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trlProps/ctrlProp3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4.xml" ContentType="application/vnd.openxmlformats-officedocument.drawing+xml"/>
  <Override PartName="/xl/ctrlProps/ctrlProp4.xml" ContentType="application/vnd.ms-excel.controlproperties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5.xml" ContentType="application/vnd.openxmlformats-officedocument.drawingml.chartshape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showInkAnnotation="0" defaultThemeVersion="124226"/>
  <workbookProtection workbookPassword="CF3F" lockStructure="1"/>
  <bookViews>
    <workbookView xWindow="-30" yWindow="1545" windowWidth="19200" windowHeight="12510" tabRatio="882"/>
  </bookViews>
  <sheets>
    <sheet name="Inledning" sheetId="15" r:id="rId1"/>
    <sheet name="Profiltabell" sheetId="12" r:id="rId2"/>
    <sheet name="Profildiagram - stapel" sheetId="11" r:id="rId3"/>
    <sheet name="Profildiagram - plott" sheetId="16" r:id="rId4"/>
    <sheet name="Färgtabell och pilar" sheetId="5" r:id="rId5"/>
    <sheet name="Data - Landsting" sheetId="17" r:id="rId6"/>
    <sheet name="Data - Sjukhus" sheetId="18" r:id="rId7"/>
    <sheet name="Pilar" sheetId="7" state="hidden" r:id="rId8"/>
    <sheet name="Tidigare_värde" sheetId="6" state="hidden" r:id="rId9"/>
    <sheet name="pivå" sheetId="1" state="hidden" r:id="rId10"/>
    <sheet name="ltprof09" sheetId="9" state="hidden" r:id="rId11"/>
    <sheet name="ltprof tidigare" sheetId="10" state="hidden" r:id="rId12"/>
    <sheet name="Tidigare_värde (2)" sheetId="8" state="hidden" r:id="rId13"/>
  </sheets>
  <definedNames>
    <definedName name="_xlnm._FilterDatabase" localSheetId="5" hidden="1">'Data - Landsting'!$A$1:$K$5369</definedName>
    <definedName name="_xlnm._FilterDatabase" localSheetId="6" hidden="1">'Data - Sjukhus'!$A$1:$I$2385</definedName>
    <definedName name="_xlnm.Print_Area" localSheetId="4">'Färgtabell och pilar'!$E$6:$AY$248</definedName>
    <definedName name="_xlnm.Print_Area" localSheetId="0">Inledning!$B$1:$B$49</definedName>
    <definedName name="_xlnm.Print_Area" localSheetId="7">Pilar!$E$6:$F$248</definedName>
    <definedName name="_xlnm.Print_Area" localSheetId="3">'Profildiagram - plott'!$B$8:$M$254</definedName>
    <definedName name="_xlnm.Print_Area" localSheetId="2">'Profildiagram - stapel'!$B$1:$M$310</definedName>
    <definedName name="_xlnm.Print_Area" localSheetId="1">Profiltabell!$B$2:$M$247</definedName>
  </definedNames>
  <calcPr calcId="145621"/>
</workbook>
</file>

<file path=xl/calcChain.xml><?xml version="1.0" encoding="utf-8"?>
<calcChain xmlns="http://schemas.openxmlformats.org/spreadsheetml/2006/main">
  <c r="B177" i="5" l="1"/>
  <c r="H177" i="5"/>
  <c r="I177" i="5"/>
  <c r="J177" i="5"/>
  <c r="K177" i="5"/>
  <c r="L177" i="5"/>
  <c r="M177" i="5"/>
  <c r="N177" i="5"/>
  <c r="O177" i="5"/>
  <c r="P177" i="5"/>
  <c r="Q177" i="5"/>
  <c r="R177" i="5"/>
  <c r="S177" i="5"/>
  <c r="T177" i="5"/>
  <c r="U177" i="5"/>
  <c r="V177" i="5"/>
  <c r="W177" i="5"/>
  <c r="X177" i="5"/>
  <c r="Y177" i="5"/>
  <c r="Z177" i="5"/>
  <c r="AA177" i="5"/>
  <c r="AB177" i="5"/>
  <c r="BI177" i="5"/>
  <c r="J177" i="9"/>
  <c r="K177" i="9"/>
  <c r="L177" i="9"/>
  <c r="M177" i="9"/>
  <c r="N177" i="9"/>
  <c r="P177" i="9"/>
  <c r="R177" i="9"/>
  <c r="S177" i="9"/>
  <c r="U177" i="9"/>
  <c r="X177" i="9"/>
  <c r="Y177" i="9"/>
  <c r="Z177" i="9"/>
  <c r="AA177" i="9"/>
  <c r="AH177" i="9"/>
  <c r="AE177" i="9"/>
  <c r="B15" i="15"/>
  <c r="E2" i="12"/>
  <c r="M215" i="16"/>
  <c r="F51" i="12"/>
  <c r="L51" i="12"/>
  <c r="M51" i="12" s="1"/>
  <c r="O65" i="16" s="1"/>
  <c r="E51" i="12"/>
  <c r="N65" i="16" s="1"/>
  <c r="F30" i="12"/>
  <c r="L30" i="12"/>
  <c r="E30" i="12"/>
  <c r="N38" i="16" s="1"/>
  <c r="F31" i="12"/>
  <c r="L31" i="12"/>
  <c r="E31" i="12"/>
  <c r="N39" i="16" s="1"/>
  <c r="F32" i="12"/>
  <c r="L32" i="12"/>
  <c r="E32" i="12"/>
  <c r="N40" i="16" s="1"/>
  <c r="F33" i="12"/>
  <c r="L33" i="12"/>
  <c r="E33" i="12"/>
  <c r="N41" i="16" s="1"/>
  <c r="F34" i="12"/>
  <c r="L34" i="12"/>
  <c r="E34" i="12"/>
  <c r="N42" i="16" s="1"/>
  <c r="F35" i="12"/>
  <c r="L35" i="12"/>
  <c r="E35" i="12"/>
  <c r="N43" i="16" s="1"/>
  <c r="F41" i="12"/>
  <c r="L41" i="12"/>
  <c r="E41" i="12"/>
  <c r="N44" i="16" s="1"/>
  <c r="F42" i="12"/>
  <c r="L42" i="12"/>
  <c r="E42" i="12"/>
  <c r="N45" i="16" s="1"/>
  <c r="F43" i="12"/>
  <c r="L43" i="12"/>
  <c r="M43" i="12" s="1"/>
  <c r="O46" i="16" s="1"/>
  <c r="E43" i="12"/>
  <c r="N46" i="16" s="1"/>
  <c r="F44" i="12"/>
  <c r="L44" i="12"/>
  <c r="E44" i="12"/>
  <c r="N60" i="16" s="1"/>
  <c r="F45" i="12"/>
  <c r="L45" i="12"/>
  <c r="M45" i="12" s="1"/>
  <c r="O61" i="16" s="1"/>
  <c r="E45" i="12"/>
  <c r="N61" i="16" s="1"/>
  <c r="F46" i="12"/>
  <c r="L46" i="12"/>
  <c r="E46" i="12"/>
  <c r="N62" i="16" s="1"/>
  <c r="F47" i="12"/>
  <c r="L47" i="12"/>
  <c r="E47" i="12"/>
  <c r="N63" i="16" s="1"/>
  <c r="F48" i="12"/>
  <c r="L48" i="12"/>
  <c r="E48" i="12"/>
  <c r="N64" i="16" s="1"/>
  <c r="F52" i="12"/>
  <c r="L52" i="12"/>
  <c r="E52" i="12"/>
  <c r="N66" i="16" s="1"/>
  <c r="F53" i="12"/>
  <c r="L53" i="12"/>
  <c r="E53" i="12"/>
  <c r="N67" i="16" s="1"/>
  <c r="F56" i="12"/>
  <c r="L56" i="12"/>
  <c r="E56" i="12"/>
  <c r="N86" i="16" s="1"/>
  <c r="F59" i="12"/>
  <c r="L59" i="12"/>
  <c r="E59" i="12"/>
  <c r="N87" i="16" s="1"/>
  <c r="F62" i="12"/>
  <c r="L62" i="12"/>
  <c r="E62" i="12"/>
  <c r="N88" i="16" s="1"/>
  <c r="F66" i="12"/>
  <c r="L66" i="12"/>
  <c r="E66" i="12"/>
  <c r="N89" i="16" s="1"/>
  <c r="F67" i="12"/>
  <c r="L67" i="12"/>
  <c r="E67" i="12"/>
  <c r="N90" i="16" s="1"/>
  <c r="F68" i="12"/>
  <c r="L68" i="12"/>
  <c r="E68" i="12"/>
  <c r="N91" i="16" s="1"/>
  <c r="F69" i="12"/>
  <c r="L69" i="12"/>
  <c r="E69" i="12"/>
  <c r="N92" i="16" s="1"/>
  <c r="F71" i="12"/>
  <c r="L71" i="12"/>
  <c r="M71" i="12" s="1"/>
  <c r="O93" i="16" s="1"/>
  <c r="E71" i="12"/>
  <c r="N93" i="16" s="1"/>
  <c r="F72" i="12"/>
  <c r="L72" i="12"/>
  <c r="E72" i="12"/>
  <c r="N94" i="16" s="1"/>
  <c r="F73" i="12"/>
  <c r="L73" i="12"/>
  <c r="E73" i="12"/>
  <c r="N95" i="16" s="1"/>
  <c r="F74" i="12"/>
  <c r="L74" i="12"/>
  <c r="E74" i="12"/>
  <c r="N96" i="16" s="1"/>
  <c r="F78" i="12"/>
  <c r="L78" i="12"/>
  <c r="M78" i="12" s="1"/>
  <c r="O97" i="16" s="1"/>
  <c r="E78" i="12"/>
  <c r="N97" i="16" s="1"/>
  <c r="F79" i="12"/>
  <c r="L79" i="12"/>
  <c r="E79" i="12"/>
  <c r="N98" i="16" s="1"/>
  <c r="F82" i="12"/>
  <c r="L82" i="12"/>
  <c r="E82" i="12"/>
  <c r="N99" i="16" s="1"/>
  <c r="F83" i="12"/>
  <c r="L83" i="12"/>
  <c r="E83" i="12"/>
  <c r="N100" i="16" s="1"/>
  <c r="F84" i="12"/>
  <c r="L84" i="12"/>
  <c r="M84" i="12" s="1"/>
  <c r="O101" i="16" s="1"/>
  <c r="E84" i="12"/>
  <c r="N101" i="16" s="1"/>
  <c r="F87" i="12"/>
  <c r="L87" i="12"/>
  <c r="E87" i="12"/>
  <c r="N110" i="16" s="1"/>
  <c r="F90" i="12"/>
  <c r="L90" i="12"/>
  <c r="E90" i="12"/>
  <c r="N111" i="16" s="1"/>
  <c r="F93" i="12"/>
  <c r="L93" i="12"/>
  <c r="E93" i="12"/>
  <c r="N112" i="16" s="1"/>
  <c r="F94" i="12"/>
  <c r="L94" i="12"/>
  <c r="M94" i="12" s="1"/>
  <c r="O113" i="16" s="1"/>
  <c r="E94" i="12"/>
  <c r="N113" i="16" s="1"/>
  <c r="F95" i="12"/>
  <c r="L95" i="12"/>
  <c r="E95" i="12"/>
  <c r="N114" i="16" s="1"/>
  <c r="F96" i="12"/>
  <c r="L96" i="12"/>
  <c r="E96" i="12"/>
  <c r="N115" i="16" s="1"/>
  <c r="F101" i="12"/>
  <c r="L101" i="12"/>
  <c r="E101" i="12"/>
  <c r="N128" i="16" s="1"/>
  <c r="F102" i="12"/>
  <c r="L102" i="12"/>
  <c r="M102" i="12" s="1"/>
  <c r="O129" i="16" s="1"/>
  <c r="E102" i="12"/>
  <c r="N129" i="16" s="1"/>
  <c r="F103" i="12"/>
  <c r="L103" i="12"/>
  <c r="E103" i="12"/>
  <c r="N130" i="16" s="1"/>
  <c r="F104" i="12"/>
  <c r="L104" i="12"/>
  <c r="M104" i="12" s="1"/>
  <c r="O131" i="16" s="1"/>
  <c r="E104" i="12"/>
  <c r="N131" i="16" s="1"/>
  <c r="F105" i="12"/>
  <c r="L105" i="12"/>
  <c r="E105" i="12"/>
  <c r="N132" i="16" s="1"/>
  <c r="F106" i="12"/>
  <c r="L106" i="12"/>
  <c r="M106" i="12" s="1"/>
  <c r="O133" i="16" s="1"/>
  <c r="E106" i="12"/>
  <c r="N133" i="16" s="1"/>
  <c r="F107" i="12"/>
  <c r="L107" i="12"/>
  <c r="E107" i="12"/>
  <c r="N134" i="16" s="1"/>
  <c r="F108" i="12"/>
  <c r="L108" i="12"/>
  <c r="M108" i="12" s="1"/>
  <c r="O135" i="16" s="1"/>
  <c r="E108" i="12"/>
  <c r="N135" i="16" s="1"/>
  <c r="F109" i="12"/>
  <c r="L109" i="12"/>
  <c r="E109" i="12"/>
  <c r="N136" i="16" s="1"/>
  <c r="F110" i="12"/>
  <c r="L110" i="12"/>
  <c r="M110" i="12" s="1"/>
  <c r="O137" i="16" s="1"/>
  <c r="E110" i="12"/>
  <c r="N137" i="16" s="1"/>
  <c r="F111" i="12"/>
  <c r="L111" i="12"/>
  <c r="E111" i="12"/>
  <c r="N138" i="16" s="1"/>
  <c r="F112" i="12"/>
  <c r="L112" i="12"/>
  <c r="M112" i="12" s="1"/>
  <c r="O139" i="16" s="1"/>
  <c r="E112" i="12"/>
  <c r="N139" i="16" s="1"/>
  <c r="F113" i="12"/>
  <c r="L113" i="12"/>
  <c r="E113" i="12"/>
  <c r="N140" i="16" s="1"/>
  <c r="F114" i="12"/>
  <c r="L114" i="12"/>
  <c r="M114" i="12" s="1"/>
  <c r="O141" i="16" s="1"/>
  <c r="E114" i="12"/>
  <c r="N141" i="16" s="1"/>
  <c r="F115" i="12"/>
  <c r="L115" i="12"/>
  <c r="E115" i="12"/>
  <c r="N142" i="16" s="1"/>
  <c r="F116" i="12"/>
  <c r="L116" i="12"/>
  <c r="M116" i="12" s="1"/>
  <c r="O143" i="16" s="1"/>
  <c r="E116" i="12"/>
  <c r="N143" i="16" s="1"/>
  <c r="F117" i="12"/>
  <c r="L117" i="12"/>
  <c r="E117" i="12"/>
  <c r="N144" i="16" s="1"/>
  <c r="F118" i="12"/>
  <c r="L118" i="12"/>
  <c r="M118" i="12" s="1"/>
  <c r="O145" i="16" s="1"/>
  <c r="E118" i="12"/>
  <c r="N145" i="16" s="1"/>
  <c r="F119" i="12"/>
  <c r="L119" i="12"/>
  <c r="E119" i="12"/>
  <c r="N146" i="16" s="1"/>
  <c r="F120" i="12"/>
  <c r="L120" i="12"/>
  <c r="M120" i="12" s="1"/>
  <c r="O147" i="16" s="1"/>
  <c r="E120" i="12"/>
  <c r="N147" i="16" s="1"/>
  <c r="F121" i="12"/>
  <c r="L121" i="12"/>
  <c r="E121" i="12"/>
  <c r="N148" i="16" s="1"/>
  <c r="F122" i="12"/>
  <c r="L122" i="12"/>
  <c r="M122" i="12" s="1"/>
  <c r="O149" i="16" s="1"/>
  <c r="E122" i="12"/>
  <c r="N149" i="16" s="1"/>
  <c r="F123" i="12"/>
  <c r="L123" i="12"/>
  <c r="E123" i="12"/>
  <c r="N150" i="16" s="1"/>
  <c r="F124" i="12"/>
  <c r="L124" i="12"/>
  <c r="M124" i="12" s="1"/>
  <c r="O151" i="16" s="1"/>
  <c r="E124" i="12"/>
  <c r="N151" i="16" s="1"/>
  <c r="F125" i="12"/>
  <c r="L125" i="12"/>
  <c r="E125" i="12"/>
  <c r="N152" i="16" s="1"/>
  <c r="F126" i="12"/>
  <c r="L126" i="12"/>
  <c r="M126" i="12" s="1"/>
  <c r="O153" i="16" s="1"/>
  <c r="E126" i="12"/>
  <c r="N153" i="16" s="1"/>
  <c r="F127" i="12"/>
  <c r="L127" i="12"/>
  <c r="E127" i="12"/>
  <c r="N154" i="16" s="1"/>
  <c r="F129" i="12"/>
  <c r="L129" i="12"/>
  <c r="M129" i="12" s="1"/>
  <c r="O158" i="16" s="1"/>
  <c r="E129" i="12"/>
  <c r="N158" i="16" s="1"/>
  <c r="F130" i="12"/>
  <c r="L130" i="12"/>
  <c r="E130" i="12"/>
  <c r="N159" i="16" s="1"/>
  <c r="F131" i="12"/>
  <c r="L131" i="12"/>
  <c r="M131" i="12" s="1"/>
  <c r="O160" i="16" s="1"/>
  <c r="E131" i="12"/>
  <c r="N160" i="16" s="1"/>
  <c r="F132" i="12"/>
  <c r="L132" i="12"/>
  <c r="E132" i="12"/>
  <c r="N161" i="16" s="1"/>
  <c r="F133" i="12"/>
  <c r="L133" i="12"/>
  <c r="M133" i="12" s="1"/>
  <c r="O162" i="16" s="1"/>
  <c r="E133" i="12"/>
  <c r="N162" i="16" s="1"/>
  <c r="F134" i="12"/>
  <c r="L134" i="12"/>
  <c r="E134" i="12"/>
  <c r="N163" i="16" s="1"/>
  <c r="F135" i="12"/>
  <c r="L135" i="12"/>
  <c r="M135" i="12" s="1"/>
  <c r="O164" i="16" s="1"/>
  <c r="E135" i="12"/>
  <c r="N164" i="16" s="1"/>
  <c r="F136" i="12"/>
  <c r="L136" i="12"/>
  <c r="E136" i="12"/>
  <c r="N165" i="16" s="1"/>
  <c r="F137" i="12"/>
  <c r="L137" i="12"/>
  <c r="M137" i="12" s="1"/>
  <c r="O166" i="16" s="1"/>
  <c r="E137" i="12"/>
  <c r="N166" i="16" s="1"/>
  <c r="F138" i="12"/>
  <c r="L138" i="12"/>
  <c r="E138" i="12"/>
  <c r="N167" i="16" s="1"/>
  <c r="F139" i="12"/>
  <c r="L139" i="12"/>
  <c r="M139" i="12" s="1"/>
  <c r="O168" i="16" s="1"/>
  <c r="E139" i="12"/>
  <c r="N168" i="16" s="1"/>
  <c r="F140" i="12"/>
  <c r="L140" i="12"/>
  <c r="E140" i="12"/>
  <c r="N169" i="16" s="1"/>
  <c r="F141" i="12"/>
  <c r="L141" i="12"/>
  <c r="M141" i="12" s="1"/>
  <c r="O170" i="16" s="1"/>
  <c r="E141" i="12"/>
  <c r="N170" i="16" s="1"/>
  <c r="F142" i="12"/>
  <c r="L142" i="12"/>
  <c r="E142" i="12"/>
  <c r="N171" i="16" s="1"/>
  <c r="F143" i="12"/>
  <c r="L143" i="12"/>
  <c r="M143" i="12" s="1"/>
  <c r="O172" i="16" s="1"/>
  <c r="E143" i="12"/>
  <c r="N172" i="16" s="1"/>
  <c r="F144" i="12"/>
  <c r="L144" i="12"/>
  <c r="E144" i="12"/>
  <c r="N173" i="16" s="1"/>
  <c r="F145" i="12"/>
  <c r="L145" i="12"/>
  <c r="M145" i="12" s="1"/>
  <c r="O174" i="16" s="1"/>
  <c r="E145" i="12"/>
  <c r="N174" i="16" s="1"/>
  <c r="F146" i="12"/>
  <c r="L146" i="12"/>
  <c r="E146" i="12"/>
  <c r="N175" i="16" s="1"/>
  <c r="F147" i="12"/>
  <c r="L147" i="12"/>
  <c r="M147" i="12" s="1"/>
  <c r="O176" i="16" s="1"/>
  <c r="E147" i="12"/>
  <c r="N176" i="16" s="1"/>
  <c r="F148" i="12"/>
  <c r="L148" i="12"/>
  <c r="E148" i="12"/>
  <c r="N177" i="16" s="1"/>
  <c r="F149" i="12"/>
  <c r="L149" i="12"/>
  <c r="M149" i="12" s="1"/>
  <c r="O178" i="16" s="1"/>
  <c r="E149" i="12"/>
  <c r="N178" i="16" s="1"/>
  <c r="F150" i="12"/>
  <c r="L150" i="12"/>
  <c r="E150" i="12"/>
  <c r="N179" i="16" s="1"/>
  <c r="F151" i="12"/>
  <c r="L151" i="12"/>
  <c r="M151" i="12" s="1"/>
  <c r="O180" i="16" s="1"/>
  <c r="E151" i="12"/>
  <c r="N180" i="16" s="1"/>
  <c r="F152" i="12"/>
  <c r="L152" i="12"/>
  <c r="E152" i="12"/>
  <c r="N181" i="16" s="1"/>
  <c r="F158" i="12"/>
  <c r="L158" i="12"/>
  <c r="M158" i="12" s="1"/>
  <c r="O190" i="16" s="1"/>
  <c r="E158" i="12"/>
  <c r="N190" i="16" s="1"/>
  <c r="F161" i="12"/>
  <c r="L161" i="12"/>
  <c r="E161" i="12"/>
  <c r="N191" i="16" s="1"/>
  <c r="F163" i="12"/>
  <c r="L163" i="12"/>
  <c r="M163" i="12" s="1"/>
  <c r="O192" i="16" s="1"/>
  <c r="E163" i="12"/>
  <c r="N192" i="16" s="1"/>
  <c r="F164" i="12"/>
  <c r="L164" i="12"/>
  <c r="E164" i="12"/>
  <c r="N193" i="16" s="1"/>
  <c r="F165" i="12"/>
  <c r="L165" i="12"/>
  <c r="M165" i="12" s="1"/>
  <c r="O194" i="16" s="1"/>
  <c r="E165" i="12"/>
  <c r="N194" i="16" s="1"/>
  <c r="F166" i="12"/>
  <c r="L166" i="12"/>
  <c r="E166" i="12"/>
  <c r="N195" i="16" s="1"/>
  <c r="F167" i="12"/>
  <c r="L167" i="12"/>
  <c r="M167" i="12" s="1"/>
  <c r="O196" i="16" s="1"/>
  <c r="E167" i="12"/>
  <c r="N196" i="16" s="1"/>
  <c r="F168" i="12"/>
  <c r="L168" i="12"/>
  <c r="E168" i="12"/>
  <c r="N197" i="16" s="1"/>
  <c r="F169" i="12"/>
  <c r="L169" i="12"/>
  <c r="M169" i="12" s="1"/>
  <c r="O198" i="16" s="1"/>
  <c r="E169" i="12"/>
  <c r="N198" i="16" s="1"/>
  <c r="F170" i="12"/>
  <c r="L170" i="12"/>
  <c r="E170" i="12"/>
  <c r="N199" i="16" s="1"/>
  <c r="F171" i="12"/>
  <c r="L171" i="12"/>
  <c r="M171" i="12" s="1"/>
  <c r="O200" i="16" s="1"/>
  <c r="E171" i="12"/>
  <c r="N200" i="16" s="1"/>
  <c r="F172" i="12"/>
  <c r="L172" i="12"/>
  <c r="E172" i="12"/>
  <c r="N201" i="16" s="1"/>
  <c r="F181" i="12"/>
  <c r="L181" i="12"/>
  <c r="M181" i="12" s="1"/>
  <c r="O211" i="16" s="1"/>
  <c r="E181" i="12"/>
  <c r="N211" i="16" s="1"/>
  <c r="F182" i="12"/>
  <c r="L182" i="12"/>
  <c r="E182" i="12"/>
  <c r="N212" i="16" s="1"/>
  <c r="F183" i="12"/>
  <c r="L183" i="12"/>
  <c r="M183" i="12" s="1"/>
  <c r="O213" i="16" s="1"/>
  <c r="E183" i="12"/>
  <c r="N213" i="16" s="1"/>
  <c r="F193" i="12"/>
  <c r="L193" i="12"/>
  <c r="E193" i="12"/>
  <c r="N214" i="16" s="1"/>
  <c r="F194" i="12"/>
  <c r="L194" i="12"/>
  <c r="M194" i="12" s="1"/>
  <c r="O215" i="16" s="1"/>
  <c r="E194" i="12"/>
  <c r="N215" i="16" s="1"/>
  <c r="F195" i="12"/>
  <c r="L195" i="12"/>
  <c r="E195" i="12"/>
  <c r="N233" i="16" s="1"/>
  <c r="F196" i="12"/>
  <c r="L196" i="12"/>
  <c r="M196" i="12" s="1"/>
  <c r="O234" i="16" s="1"/>
  <c r="E196" i="12"/>
  <c r="N234" i="16" s="1"/>
  <c r="F228" i="12"/>
  <c r="L228" i="12"/>
  <c r="E228" i="12"/>
  <c r="N235" i="16" s="1"/>
  <c r="F229" i="12"/>
  <c r="L229" i="12"/>
  <c r="M229" i="12" s="1"/>
  <c r="O236" i="16" s="1"/>
  <c r="E229" i="12"/>
  <c r="N236" i="16" s="1"/>
  <c r="F230" i="12"/>
  <c r="L230" i="12"/>
  <c r="E230" i="12"/>
  <c r="N237" i="16" s="1"/>
  <c r="F231" i="12"/>
  <c r="L231" i="12"/>
  <c r="M231" i="12" s="1"/>
  <c r="O238" i="16" s="1"/>
  <c r="E231" i="12"/>
  <c r="N238" i="16" s="1"/>
  <c r="F232" i="12"/>
  <c r="L232" i="12"/>
  <c r="E232" i="12"/>
  <c r="N239" i="16" s="1"/>
  <c r="F233" i="12"/>
  <c r="L233" i="12"/>
  <c r="M233" i="12" s="1"/>
  <c r="O240" i="16" s="1"/>
  <c r="E233" i="12"/>
  <c r="N240" i="16" s="1"/>
  <c r="F234" i="12"/>
  <c r="L234" i="12"/>
  <c r="E234" i="12"/>
  <c r="N241" i="16" s="1"/>
  <c r="F238" i="12"/>
  <c r="L238" i="12"/>
  <c r="M238" i="12" s="1"/>
  <c r="O242" i="16" s="1"/>
  <c r="E238" i="12"/>
  <c r="N242" i="16" s="1"/>
  <c r="F239" i="12"/>
  <c r="L239" i="12"/>
  <c r="E239" i="12"/>
  <c r="N243" i="16" s="1"/>
  <c r="F240" i="12"/>
  <c r="L240" i="12"/>
  <c r="M240" i="12" s="1"/>
  <c r="O244" i="16" s="1"/>
  <c r="E240" i="12"/>
  <c r="N244" i="16" s="1"/>
  <c r="F6" i="12"/>
  <c r="L6" i="12"/>
  <c r="E6" i="12"/>
  <c r="N14" i="16" s="1"/>
  <c r="F7" i="12"/>
  <c r="L7" i="12"/>
  <c r="M7" i="12" s="1"/>
  <c r="O15" i="16" s="1"/>
  <c r="E7" i="12"/>
  <c r="N15" i="16" s="1"/>
  <c r="F14" i="12"/>
  <c r="L14" i="12"/>
  <c r="E14" i="12"/>
  <c r="N16" i="16" s="1"/>
  <c r="F15" i="12"/>
  <c r="L15" i="12"/>
  <c r="M15" i="12" s="1"/>
  <c r="O17" i="16" s="1"/>
  <c r="E15" i="12"/>
  <c r="N17" i="16" s="1"/>
  <c r="F16" i="12"/>
  <c r="L16" i="12"/>
  <c r="E16" i="12"/>
  <c r="N18" i="16" s="1"/>
  <c r="F17" i="12"/>
  <c r="L17" i="12"/>
  <c r="M17" i="12" s="1"/>
  <c r="O19" i="16" s="1"/>
  <c r="E17" i="12"/>
  <c r="N19" i="16" s="1"/>
  <c r="F18" i="12"/>
  <c r="L18" i="12"/>
  <c r="E18" i="12"/>
  <c r="N20" i="16" s="1"/>
  <c r="F19" i="12"/>
  <c r="L19" i="12"/>
  <c r="M19" i="12" s="1"/>
  <c r="O21" i="16" s="1"/>
  <c r="E19" i="12"/>
  <c r="N21" i="16" s="1"/>
  <c r="F20" i="12"/>
  <c r="L20" i="12"/>
  <c r="E20" i="12"/>
  <c r="N22" i="16" s="1"/>
  <c r="F21" i="12"/>
  <c r="L21" i="12"/>
  <c r="M21" i="12" s="1"/>
  <c r="O23" i="16" s="1"/>
  <c r="E21" i="12"/>
  <c r="N23" i="16" s="1"/>
  <c r="F22" i="12"/>
  <c r="L22" i="12"/>
  <c r="E22" i="12"/>
  <c r="N24" i="16" s="1"/>
  <c r="F23" i="12"/>
  <c r="L23" i="12"/>
  <c r="M23" i="12" s="1"/>
  <c r="O25" i="16" s="1"/>
  <c r="E23" i="12"/>
  <c r="N25" i="16" s="1"/>
  <c r="F24" i="12"/>
  <c r="L24" i="12"/>
  <c r="E24" i="12"/>
  <c r="N26" i="16" s="1"/>
  <c r="F25" i="12"/>
  <c r="L25" i="12"/>
  <c r="E25" i="12"/>
  <c r="N27" i="16" s="1"/>
  <c r="F27" i="12"/>
  <c r="L27" i="12"/>
  <c r="E27" i="12"/>
  <c r="N28" i="16" s="1"/>
  <c r="F8" i="12"/>
  <c r="L8" i="12"/>
  <c r="E8" i="12"/>
  <c r="F9" i="12"/>
  <c r="L9" i="12"/>
  <c r="E9" i="12"/>
  <c r="F10" i="12"/>
  <c r="L10" i="12"/>
  <c r="E10" i="12"/>
  <c r="F11" i="12"/>
  <c r="L11" i="12"/>
  <c r="E11" i="12"/>
  <c r="F12" i="12"/>
  <c r="L12" i="12"/>
  <c r="E12" i="12"/>
  <c r="F13" i="12"/>
  <c r="L13" i="12"/>
  <c r="E13" i="12"/>
  <c r="F26" i="12"/>
  <c r="L26" i="12"/>
  <c r="E26" i="12"/>
  <c r="F28" i="12"/>
  <c r="L28" i="12"/>
  <c r="E28" i="12"/>
  <c r="F29" i="12"/>
  <c r="L29" i="12"/>
  <c r="E29" i="12"/>
  <c r="N37" i="16" s="1"/>
  <c r="F36" i="12"/>
  <c r="L36" i="12"/>
  <c r="E36" i="12"/>
  <c r="F37" i="12"/>
  <c r="L37" i="12"/>
  <c r="E37" i="12"/>
  <c r="F38" i="12"/>
  <c r="L38" i="12"/>
  <c r="E38" i="12"/>
  <c r="F39" i="12"/>
  <c r="L39" i="12"/>
  <c r="E39" i="12"/>
  <c r="F40" i="12"/>
  <c r="L40" i="12"/>
  <c r="E40" i="12"/>
  <c r="F49" i="12"/>
  <c r="L49" i="12"/>
  <c r="E49" i="12"/>
  <c r="F50" i="12"/>
  <c r="L50" i="12"/>
  <c r="E50" i="12"/>
  <c r="F54" i="12"/>
  <c r="L54" i="12"/>
  <c r="E54" i="12"/>
  <c r="F55" i="12"/>
  <c r="L55" i="12"/>
  <c r="E55" i="12"/>
  <c r="F57" i="12"/>
  <c r="L57" i="12"/>
  <c r="E57" i="12"/>
  <c r="F58" i="12"/>
  <c r="L58" i="12"/>
  <c r="E58" i="12"/>
  <c r="F60" i="12"/>
  <c r="L60" i="12"/>
  <c r="E60" i="12"/>
  <c r="F61" i="12"/>
  <c r="L61" i="12"/>
  <c r="E61" i="12"/>
  <c r="F63" i="12"/>
  <c r="L63" i="12"/>
  <c r="E63" i="12"/>
  <c r="F64" i="12"/>
  <c r="L64" i="12"/>
  <c r="E64" i="12"/>
  <c r="F65" i="12"/>
  <c r="L65" i="12"/>
  <c r="E65" i="12"/>
  <c r="F70" i="12"/>
  <c r="L70" i="12"/>
  <c r="E70" i="12"/>
  <c r="F75" i="12"/>
  <c r="L75" i="12"/>
  <c r="E75" i="12"/>
  <c r="F76" i="12"/>
  <c r="L76" i="12"/>
  <c r="E76" i="12"/>
  <c r="F77" i="12"/>
  <c r="L77" i="12"/>
  <c r="E77" i="12"/>
  <c r="F80" i="12"/>
  <c r="L80" i="12"/>
  <c r="E80" i="12"/>
  <c r="F81" i="12"/>
  <c r="L81" i="12"/>
  <c r="E81" i="12"/>
  <c r="F85" i="12"/>
  <c r="L85" i="12"/>
  <c r="E85" i="12"/>
  <c r="F86" i="12"/>
  <c r="L86" i="12"/>
  <c r="E86" i="12"/>
  <c r="F88" i="12"/>
  <c r="L88" i="12"/>
  <c r="E88" i="12"/>
  <c r="F89" i="12"/>
  <c r="L89" i="12"/>
  <c r="E89" i="12"/>
  <c r="F91" i="12"/>
  <c r="L91" i="12"/>
  <c r="E91" i="12"/>
  <c r="F92" i="12"/>
  <c r="L92" i="12"/>
  <c r="E92" i="12"/>
  <c r="F97" i="12"/>
  <c r="L97" i="12"/>
  <c r="E97" i="12"/>
  <c r="F98" i="12"/>
  <c r="L98" i="12"/>
  <c r="E98" i="12"/>
  <c r="F99" i="12"/>
  <c r="L99" i="12"/>
  <c r="E99" i="12"/>
  <c r="F100" i="12"/>
  <c r="L100" i="12"/>
  <c r="E100" i="12"/>
  <c r="F128" i="12"/>
  <c r="L128" i="12"/>
  <c r="E128" i="12"/>
  <c r="F153" i="12"/>
  <c r="L153" i="12"/>
  <c r="E153" i="12"/>
  <c r="F154" i="12"/>
  <c r="L154" i="12"/>
  <c r="E154" i="12"/>
  <c r="F155" i="12"/>
  <c r="L155" i="12"/>
  <c r="E155" i="12"/>
  <c r="F156" i="12"/>
  <c r="L156" i="12"/>
  <c r="E156" i="12"/>
  <c r="F157" i="12"/>
  <c r="L157" i="12"/>
  <c r="E157" i="12"/>
  <c r="F159" i="12"/>
  <c r="L159" i="12"/>
  <c r="E159" i="12"/>
  <c r="F160" i="12"/>
  <c r="L160" i="12"/>
  <c r="E160" i="12"/>
  <c r="F162" i="12"/>
  <c r="L162" i="12"/>
  <c r="E162" i="12"/>
  <c r="F173" i="12"/>
  <c r="L173" i="12"/>
  <c r="E173" i="12"/>
  <c r="F174" i="12"/>
  <c r="L174" i="12"/>
  <c r="E174" i="12"/>
  <c r="F175" i="12"/>
  <c r="L175" i="12"/>
  <c r="E175" i="12"/>
  <c r="F176" i="12"/>
  <c r="L176" i="12"/>
  <c r="E176" i="12"/>
  <c r="F178" i="12"/>
  <c r="L178" i="12"/>
  <c r="E178" i="12"/>
  <c r="F179" i="12"/>
  <c r="L179" i="12"/>
  <c r="E179" i="12"/>
  <c r="F180" i="12"/>
  <c r="L180" i="12"/>
  <c r="E180" i="12"/>
  <c r="F184" i="12"/>
  <c r="L184" i="12"/>
  <c r="E184" i="12"/>
  <c r="F185" i="12"/>
  <c r="L185" i="12"/>
  <c r="E185" i="12"/>
  <c r="F186" i="12"/>
  <c r="L186" i="12"/>
  <c r="E186" i="12"/>
  <c r="F187" i="12"/>
  <c r="L187" i="12"/>
  <c r="E187" i="12"/>
  <c r="F188" i="12"/>
  <c r="L188" i="12"/>
  <c r="E188" i="12"/>
  <c r="F189" i="12"/>
  <c r="L189" i="12"/>
  <c r="E189" i="12"/>
  <c r="F190" i="12"/>
  <c r="L190" i="12"/>
  <c r="E190" i="12"/>
  <c r="F191" i="12"/>
  <c r="L191" i="12"/>
  <c r="E191" i="12"/>
  <c r="F192" i="12"/>
  <c r="L192" i="12"/>
  <c r="E192" i="12"/>
  <c r="F197" i="12"/>
  <c r="L197" i="12"/>
  <c r="E197" i="12"/>
  <c r="F198" i="12"/>
  <c r="L198" i="12"/>
  <c r="E198" i="12"/>
  <c r="F199" i="12"/>
  <c r="L199" i="12"/>
  <c r="E199" i="12"/>
  <c r="F200" i="12"/>
  <c r="L200" i="12"/>
  <c r="E200" i="12"/>
  <c r="F201" i="12"/>
  <c r="L201" i="12"/>
  <c r="E201" i="12"/>
  <c r="F202" i="12"/>
  <c r="L202" i="12"/>
  <c r="E202" i="12"/>
  <c r="F203" i="12"/>
  <c r="L203" i="12"/>
  <c r="E203" i="12"/>
  <c r="F204" i="12"/>
  <c r="L204" i="12"/>
  <c r="E204" i="12"/>
  <c r="F205" i="12"/>
  <c r="L205" i="12"/>
  <c r="E205" i="12"/>
  <c r="F206" i="12"/>
  <c r="L206" i="12"/>
  <c r="E206" i="12"/>
  <c r="F207" i="12"/>
  <c r="L207" i="12"/>
  <c r="E207" i="12"/>
  <c r="F208" i="12"/>
  <c r="L208" i="12"/>
  <c r="E208" i="12"/>
  <c r="F209" i="12"/>
  <c r="L209" i="12"/>
  <c r="E209" i="12"/>
  <c r="F210" i="12"/>
  <c r="L210" i="12"/>
  <c r="E210" i="12"/>
  <c r="F211" i="12"/>
  <c r="L211" i="12"/>
  <c r="E211" i="12"/>
  <c r="F212" i="12"/>
  <c r="L212" i="12"/>
  <c r="E212" i="12"/>
  <c r="F213" i="12"/>
  <c r="L213" i="12"/>
  <c r="E213" i="12"/>
  <c r="F214" i="12"/>
  <c r="L214" i="12"/>
  <c r="E214" i="12"/>
  <c r="F215" i="12"/>
  <c r="L215" i="12"/>
  <c r="E215" i="12"/>
  <c r="F216" i="12"/>
  <c r="L216" i="12"/>
  <c r="E216" i="12"/>
  <c r="F217" i="12"/>
  <c r="L217" i="12"/>
  <c r="E217" i="12"/>
  <c r="F218" i="12"/>
  <c r="L218" i="12"/>
  <c r="E218" i="12"/>
  <c r="F219" i="12"/>
  <c r="L219" i="12"/>
  <c r="E219" i="12"/>
  <c r="F220" i="12"/>
  <c r="L220" i="12"/>
  <c r="E220" i="12"/>
  <c r="F221" i="12"/>
  <c r="L221" i="12"/>
  <c r="E221" i="12"/>
  <c r="F222" i="12"/>
  <c r="L222" i="12"/>
  <c r="E222" i="12"/>
  <c r="F223" i="12"/>
  <c r="L223" i="12"/>
  <c r="E223" i="12"/>
  <c r="F224" i="12"/>
  <c r="L224" i="12"/>
  <c r="E224" i="12"/>
  <c r="F225" i="12"/>
  <c r="L225" i="12"/>
  <c r="E225" i="12"/>
  <c r="F226" i="12"/>
  <c r="L226" i="12"/>
  <c r="E226" i="12"/>
  <c r="F227" i="12"/>
  <c r="L227" i="12"/>
  <c r="E227" i="12"/>
  <c r="F235" i="12"/>
  <c r="L235" i="12"/>
  <c r="E235" i="12"/>
  <c r="F236" i="12"/>
  <c r="L236" i="12"/>
  <c r="E236" i="12"/>
  <c r="F237" i="12"/>
  <c r="L237" i="12"/>
  <c r="E237" i="12"/>
  <c r="F241" i="12"/>
  <c r="L241" i="12"/>
  <c r="E241" i="12"/>
  <c r="F242" i="12"/>
  <c r="L242" i="12"/>
  <c r="E242" i="12"/>
  <c r="F243" i="12"/>
  <c r="L243" i="12"/>
  <c r="E243" i="12"/>
  <c r="F244" i="12"/>
  <c r="L244" i="12"/>
  <c r="E244" i="12"/>
  <c r="F245" i="12"/>
  <c r="L245" i="12"/>
  <c r="E245" i="12"/>
  <c r="F246" i="12"/>
  <c r="L246" i="12"/>
  <c r="E246" i="12"/>
  <c r="F247" i="12"/>
  <c r="L247" i="12"/>
  <c r="E247" i="12"/>
  <c r="K6" i="12"/>
  <c r="G9" i="12"/>
  <c r="M242" i="16"/>
  <c r="M243" i="16"/>
  <c r="M244" i="16"/>
  <c r="M235" i="16"/>
  <c r="M236" i="16"/>
  <c r="M237" i="16"/>
  <c r="M238" i="16"/>
  <c r="M239" i="16"/>
  <c r="M240" i="16"/>
  <c r="M241" i="16"/>
  <c r="M44" i="16"/>
  <c r="M45" i="16"/>
  <c r="M46" i="16"/>
  <c r="M60" i="16"/>
  <c r="M61" i="16"/>
  <c r="M62" i="16"/>
  <c r="M63" i="16"/>
  <c r="M64" i="16"/>
  <c r="M65" i="16"/>
  <c r="M66" i="16"/>
  <c r="M67" i="16"/>
  <c r="M86" i="16"/>
  <c r="M87" i="16"/>
  <c r="M88" i="16"/>
  <c r="M89" i="16"/>
  <c r="M90" i="16"/>
  <c r="M91" i="16"/>
  <c r="M92" i="16"/>
  <c r="M93" i="16"/>
  <c r="M94" i="16"/>
  <c r="M95" i="16"/>
  <c r="M96" i="16"/>
  <c r="M97" i="16"/>
  <c r="M98" i="16"/>
  <c r="M99" i="16"/>
  <c r="M100" i="16"/>
  <c r="M101" i="16"/>
  <c r="M110" i="16"/>
  <c r="M111" i="16"/>
  <c r="M112" i="16"/>
  <c r="M113" i="16"/>
  <c r="M114" i="16"/>
  <c r="M115" i="16"/>
  <c r="M128" i="16"/>
  <c r="M129" i="16"/>
  <c r="M130" i="16"/>
  <c r="M131" i="16"/>
  <c r="M132" i="16"/>
  <c r="M133" i="16"/>
  <c r="M134" i="16"/>
  <c r="M135" i="16"/>
  <c r="M136" i="16"/>
  <c r="M137" i="16"/>
  <c r="M138" i="16"/>
  <c r="M139" i="16"/>
  <c r="M140" i="16"/>
  <c r="M141" i="16"/>
  <c r="M142" i="16"/>
  <c r="M143" i="16"/>
  <c r="M144" i="16"/>
  <c r="M145" i="16"/>
  <c r="M146" i="16"/>
  <c r="M147" i="16"/>
  <c r="M148" i="16"/>
  <c r="M149" i="16"/>
  <c r="M150" i="16"/>
  <c r="M151" i="16"/>
  <c r="M152" i="16"/>
  <c r="M153" i="16"/>
  <c r="M154" i="16"/>
  <c r="M158" i="16"/>
  <c r="M159" i="16"/>
  <c r="M160" i="16"/>
  <c r="M161" i="16"/>
  <c r="M162" i="16"/>
  <c r="M163" i="16"/>
  <c r="M164" i="16"/>
  <c r="M165" i="16"/>
  <c r="M166" i="16"/>
  <c r="M167" i="16"/>
  <c r="M168" i="16"/>
  <c r="M169" i="16"/>
  <c r="M170" i="16"/>
  <c r="M171" i="16"/>
  <c r="M172" i="16"/>
  <c r="M173" i="16"/>
  <c r="M174" i="16"/>
  <c r="M175" i="16"/>
  <c r="M176" i="16"/>
  <c r="M177" i="16"/>
  <c r="M178" i="16"/>
  <c r="M179" i="16"/>
  <c r="M180" i="16"/>
  <c r="M181" i="16"/>
  <c r="M190" i="16"/>
  <c r="M191" i="16"/>
  <c r="M192" i="16"/>
  <c r="M193" i="16"/>
  <c r="M194" i="16"/>
  <c r="M195" i="16"/>
  <c r="M196" i="16"/>
  <c r="M197" i="16"/>
  <c r="M198" i="16"/>
  <c r="M199" i="16"/>
  <c r="M200" i="16"/>
  <c r="M201" i="16"/>
  <c r="M211" i="16"/>
  <c r="M212" i="16"/>
  <c r="M213" i="16"/>
  <c r="M214" i="16"/>
  <c r="M233" i="16"/>
  <c r="M234" i="16"/>
  <c r="M15" i="16"/>
  <c r="M16" i="16"/>
  <c r="M17" i="16"/>
  <c r="M18" i="16"/>
  <c r="M19" i="16"/>
  <c r="M20" i="16"/>
  <c r="M21" i="16"/>
  <c r="M22" i="16"/>
  <c r="M23" i="16"/>
  <c r="M24" i="16"/>
  <c r="M25" i="16"/>
  <c r="M26" i="16"/>
  <c r="M27" i="16"/>
  <c r="M28" i="16"/>
  <c r="M37" i="16"/>
  <c r="M38" i="16"/>
  <c r="M39" i="16"/>
  <c r="M40" i="16"/>
  <c r="M41" i="16"/>
  <c r="M42" i="16"/>
  <c r="M43" i="16"/>
  <c r="M14" i="16"/>
  <c r="AD6" i="5"/>
  <c r="AE6" i="5"/>
  <c r="AF6" i="5"/>
  <c r="AG6" i="5"/>
  <c r="AH6" i="5"/>
  <c r="AI6" i="5"/>
  <c r="AJ6" i="5"/>
  <c r="AK6" i="5"/>
  <c r="AL6" i="5"/>
  <c r="AM6" i="5"/>
  <c r="AN6" i="5"/>
  <c r="AO6" i="5"/>
  <c r="AP6" i="5"/>
  <c r="AQ6" i="5"/>
  <c r="AR6" i="5"/>
  <c r="AS6" i="5"/>
  <c r="AT6" i="5"/>
  <c r="AU6" i="5"/>
  <c r="AV6" i="5"/>
  <c r="AW6" i="5"/>
  <c r="AX6" i="5"/>
  <c r="AY6" i="5"/>
  <c r="AD7" i="5"/>
  <c r="AE7" i="5"/>
  <c r="AF7" i="5"/>
  <c r="AG7" i="5"/>
  <c r="AH7" i="5"/>
  <c r="AI7" i="5"/>
  <c r="AJ7" i="5"/>
  <c r="AK7" i="5"/>
  <c r="AL7" i="5"/>
  <c r="AM7" i="5"/>
  <c r="AN7" i="5"/>
  <c r="AO7" i="5"/>
  <c r="AP7" i="5"/>
  <c r="AQ7" i="5"/>
  <c r="AR7" i="5"/>
  <c r="AS7" i="5"/>
  <c r="AT7" i="5"/>
  <c r="AU7" i="5"/>
  <c r="AV7" i="5"/>
  <c r="AW7" i="5"/>
  <c r="AX7" i="5"/>
  <c r="AY7" i="5"/>
  <c r="AD8" i="5"/>
  <c r="AE8" i="5"/>
  <c r="AF8" i="5"/>
  <c r="AG8" i="5"/>
  <c r="AH8" i="5"/>
  <c r="AI8" i="5"/>
  <c r="AJ8" i="5"/>
  <c r="AK8" i="5"/>
  <c r="AL8" i="5"/>
  <c r="AM8" i="5"/>
  <c r="AN8" i="5"/>
  <c r="AO8" i="5"/>
  <c r="AP8" i="5"/>
  <c r="AQ8" i="5"/>
  <c r="AR8" i="5"/>
  <c r="AS8" i="5"/>
  <c r="AT8" i="5"/>
  <c r="AU8" i="5"/>
  <c r="AV8" i="5"/>
  <c r="AW8" i="5"/>
  <c r="AX8" i="5"/>
  <c r="AY8" i="5"/>
  <c r="AD9" i="5"/>
  <c r="AE9" i="5"/>
  <c r="AF9" i="5"/>
  <c r="AG9" i="5"/>
  <c r="AH9" i="5"/>
  <c r="AI9" i="5"/>
  <c r="AJ9" i="5"/>
  <c r="AK9" i="5"/>
  <c r="AL9" i="5"/>
  <c r="AM9" i="5"/>
  <c r="AN9" i="5"/>
  <c r="AO9" i="5"/>
  <c r="AP9" i="5"/>
  <c r="AQ9" i="5"/>
  <c r="AR9" i="5"/>
  <c r="AS9" i="5"/>
  <c r="AT9" i="5"/>
  <c r="AU9" i="5"/>
  <c r="AV9" i="5"/>
  <c r="AW9" i="5"/>
  <c r="AX9" i="5"/>
  <c r="AY9" i="5"/>
  <c r="AD10" i="5"/>
  <c r="AE10" i="5"/>
  <c r="AF10" i="5"/>
  <c r="AG10" i="5"/>
  <c r="AH10" i="5"/>
  <c r="AI10" i="5"/>
  <c r="AJ10" i="5"/>
  <c r="AK10" i="5"/>
  <c r="AL10" i="5"/>
  <c r="AM10" i="5"/>
  <c r="AN10" i="5"/>
  <c r="AO10" i="5"/>
  <c r="AP10" i="5"/>
  <c r="AQ10" i="5"/>
  <c r="AR10" i="5"/>
  <c r="AS10" i="5"/>
  <c r="AT10" i="5"/>
  <c r="AU10" i="5"/>
  <c r="AV10" i="5"/>
  <c r="AW10" i="5"/>
  <c r="AX10" i="5"/>
  <c r="AY10" i="5"/>
  <c r="AD11" i="5"/>
  <c r="AE11" i="5"/>
  <c r="AF11" i="5"/>
  <c r="AG11" i="5"/>
  <c r="AH11" i="5"/>
  <c r="AI11" i="5"/>
  <c r="AJ11" i="5"/>
  <c r="AK11" i="5"/>
  <c r="AL11" i="5"/>
  <c r="AM11" i="5"/>
  <c r="AN11" i="5"/>
  <c r="AO11" i="5"/>
  <c r="AP11" i="5"/>
  <c r="AQ11" i="5"/>
  <c r="AR11" i="5"/>
  <c r="AS11" i="5"/>
  <c r="AT11" i="5"/>
  <c r="AU11" i="5"/>
  <c r="AV11" i="5"/>
  <c r="AW11" i="5"/>
  <c r="AX11" i="5"/>
  <c r="AY11" i="5"/>
  <c r="AD12" i="5"/>
  <c r="AE12" i="5"/>
  <c r="AF12" i="5"/>
  <c r="AG12" i="5"/>
  <c r="AH12" i="5"/>
  <c r="AI12" i="5"/>
  <c r="AJ12" i="5"/>
  <c r="AK12" i="5"/>
  <c r="AL12" i="5"/>
  <c r="AM12" i="5"/>
  <c r="AN12" i="5"/>
  <c r="AO12" i="5"/>
  <c r="AP12" i="5"/>
  <c r="AQ12" i="5"/>
  <c r="AR12" i="5"/>
  <c r="AS12" i="5"/>
  <c r="AT12" i="5"/>
  <c r="AU12" i="5"/>
  <c r="AV12" i="5"/>
  <c r="AW12" i="5"/>
  <c r="AX12" i="5"/>
  <c r="AY12" i="5"/>
  <c r="AD13" i="5"/>
  <c r="AE13" i="5"/>
  <c r="AF13" i="5"/>
  <c r="AG13" i="5"/>
  <c r="AH13" i="5"/>
  <c r="AI13" i="5"/>
  <c r="AJ13" i="5"/>
  <c r="AK13" i="5"/>
  <c r="AL13" i="5"/>
  <c r="AM13" i="5"/>
  <c r="AN13" i="5"/>
  <c r="AO13" i="5"/>
  <c r="AP13" i="5"/>
  <c r="AQ13" i="5"/>
  <c r="AR13" i="5"/>
  <c r="AS13" i="5"/>
  <c r="AT13" i="5"/>
  <c r="AU13" i="5"/>
  <c r="AV13" i="5"/>
  <c r="AW13" i="5"/>
  <c r="AX13" i="5"/>
  <c r="AY13" i="5"/>
  <c r="AD14" i="5"/>
  <c r="AE14" i="5"/>
  <c r="AF14" i="5"/>
  <c r="AG14" i="5"/>
  <c r="AH14" i="5"/>
  <c r="AI14" i="5"/>
  <c r="AJ14" i="5"/>
  <c r="AK14" i="5"/>
  <c r="AL14" i="5"/>
  <c r="AM14" i="5"/>
  <c r="AN14" i="5"/>
  <c r="AO14" i="5"/>
  <c r="AP14" i="5"/>
  <c r="AQ14" i="5"/>
  <c r="AR14" i="5"/>
  <c r="AS14" i="5"/>
  <c r="AT14" i="5"/>
  <c r="AU14" i="5"/>
  <c r="AV14" i="5"/>
  <c r="AW14" i="5"/>
  <c r="AX14" i="5"/>
  <c r="AY14" i="5"/>
  <c r="AD15" i="5"/>
  <c r="AE15" i="5"/>
  <c r="AF15" i="5"/>
  <c r="AG15" i="5"/>
  <c r="AH15" i="5"/>
  <c r="AI15" i="5"/>
  <c r="AJ15" i="5"/>
  <c r="AK15" i="5"/>
  <c r="AL15" i="5"/>
  <c r="AM15" i="5"/>
  <c r="AN15" i="5"/>
  <c r="AO15" i="5"/>
  <c r="AP15" i="5"/>
  <c r="AQ15" i="5"/>
  <c r="AR15" i="5"/>
  <c r="AS15" i="5"/>
  <c r="AT15" i="5"/>
  <c r="AU15" i="5"/>
  <c r="AV15" i="5"/>
  <c r="AW15" i="5"/>
  <c r="AX15" i="5"/>
  <c r="AY15" i="5"/>
  <c r="AD16" i="5"/>
  <c r="AE16" i="5"/>
  <c r="AF16" i="5"/>
  <c r="AG16" i="5"/>
  <c r="AH16" i="5"/>
  <c r="AI16" i="5"/>
  <c r="AJ16" i="5"/>
  <c r="AK16" i="5"/>
  <c r="AL16" i="5"/>
  <c r="AM16" i="5"/>
  <c r="AN16" i="5"/>
  <c r="AO16" i="5"/>
  <c r="AP16" i="5"/>
  <c r="AQ16" i="5"/>
  <c r="AR16" i="5"/>
  <c r="AS16" i="5"/>
  <c r="AT16" i="5"/>
  <c r="AU16" i="5"/>
  <c r="AV16" i="5"/>
  <c r="AW16" i="5"/>
  <c r="AX16" i="5"/>
  <c r="AY16" i="5"/>
  <c r="AD17" i="5"/>
  <c r="AE17" i="5"/>
  <c r="AF17" i="5"/>
  <c r="AG17" i="5"/>
  <c r="AH17" i="5"/>
  <c r="AI17" i="5"/>
  <c r="AJ17" i="5"/>
  <c r="AK17" i="5"/>
  <c r="AL17" i="5"/>
  <c r="AM17" i="5"/>
  <c r="AN17" i="5"/>
  <c r="AO17" i="5"/>
  <c r="AP17" i="5"/>
  <c r="AQ17" i="5"/>
  <c r="AR17" i="5"/>
  <c r="AS17" i="5"/>
  <c r="AT17" i="5"/>
  <c r="AU17" i="5"/>
  <c r="AV17" i="5"/>
  <c r="AW17" i="5"/>
  <c r="AX17" i="5"/>
  <c r="AY17" i="5"/>
  <c r="AD18" i="5"/>
  <c r="AE18" i="5"/>
  <c r="AF18" i="5"/>
  <c r="AG18" i="5"/>
  <c r="AH18" i="5"/>
  <c r="AI18" i="5"/>
  <c r="AJ18" i="5"/>
  <c r="AK18" i="5"/>
  <c r="AL18" i="5"/>
  <c r="AM18" i="5"/>
  <c r="AN18" i="5"/>
  <c r="AO18" i="5"/>
  <c r="AP18" i="5"/>
  <c r="AQ18" i="5"/>
  <c r="AR18" i="5"/>
  <c r="AS18" i="5"/>
  <c r="AT18" i="5"/>
  <c r="AU18" i="5"/>
  <c r="AV18" i="5"/>
  <c r="AW18" i="5"/>
  <c r="AX18" i="5"/>
  <c r="AY18" i="5"/>
  <c r="AD19" i="5"/>
  <c r="AE19" i="5"/>
  <c r="AF19" i="5"/>
  <c r="AG19" i="5"/>
  <c r="AH19" i="5"/>
  <c r="AI19" i="5"/>
  <c r="AJ19" i="5"/>
  <c r="AK19" i="5"/>
  <c r="AL19" i="5"/>
  <c r="AM19" i="5"/>
  <c r="AN19" i="5"/>
  <c r="AO19" i="5"/>
  <c r="AP19" i="5"/>
  <c r="AQ19" i="5"/>
  <c r="AR19" i="5"/>
  <c r="AS19" i="5"/>
  <c r="AT19" i="5"/>
  <c r="AU19" i="5"/>
  <c r="AV19" i="5"/>
  <c r="AW19" i="5"/>
  <c r="AX19" i="5"/>
  <c r="AY19" i="5"/>
  <c r="AD20" i="5"/>
  <c r="AE20" i="5"/>
  <c r="AF20" i="5"/>
  <c r="AG20" i="5"/>
  <c r="AH20" i="5"/>
  <c r="AI20" i="5"/>
  <c r="AJ20" i="5"/>
  <c r="AK20" i="5"/>
  <c r="AL20" i="5"/>
  <c r="AM20" i="5"/>
  <c r="AN20" i="5"/>
  <c r="AO20" i="5"/>
  <c r="AP20" i="5"/>
  <c r="AQ20" i="5"/>
  <c r="AR20" i="5"/>
  <c r="AS20" i="5"/>
  <c r="AT20" i="5"/>
  <c r="AU20" i="5"/>
  <c r="AV20" i="5"/>
  <c r="AW20" i="5"/>
  <c r="AX20" i="5"/>
  <c r="AY20" i="5"/>
  <c r="AD21" i="5"/>
  <c r="AE21" i="5"/>
  <c r="AF21" i="5"/>
  <c r="AG21" i="5"/>
  <c r="AH21" i="5"/>
  <c r="AI21" i="5"/>
  <c r="AJ21" i="5"/>
  <c r="AK21" i="5"/>
  <c r="AL21" i="5"/>
  <c r="AM21" i="5"/>
  <c r="AN21" i="5"/>
  <c r="AO21" i="5"/>
  <c r="AP21" i="5"/>
  <c r="AQ21" i="5"/>
  <c r="AR21" i="5"/>
  <c r="AS21" i="5"/>
  <c r="AT21" i="5"/>
  <c r="AU21" i="5"/>
  <c r="AV21" i="5"/>
  <c r="AW21" i="5"/>
  <c r="AX21" i="5"/>
  <c r="AY21" i="5"/>
  <c r="AD22" i="5"/>
  <c r="AE22" i="5"/>
  <c r="AF22" i="5"/>
  <c r="AG22" i="5"/>
  <c r="AH22" i="5"/>
  <c r="AI22" i="5"/>
  <c r="AJ22" i="5"/>
  <c r="AK22" i="5"/>
  <c r="AL22" i="5"/>
  <c r="AM22" i="5"/>
  <c r="AN22" i="5"/>
  <c r="AO22" i="5"/>
  <c r="AP22" i="5"/>
  <c r="AQ22" i="5"/>
  <c r="AR22" i="5"/>
  <c r="AS22" i="5"/>
  <c r="AT22" i="5"/>
  <c r="AU22" i="5"/>
  <c r="AV22" i="5"/>
  <c r="AW22" i="5"/>
  <c r="AX22" i="5"/>
  <c r="AY22" i="5"/>
  <c r="AD23" i="5"/>
  <c r="AE23" i="5"/>
  <c r="AF23" i="5"/>
  <c r="AG23" i="5"/>
  <c r="AH23" i="5"/>
  <c r="AI23" i="5"/>
  <c r="AJ23" i="5"/>
  <c r="AK23" i="5"/>
  <c r="AL23" i="5"/>
  <c r="AM23" i="5"/>
  <c r="AN23" i="5"/>
  <c r="AO23" i="5"/>
  <c r="AP23" i="5"/>
  <c r="AQ23" i="5"/>
  <c r="AR23" i="5"/>
  <c r="AS23" i="5"/>
  <c r="AT23" i="5"/>
  <c r="AU23" i="5"/>
  <c r="AV23" i="5"/>
  <c r="AW23" i="5"/>
  <c r="AX23" i="5"/>
  <c r="AY23" i="5"/>
  <c r="AD24" i="5"/>
  <c r="AE24" i="5"/>
  <c r="AF24" i="5"/>
  <c r="AG24" i="5"/>
  <c r="AH24" i="5"/>
  <c r="AI24" i="5"/>
  <c r="AJ24" i="5"/>
  <c r="AK24" i="5"/>
  <c r="AL24" i="5"/>
  <c r="AM24" i="5"/>
  <c r="AN24" i="5"/>
  <c r="AO24" i="5"/>
  <c r="AP24" i="5"/>
  <c r="AQ24" i="5"/>
  <c r="AR24" i="5"/>
  <c r="AS24" i="5"/>
  <c r="AT24" i="5"/>
  <c r="AU24" i="5"/>
  <c r="AV24" i="5"/>
  <c r="AW24" i="5"/>
  <c r="AX24" i="5"/>
  <c r="AY24" i="5"/>
  <c r="AD25" i="5"/>
  <c r="AE25" i="5"/>
  <c r="AF25" i="5"/>
  <c r="AG25" i="5"/>
  <c r="AH25" i="5"/>
  <c r="AI25" i="5"/>
  <c r="AJ25" i="5"/>
  <c r="AK25" i="5"/>
  <c r="AL25" i="5"/>
  <c r="AM25" i="5"/>
  <c r="AN25" i="5"/>
  <c r="AO25" i="5"/>
  <c r="AP25" i="5"/>
  <c r="AQ25" i="5"/>
  <c r="AR25" i="5"/>
  <c r="AS25" i="5"/>
  <c r="AT25" i="5"/>
  <c r="AU25" i="5"/>
  <c r="AV25" i="5"/>
  <c r="AW25" i="5"/>
  <c r="AX25" i="5"/>
  <c r="AY25" i="5"/>
  <c r="AD26" i="5"/>
  <c r="AE26" i="5"/>
  <c r="AF26" i="5"/>
  <c r="AG26" i="5"/>
  <c r="AH26" i="5"/>
  <c r="AI26" i="5"/>
  <c r="AJ26" i="5"/>
  <c r="AK26" i="5"/>
  <c r="AL26" i="5"/>
  <c r="AM26" i="5"/>
  <c r="AN26" i="5"/>
  <c r="AO26" i="5"/>
  <c r="AP26" i="5"/>
  <c r="AQ26" i="5"/>
  <c r="AR26" i="5"/>
  <c r="AS26" i="5"/>
  <c r="AT26" i="5"/>
  <c r="AU26" i="5"/>
  <c r="AV26" i="5"/>
  <c r="AW26" i="5"/>
  <c r="AX26" i="5"/>
  <c r="AY26" i="5"/>
  <c r="AD27" i="5"/>
  <c r="AE27" i="5"/>
  <c r="AF27" i="5"/>
  <c r="AG27" i="5"/>
  <c r="AH27" i="5"/>
  <c r="AI27" i="5"/>
  <c r="AJ27" i="5"/>
  <c r="AK27" i="5"/>
  <c r="AL27" i="5"/>
  <c r="AM27" i="5"/>
  <c r="AN27" i="5"/>
  <c r="AO27" i="5"/>
  <c r="AP27" i="5"/>
  <c r="AQ27" i="5"/>
  <c r="AR27" i="5"/>
  <c r="AS27" i="5"/>
  <c r="AT27" i="5"/>
  <c r="AU27" i="5"/>
  <c r="AV27" i="5"/>
  <c r="AW27" i="5"/>
  <c r="AX27" i="5"/>
  <c r="AY27" i="5"/>
  <c r="AD28" i="5"/>
  <c r="AE28" i="5"/>
  <c r="AF28" i="5"/>
  <c r="AG28" i="5"/>
  <c r="AH28" i="5"/>
  <c r="AI28" i="5"/>
  <c r="AJ28" i="5"/>
  <c r="AK28" i="5"/>
  <c r="AL28" i="5"/>
  <c r="AM28" i="5"/>
  <c r="AN28" i="5"/>
  <c r="AO28" i="5"/>
  <c r="AP28" i="5"/>
  <c r="AQ28" i="5"/>
  <c r="AR28" i="5"/>
  <c r="AS28" i="5"/>
  <c r="AT28" i="5"/>
  <c r="AU28" i="5"/>
  <c r="AV28" i="5"/>
  <c r="AW28" i="5"/>
  <c r="AX28" i="5"/>
  <c r="AY28" i="5"/>
  <c r="AD29" i="5"/>
  <c r="AE29" i="5"/>
  <c r="AF29" i="5"/>
  <c r="AG29" i="5"/>
  <c r="AH29" i="5"/>
  <c r="AI29" i="5"/>
  <c r="AJ29" i="5"/>
  <c r="AK29" i="5"/>
  <c r="AL29" i="5"/>
  <c r="AM29" i="5"/>
  <c r="AN29" i="5"/>
  <c r="AO29" i="5"/>
  <c r="AP29" i="5"/>
  <c r="AQ29" i="5"/>
  <c r="AR29" i="5"/>
  <c r="AS29" i="5"/>
  <c r="AT29" i="5"/>
  <c r="AU29" i="5"/>
  <c r="AV29" i="5"/>
  <c r="AW29" i="5"/>
  <c r="AX29" i="5"/>
  <c r="AY29" i="5"/>
  <c r="AD30" i="5"/>
  <c r="AE30" i="5"/>
  <c r="AF30" i="5"/>
  <c r="AG30" i="5"/>
  <c r="AH30" i="5"/>
  <c r="AI30" i="5"/>
  <c r="AJ30" i="5"/>
  <c r="AK30" i="5"/>
  <c r="AL30" i="5"/>
  <c r="AM30" i="5"/>
  <c r="AN30" i="5"/>
  <c r="AO30" i="5"/>
  <c r="AP30" i="5"/>
  <c r="AQ30" i="5"/>
  <c r="AR30" i="5"/>
  <c r="AS30" i="5"/>
  <c r="AT30" i="5"/>
  <c r="AU30" i="5"/>
  <c r="AV30" i="5"/>
  <c r="AW30" i="5"/>
  <c r="AX30" i="5"/>
  <c r="AY30" i="5"/>
  <c r="AD31" i="5"/>
  <c r="AE31" i="5"/>
  <c r="AF31" i="5"/>
  <c r="AG31" i="5"/>
  <c r="AH31" i="5"/>
  <c r="AI31" i="5"/>
  <c r="AJ31" i="5"/>
  <c r="AK31" i="5"/>
  <c r="AL31" i="5"/>
  <c r="AM31" i="5"/>
  <c r="AN31" i="5"/>
  <c r="AO31" i="5"/>
  <c r="AP31" i="5"/>
  <c r="AQ31" i="5"/>
  <c r="AR31" i="5"/>
  <c r="AS31" i="5"/>
  <c r="AT31" i="5"/>
  <c r="AU31" i="5"/>
  <c r="AV31" i="5"/>
  <c r="AW31" i="5"/>
  <c r="AX31" i="5"/>
  <c r="AY31" i="5"/>
  <c r="AD32" i="5"/>
  <c r="AE32" i="5"/>
  <c r="AF32" i="5"/>
  <c r="AG32" i="5"/>
  <c r="AH32" i="5"/>
  <c r="AI32" i="5"/>
  <c r="AJ32" i="5"/>
  <c r="AK32" i="5"/>
  <c r="AL32" i="5"/>
  <c r="AM32" i="5"/>
  <c r="AN32" i="5"/>
  <c r="AO32" i="5"/>
  <c r="AP32" i="5"/>
  <c r="AQ32" i="5"/>
  <c r="AR32" i="5"/>
  <c r="AS32" i="5"/>
  <c r="AT32" i="5"/>
  <c r="AU32" i="5"/>
  <c r="AV32" i="5"/>
  <c r="AW32" i="5"/>
  <c r="AX32" i="5"/>
  <c r="AY32" i="5"/>
  <c r="AD33" i="5"/>
  <c r="AE33" i="5"/>
  <c r="AF33" i="5"/>
  <c r="AG33" i="5"/>
  <c r="AH33" i="5"/>
  <c r="AI33" i="5"/>
  <c r="AJ33" i="5"/>
  <c r="AK33" i="5"/>
  <c r="AL33" i="5"/>
  <c r="AM33" i="5"/>
  <c r="AN33" i="5"/>
  <c r="AO33" i="5"/>
  <c r="AP33" i="5"/>
  <c r="AQ33" i="5"/>
  <c r="AR33" i="5"/>
  <c r="AS33" i="5"/>
  <c r="AT33" i="5"/>
  <c r="AU33" i="5"/>
  <c r="AV33" i="5"/>
  <c r="AW33" i="5"/>
  <c r="AX33" i="5"/>
  <c r="AY33" i="5"/>
  <c r="AD34" i="5"/>
  <c r="AE34" i="5"/>
  <c r="AF34" i="5"/>
  <c r="AG34" i="5"/>
  <c r="AH34" i="5"/>
  <c r="AI34" i="5"/>
  <c r="AJ34" i="5"/>
  <c r="AK34" i="5"/>
  <c r="AL34" i="5"/>
  <c r="AM34" i="5"/>
  <c r="AN34" i="5"/>
  <c r="AO34" i="5"/>
  <c r="AP34" i="5"/>
  <c r="AQ34" i="5"/>
  <c r="AR34" i="5"/>
  <c r="AS34" i="5"/>
  <c r="AT34" i="5"/>
  <c r="AU34" i="5"/>
  <c r="AV34" i="5"/>
  <c r="AW34" i="5"/>
  <c r="AX34" i="5"/>
  <c r="AY34" i="5"/>
  <c r="AD35" i="5"/>
  <c r="AE35" i="5"/>
  <c r="AF35" i="5"/>
  <c r="AG35" i="5"/>
  <c r="AH35" i="5"/>
  <c r="AI35" i="5"/>
  <c r="AJ35" i="5"/>
  <c r="AK35" i="5"/>
  <c r="AL35" i="5"/>
  <c r="AM35" i="5"/>
  <c r="AN35" i="5"/>
  <c r="AO35" i="5"/>
  <c r="AP35" i="5"/>
  <c r="AQ35" i="5"/>
  <c r="AR35" i="5"/>
  <c r="AS35" i="5"/>
  <c r="AT35" i="5"/>
  <c r="AU35" i="5"/>
  <c r="AV35" i="5"/>
  <c r="AW35" i="5"/>
  <c r="AX35" i="5"/>
  <c r="AY35" i="5"/>
  <c r="AD36" i="5"/>
  <c r="AE36" i="5"/>
  <c r="AF36" i="5"/>
  <c r="AG36" i="5"/>
  <c r="AH36" i="5"/>
  <c r="AI36" i="5"/>
  <c r="AJ36" i="5"/>
  <c r="AK36" i="5"/>
  <c r="AL36" i="5"/>
  <c r="AM36" i="5"/>
  <c r="AN36" i="5"/>
  <c r="AO36" i="5"/>
  <c r="AP36" i="5"/>
  <c r="AQ36" i="5"/>
  <c r="AR36" i="5"/>
  <c r="AS36" i="5"/>
  <c r="AT36" i="5"/>
  <c r="AU36" i="5"/>
  <c r="AV36" i="5"/>
  <c r="AW36" i="5"/>
  <c r="AX36" i="5"/>
  <c r="AY36" i="5"/>
  <c r="AD37" i="5"/>
  <c r="AE37" i="5"/>
  <c r="AF37" i="5"/>
  <c r="AG37" i="5"/>
  <c r="AH37" i="5"/>
  <c r="AI37" i="5"/>
  <c r="AJ37" i="5"/>
  <c r="AK37" i="5"/>
  <c r="AL37" i="5"/>
  <c r="AM37" i="5"/>
  <c r="AN37" i="5"/>
  <c r="AO37" i="5"/>
  <c r="AP37" i="5"/>
  <c r="AQ37" i="5"/>
  <c r="AR37" i="5"/>
  <c r="AS37" i="5"/>
  <c r="AT37" i="5"/>
  <c r="AU37" i="5"/>
  <c r="AV37" i="5"/>
  <c r="AW37" i="5"/>
  <c r="AX37" i="5"/>
  <c r="AY37" i="5"/>
  <c r="AD38" i="5"/>
  <c r="AE38" i="5"/>
  <c r="AF38" i="5"/>
  <c r="AG38" i="5"/>
  <c r="AH38" i="5"/>
  <c r="AI38" i="5"/>
  <c r="AJ38" i="5"/>
  <c r="AK38" i="5"/>
  <c r="AL38" i="5"/>
  <c r="AM38" i="5"/>
  <c r="AN38" i="5"/>
  <c r="AO38" i="5"/>
  <c r="AP38" i="5"/>
  <c r="AQ38" i="5"/>
  <c r="AR38" i="5"/>
  <c r="AS38" i="5"/>
  <c r="AT38" i="5"/>
  <c r="AU38" i="5"/>
  <c r="AV38" i="5"/>
  <c r="AW38" i="5"/>
  <c r="AX38" i="5"/>
  <c r="AY38" i="5"/>
  <c r="AD39" i="5"/>
  <c r="AE39" i="5"/>
  <c r="AF39" i="5"/>
  <c r="AG39" i="5"/>
  <c r="AH39" i="5"/>
  <c r="AI39" i="5"/>
  <c r="AJ39" i="5"/>
  <c r="AK39" i="5"/>
  <c r="AL39" i="5"/>
  <c r="AM39" i="5"/>
  <c r="AN39" i="5"/>
  <c r="AO39" i="5"/>
  <c r="AP39" i="5"/>
  <c r="AQ39" i="5"/>
  <c r="AR39" i="5"/>
  <c r="AS39" i="5"/>
  <c r="AT39" i="5"/>
  <c r="AU39" i="5"/>
  <c r="AV39" i="5"/>
  <c r="AW39" i="5"/>
  <c r="AX39" i="5"/>
  <c r="AY39" i="5"/>
  <c r="AD40" i="5"/>
  <c r="AE40" i="5"/>
  <c r="AF40" i="5"/>
  <c r="AG40" i="5"/>
  <c r="AH40" i="5"/>
  <c r="AI40" i="5"/>
  <c r="AJ40" i="5"/>
  <c r="AK40" i="5"/>
  <c r="AL40" i="5"/>
  <c r="AM40" i="5"/>
  <c r="AN40" i="5"/>
  <c r="AO40" i="5"/>
  <c r="AP40" i="5"/>
  <c r="AQ40" i="5"/>
  <c r="AR40" i="5"/>
  <c r="AS40" i="5"/>
  <c r="AT40" i="5"/>
  <c r="AU40" i="5"/>
  <c r="AV40" i="5"/>
  <c r="AW40" i="5"/>
  <c r="AX40" i="5"/>
  <c r="AY40" i="5"/>
  <c r="AD41" i="5"/>
  <c r="AE41" i="5"/>
  <c r="AF41" i="5"/>
  <c r="AG41" i="5"/>
  <c r="AH41" i="5"/>
  <c r="AI41" i="5"/>
  <c r="AJ41" i="5"/>
  <c r="AK41" i="5"/>
  <c r="AL41" i="5"/>
  <c r="AM41" i="5"/>
  <c r="AN41" i="5"/>
  <c r="AO41" i="5"/>
  <c r="AP41" i="5"/>
  <c r="AQ41" i="5"/>
  <c r="AR41" i="5"/>
  <c r="AS41" i="5"/>
  <c r="AT41" i="5"/>
  <c r="AU41" i="5"/>
  <c r="AV41" i="5"/>
  <c r="AW41" i="5"/>
  <c r="AX41" i="5"/>
  <c r="AY41" i="5"/>
  <c r="AD42" i="5"/>
  <c r="AE42" i="5"/>
  <c r="AF42" i="5"/>
  <c r="AG42" i="5"/>
  <c r="AH42" i="5"/>
  <c r="AI42" i="5"/>
  <c r="AJ42" i="5"/>
  <c r="AK42" i="5"/>
  <c r="AL42" i="5"/>
  <c r="AM42" i="5"/>
  <c r="AN42" i="5"/>
  <c r="AO42" i="5"/>
  <c r="AP42" i="5"/>
  <c r="AQ42" i="5"/>
  <c r="AR42" i="5"/>
  <c r="AS42" i="5"/>
  <c r="AT42" i="5"/>
  <c r="AU42" i="5"/>
  <c r="AV42" i="5"/>
  <c r="AW42" i="5"/>
  <c r="AX42" i="5"/>
  <c r="AY42" i="5"/>
  <c r="AD43" i="5"/>
  <c r="AE43" i="5"/>
  <c r="AF43" i="5"/>
  <c r="AG43" i="5"/>
  <c r="AH43" i="5"/>
  <c r="AI43" i="5"/>
  <c r="AJ43" i="5"/>
  <c r="AK43" i="5"/>
  <c r="AL43" i="5"/>
  <c r="AM43" i="5"/>
  <c r="AN43" i="5"/>
  <c r="AO43" i="5"/>
  <c r="AP43" i="5"/>
  <c r="AQ43" i="5"/>
  <c r="AR43" i="5"/>
  <c r="AS43" i="5"/>
  <c r="AT43" i="5"/>
  <c r="AU43" i="5"/>
  <c r="AV43" i="5"/>
  <c r="AW43" i="5"/>
  <c r="AX43" i="5"/>
  <c r="AY43" i="5"/>
  <c r="AD44" i="5"/>
  <c r="AE44" i="5"/>
  <c r="AF44" i="5"/>
  <c r="AG44" i="5"/>
  <c r="AH44" i="5"/>
  <c r="AI44" i="5"/>
  <c r="AJ44" i="5"/>
  <c r="AK44" i="5"/>
  <c r="AL44" i="5"/>
  <c r="AM44" i="5"/>
  <c r="AN44" i="5"/>
  <c r="AO44" i="5"/>
  <c r="AP44" i="5"/>
  <c r="AQ44" i="5"/>
  <c r="AR44" i="5"/>
  <c r="AS44" i="5"/>
  <c r="AT44" i="5"/>
  <c r="AU44" i="5"/>
  <c r="AV44" i="5"/>
  <c r="AW44" i="5"/>
  <c r="AX44" i="5"/>
  <c r="AY44" i="5"/>
  <c r="AD45" i="5"/>
  <c r="AE45" i="5"/>
  <c r="AF45" i="5"/>
  <c r="AG45" i="5"/>
  <c r="AH45" i="5"/>
  <c r="AI45" i="5"/>
  <c r="AJ45" i="5"/>
  <c r="AK45" i="5"/>
  <c r="AL45" i="5"/>
  <c r="AM45" i="5"/>
  <c r="AN45" i="5"/>
  <c r="AO45" i="5"/>
  <c r="AP45" i="5"/>
  <c r="AQ45" i="5"/>
  <c r="AR45" i="5"/>
  <c r="AS45" i="5"/>
  <c r="AT45" i="5"/>
  <c r="AU45" i="5"/>
  <c r="AV45" i="5"/>
  <c r="AW45" i="5"/>
  <c r="AX45" i="5"/>
  <c r="AY45" i="5"/>
  <c r="AD46" i="5"/>
  <c r="AE46" i="5"/>
  <c r="AF46" i="5"/>
  <c r="AG46" i="5"/>
  <c r="AH46" i="5"/>
  <c r="AI46" i="5"/>
  <c r="AJ46" i="5"/>
  <c r="AK46" i="5"/>
  <c r="AL46" i="5"/>
  <c r="AM46" i="5"/>
  <c r="AN46" i="5"/>
  <c r="AO46" i="5"/>
  <c r="AP46" i="5"/>
  <c r="AQ46" i="5"/>
  <c r="AR46" i="5"/>
  <c r="AS46" i="5"/>
  <c r="AT46" i="5"/>
  <c r="AU46" i="5"/>
  <c r="AV46" i="5"/>
  <c r="AW46" i="5"/>
  <c r="AX46" i="5"/>
  <c r="AY46" i="5"/>
  <c r="AD47" i="5"/>
  <c r="AE47" i="5"/>
  <c r="AF47" i="5"/>
  <c r="AG47" i="5"/>
  <c r="AH47" i="5"/>
  <c r="AI47" i="5"/>
  <c r="AJ47" i="5"/>
  <c r="AK47" i="5"/>
  <c r="AL47" i="5"/>
  <c r="AM47" i="5"/>
  <c r="AN47" i="5"/>
  <c r="AO47" i="5"/>
  <c r="AP47" i="5"/>
  <c r="AQ47" i="5"/>
  <c r="AR47" i="5"/>
  <c r="AS47" i="5"/>
  <c r="AT47" i="5"/>
  <c r="AU47" i="5"/>
  <c r="AV47" i="5"/>
  <c r="AW47" i="5"/>
  <c r="AX47" i="5"/>
  <c r="AY47" i="5"/>
  <c r="AD48" i="5"/>
  <c r="AE48" i="5"/>
  <c r="AF48" i="5"/>
  <c r="AG48" i="5"/>
  <c r="AH48" i="5"/>
  <c r="AI48" i="5"/>
  <c r="AJ48" i="5"/>
  <c r="AK48" i="5"/>
  <c r="AL48" i="5"/>
  <c r="AM48" i="5"/>
  <c r="AN48" i="5"/>
  <c r="AO48" i="5"/>
  <c r="AP48" i="5"/>
  <c r="AQ48" i="5"/>
  <c r="AR48" i="5"/>
  <c r="AS48" i="5"/>
  <c r="AT48" i="5"/>
  <c r="AU48" i="5"/>
  <c r="AV48" i="5"/>
  <c r="AW48" i="5"/>
  <c r="AX48" i="5"/>
  <c r="AY48" i="5"/>
  <c r="AD49" i="5"/>
  <c r="AE49" i="5"/>
  <c r="AF49" i="5"/>
  <c r="AG49" i="5"/>
  <c r="AH49" i="5"/>
  <c r="AI49" i="5"/>
  <c r="AJ49" i="5"/>
  <c r="AK49" i="5"/>
  <c r="AL49" i="5"/>
  <c r="AM49" i="5"/>
  <c r="AN49" i="5"/>
  <c r="AO49" i="5"/>
  <c r="AP49" i="5"/>
  <c r="AQ49" i="5"/>
  <c r="AR49" i="5"/>
  <c r="AS49" i="5"/>
  <c r="AT49" i="5"/>
  <c r="AU49" i="5"/>
  <c r="AV49" i="5"/>
  <c r="AW49" i="5"/>
  <c r="AX49" i="5"/>
  <c r="AY49" i="5"/>
  <c r="AD50" i="5"/>
  <c r="AE50" i="5"/>
  <c r="AF50" i="5"/>
  <c r="AG50" i="5"/>
  <c r="AH50" i="5"/>
  <c r="AI50" i="5"/>
  <c r="AJ50" i="5"/>
  <c r="AK50" i="5"/>
  <c r="AL50" i="5"/>
  <c r="AM50" i="5"/>
  <c r="AN50" i="5"/>
  <c r="AO50" i="5"/>
  <c r="AP50" i="5"/>
  <c r="AQ50" i="5"/>
  <c r="AR50" i="5"/>
  <c r="AS50" i="5"/>
  <c r="AT50" i="5"/>
  <c r="AU50" i="5"/>
  <c r="AV50" i="5"/>
  <c r="AW50" i="5"/>
  <c r="AX50" i="5"/>
  <c r="AY50" i="5"/>
  <c r="AD51" i="5"/>
  <c r="AE51" i="5"/>
  <c r="AF51" i="5"/>
  <c r="AG51" i="5"/>
  <c r="AH51" i="5"/>
  <c r="AI51" i="5"/>
  <c r="AJ51" i="5"/>
  <c r="AK51" i="5"/>
  <c r="AL51" i="5"/>
  <c r="AM51" i="5"/>
  <c r="AN51" i="5"/>
  <c r="AO51" i="5"/>
  <c r="AP51" i="5"/>
  <c r="AQ51" i="5"/>
  <c r="AR51" i="5"/>
  <c r="AS51" i="5"/>
  <c r="AT51" i="5"/>
  <c r="AU51" i="5"/>
  <c r="AV51" i="5"/>
  <c r="AW51" i="5"/>
  <c r="AX51" i="5"/>
  <c r="AY51" i="5"/>
  <c r="AD52" i="5"/>
  <c r="AE52" i="5"/>
  <c r="AF52" i="5"/>
  <c r="AG52" i="5"/>
  <c r="AH52" i="5"/>
  <c r="AI52" i="5"/>
  <c r="AJ52" i="5"/>
  <c r="AK52" i="5"/>
  <c r="AL52" i="5"/>
  <c r="AM52" i="5"/>
  <c r="AN52" i="5"/>
  <c r="AO52" i="5"/>
  <c r="AP52" i="5"/>
  <c r="AQ52" i="5"/>
  <c r="AR52" i="5"/>
  <c r="AS52" i="5"/>
  <c r="AT52" i="5"/>
  <c r="AU52" i="5"/>
  <c r="AV52" i="5"/>
  <c r="AW52" i="5"/>
  <c r="AX52" i="5"/>
  <c r="AY52" i="5"/>
  <c r="AD53" i="5"/>
  <c r="AE53" i="5"/>
  <c r="AF53" i="5"/>
  <c r="AG53" i="5"/>
  <c r="AH53" i="5"/>
  <c r="AI53" i="5"/>
  <c r="AJ53" i="5"/>
  <c r="AK53" i="5"/>
  <c r="AL53" i="5"/>
  <c r="AM53" i="5"/>
  <c r="AN53" i="5"/>
  <c r="AO53" i="5"/>
  <c r="AP53" i="5"/>
  <c r="AQ53" i="5"/>
  <c r="AR53" i="5"/>
  <c r="AS53" i="5"/>
  <c r="AT53" i="5"/>
  <c r="AU53" i="5"/>
  <c r="AV53" i="5"/>
  <c r="AW53" i="5"/>
  <c r="AX53" i="5"/>
  <c r="AY53" i="5"/>
  <c r="AD54" i="5"/>
  <c r="AE54" i="5"/>
  <c r="AF54" i="5"/>
  <c r="AG54" i="5"/>
  <c r="AH54" i="5"/>
  <c r="AI54" i="5"/>
  <c r="AJ54" i="5"/>
  <c r="AK54" i="5"/>
  <c r="AL54" i="5"/>
  <c r="AM54" i="5"/>
  <c r="AN54" i="5"/>
  <c r="AO54" i="5"/>
  <c r="AP54" i="5"/>
  <c r="AQ54" i="5"/>
  <c r="AR54" i="5"/>
  <c r="AS54" i="5"/>
  <c r="AT54" i="5"/>
  <c r="AU54" i="5"/>
  <c r="AV54" i="5"/>
  <c r="AW54" i="5"/>
  <c r="AX54" i="5"/>
  <c r="AY54" i="5"/>
  <c r="AD55" i="5"/>
  <c r="AE55" i="5"/>
  <c r="AF55" i="5"/>
  <c r="AG55" i="5"/>
  <c r="AH55" i="5"/>
  <c r="AI55" i="5"/>
  <c r="AJ55" i="5"/>
  <c r="AK55" i="5"/>
  <c r="AL55" i="5"/>
  <c r="AM55" i="5"/>
  <c r="AN55" i="5"/>
  <c r="AO55" i="5"/>
  <c r="AP55" i="5"/>
  <c r="AQ55" i="5"/>
  <c r="AR55" i="5"/>
  <c r="AS55" i="5"/>
  <c r="AT55" i="5"/>
  <c r="AU55" i="5"/>
  <c r="AV55" i="5"/>
  <c r="AW55" i="5"/>
  <c r="AX55" i="5"/>
  <c r="AY55" i="5"/>
  <c r="AD56" i="5"/>
  <c r="AE56" i="5"/>
  <c r="AF56" i="5"/>
  <c r="AG56" i="5"/>
  <c r="AH56" i="5"/>
  <c r="AI56" i="5"/>
  <c r="AJ56" i="5"/>
  <c r="AK56" i="5"/>
  <c r="AL56" i="5"/>
  <c r="AM56" i="5"/>
  <c r="AN56" i="5"/>
  <c r="AO56" i="5"/>
  <c r="AP56" i="5"/>
  <c r="AQ56" i="5"/>
  <c r="AR56" i="5"/>
  <c r="AS56" i="5"/>
  <c r="AT56" i="5"/>
  <c r="AU56" i="5"/>
  <c r="AV56" i="5"/>
  <c r="AW56" i="5"/>
  <c r="AX56" i="5"/>
  <c r="AY56" i="5"/>
  <c r="AD57" i="5"/>
  <c r="AE57" i="5"/>
  <c r="AF57" i="5"/>
  <c r="AG57" i="5"/>
  <c r="AH57" i="5"/>
  <c r="AI57" i="5"/>
  <c r="AJ57" i="5"/>
  <c r="AK57" i="5"/>
  <c r="AL57" i="5"/>
  <c r="AM57" i="5"/>
  <c r="AN57" i="5"/>
  <c r="AO57" i="5"/>
  <c r="AP57" i="5"/>
  <c r="AQ57" i="5"/>
  <c r="AR57" i="5"/>
  <c r="AS57" i="5"/>
  <c r="AT57" i="5"/>
  <c r="AU57" i="5"/>
  <c r="AV57" i="5"/>
  <c r="AW57" i="5"/>
  <c r="AX57" i="5"/>
  <c r="AY57" i="5"/>
  <c r="AD58" i="5"/>
  <c r="AE58" i="5"/>
  <c r="AF58" i="5"/>
  <c r="AG58" i="5"/>
  <c r="AH58" i="5"/>
  <c r="AI58" i="5"/>
  <c r="AJ58" i="5"/>
  <c r="AK58" i="5"/>
  <c r="AL58" i="5"/>
  <c r="AM58" i="5"/>
  <c r="AN58" i="5"/>
  <c r="AO58" i="5"/>
  <c r="AP58" i="5"/>
  <c r="AQ58" i="5"/>
  <c r="AR58" i="5"/>
  <c r="AS58" i="5"/>
  <c r="AT58" i="5"/>
  <c r="AU58" i="5"/>
  <c r="AV58" i="5"/>
  <c r="AW58" i="5"/>
  <c r="AX58" i="5"/>
  <c r="AY58" i="5"/>
  <c r="AD59" i="5"/>
  <c r="AE59" i="5"/>
  <c r="AF59" i="5"/>
  <c r="AG59" i="5"/>
  <c r="AH59" i="5"/>
  <c r="AI59" i="5"/>
  <c r="AJ59" i="5"/>
  <c r="AK59" i="5"/>
  <c r="AL59" i="5"/>
  <c r="AM59" i="5"/>
  <c r="AN59" i="5"/>
  <c r="AO59" i="5"/>
  <c r="AP59" i="5"/>
  <c r="AQ59" i="5"/>
  <c r="AR59" i="5"/>
  <c r="AS59" i="5"/>
  <c r="AT59" i="5"/>
  <c r="AU59" i="5"/>
  <c r="AV59" i="5"/>
  <c r="AW59" i="5"/>
  <c r="AX59" i="5"/>
  <c r="AY59" i="5"/>
  <c r="AD60" i="5"/>
  <c r="AE60" i="5"/>
  <c r="AF60" i="5"/>
  <c r="AG60" i="5"/>
  <c r="AH60" i="5"/>
  <c r="AI60" i="5"/>
  <c r="AJ60" i="5"/>
  <c r="AK60" i="5"/>
  <c r="AL60" i="5"/>
  <c r="AM60" i="5"/>
  <c r="AN60" i="5"/>
  <c r="AO60" i="5"/>
  <c r="AP60" i="5"/>
  <c r="AQ60" i="5"/>
  <c r="AR60" i="5"/>
  <c r="AS60" i="5"/>
  <c r="AT60" i="5"/>
  <c r="AU60" i="5"/>
  <c r="AV60" i="5"/>
  <c r="AW60" i="5"/>
  <c r="AX60" i="5"/>
  <c r="AY60" i="5"/>
  <c r="AD61" i="5"/>
  <c r="AE61" i="5"/>
  <c r="AF61" i="5"/>
  <c r="AG61" i="5"/>
  <c r="AH61" i="5"/>
  <c r="AI61" i="5"/>
  <c r="AJ61" i="5"/>
  <c r="AK61" i="5"/>
  <c r="AL61" i="5"/>
  <c r="AM61" i="5"/>
  <c r="AN61" i="5"/>
  <c r="AO61" i="5"/>
  <c r="AP61" i="5"/>
  <c r="AQ61" i="5"/>
  <c r="AR61" i="5"/>
  <c r="AS61" i="5"/>
  <c r="AT61" i="5"/>
  <c r="AU61" i="5"/>
  <c r="AV61" i="5"/>
  <c r="AW61" i="5"/>
  <c r="AX61" i="5"/>
  <c r="AY61" i="5"/>
  <c r="AD62" i="5"/>
  <c r="AE62" i="5"/>
  <c r="AF62" i="5"/>
  <c r="AG62" i="5"/>
  <c r="AH62" i="5"/>
  <c r="AI62" i="5"/>
  <c r="AJ62" i="5"/>
  <c r="AK62" i="5"/>
  <c r="AL62" i="5"/>
  <c r="AM62" i="5"/>
  <c r="AN62" i="5"/>
  <c r="AO62" i="5"/>
  <c r="AP62" i="5"/>
  <c r="AQ62" i="5"/>
  <c r="AR62" i="5"/>
  <c r="AS62" i="5"/>
  <c r="AT62" i="5"/>
  <c r="AU62" i="5"/>
  <c r="AV62" i="5"/>
  <c r="AW62" i="5"/>
  <c r="AX62" i="5"/>
  <c r="AY62" i="5"/>
  <c r="AD63" i="5"/>
  <c r="AE63" i="5"/>
  <c r="AF63" i="5"/>
  <c r="AG63" i="5"/>
  <c r="AH63" i="5"/>
  <c r="AI63" i="5"/>
  <c r="AJ63" i="5"/>
  <c r="AK63" i="5"/>
  <c r="AL63" i="5"/>
  <c r="AM63" i="5"/>
  <c r="AN63" i="5"/>
  <c r="AO63" i="5"/>
  <c r="AP63" i="5"/>
  <c r="AQ63" i="5"/>
  <c r="AR63" i="5"/>
  <c r="AS63" i="5"/>
  <c r="AT63" i="5"/>
  <c r="AU63" i="5"/>
  <c r="AV63" i="5"/>
  <c r="AW63" i="5"/>
  <c r="AX63" i="5"/>
  <c r="AY63" i="5"/>
  <c r="AD64" i="5"/>
  <c r="AE64" i="5"/>
  <c r="AF64" i="5"/>
  <c r="AG64" i="5"/>
  <c r="AH64" i="5"/>
  <c r="AI64" i="5"/>
  <c r="AJ64" i="5"/>
  <c r="AK64" i="5"/>
  <c r="AL64" i="5"/>
  <c r="AM64" i="5"/>
  <c r="AN64" i="5"/>
  <c r="AO64" i="5"/>
  <c r="AP64" i="5"/>
  <c r="AQ64" i="5"/>
  <c r="AR64" i="5"/>
  <c r="AS64" i="5"/>
  <c r="AT64" i="5"/>
  <c r="AU64" i="5"/>
  <c r="AV64" i="5"/>
  <c r="AW64" i="5"/>
  <c r="AX64" i="5"/>
  <c r="AY64" i="5"/>
  <c r="AD65" i="5"/>
  <c r="AE65" i="5"/>
  <c r="AF65" i="5"/>
  <c r="AG65" i="5"/>
  <c r="AH65" i="5"/>
  <c r="AI65" i="5"/>
  <c r="AJ65" i="5"/>
  <c r="AK65" i="5"/>
  <c r="AL65" i="5"/>
  <c r="AM65" i="5"/>
  <c r="AN65" i="5"/>
  <c r="AO65" i="5"/>
  <c r="AP65" i="5"/>
  <c r="AQ65" i="5"/>
  <c r="AR65" i="5"/>
  <c r="AS65" i="5"/>
  <c r="AT65" i="5"/>
  <c r="AU65" i="5"/>
  <c r="AV65" i="5"/>
  <c r="AW65" i="5"/>
  <c r="AX65" i="5"/>
  <c r="AY65" i="5"/>
  <c r="AD66" i="5"/>
  <c r="AE66" i="5"/>
  <c r="AF66" i="5"/>
  <c r="AG66" i="5"/>
  <c r="AH66" i="5"/>
  <c r="AI66" i="5"/>
  <c r="AJ66" i="5"/>
  <c r="AK66" i="5"/>
  <c r="AL66" i="5"/>
  <c r="AM66" i="5"/>
  <c r="AN66" i="5"/>
  <c r="AO66" i="5"/>
  <c r="AP66" i="5"/>
  <c r="AQ66" i="5"/>
  <c r="AR66" i="5"/>
  <c r="AS66" i="5"/>
  <c r="AT66" i="5"/>
  <c r="AU66" i="5"/>
  <c r="AV66" i="5"/>
  <c r="AW66" i="5"/>
  <c r="AX66" i="5"/>
  <c r="AY66" i="5"/>
  <c r="AD67" i="5"/>
  <c r="AE67" i="5"/>
  <c r="AF67" i="5"/>
  <c r="AG67" i="5"/>
  <c r="AH67" i="5"/>
  <c r="AI67" i="5"/>
  <c r="AJ67" i="5"/>
  <c r="AK67" i="5"/>
  <c r="AL67" i="5"/>
  <c r="AM67" i="5"/>
  <c r="AN67" i="5"/>
  <c r="AO67" i="5"/>
  <c r="AP67" i="5"/>
  <c r="AQ67" i="5"/>
  <c r="AR67" i="5"/>
  <c r="AS67" i="5"/>
  <c r="AT67" i="5"/>
  <c r="AU67" i="5"/>
  <c r="AV67" i="5"/>
  <c r="AW67" i="5"/>
  <c r="AX67" i="5"/>
  <c r="AY67" i="5"/>
  <c r="AD68" i="5"/>
  <c r="AE68" i="5"/>
  <c r="AF68" i="5"/>
  <c r="AG68" i="5"/>
  <c r="AH68" i="5"/>
  <c r="AI68" i="5"/>
  <c r="AJ68" i="5"/>
  <c r="AK68" i="5"/>
  <c r="AL68" i="5"/>
  <c r="AM68" i="5"/>
  <c r="AN68" i="5"/>
  <c r="AO68" i="5"/>
  <c r="AP68" i="5"/>
  <c r="AQ68" i="5"/>
  <c r="AR68" i="5"/>
  <c r="AS68" i="5"/>
  <c r="AT68" i="5"/>
  <c r="AU68" i="5"/>
  <c r="AV68" i="5"/>
  <c r="AW68" i="5"/>
  <c r="AX68" i="5"/>
  <c r="AY68" i="5"/>
  <c r="AD69" i="5"/>
  <c r="AE69" i="5"/>
  <c r="AF69" i="5"/>
  <c r="AG69" i="5"/>
  <c r="AH69" i="5"/>
  <c r="AI69" i="5"/>
  <c r="AJ69" i="5"/>
  <c r="AK69" i="5"/>
  <c r="AL69" i="5"/>
  <c r="AM69" i="5"/>
  <c r="AN69" i="5"/>
  <c r="AO69" i="5"/>
  <c r="AP69" i="5"/>
  <c r="AQ69" i="5"/>
  <c r="AR69" i="5"/>
  <c r="AS69" i="5"/>
  <c r="AT69" i="5"/>
  <c r="AU69" i="5"/>
  <c r="AV69" i="5"/>
  <c r="AW69" i="5"/>
  <c r="AX69" i="5"/>
  <c r="AY69" i="5"/>
  <c r="AD70" i="5"/>
  <c r="AE70" i="5"/>
  <c r="AF70" i="5"/>
  <c r="AG70" i="5"/>
  <c r="AH70" i="5"/>
  <c r="AI70" i="5"/>
  <c r="AJ70" i="5"/>
  <c r="AK70" i="5"/>
  <c r="AL70" i="5"/>
  <c r="AM70" i="5"/>
  <c r="AN70" i="5"/>
  <c r="AO70" i="5"/>
  <c r="AP70" i="5"/>
  <c r="AQ70" i="5"/>
  <c r="AR70" i="5"/>
  <c r="AS70" i="5"/>
  <c r="AT70" i="5"/>
  <c r="AU70" i="5"/>
  <c r="AV70" i="5"/>
  <c r="AW70" i="5"/>
  <c r="AX70" i="5"/>
  <c r="AY70" i="5"/>
  <c r="AD71" i="5"/>
  <c r="AE71" i="5"/>
  <c r="AF71" i="5"/>
  <c r="AG71" i="5"/>
  <c r="AH71" i="5"/>
  <c r="AI71" i="5"/>
  <c r="AJ71" i="5"/>
  <c r="AK71" i="5"/>
  <c r="AL71" i="5"/>
  <c r="AM71" i="5"/>
  <c r="AN71" i="5"/>
  <c r="AO71" i="5"/>
  <c r="AP71" i="5"/>
  <c r="AQ71" i="5"/>
  <c r="AR71" i="5"/>
  <c r="AS71" i="5"/>
  <c r="AT71" i="5"/>
  <c r="AU71" i="5"/>
  <c r="AV71" i="5"/>
  <c r="AW71" i="5"/>
  <c r="AX71" i="5"/>
  <c r="AY71" i="5"/>
  <c r="AD72" i="5"/>
  <c r="AE72" i="5"/>
  <c r="AF72" i="5"/>
  <c r="AG72" i="5"/>
  <c r="AH72" i="5"/>
  <c r="AI72" i="5"/>
  <c r="AJ72" i="5"/>
  <c r="AK72" i="5"/>
  <c r="AL72" i="5"/>
  <c r="AM72" i="5"/>
  <c r="AN72" i="5"/>
  <c r="AO72" i="5"/>
  <c r="AP72" i="5"/>
  <c r="AQ72" i="5"/>
  <c r="AR72" i="5"/>
  <c r="AS72" i="5"/>
  <c r="AT72" i="5"/>
  <c r="AU72" i="5"/>
  <c r="AV72" i="5"/>
  <c r="AW72" i="5"/>
  <c r="AX72" i="5"/>
  <c r="AY72" i="5"/>
  <c r="AD73" i="5"/>
  <c r="AE73" i="5"/>
  <c r="AF73" i="5"/>
  <c r="AG73" i="5"/>
  <c r="AH73" i="5"/>
  <c r="AI73" i="5"/>
  <c r="AJ73" i="5"/>
  <c r="AK73" i="5"/>
  <c r="AL73" i="5"/>
  <c r="AM73" i="5"/>
  <c r="AN73" i="5"/>
  <c r="AO73" i="5"/>
  <c r="AP73" i="5"/>
  <c r="AQ73" i="5"/>
  <c r="AR73" i="5"/>
  <c r="AS73" i="5"/>
  <c r="AT73" i="5"/>
  <c r="AU73" i="5"/>
  <c r="AV73" i="5"/>
  <c r="AW73" i="5"/>
  <c r="AX73" i="5"/>
  <c r="AY73" i="5"/>
  <c r="AD74" i="5"/>
  <c r="AE74" i="5"/>
  <c r="AF74" i="5"/>
  <c r="AG74" i="5"/>
  <c r="AH74" i="5"/>
  <c r="AI74" i="5"/>
  <c r="AJ74" i="5"/>
  <c r="AK74" i="5"/>
  <c r="AL74" i="5"/>
  <c r="AM74" i="5"/>
  <c r="AN74" i="5"/>
  <c r="AO74" i="5"/>
  <c r="AP74" i="5"/>
  <c r="AQ74" i="5"/>
  <c r="AR74" i="5"/>
  <c r="AS74" i="5"/>
  <c r="AT74" i="5"/>
  <c r="AU74" i="5"/>
  <c r="AV74" i="5"/>
  <c r="AW74" i="5"/>
  <c r="AX74" i="5"/>
  <c r="AY74" i="5"/>
  <c r="AD75" i="5"/>
  <c r="AE75" i="5"/>
  <c r="AF75" i="5"/>
  <c r="AG75" i="5"/>
  <c r="AH75" i="5"/>
  <c r="AI75" i="5"/>
  <c r="AJ75" i="5"/>
  <c r="AK75" i="5"/>
  <c r="AL75" i="5"/>
  <c r="AM75" i="5"/>
  <c r="AN75" i="5"/>
  <c r="AO75" i="5"/>
  <c r="AP75" i="5"/>
  <c r="AQ75" i="5"/>
  <c r="AR75" i="5"/>
  <c r="AS75" i="5"/>
  <c r="AT75" i="5"/>
  <c r="AU75" i="5"/>
  <c r="AV75" i="5"/>
  <c r="AW75" i="5"/>
  <c r="AX75" i="5"/>
  <c r="AY75" i="5"/>
  <c r="AD76" i="5"/>
  <c r="AE76" i="5"/>
  <c r="AF76" i="5"/>
  <c r="AG76" i="5"/>
  <c r="AH76" i="5"/>
  <c r="AI76" i="5"/>
  <c r="AJ76" i="5"/>
  <c r="AK76" i="5"/>
  <c r="AL76" i="5"/>
  <c r="AM76" i="5"/>
  <c r="AN76" i="5"/>
  <c r="AO76" i="5"/>
  <c r="AP76" i="5"/>
  <c r="AQ76" i="5"/>
  <c r="AR76" i="5"/>
  <c r="AS76" i="5"/>
  <c r="AT76" i="5"/>
  <c r="AU76" i="5"/>
  <c r="AV76" i="5"/>
  <c r="AW76" i="5"/>
  <c r="AX76" i="5"/>
  <c r="AY76" i="5"/>
  <c r="AD77" i="5"/>
  <c r="AE77" i="5"/>
  <c r="AF77" i="5"/>
  <c r="AG77" i="5"/>
  <c r="AH77" i="5"/>
  <c r="AI77" i="5"/>
  <c r="AJ77" i="5"/>
  <c r="AK77" i="5"/>
  <c r="AL77" i="5"/>
  <c r="AM77" i="5"/>
  <c r="AN77" i="5"/>
  <c r="AO77" i="5"/>
  <c r="AP77" i="5"/>
  <c r="AQ77" i="5"/>
  <c r="AR77" i="5"/>
  <c r="AS77" i="5"/>
  <c r="AT77" i="5"/>
  <c r="AU77" i="5"/>
  <c r="AV77" i="5"/>
  <c r="AW77" i="5"/>
  <c r="AX77" i="5"/>
  <c r="AY77" i="5"/>
  <c r="AD78" i="5"/>
  <c r="AE78" i="5"/>
  <c r="AF78" i="5"/>
  <c r="AG78" i="5"/>
  <c r="AH78" i="5"/>
  <c r="AI78" i="5"/>
  <c r="AJ78" i="5"/>
  <c r="AK78" i="5"/>
  <c r="AL78" i="5"/>
  <c r="AM78" i="5"/>
  <c r="AN78" i="5"/>
  <c r="AO78" i="5"/>
  <c r="AP78" i="5"/>
  <c r="AQ78" i="5"/>
  <c r="AR78" i="5"/>
  <c r="AS78" i="5"/>
  <c r="AT78" i="5"/>
  <c r="AU78" i="5"/>
  <c r="AV78" i="5"/>
  <c r="AW78" i="5"/>
  <c r="AX78" i="5"/>
  <c r="AY78" i="5"/>
  <c r="AD79" i="5"/>
  <c r="AE79" i="5"/>
  <c r="AF79" i="5"/>
  <c r="AG79" i="5"/>
  <c r="AH79" i="5"/>
  <c r="AI79" i="5"/>
  <c r="AJ79" i="5"/>
  <c r="AK79" i="5"/>
  <c r="AL79" i="5"/>
  <c r="AM79" i="5"/>
  <c r="AN79" i="5"/>
  <c r="AO79" i="5"/>
  <c r="AP79" i="5"/>
  <c r="AQ79" i="5"/>
  <c r="AR79" i="5"/>
  <c r="AS79" i="5"/>
  <c r="AT79" i="5"/>
  <c r="AU79" i="5"/>
  <c r="AV79" i="5"/>
  <c r="AW79" i="5"/>
  <c r="AX79" i="5"/>
  <c r="AY79" i="5"/>
  <c r="AD80" i="5"/>
  <c r="AE80" i="5"/>
  <c r="AF80" i="5"/>
  <c r="AG80" i="5"/>
  <c r="AH80" i="5"/>
  <c r="AI80" i="5"/>
  <c r="AJ80" i="5"/>
  <c r="AK80" i="5"/>
  <c r="AL80" i="5"/>
  <c r="AM80" i="5"/>
  <c r="AN80" i="5"/>
  <c r="AO80" i="5"/>
  <c r="AP80" i="5"/>
  <c r="AQ80" i="5"/>
  <c r="AR80" i="5"/>
  <c r="AS80" i="5"/>
  <c r="AT80" i="5"/>
  <c r="AU80" i="5"/>
  <c r="AV80" i="5"/>
  <c r="AW80" i="5"/>
  <c r="AX80" i="5"/>
  <c r="AY80" i="5"/>
  <c r="AD81" i="5"/>
  <c r="AE81" i="5"/>
  <c r="AF81" i="5"/>
  <c r="AG81" i="5"/>
  <c r="AH81" i="5"/>
  <c r="AI81" i="5"/>
  <c r="AJ81" i="5"/>
  <c r="AK81" i="5"/>
  <c r="AL81" i="5"/>
  <c r="AM81" i="5"/>
  <c r="AN81" i="5"/>
  <c r="AO81" i="5"/>
  <c r="AP81" i="5"/>
  <c r="AQ81" i="5"/>
  <c r="AR81" i="5"/>
  <c r="AS81" i="5"/>
  <c r="AT81" i="5"/>
  <c r="AU81" i="5"/>
  <c r="AV81" i="5"/>
  <c r="AW81" i="5"/>
  <c r="AX81" i="5"/>
  <c r="AY81" i="5"/>
  <c r="AD82" i="5"/>
  <c r="AE82" i="5"/>
  <c r="AF82" i="5"/>
  <c r="AG82" i="5"/>
  <c r="AH82" i="5"/>
  <c r="AI82" i="5"/>
  <c r="AJ82" i="5"/>
  <c r="AK82" i="5"/>
  <c r="AL82" i="5"/>
  <c r="AM82" i="5"/>
  <c r="AN82" i="5"/>
  <c r="AO82" i="5"/>
  <c r="AP82" i="5"/>
  <c r="AQ82" i="5"/>
  <c r="AR82" i="5"/>
  <c r="AS82" i="5"/>
  <c r="AT82" i="5"/>
  <c r="AU82" i="5"/>
  <c r="AV82" i="5"/>
  <c r="AW82" i="5"/>
  <c r="AX82" i="5"/>
  <c r="AY82" i="5"/>
  <c r="AD83" i="5"/>
  <c r="AE83" i="5"/>
  <c r="AF83" i="5"/>
  <c r="AG83" i="5"/>
  <c r="AH83" i="5"/>
  <c r="AI83" i="5"/>
  <c r="AJ83" i="5"/>
  <c r="AK83" i="5"/>
  <c r="AL83" i="5"/>
  <c r="AM83" i="5"/>
  <c r="AN83" i="5"/>
  <c r="AO83" i="5"/>
  <c r="AP83" i="5"/>
  <c r="AQ83" i="5"/>
  <c r="AR83" i="5"/>
  <c r="AS83" i="5"/>
  <c r="AT83" i="5"/>
  <c r="AU83" i="5"/>
  <c r="AV83" i="5"/>
  <c r="AW83" i="5"/>
  <c r="AX83" i="5"/>
  <c r="AY83" i="5"/>
  <c r="AD84" i="5"/>
  <c r="AE84" i="5"/>
  <c r="AF84" i="5"/>
  <c r="AG84" i="5"/>
  <c r="AH84" i="5"/>
  <c r="AI84" i="5"/>
  <c r="AJ84" i="5"/>
  <c r="AK84" i="5"/>
  <c r="AL84" i="5"/>
  <c r="AM84" i="5"/>
  <c r="AN84" i="5"/>
  <c r="AO84" i="5"/>
  <c r="AP84" i="5"/>
  <c r="AQ84" i="5"/>
  <c r="AR84" i="5"/>
  <c r="AS84" i="5"/>
  <c r="AT84" i="5"/>
  <c r="AU84" i="5"/>
  <c r="AV84" i="5"/>
  <c r="AW84" i="5"/>
  <c r="AX84" i="5"/>
  <c r="AY84" i="5"/>
  <c r="AD85" i="5"/>
  <c r="AE85" i="5"/>
  <c r="AF85" i="5"/>
  <c r="AG85" i="5"/>
  <c r="AH85" i="5"/>
  <c r="AI85" i="5"/>
  <c r="AJ85" i="5"/>
  <c r="AK85" i="5"/>
  <c r="AL85" i="5"/>
  <c r="AM85" i="5"/>
  <c r="AN85" i="5"/>
  <c r="AO85" i="5"/>
  <c r="AP85" i="5"/>
  <c r="AQ85" i="5"/>
  <c r="AR85" i="5"/>
  <c r="AS85" i="5"/>
  <c r="AT85" i="5"/>
  <c r="AU85" i="5"/>
  <c r="AV85" i="5"/>
  <c r="AW85" i="5"/>
  <c r="AX85" i="5"/>
  <c r="AY85" i="5"/>
  <c r="AD86" i="5"/>
  <c r="AE86" i="5"/>
  <c r="AF86" i="5"/>
  <c r="AG86" i="5"/>
  <c r="AH86" i="5"/>
  <c r="AI86" i="5"/>
  <c r="AJ86" i="5"/>
  <c r="AK86" i="5"/>
  <c r="AL86" i="5"/>
  <c r="AM86" i="5"/>
  <c r="AN86" i="5"/>
  <c r="AO86" i="5"/>
  <c r="AP86" i="5"/>
  <c r="AQ86" i="5"/>
  <c r="AR86" i="5"/>
  <c r="AS86" i="5"/>
  <c r="AT86" i="5"/>
  <c r="AU86" i="5"/>
  <c r="AV86" i="5"/>
  <c r="AW86" i="5"/>
  <c r="AX86" i="5"/>
  <c r="AY86" i="5"/>
  <c r="AD87" i="5"/>
  <c r="AE87" i="5"/>
  <c r="AF87" i="5"/>
  <c r="AG87" i="5"/>
  <c r="AH87" i="5"/>
  <c r="AI87" i="5"/>
  <c r="AJ87" i="5"/>
  <c r="AK87" i="5"/>
  <c r="AL87" i="5"/>
  <c r="AM87" i="5"/>
  <c r="AN87" i="5"/>
  <c r="AO87" i="5"/>
  <c r="AP87" i="5"/>
  <c r="AQ87" i="5"/>
  <c r="AR87" i="5"/>
  <c r="AS87" i="5"/>
  <c r="AT87" i="5"/>
  <c r="AU87" i="5"/>
  <c r="AV87" i="5"/>
  <c r="AW87" i="5"/>
  <c r="AX87" i="5"/>
  <c r="AY87" i="5"/>
  <c r="AD88" i="5"/>
  <c r="AE88" i="5"/>
  <c r="AF88" i="5"/>
  <c r="AG88" i="5"/>
  <c r="AH88" i="5"/>
  <c r="AI88" i="5"/>
  <c r="AJ88" i="5"/>
  <c r="AK88" i="5"/>
  <c r="AL88" i="5"/>
  <c r="AM88" i="5"/>
  <c r="AN88" i="5"/>
  <c r="AO88" i="5"/>
  <c r="AP88" i="5"/>
  <c r="AQ88" i="5"/>
  <c r="AR88" i="5"/>
  <c r="AS88" i="5"/>
  <c r="AT88" i="5"/>
  <c r="AU88" i="5"/>
  <c r="AV88" i="5"/>
  <c r="AW88" i="5"/>
  <c r="AX88" i="5"/>
  <c r="AY88" i="5"/>
  <c r="AD89" i="5"/>
  <c r="AE89" i="5"/>
  <c r="AF89" i="5"/>
  <c r="AG89" i="5"/>
  <c r="AH89" i="5"/>
  <c r="AI89" i="5"/>
  <c r="AJ89" i="5"/>
  <c r="AK89" i="5"/>
  <c r="AL89" i="5"/>
  <c r="AM89" i="5"/>
  <c r="AN89" i="5"/>
  <c r="AO89" i="5"/>
  <c r="AP89" i="5"/>
  <c r="AQ89" i="5"/>
  <c r="AR89" i="5"/>
  <c r="AS89" i="5"/>
  <c r="AT89" i="5"/>
  <c r="AU89" i="5"/>
  <c r="AV89" i="5"/>
  <c r="AW89" i="5"/>
  <c r="AX89" i="5"/>
  <c r="AY89" i="5"/>
  <c r="AD90" i="5"/>
  <c r="AE90" i="5"/>
  <c r="AF90" i="5"/>
  <c r="AG90" i="5"/>
  <c r="AH90" i="5"/>
  <c r="AI90" i="5"/>
  <c r="AJ90" i="5"/>
  <c r="AK90" i="5"/>
  <c r="AL90" i="5"/>
  <c r="AM90" i="5"/>
  <c r="AN90" i="5"/>
  <c r="AO90" i="5"/>
  <c r="AP90" i="5"/>
  <c r="AQ90" i="5"/>
  <c r="AR90" i="5"/>
  <c r="AS90" i="5"/>
  <c r="AT90" i="5"/>
  <c r="AU90" i="5"/>
  <c r="AV90" i="5"/>
  <c r="AW90" i="5"/>
  <c r="AX90" i="5"/>
  <c r="AY90" i="5"/>
  <c r="AD91" i="5"/>
  <c r="AE91" i="5"/>
  <c r="AF91" i="5"/>
  <c r="AG91" i="5"/>
  <c r="AH91" i="5"/>
  <c r="AI91" i="5"/>
  <c r="AJ91" i="5"/>
  <c r="AK91" i="5"/>
  <c r="AL91" i="5"/>
  <c r="AM91" i="5"/>
  <c r="AN91" i="5"/>
  <c r="AO91" i="5"/>
  <c r="AP91" i="5"/>
  <c r="AQ91" i="5"/>
  <c r="AR91" i="5"/>
  <c r="AS91" i="5"/>
  <c r="AT91" i="5"/>
  <c r="AU91" i="5"/>
  <c r="AV91" i="5"/>
  <c r="AW91" i="5"/>
  <c r="AX91" i="5"/>
  <c r="AY91" i="5"/>
  <c r="AD92" i="5"/>
  <c r="AE92" i="5"/>
  <c r="AF92" i="5"/>
  <c r="AG92" i="5"/>
  <c r="AH92" i="5"/>
  <c r="AI92" i="5"/>
  <c r="AJ92" i="5"/>
  <c r="AK92" i="5"/>
  <c r="AL92" i="5"/>
  <c r="AM92" i="5"/>
  <c r="AN92" i="5"/>
  <c r="AO92" i="5"/>
  <c r="AP92" i="5"/>
  <c r="AQ92" i="5"/>
  <c r="AR92" i="5"/>
  <c r="AS92" i="5"/>
  <c r="AT92" i="5"/>
  <c r="AU92" i="5"/>
  <c r="AV92" i="5"/>
  <c r="AW92" i="5"/>
  <c r="AX92" i="5"/>
  <c r="AY92" i="5"/>
  <c r="AD93" i="5"/>
  <c r="AE93" i="5"/>
  <c r="AF93" i="5"/>
  <c r="AG93" i="5"/>
  <c r="AH93" i="5"/>
  <c r="AI93" i="5"/>
  <c r="AJ93" i="5"/>
  <c r="AK93" i="5"/>
  <c r="AL93" i="5"/>
  <c r="AM93" i="5"/>
  <c r="AN93" i="5"/>
  <c r="AO93" i="5"/>
  <c r="AP93" i="5"/>
  <c r="AQ93" i="5"/>
  <c r="AR93" i="5"/>
  <c r="AS93" i="5"/>
  <c r="AT93" i="5"/>
  <c r="AU93" i="5"/>
  <c r="AV93" i="5"/>
  <c r="AW93" i="5"/>
  <c r="AX93" i="5"/>
  <c r="AY93" i="5"/>
  <c r="AD94" i="5"/>
  <c r="AE94" i="5"/>
  <c r="AF94" i="5"/>
  <c r="AG94" i="5"/>
  <c r="AH94" i="5"/>
  <c r="AI94" i="5"/>
  <c r="AJ94" i="5"/>
  <c r="AK94" i="5"/>
  <c r="AL94" i="5"/>
  <c r="AM94" i="5"/>
  <c r="AN94" i="5"/>
  <c r="AO94" i="5"/>
  <c r="AP94" i="5"/>
  <c r="AQ94" i="5"/>
  <c r="AR94" i="5"/>
  <c r="AS94" i="5"/>
  <c r="AT94" i="5"/>
  <c r="AU94" i="5"/>
  <c r="AV94" i="5"/>
  <c r="AW94" i="5"/>
  <c r="AX94" i="5"/>
  <c r="AY94" i="5"/>
  <c r="AD95" i="5"/>
  <c r="AE95" i="5"/>
  <c r="AF95" i="5"/>
  <c r="AG95" i="5"/>
  <c r="AH95" i="5"/>
  <c r="AI95" i="5"/>
  <c r="AJ95" i="5"/>
  <c r="AK95" i="5"/>
  <c r="AL95" i="5"/>
  <c r="AM95" i="5"/>
  <c r="AN95" i="5"/>
  <c r="AO95" i="5"/>
  <c r="AP95" i="5"/>
  <c r="AQ95" i="5"/>
  <c r="AR95" i="5"/>
  <c r="AS95" i="5"/>
  <c r="AT95" i="5"/>
  <c r="AU95" i="5"/>
  <c r="AV95" i="5"/>
  <c r="AW95" i="5"/>
  <c r="AX95" i="5"/>
  <c r="AY95" i="5"/>
  <c r="AD96" i="5"/>
  <c r="AE96" i="5"/>
  <c r="AF96" i="5"/>
  <c r="AG96" i="5"/>
  <c r="AH96" i="5"/>
  <c r="AI96" i="5"/>
  <c r="AJ96" i="5"/>
  <c r="AK96" i="5"/>
  <c r="AL96" i="5"/>
  <c r="AM96" i="5"/>
  <c r="AN96" i="5"/>
  <c r="AO96" i="5"/>
  <c r="AP96" i="5"/>
  <c r="AQ96" i="5"/>
  <c r="AR96" i="5"/>
  <c r="AS96" i="5"/>
  <c r="AT96" i="5"/>
  <c r="AU96" i="5"/>
  <c r="AV96" i="5"/>
  <c r="AW96" i="5"/>
  <c r="AX96" i="5"/>
  <c r="AY96" i="5"/>
  <c r="AD97" i="5"/>
  <c r="AE97" i="5"/>
  <c r="AF97" i="5"/>
  <c r="AG97" i="5"/>
  <c r="AH97" i="5"/>
  <c r="AI97" i="5"/>
  <c r="AJ97" i="5"/>
  <c r="AK97" i="5"/>
  <c r="AL97" i="5"/>
  <c r="AM97" i="5"/>
  <c r="AN97" i="5"/>
  <c r="AO97" i="5"/>
  <c r="AP97" i="5"/>
  <c r="AQ97" i="5"/>
  <c r="AR97" i="5"/>
  <c r="AS97" i="5"/>
  <c r="AT97" i="5"/>
  <c r="AU97" i="5"/>
  <c r="AV97" i="5"/>
  <c r="AW97" i="5"/>
  <c r="AX97" i="5"/>
  <c r="AY97" i="5"/>
  <c r="AD98" i="5"/>
  <c r="AE98" i="5"/>
  <c r="AF98" i="5"/>
  <c r="AG98" i="5"/>
  <c r="AH98" i="5"/>
  <c r="AI98" i="5"/>
  <c r="AJ98" i="5"/>
  <c r="AK98" i="5"/>
  <c r="AL98" i="5"/>
  <c r="AM98" i="5"/>
  <c r="AN98" i="5"/>
  <c r="AO98" i="5"/>
  <c r="AP98" i="5"/>
  <c r="AQ98" i="5"/>
  <c r="AR98" i="5"/>
  <c r="AS98" i="5"/>
  <c r="AT98" i="5"/>
  <c r="AU98" i="5"/>
  <c r="AV98" i="5"/>
  <c r="AW98" i="5"/>
  <c r="AX98" i="5"/>
  <c r="AY98" i="5"/>
  <c r="AD99" i="5"/>
  <c r="AE99" i="5"/>
  <c r="AF99" i="5"/>
  <c r="AG99" i="5"/>
  <c r="AH99" i="5"/>
  <c r="AI99" i="5"/>
  <c r="AJ99" i="5"/>
  <c r="AK99" i="5"/>
  <c r="AL99" i="5"/>
  <c r="AM99" i="5"/>
  <c r="AN99" i="5"/>
  <c r="AO99" i="5"/>
  <c r="AP99" i="5"/>
  <c r="AQ99" i="5"/>
  <c r="AR99" i="5"/>
  <c r="AS99" i="5"/>
  <c r="AT99" i="5"/>
  <c r="AU99" i="5"/>
  <c r="AV99" i="5"/>
  <c r="AW99" i="5"/>
  <c r="AX99" i="5"/>
  <c r="AY99" i="5"/>
  <c r="AD100" i="5"/>
  <c r="AE100" i="5"/>
  <c r="AF100" i="5"/>
  <c r="AG100" i="5"/>
  <c r="AH100" i="5"/>
  <c r="AI100" i="5"/>
  <c r="AJ100" i="5"/>
  <c r="AK100" i="5"/>
  <c r="AL100" i="5"/>
  <c r="AM100" i="5"/>
  <c r="AN100" i="5"/>
  <c r="AO100" i="5"/>
  <c r="AP100" i="5"/>
  <c r="AQ100" i="5"/>
  <c r="AR100" i="5"/>
  <c r="AS100" i="5"/>
  <c r="AT100" i="5"/>
  <c r="AU100" i="5"/>
  <c r="AV100" i="5"/>
  <c r="AW100" i="5"/>
  <c r="AX100" i="5"/>
  <c r="AY100" i="5"/>
  <c r="AD101" i="5"/>
  <c r="AE101" i="5"/>
  <c r="AF101" i="5"/>
  <c r="AG101" i="5"/>
  <c r="AH101" i="5"/>
  <c r="AI101" i="5"/>
  <c r="AJ101" i="5"/>
  <c r="AK101" i="5"/>
  <c r="AL101" i="5"/>
  <c r="AM101" i="5"/>
  <c r="AN101" i="5"/>
  <c r="AO101" i="5"/>
  <c r="AP101" i="5"/>
  <c r="AQ101" i="5"/>
  <c r="AR101" i="5"/>
  <c r="AS101" i="5"/>
  <c r="AT101" i="5"/>
  <c r="AU101" i="5"/>
  <c r="AV101" i="5"/>
  <c r="AW101" i="5"/>
  <c r="AX101" i="5"/>
  <c r="AY101" i="5"/>
  <c r="AD102" i="5"/>
  <c r="AE102" i="5"/>
  <c r="AF102" i="5"/>
  <c r="AG102" i="5"/>
  <c r="AH102" i="5"/>
  <c r="AI102" i="5"/>
  <c r="AJ102" i="5"/>
  <c r="AK102" i="5"/>
  <c r="AL102" i="5"/>
  <c r="AM102" i="5"/>
  <c r="AN102" i="5"/>
  <c r="AO102" i="5"/>
  <c r="AP102" i="5"/>
  <c r="AQ102" i="5"/>
  <c r="AR102" i="5"/>
  <c r="AS102" i="5"/>
  <c r="AT102" i="5"/>
  <c r="AU102" i="5"/>
  <c r="AV102" i="5"/>
  <c r="AW102" i="5"/>
  <c r="AX102" i="5"/>
  <c r="AY102" i="5"/>
  <c r="AD103" i="5"/>
  <c r="AE103" i="5"/>
  <c r="AF103" i="5"/>
  <c r="AG103" i="5"/>
  <c r="AH103" i="5"/>
  <c r="AI103" i="5"/>
  <c r="AJ103" i="5"/>
  <c r="AK103" i="5"/>
  <c r="AL103" i="5"/>
  <c r="AM103" i="5"/>
  <c r="AN103" i="5"/>
  <c r="AO103" i="5"/>
  <c r="AP103" i="5"/>
  <c r="AQ103" i="5"/>
  <c r="AR103" i="5"/>
  <c r="AS103" i="5"/>
  <c r="AT103" i="5"/>
  <c r="AU103" i="5"/>
  <c r="AV103" i="5"/>
  <c r="AW103" i="5"/>
  <c r="AX103" i="5"/>
  <c r="AY103" i="5"/>
  <c r="AD104" i="5"/>
  <c r="AE104" i="5"/>
  <c r="AF104" i="5"/>
  <c r="AG104" i="5"/>
  <c r="AH104" i="5"/>
  <c r="AI104" i="5"/>
  <c r="AJ104" i="5"/>
  <c r="AK104" i="5"/>
  <c r="AL104" i="5"/>
  <c r="AM104" i="5"/>
  <c r="AN104" i="5"/>
  <c r="AO104" i="5"/>
  <c r="AP104" i="5"/>
  <c r="AQ104" i="5"/>
  <c r="AR104" i="5"/>
  <c r="AS104" i="5"/>
  <c r="AT104" i="5"/>
  <c r="AU104" i="5"/>
  <c r="AV104" i="5"/>
  <c r="AW104" i="5"/>
  <c r="AX104" i="5"/>
  <c r="AY104" i="5"/>
  <c r="AD105" i="5"/>
  <c r="AE105" i="5"/>
  <c r="AF105" i="5"/>
  <c r="AG105" i="5"/>
  <c r="AH105" i="5"/>
  <c r="AI105" i="5"/>
  <c r="AJ105" i="5"/>
  <c r="AK105" i="5"/>
  <c r="AL105" i="5"/>
  <c r="AM105" i="5"/>
  <c r="AN105" i="5"/>
  <c r="AO105" i="5"/>
  <c r="AP105" i="5"/>
  <c r="AQ105" i="5"/>
  <c r="AR105" i="5"/>
  <c r="AS105" i="5"/>
  <c r="AT105" i="5"/>
  <c r="AU105" i="5"/>
  <c r="AV105" i="5"/>
  <c r="AW105" i="5"/>
  <c r="AX105" i="5"/>
  <c r="AY105" i="5"/>
  <c r="AD106" i="5"/>
  <c r="AE106" i="5"/>
  <c r="AF106" i="5"/>
  <c r="AG106" i="5"/>
  <c r="AH106" i="5"/>
  <c r="AI106" i="5"/>
  <c r="AJ106" i="5"/>
  <c r="AK106" i="5"/>
  <c r="AL106" i="5"/>
  <c r="AM106" i="5"/>
  <c r="AN106" i="5"/>
  <c r="AO106" i="5"/>
  <c r="AP106" i="5"/>
  <c r="AQ106" i="5"/>
  <c r="AR106" i="5"/>
  <c r="AS106" i="5"/>
  <c r="AT106" i="5"/>
  <c r="AU106" i="5"/>
  <c r="AV106" i="5"/>
  <c r="AW106" i="5"/>
  <c r="AX106" i="5"/>
  <c r="AY106" i="5"/>
  <c r="AD107" i="5"/>
  <c r="AE107" i="5"/>
  <c r="AF107" i="5"/>
  <c r="AG107" i="5"/>
  <c r="AH107" i="5"/>
  <c r="AI107" i="5"/>
  <c r="AJ107" i="5"/>
  <c r="AK107" i="5"/>
  <c r="AL107" i="5"/>
  <c r="AM107" i="5"/>
  <c r="AN107" i="5"/>
  <c r="AO107" i="5"/>
  <c r="AP107" i="5"/>
  <c r="AQ107" i="5"/>
  <c r="AR107" i="5"/>
  <c r="AS107" i="5"/>
  <c r="AT107" i="5"/>
  <c r="AU107" i="5"/>
  <c r="AV107" i="5"/>
  <c r="AW107" i="5"/>
  <c r="AX107" i="5"/>
  <c r="AY107" i="5"/>
  <c r="AD108" i="5"/>
  <c r="AE108" i="5"/>
  <c r="AF108" i="5"/>
  <c r="AG108" i="5"/>
  <c r="AH108" i="5"/>
  <c r="AI108" i="5"/>
  <c r="AJ108" i="5"/>
  <c r="AK108" i="5"/>
  <c r="AL108" i="5"/>
  <c r="AM108" i="5"/>
  <c r="AN108" i="5"/>
  <c r="AO108" i="5"/>
  <c r="AP108" i="5"/>
  <c r="AQ108" i="5"/>
  <c r="AR108" i="5"/>
  <c r="AS108" i="5"/>
  <c r="AT108" i="5"/>
  <c r="AU108" i="5"/>
  <c r="AV108" i="5"/>
  <c r="AW108" i="5"/>
  <c r="AX108" i="5"/>
  <c r="AY108" i="5"/>
  <c r="AD109" i="5"/>
  <c r="AE109" i="5"/>
  <c r="AF109" i="5"/>
  <c r="AG109" i="5"/>
  <c r="AH109" i="5"/>
  <c r="AI109" i="5"/>
  <c r="AJ109" i="5"/>
  <c r="AK109" i="5"/>
  <c r="AL109" i="5"/>
  <c r="AM109" i="5"/>
  <c r="AN109" i="5"/>
  <c r="AO109" i="5"/>
  <c r="AP109" i="5"/>
  <c r="AQ109" i="5"/>
  <c r="AR109" i="5"/>
  <c r="AS109" i="5"/>
  <c r="AT109" i="5"/>
  <c r="AU109" i="5"/>
  <c r="AV109" i="5"/>
  <c r="AW109" i="5"/>
  <c r="AX109" i="5"/>
  <c r="AY109" i="5"/>
  <c r="AD110" i="5"/>
  <c r="AE110" i="5"/>
  <c r="AF110" i="5"/>
  <c r="AG110" i="5"/>
  <c r="AH110" i="5"/>
  <c r="AI110" i="5"/>
  <c r="AJ110" i="5"/>
  <c r="AK110" i="5"/>
  <c r="AL110" i="5"/>
  <c r="AM110" i="5"/>
  <c r="AN110" i="5"/>
  <c r="AO110" i="5"/>
  <c r="AP110" i="5"/>
  <c r="AQ110" i="5"/>
  <c r="AR110" i="5"/>
  <c r="AS110" i="5"/>
  <c r="AT110" i="5"/>
  <c r="AU110" i="5"/>
  <c r="AV110" i="5"/>
  <c r="AW110" i="5"/>
  <c r="AX110" i="5"/>
  <c r="AY110" i="5"/>
  <c r="AD111" i="5"/>
  <c r="AE111" i="5"/>
  <c r="AF111" i="5"/>
  <c r="AG111" i="5"/>
  <c r="AH111" i="5"/>
  <c r="AI111" i="5"/>
  <c r="AJ111" i="5"/>
  <c r="AK111" i="5"/>
  <c r="AL111" i="5"/>
  <c r="AM111" i="5"/>
  <c r="AN111" i="5"/>
  <c r="AO111" i="5"/>
  <c r="AP111" i="5"/>
  <c r="AQ111" i="5"/>
  <c r="AR111" i="5"/>
  <c r="AS111" i="5"/>
  <c r="AT111" i="5"/>
  <c r="AU111" i="5"/>
  <c r="AV111" i="5"/>
  <c r="AW111" i="5"/>
  <c r="AX111" i="5"/>
  <c r="AY111" i="5"/>
  <c r="AD112" i="5"/>
  <c r="AE112" i="5"/>
  <c r="AF112" i="5"/>
  <c r="AG112" i="5"/>
  <c r="AH112" i="5"/>
  <c r="AI112" i="5"/>
  <c r="AJ112" i="5"/>
  <c r="AK112" i="5"/>
  <c r="AL112" i="5"/>
  <c r="AM112" i="5"/>
  <c r="AN112" i="5"/>
  <c r="AO112" i="5"/>
  <c r="AP112" i="5"/>
  <c r="AQ112" i="5"/>
  <c r="AR112" i="5"/>
  <c r="AS112" i="5"/>
  <c r="AT112" i="5"/>
  <c r="AU112" i="5"/>
  <c r="AV112" i="5"/>
  <c r="AW112" i="5"/>
  <c r="AX112" i="5"/>
  <c r="AY112" i="5"/>
  <c r="AD113" i="5"/>
  <c r="AE113" i="5"/>
  <c r="AF113" i="5"/>
  <c r="AG113" i="5"/>
  <c r="AH113" i="5"/>
  <c r="AI113" i="5"/>
  <c r="AJ113" i="5"/>
  <c r="AK113" i="5"/>
  <c r="AL113" i="5"/>
  <c r="AM113" i="5"/>
  <c r="AN113" i="5"/>
  <c r="AO113" i="5"/>
  <c r="AP113" i="5"/>
  <c r="AQ113" i="5"/>
  <c r="AR113" i="5"/>
  <c r="AS113" i="5"/>
  <c r="AT113" i="5"/>
  <c r="AU113" i="5"/>
  <c r="AV113" i="5"/>
  <c r="AW113" i="5"/>
  <c r="AX113" i="5"/>
  <c r="AY113" i="5"/>
  <c r="AD114" i="5"/>
  <c r="AE114" i="5"/>
  <c r="AF114" i="5"/>
  <c r="AG114" i="5"/>
  <c r="AH114" i="5"/>
  <c r="AI114" i="5"/>
  <c r="AJ114" i="5"/>
  <c r="AK114" i="5"/>
  <c r="AL114" i="5"/>
  <c r="AM114" i="5"/>
  <c r="AN114" i="5"/>
  <c r="AO114" i="5"/>
  <c r="AP114" i="5"/>
  <c r="AQ114" i="5"/>
  <c r="AR114" i="5"/>
  <c r="AS114" i="5"/>
  <c r="AT114" i="5"/>
  <c r="AU114" i="5"/>
  <c r="AV114" i="5"/>
  <c r="AW114" i="5"/>
  <c r="AX114" i="5"/>
  <c r="AY114" i="5"/>
  <c r="AD115" i="5"/>
  <c r="AE115" i="5"/>
  <c r="AF115" i="5"/>
  <c r="AG115" i="5"/>
  <c r="AH115" i="5"/>
  <c r="AI115" i="5"/>
  <c r="AJ115" i="5"/>
  <c r="AK115" i="5"/>
  <c r="AL115" i="5"/>
  <c r="AM115" i="5"/>
  <c r="AN115" i="5"/>
  <c r="AO115" i="5"/>
  <c r="AP115" i="5"/>
  <c r="AQ115" i="5"/>
  <c r="AR115" i="5"/>
  <c r="AS115" i="5"/>
  <c r="AT115" i="5"/>
  <c r="AU115" i="5"/>
  <c r="AV115" i="5"/>
  <c r="AW115" i="5"/>
  <c r="AX115" i="5"/>
  <c r="AY115" i="5"/>
  <c r="AD116" i="5"/>
  <c r="AE116" i="5"/>
  <c r="AF116" i="5"/>
  <c r="AG116" i="5"/>
  <c r="AH116" i="5"/>
  <c r="AI116" i="5"/>
  <c r="AJ116" i="5"/>
  <c r="AK116" i="5"/>
  <c r="AL116" i="5"/>
  <c r="AM116" i="5"/>
  <c r="AN116" i="5"/>
  <c r="AO116" i="5"/>
  <c r="AP116" i="5"/>
  <c r="AQ116" i="5"/>
  <c r="AR116" i="5"/>
  <c r="AS116" i="5"/>
  <c r="AT116" i="5"/>
  <c r="AU116" i="5"/>
  <c r="AV116" i="5"/>
  <c r="AW116" i="5"/>
  <c r="AX116" i="5"/>
  <c r="AY116" i="5"/>
  <c r="AD117" i="5"/>
  <c r="AE117" i="5"/>
  <c r="AF117" i="5"/>
  <c r="AG117" i="5"/>
  <c r="AH117" i="5"/>
  <c r="AI117" i="5"/>
  <c r="AJ117" i="5"/>
  <c r="AK117" i="5"/>
  <c r="AL117" i="5"/>
  <c r="AM117" i="5"/>
  <c r="AN117" i="5"/>
  <c r="AO117" i="5"/>
  <c r="AP117" i="5"/>
  <c r="AQ117" i="5"/>
  <c r="AR117" i="5"/>
  <c r="AS117" i="5"/>
  <c r="AT117" i="5"/>
  <c r="AU117" i="5"/>
  <c r="AV117" i="5"/>
  <c r="AW117" i="5"/>
  <c r="AX117" i="5"/>
  <c r="AY117" i="5"/>
  <c r="AD118" i="5"/>
  <c r="AE118" i="5"/>
  <c r="AF118" i="5"/>
  <c r="AG118" i="5"/>
  <c r="AH118" i="5"/>
  <c r="AI118" i="5"/>
  <c r="AJ118" i="5"/>
  <c r="AK118" i="5"/>
  <c r="AL118" i="5"/>
  <c r="AM118" i="5"/>
  <c r="AN118" i="5"/>
  <c r="AO118" i="5"/>
  <c r="AP118" i="5"/>
  <c r="AQ118" i="5"/>
  <c r="AR118" i="5"/>
  <c r="AS118" i="5"/>
  <c r="AT118" i="5"/>
  <c r="AU118" i="5"/>
  <c r="AV118" i="5"/>
  <c r="AW118" i="5"/>
  <c r="AX118" i="5"/>
  <c r="AY118" i="5"/>
  <c r="AD119" i="5"/>
  <c r="AE119" i="5"/>
  <c r="AF119" i="5"/>
  <c r="AG119" i="5"/>
  <c r="AH119" i="5"/>
  <c r="AI119" i="5"/>
  <c r="AJ119" i="5"/>
  <c r="AK119" i="5"/>
  <c r="AL119" i="5"/>
  <c r="AM119" i="5"/>
  <c r="AN119" i="5"/>
  <c r="AO119" i="5"/>
  <c r="AP119" i="5"/>
  <c r="AQ119" i="5"/>
  <c r="AR119" i="5"/>
  <c r="AS119" i="5"/>
  <c r="AT119" i="5"/>
  <c r="AU119" i="5"/>
  <c r="AV119" i="5"/>
  <c r="AW119" i="5"/>
  <c r="AX119" i="5"/>
  <c r="AY119" i="5"/>
  <c r="AD120" i="5"/>
  <c r="AE120" i="5"/>
  <c r="AF120" i="5"/>
  <c r="AG120" i="5"/>
  <c r="AH120" i="5"/>
  <c r="AI120" i="5"/>
  <c r="AJ120" i="5"/>
  <c r="AK120" i="5"/>
  <c r="AL120" i="5"/>
  <c r="AM120" i="5"/>
  <c r="AN120" i="5"/>
  <c r="AO120" i="5"/>
  <c r="AP120" i="5"/>
  <c r="AQ120" i="5"/>
  <c r="AR120" i="5"/>
  <c r="AS120" i="5"/>
  <c r="AT120" i="5"/>
  <c r="AU120" i="5"/>
  <c r="AV120" i="5"/>
  <c r="AW120" i="5"/>
  <c r="AX120" i="5"/>
  <c r="AY120" i="5"/>
  <c r="AD121" i="5"/>
  <c r="AE121" i="5"/>
  <c r="AF121" i="5"/>
  <c r="AG121" i="5"/>
  <c r="AH121" i="5"/>
  <c r="AI121" i="5"/>
  <c r="AJ121" i="5"/>
  <c r="AK121" i="5"/>
  <c r="AL121" i="5"/>
  <c r="AM121" i="5"/>
  <c r="AN121" i="5"/>
  <c r="AO121" i="5"/>
  <c r="AP121" i="5"/>
  <c r="AQ121" i="5"/>
  <c r="AR121" i="5"/>
  <c r="AS121" i="5"/>
  <c r="AT121" i="5"/>
  <c r="AU121" i="5"/>
  <c r="AV121" i="5"/>
  <c r="AW121" i="5"/>
  <c r="AX121" i="5"/>
  <c r="AY121" i="5"/>
  <c r="AD122" i="5"/>
  <c r="AE122" i="5"/>
  <c r="AF122" i="5"/>
  <c r="AG122" i="5"/>
  <c r="AH122" i="5"/>
  <c r="AI122" i="5"/>
  <c r="AJ122" i="5"/>
  <c r="AK122" i="5"/>
  <c r="AL122" i="5"/>
  <c r="AM122" i="5"/>
  <c r="AN122" i="5"/>
  <c r="AO122" i="5"/>
  <c r="AP122" i="5"/>
  <c r="AQ122" i="5"/>
  <c r="AR122" i="5"/>
  <c r="AS122" i="5"/>
  <c r="AT122" i="5"/>
  <c r="AU122" i="5"/>
  <c r="AV122" i="5"/>
  <c r="AW122" i="5"/>
  <c r="AX122" i="5"/>
  <c r="AY122" i="5"/>
  <c r="AD123" i="5"/>
  <c r="AE123" i="5"/>
  <c r="AF123" i="5"/>
  <c r="AG123" i="5"/>
  <c r="AH123" i="5"/>
  <c r="AI123" i="5"/>
  <c r="AJ123" i="5"/>
  <c r="AK123" i="5"/>
  <c r="AL123" i="5"/>
  <c r="AM123" i="5"/>
  <c r="AN123" i="5"/>
  <c r="AO123" i="5"/>
  <c r="AP123" i="5"/>
  <c r="AQ123" i="5"/>
  <c r="AR123" i="5"/>
  <c r="AS123" i="5"/>
  <c r="AT123" i="5"/>
  <c r="AU123" i="5"/>
  <c r="AV123" i="5"/>
  <c r="AW123" i="5"/>
  <c r="AX123" i="5"/>
  <c r="AY123" i="5"/>
  <c r="AD124" i="5"/>
  <c r="AE124" i="5"/>
  <c r="AF124" i="5"/>
  <c r="AG124" i="5"/>
  <c r="AH124" i="5"/>
  <c r="AI124" i="5"/>
  <c r="AJ124" i="5"/>
  <c r="AK124" i="5"/>
  <c r="AL124" i="5"/>
  <c r="AM124" i="5"/>
  <c r="AN124" i="5"/>
  <c r="AO124" i="5"/>
  <c r="AP124" i="5"/>
  <c r="AQ124" i="5"/>
  <c r="AR124" i="5"/>
  <c r="AS124" i="5"/>
  <c r="AT124" i="5"/>
  <c r="AU124" i="5"/>
  <c r="AV124" i="5"/>
  <c r="AW124" i="5"/>
  <c r="AX124" i="5"/>
  <c r="AY124" i="5"/>
  <c r="AD125" i="5"/>
  <c r="AE125" i="5"/>
  <c r="AF125" i="5"/>
  <c r="AG125" i="5"/>
  <c r="AH125" i="5"/>
  <c r="AI125" i="5"/>
  <c r="AJ125" i="5"/>
  <c r="AK125" i="5"/>
  <c r="AL125" i="5"/>
  <c r="AM125" i="5"/>
  <c r="AN125" i="5"/>
  <c r="AO125" i="5"/>
  <c r="AP125" i="5"/>
  <c r="AQ125" i="5"/>
  <c r="AR125" i="5"/>
  <c r="AS125" i="5"/>
  <c r="AT125" i="5"/>
  <c r="AU125" i="5"/>
  <c r="AV125" i="5"/>
  <c r="AW125" i="5"/>
  <c r="AX125" i="5"/>
  <c r="AY125" i="5"/>
  <c r="AD126" i="5"/>
  <c r="AE126" i="5"/>
  <c r="AF126" i="5"/>
  <c r="AG126" i="5"/>
  <c r="AH126" i="5"/>
  <c r="AI126" i="5"/>
  <c r="AJ126" i="5"/>
  <c r="AK126" i="5"/>
  <c r="AL126" i="5"/>
  <c r="AM126" i="5"/>
  <c r="AN126" i="5"/>
  <c r="AO126" i="5"/>
  <c r="AP126" i="5"/>
  <c r="AQ126" i="5"/>
  <c r="AR126" i="5"/>
  <c r="AS126" i="5"/>
  <c r="AT126" i="5"/>
  <c r="AU126" i="5"/>
  <c r="AV126" i="5"/>
  <c r="AW126" i="5"/>
  <c r="AX126" i="5"/>
  <c r="AY126" i="5"/>
  <c r="AD127" i="5"/>
  <c r="AE127" i="5"/>
  <c r="AF127" i="5"/>
  <c r="AG127" i="5"/>
  <c r="AH127" i="5"/>
  <c r="AI127" i="5"/>
  <c r="AJ127" i="5"/>
  <c r="AK127" i="5"/>
  <c r="AL127" i="5"/>
  <c r="AM127" i="5"/>
  <c r="AN127" i="5"/>
  <c r="AO127" i="5"/>
  <c r="AP127" i="5"/>
  <c r="AQ127" i="5"/>
  <c r="AR127" i="5"/>
  <c r="AS127" i="5"/>
  <c r="AT127" i="5"/>
  <c r="AU127" i="5"/>
  <c r="AV127" i="5"/>
  <c r="AW127" i="5"/>
  <c r="AX127" i="5"/>
  <c r="AY127" i="5"/>
  <c r="AD128" i="5"/>
  <c r="AE128" i="5"/>
  <c r="AF128" i="5"/>
  <c r="AG128" i="5"/>
  <c r="AH128" i="5"/>
  <c r="AI128" i="5"/>
  <c r="AJ128" i="5"/>
  <c r="AK128" i="5"/>
  <c r="AL128" i="5"/>
  <c r="AM128" i="5"/>
  <c r="AN128" i="5"/>
  <c r="AO128" i="5"/>
  <c r="AP128" i="5"/>
  <c r="AQ128" i="5"/>
  <c r="AR128" i="5"/>
  <c r="AS128" i="5"/>
  <c r="AT128" i="5"/>
  <c r="AU128" i="5"/>
  <c r="AV128" i="5"/>
  <c r="AW128" i="5"/>
  <c r="AX128" i="5"/>
  <c r="AY128" i="5"/>
  <c r="AD129" i="5"/>
  <c r="AE129" i="5"/>
  <c r="AF129" i="5"/>
  <c r="AG129" i="5"/>
  <c r="AH129" i="5"/>
  <c r="AI129" i="5"/>
  <c r="AJ129" i="5"/>
  <c r="AK129" i="5"/>
  <c r="AL129" i="5"/>
  <c r="AM129" i="5"/>
  <c r="AN129" i="5"/>
  <c r="AO129" i="5"/>
  <c r="AP129" i="5"/>
  <c r="AQ129" i="5"/>
  <c r="AR129" i="5"/>
  <c r="AS129" i="5"/>
  <c r="AT129" i="5"/>
  <c r="AU129" i="5"/>
  <c r="AV129" i="5"/>
  <c r="AW129" i="5"/>
  <c r="AX129" i="5"/>
  <c r="AY129" i="5"/>
  <c r="AD130" i="5"/>
  <c r="AE130" i="5"/>
  <c r="AF130" i="5"/>
  <c r="AG130" i="5"/>
  <c r="AH130" i="5"/>
  <c r="AI130" i="5"/>
  <c r="AJ130" i="5"/>
  <c r="AK130" i="5"/>
  <c r="AL130" i="5"/>
  <c r="AM130" i="5"/>
  <c r="AN130" i="5"/>
  <c r="AO130" i="5"/>
  <c r="AP130" i="5"/>
  <c r="AQ130" i="5"/>
  <c r="AR130" i="5"/>
  <c r="AS130" i="5"/>
  <c r="AT130" i="5"/>
  <c r="AU130" i="5"/>
  <c r="AV130" i="5"/>
  <c r="AW130" i="5"/>
  <c r="AX130" i="5"/>
  <c r="AY130" i="5"/>
  <c r="AD131" i="5"/>
  <c r="AE131" i="5"/>
  <c r="AF131" i="5"/>
  <c r="AG131" i="5"/>
  <c r="AH131" i="5"/>
  <c r="AI131" i="5"/>
  <c r="AJ131" i="5"/>
  <c r="AK131" i="5"/>
  <c r="AL131" i="5"/>
  <c r="AM131" i="5"/>
  <c r="AN131" i="5"/>
  <c r="AO131" i="5"/>
  <c r="AP131" i="5"/>
  <c r="AQ131" i="5"/>
  <c r="AR131" i="5"/>
  <c r="AS131" i="5"/>
  <c r="AT131" i="5"/>
  <c r="AU131" i="5"/>
  <c r="AV131" i="5"/>
  <c r="AW131" i="5"/>
  <c r="AX131" i="5"/>
  <c r="AY131" i="5"/>
  <c r="AD132" i="5"/>
  <c r="AE132" i="5"/>
  <c r="AF132" i="5"/>
  <c r="AG132" i="5"/>
  <c r="AH132" i="5"/>
  <c r="AI132" i="5"/>
  <c r="AJ132" i="5"/>
  <c r="AK132" i="5"/>
  <c r="AL132" i="5"/>
  <c r="AM132" i="5"/>
  <c r="AN132" i="5"/>
  <c r="AO132" i="5"/>
  <c r="AP132" i="5"/>
  <c r="AQ132" i="5"/>
  <c r="AR132" i="5"/>
  <c r="AS132" i="5"/>
  <c r="AT132" i="5"/>
  <c r="AU132" i="5"/>
  <c r="AV132" i="5"/>
  <c r="AW132" i="5"/>
  <c r="AX132" i="5"/>
  <c r="AY132" i="5"/>
  <c r="AD133" i="5"/>
  <c r="AE133" i="5"/>
  <c r="AF133" i="5"/>
  <c r="AG133" i="5"/>
  <c r="AH133" i="5"/>
  <c r="AI133" i="5"/>
  <c r="AJ133" i="5"/>
  <c r="AK133" i="5"/>
  <c r="AL133" i="5"/>
  <c r="AM133" i="5"/>
  <c r="AN133" i="5"/>
  <c r="AO133" i="5"/>
  <c r="AP133" i="5"/>
  <c r="AQ133" i="5"/>
  <c r="AR133" i="5"/>
  <c r="AS133" i="5"/>
  <c r="AT133" i="5"/>
  <c r="AU133" i="5"/>
  <c r="AV133" i="5"/>
  <c r="AW133" i="5"/>
  <c r="AX133" i="5"/>
  <c r="AY133" i="5"/>
  <c r="AD134" i="5"/>
  <c r="AE134" i="5"/>
  <c r="AF134" i="5"/>
  <c r="AG134" i="5"/>
  <c r="AH134" i="5"/>
  <c r="AI134" i="5"/>
  <c r="AJ134" i="5"/>
  <c r="AK134" i="5"/>
  <c r="AL134" i="5"/>
  <c r="AM134" i="5"/>
  <c r="AN134" i="5"/>
  <c r="AO134" i="5"/>
  <c r="AP134" i="5"/>
  <c r="AQ134" i="5"/>
  <c r="AR134" i="5"/>
  <c r="AS134" i="5"/>
  <c r="AT134" i="5"/>
  <c r="AU134" i="5"/>
  <c r="AV134" i="5"/>
  <c r="AW134" i="5"/>
  <c r="AX134" i="5"/>
  <c r="AY134" i="5"/>
  <c r="AD135" i="5"/>
  <c r="AE135" i="5"/>
  <c r="AF135" i="5"/>
  <c r="AG135" i="5"/>
  <c r="AH135" i="5"/>
  <c r="AI135" i="5"/>
  <c r="AJ135" i="5"/>
  <c r="AK135" i="5"/>
  <c r="AL135" i="5"/>
  <c r="AM135" i="5"/>
  <c r="AN135" i="5"/>
  <c r="AO135" i="5"/>
  <c r="AP135" i="5"/>
  <c r="AQ135" i="5"/>
  <c r="AR135" i="5"/>
  <c r="AS135" i="5"/>
  <c r="AT135" i="5"/>
  <c r="AU135" i="5"/>
  <c r="AV135" i="5"/>
  <c r="AW135" i="5"/>
  <c r="AX135" i="5"/>
  <c r="AY135" i="5"/>
  <c r="AD136" i="5"/>
  <c r="AE136" i="5"/>
  <c r="AF136" i="5"/>
  <c r="AG136" i="5"/>
  <c r="AH136" i="5"/>
  <c r="AI136" i="5"/>
  <c r="AJ136" i="5"/>
  <c r="AK136" i="5"/>
  <c r="AL136" i="5"/>
  <c r="AM136" i="5"/>
  <c r="AN136" i="5"/>
  <c r="AO136" i="5"/>
  <c r="AP136" i="5"/>
  <c r="AQ136" i="5"/>
  <c r="AR136" i="5"/>
  <c r="AS136" i="5"/>
  <c r="AT136" i="5"/>
  <c r="AU136" i="5"/>
  <c r="AV136" i="5"/>
  <c r="AW136" i="5"/>
  <c r="AX136" i="5"/>
  <c r="AY136" i="5"/>
  <c r="AD137" i="5"/>
  <c r="AE137" i="5"/>
  <c r="AF137" i="5"/>
  <c r="AG137" i="5"/>
  <c r="AH137" i="5"/>
  <c r="AI137" i="5"/>
  <c r="AJ137" i="5"/>
  <c r="AK137" i="5"/>
  <c r="AL137" i="5"/>
  <c r="AM137" i="5"/>
  <c r="AN137" i="5"/>
  <c r="AO137" i="5"/>
  <c r="AP137" i="5"/>
  <c r="AQ137" i="5"/>
  <c r="AR137" i="5"/>
  <c r="AS137" i="5"/>
  <c r="AT137" i="5"/>
  <c r="AU137" i="5"/>
  <c r="AV137" i="5"/>
  <c r="AW137" i="5"/>
  <c r="AX137" i="5"/>
  <c r="AY137" i="5"/>
  <c r="AD138" i="5"/>
  <c r="AE138" i="5"/>
  <c r="AF138" i="5"/>
  <c r="AG138" i="5"/>
  <c r="AH138" i="5"/>
  <c r="AI138" i="5"/>
  <c r="AJ138" i="5"/>
  <c r="AK138" i="5"/>
  <c r="AL138" i="5"/>
  <c r="AM138" i="5"/>
  <c r="AN138" i="5"/>
  <c r="AO138" i="5"/>
  <c r="AP138" i="5"/>
  <c r="AQ138" i="5"/>
  <c r="AR138" i="5"/>
  <c r="AS138" i="5"/>
  <c r="AT138" i="5"/>
  <c r="AU138" i="5"/>
  <c r="AV138" i="5"/>
  <c r="AW138" i="5"/>
  <c r="AX138" i="5"/>
  <c r="AY138" i="5"/>
  <c r="AD139" i="5"/>
  <c r="AE139" i="5"/>
  <c r="AF139" i="5"/>
  <c r="AG139" i="5"/>
  <c r="AH139" i="5"/>
  <c r="AI139" i="5"/>
  <c r="AJ139" i="5"/>
  <c r="AK139" i="5"/>
  <c r="AL139" i="5"/>
  <c r="AM139" i="5"/>
  <c r="AN139" i="5"/>
  <c r="AO139" i="5"/>
  <c r="AP139" i="5"/>
  <c r="AQ139" i="5"/>
  <c r="AR139" i="5"/>
  <c r="AS139" i="5"/>
  <c r="AT139" i="5"/>
  <c r="AU139" i="5"/>
  <c r="AV139" i="5"/>
  <c r="AW139" i="5"/>
  <c r="AX139" i="5"/>
  <c r="AY139" i="5"/>
  <c r="AD140" i="5"/>
  <c r="AE140" i="5"/>
  <c r="AF140" i="5"/>
  <c r="AG140" i="5"/>
  <c r="AH140" i="5"/>
  <c r="AI140" i="5"/>
  <c r="AJ140" i="5"/>
  <c r="AK140" i="5"/>
  <c r="AL140" i="5"/>
  <c r="AM140" i="5"/>
  <c r="AN140" i="5"/>
  <c r="AO140" i="5"/>
  <c r="AP140" i="5"/>
  <c r="AQ140" i="5"/>
  <c r="AR140" i="5"/>
  <c r="AS140" i="5"/>
  <c r="AT140" i="5"/>
  <c r="AU140" i="5"/>
  <c r="AV140" i="5"/>
  <c r="AW140" i="5"/>
  <c r="AX140" i="5"/>
  <c r="AY140" i="5"/>
  <c r="AD141" i="5"/>
  <c r="AE141" i="5"/>
  <c r="AF141" i="5"/>
  <c r="AG141" i="5"/>
  <c r="AH141" i="5"/>
  <c r="AI141" i="5"/>
  <c r="AJ141" i="5"/>
  <c r="AK141" i="5"/>
  <c r="AL141" i="5"/>
  <c r="AM141" i="5"/>
  <c r="AN141" i="5"/>
  <c r="AO141" i="5"/>
  <c r="AP141" i="5"/>
  <c r="AQ141" i="5"/>
  <c r="AR141" i="5"/>
  <c r="AS141" i="5"/>
  <c r="AT141" i="5"/>
  <c r="AU141" i="5"/>
  <c r="AV141" i="5"/>
  <c r="AW141" i="5"/>
  <c r="AX141" i="5"/>
  <c r="AY141" i="5"/>
  <c r="AD142" i="5"/>
  <c r="AE142" i="5"/>
  <c r="AF142" i="5"/>
  <c r="AG142" i="5"/>
  <c r="AH142" i="5"/>
  <c r="AI142" i="5"/>
  <c r="AJ142" i="5"/>
  <c r="AK142" i="5"/>
  <c r="AL142" i="5"/>
  <c r="AM142" i="5"/>
  <c r="AN142" i="5"/>
  <c r="AO142" i="5"/>
  <c r="AP142" i="5"/>
  <c r="AQ142" i="5"/>
  <c r="AR142" i="5"/>
  <c r="AS142" i="5"/>
  <c r="AT142" i="5"/>
  <c r="AU142" i="5"/>
  <c r="AV142" i="5"/>
  <c r="AW142" i="5"/>
  <c r="AX142" i="5"/>
  <c r="AY142" i="5"/>
  <c r="AD143" i="5"/>
  <c r="AE143" i="5"/>
  <c r="AF143" i="5"/>
  <c r="AG143" i="5"/>
  <c r="AH143" i="5"/>
  <c r="AI143" i="5"/>
  <c r="AJ143" i="5"/>
  <c r="AK143" i="5"/>
  <c r="AL143" i="5"/>
  <c r="AM143" i="5"/>
  <c r="AN143" i="5"/>
  <c r="AO143" i="5"/>
  <c r="AP143" i="5"/>
  <c r="AQ143" i="5"/>
  <c r="AR143" i="5"/>
  <c r="AS143" i="5"/>
  <c r="AT143" i="5"/>
  <c r="AU143" i="5"/>
  <c r="AV143" i="5"/>
  <c r="AW143" i="5"/>
  <c r="AX143" i="5"/>
  <c r="AY143" i="5"/>
  <c r="AD144" i="5"/>
  <c r="AE144" i="5"/>
  <c r="AF144" i="5"/>
  <c r="AG144" i="5"/>
  <c r="AH144" i="5"/>
  <c r="AI144" i="5"/>
  <c r="AJ144" i="5"/>
  <c r="AK144" i="5"/>
  <c r="AL144" i="5"/>
  <c r="AM144" i="5"/>
  <c r="AN144" i="5"/>
  <c r="AO144" i="5"/>
  <c r="AP144" i="5"/>
  <c r="AQ144" i="5"/>
  <c r="AR144" i="5"/>
  <c r="AS144" i="5"/>
  <c r="AT144" i="5"/>
  <c r="AU144" i="5"/>
  <c r="AV144" i="5"/>
  <c r="AW144" i="5"/>
  <c r="AX144" i="5"/>
  <c r="AY144" i="5"/>
  <c r="AD145" i="5"/>
  <c r="AE145" i="5"/>
  <c r="AF145" i="5"/>
  <c r="AG145" i="5"/>
  <c r="AH145" i="5"/>
  <c r="AI145" i="5"/>
  <c r="AJ145" i="5"/>
  <c r="AK145" i="5"/>
  <c r="AL145" i="5"/>
  <c r="AM145" i="5"/>
  <c r="AN145" i="5"/>
  <c r="AO145" i="5"/>
  <c r="AP145" i="5"/>
  <c r="AQ145" i="5"/>
  <c r="AR145" i="5"/>
  <c r="AS145" i="5"/>
  <c r="AT145" i="5"/>
  <c r="AU145" i="5"/>
  <c r="AV145" i="5"/>
  <c r="AW145" i="5"/>
  <c r="AX145" i="5"/>
  <c r="AY145" i="5"/>
  <c r="AD146" i="5"/>
  <c r="AE146" i="5"/>
  <c r="AF146" i="5"/>
  <c r="AG146" i="5"/>
  <c r="AH146" i="5"/>
  <c r="AI146" i="5"/>
  <c r="AJ146" i="5"/>
  <c r="AK146" i="5"/>
  <c r="AL146" i="5"/>
  <c r="AM146" i="5"/>
  <c r="AN146" i="5"/>
  <c r="AO146" i="5"/>
  <c r="AP146" i="5"/>
  <c r="AQ146" i="5"/>
  <c r="AR146" i="5"/>
  <c r="AS146" i="5"/>
  <c r="AT146" i="5"/>
  <c r="AU146" i="5"/>
  <c r="AV146" i="5"/>
  <c r="AW146" i="5"/>
  <c r="AX146" i="5"/>
  <c r="AY146" i="5"/>
  <c r="AD147" i="5"/>
  <c r="AE147" i="5"/>
  <c r="AF147" i="5"/>
  <c r="AG147" i="5"/>
  <c r="AH147" i="5"/>
  <c r="AI147" i="5"/>
  <c r="AJ147" i="5"/>
  <c r="AK147" i="5"/>
  <c r="AL147" i="5"/>
  <c r="AM147" i="5"/>
  <c r="AN147" i="5"/>
  <c r="AO147" i="5"/>
  <c r="AP147" i="5"/>
  <c r="AQ147" i="5"/>
  <c r="AR147" i="5"/>
  <c r="AS147" i="5"/>
  <c r="AT147" i="5"/>
  <c r="AU147" i="5"/>
  <c r="AV147" i="5"/>
  <c r="AW147" i="5"/>
  <c r="AX147" i="5"/>
  <c r="AY147" i="5"/>
  <c r="AD148" i="5"/>
  <c r="AE148" i="5"/>
  <c r="AF148" i="5"/>
  <c r="AG148" i="5"/>
  <c r="AH148" i="5"/>
  <c r="AI148" i="5"/>
  <c r="AJ148" i="5"/>
  <c r="AK148" i="5"/>
  <c r="AL148" i="5"/>
  <c r="AM148" i="5"/>
  <c r="AN148" i="5"/>
  <c r="AO148" i="5"/>
  <c r="AP148" i="5"/>
  <c r="AQ148" i="5"/>
  <c r="AR148" i="5"/>
  <c r="AS148" i="5"/>
  <c r="AT148" i="5"/>
  <c r="AU148" i="5"/>
  <c r="AV148" i="5"/>
  <c r="AW148" i="5"/>
  <c r="AX148" i="5"/>
  <c r="AY148" i="5"/>
  <c r="AD149" i="5"/>
  <c r="AE149" i="5"/>
  <c r="AF149" i="5"/>
  <c r="AG149" i="5"/>
  <c r="AH149" i="5"/>
  <c r="AI149" i="5"/>
  <c r="AJ149" i="5"/>
  <c r="AK149" i="5"/>
  <c r="AL149" i="5"/>
  <c r="AM149" i="5"/>
  <c r="AN149" i="5"/>
  <c r="AO149" i="5"/>
  <c r="AP149" i="5"/>
  <c r="AQ149" i="5"/>
  <c r="AR149" i="5"/>
  <c r="AS149" i="5"/>
  <c r="AT149" i="5"/>
  <c r="AU149" i="5"/>
  <c r="AV149" i="5"/>
  <c r="AW149" i="5"/>
  <c r="AX149" i="5"/>
  <c r="AY149" i="5"/>
  <c r="AD150" i="5"/>
  <c r="AE150" i="5"/>
  <c r="AF150" i="5"/>
  <c r="AG150" i="5"/>
  <c r="AH150" i="5"/>
  <c r="AI150" i="5"/>
  <c r="AJ150" i="5"/>
  <c r="AK150" i="5"/>
  <c r="AL150" i="5"/>
  <c r="AM150" i="5"/>
  <c r="AN150" i="5"/>
  <c r="AO150" i="5"/>
  <c r="AP150" i="5"/>
  <c r="AQ150" i="5"/>
  <c r="AR150" i="5"/>
  <c r="AS150" i="5"/>
  <c r="AT150" i="5"/>
  <c r="AU150" i="5"/>
  <c r="AV150" i="5"/>
  <c r="AW150" i="5"/>
  <c r="AX150" i="5"/>
  <c r="AY150" i="5"/>
  <c r="AD151" i="5"/>
  <c r="AE151" i="5"/>
  <c r="AF151" i="5"/>
  <c r="AG151" i="5"/>
  <c r="AH151" i="5"/>
  <c r="AI151" i="5"/>
  <c r="AJ151" i="5"/>
  <c r="AK151" i="5"/>
  <c r="AL151" i="5"/>
  <c r="AM151" i="5"/>
  <c r="AN151" i="5"/>
  <c r="AO151" i="5"/>
  <c r="AP151" i="5"/>
  <c r="AQ151" i="5"/>
  <c r="AR151" i="5"/>
  <c r="AS151" i="5"/>
  <c r="AT151" i="5"/>
  <c r="AU151" i="5"/>
  <c r="AV151" i="5"/>
  <c r="AW151" i="5"/>
  <c r="AX151" i="5"/>
  <c r="AY151" i="5"/>
  <c r="AD152" i="5"/>
  <c r="AE152" i="5"/>
  <c r="AF152" i="5"/>
  <c r="AG152" i="5"/>
  <c r="AH152" i="5"/>
  <c r="AI152" i="5"/>
  <c r="AJ152" i="5"/>
  <c r="AK152" i="5"/>
  <c r="AL152" i="5"/>
  <c r="AM152" i="5"/>
  <c r="AN152" i="5"/>
  <c r="AO152" i="5"/>
  <c r="AP152" i="5"/>
  <c r="AQ152" i="5"/>
  <c r="AR152" i="5"/>
  <c r="AS152" i="5"/>
  <c r="AT152" i="5"/>
  <c r="AU152" i="5"/>
  <c r="AV152" i="5"/>
  <c r="AW152" i="5"/>
  <c r="AX152" i="5"/>
  <c r="AY152" i="5"/>
  <c r="AD153" i="5"/>
  <c r="AE153" i="5"/>
  <c r="AF153" i="5"/>
  <c r="AG153" i="5"/>
  <c r="AH153" i="5"/>
  <c r="AI153" i="5"/>
  <c r="AJ153" i="5"/>
  <c r="AK153" i="5"/>
  <c r="AL153" i="5"/>
  <c r="AM153" i="5"/>
  <c r="AN153" i="5"/>
  <c r="AO153" i="5"/>
  <c r="AP153" i="5"/>
  <c r="AQ153" i="5"/>
  <c r="AR153" i="5"/>
  <c r="AS153" i="5"/>
  <c r="AT153" i="5"/>
  <c r="AU153" i="5"/>
  <c r="AV153" i="5"/>
  <c r="AW153" i="5"/>
  <c r="AX153" i="5"/>
  <c r="AY153" i="5"/>
  <c r="AD154" i="5"/>
  <c r="AE154" i="5"/>
  <c r="AF154" i="5"/>
  <c r="AG154" i="5"/>
  <c r="AH154" i="5"/>
  <c r="AI154" i="5"/>
  <c r="AJ154" i="5"/>
  <c r="AK154" i="5"/>
  <c r="AL154" i="5"/>
  <c r="AM154" i="5"/>
  <c r="AN154" i="5"/>
  <c r="AO154" i="5"/>
  <c r="AP154" i="5"/>
  <c r="AQ154" i="5"/>
  <c r="AR154" i="5"/>
  <c r="AS154" i="5"/>
  <c r="AT154" i="5"/>
  <c r="AU154" i="5"/>
  <c r="AV154" i="5"/>
  <c r="AW154" i="5"/>
  <c r="AX154" i="5"/>
  <c r="AY154" i="5"/>
  <c r="AD155" i="5"/>
  <c r="AE155" i="5"/>
  <c r="AF155" i="5"/>
  <c r="AG155" i="5"/>
  <c r="AH155" i="5"/>
  <c r="AI155" i="5"/>
  <c r="AJ155" i="5"/>
  <c r="AK155" i="5"/>
  <c r="AL155" i="5"/>
  <c r="AM155" i="5"/>
  <c r="AN155" i="5"/>
  <c r="AO155" i="5"/>
  <c r="AP155" i="5"/>
  <c r="AQ155" i="5"/>
  <c r="AR155" i="5"/>
  <c r="AS155" i="5"/>
  <c r="AT155" i="5"/>
  <c r="AU155" i="5"/>
  <c r="AV155" i="5"/>
  <c r="AW155" i="5"/>
  <c r="AX155" i="5"/>
  <c r="AY155" i="5"/>
  <c r="AD156" i="5"/>
  <c r="AE156" i="5"/>
  <c r="AF156" i="5"/>
  <c r="AG156" i="5"/>
  <c r="AH156" i="5"/>
  <c r="AI156" i="5"/>
  <c r="AJ156" i="5"/>
  <c r="AK156" i="5"/>
  <c r="AL156" i="5"/>
  <c r="AM156" i="5"/>
  <c r="AN156" i="5"/>
  <c r="AO156" i="5"/>
  <c r="AP156" i="5"/>
  <c r="AQ156" i="5"/>
  <c r="AR156" i="5"/>
  <c r="AS156" i="5"/>
  <c r="AT156" i="5"/>
  <c r="AU156" i="5"/>
  <c r="AV156" i="5"/>
  <c r="AW156" i="5"/>
  <c r="AX156" i="5"/>
  <c r="AY156" i="5"/>
  <c r="AD157" i="5"/>
  <c r="AE157" i="5"/>
  <c r="AF157" i="5"/>
  <c r="AG157" i="5"/>
  <c r="AH157" i="5"/>
  <c r="AI157" i="5"/>
  <c r="AJ157" i="5"/>
  <c r="AK157" i="5"/>
  <c r="AL157" i="5"/>
  <c r="AM157" i="5"/>
  <c r="AN157" i="5"/>
  <c r="AO157" i="5"/>
  <c r="AP157" i="5"/>
  <c r="AQ157" i="5"/>
  <c r="AR157" i="5"/>
  <c r="AS157" i="5"/>
  <c r="AT157" i="5"/>
  <c r="AU157" i="5"/>
  <c r="AV157" i="5"/>
  <c r="AW157" i="5"/>
  <c r="AX157" i="5"/>
  <c r="AY157" i="5"/>
  <c r="AD158" i="5"/>
  <c r="AE158" i="5"/>
  <c r="AF158" i="5"/>
  <c r="AG158" i="5"/>
  <c r="AH158" i="5"/>
  <c r="AI158" i="5"/>
  <c r="AJ158" i="5"/>
  <c r="AK158" i="5"/>
  <c r="AL158" i="5"/>
  <c r="AM158" i="5"/>
  <c r="AN158" i="5"/>
  <c r="AO158" i="5"/>
  <c r="AP158" i="5"/>
  <c r="AQ158" i="5"/>
  <c r="AR158" i="5"/>
  <c r="AS158" i="5"/>
  <c r="AT158" i="5"/>
  <c r="AU158" i="5"/>
  <c r="AV158" i="5"/>
  <c r="AW158" i="5"/>
  <c r="AX158" i="5"/>
  <c r="AY158" i="5"/>
  <c r="AD159" i="5"/>
  <c r="AE159" i="5"/>
  <c r="AF159" i="5"/>
  <c r="AG159" i="5"/>
  <c r="AH159" i="5"/>
  <c r="AI159" i="5"/>
  <c r="AJ159" i="5"/>
  <c r="AK159" i="5"/>
  <c r="AL159" i="5"/>
  <c r="AM159" i="5"/>
  <c r="AN159" i="5"/>
  <c r="AO159" i="5"/>
  <c r="AP159" i="5"/>
  <c r="AQ159" i="5"/>
  <c r="AR159" i="5"/>
  <c r="AS159" i="5"/>
  <c r="AT159" i="5"/>
  <c r="AU159" i="5"/>
  <c r="AV159" i="5"/>
  <c r="AW159" i="5"/>
  <c r="AX159" i="5"/>
  <c r="AY159" i="5"/>
  <c r="AD160" i="5"/>
  <c r="AE160" i="5"/>
  <c r="AF160" i="5"/>
  <c r="AG160" i="5"/>
  <c r="AH160" i="5"/>
  <c r="AI160" i="5"/>
  <c r="AJ160" i="5"/>
  <c r="AK160" i="5"/>
  <c r="AL160" i="5"/>
  <c r="AM160" i="5"/>
  <c r="AN160" i="5"/>
  <c r="AO160" i="5"/>
  <c r="AP160" i="5"/>
  <c r="AQ160" i="5"/>
  <c r="AR160" i="5"/>
  <c r="AS160" i="5"/>
  <c r="AT160" i="5"/>
  <c r="AU160" i="5"/>
  <c r="AV160" i="5"/>
  <c r="AW160" i="5"/>
  <c r="AX160" i="5"/>
  <c r="AY160" i="5"/>
  <c r="AD161" i="5"/>
  <c r="AE161" i="5"/>
  <c r="AF161" i="5"/>
  <c r="AG161" i="5"/>
  <c r="AH161" i="5"/>
  <c r="AI161" i="5"/>
  <c r="AJ161" i="5"/>
  <c r="AK161" i="5"/>
  <c r="AL161" i="5"/>
  <c r="AM161" i="5"/>
  <c r="AN161" i="5"/>
  <c r="AO161" i="5"/>
  <c r="AP161" i="5"/>
  <c r="AQ161" i="5"/>
  <c r="AR161" i="5"/>
  <c r="AS161" i="5"/>
  <c r="AT161" i="5"/>
  <c r="AU161" i="5"/>
  <c r="AV161" i="5"/>
  <c r="AW161" i="5"/>
  <c r="AX161" i="5"/>
  <c r="AY161" i="5"/>
  <c r="AD162" i="5"/>
  <c r="AE162" i="5"/>
  <c r="AF162" i="5"/>
  <c r="AG162" i="5"/>
  <c r="AH162" i="5"/>
  <c r="AI162" i="5"/>
  <c r="AJ162" i="5"/>
  <c r="AK162" i="5"/>
  <c r="AL162" i="5"/>
  <c r="AM162" i="5"/>
  <c r="AN162" i="5"/>
  <c r="AO162" i="5"/>
  <c r="AP162" i="5"/>
  <c r="AQ162" i="5"/>
  <c r="AR162" i="5"/>
  <c r="AS162" i="5"/>
  <c r="AT162" i="5"/>
  <c r="AU162" i="5"/>
  <c r="AV162" i="5"/>
  <c r="AW162" i="5"/>
  <c r="AX162" i="5"/>
  <c r="AY162" i="5"/>
  <c r="AD163" i="5"/>
  <c r="AE163" i="5"/>
  <c r="AF163" i="5"/>
  <c r="AG163" i="5"/>
  <c r="AH163" i="5"/>
  <c r="AI163" i="5"/>
  <c r="AJ163" i="5"/>
  <c r="AK163" i="5"/>
  <c r="AL163" i="5"/>
  <c r="AM163" i="5"/>
  <c r="AN163" i="5"/>
  <c r="AO163" i="5"/>
  <c r="AP163" i="5"/>
  <c r="AQ163" i="5"/>
  <c r="AR163" i="5"/>
  <c r="AS163" i="5"/>
  <c r="AT163" i="5"/>
  <c r="AU163" i="5"/>
  <c r="AV163" i="5"/>
  <c r="AW163" i="5"/>
  <c r="AX163" i="5"/>
  <c r="AY163" i="5"/>
  <c r="AD164" i="5"/>
  <c r="AE164" i="5"/>
  <c r="AF164" i="5"/>
  <c r="AG164" i="5"/>
  <c r="AH164" i="5"/>
  <c r="AI164" i="5"/>
  <c r="AJ164" i="5"/>
  <c r="AK164" i="5"/>
  <c r="AL164" i="5"/>
  <c r="AM164" i="5"/>
  <c r="AN164" i="5"/>
  <c r="AO164" i="5"/>
  <c r="AP164" i="5"/>
  <c r="AQ164" i="5"/>
  <c r="AR164" i="5"/>
  <c r="AS164" i="5"/>
  <c r="AT164" i="5"/>
  <c r="AU164" i="5"/>
  <c r="AV164" i="5"/>
  <c r="AW164" i="5"/>
  <c r="AX164" i="5"/>
  <c r="AY164" i="5"/>
  <c r="AD165" i="5"/>
  <c r="AE165" i="5"/>
  <c r="AF165" i="5"/>
  <c r="AG165" i="5"/>
  <c r="AH165" i="5"/>
  <c r="AI165" i="5"/>
  <c r="AJ165" i="5"/>
  <c r="AK165" i="5"/>
  <c r="AL165" i="5"/>
  <c r="AM165" i="5"/>
  <c r="AN165" i="5"/>
  <c r="AO165" i="5"/>
  <c r="AP165" i="5"/>
  <c r="AQ165" i="5"/>
  <c r="AR165" i="5"/>
  <c r="AS165" i="5"/>
  <c r="AT165" i="5"/>
  <c r="AU165" i="5"/>
  <c r="AV165" i="5"/>
  <c r="AW165" i="5"/>
  <c r="AX165" i="5"/>
  <c r="AY165" i="5"/>
  <c r="AD166" i="5"/>
  <c r="AE166" i="5"/>
  <c r="AF166" i="5"/>
  <c r="AG166" i="5"/>
  <c r="AH166" i="5"/>
  <c r="AI166" i="5"/>
  <c r="AJ166" i="5"/>
  <c r="AK166" i="5"/>
  <c r="AL166" i="5"/>
  <c r="AM166" i="5"/>
  <c r="AN166" i="5"/>
  <c r="AO166" i="5"/>
  <c r="AP166" i="5"/>
  <c r="AQ166" i="5"/>
  <c r="AR166" i="5"/>
  <c r="AS166" i="5"/>
  <c r="AT166" i="5"/>
  <c r="AU166" i="5"/>
  <c r="AV166" i="5"/>
  <c r="AW166" i="5"/>
  <c r="AX166" i="5"/>
  <c r="AY166" i="5"/>
  <c r="AD167" i="5"/>
  <c r="AE167" i="5"/>
  <c r="AF167" i="5"/>
  <c r="AG167" i="5"/>
  <c r="AH167" i="5"/>
  <c r="AI167" i="5"/>
  <c r="AJ167" i="5"/>
  <c r="AK167" i="5"/>
  <c r="AL167" i="5"/>
  <c r="AM167" i="5"/>
  <c r="AN167" i="5"/>
  <c r="AO167" i="5"/>
  <c r="AP167" i="5"/>
  <c r="AQ167" i="5"/>
  <c r="AR167" i="5"/>
  <c r="AS167" i="5"/>
  <c r="AT167" i="5"/>
  <c r="AU167" i="5"/>
  <c r="AV167" i="5"/>
  <c r="AW167" i="5"/>
  <c r="AX167" i="5"/>
  <c r="AY167" i="5"/>
  <c r="AD168" i="5"/>
  <c r="AE168" i="5"/>
  <c r="AF168" i="5"/>
  <c r="AG168" i="5"/>
  <c r="AH168" i="5"/>
  <c r="AI168" i="5"/>
  <c r="AJ168" i="5"/>
  <c r="AK168" i="5"/>
  <c r="AL168" i="5"/>
  <c r="AM168" i="5"/>
  <c r="AN168" i="5"/>
  <c r="AO168" i="5"/>
  <c r="AP168" i="5"/>
  <c r="AQ168" i="5"/>
  <c r="AR168" i="5"/>
  <c r="AS168" i="5"/>
  <c r="AT168" i="5"/>
  <c r="AU168" i="5"/>
  <c r="AV168" i="5"/>
  <c r="AW168" i="5"/>
  <c r="AX168" i="5"/>
  <c r="AY168" i="5"/>
  <c r="AD169" i="5"/>
  <c r="AE169" i="5"/>
  <c r="AF169" i="5"/>
  <c r="AG169" i="5"/>
  <c r="AH169" i="5"/>
  <c r="AI169" i="5"/>
  <c r="AJ169" i="5"/>
  <c r="AK169" i="5"/>
  <c r="AL169" i="5"/>
  <c r="AM169" i="5"/>
  <c r="AN169" i="5"/>
  <c r="AO169" i="5"/>
  <c r="AP169" i="5"/>
  <c r="AQ169" i="5"/>
  <c r="AR169" i="5"/>
  <c r="AS169" i="5"/>
  <c r="AT169" i="5"/>
  <c r="AU169" i="5"/>
  <c r="AV169" i="5"/>
  <c r="AW169" i="5"/>
  <c r="AX169" i="5"/>
  <c r="AY169" i="5"/>
  <c r="AD170" i="5"/>
  <c r="AE170" i="5"/>
  <c r="AF170" i="5"/>
  <c r="AG170" i="5"/>
  <c r="AH170" i="5"/>
  <c r="AI170" i="5"/>
  <c r="AJ170" i="5"/>
  <c r="AK170" i="5"/>
  <c r="AL170" i="5"/>
  <c r="AM170" i="5"/>
  <c r="AN170" i="5"/>
  <c r="AO170" i="5"/>
  <c r="AP170" i="5"/>
  <c r="AQ170" i="5"/>
  <c r="AR170" i="5"/>
  <c r="AS170" i="5"/>
  <c r="AT170" i="5"/>
  <c r="AU170" i="5"/>
  <c r="AV170" i="5"/>
  <c r="AW170" i="5"/>
  <c r="AX170" i="5"/>
  <c r="AY170" i="5"/>
  <c r="AD171" i="5"/>
  <c r="AE171" i="5"/>
  <c r="AF171" i="5"/>
  <c r="AG171" i="5"/>
  <c r="AH171" i="5"/>
  <c r="AI171" i="5"/>
  <c r="AJ171" i="5"/>
  <c r="AK171" i="5"/>
  <c r="AL171" i="5"/>
  <c r="AM171" i="5"/>
  <c r="AN171" i="5"/>
  <c r="AO171" i="5"/>
  <c r="AP171" i="5"/>
  <c r="AQ171" i="5"/>
  <c r="AR171" i="5"/>
  <c r="AS171" i="5"/>
  <c r="AT171" i="5"/>
  <c r="AU171" i="5"/>
  <c r="AV171" i="5"/>
  <c r="AW171" i="5"/>
  <c r="AX171" i="5"/>
  <c r="AY171" i="5"/>
  <c r="AD172" i="5"/>
  <c r="AE172" i="5"/>
  <c r="AF172" i="5"/>
  <c r="AG172" i="5"/>
  <c r="AH172" i="5"/>
  <c r="AI172" i="5"/>
  <c r="AJ172" i="5"/>
  <c r="AK172" i="5"/>
  <c r="AL172" i="5"/>
  <c r="AM172" i="5"/>
  <c r="AN172" i="5"/>
  <c r="AO172" i="5"/>
  <c r="AP172" i="5"/>
  <c r="AQ172" i="5"/>
  <c r="AR172" i="5"/>
  <c r="AS172" i="5"/>
  <c r="AT172" i="5"/>
  <c r="AU172" i="5"/>
  <c r="AV172" i="5"/>
  <c r="AW172" i="5"/>
  <c r="AX172" i="5"/>
  <c r="AY172" i="5"/>
  <c r="AD173" i="5"/>
  <c r="AE173" i="5"/>
  <c r="AF173" i="5"/>
  <c r="AG173" i="5"/>
  <c r="AH173" i="5"/>
  <c r="AI173" i="5"/>
  <c r="AJ173" i="5"/>
  <c r="AK173" i="5"/>
  <c r="AL173" i="5"/>
  <c r="AM173" i="5"/>
  <c r="AN173" i="5"/>
  <c r="AO173" i="5"/>
  <c r="AP173" i="5"/>
  <c r="AQ173" i="5"/>
  <c r="AR173" i="5"/>
  <c r="AS173" i="5"/>
  <c r="AT173" i="5"/>
  <c r="AU173" i="5"/>
  <c r="AV173" i="5"/>
  <c r="AW173" i="5"/>
  <c r="AX173" i="5"/>
  <c r="AY173" i="5"/>
  <c r="AD174" i="5"/>
  <c r="AE174" i="5"/>
  <c r="AF174" i="5"/>
  <c r="AG174" i="5"/>
  <c r="AH174" i="5"/>
  <c r="AI174" i="5"/>
  <c r="AJ174" i="5"/>
  <c r="AK174" i="5"/>
  <c r="AL174" i="5"/>
  <c r="AM174" i="5"/>
  <c r="AN174" i="5"/>
  <c r="AO174" i="5"/>
  <c r="AP174" i="5"/>
  <c r="AQ174" i="5"/>
  <c r="AR174" i="5"/>
  <c r="AS174" i="5"/>
  <c r="AT174" i="5"/>
  <c r="AU174" i="5"/>
  <c r="AV174" i="5"/>
  <c r="AW174" i="5"/>
  <c r="AX174" i="5"/>
  <c r="AY174" i="5"/>
  <c r="AD175" i="5"/>
  <c r="AE175" i="5"/>
  <c r="AF175" i="5"/>
  <c r="AG175" i="5"/>
  <c r="AH175" i="5"/>
  <c r="AI175" i="5"/>
  <c r="AJ175" i="5"/>
  <c r="AK175" i="5"/>
  <c r="AL175" i="5"/>
  <c r="AM175" i="5"/>
  <c r="AN175" i="5"/>
  <c r="AO175" i="5"/>
  <c r="AP175" i="5"/>
  <c r="AQ175" i="5"/>
  <c r="AR175" i="5"/>
  <c r="AS175" i="5"/>
  <c r="AT175" i="5"/>
  <c r="AU175" i="5"/>
  <c r="AV175" i="5"/>
  <c r="AW175" i="5"/>
  <c r="AX175" i="5"/>
  <c r="AY175" i="5"/>
  <c r="AD176" i="5"/>
  <c r="AE176" i="5"/>
  <c r="AF176" i="5"/>
  <c r="AG176" i="5"/>
  <c r="AH176" i="5"/>
  <c r="AI176" i="5"/>
  <c r="AJ176" i="5"/>
  <c r="AK176" i="5"/>
  <c r="AL176" i="5"/>
  <c r="AM176" i="5"/>
  <c r="AN176" i="5"/>
  <c r="AO176" i="5"/>
  <c r="AP176" i="5"/>
  <c r="AQ176" i="5"/>
  <c r="AR176" i="5"/>
  <c r="AS176" i="5"/>
  <c r="AT176" i="5"/>
  <c r="AU176" i="5"/>
  <c r="AV176" i="5"/>
  <c r="AW176" i="5"/>
  <c r="AX176" i="5"/>
  <c r="AY176" i="5"/>
  <c r="AD177" i="5"/>
  <c r="AE177" i="5"/>
  <c r="AF177" i="5"/>
  <c r="AG177" i="5"/>
  <c r="AH177" i="5"/>
  <c r="AI177" i="5"/>
  <c r="AJ177" i="5"/>
  <c r="AK177" i="5"/>
  <c r="AL177" i="5"/>
  <c r="AM177" i="5"/>
  <c r="AN177" i="5"/>
  <c r="AO177" i="5"/>
  <c r="AP177" i="5"/>
  <c r="AQ177" i="5"/>
  <c r="AR177" i="5"/>
  <c r="AS177" i="5"/>
  <c r="AT177" i="5"/>
  <c r="AU177" i="5"/>
  <c r="AV177" i="5"/>
  <c r="AW177" i="5"/>
  <c r="AX177" i="5"/>
  <c r="AY177" i="5"/>
  <c r="AD178" i="5"/>
  <c r="AE178" i="5"/>
  <c r="AF178" i="5"/>
  <c r="AG178" i="5"/>
  <c r="AH178" i="5"/>
  <c r="AI178" i="5"/>
  <c r="AJ178" i="5"/>
  <c r="AK178" i="5"/>
  <c r="AL178" i="5"/>
  <c r="AM178" i="5"/>
  <c r="AN178" i="5"/>
  <c r="AO178" i="5"/>
  <c r="AP178" i="5"/>
  <c r="AQ178" i="5"/>
  <c r="AR178" i="5"/>
  <c r="AS178" i="5"/>
  <c r="AT178" i="5"/>
  <c r="AU178" i="5"/>
  <c r="AV178" i="5"/>
  <c r="AW178" i="5"/>
  <c r="AX178" i="5"/>
  <c r="AY178" i="5"/>
  <c r="AD179" i="5"/>
  <c r="AE179" i="5"/>
  <c r="AF179" i="5"/>
  <c r="AG179" i="5"/>
  <c r="AH179" i="5"/>
  <c r="AI179" i="5"/>
  <c r="AJ179" i="5"/>
  <c r="AK179" i="5"/>
  <c r="AL179" i="5"/>
  <c r="AM179" i="5"/>
  <c r="AN179" i="5"/>
  <c r="AO179" i="5"/>
  <c r="AP179" i="5"/>
  <c r="AQ179" i="5"/>
  <c r="AR179" i="5"/>
  <c r="AS179" i="5"/>
  <c r="AT179" i="5"/>
  <c r="AU179" i="5"/>
  <c r="AV179" i="5"/>
  <c r="AW179" i="5"/>
  <c r="AX179" i="5"/>
  <c r="AY179" i="5"/>
  <c r="AD180" i="5"/>
  <c r="AE180" i="5"/>
  <c r="AF180" i="5"/>
  <c r="AG180" i="5"/>
  <c r="AH180" i="5"/>
  <c r="AI180" i="5"/>
  <c r="AJ180" i="5"/>
  <c r="AK180" i="5"/>
  <c r="AL180" i="5"/>
  <c r="AM180" i="5"/>
  <c r="AN180" i="5"/>
  <c r="AO180" i="5"/>
  <c r="AP180" i="5"/>
  <c r="AQ180" i="5"/>
  <c r="AR180" i="5"/>
  <c r="AS180" i="5"/>
  <c r="AT180" i="5"/>
  <c r="AU180" i="5"/>
  <c r="AV180" i="5"/>
  <c r="AW180" i="5"/>
  <c r="AX180" i="5"/>
  <c r="AY180" i="5"/>
  <c r="AD181" i="5"/>
  <c r="AE181" i="5"/>
  <c r="AF181" i="5"/>
  <c r="AG181" i="5"/>
  <c r="AH181" i="5"/>
  <c r="AI181" i="5"/>
  <c r="AJ181" i="5"/>
  <c r="AK181" i="5"/>
  <c r="AL181" i="5"/>
  <c r="AM181" i="5"/>
  <c r="AN181" i="5"/>
  <c r="AO181" i="5"/>
  <c r="AP181" i="5"/>
  <c r="AQ181" i="5"/>
  <c r="AR181" i="5"/>
  <c r="AS181" i="5"/>
  <c r="AT181" i="5"/>
  <c r="AU181" i="5"/>
  <c r="AV181" i="5"/>
  <c r="AW181" i="5"/>
  <c r="AX181" i="5"/>
  <c r="AY181" i="5"/>
  <c r="AD182" i="5"/>
  <c r="AE182" i="5"/>
  <c r="AF182" i="5"/>
  <c r="AG182" i="5"/>
  <c r="AH182" i="5"/>
  <c r="AI182" i="5"/>
  <c r="AJ182" i="5"/>
  <c r="AK182" i="5"/>
  <c r="AL182" i="5"/>
  <c r="AM182" i="5"/>
  <c r="AN182" i="5"/>
  <c r="AO182" i="5"/>
  <c r="AP182" i="5"/>
  <c r="AQ182" i="5"/>
  <c r="AR182" i="5"/>
  <c r="AS182" i="5"/>
  <c r="AT182" i="5"/>
  <c r="AU182" i="5"/>
  <c r="AV182" i="5"/>
  <c r="AW182" i="5"/>
  <c r="AX182" i="5"/>
  <c r="AY182" i="5"/>
  <c r="AD183" i="5"/>
  <c r="AE183" i="5"/>
  <c r="AF183" i="5"/>
  <c r="AG183" i="5"/>
  <c r="AH183" i="5"/>
  <c r="AI183" i="5"/>
  <c r="AJ183" i="5"/>
  <c r="AK183" i="5"/>
  <c r="AL183" i="5"/>
  <c r="AM183" i="5"/>
  <c r="AN183" i="5"/>
  <c r="AO183" i="5"/>
  <c r="AP183" i="5"/>
  <c r="AQ183" i="5"/>
  <c r="AR183" i="5"/>
  <c r="AS183" i="5"/>
  <c r="AT183" i="5"/>
  <c r="AU183" i="5"/>
  <c r="AV183" i="5"/>
  <c r="AW183" i="5"/>
  <c r="AX183" i="5"/>
  <c r="AY183" i="5"/>
  <c r="AD184" i="5"/>
  <c r="AE184" i="5"/>
  <c r="AF184" i="5"/>
  <c r="AG184" i="5"/>
  <c r="AH184" i="5"/>
  <c r="AI184" i="5"/>
  <c r="AJ184" i="5"/>
  <c r="AK184" i="5"/>
  <c r="AL184" i="5"/>
  <c r="AM184" i="5"/>
  <c r="AN184" i="5"/>
  <c r="AO184" i="5"/>
  <c r="AP184" i="5"/>
  <c r="AQ184" i="5"/>
  <c r="AR184" i="5"/>
  <c r="AS184" i="5"/>
  <c r="AT184" i="5"/>
  <c r="AU184" i="5"/>
  <c r="AV184" i="5"/>
  <c r="AW184" i="5"/>
  <c r="AX184" i="5"/>
  <c r="AY184" i="5"/>
  <c r="AD185" i="5"/>
  <c r="AE185" i="5"/>
  <c r="AF185" i="5"/>
  <c r="AG185" i="5"/>
  <c r="AH185" i="5"/>
  <c r="AI185" i="5"/>
  <c r="AJ185" i="5"/>
  <c r="AK185" i="5"/>
  <c r="AL185" i="5"/>
  <c r="AM185" i="5"/>
  <c r="AN185" i="5"/>
  <c r="AO185" i="5"/>
  <c r="AP185" i="5"/>
  <c r="AQ185" i="5"/>
  <c r="AR185" i="5"/>
  <c r="AS185" i="5"/>
  <c r="AT185" i="5"/>
  <c r="AU185" i="5"/>
  <c r="AV185" i="5"/>
  <c r="AW185" i="5"/>
  <c r="AX185" i="5"/>
  <c r="AY185" i="5"/>
  <c r="AD186" i="5"/>
  <c r="AE186" i="5"/>
  <c r="AF186" i="5"/>
  <c r="AG186" i="5"/>
  <c r="AH186" i="5"/>
  <c r="AI186" i="5"/>
  <c r="AJ186" i="5"/>
  <c r="AK186" i="5"/>
  <c r="AL186" i="5"/>
  <c r="AM186" i="5"/>
  <c r="AN186" i="5"/>
  <c r="AO186" i="5"/>
  <c r="AP186" i="5"/>
  <c r="AQ186" i="5"/>
  <c r="AR186" i="5"/>
  <c r="AS186" i="5"/>
  <c r="AT186" i="5"/>
  <c r="AU186" i="5"/>
  <c r="AV186" i="5"/>
  <c r="AW186" i="5"/>
  <c r="AX186" i="5"/>
  <c r="AY186" i="5"/>
  <c r="AD187" i="5"/>
  <c r="AE187" i="5"/>
  <c r="AF187" i="5"/>
  <c r="AG187" i="5"/>
  <c r="AH187" i="5"/>
  <c r="AI187" i="5"/>
  <c r="AJ187" i="5"/>
  <c r="AK187" i="5"/>
  <c r="AL187" i="5"/>
  <c r="AM187" i="5"/>
  <c r="AN187" i="5"/>
  <c r="AO187" i="5"/>
  <c r="AP187" i="5"/>
  <c r="AQ187" i="5"/>
  <c r="AR187" i="5"/>
  <c r="AS187" i="5"/>
  <c r="AT187" i="5"/>
  <c r="AU187" i="5"/>
  <c r="AV187" i="5"/>
  <c r="AW187" i="5"/>
  <c r="AX187" i="5"/>
  <c r="AY187" i="5"/>
  <c r="AD188" i="5"/>
  <c r="AE188" i="5"/>
  <c r="AF188" i="5"/>
  <c r="AG188" i="5"/>
  <c r="AH188" i="5"/>
  <c r="AI188" i="5"/>
  <c r="AJ188" i="5"/>
  <c r="AK188" i="5"/>
  <c r="AL188" i="5"/>
  <c r="AM188" i="5"/>
  <c r="AN188" i="5"/>
  <c r="AO188" i="5"/>
  <c r="AP188" i="5"/>
  <c r="AQ188" i="5"/>
  <c r="AR188" i="5"/>
  <c r="AS188" i="5"/>
  <c r="AT188" i="5"/>
  <c r="AU188" i="5"/>
  <c r="AV188" i="5"/>
  <c r="AW188" i="5"/>
  <c r="AX188" i="5"/>
  <c r="AY188" i="5"/>
  <c r="AD189" i="5"/>
  <c r="AE189" i="5"/>
  <c r="AF189" i="5"/>
  <c r="AG189" i="5"/>
  <c r="AH189" i="5"/>
  <c r="AI189" i="5"/>
  <c r="AJ189" i="5"/>
  <c r="AK189" i="5"/>
  <c r="AL189" i="5"/>
  <c r="AM189" i="5"/>
  <c r="AN189" i="5"/>
  <c r="AO189" i="5"/>
  <c r="AP189" i="5"/>
  <c r="AQ189" i="5"/>
  <c r="AR189" i="5"/>
  <c r="AS189" i="5"/>
  <c r="AT189" i="5"/>
  <c r="AU189" i="5"/>
  <c r="AV189" i="5"/>
  <c r="AW189" i="5"/>
  <c r="AX189" i="5"/>
  <c r="AY189" i="5"/>
  <c r="AD190" i="5"/>
  <c r="AE190" i="5"/>
  <c r="AF190" i="5"/>
  <c r="AG190" i="5"/>
  <c r="AH190" i="5"/>
  <c r="AI190" i="5"/>
  <c r="AJ190" i="5"/>
  <c r="AK190" i="5"/>
  <c r="AL190" i="5"/>
  <c r="AM190" i="5"/>
  <c r="AN190" i="5"/>
  <c r="AO190" i="5"/>
  <c r="AP190" i="5"/>
  <c r="AQ190" i="5"/>
  <c r="AR190" i="5"/>
  <c r="AS190" i="5"/>
  <c r="AT190" i="5"/>
  <c r="AU190" i="5"/>
  <c r="AV190" i="5"/>
  <c r="AW190" i="5"/>
  <c r="AX190" i="5"/>
  <c r="AY190" i="5"/>
  <c r="AD191" i="5"/>
  <c r="AE191" i="5"/>
  <c r="AF191" i="5"/>
  <c r="AG191" i="5"/>
  <c r="AH191" i="5"/>
  <c r="AI191" i="5"/>
  <c r="AJ191" i="5"/>
  <c r="AK191" i="5"/>
  <c r="AL191" i="5"/>
  <c r="AM191" i="5"/>
  <c r="AN191" i="5"/>
  <c r="AO191" i="5"/>
  <c r="AP191" i="5"/>
  <c r="AQ191" i="5"/>
  <c r="AR191" i="5"/>
  <c r="AS191" i="5"/>
  <c r="AT191" i="5"/>
  <c r="AU191" i="5"/>
  <c r="AV191" i="5"/>
  <c r="AW191" i="5"/>
  <c r="AX191" i="5"/>
  <c r="AY191" i="5"/>
  <c r="AD192" i="5"/>
  <c r="AE192" i="5"/>
  <c r="AF192" i="5"/>
  <c r="AG192" i="5"/>
  <c r="AH192" i="5"/>
  <c r="AI192" i="5"/>
  <c r="AJ192" i="5"/>
  <c r="AK192" i="5"/>
  <c r="AL192" i="5"/>
  <c r="AM192" i="5"/>
  <c r="AN192" i="5"/>
  <c r="AO192" i="5"/>
  <c r="AP192" i="5"/>
  <c r="AQ192" i="5"/>
  <c r="AR192" i="5"/>
  <c r="AS192" i="5"/>
  <c r="AT192" i="5"/>
  <c r="AU192" i="5"/>
  <c r="AV192" i="5"/>
  <c r="AW192" i="5"/>
  <c r="AX192" i="5"/>
  <c r="AY192" i="5"/>
  <c r="AD193" i="5"/>
  <c r="AE193" i="5"/>
  <c r="AF193" i="5"/>
  <c r="AG193" i="5"/>
  <c r="AH193" i="5"/>
  <c r="AI193" i="5"/>
  <c r="AJ193" i="5"/>
  <c r="AK193" i="5"/>
  <c r="AL193" i="5"/>
  <c r="AM193" i="5"/>
  <c r="AN193" i="5"/>
  <c r="AO193" i="5"/>
  <c r="AP193" i="5"/>
  <c r="AQ193" i="5"/>
  <c r="AR193" i="5"/>
  <c r="AS193" i="5"/>
  <c r="AT193" i="5"/>
  <c r="AU193" i="5"/>
  <c r="AV193" i="5"/>
  <c r="AW193" i="5"/>
  <c r="AX193" i="5"/>
  <c r="AY193" i="5"/>
  <c r="AD194" i="5"/>
  <c r="AE194" i="5"/>
  <c r="AF194" i="5"/>
  <c r="AG194" i="5"/>
  <c r="AH194" i="5"/>
  <c r="AI194" i="5"/>
  <c r="AJ194" i="5"/>
  <c r="AK194" i="5"/>
  <c r="AL194" i="5"/>
  <c r="AM194" i="5"/>
  <c r="AN194" i="5"/>
  <c r="AO194" i="5"/>
  <c r="AP194" i="5"/>
  <c r="AQ194" i="5"/>
  <c r="AR194" i="5"/>
  <c r="AS194" i="5"/>
  <c r="AT194" i="5"/>
  <c r="AU194" i="5"/>
  <c r="AV194" i="5"/>
  <c r="AW194" i="5"/>
  <c r="AX194" i="5"/>
  <c r="AY194" i="5"/>
  <c r="AD195" i="5"/>
  <c r="AE195" i="5"/>
  <c r="AF195" i="5"/>
  <c r="AG195" i="5"/>
  <c r="AH195" i="5"/>
  <c r="AI195" i="5"/>
  <c r="AJ195" i="5"/>
  <c r="AK195" i="5"/>
  <c r="AL195" i="5"/>
  <c r="AM195" i="5"/>
  <c r="AN195" i="5"/>
  <c r="AO195" i="5"/>
  <c r="AP195" i="5"/>
  <c r="AQ195" i="5"/>
  <c r="AR195" i="5"/>
  <c r="AS195" i="5"/>
  <c r="AT195" i="5"/>
  <c r="AU195" i="5"/>
  <c r="AV195" i="5"/>
  <c r="AW195" i="5"/>
  <c r="AX195" i="5"/>
  <c r="AY195" i="5"/>
  <c r="AD196" i="5"/>
  <c r="AE196" i="5"/>
  <c r="AF196" i="5"/>
  <c r="AG196" i="5"/>
  <c r="AH196" i="5"/>
  <c r="AI196" i="5"/>
  <c r="AJ196" i="5"/>
  <c r="AK196" i="5"/>
  <c r="AL196" i="5"/>
  <c r="AM196" i="5"/>
  <c r="AN196" i="5"/>
  <c r="AO196" i="5"/>
  <c r="AP196" i="5"/>
  <c r="AQ196" i="5"/>
  <c r="AR196" i="5"/>
  <c r="AS196" i="5"/>
  <c r="AT196" i="5"/>
  <c r="AU196" i="5"/>
  <c r="AV196" i="5"/>
  <c r="AW196" i="5"/>
  <c r="AX196" i="5"/>
  <c r="AY196" i="5"/>
  <c r="AD197" i="5"/>
  <c r="AE197" i="5"/>
  <c r="AF197" i="5"/>
  <c r="AG197" i="5"/>
  <c r="AH197" i="5"/>
  <c r="AI197" i="5"/>
  <c r="AJ197" i="5"/>
  <c r="AK197" i="5"/>
  <c r="AL197" i="5"/>
  <c r="AM197" i="5"/>
  <c r="AN197" i="5"/>
  <c r="AO197" i="5"/>
  <c r="AP197" i="5"/>
  <c r="AQ197" i="5"/>
  <c r="AR197" i="5"/>
  <c r="AS197" i="5"/>
  <c r="AT197" i="5"/>
  <c r="AU197" i="5"/>
  <c r="AV197" i="5"/>
  <c r="AW197" i="5"/>
  <c r="AX197" i="5"/>
  <c r="AY197" i="5"/>
  <c r="AD198" i="5"/>
  <c r="AE198" i="5"/>
  <c r="AF198" i="5"/>
  <c r="AG198" i="5"/>
  <c r="AH198" i="5"/>
  <c r="AI198" i="5"/>
  <c r="AJ198" i="5"/>
  <c r="AK198" i="5"/>
  <c r="AL198" i="5"/>
  <c r="AM198" i="5"/>
  <c r="AN198" i="5"/>
  <c r="AO198" i="5"/>
  <c r="AP198" i="5"/>
  <c r="AQ198" i="5"/>
  <c r="AR198" i="5"/>
  <c r="AS198" i="5"/>
  <c r="AT198" i="5"/>
  <c r="AU198" i="5"/>
  <c r="AV198" i="5"/>
  <c r="AW198" i="5"/>
  <c r="AX198" i="5"/>
  <c r="AY198" i="5"/>
  <c r="AD199" i="5"/>
  <c r="AE199" i="5"/>
  <c r="AF199" i="5"/>
  <c r="AG199" i="5"/>
  <c r="AH199" i="5"/>
  <c r="AI199" i="5"/>
  <c r="AJ199" i="5"/>
  <c r="AK199" i="5"/>
  <c r="AL199" i="5"/>
  <c r="AM199" i="5"/>
  <c r="AN199" i="5"/>
  <c r="AO199" i="5"/>
  <c r="AP199" i="5"/>
  <c r="AQ199" i="5"/>
  <c r="AR199" i="5"/>
  <c r="AS199" i="5"/>
  <c r="AT199" i="5"/>
  <c r="AU199" i="5"/>
  <c r="AV199" i="5"/>
  <c r="AW199" i="5"/>
  <c r="AX199" i="5"/>
  <c r="AY199" i="5"/>
  <c r="AD200" i="5"/>
  <c r="AE200" i="5"/>
  <c r="AF200" i="5"/>
  <c r="AG200" i="5"/>
  <c r="AH200" i="5"/>
  <c r="AI200" i="5"/>
  <c r="AJ200" i="5"/>
  <c r="AK200" i="5"/>
  <c r="AL200" i="5"/>
  <c r="AM200" i="5"/>
  <c r="AN200" i="5"/>
  <c r="AO200" i="5"/>
  <c r="AP200" i="5"/>
  <c r="AQ200" i="5"/>
  <c r="AR200" i="5"/>
  <c r="AS200" i="5"/>
  <c r="AT200" i="5"/>
  <c r="AU200" i="5"/>
  <c r="AV200" i="5"/>
  <c r="AW200" i="5"/>
  <c r="AX200" i="5"/>
  <c r="AY200" i="5"/>
  <c r="AD201" i="5"/>
  <c r="AE201" i="5"/>
  <c r="AF201" i="5"/>
  <c r="AG201" i="5"/>
  <c r="AH201" i="5"/>
  <c r="AI201" i="5"/>
  <c r="AJ201" i="5"/>
  <c r="AK201" i="5"/>
  <c r="AL201" i="5"/>
  <c r="AM201" i="5"/>
  <c r="AN201" i="5"/>
  <c r="AO201" i="5"/>
  <c r="AP201" i="5"/>
  <c r="AQ201" i="5"/>
  <c r="AR201" i="5"/>
  <c r="AS201" i="5"/>
  <c r="AT201" i="5"/>
  <c r="AU201" i="5"/>
  <c r="AV201" i="5"/>
  <c r="AW201" i="5"/>
  <c r="AX201" i="5"/>
  <c r="AY201" i="5"/>
  <c r="AD202" i="5"/>
  <c r="AE202" i="5"/>
  <c r="AF202" i="5"/>
  <c r="AG202" i="5"/>
  <c r="AH202" i="5"/>
  <c r="AI202" i="5"/>
  <c r="AJ202" i="5"/>
  <c r="AK202" i="5"/>
  <c r="AL202" i="5"/>
  <c r="AM202" i="5"/>
  <c r="AN202" i="5"/>
  <c r="AO202" i="5"/>
  <c r="AP202" i="5"/>
  <c r="AQ202" i="5"/>
  <c r="AR202" i="5"/>
  <c r="AS202" i="5"/>
  <c r="AT202" i="5"/>
  <c r="AU202" i="5"/>
  <c r="AV202" i="5"/>
  <c r="AW202" i="5"/>
  <c r="AX202" i="5"/>
  <c r="AY202" i="5"/>
  <c r="AD203" i="5"/>
  <c r="AE203" i="5"/>
  <c r="AF203" i="5"/>
  <c r="AG203" i="5"/>
  <c r="AH203" i="5"/>
  <c r="AI203" i="5"/>
  <c r="AJ203" i="5"/>
  <c r="AK203" i="5"/>
  <c r="AL203" i="5"/>
  <c r="AM203" i="5"/>
  <c r="AN203" i="5"/>
  <c r="AO203" i="5"/>
  <c r="AP203" i="5"/>
  <c r="AQ203" i="5"/>
  <c r="AR203" i="5"/>
  <c r="AS203" i="5"/>
  <c r="AT203" i="5"/>
  <c r="AU203" i="5"/>
  <c r="AV203" i="5"/>
  <c r="AW203" i="5"/>
  <c r="AX203" i="5"/>
  <c r="AY203" i="5"/>
  <c r="AD204" i="5"/>
  <c r="AE204" i="5"/>
  <c r="AF204" i="5"/>
  <c r="AG204" i="5"/>
  <c r="AH204" i="5"/>
  <c r="AI204" i="5"/>
  <c r="AJ204" i="5"/>
  <c r="AK204" i="5"/>
  <c r="AL204" i="5"/>
  <c r="AM204" i="5"/>
  <c r="AN204" i="5"/>
  <c r="AO204" i="5"/>
  <c r="AP204" i="5"/>
  <c r="AQ204" i="5"/>
  <c r="AR204" i="5"/>
  <c r="AS204" i="5"/>
  <c r="AT204" i="5"/>
  <c r="AU204" i="5"/>
  <c r="AV204" i="5"/>
  <c r="AW204" i="5"/>
  <c r="AX204" i="5"/>
  <c r="AY204" i="5"/>
  <c r="AD205" i="5"/>
  <c r="AE205" i="5"/>
  <c r="AF205" i="5"/>
  <c r="AG205" i="5"/>
  <c r="AH205" i="5"/>
  <c r="AI205" i="5"/>
  <c r="AJ205" i="5"/>
  <c r="AK205" i="5"/>
  <c r="AL205" i="5"/>
  <c r="AM205" i="5"/>
  <c r="AN205" i="5"/>
  <c r="AO205" i="5"/>
  <c r="AP205" i="5"/>
  <c r="AQ205" i="5"/>
  <c r="AR205" i="5"/>
  <c r="AS205" i="5"/>
  <c r="AT205" i="5"/>
  <c r="AU205" i="5"/>
  <c r="AV205" i="5"/>
  <c r="AW205" i="5"/>
  <c r="AX205" i="5"/>
  <c r="AY205" i="5"/>
  <c r="AD206" i="5"/>
  <c r="AE206" i="5"/>
  <c r="AF206" i="5"/>
  <c r="AG206" i="5"/>
  <c r="AH206" i="5"/>
  <c r="AI206" i="5"/>
  <c r="AJ206" i="5"/>
  <c r="AK206" i="5"/>
  <c r="AL206" i="5"/>
  <c r="AM206" i="5"/>
  <c r="AN206" i="5"/>
  <c r="AO206" i="5"/>
  <c r="AP206" i="5"/>
  <c r="AQ206" i="5"/>
  <c r="AR206" i="5"/>
  <c r="AS206" i="5"/>
  <c r="AT206" i="5"/>
  <c r="AU206" i="5"/>
  <c r="AV206" i="5"/>
  <c r="AW206" i="5"/>
  <c r="AX206" i="5"/>
  <c r="AY206" i="5"/>
  <c r="AD207" i="5"/>
  <c r="AE207" i="5"/>
  <c r="AF207" i="5"/>
  <c r="AG207" i="5"/>
  <c r="AH207" i="5"/>
  <c r="AI207" i="5"/>
  <c r="AJ207" i="5"/>
  <c r="AK207" i="5"/>
  <c r="AL207" i="5"/>
  <c r="AM207" i="5"/>
  <c r="AN207" i="5"/>
  <c r="AO207" i="5"/>
  <c r="AP207" i="5"/>
  <c r="AQ207" i="5"/>
  <c r="AR207" i="5"/>
  <c r="AS207" i="5"/>
  <c r="AT207" i="5"/>
  <c r="AU207" i="5"/>
  <c r="AV207" i="5"/>
  <c r="AW207" i="5"/>
  <c r="AX207" i="5"/>
  <c r="AY207" i="5"/>
  <c r="AD208" i="5"/>
  <c r="AE208" i="5"/>
  <c r="AF208" i="5"/>
  <c r="AG208" i="5"/>
  <c r="AH208" i="5"/>
  <c r="AI208" i="5"/>
  <c r="AJ208" i="5"/>
  <c r="AK208" i="5"/>
  <c r="AL208" i="5"/>
  <c r="AM208" i="5"/>
  <c r="AN208" i="5"/>
  <c r="AO208" i="5"/>
  <c r="AP208" i="5"/>
  <c r="AQ208" i="5"/>
  <c r="AR208" i="5"/>
  <c r="AS208" i="5"/>
  <c r="AT208" i="5"/>
  <c r="AU208" i="5"/>
  <c r="AV208" i="5"/>
  <c r="AW208" i="5"/>
  <c r="AX208" i="5"/>
  <c r="AY208" i="5"/>
  <c r="AD209" i="5"/>
  <c r="AE209" i="5"/>
  <c r="AF209" i="5"/>
  <c r="AG209" i="5"/>
  <c r="AH209" i="5"/>
  <c r="AI209" i="5"/>
  <c r="AJ209" i="5"/>
  <c r="AK209" i="5"/>
  <c r="AL209" i="5"/>
  <c r="AM209" i="5"/>
  <c r="AN209" i="5"/>
  <c r="AO209" i="5"/>
  <c r="AP209" i="5"/>
  <c r="AQ209" i="5"/>
  <c r="AR209" i="5"/>
  <c r="AS209" i="5"/>
  <c r="AT209" i="5"/>
  <c r="AU209" i="5"/>
  <c r="AV209" i="5"/>
  <c r="AW209" i="5"/>
  <c r="AX209" i="5"/>
  <c r="AY209" i="5"/>
  <c r="AD210" i="5"/>
  <c r="AE210" i="5"/>
  <c r="AF210" i="5"/>
  <c r="AG210" i="5"/>
  <c r="AH210" i="5"/>
  <c r="AI210" i="5"/>
  <c r="AJ210" i="5"/>
  <c r="AK210" i="5"/>
  <c r="AL210" i="5"/>
  <c r="AM210" i="5"/>
  <c r="AN210" i="5"/>
  <c r="AO210" i="5"/>
  <c r="AP210" i="5"/>
  <c r="AQ210" i="5"/>
  <c r="AR210" i="5"/>
  <c r="AS210" i="5"/>
  <c r="AT210" i="5"/>
  <c r="AU210" i="5"/>
  <c r="AV210" i="5"/>
  <c r="AW210" i="5"/>
  <c r="AX210" i="5"/>
  <c r="AY210" i="5"/>
  <c r="AD211" i="5"/>
  <c r="AE211" i="5"/>
  <c r="AF211" i="5"/>
  <c r="AG211" i="5"/>
  <c r="AH211" i="5"/>
  <c r="AI211" i="5"/>
  <c r="AJ211" i="5"/>
  <c r="AK211" i="5"/>
  <c r="AL211" i="5"/>
  <c r="AM211" i="5"/>
  <c r="AN211" i="5"/>
  <c r="AO211" i="5"/>
  <c r="AP211" i="5"/>
  <c r="AQ211" i="5"/>
  <c r="AR211" i="5"/>
  <c r="AS211" i="5"/>
  <c r="AT211" i="5"/>
  <c r="AU211" i="5"/>
  <c r="AV211" i="5"/>
  <c r="AW211" i="5"/>
  <c r="AX211" i="5"/>
  <c r="AY211" i="5"/>
  <c r="AD212" i="5"/>
  <c r="AE212" i="5"/>
  <c r="AF212" i="5"/>
  <c r="AG212" i="5"/>
  <c r="AH212" i="5"/>
  <c r="AI212" i="5"/>
  <c r="AJ212" i="5"/>
  <c r="AK212" i="5"/>
  <c r="AL212" i="5"/>
  <c r="AM212" i="5"/>
  <c r="AN212" i="5"/>
  <c r="AO212" i="5"/>
  <c r="AP212" i="5"/>
  <c r="AQ212" i="5"/>
  <c r="AR212" i="5"/>
  <c r="AS212" i="5"/>
  <c r="AT212" i="5"/>
  <c r="AU212" i="5"/>
  <c r="AV212" i="5"/>
  <c r="AW212" i="5"/>
  <c r="AX212" i="5"/>
  <c r="AY212" i="5"/>
  <c r="AD213" i="5"/>
  <c r="AE213" i="5"/>
  <c r="AF213" i="5"/>
  <c r="AG213" i="5"/>
  <c r="AH213" i="5"/>
  <c r="AI213" i="5"/>
  <c r="AJ213" i="5"/>
  <c r="AK213" i="5"/>
  <c r="AL213" i="5"/>
  <c r="AM213" i="5"/>
  <c r="AN213" i="5"/>
  <c r="AO213" i="5"/>
  <c r="AP213" i="5"/>
  <c r="AQ213" i="5"/>
  <c r="AR213" i="5"/>
  <c r="AS213" i="5"/>
  <c r="AT213" i="5"/>
  <c r="AU213" i="5"/>
  <c r="AV213" i="5"/>
  <c r="AW213" i="5"/>
  <c r="AX213" i="5"/>
  <c r="AY213" i="5"/>
  <c r="AD214" i="5"/>
  <c r="AE214" i="5"/>
  <c r="AF214" i="5"/>
  <c r="AG214" i="5"/>
  <c r="AH214" i="5"/>
  <c r="AI214" i="5"/>
  <c r="AJ214" i="5"/>
  <c r="AK214" i="5"/>
  <c r="AL214" i="5"/>
  <c r="AM214" i="5"/>
  <c r="AN214" i="5"/>
  <c r="AO214" i="5"/>
  <c r="AP214" i="5"/>
  <c r="AQ214" i="5"/>
  <c r="AR214" i="5"/>
  <c r="AS214" i="5"/>
  <c r="AT214" i="5"/>
  <c r="AU214" i="5"/>
  <c r="AV214" i="5"/>
  <c r="AW214" i="5"/>
  <c r="AX214" i="5"/>
  <c r="AY214" i="5"/>
  <c r="AD215" i="5"/>
  <c r="AE215" i="5"/>
  <c r="AF215" i="5"/>
  <c r="AG215" i="5"/>
  <c r="AH215" i="5"/>
  <c r="AI215" i="5"/>
  <c r="AJ215" i="5"/>
  <c r="AK215" i="5"/>
  <c r="AL215" i="5"/>
  <c r="AM215" i="5"/>
  <c r="AN215" i="5"/>
  <c r="AO215" i="5"/>
  <c r="AP215" i="5"/>
  <c r="AQ215" i="5"/>
  <c r="AR215" i="5"/>
  <c r="AS215" i="5"/>
  <c r="AT215" i="5"/>
  <c r="AU215" i="5"/>
  <c r="AV215" i="5"/>
  <c r="AW215" i="5"/>
  <c r="AX215" i="5"/>
  <c r="AY215" i="5"/>
  <c r="AD216" i="5"/>
  <c r="AE216" i="5"/>
  <c r="AF216" i="5"/>
  <c r="AG216" i="5"/>
  <c r="AH216" i="5"/>
  <c r="AI216" i="5"/>
  <c r="AJ216" i="5"/>
  <c r="AK216" i="5"/>
  <c r="AL216" i="5"/>
  <c r="AM216" i="5"/>
  <c r="AN216" i="5"/>
  <c r="AO216" i="5"/>
  <c r="AP216" i="5"/>
  <c r="AQ216" i="5"/>
  <c r="AR216" i="5"/>
  <c r="AS216" i="5"/>
  <c r="AT216" i="5"/>
  <c r="AU216" i="5"/>
  <c r="AV216" i="5"/>
  <c r="AW216" i="5"/>
  <c r="AX216" i="5"/>
  <c r="AY216" i="5"/>
  <c r="AD217" i="5"/>
  <c r="AE217" i="5"/>
  <c r="AF217" i="5"/>
  <c r="AG217" i="5"/>
  <c r="AH217" i="5"/>
  <c r="AI217" i="5"/>
  <c r="AJ217" i="5"/>
  <c r="AK217" i="5"/>
  <c r="AL217" i="5"/>
  <c r="AM217" i="5"/>
  <c r="AN217" i="5"/>
  <c r="AO217" i="5"/>
  <c r="AP217" i="5"/>
  <c r="AQ217" i="5"/>
  <c r="AR217" i="5"/>
  <c r="AS217" i="5"/>
  <c r="AT217" i="5"/>
  <c r="AU217" i="5"/>
  <c r="AV217" i="5"/>
  <c r="AW217" i="5"/>
  <c r="AX217" i="5"/>
  <c r="AY217" i="5"/>
  <c r="AD218" i="5"/>
  <c r="AE218" i="5"/>
  <c r="AF218" i="5"/>
  <c r="AG218" i="5"/>
  <c r="AH218" i="5"/>
  <c r="AI218" i="5"/>
  <c r="AJ218" i="5"/>
  <c r="AK218" i="5"/>
  <c r="AL218" i="5"/>
  <c r="AM218" i="5"/>
  <c r="AN218" i="5"/>
  <c r="AO218" i="5"/>
  <c r="AP218" i="5"/>
  <c r="AQ218" i="5"/>
  <c r="AR218" i="5"/>
  <c r="AS218" i="5"/>
  <c r="AT218" i="5"/>
  <c r="AU218" i="5"/>
  <c r="AV218" i="5"/>
  <c r="AW218" i="5"/>
  <c r="AX218" i="5"/>
  <c r="AY218" i="5"/>
  <c r="AD219" i="5"/>
  <c r="AE219" i="5"/>
  <c r="AF219" i="5"/>
  <c r="AG219" i="5"/>
  <c r="AH219" i="5"/>
  <c r="AI219" i="5"/>
  <c r="AJ219" i="5"/>
  <c r="AK219" i="5"/>
  <c r="AL219" i="5"/>
  <c r="AM219" i="5"/>
  <c r="AN219" i="5"/>
  <c r="AO219" i="5"/>
  <c r="AP219" i="5"/>
  <c r="AQ219" i="5"/>
  <c r="AR219" i="5"/>
  <c r="AS219" i="5"/>
  <c r="AT219" i="5"/>
  <c r="AU219" i="5"/>
  <c r="AV219" i="5"/>
  <c r="AW219" i="5"/>
  <c r="AX219" i="5"/>
  <c r="AY219" i="5"/>
  <c r="AD220" i="5"/>
  <c r="AE220" i="5"/>
  <c r="AF220" i="5"/>
  <c r="AG220" i="5"/>
  <c r="AH220" i="5"/>
  <c r="AI220" i="5"/>
  <c r="AJ220" i="5"/>
  <c r="AK220" i="5"/>
  <c r="AL220" i="5"/>
  <c r="AM220" i="5"/>
  <c r="AN220" i="5"/>
  <c r="AO220" i="5"/>
  <c r="AP220" i="5"/>
  <c r="AQ220" i="5"/>
  <c r="AR220" i="5"/>
  <c r="AS220" i="5"/>
  <c r="AT220" i="5"/>
  <c r="AU220" i="5"/>
  <c r="AV220" i="5"/>
  <c r="AW220" i="5"/>
  <c r="AX220" i="5"/>
  <c r="AY220" i="5"/>
  <c r="AD221" i="5"/>
  <c r="AE221" i="5"/>
  <c r="AF221" i="5"/>
  <c r="AG221" i="5"/>
  <c r="AH221" i="5"/>
  <c r="AI221" i="5"/>
  <c r="AJ221" i="5"/>
  <c r="AK221" i="5"/>
  <c r="AL221" i="5"/>
  <c r="AM221" i="5"/>
  <c r="AN221" i="5"/>
  <c r="AO221" i="5"/>
  <c r="AP221" i="5"/>
  <c r="AQ221" i="5"/>
  <c r="AR221" i="5"/>
  <c r="AS221" i="5"/>
  <c r="AT221" i="5"/>
  <c r="AU221" i="5"/>
  <c r="AV221" i="5"/>
  <c r="AW221" i="5"/>
  <c r="AX221" i="5"/>
  <c r="AY221" i="5"/>
  <c r="AD222" i="5"/>
  <c r="AE222" i="5"/>
  <c r="AF222" i="5"/>
  <c r="AG222" i="5"/>
  <c r="AH222" i="5"/>
  <c r="AI222" i="5"/>
  <c r="AJ222" i="5"/>
  <c r="AK222" i="5"/>
  <c r="AL222" i="5"/>
  <c r="AM222" i="5"/>
  <c r="AN222" i="5"/>
  <c r="AO222" i="5"/>
  <c r="AP222" i="5"/>
  <c r="AQ222" i="5"/>
  <c r="AR222" i="5"/>
  <c r="AS222" i="5"/>
  <c r="AT222" i="5"/>
  <c r="AU222" i="5"/>
  <c r="AV222" i="5"/>
  <c r="AW222" i="5"/>
  <c r="AX222" i="5"/>
  <c r="AY222" i="5"/>
  <c r="AD223" i="5"/>
  <c r="AE223" i="5"/>
  <c r="AF223" i="5"/>
  <c r="AG223" i="5"/>
  <c r="AH223" i="5"/>
  <c r="AI223" i="5"/>
  <c r="AJ223" i="5"/>
  <c r="AK223" i="5"/>
  <c r="AL223" i="5"/>
  <c r="AM223" i="5"/>
  <c r="AN223" i="5"/>
  <c r="AO223" i="5"/>
  <c r="AP223" i="5"/>
  <c r="AQ223" i="5"/>
  <c r="AR223" i="5"/>
  <c r="AS223" i="5"/>
  <c r="AT223" i="5"/>
  <c r="AU223" i="5"/>
  <c r="AV223" i="5"/>
  <c r="AW223" i="5"/>
  <c r="AX223" i="5"/>
  <c r="AY223" i="5"/>
  <c r="AD224" i="5"/>
  <c r="AE224" i="5"/>
  <c r="AF224" i="5"/>
  <c r="AG224" i="5"/>
  <c r="AH224" i="5"/>
  <c r="AI224" i="5"/>
  <c r="AJ224" i="5"/>
  <c r="AK224" i="5"/>
  <c r="AL224" i="5"/>
  <c r="AM224" i="5"/>
  <c r="AN224" i="5"/>
  <c r="AO224" i="5"/>
  <c r="AP224" i="5"/>
  <c r="AQ224" i="5"/>
  <c r="AR224" i="5"/>
  <c r="AS224" i="5"/>
  <c r="AT224" i="5"/>
  <c r="AU224" i="5"/>
  <c r="AV224" i="5"/>
  <c r="AW224" i="5"/>
  <c r="AX224" i="5"/>
  <c r="AY224" i="5"/>
  <c r="AD225" i="5"/>
  <c r="AE225" i="5"/>
  <c r="AF225" i="5"/>
  <c r="AG225" i="5"/>
  <c r="AH225" i="5"/>
  <c r="AI225" i="5"/>
  <c r="AJ225" i="5"/>
  <c r="AK225" i="5"/>
  <c r="AL225" i="5"/>
  <c r="AM225" i="5"/>
  <c r="AN225" i="5"/>
  <c r="AO225" i="5"/>
  <c r="AP225" i="5"/>
  <c r="AQ225" i="5"/>
  <c r="AR225" i="5"/>
  <c r="AS225" i="5"/>
  <c r="AT225" i="5"/>
  <c r="AU225" i="5"/>
  <c r="AV225" i="5"/>
  <c r="AW225" i="5"/>
  <c r="AX225" i="5"/>
  <c r="AY225" i="5"/>
  <c r="AD226" i="5"/>
  <c r="AE226" i="5"/>
  <c r="AF226" i="5"/>
  <c r="AG226" i="5"/>
  <c r="AH226" i="5"/>
  <c r="AI226" i="5"/>
  <c r="AJ226" i="5"/>
  <c r="AK226" i="5"/>
  <c r="AL226" i="5"/>
  <c r="AM226" i="5"/>
  <c r="AN226" i="5"/>
  <c r="AO226" i="5"/>
  <c r="AP226" i="5"/>
  <c r="AQ226" i="5"/>
  <c r="AR226" i="5"/>
  <c r="AS226" i="5"/>
  <c r="AT226" i="5"/>
  <c r="AU226" i="5"/>
  <c r="AV226" i="5"/>
  <c r="AW226" i="5"/>
  <c r="AX226" i="5"/>
  <c r="AY226" i="5"/>
  <c r="AD227" i="5"/>
  <c r="AE227" i="5"/>
  <c r="AF227" i="5"/>
  <c r="AG227" i="5"/>
  <c r="AH227" i="5"/>
  <c r="AI227" i="5"/>
  <c r="AJ227" i="5"/>
  <c r="AK227" i="5"/>
  <c r="AL227" i="5"/>
  <c r="AM227" i="5"/>
  <c r="AN227" i="5"/>
  <c r="AO227" i="5"/>
  <c r="AP227" i="5"/>
  <c r="AQ227" i="5"/>
  <c r="AR227" i="5"/>
  <c r="AS227" i="5"/>
  <c r="AT227" i="5"/>
  <c r="AU227" i="5"/>
  <c r="AV227" i="5"/>
  <c r="AW227" i="5"/>
  <c r="AX227" i="5"/>
  <c r="AY227" i="5"/>
  <c r="AD228" i="5"/>
  <c r="AE228" i="5"/>
  <c r="AF228" i="5"/>
  <c r="AG228" i="5"/>
  <c r="AH228" i="5"/>
  <c r="AI228" i="5"/>
  <c r="AJ228" i="5"/>
  <c r="AK228" i="5"/>
  <c r="AL228" i="5"/>
  <c r="AM228" i="5"/>
  <c r="AN228" i="5"/>
  <c r="AO228" i="5"/>
  <c r="AP228" i="5"/>
  <c r="AQ228" i="5"/>
  <c r="AR228" i="5"/>
  <c r="AS228" i="5"/>
  <c r="AT228" i="5"/>
  <c r="AU228" i="5"/>
  <c r="AV228" i="5"/>
  <c r="AW228" i="5"/>
  <c r="AX228" i="5"/>
  <c r="AY228" i="5"/>
  <c r="AD229" i="5"/>
  <c r="AE229" i="5"/>
  <c r="AF229" i="5"/>
  <c r="AG229" i="5"/>
  <c r="AH229" i="5"/>
  <c r="AI229" i="5"/>
  <c r="AJ229" i="5"/>
  <c r="AK229" i="5"/>
  <c r="AL229" i="5"/>
  <c r="AM229" i="5"/>
  <c r="AN229" i="5"/>
  <c r="AO229" i="5"/>
  <c r="AP229" i="5"/>
  <c r="AQ229" i="5"/>
  <c r="AR229" i="5"/>
  <c r="AS229" i="5"/>
  <c r="AT229" i="5"/>
  <c r="AU229" i="5"/>
  <c r="AV229" i="5"/>
  <c r="AW229" i="5"/>
  <c r="AX229" i="5"/>
  <c r="AY229" i="5"/>
  <c r="AD230" i="5"/>
  <c r="AE230" i="5"/>
  <c r="AF230" i="5"/>
  <c r="AG230" i="5"/>
  <c r="AH230" i="5"/>
  <c r="AI230" i="5"/>
  <c r="AJ230" i="5"/>
  <c r="AK230" i="5"/>
  <c r="AL230" i="5"/>
  <c r="AM230" i="5"/>
  <c r="AN230" i="5"/>
  <c r="AO230" i="5"/>
  <c r="AP230" i="5"/>
  <c r="AQ230" i="5"/>
  <c r="AR230" i="5"/>
  <c r="AS230" i="5"/>
  <c r="AT230" i="5"/>
  <c r="AU230" i="5"/>
  <c r="AV230" i="5"/>
  <c r="AW230" i="5"/>
  <c r="AX230" i="5"/>
  <c r="AY230" i="5"/>
  <c r="AD231" i="5"/>
  <c r="AE231" i="5"/>
  <c r="AF231" i="5"/>
  <c r="AG231" i="5"/>
  <c r="AH231" i="5"/>
  <c r="AI231" i="5"/>
  <c r="AJ231" i="5"/>
  <c r="AK231" i="5"/>
  <c r="AL231" i="5"/>
  <c r="AM231" i="5"/>
  <c r="AN231" i="5"/>
  <c r="AO231" i="5"/>
  <c r="AP231" i="5"/>
  <c r="AQ231" i="5"/>
  <c r="AR231" i="5"/>
  <c r="AS231" i="5"/>
  <c r="AT231" i="5"/>
  <c r="AU231" i="5"/>
  <c r="AV231" i="5"/>
  <c r="AW231" i="5"/>
  <c r="AX231" i="5"/>
  <c r="AY231" i="5"/>
  <c r="AD232" i="5"/>
  <c r="AE232" i="5"/>
  <c r="AF232" i="5"/>
  <c r="AG232" i="5"/>
  <c r="AH232" i="5"/>
  <c r="AI232" i="5"/>
  <c r="AJ232" i="5"/>
  <c r="AK232" i="5"/>
  <c r="AL232" i="5"/>
  <c r="AM232" i="5"/>
  <c r="AN232" i="5"/>
  <c r="AO232" i="5"/>
  <c r="AP232" i="5"/>
  <c r="AQ232" i="5"/>
  <c r="AR232" i="5"/>
  <c r="AS232" i="5"/>
  <c r="AT232" i="5"/>
  <c r="AU232" i="5"/>
  <c r="AV232" i="5"/>
  <c r="AW232" i="5"/>
  <c r="AX232" i="5"/>
  <c r="AY232" i="5"/>
  <c r="AD233" i="5"/>
  <c r="AE233" i="5"/>
  <c r="AF233" i="5"/>
  <c r="AG233" i="5"/>
  <c r="AH233" i="5"/>
  <c r="AI233" i="5"/>
  <c r="AJ233" i="5"/>
  <c r="AK233" i="5"/>
  <c r="AL233" i="5"/>
  <c r="AM233" i="5"/>
  <c r="AN233" i="5"/>
  <c r="AO233" i="5"/>
  <c r="AP233" i="5"/>
  <c r="AQ233" i="5"/>
  <c r="AR233" i="5"/>
  <c r="AS233" i="5"/>
  <c r="AT233" i="5"/>
  <c r="AU233" i="5"/>
  <c r="AV233" i="5"/>
  <c r="AW233" i="5"/>
  <c r="AX233" i="5"/>
  <c r="AY233" i="5"/>
  <c r="AD234" i="5"/>
  <c r="AE234" i="5"/>
  <c r="AF234" i="5"/>
  <c r="AG234" i="5"/>
  <c r="AH234" i="5"/>
  <c r="AI234" i="5"/>
  <c r="AJ234" i="5"/>
  <c r="AK234" i="5"/>
  <c r="AL234" i="5"/>
  <c r="AM234" i="5"/>
  <c r="AN234" i="5"/>
  <c r="AO234" i="5"/>
  <c r="AP234" i="5"/>
  <c r="AQ234" i="5"/>
  <c r="AR234" i="5"/>
  <c r="AS234" i="5"/>
  <c r="AT234" i="5"/>
  <c r="AU234" i="5"/>
  <c r="AV234" i="5"/>
  <c r="AW234" i="5"/>
  <c r="AX234" i="5"/>
  <c r="AY234" i="5"/>
  <c r="AD235" i="5"/>
  <c r="AE235" i="5"/>
  <c r="AF235" i="5"/>
  <c r="AG235" i="5"/>
  <c r="AH235" i="5"/>
  <c r="AI235" i="5"/>
  <c r="AJ235" i="5"/>
  <c r="AK235" i="5"/>
  <c r="AL235" i="5"/>
  <c r="AM235" i="5"/>
  <c r="AN235" i="5"/>
  <c r="AO235" i="5"/>
  <c r="AP235" i="5"/>
  <c r="AQ235" i="5"/>
  <c r="AR235" i="5"/>
  <c r="AS235" i="5"/>
  <c r="AT235" i="5"/>
  <c r="AU235" i="5"/>
  <c r="AV235" i="5"/>
  <c r="AW235" i="5"/>
  <c r="AX235" i="5"/>
  <c r="AY235" i="5"/>
  <c r="AD236" i="5"/>
  <c r="AE236" i="5"/>
  <c r="AF236" i="5"/>
  <c r="AG236" i="5"/>
  <c r="AH236" i="5"/>
  <c r="AI236" i="5"/>
  <c r="AJ236" i="5"/>
  <c r="AK236" i="5"/>
  <c r="AL236" i="5"/>
  <c r="AM236" i="5"/>
  <c r="AN236" i="5"/>
  <c r="AO236" i="5"/>
  <c r="AP236" i="5"/>
  <c r="AQ236" i="5"/>
  <c r="AR236" i="5"/>
  <c r="AS236" i="5"/>
  <c r="AT236" i="5"/>
  <c r="AU236" i="5"/>
  <c r="AV236" i="5"/>
  <c r="AW236" i="5"/>
  <c r="AX236" i="5"/>
  <c r="AY236" i="5"/>
  <c r="AD237" i="5"/>
  <c r="AE237" i="5"/>
  <c r="AF237" i="5"/>
  <c r="AG237" i="5"/>
  <c r="AH237" i="5"/>
  <c r="AI237" i="5"/>
  <c r="AJ237" i="5"/>
  <c r="AK237" i="5"/>
  <c r="AL237" i="5"/>
  <c r="AM237" i="5"/>
  <c r="AN237" i="5"/>
  <c r="AO237" i="5"/>
  <c r="AP237" i="5"/>
  <c r="AQ237" i="5"/>
  <c r="AR237" i="5"/>
  <c r="AS237" i="5"/>
  <c r="AT237" i="5"/>
  <c r="AU237" i="5"/>
  <c r="AV237" i="5"/>
  <c r="AW237" i="5"/>
  <c r="AX237" i="5"/>
  <c r="AY237" i="5"/>
  <c r="AD238" i="5"/>
  <c r="AE238" i="5"/>
  <c r="AF238" i="5"/>
  <c r="AG238" i="5"/>
  <c r="AH238" i="5"/>
  <c r="AI238" i="5"/>
  <c r="AJ238" i="5"/>
  <c r="AK238" i="5"/>
  <c r="AL238" i="5"/>
  <c r="AM238" i="5"/>
  <c r="AN238" i="5"/>
  <c r="AO238" i="5"/>
  <c r="AP238" i="5"/>
  <c r="AQ238" i="5"/>
  <c r="AR238" i="5"/>
  <c r="AS238" i="5"/>
  <c r="AT238" i="5"/>
  <c r="AU238" i="5"/>
  <c r="AV238" i="5"/>
  <c r="AW238" i="5"/>
  <c r="AX238" i="5"/>
  <c r="AY238" i="5"/>
  <c r="AD239" i="5"/>
  <c r="AE239" i="5"/>
  <c r="AF239" i="5"/>
  <c r="AG239" i="5"/>
  <c r="AH239" i="5"/>
  <c r="AI239" i="5"/>
  <c r="AJ239" i="5"/>
  <c r="AK239" i="5"/>
  <c r="AL239" i="5"/>
  <c r="AM239" i="5"/>
  <c r="AN239" i="5"/>
  <c r="AO239" i="5"/>
  <c r="AP239" i="5"/>
  <c r="AQ239" i="5"/>
  <c r="AR239" i="5"/>
  <c r="AS239" i="5"/>
  <c r="AT239" i="5"/>
  <c r="AU239" i="5"/>
  <c r="AV239" i="5"/>
  <c r="AW239" i="5"/>
  <c r="AX239" i="5"/>
  <c r="AY239" i="5"/>
  <c r="AD240" i="5"/>
  <c r="AE240" i="5"/>
  <c r="AF240" i="5"/>
  <c r="AG240" i="5"/>
  <c r="AH240" i="5"/>
  <c r="AI240" i="5"/>
  <c r="AJ240" i="5"/>
  <c r="AK240" i="5"/>
  <c r="AL240" i="5"/>
  <c r="AM240" i="5"/>
  <c r="AN240" i="5"/>
  <c r="AO240" i="5"/>
  <c r="AP240" i="5"/>
  <c r="AQ240" i="5"/>
  <c r="AR240" i="5"/>
  <c r="AS240" i="5"/>
  <c r="AT240" i="5"/>
  <c r="AU240" i="5"/>
  <c r="AV240" i="5"/>
  <c r="AW240" i="5"/>
  <c r="AX240" i="5"/>
  <c r="AY240" i="5"/>
  <c r="AD241" i="5"/>
  <c r="AE241" i="5"/>
  <c r="AF241" i="5"/>
  <c r="AG241" i="5"/>
  <c r="AH241" i="5"/>
  <c r="AI241" i="5"/>
  <c r="AJ241" i="5"/>
  <c r="AK241" i="5"/>
  <c r="AL241" i="5"/>
  <c r="AM241" i="5"/>
  <c r="AN241" i="5"/>
  <c r="AO241" i="5"/>
  <c r="AP241" i="5"/>
  <c r="AQ241" i="5"/>
  <c r="AR241" i="5"/>
  <c r="AS241" i="5"/>
  <c r="AT241" i="5"/>
  <c r="AU241" i="5"/>
  <c r="AV241" i="5"/>
  <c r="AW241" i="5"/>
  <c r="AX241" i="5"/>
  <c r="AY241" i="5"/>
  <c r="AD242" i="5"/>
  <c r="AE242" i="5"/>
  <c r="AF242" i="5"/>
  <c r="AG242" i="5"/>
  <c r="AH242" i="5"/>
  <c r="AI242" i="5"/>
  <c r="AJ242" i="5"/>
  <c r="AK242" i="5"/>
  <c r="AL242" i="5"/>
  <c r="AM242" i="5"/>
  <c r="AN242" i="5"/>
  <c r="AO242" i="5"/>
  <c r="AP242" i="5"/>
  <c r="AQ242" i="5"/>
  <c r="AR242" i="5"/>
  <c r="AS242" i="5"/>
  <c r="AT242" i="5"/>
  <c r="AU242" i="5"/>
  <c r="AV242" i="5"/>
  <c r="AW242" i="5"/>
  <c r="AX242" i="5"/>
  <c r="AY242" i="5"/>
  <c r="AD243" i="5"/>
  <c r="AE243" i="5"/>
  <c r="AF243" i="5"/>
  <c r="AG243" i="5"/>
  <c r="AH243" i="5"/>
  <c r="AI243" i="5"/>
  <c r="AJ243" i="5"/>
  <c r="AK243" i="5"/>
  <c r="AL243" i="5"/>
  <c r="AM243" i="5"/>
  <c r="AN243" i="5"/>
  <c r="AO243" i="5"/>
  <c r="AP243" i="5"/>
  <c r="AQ243" i="5"/>
  <c r="AR243" i="5"/>
  <c r="AS243" i="5"/>
  <c r="AT243" i="5"/>
  <c r="AU243" i="5"/>
  <c r="AV243" i="5"/>
  <c r="AW243" i="5"/>
  <c r="AX243" i="5"/>
  <c r="AY243" i="5"/>
  <c r="AD244" i="5"/>
  <c r="AE244" i="5"/>
  <c r="AF244" i="5"/>
  <c r="AG244" i="5"/>
  <c r="AH244" i="5"/>
  <c r="AI244" i="5"/>
  <c r="AJ244" i="5"/>
  <c r="AK244" i="5"/>
  <c r="AL244" i="5"/>
  <c r="AM244" i="5"/>
  <c r="AN244" i="5"/>
  <c r="AO244" i="5"/>
  <c r="AP244" i="5"/>
  <c r="AQ244" i="5"/>
  <c r="AR244" i="5"/>
  <c r="AS244" i="5"/>
  <c r="AT244" i="5"/>
  <c r="AU244" i="5"/>
  <c r="AV244" i="5"/>
  <c r="AW244" i="5"/>
  <c r="AX244" i="5"/>
  <c r="AY244" i="5"/>
  <c r="AD245" i="5"/>
  <c r="AE245" i="5"/>
  <c r="AF245" i="5"/>
  <c r="AG245" i="5"/>
  <c r="AH245" i="5"/>
  <c r="AI245" i="5"/>
  <c r="AJ245" i="5"/>
  <c r="AK245" i="5"/>
  <c r="AL245" i="5"/>
  <c r="AM245" i="5"/>
  <c r="AN245" i="5"/>
  <c r="AO245" i="5"/>
  <c r="AP245" i="5"/>
  <c r="AQ245" i="5"/>
  <c r="AR245" i="5"/>
  <c r="AS245" i="5"/>
  <c r="AT245" i="5"/>
  <c r="AU245" i="5"/>
  <c r="AV245" i="5"/>
  <c r="AW245" i="5"/>
  <c r="AX245" i="5"/>
  <c r="AY245" i="5"/>
  <c r="AD246" i="5"/>
  <c r="AE246" i="5"/>
  <c r="AF246" i="5"/>
  <c r="AG246" i="5"/>
  <c r="AH246" i="5"/>
  <c r="AI246" i="5"/>
  <c r="AJ246" i="5"/>
  <c r="AK246" i="5"/>
  <c r="AL246" i="5"/>
  <c r="AM246" i="5"/>
  <c r="AN246" i="5"/>
  <c r="AO246" i="5"/>
  <c r="AP246" i="5"/>
  <c r="AQ246" i="5"/>
  <c r="AR246" i="5"/>
  <c r="AS246" i="5"/>
  <c r="AT246" i="5"/>
  <c r="AU246" i="5"/>
  <c r="AV246" i="5"/>
  <c r="AW246" i="5"/>
  <c r="AX246" i="5"/>
  <c r="AY246" i="5"/>
  <c r="AD247" i="5"/>
  <c r="AE247" i="5"/>
  <c r="AF247" i="5"/>
  <c r="AG247" i="5"/>
  <c r="AH247" i="5"/>
  <c r="AI247" i="5"/>
  <c r="AJ247" i="5"/>
  <c r="AK247" i="5"/>
  <c r="AL247" i="5"/>
  <c r="AM247" i="5"/>
  <c r="AN247" i="5"/>
  <c r="AO247" i="5"/>
  <c r="AP247" i="5"/>
  <c r="AQ247" i="5"/>
  <c r="AR247" i="5"/>
  <c r="AS247" i="5"/>
  <c r="AT247" i="5"/>
  <c r="AU247" i="5"/>
  <c r="AV247" i="5"/>
  <c r="AW247" i="5"/>
  <c r="AX247" i="5"/>
  <c r="AY247" i="5"/>
  <c r="AD248" i="5"/>
  <c r="AE248" i="5"/>
  <c r="AF248" i="5"/>
  <c r="AG248" i="5"/>
  <c r="AH248" i="5"/>
  <c r="AI248" i="5"/>
  <c r="AJ248" i="5"/>
  <c r="AK248" i="5"/>
  <c r="AL248" i="5"/>
  <c r="AM248" i="5"/>
  <c r="AN248" i="5"/>
  <c r="AO248" i="5"/>
  <c r="AP248" i="5"/>
  <c r="AQ248" i="5"/>
  <c r="AR248" i="5"/>
  <c r="AS248" i="5"/>
  <c r="AT248" i="5"/>
  <c r="AU248" i="5"/>
  <c r="AV248" i="5"/>
  <c r="AW248" i="5"/>
  <c r="AX248" i="5"/>
  <c r="AY248" i="5"/>
  <c r="J7" i="12"/>
  <c r="J8" i="12"/>
  <c r="J9" i="12"/>
  <c r="J10" i="12"/>
  <c r="J11" i="12"/>
  <c r="J12" i="12"/>
  <c r="J13" i="12"/>
  <c r="J14" i="12"/>
  <c r="J15" i="12"/>
  <c r="J16" i="12"/>
  <c r="J17" i="12"/>
  <c r="J18" i="12"/>
  <c r="J19" i="12"/>
  <c r="J20" i="12"/>
  <c r="J21" i="12"/>
  <c r="J22" i="12"/>
  <c r="J23" i="12"/>
  <c r="J24" i="12"/>
  <c r="J25" i="12"/>
  <c r="J26" i="12"/>
  <c r="J27" i="12"/>
  <c r="J28" i="12"/>
  <c r="J29" i="12"/>
  <c r="J30" i="12"/>
  <c r="J31" i="12"/>
  <c r="J32" i="12"/>
  <c r="J33" i="12"/>
  <c r="J34" i="12"/>
  <c r="J35" i="12"/>
  <c r="J36" i="12"/>
  <c r="J37" i="12"/>
  <c r="J38" i="12"/>
  <c r="J39" i="12"/>
  <c r="J40" i="12"/>
  <c r="J41" i="12"/>
  <c r="J42" i="12"/>
  <c r="J43" i="12"/>
  <c r="J44" i="12"/>
  <c r="J45" i="12"/>
  <c r="J46" i="12"/>
  <c r="J47" i="12"/>
  <c r="J48" i="12"/>
  <c r="J49" i="12"/>
  <c r="J50" i="12"/>
  <c r="J51" i="12"/>
  <c r="J52" i="12"/>
  <c r="J53" i="12"/>
  <c r="J54" i="12"/>
  <c r="J55" i="12"/>
  <c r="J56" i="12"/>
  <c r="J57" i="12"/>
  <c r="J58" i="12"/>
  <c r="J59" i="12"/>
  <c r="J60" i="12"/>
  <c r="J61" i="12"/>
  <c r="J62" i="12"/>
  <c r="J63" i="12"/>
  <c r="J64" i="12"/>
  <c r="J65" i="12"/>
  <c r="J66" i="12"/>
  <c r="J67" i="12"/>
  <c r="J68" i="12"/>
  <c r="J69" i="12"/>
  <c r="J70" i="12"/>
  <c r="J71" i="12"/>
  <c r="J72" i="12"/>
  <c r="J73" i="12"/>
  <c r="J74" i="12"/>
  <c r="J75" i="12"/>
  <c r="J76" i="12"/>
  <c r="J77" i="12"/>
  <c r="J78" i="12"/>
  <c r="J79" i="12"/>
  <c r="J80" i="12"/>
  <c r="J81" i="12"/>
  <c r="J82" i="12"/>
  <c r="J83" i="12"/>
  <c r="J84" i="12"/>
  <c r="J85" i="12"/>
  <c r="J86" i="12"/>
  <c r="J87" i="12"/>
  <c r="J88" i="12"/>
  <c r="J89" i="12"/>
  <c r="J90" i="12"/>
  <c r="J91" i="12"/>
  <c r="J92" i="12"/>
  <c r="J93" i="12"/>
  <c r="J94" i="12"/>
  <c r="J95" i="12"/>
  <c r="J96" i="12"/>
  <c r="J97" i="12"/>
  <c r="J98" i="12"/>
  <c r="J99" i="12"/>
  <c r="J100" i="12"/>
  <c r="J101" i="12"/>
  <c r="J102" i="12"/>
  <c r="J103" i="12"/>
  <c r="J104" i="12"/>
  <c r="J105" i="12"/>
  <c r="J106" i="12"/>
  <c r="J107" i="12"/>
  <c r="J108" i="12"/>
  <c r="J109" i="12"/>
  <c r="J110" i="12"/>
  <c r="J111" i="12"/>
  <c r="J112" i="12"/>
  <c r="J113" i="12"/>
  <c r="J114" i="12"/>
  <c r="J115" i="12"/>
  <c r="J116" i="12"/>
  <c r="J117" i="12"/>
  <c r="J118" i="12"/>
  <c r="J119" i="12"/>
  <c r="J120" i="12"/>
  <c r="J121" i="12"/>
  <c r="J122" i="12"/>
  <c r="J123" i="12"/>
  <c r="J124" i="12"/>
  <c r="J125" i="12"/>
  <c r="J126" i="12"/>
  <c r="J127" i="12"/>
  <c r="J128" i="12"/>
  <c r="J129" i="12"/>
  <c r="J130" i="12"/>
  <c r="J131" i="12"/>
  <c r="J132" i="12"/>
  <c r="J133" i="12"/>
  <c r="J134" i="12"/>
  <c r="J135" i="12"/>
  <c r="J136" i="12"/>
  <c r="J137" i="12"/>
  <c r="J138" i="12"/>
  <c r="J139" i="12"/>
  <c r="J140" i="12"/>
  <c r="J141" i="12"/>
  <c r="J142" i="12"/>
  <c r="J143" i="12"/>
  <c r="J144" i="12"/>
  <c r="J145" i="12"/>
  <c r="J146" i="12"/>
  <c r="J147" i="12"/>
  <c r="J148" i="12"/>
  <c r="J149" i="12"/>
  <c r="J150" i="12"/>
  <c r="J151" i="12"/>
  <c r="J152" i="12"/>
  <c r="J153" i="12"/>
  <c r="J154" i="12"/>
  <c r="J155" i="12"/>
  <c r="J156" i="12"/>
  <c r="J157" i="12"/>
  <c r="J158" i="12"/>
  <c r="J159" i="12"/>
  <c r="J160" i="12"/>
  <c r="J161" i="12"/>
  <c r="J162" i="12"/>
  <c r="J163" i="12"/>
  <c r="J164" i="12"/>
  <c r="J165" i="12"/>
  <c r="J166" i="12"/>
  <c r="J167" i="12"/>
  <c r="J168" i="12"/>
  <c r="J169" i="12"/>
  <c r="J170" i="12"/>
  <c r="J171" i="12"/>
  <c r="J172" i="12"/>
  <c r="J173" i="12"/>
  <c r="J174" i="12"/>
  <c r="J175" i="12"/>
  <c r="J176" i="12"/>
  <c r="J178" i="12"/>
  <c r="J179" i="12"/>
  <c r="J180" i="12"/>
  <c r="J181" i="12"/>
  <c r="J182" i="12"/>
  <c r="J183" i="12"/>
  <c r="J184" i="12"/>
  <c r="J185" i="12"/>
  <c r="J186" i="12"/>
  <c r="J187" i="12"/>
  <c r="J188" i="12"/>
  <c r="J189" i="12"/>
  <c r="J190" i="12"/>
  <c r="J191" i="12"/>
  <c r="J192" i="12"/>
  <c r="J193" i="12"/>
  <c r="J194" i="12"/>
  <c r="J195" i="12"/>
  <c r="J196" i="12"/>
  <c r="J197" i="12"/>
  <c r="J198" i="12"/>
  <c r="J199" i="12"/>
  <c r="J200" i="12"/>
  <c r="J201" i="12"/>
  <c r="J202" i="12"/>
  <c r="J203" i="12"/>
  <c r="J204" i="12"/>
  <c r="J205" i="12"/>
  <c r="J206" i="12"/>
  <c r="J207" i="12"/>
  <c r="J208" i="12"/>
  <c r="J209" i="12"/>
  <c r="J210" i="12"/>
  <c r="J211" i="12"/>
  <c r="J212" i="12"/>
  <c r="J213" i="12"/>
  <c r="J214" i="12"/>
  <c r="J215" i="12"/>
  <c r="J216" i="12"/>
  <c r="J217" i="12"/>
  <c r="J218" i="12"/>
  <c r="J219" i="12"/>
  <c r="J220" i="12"/>
  <c r="J221" i="12"/>
  <c r="J222" i="12"/>
  <c r="J223" i="12"/>
  <c r="J224" i="12"/>
  <c r="J225" i="12"/>
  <c r="J226" i="12"/>
  <c r="J227" i="12"/>
  <c r="J228" i="12"/>
  <c r="J229" i="12"/>
  <c r="J230" i="12"/>
  <c r="J231" i="12"/>
  <c r="J232" i="12"/>
  <c r="J233" i="12"/>
  <c r="J234" i="12"/>
  <c r="J235" i="12"/>
  <c r="J236" i="12"/>
  <c r="J237" i="12"/>
  <c r="J238" i="12"/>
  <c r="J239" i="12"/>
  <c r="J240" i="12"/>
  <c r="J241" i="12"/>
  <c r="J242" i="12"/>
  <c r="J243" i="12"/>
  <c r="J244" i="12"/>
  <c r="J245" i="12"/>
  <c r="J246" i="12"/>
  <c r="J247" i="12"/>
  <c r="J6" i="12"/>
  <c r="R7" i="12"/>
  <c r="S7" i="12"/>
  <c r="R8" i="12"/>
  <c r="S8" i="12"/>
  <c r="R9" i="12"/>
  <c r="S9" i="12"/>
  <c r="R10" i="12"/>
  <c r="S10" i="12"/>
  <c r="R11" i="12"/>
  <c r="S11" i="12"/>
  <c r="R12" i="12"/>
  <c r="S12" i="12"/>
  <c r="R13" i="12"/>
  <c r="S13" i="12"/>
  <c r="R14" i="12"/>
  <c r="S14" i="12"/>
  <c r="R15" i="12"/>
  <c r="S15" i="12"/>
  <c r="R16" i="12"/>
  <c r="S16" i="12"/>
  <c r="R17" i="12"/>
  <c r="S17" i="12"/>
  <c r="R18" i="12"/>
  <c r="S18" i="12"/>
  <c r="R19" i="12"/>
  <c r="S19" i="12"/>
  <c r="R20" i="12"/>
  <c r="S20" i="12"/>
  <c r="R21" i="12"/>
  <c r="S21" i="12"/>
  <c r="R22" i="12"/>
  <c r="S22" i="12"/>
  <c r="R23" i="12"/>
  <c r="S23" i="12"/>
  <c r="R24" i="12"/>
  <c r="S24" i="12"/>
  <c r="R25" i="12"/>
  <c r="S25" i="12"/>
  <c r="R26" i="12"/>
  <c r="S26" i="12"/>
  <c r="R27" i="12"/>
  <c r="S27" i="12"/>
  <c r="R28" i="12"/>
  <c r="S28" i="12"/>
  <c r="R29" i="12"/>
  <c r="S29" i="12"/>
  <c r="R30" i="12"/>
  <c r="S30" i="12"/>
  <c r="R31" i="12"/>
  <c r="S31" i="12"/>
  <c r="R32" i="12"/>
  <c r="S32" i="12"/>
  <c r="R33" i="12"/>
  <c r="S33" i="12"/>
  <c r="R34" i="12"/>
  <c r="S34" i="12"/>
  <c r="R35" i="12"/>
  <c r="S35" i="12"/>
  <c r="R36" i="12"/>
  <c r="S36" i="12"/>
  <c r="R37" i="12"/>
  <c r="S37" i="12"/>
  <c r="R38" i="12"/>
  <c r="S38" i="12"/>
  <c r="R39" i="12"/>
  <c r="S39" i="12"/>
  <c r="R40" i="12"/>
  <c r="S40" i="12"/>
  <c r="R41" i="12"/>
  <c r="S41" i="12"/>
  <c r="R42" i="12"/>
  <c r="S42" i="12"/>
  <c r="R43" i="12"/>
  <c r="S43" i="12"/>
  <c r="R44" i="12"/>
  <c r="S44" i="12"/>
  <c r="R45" i="12"/>
  <c r="S45" i="12"/>
  <c r="R46" i="12"/>
  <c r="S46" i="12"/>
  <c r="R47" i="12"/>
  <c r="S47" i="12"/>
  <c r="R48" i="12"/>
  <c r="S48" i="12"/>
  <c r="R49" i="12"/>
  <c r="S49" i="12"/>
  <c r="R50" i="12"/>
  <c r="S50" i="12"/>
  <c r="R51" i="12"/>
  <c r="S51" i="12"/>
  <c r="R52" i="12"/>
  <c r="S52" i="12"/>
  <c r="R53" i="12"/>
  <c r="S53" i="12"/>
  <c r="R54" i="12"/>
  <c r="S54" i="12"/>
  <c r="R55" i="12"/>
  <c r="S55" i="12"/>
  <c r="R56" i="12"/>
  <c r="S56" i="12"/>
  <c r="R57" i="12"/>
  <c r="S57" i="12"/>
  <c r="R58" i="12"/>
  <c r="S58" i="12"/>
  <c r="R59" i="12"/>
  <c r="S59" i="12"/>
  <c r="R60" i="12"/>
  <c r="S60" i="12"/>
  <c r="R61" i="12"/>
  <c r="S61" i="12"/>
  <c r="R62" i="12"/>
  <c r="S62" i="12"/>
  <c r="R63" i="12"/>
  <c r="S63" i="12"/>
  <c r="R64" i="12"/>
  <c r="S64" i="12"/>
  <c r="R65" i="12"/>
  <c r="S65" i="12"/>
  <c r="R66" i="12"/>
  <c r="S66" i="12"/>
  <c r="R67" i="12"/>
  <c r="S67" i="12"/>
  <c r="R68" i="12"/>
  <c r="S68" i="12"/>
  <c r="R69" i="12"/>
  <c r="S69" i="12"/>
  <c r="R70" i="12"/>
  <c r="S70" i="12"/>
  <c r="R71" i="12"/>
  <c r="S71" i="12"/>
  <c r="R72" i="12"/>
  <c r="S72" i="12"/>
  <c r="R73" i="12"/>
  <c r="S73" i="12"/>
  <c r="R74" i="12"/>
  <c r="S74" i="12"/>
  <c r="R75" i="12"/>
  <c r="S75" i="12"/>
  <c r="R76" i="12"/>
  <c r="S76" i="12"/>
  <c r="R77" i="12"/>
  <c r="S77" i="12"/>
  <c r="R78" i="12"/>
  <c r="S78" i="12"/>
  <c r="R79" i="12"/>
  <c r="S79" i="12"/>
  <c r="R80" i="12"/>
  <c r="S80" i="12"/>
  <c r="R81" i="12"/>
  <c r="S81" i="12"/>
  <c r="R82" i="12"/>
  <c r="S82" i="12"/>
  <c r="R83" i="12"/>
  <c r="S83" i="12"/>
  <c r="R84" i="12"/>
  <c r="S84" i="12"/>
  <c r="R85" i="12"/>
  <c r="S85" i="12"/>
  <c r="R86" i="12"/>
  <c r="S86" i="12"/>
  <c r="R87" i="12"/>
  <c r="S87" i="12"/>
  <c r="R88" i="12"/>
  <c r="S88" i="12"/>
  <c r="R89" i="12"/>
  <c r="S89" i="12"/>
  <c r="R90" i="12"/>
  <c r="S90" i="12"/>
  <c r="R91" i="12"/>
  <c r="S91" i="12"/>
  <c r="R92" i="12"/>
  <c r="S92" i="12"/>
  <c r="R93" i="12"/>
  <c r="S93" i="12"/>
  <c r="R94" i="12"/>
  <c r="S94" i="12"/>
  <c r="R95" i="12"/>
  <c r="S95" i="12"/>
  <c r="R96" i="12"/>
  <c r="S96" i="12"/>
  <c r="R97" i="12"/>
  <c r="S97" i="12"/>
  <c r="R98" i="12"/>
  <c r="S98" i="12"/>
  <c r="R99" i="12"/>
  <c r="S99" i="12"/>
  <c r="R100" i="12"/>
  <c r="S100" i="12"/>
  <c r="R101" i="12"/>
  <c r="S101" i="12"/>
  <c r="R102" i="12"/>
  <c r="S102" i="12"/>
  <c r="R103" i="12"/>
  <c r="S103" i="12"/>
  <c r="R104" i="12"/>
  <c r="S104" i="12"/>
  <c r="R105" i="12"/>
  <c r="S105" i="12"/>
  <c r="R106" i="12"/>
  <c r="S106" i="12"/>
  <c r="R107" i="12"/>
  <c r="S107" i="12"/>
  <c r="R108" i="12"/>
  <c r="S108" i="12"/>
  <c r="R109" i="12"/>
  <c r="S109" i="12"/>
  <c r="R110" i="12"/>
  <c r="S110" i="12"/>
  <c r="R111" i="12"/>
  <c r="S111" i="12"/>
  <c r="R112" i="12"/>
  <c r="S112" i="12"/>
  <c r="R113" i="12"/>
  <c r="S113" i="12"/>
  <c r="R114" i="12"/>
  <c r="S114" i="12"/>
  <c r="R115" i="12"/>
  <c r="S115" i="12"/>
  <c r="R116" i="12"/>
  <c r="S116" i="12"/>
  <c r="R117" i="12"/>
  <c r="S117" i="12"/>
  <c r="R118" i="12"/>
  <c r="S118" i="12"/>
  <c r="R119" i="12"/>
  <c r="S119" i="12"/>
  <c r="R120" i="12"/>
  <c r="S120" i="12"/>
  <c r="R121" i="12"/>
  <c r="S121" i="12"/>
  <c r="R122" i="12"/>
  <c r="S122" i="12"/>
  <c r="R123" i="12"/>
  <c r="S123" i="12"/>
  <c r="R124" i="12"/>
  <c r="S124" i="12"/>
  <c r="R125" i="12"/>
  <c r="S125" i="12"/>
  <c r="R126" i="12"/>
  <c r="S126" i="12"/>
  <c r="R127" i="12"/>
  <c r="S127" i="12"/>
  <c r="R128" i="12"/>
  <c r="S128" i="12"/>
  <c r="R129" i="12"/>
  <c r="S129" i="12"/>
  <c r="R130" i="12"/>
  <c r="S130" i="12"/>
  <c r="R131" i="12"/>
  <c r="S131" i="12"/>
  <c r="R132" i="12"/>
  <c r="S132" i="12"/>
  <c r="R133" i="12"/>
  <c r="S133" i="12"/>
  <c r="R134" i="12"/>
  <c r="S134" i="12"/>
  <c r="R135" i="12"/>
  <c r="S135" i="12"/>
  <c r="R136" i="12"/>
  <c r="S136" i="12"/>
  <c r="R137" i="12"/>
  <c r="S137" i="12"/>
  <c r="R138" i="12"/>
  <c r="S138" i="12"/>
  <c r="R139" i="12"/>
  <c r="S139" i="12"/>
  <c r="R140" i="12"/>
  <c r="S140" i="12"/>
  <c r="R141" i="12"/>
  <c r="S141" i="12"/>
  <c r="R142" i="12"/>
  <c r="S142" i="12"/>
  <c r="R143" i="12"/>
  <c r="S143" i="12"/>
  <c r="R144" i="12"/>
  <c r="S144" i="12"/>
  <c r="R145" i="12"/>
  <c r="S145" i="12"/>
  <c r="R146" i="12"/>
  <c r="S146" i="12"/>
  <c r="R147" i="12"/>
  <c r="S147" i="12"/>
  <c r="R148" i="12"/>
  <c r="S148" i="12"/>
  <c r="R149" i="12"/>
  <c r="S149" i="12"/>
  <c r="R150" i="12"/>
  <c r="S150" i="12"/>
  <c r="R151" i="12"/>
  <c r="S151" i="12"/>
  <c r="R152" i="12"/>
  <c r="S152" i="12"/>
  <c r="R153" i="12"/>
  <c r="S153" i="12"/>
  <c r="R154" i="12"/>
  <c r="S154" i="12"/>
  <c r="R155" i="12"/>
  <c r="S155" i="12"/>
  <c r="R156" i="12"/>
  <c r="S156" i="12"/>
  <c r="R157" i="12"/>
  <c r="S157" i="12"/>
  <c r="R158" i="12"/>
  <c r="S158" i="12"/>
  <c r="R159" i="12"/>
  <c r="S159" i="12"/>
  <c r="R160" i="12"/>
  <c r="S160" i="12"/>
  <c r="R161" i="12"/>
  <c r="S161" i="12"/>
  <c r="R162" i="12"/>
  <c r="S162" i="12"/>
  <c r="R163" i="12"/>
  <c r="S163" i="12"/>
  <c r="R164" i="12"/>
  <c r="S164" i="12"/>
  <c r="R165" i="12"/>
  <c r="S165" i="12"/>
  <c r="R166" i="12"/>
  <c r="S166" i="12"/>
  <c r="R167" i="12"/>
  <c r="S167" i="12"/>
  <c r="R168" i="12"/>
  <c r="S168" i="12"/>
  <c r="R169" i="12"/>
  <c r="S169" i="12"/>
  <c r="R170" i="12"/>
  <c r="S170" i="12"/>
  <c r="R171" i="12"/>
  <c r="S171" i="12"/>
  <c r="R172" i="12"/>
  <c r="S172" i="12"/>
  <c r="R173" i="12"/>
  <c r="S173" i="12"/>
  <c r="R174" i="12"/>
  <c r="S174" i="12"/>
  <c r="R175" i="12"/>
  <c r="S175" i="12"/>
  <c r="R176" i="12"/>
  <c r="S176" i="12"/>
  <c r="R178" i="12"/>
  <c r="S178" i="12"/>
  <c r="R179" i="12"/>
  <c r="S179" i="12"/>
  <c r="R180" i="12"/>
  <c r="S180" i="12"/>
  <c r="R181" i="12"/>
  <c r="S181" i="12"/>
  <c r="R182" i="12"/>
  <c r="S182" i="12"/>
  <c r="R183" i="12"/>
  <c r="S183" i="12"/>
  <c r="R184" i="12"/>
  <c r="S184" i="12"/>
  <c r="R185" i="12"/>
  <c r="S185" i="12"/>
  <c r="R186" i="12"/>
  <c r="S186" i="12"/>
  <c r="R187" i="12"/>
  <c r="S187" i="12"/>
  <c r="R188" i="12"/>
  <c r="S188" i="12"/>
  <c r="R189" i="12"/>
  <c r="S189" i="12"/>
  <c r="R190" i="12"/>
  <c r="S190" i="12"/>
  <c r="R191" i="12"/>
  <c r="S191" i="12"/>
  <c r="R192" i="12"/>
  <c r="S192" i="12"/>
  <c r="R193" i="12"/>
  <c r="S193" i="12"/>
  <c r="R194" i="12"/>
  <c r="S194" i="12"/>
  <c r="R195" i="12"/>
  <c r="S195" i="12"/>
  <c r="R196" i="12"/>
  <c r="S196" i="12"/>
  <c r="R197" i="12"/>
  <c r="S197" i="12"/>
  <c r="R198" i="12"/>
  <c r="S198" i="12"/>
  <c r="R199" i="12"/>
  <c r="S199" i="12"/>
  <c r="R200" i="12"/>
  <c r="S200" i="12"/>
  <c r="R201" i="12"/>
  <c r="S201" i="12"/>
  <c r="R202" i="12"/>
  <c r="S202" i="12"/>
  <c r="R203" i="12"/>
  <c r="S203" i="12"/>
  <c r="R204" i="12"/>
  <c r="S204" i="12"/>
  <c r="R205" i="12"/>
  <c r="S205" i="12"/>
  <c r="R206" i="12"/>
  <c r="S206" i="12"/>
  <c r="R207" i="12"/>
  <c r="S207" i="12"/>
  <c r="R208" i="12"/>
  <c r="S208" i="12"/>
  <c r="R209" i="12"/>
  <c r="S209" i="12"/>
  <c r="R210" i="12"/>
  <c r="S210" i="12"/>
  <c r="R211" i="12"/>
  <c r="S211" i="12"/>
  <c r="R212" i="12"/>
  <c r="S212" i="12"/>
  <c r="R213" i="12"/>
  <c r="S213" i="12"/>
  <c r="R214" i="12"/>
  <c r="S214" i="12"/>
  <c r="R215" i="12"/>
  <c r="S215" i="12"/>
  <c r="R216" i="12"/>
  <c r="S216" i="12"/>
  <c r="R217" i="12"/>
  <c r="S217" i="12"/>
  <c r="R218" i="12"/>
  <c r="S218" i="12"/>
  <c r="R219" i="12"/>
  <c r="S219" i="12"/>
  <c r="R220" i="12"/>
  <c r="S220" i="12"/>
  <c r="R221" i="12"/>
  <c r="S221" i="12"/>
  <c r="R222" i="12"/>
  <c r="S222" i="12"/>
  <c r="R223" i="12"/>
  <c r="S223" i="12"/>
  <c r="R224" i="12"/>
  <c r="S224" i="12"/>
  <c r="R225" i="12"/>
  <c r="S225" i="12"/>
  <c r="R226" i="12"/>
  <c r="S226" i="12"/>
  <c r="R227" i="12"/>
  <c r="S227" i="12"/>
  <c r="R228" i="12"/>
  <c r="S228" i="12"/>
  <c r="R229" i="12"/>
  <c r="S229" i="12"/>
  <c r="R230" i="12"/>
  <c r="S230" i="12"/>
  <c r="R231" i="12"/>
  <c r="S231" i="12"/>
  <c r="R232" i="12"/>
  <c r="S232" i="12"/>
  <c r="R233" i="12"/>
  <c r="S233" i="12"/>
  <c r="R234" i="12"/>
  <c r="S234" i="12"/>
  <c r="R235" i="12"/>
  <c r="S235" i="12"/>
  <c r="R236" i="12"/>
  <c r="S236" i="12"/>
  <c r="R237" i="12"/>
  <c r="S237" i="12"/>
  <c r="R238" i="12"/>
  <c r="S238" i="12"/>
  <c r="R239" i="12"/>
  <c r="S239" i="12"/>
  <c r="R240" i="12"/>
  <c r="S240" i="12"/>
  <c r="R241" i="12"/>
  <c r="S241" i="12"/>
  <c r="R242" i="12"/>
  <c r="S242" i="12"/>
  <c r="R243" i="12"/>
  <c r="S243" i="12"/>
  <c r="R244" i="12"/>
  <c r="S244" i="12"/>
  <c r="R245" i="12"/>
  <c r="S245" i="12"/>
  <c r="R246" i="12"/>
  <c r="S246" i="12"/>
  <c r="R247" i="12"/>
  <c r="S247" i="12"/>
  <c r="S6" i="12"/>
  <c r="R6" i="12"/>
  <c r="F2" i="12"/>
  <c r="K7" i="12"/>
  <c r="K8" i="12"/>
  <c r="K9" i="12"/>
  <c r="K10" i="12"/>
  <c r="K11" i="12"/>
  <c r="K12" i="12"/>
  <c r="K13" i="12"/>
  <c r="K14" i="12"/>
  <c r="K15" i="12"/>
  <c r="K16" i="12"/>
  <c r="K17" i="12"/>
  <c r="K18" i="12"/>
  <c r="K19" i="12"/>
  <c r="K20" i="12"/>
  <c r="K21" i="12"/>
  <c r="K22" i="12"/>
  <c r="K23" i="12"/>
  <c r="K24" i="12"/>
  <c r="K25" i="12"/>
  <c r="K26" i="12"/>
  <c r="K27" i="12"/>
  <c r="K28" i="12"/>
  <c r="K29" i="12"/>
  <c r="K30" i="12"/>
  <c r="K31" i="12"/>
  <c r="K32" i="12"/>
  <c r="K33" i="12"/>
  <c r="K34" i="12"/>
  <c r="K35" i="12"/>
  <c r="K36" i="12"/>
  <c r="K37" i="12"/>
  <c r="K38" i="12"/>
  <c r="K39" i="12"/>
  <c r="K40" i="12"/>
  <c r="K41" i="12"/>
  <c r="K42" i="12"/>
  <c r="K43" i="12"/>
  <c r="K44" i="12"/>
  <c r="K45" i="12"/>
  <c r="K46" i="12"/>
  <c r="K47" i="12"/>
  <c r="K48" i="12"/>
  <c r="K49" i="12"/>
  <c r="K50" i="12"/>
  <c r="K51" i="12"/>
  <c r="K52" i="12"/>
  <c r="K53" i="12"/>
  <c r="K54" i="12"/>
  <c r="K55" i="12"/>
  <c r="K56" i="12"/>
  <c r="K57" i="12"/>
  <c r="K58" i="12"/>
  <c r="K59" i="12"/>
  <c r="K60" i="12"/>
  <c r="K61" i="12"/>
  <c r="K62" i="12"/>
  <c r="K63" i="12"/>
  <c r="K64" i="12"/>
  <c r="K65" i="12"/>
  <c r="K66" i="12"/>
  <c r="K67" i="12"/>
  <c r="K68" i="12"/>
  <c r="K69" i="12"/>
  <c r="K70" i="12"/>
  <c r="K71" i="12"/>
  <c r="K72" i="12"/>
  <c r="K73" i="12"/>
  <c r="K74" i="12"/>
  <c r="K75" i="12"/>
  <c r="K76" i="12"/>
  <c r="K77" i="12"/>
  <c r="K78" i="12"/>
  <c r="K79" i="12"/>
  <c r="K80" i="12"/>
  <c r="K81" i="12"/>
  <c r="K82" i="12"/>
  <c r="K83" i="12"/>
  <c r="K84" i="12"/>
  <c r="K85" i="12"/>
  <c r="K86" i="12"/>
  <c r="K87" i="12"/>
  <c r="K88" i="12"/>
  <c r="K89" i="12"/>
  <c r="K90" i="12"/>
  <c r="K91" i="12"/>
  <c r="K92" i="12"/>
  <c r="K93" i="12"/>
  <c r="K94" i="12"/>
  <c r="K95" i="12"/>
  <c r="K96" i="12"/>
  <c r="K97" i="12"/>
  <c r="K98" i="12"/>
  <c r="K99" i="12"/>
  <c r="K100" i="12"/>
  <c r="K101" i="12"/>
  <c r="K102" i="12"/>
  <c r="K103" i="12"/>
  <c r="K104" i="12"/>
  <c r="K105" i="12"/>
  <c r="K106" i="12"/>
  <c r="K107" i="12"/>
  <c r="K108" i="12"/>
  <c r="K109" i="12"/>
  <c r="K110" i="12"/>
  <c r="K111" i="12"/>
  <c r="K112" i="12"/>
  <c r="K113" i="12"/>
  <c r="K114" i="12"/>
  <c r="K115" i="12"/>
  <c r="K116" i="12"/>
  <c r="K117" i="12"/>
  <c r="K118" i="12"/>
  <c r="K119" i="12"/>
  <c r="K120" i="12"/>
  <c r="K121" i="12"/>
  <c r="K122" i="12"/>
  <c r="K123" i="12"/>
  <c r="K124" i="12"/>
  <c r="K125" i="12"/>
  <c r="K126" i="12"/>
  <c r="K127" i="12"/>
  <c r="K128" i="12"/>
  <c r="K129" i="12"/>
  <c r="K130" i="12"/>
  <c r="K131" i="12"/>
  <c r="K132" i="12"/>
  <c r="K133" i="12"/>
  <c r="K134" i="12"/>
  <c r="K135" i="12"/>
  <c r="K136" i="12"/>
  <c r="K137" i="12"/>
  <c r="K138" i="12"/>
  <c r="K139" i="12"/>
  <c r="K140" i="12"/>
  <c r="K141" i="12"/>
  <c r="K142" i="12"/>
  <c r="K143" i="12"/>
  <c r="K144" i="12"/>
  <c r="K145" i="12"/>
  <c r="K146" i="12"/>
  <c r="K147" i="12"/>
  <c r="K148" i="12"/>
  <c r="K149" i="12"/>
  <c r="K150" i="12"/>
  <c r="K151" i="12"/>
  <c r="K152" i="12"/>
  <c r="K153" i="12"/>
  <c r="K154" i="12"/>
  <c r="K155" i="12"/>
  <c r="K156" i="12"/>
  <c r="K157" i="12"/>
  <c r="K158" i="12"/>
  <c r="K159" i="12"/>
  <c r="K160" i="12"/>
  <c r="K161" i="12"/>
  <c r="K162" i="12"/>
  <c r="K163" i="12"/>
  <c r="K164" i="12"/>
  <c r="K165" i="12"/>
  <c r="K166" i="12"/>
  <c r="K167" i="12"/>
  <c r="K168" i="12"/>
  <c r="K169" i="12"/>
  <c r="K170" i="12"/>
  <c r="K171" i="12"/>
  <c r="K172" i="12"/>
  <c r="K173" i="12"/>
  <c r="K174" i="12"/>
  <c r="K175" i="12"/>
  <c r="K176" i="12"/>
  <c r="K178" i="12"/>
  <c r="K179" i="12"/>
  <c r="K180" i="12"/>
  <c r="K181" i="12"/>
  <c r="K182" i="12"/>
  <c r="K183" i="12"/>
  <c r="K184" i="12"/>
  <c r="K185" i="12"/>
  <c r="K186" i="12"/>
  <c r="K187" i="12"/>
  <c r="K188" i="12"/>
  <c r="K189" i="12"/>
  <c r="K190" i="12"/>
  <c r="K191" i="12"/>
  <c r="K192" i="12"/>
  <c r="K193" i="12"/>
  <c r="K194" i="12"/>
  <c r="K195" i="12"/>
  <c r="K196" i="12"/>
  <c r="K197" i="12"/>
  <c r="K198" i="12"/>
  <c r="K199" i="12"/>
  <c r="K200" i="12"/>
  <c r="K201" i="12"/>
  <c r="K202" i="12"/>
  <c r="K203" i="12"/>
  <c r="K204" i="12"/>
  <c r="K205" i="12"/>
  <c r="K206" i="12"/>
  <c r="K207" i="12"/>
  <c r="K208" i="12"/>
  <c r="K209" i="12"/>
  <c r="K210" i="12"/>
  <c r="K211" i="12"/>
  <c r="K212" i="12"/>
  <c r="K213" i="12"/>
  <c r="K214" i="12"/>
  <c r="K215" i="12"/>
  <c r="K216" i="12"/>
  <c r="K217" i="12"/>
  <c r="K218" i="12"/>
  <c r="K219" i="12"/>
  <c r="K220" i="12"/>
  <c r="K221" i="12"/>
  <c r="K222" i="12"/>
  <c r="K223" i="12"/>
  <c r="K224" i="12"/>
  <c r="K225" i="12"/>
  <c r="K226" i="12"/>
  <c r="K227" i="12"/>
  <c r="K228" i="12"/>
  <c r="K229" i="12"/>
  <c r="K230" i="12"/>
  <c r="K231" i="12"/>
  <c r="K232" i="12"/>
  <c r="K233" i="12"/>
  <c r="K234" i="12"/>
  <c r="K235" i="12"/>
  <c r="K236" i="12"/>
  <c r="K237" i="12"/>
  <c r="K238" i="12"/>
  <c r="K239" i="12"/>
  <c r="K240" i="12"/>
  <c r="K241" i="12"/>
  <c r="K242" i="12"/>
  <c r="K243" i="12"/>
  <c r="K244" i="12"/>
  <c r="K245" i="12"/>
  <c r="K246" i="12"/>
  <c r="K247" i="12"/>
  <c r="K2" i="12"/>
  <c r="G7" i="12"/>
  <c r="H7" i="12"/>
  <c r="I7" i="12"/>
  <c r="G8" i="12"/>
  <c r="H8" i="12"/>
  <c r="I8" i="12"/>
  <c r="H9" i="12"/>
  <c r="I9" i="12"/>
  <c r="G10" i="12"/>
  <c r="H10" i="12"/>
  <c r="I10" i="12"/>
  <c r="G11" i="12"/>
  <c r="H11" i="12"/>
  <c r="I11" i="12"/>
  <c r="G12" i="12"/>
  <c r="H12" i="12"/>
  <c r="I12" i="12"/>
  <c r="G13" i="12"/>
  <c r="H13" i="12"/>
  <c r="I13" i="12"/>
  <c r="G14" i="12"/>
  <c r="H14" i="12"/>
  <c r="I14" i="12"/>
  <c r="G15" i="12"/>
  <c r="H15" i="12"/>
  <c r="I15" i="12"/>
  <c r="G16" i="12"/>
  <c r="H16" i="12"/>
  <c r="I16" i="12"/>
  <c r="G17" i="12"/>
  <c r="H17" i="12"/>
  <c r="I17" i="12"/>
  <c r="G18" i="12"/>
  <c r="H18" i="12"/>
  <c r="I18" i="12"/>
  <c r="G19" i="12"/>
  <c r="H19" i="12"/>
  <c r="I19" i="12"/>
  <c r="G20" i="12"/>
  <c r="H20" i="12"/>
  <c r="I20" i="12"/>
  <c r="G21" i="12"/>
  <c r="H21" i="12"/>
  <c r="I21" i="12"/>
  <c r="G22" i="12"/>
  <c r="H22" i="12"/>
  <c r="I22" i="12"/>
  <c r="G23" i="12"/>
  <c r="H23" i="12"/>
  <c r="I23" i="12"/>
  <c r="G24" i="12"/>
  <c r="H24" i="12"/>
  <c r="I24" i="12"/>
  <c r="G25" i="12"/>
  <c r="H25" i="12"/>
  <c r="I25" i="12"/>
  <c r="G26" i="12"/>
  <c r="H26" i="12"/>
  <c r="I26" i="12"/>
  <c r="G27" i="12"/>
  <c r="H27" i="12"/>
  <c r="I27" i="12"/>
  <c r="G28" i="12"/>
  <c r="H28" i="12"/>
  <c r="I28" i="12"/>
  <c r="G29" i="12"/>
  <c r="H29" i="12"/>
  <c r="I29" i="12"/>
  <c r="G30" i="12"/>
  <c r="H30" i="12"/>
  <c r="I30" i="12"/>
  <c r="G31" i="12"/>
  <c r="H31" i="12"/>
  <c r="I31" i="12"/>
  <c r="G32" i="12"/>
  <c r="H32" i="12"/>
  <c r="I32" i="12"/>
  <c r="G33" i="12"/>
  <c r="H33" i="12"/>
  <c r="I33" i="12"/>
  <c r="G34" i="12"/>
  <c r="H34" i="12"/>
  <c r="I34" i="12"/>
  <c r="G35" i="12"/>
  <c r="H35" i="12"/>
  <c r="I35" i="12"/>
  <c r="G36" i="12"/>
  <c r="H36" i="12"/>
  <c r="I36" i="12"/>
  <c r="G37" i="12"/>
  <c r="H37" i="12"/>
  <c r="I37" i="12"/>
  <c r="G38" i="12"/>
  <c r="H38" i="12"/>
  <c r="I38" i="12"/>
  <c r="G39" i="12"/>
  <c r="H39" i="12"/>
  <c r="I39" i="12"/>
  <c r="G40" i="12"/>
  <c r="H40" i="12"/>
  <c r="I40" i="12"/>
  <c r="G41" i="12"/>
  <c r="H41" i="12"/>
  <c r="I41" i="12"/>
  <c r="G42" i="12"/>
  <c r="H42" i="12"/>
  <c r="I42" i="12"/>
  <c r="G43" i="12"/>
  <c r="H43" i="12"/>
  <c r="I43" i="12"/>
  <c r="G44" i="12"/>
  <c r="H44" i="12"/>
  <c r="I44" i="12"/>
  <c r="G45" i="12"/>
  <c r="H45" i="12"/>
  <c r="I45" i="12"/>
  <c r="G46" i="12"/>
  <c r="H46" i="12"/>
  <c r="I46" i="12"/>
  <c r="G47" i="12"/>
  <c r="H47" i="12"/>
  <c r="I47" i="12"/>
  <c r="G48" i="12"/>
  <c r="H48" i="12"/>
  <c r="I48" i="12"/>
  <c r="G49" i="12"/>
  <c r="H49" i="12"/>
  <c r="I49" i="12"/>
  <c r="G50" i="12"/>
  <c r="H50" i="12"/>
  <c r="I50" i="12"/>
  <c r="G51" i="12"/>
  <c r="H51" i="12"/>
  <c r="I51" i="12"/>
  <c r="G52" i="12"/>
  <c r="H52" i="12"/>
  <c r="I52" i="12"/>
  <c r="G53" i="12"/>
  <c r="H53" i="12"/>
  <c r="I53" i="12"/>
  <c r="G54" i="12"/>
  <c r="H54" i="12"/>
  <c r="I54" i="12"/>
  <c r="G55" i="12"/>
  <c r="H55" i="12"/>
  <c r="I55" i="12"/>
  <c r="G56" i="12"/>
  <c r="H56" i="12"/>
  <c r="I56" i="12"/>
  <c r="G57" i="12"/>
  <c r="H57" i="12"/>
  <c r="I57" i="12"/>
  <c r="G58" i="12"/>
  <c r="H58" i="12"/>
  <c r="I58" i="12"/>
  <c r="G59" i="12"/>
  <c r="H59" i="12"/>
  <c r="I59" i="12"/>
  <c r="G60" i="12"/>
  <c r="H60" i="12"/>
  <c r="I60" i="12"/>
  <c r="G61" i="12"/>
  <c r="H61" i="12"/>
  <c r="I61" i="12"/>
  <c r="G62" i="12"/>
  <c r="H62" i="12"/>
  <c r="I62" i="12"/>
  <c r="G63" i="12"/>
  <c r="H63" i="12"/>
  <c r="I63" i="12"/>
  <c r="G64" i="12"/>
  <c r="H64" i="12"/>
  <c r="I64" i="12"/>
  <c r="G65" i="12"/>
  <c r="H65" i="12"/>
  <c r="I65" i="12"/>
  <c r="G66" i="12"/>
  <c r="H66" i="12"/>
  <c r="I66" i="12"/>
  <c r="G67" i="12"/>
  <c r="H67" i="12"/>
  <c r="I67" i="12"/>
  <c r="G68" i="12"/>
  <c r="H68" i="12"/>
  <c r="I68" i="12"/>
  <c r="G69" i="12"/>
  <c r="H69" i="12"/>
  <c r="I69" i="12"/>
  <c r="G70" i="12"/>
  <c r="H70" i="12"/>
  <c r="I70" i="12"/>
  <c r="G71" i="12"/>
  <c r="H71" i="12"/>
  <c r="I71" i="12"/>
  <c r="G72" i="12"/>
  <c r="H72" i="12"/>
  <c r="I72" i="12"/>
  <c r="G73" i="12"/>
  <c r="H73" i="12"/>
  <c r="I73" i="12"/>
  <c r="G74" i="12"/>
  <c r="H74" i="12"/>
  <c r="I74" i="12"/>
  <c r="G75" i="12"/>
  <c r="H75" i="12"/>
  <c r="I75" i="12"/>
  <c r="G76" i="12"/>
  <c r="H76" i="12"/>
  <c r="I76" i="12"/>
  <c r="G77" i="12"/>
  <c r="H77" i="12"/>
  <c r="I77" i="12"/>
  <c r="G78" i="12"/>
  <c r="H78" i="12"/>
  <c r="I78" i="12"/>
  <c r="G79" i="12"/>
  <c r="H79" i="12"/>
  <c r="I79" i="12"/>
  <c r="G80" i="12"/>
  <c r="H80" i="12"/>
  <c r="I80" i="12"/>
  <c r="G81" i="12"/>
  <c r="H81" i="12"/>
  <c r="I81" i="12"/>
  <c r="G82" i="12"/>
  <c r="H82" i="12"/>
  <c r="I82" i="12"/>
  <c r="G83" i="12"/>
  <c r="H83" i="12"/>
  <c r="I83" i="12"/>
  <c r="G84" i="12"/>
  <c r="H84" i="12"/>
  <c r="I84" i="12"/>
  <c r="G85" i="12"/>
  <c r="H85" i="12"/>
  <c r="I85" i="12"/>
  <c r="G86" i="12"/>
  <c r="H86" i="12"/>
  <c r="I86" i="12"/>
  <c r="G87" i="12"/>
  <c r="H87" i="12"/>
  <c r="I87" i="12"/>
  <c r="G88" i="12"/>
  <c r="H88" i="12"/>
  <c r="I88" i="12"/>
  <c r="G89" i="12"/>
  <c r="H89" i="12"/>
  <c r="I89" i="12"/>
  <c r="G90" i="12"/>
  <c r="H90" i="12"/>
  <c r="I90" i="12"/>
  <c r="G91" i="12"/>
  <c r="H91" i="12"/>
  <c r="I91" i="12"/>
  <c r="G92" i="12"/>
  <c r="H92" i="12"/>
  <c r="I92" i="12"/>
  <c r="G93" i="12"/>
  <c r="H93" i="12"/>
  <c r="I93" i="12"/>
  <c r="G94" i="12"/>
  <c r="H94" i="12"/>
  <c r="I94" i="12"/>
  <c r="G95" i="12"/>
  <c r="H95" i="12"/>
  <c r="I95" i="12"/>
  <c r="G96" i="12"/>
  <c r="H96" i="12"/>
  <c r="I96" i="12"/>
  <c r="G97" i="12"/>
  <c r="H97" i="12"/>
  <c r="I97" i="12"/>
  <c r="G98" i="12"/>
  <c r="H98" i="12"/>
  <c r="I98" i="12"/>
  <c r="G99" i="12"/>
  <c r="H99" i="12"/>
  <c r="I99" i="12"/>
  <c r="G100" i="12"/>
  <c r="H100" i="12"/>
  <c r="I100" i="12"/>
  <c r="G101" i="12"/>
  <c r="H101" i="12"/>
  <c r="I101" i="12"/>
  <c r="G102" i="12"/>
  <c r="H102" i="12"/>
  <c r="I102" i="12"/>
  <c r="G103" i="12"/>
  <c r="H103" i="12"/>
  <c r="I103" i="12"/>
  <c r="G104" i="12"/>
  <c r="H104" i="12"/>
  <c r="I104" i="12"/>
  <c r="G105" i="12"/>
  <c r="H105" i="12"/>
  <c r="I105" i="12"/>
  <c r="G106" i="12"/>
  <c r="H106" i="12"/>
  <c r="I106" i="12"/>
  <c r="G107" i="12"/>
  <c r="H107" i="12"/>
  <c r="I107" i="12"/>
  <c r="G108" i="12"/>
  <c r="H108" i="12"/>
  <c r="I108" i="12"/>
  <c r="G109" i="12"/>
  <c r="H109" i="12"/>
  <c r="I109" i="12"/>
  <c r="G110" i="12"/>
  <c r="H110" i="12"/>
  <c r="I110" i="12"/>
  <c r="G111" i="12"/>
  <c r="H111" i="12"/>
  <c r="I111" i="12"/>
  <c r="G112" i="12"/>
  <c r="H112" i="12"/>
  <c r="I112" i="12"/>
  <c r="G113" i="12"/>
  <c r="H113" i="12"/>
  <c r="I113" i="12"/>
  <c r="G114" i="12"/>
  <c r="H114" i="12"/>
  <c r="I114" i="12"/>
  <c r="G115" i="12"/>
  <c r="H115" i="12"/>
  <c r="I115" i="12"/>
  <c r="G116" i="12"/>
  <c r="H116" i="12"/>
  <c r="I116" i="12"/>
  <c r="G117" i="12"/>
  <c r="H117" i="12"/>
  <c r="I117" i="12"/>
  <c r="G118" i="12"/>
  <c r="H118" i="12"/>
  <c r="I118" i="12"/>
  <c r="G119" i="12"/>
  <c r="H119" i="12"/>
  <c r="I119" i="12"/>
  <c r="G120" i="12"/>
  <c r="H120" i="12"/>
  <c r="I120" i="12"/>
  <c r="G121" i="12"/>
  <c r="H121" i="12"/>
  <c r="I121" i="12"/>
  <c r="G122" i="12"/>
  <c r="H122" i="12"/>
  <c r="I122" i="12"/>
  <c r="G123" i="12"/>
  <c r="H123" i="12"/>
  <c r="I123" i="12"/>
  <c r="G124" i="12"/>
  <c r="H124" i="12"/>
  <c r="I124" i="12"/>
  <c r="G125" i="12"/>
  <c r="H125" i="12"/>
  <c r="I125" i="12"/>
  <c r="G126" i="12"/>
  <c r="H126" i="12"/>
  <c r="I126" i="12"/>
  <c r="G127" i="12"/>
  <c r="H127" i="12"/>
  <c r="I127" i="12"/>
  <c r="G128" i="12"/>
  <c r="H128" i="12"/>
  <c r="I128" i="12"/>
  <c r="G129" i="12"/>
  <c r="H129" i="12"/>
  <c r="I129" i="12"/>
  <c r="G130" i="12"/>
  <c r="H130" i="12"/>
  <c r="I130" i="12"/>
  <c r="G131" i="12"/>
  <c r="H131" i="12"/>
  <c r="I131" i="12"/>
  <c r="G132" i="12"/>
  <c r="H132" i="12"/>
  <c r="I132" i="12"/>
  <c r="G133" i="12"/>
  <c r="H133" i="12"/>
  <c r="I133" i="12"/>
  <c r="G134" i="12"/>
  <c r="H134" i="12"/>
  <c r="I134" i="12"/>
  <c r="G135" i="12"/>
  <c r="H135" i="12"/>
  <c r="I135" i="12"/>
  <c r="G136" i="12"/>
  <c r="H136" i="12"/>
  <c r="I136" i="12"/>
  <c r="G137" i="12"/>
  <c r="H137" i="12"/>
  <c r="I137" i="12"/>
  <c r="G138" i="12"/>
  <c r="H138" i="12"/>
  <c r="I138" i="12"/>
  <c r="G139" i="12"/>
  <c r="H139" i="12"/>
  <c r="I139" i="12"/>
  <c r="G140" i="12"/>
  <c r="H140" i="12"/>
  <c r="I140" i="12"/>
  <c r="G141" i="12"/>
  <c r="H141" i="12"/>
  <c r="I141" i="12"/>
  <c r="G142" i="12"/>
  <c r="H142" i="12"/>
  <c r="I142" i="12"/>
  <c r="G143" i="12"/>
  <c r="H143" i="12"/>
  <c r="I143" i="12"/>
  <c r="G144" i="12"/>
  <c r="H144" i="12"/>
  <c r="I144" i="12"/>
  <c r="G145" i="12"/>
  <c r="H145" i="12"/>
  <c r="I145" i="12"/>
  <c r="G146" i="12"/>
  <c r="H146" i="12"/>
  <c r="I146" i="12"/>
  <c r="G147" i="12"/>
  <c r="H147" i="12"/>
  <c r="I147" i="12"/>
  <c r="G148" i="12"/>
  <c r="H148" i="12"/>
  <c r="I148" i="12"/>
  <c r="G149" i="12"/>
  <c r="H149" i="12"/>
  <c r="I149" i="12"/>
  <c r="G150" i="12"/>
  <c r="H150" i="12"/>
  <c r="I150" i="12"/>
  <c r="G151" i="12"/>
  <c r="H151" i="12"/>
  <c r="I151" i="12"/>
  <c r="G152" i="12"/>
  <c r="H152" i="12"/>
  <c r="I152" i="12"/>
  <c r="G153" i="12"/>
  <c r="H153" i="12"/>
  <c r="I153" i="12"/>
  <c r="G154" i="12"/>
  <c r="H154" i="12"/>
  <c r="I154" i="12"/>
  <c r="G155" i="12"/>
  <c r="H155" i="12"/>
  <c r="I155" i="12"/>
  <c r="G156" i="12"/>
  <c r="H156" i="12"/>
  <c r="I156" i="12"/>
  <c r="G157" i="12"/>
  <c r="H157" i="12"/>
  <c r="I157" i="12"/>
  <c r="G158" i="12"/>
  <c r="H158" i="12"/>
  <c r="I158" i="12"/>
  <c r="G159" i="12"/>
  <c r="H159" i="12"/>
  <c r="I159" i="12"/>
  <c r="G160" i="12"/>
  <c r="H160" i="12"/>
  <c r="I160" i="12"/>
  <c r="G161" i="12"/>
  <c r="H161" i="12"/>
  <c r="I161" i="12"/>
  <c r="G162" i="12"/>
  <c r="H162" i="12"/>
  <c r="I162" i="12"/>
  <c r="G163" i="12"/>
  <c r="H163" i="12"/>
  <c r="I163" i="12"/>
  <c r="G164" i="12"/>
  <c r="H164" i="12"/>
  <c r="I164" i="12"/>
  <c r="G165" i="12"/>
  <c r="H165" i="12"/>
  <c r="I165" i="12"/>
  <c r="G166" i="12"/>
  <c r="H166" i="12"/>
  <c r="I166" i="12"/>
  <c r="G167" i="12"/>
  <c r="H167" i="12"/>
  <c r="I167" i="12"/>
  <c r="G168" i="12"/>
  <c r="H168" i="12"/>
  <c r="I168" i="12"/>
  <c r="G169" i="12"/>
  <c r="H169" i="12"/>
  <c r="I169" i="12"/>
  <c r="G170" i="12"/>
  <c r="H170" i="12"/>
  <c r="I170" i="12"/>
  <c r="G171" i="12"/>
  <c r="H171" i="12"/>
  <c r="I171" i="12"/>
  <c r="G172" i="12"/>
  <c r="H172" i="12"/>
  <c r="I172" i="12"/>
  <c r="G173" i="12"/>
  <c r="H173" i="12"/>
  <c r="I173" i="12"/>
  <c r="G174" i="12"/>
  <c r="H174" i="12"/>
  <c r="I174" i="12"/>
  <c r="G175" i="12"/>
  <c r="H175" i="12"/>
  <c r="I175" i="12"/>
  <c r="G176" i="12"/>
  <c r="H176" i="12"/>
  <c r="I176" i="12"/>
  <c r="G178" i="12"/>
  <c r="H178" i="12"/>
  <c r="I178" i="12"/>
  <c r="G179" i="12"/>
  <c r="H179" i="12"/>
  <c r="I179" i="12"/>
  <c r="G180" i="12"/>
  <c r="H180" i="12"/>
  <c r="I180" i="12"/>
  <c r="G181" i="12"/>
  <c r="H181" i="12"/>
  <c r="I181" i="12"/>
  <c r="G182" i="12"/>
  <c r="H182" i="12"/>
  <c r="I182" i="12"/>
  <c r="G183" i="12"/>
  <c r="H183" i="12"/>
  <c r="I183" i="12"/>
  <c r="G184" i="12"/>
  <c r="H184" i="12"/>
  <c r="I184" i="12"/>
  <c r="G185" i="12"/>
  <c r="H185" i="12"/>
  <c r="I185" i="12"/>
  <c r="G186" i="12"/>
  <c r="H186" i="12"/>
  <c r="I186" i="12"/>
  <c r="G187" i="12"/>
  <c r="H187" i="12"/>
  <c r="I187" i="12"/>
  <c r="G188" i="12"/>
  <c r="H188" i="12"/>
  <c r="I188" i="12"/>
  <c r="G189" i="12"/>
  <c r="H189" i="12"/>
  <c r="I189" i="12"/>
  <c r="G190" i="12"/>
  <c r="H190" i="12"/>
  <c r="I190" i="12"/>
  <c r="G191" i="12"/>
  <c r="H191" i="12"/>
  <c r="I191" i="12"/>
  <c r="G192" i="12"/>
  <c r="H192" i="12"/>
  <c r="I192" i="12"/>
  <c r="G193" i="12"/>
  <c r="H193" i="12"/>
  <c r="I193" i="12"/>
  <c r="G194" i="12"/>
  <c r="H194" i="12"/>
  <c r="I194" i="12"/>
  <c r="G195" i="12"/>
  <c r="H195" i="12"/>
  <c r="I195" i="12"/>
  <c r="G196" i="12"/>
  <c r="H196" i="12"/>
  <c r="I196" i="12"/>
  <c r="G197" i="12"/>
  <c r="H197" i="12"/>
  <c r="I197" i="12"/>
  <c r="G198" i="12"/>
  <c r="H198" i="12"/>
  <c r="I198" i="12"/>
  <c r="G199" i="12"/>
  <c r="H199" i="12"/>
  <c r="I199" i="12"/>
  <c r="G200" i="12"/>
  <c r="H200" i="12"/>
  <c r="I200" i="12"/>
  <c r="G201" i="12"/>
  <c r="H201" i="12"/>
  <c r="I201" i="12"/>
  <c r="G202" i="12"/>
  <c r="H202" i="12"/>
  <c r="I202" i="12"/>
  <c r="G203" i="12"/>
  <c r="H203" i="12"/>
  <c r="I203" i="12"/>
  <c r="G204" i="12"/>
  <c r="H204" i="12"/>
  <c r="I204" i="12"/>
  <c r="G205" i="12"/>
  <c r="H205" i="12"/>
  <c r="I205" i="12"/>
  <c r="G206" i="12"/>
  <c r="H206" i="12"/>
  <c r="I206" i="12"/>
  <c r="G207" i="12"/>
  <c r="H207" i="12"/>
  <c r="I207" i="12"/>
  <c r="G208" i="12"/>
  <c r="H208" i="12"/>
  <c r="I208" i="12"/>
  <c r="G209" i="12"/>
  <c r="H209" i="12"/>
  <c r="I209" i="12"/>
  <c r="G210" i="12"/>
  <c r="H210" i="12"/>
  <c r="I210" i="12"/>
  <c r="G211" i="12"/>
  <c r="H211" i="12"/>
  <c r="I211" i="12"/>
  <c r="G212" i="12"/>
  <c r="H212" i="12"/>
  <c r="I212" i="12"/>
  <c r="G213" i="12"/>
  <c r="H213" i="12"/>
  <c r="I213" i="12"/>
  <c r="G214" i="12"/>
  <c r="H214" i="12"/>
  <c r="I214" i="12"/>
  <c r="G215" i="12"/>
  <c r="H215" i="12"/>
  <c r="I215" i="12"/>
  <c r="G216" i="12"/>
  <c r="H216" i="12"/>
  <c r="I216" i="12"/>
  <c r="G217" i="12"/>
  <c r="H217" i="12"/>
  <c r="I217" i="12"/>
  <c r="G218" i="12"/>
  <c r="H218" i="12"/>
  <c r="I218" i="12"/>
  <c r="G219" i="12"/>
  <c r="H219" i="12"/>
  <c r="I219" i="12"/>
  <c r="G220" i="12"/>
  <c r="H220" i="12"/>
  <c r="I220" i="12"/>
  <c r="G221" i="12"/>
  <c r="H221" i="12"/>
  <c r="I221" i="12"/>
  <c r="G222" i="12"/>
  <c r="H222" i="12"/>
  <c r="I222" i="12"/>
  <c r="G223" i="12"/>
  <c r="H223" i="12"/>
  <c r="I223" i="12"/>
  <c r="G224" i="12"/>
  <c r="H224" i="12"/>
  <c r="I224" i="12"/>
  <c r="G225" i="12"/>
  <c r="H225" i="12"/>
  <c r="I225" i="12"/>
  <c r="G226" i="12"/>
  <c r="H226" i="12"/>
  <c r="I226" i="12"/>
  <c r="G227" i="12"/>
  <c r="H227" i="12"/>
  <c r="I227" i="12"/>
  <c r="G228" i="12"/>
  <c r="H228" i="12"/>
  <c r="I228" i="12"/>
  <c r="G229" i="12"/>
  <c r="H229" i="12"/>
  <c r="I229" i="12"/>
  <c r="G230" i="12"/>
  <c r="H230" i="12"/>
  <c r="I230" i="12"/>
  <c r="G231" i="12"/>
  <c r="H231" i="12"/>
  <c r="I231" i="12"/>
  <c r="G232" i="12"/>
  <c r="H232" i="12"/>
  <c r="I232" i="12"/>
  <c r="G233" i="12"/>
  <c r="H233" i="12"/>
  <c r="I233" i="12"/>
  <c r="G234" i="12"/>
  <c r="H234" i="12"/>
  <c r="I234" i="12"/>
  <c r="G235" i="12"/>
  <c r="H235" i="12"/>
  <c r="I235" i="12"/>
  <c r="G236" i="12"/>
  <c r="H236" i="12"/>
  <c r="I236" i="12"/>
  <c r="G237" i="12"/>
  <c r="H237" i="12"/>
  <c r="I237" i="12"/>
  <c r="G238" i="12"/>
  <c r="H238" i="12"/>
  <c r="I238" i="12"/>
  <c r="G239" i="12"/>
  <c r="H239" i="12"/>
  <c r="I239" i="12"/>
  <c r="G240" i="12"/>
  <c r="H240" i="12"/>
  <c r="I240" i="12"/>
  <c r="G241" i="12"/>
  <c r="H241" i="12"/>
  <c r="I241" i="12"/>
  <c r="G242" i="12"/>
  <c r="H242" i="12"/>
  <c r="I242" i="12"/>
  <c r="G243" i="12"/>
  <c r="H243" i="12"/>
  <c r="I243" i="12"/>
  <c r="G244" i="12"/>
  <c r="H244" i="12"/>
  <c r="I244" i="12"/>
  <c r="G245" i="12"/>
  <c r="H245" i="12"/>
  <c r="I245" i="12"/>
  <c r="G246" i="12"/>
  <c r="H246" i="12"/>
  <c r="I246" i="12"/>
  <c r="G247" i="12"/>
  <c r="H247" i="12"/>
  <c r="I247" i="12"/>
  <c r="I6" i="12"/>
  <c r="H6" i="12"/>
  <c r="G6" i="12"/>
  <c r="H179" i="5"/>
  <c r="I179" i="5"/>
  <c r="J179" i="5"/>
  <c r="K179" i="5"/>
  <c r="L179" i="5"/>
  <c r="M179" i="5"/>
  <c r="N179" i="5"/>
  <c r="O179" i="5"/>
  <c r="P179" i="5"/>
  <c r="Q179" i="5"/>
  <c r="R179" i="5"/>
  <c r="S179" i="5"/>
  <c r="T179" i="5"/>
  <c r="U179" i="5"/>
  <c r="V179" i="5"/>
  <c r="W179" i="5"/>
  <c r="X179" i="5"/>
  <c r="Y179" i="5"/>
  <c r="Z179" i="5"/>
  <c r="AA179" i="5"/>
  <c r="AB179" i="5"/>
  <c r="H180" i="5"/>
  <c r="I180" i="5"/>
  <c r="J180" i="5"/>
  <c r="K180" i="5"/>
  <c r="L180" i="5"/>
  <c r="M180" i="5"/>
  <c r="N180" i="5"/>
  <c r="O180" i="5"/>
  <c r="P180" i="5"/>
  <c r="Q180" i="5"/>
  <c r="R180" i="5"/>
  <c r="S180" i="5"/>
  <c r="T180" i="5"/>
  <c r="U180" i="5"/>
  <c r="V180" i="5"/>
  <c r="W180" i="5"/>
  <c r="X180" i="5"/>
  <c r="Y180" i="5"/>
  <c r="Z180" i="5"/>
  <c r="AA180" i="5"/>
  <c r="AB180" i="5"/>
  <c r="H181" i="5"/>
  <c r="I181" i="5"/>
  <c r="J181" i="5"/>
  <c r="K181" i="5"/>
  <c r="L181" i="5"/>
  <c r="M181" i="5"/>
  <c r="N181" i="5"/>
  <c r="O181" i="5"/>
  <c r="P181" i="5"/>
  <c r="Q181" i="5"/>
  <c r="R181" i="5"/>
  <c r="S181" i="5"/>
  <c r="T181" i="5"/>
  <c r="U181" i="5"/>
  <c r="V181" i="5"/>
  <c r="W181" i="5"/>
  <c r="X181" i="5"/>
  <c r="Y181" i="5"/>
  <c r="Z181" i="5"/>
  <c r="AA181" i="5"/>
  <c r="AB181" i="5"/>
  <c r="H182" i="5"/>
  <c r="I182" i="5"/>
  <c r="J182" i="5"/>
  <c r="K182" i="5"/>
  <c r="L182" i="5"/>
  <c r="M182" i="5"/>
  <c r="N182" i="5"/>
  <c r="O182" i="5"/>
  <c r="P182" i="5"/>
  <c r="Q182" i="5"/>
  <c r="R182" i="5"/>
  <c r="S182" i="5"/>
  <c r="T182" i="5"/>
  <c r="U182" i="5"/>
  <c r="V182" i="5"/>
  <c r="W182" i="5"/>
  <c r="X182" i="5"/>
  <c r="Y182" i="5"/>
  <c r="Z182" i="5"/>
  <c r="AA182" i="5"/>
  <c r="AB182" i="5"/>
  <c r="H183" i="5"/>
  <c r="I183" i="5"/>
  <c r="A183" i="5" s="1"/>
  <c r="J183" i="5"/>
  <c r="K183" i="5"/>
  <c r="L183" i="5"/>
  <c r="M183" i="5"/>
  <c r="N183" i="5"/>
  <c r="O183" i="5"/>
  <c r="P183" i="5"/>
  <c r="Q183" i="5"/>
  <c r="R183" i="5"/>
  <c r="S183" i="5"/>
  <c r="T183" i="5"/>
  <c r="U183" i="5"/>
  <c r="V183" i="5"/>
  <c r="W183" i="5"/>
  <c r="X183" i="5"/>
  <c r="Y183" i="5"/>
  <c r="Z183" i="5"/>
  <c r="AA183" i="5"/>
  <c r="AB183" i="5"/>
  <c r="H184" i="5"/>
  <c r="A184" i="5" s="1"/>
  <c r="I184" i="5"/>
  <c r="J184" i="5"/>
  <c r="K184" i="5"/>
  <c r="L184" i="5"/>
  <c r="M184" i="5"/>
  <c r="N184" i="5"/>
  <c r="O184" i="5"/>
  <c r="P184" i="5"/>
  <c r="Q184" i="5"/>
  <c r="R184" i="5"/>
  <c r="S184" i="5"/>
  <c r="T184" i="5"/>
  <c r="U184" i="5"/>
  <c r="V184" i="5"/>
  <c r="W184" i="5"/>
  <c r="X184" i="5"/>
  <c r="Y184" i="5"/>
  <c r="Z184" i="5"/>
  <c r="AA184" i="5"/>
  <c r="AB184" i="5"/>
  <c r="H185" i="5"/>
  <c r="I185" i="5"/>
  <c r="J185" i="5"/>
  <c r="K185" i="5"/>
  <c r="L185" i="5"/>
  <c r="M185" i="5"/>
  <c r="N185" i="5"/>
  <c r="O185" i="5"/>
  <c r="P185" i="5"/>
  <c r="Q185" i="5"/>
  <c r="R185" i="5"/>
  <c r="S185" i="5"/>
  <c r="T185" i="5"/>
  <c r="U185" i="5"/>
  <c r="V185" i="5"/>
  <c r="W185" i="5"/>
  <c r="X185" i="5"/>
  <c r="Y185" i="5"/>
  <c r="Z185" i="5"/>
  <c r="AA185" i="5"/>
  <c r="AB185" i="5"/>
  <c r="H186" i="5"/>
  <c r="I186" i="5"/>
  <c r="J186" i="5"/>
  <c r="K186" i="5"/>
  <c r="L186" i="5"/>
  <c r="M186" i="5"/>
  <c r="N186" i="5"/>
  <c r="O186" i="5"/>
  <c r="P186" i="5"/>
  <c r="Q186" i="5"/>
  <c r="R186" i="5"/>
  <c r="S186" i="5"/>
  <c r="T186" i="5"/>
  <c r="U186" i="5"/>
  <c r="V186" i="5"/>
  <c r="W186" i="5"/>
  <c r="X186" i="5"/>
  <c r="Y186" i="5"/>
  <c r="Z186" i="5"/>
  <c r="AA186" i="5"/>
  <c r="AB186" i="5"/>
  <c r="H187" i="5"/>
  <c r="I187" i="5"/>
  <c r="J187" i="5"/>
  <c r="K187" i="5"/>
  <c r="L187" i="5"/>
  <c r="M187" i="5"/>
  <c r="N187" i="5"/>
  <c r="O187" i="5"/>
  <c r="P187" i="5"/>
  <c r="Q187" i="5"/>
  <c r="R187" i="5"/>
  <c r="S187" i="5"/>
  <c r="T187" i="5"/>
  <c r="U187" i="5"/>
  <c r="V187" i="5"/>
  <c r="W187" i="5"/>
  <c r="X187" i="5"/>
  <c r="Y187" i="5"/>
  <c r="Z187" i="5"/>
  <c r="AA187" i="5"/>
  <c r="AB187" i="5"/>
  <c r="H188" i="5"/>
  <c r="I188" i="5"/>
  <c r="J188" i="5"/>
  <c r="K188" i="5"/>
  <c r="L188" i="5"/>
  <c r="M188" i="5"/>
  <c r="N188" i="5"/>
  <c r="O188" i="5"/>
  <c r="P188" i="5"/>
  <c r="Q188" i="5"/>
  <c r="R188" i="5"/>
  <c r="S188" i="5"/>
  <c r="T188" i="5"/>
  <c r="U188" i="5"/>
  <c r="V188" i="5"/>
  <c r="W188" i="5"/>
  <c r="X188" i="5"/>
  <c r="Y188" i="5"/>
  <c r="Z188" i="5"/>
  <c r="AA188" i="5"/>
  <c r="AB188" i="5"/>
  <c r="H189" i="5"/>
  <c r="I189" i="5"/>
  <c r="J189" i="5"/>
  <c r="K189" i="5"/>
  <c r="L189" i="5"/>
  <c r="M189" i="5"/>
  <c r="N189" i="5"/>
  <c r="O189" i="5"/>
  <c r="P189" i="5"/>
  <c r="Q189" i="5"/>
  <c r="R189" i="5"/>
  <c r="S189" i="5"/>
  <c r="T189" i="5"/>
  <c r="U189" i="5"/>
  <c r="V189" i="5"/>
  <c r="W189" i="5"/>
  <c r="X189" i="5"/>
  <c r="Y189" i="5"/>
  <c r="Z189" i="5"/>
  <c r="AA189" i="5"/>
  <c r="AB189" i="5"/>
  <c r="H190" i="5"/>
  <c r="I190" i="5"/>
  <c r="J190" i="5"/>
  <c r="K190" i="5"/>
  <c r="L190" i="5"/>
  <c r="M190" i="5"/>
  <c r="N190" i="5"/>
  <c r="O190" i="5"/>
  <c r="P190" i="5"/>
  <c r="Q190" i="5"/>
  <c r="R190" i="5"/>
  <c r="S190" i="5"/>
  <c r="T190" i="5"/>
  <c r="U190" i="5"/>
  <c r="V190" i="5"/>
  <c r="W190" i="5"/>
  <c r="X190" i="5"/>
  <c r="Y190" i="5"/>
  <c r="Z190" i="5"/>
  <c r="AA190" i="5"/>
  <c r="AB190" i="5"/>
  <c r="H191" i="5"/>
  <c r="I191" i="5"/>
  <c r="A191" i="5" s="1"/>
  <c r="J191" i="5"/>
  <c r="K191" i="5"/>
  <c r="L191" i="5"/>
  <c r="M191" i="5"/>
  <c r="N191" i="5"/>
  <c r="O191" i="5"/>
  <c r="P191" i="5"/>
  <c r="Q191" i="5"/>
  <c r="R191" i="5"/>
  <c r="S191" i="5"/>
  <c r="T191" i="5"/>
  <c r="U191" i="5"/>
  <c r="V191" i="5"/>
  <c r="W191" i="5"/>
  <c r="X191" i="5"/>
  <c r="Y191" i="5"/>
  <c r="Z191" i="5"/>
  <c r="AA191" i="5"/>
  <c r="AB191" i="5"/>
  <c r="H192" i="5"/>
  <c r="A192" i="5" s="1"/>
  <c r="I192" i="5"/>
  <c r="J192" i="5"/>
  <c r="K192" i="5"/>
  <c r="L192" i="5"/>
  <c r="M192" i="5"/>
  <c r="N192" i="5"/>
  <c r="O192" i="5"/>
  <c r="P192" i="5"/>
  <c r="Q192" i="5"/>
  <c r="R192" i="5"/>
  <c r="S192" i="5"/>
  <c r="T192" i="5"/>
  <c r="U192" i="5"/>
  <c r="V192" i="5"/>
  <c r="W192" i="5"/>
  <c r="X192" i="5"/>
  <c r="Y192" i="5"/>
  <c r="Z192" i="5"/>
  <c r="AA192" i="5"/>
  <c r="AB192" i="5"/>
  <c r="H193" i="5"/>
  <c r="I193" i="5"/>
  <c r="J193" i="5"/>
  <c r="K193" i="5"/>
  <c r="L193" i="5"/>
  <c r="M193" i="5"/>
  <c r="N193" i="5"/>
  <c r="O193" i="5"/>
  <c r="P193" i="5"/>
  <c r="Q193" i="5"/>
  <c r="R193" i="5"/>
  <c r="S193" i="5"/>
  <c r="T193" i="5"/>
  <c r="U193" i="5"/>
  <c r="V193" i="5"/>
  <c r="W193" i="5"/>
  <c r="X193" i="5"/>
  <c r="Y193" i="5"/>
  <c r="Z193" i="5"/>
  <c r="AA193" i="5"/>
  <c r="AB193" i="5"/>
  <c r="H194" i="5"/>
  <c r="I194" i="5"/>
  <c r="J194" i="5"/>
  <c r="K194" i="5"/>
  <c r="L194" i="5"/>
  <c r="M194" i="5"/>
  <c r="N194" i="5"/>
  <c r="O194" i="5"/>
  <c r="P194" i="5"/>
  <c r="Q194" i="5"/>
  <c r="R194" i="5"/>
  <c r="S194" i="5"/>
  <c r="T194" i="5"/>
  <c r="U194" i="5"/>
  <c r="V194" i="5"/>
  <c r="W194" i="5"/>
  <c r="X194" i="5"/>
  <c r="Y194" i="5"/>
  <c r="Z194" i="5"/>
  <c r="AA194" i="5"/>
  <c r="AB194" i="5"/>
  <c r="H195" i="5"/>
  <c r="I195" i="5"/>
  <c r="J195" i="5"/>
  <c r="K195" i="5"/>
  <c r="L195" i="5"/>
  <c r="M195" i="5"/>
  <c r="N195" i="5"/>
  <c r="O195" i="5"/>
  <c r="P195" i="5"/>
  <c r="Q195" i="5"/>
  <c r="R195" i="5"/>
  <c r="S195" i="5"/>
  <c r="T195" i="5"/>
  <c r="U195" i="5"/>
  <c r="V195" i="5"/>
  <c r="W195" i="5"/>
  <c r="X195" i="5"/>
  <c r="Y195" i="5"/>
  <c r="Z195" i="5"/>
  <c r="AA195" i="5"/>
  <c r="AB195" i="5"/>
  <c r="H196" i="5"/>
  <c r="I196" i="5"/>
  <c r="J196" i="5"/>
  <c r="K196" i="5"/>
  <c r="L196" i="5"/>
  <c r="M196" i="5"/>
  <c r="N196" i="5"/>
  <c r="O196" i="5"/>
  <c r="P196" i="5"/>
  <c r="Q196" i="5"/>
  <c r="R196" i="5"/>
  <c r="S196" i="5"/>
  <c r="T196" i="5"/>
  <c r="U196" i="5"/>
  <c r="V196" i="5"/>
  <c r="W196" i="5"/>
  <c r="X196" i="5"/>
  <c r="Y196" i="5"/>
  <c r="Z196" i="5"/>
  <c r="AA196" i="5"/>
  <c r="AB196" i="5"/>
  <c r="H197" i="5"/>
  <c r="I197" i="5"/>
  <c r="J197" i="5"/>
  <c r="K197" i="5"/>
  <c r="L197" i="5"/>
  <c r="M197" i="5"/>
  <c r="N197" i="5"/>
  <c r="O197" i="5"/>
  <c r="P197" i="5"/>
  <c r="Q197" i="5"/>
  <c r="R197" i="5"/>
  <c r="S197" i="5"/>
  <c r="T197" i="5"/>
  <c r="U197" i="5"/>
  <c r="V197" i="5"/>
  <c r="W197" i="5"/>
  <c r="X197" i="5"/>
  <c r="Y197" i="5"/>
  <c r="Z197" i="5"/>
  <c r="AA197" i="5"/>
  <c r="AB197" i="5"/>
  <c r="H198" i="5"/>
  <c r="I198" i="5"/>
  <c r="J198" i="5"/>
  <c r="K198" i="5"/>
  <c r="L198" i="5"/>
  <c r="M198" i="5"/>
  <c r="N198" i="5"/>
  <c r="O198" i="5"/>
  <c r="P198" i="5"/>
  <c r="Q198" i="5"/>
  <c r="R198" i="5"/>
  <c r="S198" i="5"/>
  <c r="T198" i="5"/>
  <c r="U198" i="5"/>
  <c r="V198" i="5"/>
  <c r="W198" i="5"/>
  <c r="X198" i="5"/>
  <c r="Y198" i="5"/>
  <c r="Z198" i="5"/>
  <c r="AA198" i="5"/>
  <c r="AB198" i="5"/>
  <c r="H199" i="5"/>
  <c r="I199" i="5"/>
  <c r="A199" i="5" s="1"/>
  <c r="J199" i="5"/>
  <c r="K199" i="5"/>
  <c r="L199" i="5"/>
  <c r="M199" i="5"/>
  <c r="N199" i="5"/>
  <c r="O199" i="5"/>
  <c r="P199" i="5"/>
  <c r="Q199" i="5"/>
  <c r="R199" i="5"/>
  <c r="S199" i="5"/>
  <c r="T199" i="5"/>
  <c r="U199" i="5"/>
  <c r="V199" i="5"/>
  <c r="W199" i="5"/>
  <c r="X199" i="5"/>
  <c r="Y199" i="5"/>
  <c r="Z199" i="5"/>
  <c r="AA199" i="5"/>
  <c r="AB199" i="5"/>
  <c r="H200" i="5"/>
  <c r="A200" i="5" s="1"/>
  <c r="I200" i="5"/>
  <c r="J200" i="5"/>
  <c r="K200" i="5"/>
  <c r="L200" i="5"/>
  <c r="M200" i="5"/>
  <c r="N200" i="5"/>
  <c r="O200" i="5"/>
  <c r="P200" i="5"/>
  <c r="Q200" i="5"/>
  <c r="R200" i="5"/>
  <c r="S200" i="5"/>
  <c r="T200" i="5"/>
  <c r="U200" i="5"/>
  <c r="V200" i="5"/>
  <c r="W200" i="5"/>
  <c r="X200" i="5"/>
  <c r="Y200" i="5"/>
  <c r="Z200" i="5"/>
  <c r="AA200" i="5"/>
  <c r="AB200" i="5"/>
  <c r="H201" i="5"/>
  <c r="I201" i="5"/>
  <c r="J201" i="5"/>
  <c r="K201" i="5"/>
  <c r="L201" i="5"/>
  <c r="M201" i="5"/>
  <c r="N201" i="5"/>
  <c r="O201" i="5"/>
  <c r="P201" i="5"/>
  <c r="Q201" i="5"/>
  <c r="R201" i="5"/>
  <c r="S201" i="5"/>
  <c r="T201" i="5"/>
  <c r="U201" i="5"/>
  <c r="V201" i="5"/>
  <c r="W201" i="5"/>
  <c r="X201" i="5"/>
  <c r="Y201" i="5"/>
  <c r="Z201" i="5"/>
  <c r="AA201" i="5"/>
  <c r="AB201" i="5"/>
  <c r="H202" i="5"/>
  <c r="I202" i="5"/>
  <c r="J202" i="5"/>
  <c r="K202" i="5"/>
  <c r="L202" i="5"/>
  <c r="M202" i="5"/>
  <c r="N202" i="5"/>
  <c r="O202" i="5"/>
  <c r="P202" i="5"/>
  <c r="Q202" i="5"/>
  <c r="R202" i="5"/>
  <c r="S202" i="5"/>
  <c r="T202" i="5"/>
  <c r="U202" i="5"/>
  <c r="V202" i="5"/>
  <c r="W202" i="5"/>
  <c r="X202" i="5"/>
  <c r="Y202" i="5"/>
  <c r="Z202" i="5"/>
  <c r="AA202" i="5"/>
  <c r="AB202" i="5"/>
  <c r="H203" i="5"/>
  <c r="I203" i="5"/>
  <c r="J203" i="5"/>
  <c r="K203" i="5"/>
  <c r="L203" i="5"/>
  <c r="M203" i="5"/>
  <c r="N203" i="5"/>
  <c r="O203" i="5"/>
  <c r="P203" i="5"/>
  <c r="Q203" i="5"/>
  <c r="R203" i="5"/>
  <c r="S203" i="5"/>
  <c r="T203" i="5"/>
  <c r="U203" i="5"/>
  <c r="V203" i="5"/>
  <c r="W203" i="5"/>
  <c r="X203" i="5"/>
  <c r="Y203" i="5"/>
  <c r="Z203" i="5"/>
  <c r="AA203" i="5"/>
  <c r="AB203" i="5"/>
  <c r="H204" i="5"/>
  <c r="I204" i="5"/>
  <c r="J204" i="5"/>
  <c r="K204" i="5"/>
  <c r="L204" i="5"/>
  <c r="M204" i="5"/>
  <c r="N204" i="5"/>
  <c r="O204" i="5"/>
  <c r="P204" i="5"/>
  <c r="Q204" i="5"/>
  <c r="R204" i="5"/>
  <c r="S204" i="5"/>
  <c r="T204" i="5"/>
  <c r="U204" i="5"/>
  <c r="V204" i="5"/>
  <c r="W204" i="5"/>
  <c r="X204" i="5"/>
  <c r="Y204" i="5"/>
  <c r="Z204" i="5"/>
  <c r="AA204" i="5"/>
  <c r="AB204" i="5"/>
  <c r="H205" i="5"/>
  <c r="I205" i="5"/>
  <c r="J205" i="5"/>
  <c r="K205" i="5"/>
  <c r="L205" i="5"/>
  <c r="M205" i="5"/>
  <c r="N205" i="5"/>
  <c r="O205" i="5"/>
  <c r="P205" i="5"/>
  <c r="Q205" i="5"/>
  <c r="R205" i="5"/>
  <c r="S205" i="5"/>
  <c r="T205" i="5"/>
  <c r="U205" i="5"/>
  <c r="V205" i="5"/>
  <c r="W205" i="5"/>
  <c r="X205" i="5"/>
  <c r="Y205" i="5"/>
  <c r="Z205" i="5"/>
  <c r="AA205" i="5"/>
  <c r="AB205" i="5"/>
  <c r="H206" i="5"/>
  <c r="I206" i="5"/>
  <c r="J206" i="5"/>
  <c r="K206" i="5"/>
  <c r="L206" i="5"/>
  <c r="M206" i="5"/>
  <c r="N206" i="5"/>
  <c r="O206" i="5"/>
  <c r="P206" i="5"/>
  <c r="Q206" i="5"/>
  <c r="R206" i="5"/>
  <c r="S206" i="5"/>
  <c r="T206" i="5"/>
  <c r="U206" i="5"/>
  <c r="V206" i="5"/>
  <c r="W206" i="5"/>
  <c r="X206" i="5"/>
  <c r="Y206" i="5"/>
  <c r="Z206" i="5"/>
  <c r="AA206" i="5"/>
  <c r="AB206" i="5"/>
  <c r="H207" i="5"/>
  <c r="I207" i="5"/>
  <c r="J207" i="5"/>
  <c r="K207" i="5"/>
  <c r="L207" i="5"/>
  <c r="M207" i="5"/>
  <c r="N207" i="5"/>
  <c r="O207" i="5"/>
  <c r="P207" i="5"/>
  <c r="Q207" i="5"/>
  <c r="R207" i="5"/>
  <c r="S207" i="5"/>
  <c r="T207" i="5"/>
  <c r="U207" i="5"/>
  <c r="V207" i="5"/>
  <c r="W207" i="5"/>
  <c r="X207" i="5"/>
  <c r="Y207" i="5"/>
  <c r="Z207" i="5"/>
  <c r="AA207" i="5"/>
  <c r="AB207" i="5"/>
  <c r="H208" i="5"/>
  <c r="I208" i="5"/>
  <c r="J208" i="5"/>
  <c r="K208" i="5"/>
  <c r="L208" i="5"/>
  <c r="M208" i="5"/>
  <c r="N208" i="5"/>
  <c r="O208" i="5"/>
  <c r="P208" i="5"/>
  <c r="Q208" i="5"/>
  <c r="R208" i="5"/>
  <c r="S208" i="5"/>
  <c r="T208" i="5"/>
  <c r="U208" i="5"/>
  <c r="V208" i="5"/>
  <c r="W208" i="5"/>
  <c r="X208" i="5"/>
  <c r="Y208" i="5"/>
  <c r="Z208" i="5"/>
  <c r="AA208" i="5"/>
  <c r="AB208" i="5"/>
  <c r="H209" i="5"/>
  <c r="I209" i="5"/>
  <c r="J209" i="5"/>
  <c r="K209" i="5"/>
  <c r="L209" i="5"/>
  <c r="M209" i="5"/>
  <c r="N209" i="5"/>
  <c r="O209" i="5"/>
  <c r="P209" i="5"/>
  <c r="Q209" i="5"/>
  <c r="R209" i="5"/>
  <c r="S209" i="5"/>
  <c r="T209" i="5"/>
  <c r="U209" i="5"/>
  <c r="V209" i="5"/>
  <c r="W209" i="5"/>
  <c r="X209" i="5"/>
  <c r="Y209" i="5"/>
  <c r="Z209" i="5"/>
  <c r="AA209" i="5"/>
  <c r="AB209" i="5"/>
  <c r="H210" i="5"/>
  <c r="I210" i="5"/>
  <c r="J210" i="5"/>
  <c r="K210" i="5"/>
  <c r="L210" i="5"/>
  <c r="M210" i="5"/>
  <c r="N210" i="5"/>
  <c r="O210" i="5"/>
  <c r="P210" i="5"/>
  <c r="Q210" i="5"/>
  <c r="R210" i="5"/>
  <c r="S210" i="5"/>
  <c r="T210" i="5"/>
  <c r="U210" i="5"/>
  <c r="V210" i="5"/>
  <c r="W210" i="5"/>
  <c r="X210" i="5"/>
  <c r="Y210" i="5"/>
  <c r="Z210" i="5"/>
  <c r="AA210" i="5"/>
  <c r="AB210" i="5"/>
  <c r="H211" i="5"/>
  <c r="I211" i="5"/>
  <c r="BN211" i="5" s="1"/>
  <c r="J211" i="5"/>
  <c r="K211" i="5"/>
  <c r="L211" i="5"/>
  <c r="M211" i="5"/>
  <c r="N211" i="5"/>
  <c r="O211" i="5"/>
  <c r="P211" i="5"/>
  <c r="Q211" i="5"/>
  <c r="R211" i="5"/>
  <c r="S211" i="5"/>
  <c r="T211" i="5"/>
  <c r="U211" i="5"/>
  <c r="V211" i="5"/>
  <c r="W211" i="5"/>
  <c r="X211" i="5"/>
  <c r="Y211" i="5"/>
  <c r="Z211" i="5"/>
  <c r="AA211" i="5"/>
  <c r="AB211" i="5"/>
  <c r="H212" i="5"/>
  <c r="BH212" i="5" s="1"/>
  <c r="I212" i="5"/>
  <c r="J212" i="5"/>
  <c r="K212" i="5"/>
  <c r="L212" i="5"/>
  <c r="M212" i="5"/>
  <c r="N212" i="5"/>
  <c r="O212" i="5"/>
  <c r="P212" i="5"/>
  <c r="Q212" i="5"/>
  <c r="R212" i="5"/>
  <c r="S212" i="5"/>
  <c r="T212" i="5"/>
  <c r="U212" i="5"/>
  <c r="V212" i="5"/>
  <c r="W212" i="5"/>
  <c r="X212" i="5"/>
  <c r="Y212" i="5"/>
  <c r="Z212" i="5"/>
  <c r="AA212" i="5"/>
  <c r="AB212" i="5"/>
  <c r="H213" i="5"/>
  <c r="I213" i="5"/>
  <c r="J213" i="5"/>
  <c r="K213" i="5"/>
  <c r="L213" i="5"/>
  <c r="M213" i="5"/>
  <c r="N213" i="5"/>
  <c r="O213" i="5"/>
  <c r="P213" i="5"/>
  <c r="Q213" i="5"/>
  <c r="R213" i="5"/>
  <c r="S213" i="5"/>
  <c r="T213" i="5"/>
  <c r="U213" i="5"/>
  <c r="V213" i="5"/>
  <c r="W213" i="5"/>
  <c r="X213" i="5"/>
  <c r="Y213" i="5"/>
  <c r="Z213" i="5"/>
  <c r="AA213" i="5"/>
  <c r="AB213" i="5"/>
  <c r="H214" i="5"/>
  <c r="I214" i="5"/>
  <c r="J214" i="5"/>
  <c r="K214" i="5"/>
  <c r="L214" i="5"/>
  <c r="M214" i="5"/>
  <c r="N214" i="5"/>
  <c r="O214" i="5"/>
  <c r="P214" i="5"/>
  <c r="Q214" i="5"/>
  <c r="R214" i="5"/>
  <c r="S214" i="5"/>
  <c r="T214" i="5"/>
  <c r="U214" i="5"/>
  <c r="V214" i="5"/>
  <c r="W214" i="5"/>
  <c r="X214" i="5"/>
  <c r="Y214" i="5"/>
  <c r="Z214" i="5"/>
  <c r="AA214" i="5"/>
  <c r="AB214" i="5"/>
  <c r="H215" i="5"/>
  <c r="I215" i="5"/>
  <c r="A215" i="5" s="1"/>
  <c r="J215" i="5"/>
  <c r="K215" i="5"/>
  <c r="L215" i="5"/>
  <c r="M215" i="5"/>
  <c r="N215" i="5"/>
  <c r="O215" i="5"/>
  <c r="P215" i="5"/>
  <c r="Q215" i="5"/>
  <c r="R215" i="5"/>
  <c r="S215" i="5"/>
  <c r="T215" i="5"/>
  <c r="U215" i="5"/>
  <c r="V215" i="5"/>
  <c r="W215" i="5"/>
  <c r="X215" i="5"/>
  <c r="Y215" i="5"/>
  <c r="Z215" i="5"/>
  <c r="AA215" i="5"/>
  <c r="AB215" i="5"/>
  <c r="H216" i="5"/>
  <c r="BH216" i="5" s="1"/>
  <c r="I216" i="5"/>
  <c r="J216" i="5"/>
  <c r="K216" i="5"/>
  <c r="L216" i="5"/>
  <c r="M216" i="5"/>
  <c r="N216" i="5"/>
  <c r="O216" i="5"/>
  <c r="P216" i="5"/>
  <c r="Q216" i="5"/>
  <c r="R216" i="5"/>
  <c r="S216" i="5"/>
  <c r="T216" i="5"/>
  <c r="U216" i="5"/>
  <c r="V216" i="5"/>
  <c r="W216" i="5"/>
  <c r="X216" i="5"/>
  <c r="Y216" i="5"/>
  <c r="Z216" i="5"/>
  <c r="AA216" i="5"/>
  <c r="AB216" i="5"/>
  <c r="H217" i="5"/>
  <c r="I217" i="5"/>
  <c r="J217" i="5"/>
  <c r="K217" i="5"/>
  <c r="L217" i="5"/>
  <c r="M217" i="5"/>
  <c r="N217" i="5"/>
  <c r="O217" i="5"/>
  <c r="P217" i="5"/>
  <c r="Q217" i="5"/>
  <c r="R217" i="5"/>
  <c r="S217" i="5"/>
  <c r="T217" i="5"/>
  <c r="U217" i="5"/>
  <c r="V217" i="5"/>
  <c r="W217" i="5"/>
  <c r="X217" i="5"/>
  <c r="Y217" i="5"/>
  <c r="Z217" i="5"/>
  <c r="AA217" i="5"/>
  <c r="AB217" i="5"/>
  <c r="H218" i="5"/>
  <c r="I218" i="5"/>
  <c r="J218" i="5"/>
  <c r="K218" i="5"/>
  <c r="L218" i="5"/>
  <c r="M218" i="5"/>
  <c r="N218" i="5"/>
  <c r="O218" i="5"/>
  <c r="P218" i="5"/>
  <c r="Q218" i="5"/>
  <c r="R218" i="5"/>
  <c r="S218" i="5"/>
  <c r="T218" i="5"/>
  <c r="U218" i="5"/>
  <c r="V218" i="5"/>
  <c r="W218" i="5"/>
  <c r="X218" i="5"/>
  <c r="Y218" i="5"/>
  <c r="Z218" i="5"/>
  <c r="AA218" i="5"/>
  <c r="AB218" i="5"/>
  <c r="H219" i="5"/>
  <c r="I219" i="5"/>
  <c r="BH219" i="5" s="1"/>
  <c r="J219" i="5"/>
  <c r="K219" i="5"/>
  <c r="L219" i="5"/>
  <c r="M219" i="5"/>
  <c r="N219" i="5"/>
  <c r="O219" i="5"/>
  <c r="P219" i="5"/>
  <c r="Q219" i="5"/>
  <c r="R219" i="5"/>
  <c r="S219" i="5"/>
  <c r="T219" i="5"/>
  <c r="U219" i="5"/>
  <c r="V219" i="5"/>
  <c r="W219" i="5"/>
  <c r="X219" i="5"/>
  <c r="Y219" i="5"/>
  <c r="Z219" i="5"/>
  <c r="AA219" i="5"/>
  <c r="AB219" i="5"/>
  <c r="H220" i="5"/>
  <c r="BH220" i="5" s="1"/>
  <c r="I220" i="5"/>
  <c r="J220" i="5"/>
  <c r="K220" i="5"/>
  <c r="L220" i="5"/>
  <c r="M220" i="5"/>
  <c r="N220" i="5"/>
  <c r="O220" i="5"/>
  <c r="P220" i="5"/>
  <c r="Q220" i="5"/>
  <c r="R220" i="5"/>
  <c r="S220" i="5"/>
  <c r="T220" i="5"/>
  <c r="U220" i="5"/>
  <c r="V220" i="5"/>
  <c r="W220" i="5"/>
  <c r="X220" i="5"/>
  <c r="Y220" i="5"/>
  <c r="Z220" i="5"/>
  <c r="AA220" i="5"/>
  <c r="AB220" i="5"/>
  <c r="H221" i="5"/>
  <c r="I221" i="5"/>
  <c r="J221" i="5"/>
  <c r="K221" i="5"/>
  <c r="L221" i="5"/>
  <c r="M221" i="5"/>
  <c r="N221" i="5"/>
  <c r="O221" i="5"/>
  <c r="P221" i="5"/>
  <c r="Q221" i="5"/>
  <c r="R221" i="5"/>
  <c r="S221" i="5"/>
  <c r="T221" i="5"/>
  <c r="U221" i="5"/>
  <c r="V221" i="5"/>
  <c r="W221" i="5"/>
  <c r="X221" i="5"/>
  <c r="Y221" i="5"/>
  <c r="Z221" i="5"/>
  <c r="AA221" i="5"/>
  <c r="AB221" i="5"/>
  <c r="H222" i="5"/>
  <c r="I222" i="5"/>
  <c r="J222" i="5"/>
  <c r="K222" i="5"/>
  <c r="L222" i="5"/>
  <c r="M222" i="5"/>
  <c r="N222" i="5"/>
  <c r="O222" i="5"/>
  <c r="P222" i="5"/>
  <c r="Q222" i="5"/>
  <c r="R222" i="5"/>
  <c r="S222" i="5"/>
  <c r="T222" i="5"/>
  <c r="U222" i="5"/>
  <c r="V222" i="5"/>
  <c r="W222" i="5"/>
  <c r="X222" i="5"/>
  <c r="Y222" i="5"/>
  <c r="Z222" i="5"/>
  <c r="AA222" i="5"/>
  <c r="AB222" i="5"/>
  <c r="H223" i="5"/>
  <c r="I223" i="5"/>
  <c r="A223" i="5" s="1"/>
  <c r="J223" i="5"/>
  <c r="K223" i="5"/>
  <c r="L223" i="5"/>
  <c r="M223" i="5"/>
  <c r="N223" i="5"/>
  <c r="O223" i="5"/>
  <c r="P223" i="5"/>
  <c r="Q223" i="5"/>
  <c r="R223" i="5"/>
  <c r="S223" i="5"/>
  <c r="T223" i="5"/>
  <c r="U223" i="5"/>
  <c r="V223" i="5"/>
  <c r="W223" i="5"/>
  <c r="X223" i="5"/>
  <c r="Y223" i="5"/>
  <c r="Z223" i="5"/>
  <c r="AA223" i="5"/>
  <c r="AB223" i="5"/>
  <c r="H224" i="5"/>
  <c r="BH224" i="5" s="1"/>
  <c r="I224" i="5"/>
  <c r="J224" i="5"/>
  <c r="K224" i="5"/>
  <c r="L224" i="5"/>
  <c r="M224" i="5"/>
  <c r="N224" i="5"/>
  <c r="O224" i="5"/>
  <c r="P224" i="5"/>
  <c r="Q224" i="5"/>
  <c r="R224" i="5"/>
  <c r="S224" i="5"/>
  <c r="T224" i="5"/>
  <c r="U224" i="5"/>
  <c r="V224" i="5"/>
  <c r="W224" i="5"/>
  <c r="X224" i="5"/>
  <c r="Y224" i="5"/>
  <c r="Z224" i="5"/>
  <c r="AA224" i="5"/>
  <c r="AB224" i="5"/>
  <c r="H225" i="5"/>
  <c r="I225" i="5"/>
  <c r="J225" i="5"/>
  <c r="K225" i="5"/>
  <c r="L225" i="5"/>
  <c r="M225" i="5"/>
  <c r="N225" i="5"/>
  <c r="O225" i="5"/>
  <c r="P225" i="5"/>
  <c r="Q225" i="5"/>
  <c r="R225" i="5"/>
  <c r="S225" i="5"/>
  <c r="T225" i="5"/>
  <c r="U225" i="5"/>
  <c r="V225" i="5"/>
  <c r="W225" i="5"/>
  <c r="X225" i="5"/>
  <c r="Y225" i="5"/>
  <c r="Z225" i="5"/>
  <c r="AA225" i="5"/>
  <c r="AB225" i="5"/>
  <c r="H226" i="5"/>
  <c r="I226" i="5"/>
  <c r="J226" i="5"/>
  <c r="K226" i="5"/>
  <c r="L226" i="5"/>
  <c r="M226" i="5"/>
  <c r="N226" i="5"/>
  <c r="O226" i="5"/>
  <c r="P226" i="5"/>
  <c r="Q226" i="5"/>
  <c r="R226" i="5"/>
  <c r="S226" i="5"/>
  <c r="T226" i="5"/>
  <c r="U226" i="5"/>
  <c r="V226" i="5"/>
  <c r="W226" i="5"/>
  <c r="X226" i="5"/>
  <c r="Y226" i="5"/>
  <c r="Z226" i="5"/>
  <c r="AA226" i="5"/>
  <c r="AB226" i="5"/>
  <c r="H227" i="5"/>
  <c r="I227" i="5"/>
  <c r="J227" i="5"/>
  <c r="K227" i="5"/>
  <c r="L227" i="5"/>
  <c r="M227" i="5"/>
  <c r="N227" i="5"/>
  <c r="O227" i="5"/>
  <c r="P227" i="5"/>
  <c r="Q227" i="5"/>
  <c r="R227" i="5"/>
  <c r="S227" i="5"/>
  <c r="T227" i="5"/>
  <c r="U227" i="5"/>
  <c r="V227" i="5"/>
  <c r="W227" i="5"/>
  <c r="X227" i="5"/>
  <c r="Y227" i="5"/>
  <c r="Z227" i="5"/>
  <c r="AA227" i="5"/>
  <c r="AB227" i="5"/>
  <c r="H228" i="5"/>
  <c r="A228" i="5" s="1"/>
  <c r="I228" i="5"/>
  <c r="J228" i="5"/>
  <c r="K228" i="5"/>
  <c r="L228" i="5"/>
  <c r="M228" i="5"/>
  <c r="N228" i="5"/>
  <c r="O228" i="5"/>
  <c r="P228" i="5"/>
  <c r="Q228" i="5"/>
  <c r="R228" i="5"/>
  <c r="S228" i="5"/>
  <c r="T228" i="5"/>
  <c r="U228" i="5"/>
  <c r="V228" i="5"/>
  <c r="W228" i="5"/>
  <c r="X228" i="5"/>
  <c r="Y228" i="5"/>
  <c r="Z228" i="5"/>
  <c r="AA228" i="5"/>
  <c r="AB228" i="5"/>
  <c r="H229" i="5"/>
  <c r="I229" i="5"/>
  <c r="J229" i="5"/>
  <c r="K229" i="5"/>
  <c r="L229" i="5"/>
  <c r="M229" i="5"/>
  <c r="N229" i="5"/>
  <c r="O229" i="5"/>
  <c r="P229" i="5"/>
  <c r="Q229" i="5"/>
  <c r="R229" i="5"/>
  <c r="S229" i="5"/>
  <c r="T229" i="5"/>
  <c r="U229" i="5"/>
  <c r="V229" i="5"/>
  <c r="W229" i="5"/>
  <c r="X229" i="5"/>
  <c r="Y229" i="5"/>
  <c r="Z229" i="5"/>
  <c r="AA229" i="5"/>
  <c r="AB229" i="5"/>
  <c r="H230" i="5"/>
  <c r="I230" i="5"/>
  <c r="J230" i="5"/>
  <c r="K230" i="5"/>
  <c r="L230" i="5"/>
  <c r="M230" i="5"/>
  <c r="N230" i="5"/>
  <c r="O230" i="5"/>
  <c r="P230" i="5"/>
  <c r="Q230" i="5"/>
  <c r="R230" i="5"/>
  <c r="S230" i="5"/>
  <c r="T230" i="5"/>
  <c r="U230" i="5"/>
  <c r="V230" i="5"/>
  <c r="W230" i="5"/>
  <c r="X230" i="5"/>
  <c r="Y230" i="5"/>
  <c r="Z230" i="5"/>
  <c r="AA230" i="5"/>
  <c r="AB230" i="5"/>
  <c r="H231" i="5"/>
  <c r="I231" i="5"/>
  <c r="J231" i="5"/>
  <c r="K231" i="5"/>
  <c r="L231" i="5"/>
  <c r="M231" i="5"/>
  <c r="N231" i="5"/>
  <c r="O231" i="5"/>
  <c r="P231" i="5"/>
  <c r="Q231" i="5"/>
  <c r="R231" i="5"/>
  <c r="S231" i="5"/>
  <c r="T231" i="5"/>
  <c r="U231" i="5"/>
  <c r="V231" i="5"/>
  <c r="W231" i="5"/>
  <c r="X231" i="5"/>
  <c r="Y231" i="5"/>
  <c r="Z231" i="5"/>
  <c r="AA231" i="5"/>
  <c r="AB231" i="5"/>
  <c r="H232" i="5"/>
  <c r="I232" i="5"/>
  <c r="J232" i="5"/>
  <c r="K232" i="5"/>
  <c r="L232" i="5"/>
  <c r="M232" i="5"/>
  <c r="N232" i="5"/>
  <c r="O232" i="5"/>
  <c r="P232" i="5"/>
  <c r="Q232" i="5"/>
  <c r="R232" i="5"/>
  <c r="S232" i="5"/>
  <c r="T232" i="5"/>
  <c r="U232" i="5"/>
  <c r="V232" i="5"/>
  <c r="W232" i="5"/>
  <c r="X232" i="5"/>
  <c r="Y232" i="5"/>
  <c r="Z232" i="5"/>
  <c r="AA232" i="5"/>
  <c r="AB232" i="5"/>
  <c r="H233" i="5"/>
  <c r="I233" i="5"/>
  <c r="J233" i="5"/>
  <c r="K233" i="5"/>
  <c r="L233" i="5"/>
  <c r="M233" i="5"/>
  <c r="N233" i="5"/>
  <c r="O233" i="5"/>
  <c r="P233" i="5"/>
  <c r="Q233" i="5"/>
  <c r="R233" i="5"/>
  <c r="S233" i="5"/>
  <c r="T233" i="5"/>
  <c r="U233" i="5"/>
  <c r="V233" i="5"/>
  <c r="W233" i="5"/>
  <c r="X233" i="5"/>
  <c r="Y233" i="5"/>
  <c r="Z233" i="5"/>
  <c r="AA233" i="5"/>
  <c r="AB233" i="5"/>
  <c r="H234" i="5"/>
  <c r="I234" i="5"/>
  <c r="J234" i="5"/>
  <c r="K234" i="5"/>
  <c r="L234" i="5"/>
  <c r="M234" i="5"/>
  <c r="N234" i="5"/>
  <c r="O234" i="5"/>
  <c r="P234" i="5"/>
  <c r="Q234" i="5"/>
  <c r="R234" i="5"/>
  <c r="S234" i="5"/>
  <c r="T234" i="5"/>
  <c r="U234" i="5"/>
  <c r="V234" i="5"/>
  <c r="W234" i="5"/>
  <c r="X234" i="5"/>
  <c r="Y234" i="5"/>
  <c r="Z234" i="5"/>
  <c r="AA234" i="5"/>
  <c r="AB234" i="5"/>
  <c r="H235" i="5"/>
  <c r="I235" i="5"/>
  <c r="J235" i="5"/>
  <c r="K235" i="5"/>
  <c r="L235" i="5"/>
  <c r="M235" i="5"/>
  <c r="N235" i="5"/>
  <c r="O235" i="5"/>
  <c r="P235" i="5"/>
  <c r="Q235" i="5"/>
  <c r="R235" i="5"/>
  <c r="S235" i="5"/>
  <c r="T235" i="5"/>
  <c r="U235" i="5"/>
  <c r="V235" i="5"/>
  <c r="W235" i="5"/>
  <c r="X235" i="5"/>
  <c r="Y235" i="5"/>
  <c r="Z235" i="5"/>
  <c r="AA235" i="5"/>
  <c r="AB235" i="5"/>
  <c r="H236" i="5"/>
  <c r="A236" i="5" s="1"/>
  <c r="I236" i="5"/>
  <c r="J236" i="5"/>
  <c r="K236" i="5"/>
  <c r="L236" i="5"/>
  <c r="M236" i="5"/>
  <c r="N236" i="5"/>
  <c r="O236" i="5"/>
  <c r="P236" i="5"/>
  <c r="Q236" i="5"/>
  <c r="R236" i="5"/>
  <c r="S236" i="5"/>
  <c r="T236" i="5"/>
  <c r="U236" i="5"/>
  <c r="V236" i="5"/>
  <c r="W236" i="5"/>
  <c r="X236" i="5"/>
  <c r="Y236" i="5"/>
  <c r="Z236" i="5"/>
  <c r="AA236" i="5"/>
  <c r="AB236" i="5"/>
  <c r="H237" i="5"/>
  <c r="I237" i="5"/>
  <c r="J237" i="5"/>
  <c r="K237" i="5"/>
  <c r="L237" i="5"/>
  <c r="M237" i="5"/>
  <c r="N237" i="5"/>
  <c r="O237" i="5"/>
  <c r="P237" i="5"/>
  <c r="Q237" i="5"/>
  <c r="R237" i="5"/>
  <c r="S237" i="5"/>
  <c r="T237" i="5"/>
  <c r="U237" i="5"/>
  <c r="V237" i="5"/>
  <c r="W237" i="5"/>
  <c r="X237" i="5"/>
  <c r="Y237" i="5"/>
  <c r="Z237" i="5"/>
  <c r="AA237" i="5"/>
  <c r="AB237" i="5"/>
  <c r="H238" i="5"/>
  <c r="I238" i="5"/>
  <c r="J238" i="5"/>
  <c r="K238" i="5"/>
  <c r="L238" i="5"/>
  <c r="M238" i="5"/>
  <c r="N238" i="5"/>
  <c r="O238" i="5"/>
  <c r="P238" i="5"/>
  <c r="Q238" i="5"/>
  <c r="R238" i="5"/>
  <c r="S238" i="5"/>
  <c r="T238" i="5"/>
  <c r="U238" i="5"/>
  <c r="V238" i="5"/>
  <c r="W238" i="5"/>
  <c r="X238" i="5"/>
  <c r="Y238" i="5"/>
  <c r="Z238" i="5"/>
  <c r="AA238" i="5"/>
  <c r="AB238" i="5"/>
  <c r="H239" i="5"/>
  <c r="I239" i="5"/>
  <c r="J239" i="5"/>
  <c r="K239" i="5"/>
  <c r="L239" i="5"/>
  <c r="M239" i="5"/>
  <c r="N239" i="5"/>
  <c r="O239" i="5"/>
  <c r="P239" i="5"/>
  <c r="Q239" i="5"/>
  <c r="R239" i="5"/>
  <c r="S239" i="5"/>
  <c r="T239" i="5"/>
  <c r="U239" i="5"/>
  <c r="V239" i="5"/>
  <c r="W239" i="5"/>
  <c r="X239" i="5"/>
  <c r="Y239" i="5"/>
  <c r="Z239" i="5"/>
  <c r="AA239" i="5"/>
  <c r="AB239" i="5"/>
  <c r="H240" i="5"/>
  <c r="I240" i="5"/>
  <c r="J240" i="5"/>
  <c r="K240" i="5"/>
  <c r="L240" i="5"/>
  <c r="M240" i="5"/>
  <c r="N240" i="5"/>
  <c r="O240" i="5"/>
  <c r="P240" i="5"/>
  <c r="Q240" i="5"/>
  <c r="R240" i="5"/>
  <c r="S240" i="5"/>
  <c r="T240" i="5"/>
  <c r="U240" i="5"/>
  <c r="V240" i="5"/>
  <c r="W240" i="5"/>
  <c r="X240" i="5"/>
  <c r="Y240" i="5"/>
  <c r="Z240" i="5"/>
  <c r="AA240" i="5"/>
  <c r="AB240" i="5"/>
  <c r="H241" i="5"/>
  <c r="I241" i="5"/>
  <c r="J241" i="5"/>
  <c r="K241" i="5"/>
  <c r="L241" i="5"/>
  <c r="M241" i="5"/>
  <c r="N241" i="5"/>
  <c r="O241" i="5"/>
  <c r="P241" i="5"/>
  <c r="Q241" i="5"/>
  <c r="R241" i="5"/>
  <c r="S241" i="5"/>
  <c r="T241" i="5"/>
  <c r="U241" i="5"/>
  <c r="V241" i="5"/>
  <c r="W241" i="5"/>
  <c r="X241" i="5"/>
  <c r="Y241" i="5"/>
  <c r="Z241" i="5"/>
  <c r="AA241" i="5"/>
  <c r="AB241" i="5"/>
  <c r="H242" i="5"/>
  <c r="I242" i="5"/>
  <c r="J242" i="5"/>
  <c r="K242" i="5"/>
  <c r="L242" i="5"/>
  <c r="M242" i="5"/>
  <c r="N242" i="5"/>
  <c r="O242" i="5"/>
  <c r="P242" i="5"/>
  <c r="Q242" i="5"/>
  <c r="R242" i="5"/>
  <c r="S242" i="5"/>
  <c r="T242" i="5"/>
  <c r="U242" i="5"/>
  <c r="V242" i="5"/>
  <c r="W242" i="5"/>
  <c r="X242" i="5"/>
  <c r="Y242" i="5"/>
  <c r="Z242" i="5"/>
  <c r="AA242" i="5"/>
  <c r="AB242" i="5"/>
  <c r="H243" i="5"/>
  <c r="I243" i="5"/>
  <c r="J243" i="5"/>
  <c r="K243" i="5"/>
  <c r="L243" i="5"/>
  <c r="M243" i="5"/>
  <c r="N243" i="5"/>
  <c r="O243" i="5"/>
  <c r="P243" i="5"/>
  <c r="Q243" i="5"/>
  <c r="R243" i="5"/>
  <c r="S243" i="5"/>
  <c r="T243" i="5"/>
  <c r="U243" i="5"/>
  <c r="V243" i="5"/>
  <c r="W243" i="5"/>
  <c r="X243" i="5"/>
  <c r="Y243" i="5"/>
  <c r="Z243" i="5"/>
  <c r="AA243" i="5"/>
  <c r="AB243" i="5"/>
  <c r="H244" i="5"/>
  <c r="A244" i="5" s="1"/>
  <c r="I244" i="5"/>
  <c r="J244" i="5"/>
  <c r="K244" i="5"/>
  <c r="L244" i="5"/>
  <c r="M244" i="5"/>
  <c r="N244" i="5"/>
  <c r="O244" i="5"/>
  <c r="P244" i="5"/>
  <c r="Q244" i="5"/>
  <c r="R244" i="5"/>
  <c r="S244" i="5"/>
  <c r="T244" i="5"/>
  <c r="U244" i="5"/>
  <c r="V244" i="5"/>
  <c r="W244" i="5"/>
  <c r="X244" i="5"/>
  <c r="Y244" i="5"/>
  <c r="Z244" i="5"/>
  <c r="AA244" i="5"/>
  <c r="AB244" i="5"/>
  <c r="H245" i="5"/>
  <c r="I245" i="5"/>
  <c r="J245" i="5"/>
  <c r="K245" i="5"/>
  <c r="L245" i="5"/>
  <c r="M245" i="5"/>
  <c r="N245" i="5"/>
  <c r="O245" i="5"/>
  <c r="P245" i="5"/>
  <c r="Q245" i="5"/>
  <c r="R245" i="5"/>
  <c r="S245" i="5"/>
  <c r="T245" i="5"/>
  <c r="U245" i="5"/>
  <c r="V245" i="5"/>
  <c r="W245" i="5"/>
  <c r="X245" i="5"/>
  <c r="Y245" i="5"/>
  <c r="Z245" i="5"/>
  <c r="AA245" i="5"/>
  <c r="AB245" i="5"/>
  <c r="H246" i="5"/>
  <c r="I246" i="5"/>
  <c r="J246" i="5"/>
  <c r="K246" i="5"/>
  <c r="L246" i="5"/>
  <c r="M246" i="5"/>
  <c r="N246" i="5"/>
  <c r="O246" i="5"/>
  <c r="P246" i="5"/>
  <c r="Q246" i="5"/>
  <c r="R246" i="5"/>
  <c r="S246" i="5"/>
  <c r="T246" i="5"/>
  <c r="U246" i="5"/>
  <c r="V246" i="5"/>
  <c r="W246" i="5"/>
  <c r="X246" i="5"/>
  <c r="Y246" i="5"/>
  <c r="Z246" i="5"/>
  <c r="AA246" i="5"/>
  <c r="AB246" i="5"/>
  <c r="H247" i="5"/>
  <c r="I247" i="5"/>
  <c r="J247" i="5"/>
  <c r="K247" i="5"/>
  <c r="L247" i="5"/>
  <c r="M247" i="5"/>
  <c r="N247" i="5"/>
  <c r="O247" i="5"/>
  <c r="P247" i="5"/>
  <c r="Q247" i="5"/>
  <c r="R247" i="5"/>
  <c r="S247" i="5"/>
  <c r="T247" i="5"/>
  <c r="U247" i="5"/>
  <c r="V247" i="5"/>
  <c r="W247" i="5"/>
  <c r="X247" i="5"/>
  <c r="Y247" i="5"/>
  <c r="Z247" i="5"/>
  <c r="AA247" i="5"/>
  <c r="AB247" i="5"/>
  <c r="B17" i="5"/>
  <c r="H17" i="5"/>
  <c r="I17" i="5"/>
  <c r="J17" i="5"/>
  <c r="K17" i="5"/>
  <c r="L17" i="5"/>
  <c r="M17" i="5"/>
  <c r="N17" i="5"/>
  <c r="O17" i="5"/>
  <c r="P17" i="5"/>
  <c r="Q17" i="5"/>
  <c r="R17" i="5"/>
  <c r="S17" i="5"/>
  <c r="T17" i="5"/>
  <c r="U17" i="5"/>
  <c r="V17" i="5"/>
  <c r="W17" i="5"/>
  <c r="X17" i="5"/>
  <c r="Y17" i="5"/>
  <c r="Z17" i="5"/>
  <c r="AA17" i="5"/>
  <c r="AB17" i="5"/>
  <c r="H8" i="5"/>
  <c r="I8" i="5"/>
  <c r="J8" i="5"/>
  <c r="K8" i="5"/>
  <c r="L8" i="5"/>
  <c r="M8" i="5"/>
  <c r="N8" i="5"/>
  <c r="O8" i="5"/>
  <c r="P8" i="5"/>
  <c r="Q8" i="5"/>
  <c r="R8" i="5"/>
  <c r="S8" i="5"/>
  <c r="T8" i="5"/>
  <c r="U8" i="5"/>
  <c r="V8" i="5"/>
  <c r="W8" i="5"/>
  <c r="X8" i="5"/>
  <c r="Y8" i="5"/>
  <c r="Z8" i="5"/>
  <c r="AA8" i="5"/>
  <c r="AB8" i="5"/>
  <c r="H9" i="5"/>
  <c r="I9" i="5"/>
  <c r="J9" i="5"/>
  <c r="K9" i="5"/>
  <c r="L9" i="5"/>
  <c r="M9" i="5"/>
  <c r="N9" i="5"/>
  <c r="O9" i="5"/>
  <c r="P9" i="5"/>
  <c r="Q9" i="5"/>
  <c r="R9" i="5"/>
  <c r="S9" i="5"/>
  <c r="T9" i="5"/>
  <c r="U9" i="5"/>
  <c r="V9" i="5"/>
  <c r="W9" i="5"/>
  <c r="X9" i="5"/>
  <c r="Y9" i="5"/>
  <c r="Z9" i="5"/>
  <c r="AA9" i="5"/>
  <c r="AB9" i="5"/>
  <c r="H10" i="5"/>
  <c r="I10" i="5"/>
  <c r="J10" i="5"/>
  <c r="K10" i="5"/>
  <c r="L10" i="5"/>
  <c r="M10" i="5"/>
  <c r="N10" i="5"/>
  <c r="O10" i="5"/>
  <c r="P10" i="5"/>
  <c r="Q10" i="5"/>
  <c r="R10" i="5"/>
  <c r="S10" i="5"/>
  <c r="T10" i="5"/>
  <c r="U10" i="5"/>
  <c r="V10" i="5"/>
  <c r="W10" i="5"/>
  <c r="X10" i="5"/>
  <c r="Y10" i="5"/>
  <c r="Z10" i="5"/>
  <c r="AA10" i="5"/>
  <c r="AB10" i="5"/>
  <c r="H11" i="5"/>
  <c r="I11" i="5"/>
  <c r="J11" i="5"/>
  <c r="K11" i="5"/>
  <c r="L11" i="5"/>
  <c r="M11" i="5"/>
  <c r="N11" i="5"/>
  <c r="O11" i="5"/>
  <c r="P11" i="5"/>
  <c r="Q11" i="5"/>
  <c r="R11" i="5"/>
  <c r="S11" i="5"/>
  <c r="T11" i="5"/>
  <c r="U11" i="5"/>
  <c r="V11" i="5"/>
  <c r="W11" i="5"/>
  <c r="X11" i="5"/>
  <c r="Y11" i="5"/>
  <c r="Z11" i="5"/>
  <c r="AA11" i="5"/>
  <c r="AB11" i="5"/>
  <c r="H12" i="5"/>
  <c r="I12" i="5"/>
  <c r="J12" i="5"/>
  <c r="K12" i="5"/>
  <c r="L12" i="5"/>
  <c r="M12" i="5"/>
  <c r="N12" i="5"/>
  <c r="O12" i="5"/>
  <c r="P12" i="5"/>
  <c r="Q12" i="5"/>
  <c r="R12" i="5"/>
  <c r="S12" i="5"/>
  <c r="T12" i="5"/>
  <c r="U12" i="5"/>
  <c r="V12" i="5"/>
  <c r="W12" i="5"/>
  <c r="X12" i="5"/>
  <c r="Y12" i="5"/>
  <c r="Z12" i="5"/>
  <c r="AA12" i="5"/>
  <c r="AB12" i="5"/>
  <c r="H13" i="5"/>
  <c r="I13" i="5"/>
  <c r="J13" i="5"/>
  <c r="K13" i="5"/>
  <c r="L13" i="5"/>
  <c r="M13" i="5"/>
  <c r="N13" i="5"/>
  <c r="O13" i="5"/>
  <c r="P13" i="5"/>
  <c r="Q13" i="5"/>
  <c r="R13" i="5"/>
  <c r="S13" i="5"/>
  <c r="T13" i="5"/>
  <c r="U13" i="5"/>
  <c r="V13" i="5"/>
  <c r="W13" i="5"/>
  <c r="X13" i="5"/>
  <c r="Y13" i="5"/>
  <c r="Z13" i="5"/>
  <c r="AA13" i="5"/>
  <c r="AB13" i="5"/>
  <c r="H14" i="5"/>
  <c r="I14" i="5"/>
  <c r="J14" i="5"/>
  <c r="K14" i="5"/>
  <c r="L14" i="5"/>
  <c r="M14" i="5"/>
  <c r="N14" i="5"/>
  <c r="O14" i="5"/>
  <c r="P14" i="5"/>
  <c r="Q14" i="5"/>
  <c r="R14" i="5"/>
  <c r="S14" i="5"/>
  <c r="T14" i="5"/>
  <c r="U14" i="5"/>
  <c r="V14" i="5"/>
  <c r="W14" i="5"/>
  <c r="X14" i="5"/>
  <c r="Y14" i="5"/>
  <c r="Z14" i="5"/>
  <c r="AA14" i="5"/>
  <c r="AB14" i="5"/>
  <c r="H15" i="5"/>
  <c r="I15" i="5"/>
  <c r="J15" i="5"/>
  <c r="K15" i="5"/>
  <c r="L15" i="5"/>
  <c r="M15" i="5"/>
  <c r="N15" i="5"/>
  <c r="O15" i="5"/>
  <c r="P15" i="5"/>
  <c r="Q15" i="5"/>
  <c r="R15" i="5"/>
  <c r="S15" i="5"/>
  <c r="T15" i="5"/>
  <c r="U15" i="5"/>
  <c r="V15" i="5"/>
  <c r="W15" i="5"/>
  <c r="X15" i="5"/>
  <c r="Y15" i="5"/>
  <c r="Z15" i="5"/>
  <c r="AA15" i="5"/>
  <c r="AB15" i="5"/>
  <c r="H16" i="5"/>
  <c r="I16" i="5"/>
  <c r="J16" i="5"/>
  <c r="K16" i="5"/>
  <c r="L16" i="5"/>
  <c r="M16" i="5"/>
  <c r="N16" i="5"/>
  <c r="O16" i="5"/>
  <c r="P16" i="5"/>
  <c r="Q16" i="5"/>
  <c r="R16" i="5"/>
  <c r="S16" i="5"/>
  <c r="T16" i="5"/>
  <c r="U16" i="5"/>
  <c r="V16" i="5"/>
  <c r="W16" i="5"/>
  <c r="X16" i="5"/>
  <c r="Y16" i="5"/>
  <c r="Z16" i="5"/>
  <c r="AA16" i="5"/>
  <c r="AB16" i="5"/>
  <c r="H18" i="5"/>
  <c r="I18" i="5"/>
  <c r="J18" i="5"/>
  <c r="K18" i="5"/>
  <c r="L18" i="5"/>
  <c r="M18" i="5"/>
  <c r="N18" i="5"/>
  <c r="O18" i="5"/>
  <c r="P18" i="5"/>
  <c r="Q18" i="5"/>
  <c r="R18" i="5"/>
  <c r="S18" i="5"/>
  <c r="T18" i="5"/>
  <c r="U18" i="5"/>
  <c r="V18" i="5"/>
  <c r="W18" i="5"/>
  <c r="X18" i="5"/>
  <c r="Y18" i="5"/>
  <c r="Z18" i="5"/>
  <c r="AA18" i="5"/>
  <c r="AB18" i="5"/>
  <c r="H19" i="5"/>
  <c r="I19" i="5"/>
  <c r="J19" i="5"/>
  <c r="K19" i="5"/>
  <c r="L19" i="5"/>
  <c r="M19" i="5"/>
  <c r="N19" i="5"/>
  <c r="O19" i="5"/>
  <c r="P19" i="5"/>
  <c r="Q19" i="5"/>
  <c r="R19" i="5"/>
  <c r="S19" i="5"/>
  <c r="T19" i="5"/>
  <c r="U19" i="5"/>
  <c r="V19" i="5"/>
  <c r="W19" i="5"/>
  <c r="X19" i="5"/>
  <c r="Y19" i="5"/>
  <c r="Z19" i="5"/>
  <c r="AA19" i="5"/>
  <c r="AB19" i="5"/>
  <c r="H20" i="5"/>
  <c r="I20" i="5"/>
  <c r="J20" i="5"/>
  <c r="K20" i="5"/>
  <c r="L20" i="5"/>
  <c r="M20" i="5"/>
  <c r="N20" i="5"/>
  <c r="O20" i="5"/>
  <c r="P20" i="5"/>
  <c r="Q20" i="5"/>
  <c r="R20" i="5"/>
  <c r="S20" i="5"/>
  <c r="T20" i="5"/>
  <c r="U20" i="5"/>
  <c r="V20" i="5"/>
  <c r="W20" i="5"/>
  <c r="X20" i="5"/>
  <c r="Y20" i="5"/>
  <c r="Z20" i="5"/>
  <c r="AA20" i="5"/>
  <c r="AB20" i="5"/>
  <c r="H21" i="5"/>
  <c r="I21" i="5"/>
  <c r="J21" i="5"/>
  <c r="K21" i="5"/>
  <c r="L21" i="5"/>
  <c r="M21" i="5"/>
  <c r="N21" i="5"/>
  <c r="O21" i="5"/>
  <c r="P21" i="5"/>
  <c r="Q21" i="5"/>
  <c r="R21" i="5"/>
  <c r="S21" i="5"/>
  <c r="T21" i="5"/>
  <c r="U21" i="5"/>
  <c r="V21" i="5"/>
  <c r="W21" i="5"/>
  <c r="X21" i="5"/>
  <c r="Y21" i="5"/>
  <c r="Z21" i="5"/>
  <c r="AA21" i="5"/>
  <c r="AB21" i="5"/>
  <c r="H22" i="5"/>
  <c r="I22" i="5"/>
  <c r="J22" i="5"/>
  <c r="K22" i="5"/>
  <c r="L22" i="5"/>
  <c r="M22" i="5"/>
  <c r="N22" i="5"/>
  <c r="O22" i="5"/>
  <c r="P22" i="5"/>
  <c r="Q22" i="5"/>
  <c r="R22" i="5"/>
  <c r="S22" i="5"/>
  <c r="T22" i="5"/>
  <c r="U22" i="5"/>
  <c r="V22" i="5"/>
  <c r="W22" i="5"/>
  <c r="X22" i="5"/>
  <c r="Y22" i="5"/>
  <c r="Z22" i="5"/>
  <c r="AA22" i="5"/>
  <c r="AB22" i="5"/>
  <c r="H23" i="5"/>
  <c r="I23" i="5"/>
  <c r="J23" i="5"/>
  <c r="K23" i="5"/>
  <c r="L23" i="5"/>
  <c r="M23" i="5"/>
  <c r="N23" i="5"/>
  <c r="O23" i="5"/>
  <c r="P23" i="5"/>
  <c r="Q23" i="5"/>
  <c r="R23" i="5"/>
  <c r="S23" i="5"/>
  <c r="T23" i="5"/>
  <c r="U23" i="5"/>
  <c r="V23" i="5"/>
  <c r="W23" i="5"/>
  <c r="X23" i="5"/>
  <c r="Y23" i="5"/>
  <c r="Z23" i="5"/>
  <c r="AA23" i="5"/>
  <c r="AB23" i="5"/>
  <c r="H24" i="5"/>
  <c r="I24" i="5"/>
  <c r="J24" i="5"/>
  <c r="K24" i="5"/>
  <c r="L24" i="5"/>
  <c r="M24" i="5"/>
  <c r="N24" i="5"/>
  <c r="O24" i="5"/>
  <c r="P24" i="5"/>
  <c r="Q24" i="5"/>
  <c r="R24" i="5"/>
  <c r="S24" i="5"/>
  <c r="T24" i="5"/>
  <c r="U24" i="5"/>
  <c r="V24" i="5"/>
  <c r="W24" i="5"/>
  <c r="X24" i="5"/>
  <c r="Y24" i="5"/>
  <c r="Z24" i="5"/>
  <c r="AA24" i="5"/>
  <c r="AB24" i="5"/>
  <c r="H25" i="5"/>
  <c r="I25" i="5"/>
  <c r="J25" i="5"/>
  <c r="K25" i="5"/>
  <c r="L25" i="5"/>
  <c r="M25" i="5"/>
  <c r="N25" i="5"/>
  <c r="O25" i="5"/>
  <c r="P25" i="5"/>
  <c r="Q25" i="5"/>
  <c r="R25" i="5"/>
  <c r="S25" i="5"/>
  <c r="T25" i="5"/>
  <c r="U25" i="5"/>
  <c r="V25" i="5"/>
  <c r="W25" i="5"/>
  <c r="X25" i="5"/>
  <c r="Y25" i="5"/>
  <c r="Z25" i="5"/>
  <c r="AA25" i="5"/>
  <c r="AB25" i="5"/>
  <c r="H26" i="5"/>
  <c r="I26" i="5"/>
  <c r="J26" i="5"/>
  <c r="K26" i="5"/>
  <c r="L26" i="5"/>
  <c r="M26" i="5"/>
  <c r="N26" i="5"/>
  <c r="O26" i="5"/>
  <c r="P26" i="5"/>
  <c r="Q26" i="5"/>
  <c r="R26" i="5"/>
  <c r="S26" i="5"/>
  <c r="T26" i="5"/>
  <c r="U26" i="5"/>
  <c r="V26" i="5"/>
  <c r="W26" i="5"/>
  <c r="X26" i="5"/>
  <c r="Y26" i="5"/>
  <c r="Z26" i="5"/>
  <c r="AA26" i="5"/>
  <c r="AB26" i="5"/>
  <c r="H27" i="5"/>
  <c r="I27" i="5"/>
  <c r="J27" i="5"/>
  <c r="K27" i="5"/>
  <c r="L27" i="5"/>
  <c r="M27" i="5"/>
  <c r="N27" i="5"/>
  <c r="O27" i="5"/>
  <c r="P27" i="5"/>
  <c r="Q27" i="5"/>
  <c r="R27" i="5"/>
  <c r="S27" i="5"/>
  <c r="T27" i="5"/>
  <c r="U27" i="5"/>
  <c r="V27" i="5"/>
  <c r="W27" i="5"/>
  <c r="X27" i="5"/>
  <c r="Y27" i="5"/>
  <c r="Z27" i="5"/>
  <c r="AA27" i="5"/>
  <c r="AB27" i="5"/>
  <c r="H28" i="5"/>
  <c r="I28" i="5"/>
  <c r="J28" i="5"/>
  <c r="K28" i="5"/>
  <c r="L28" i="5"/>
  <c r="M28" i="5"/>
  <c r="N28" i="5"/>
  <c r="O28" i="5"/>
  <c r="P28" i="5"/>
  <c r="Q28" i="5"/>
  <c r="R28" i="5"/>
  <c r="S28" i="5"/>
  <c r="T28" i="5"/>
  <c r="U28" i="5"/>
  <c r="V28" i="5"/>
  <c r="W28" i="5"/>
  <c r="X28" i="5"/>
  <c r="Y28" i="5"/>
  <c r="Z28" i="5"/>
  <c r="AA28" i="5"/>
  <c r="AB28" i="5"/>
  <c r="H29" i="5"/>
  <c r="I29" i="5"/>
  <c r="J29" i="5"/>
  <c r="K29" i="5"/>
  <c r="L29" i="5"/>
  <c r="M29" i="5"/>
  <c r="N29" i="5"/>
  <c r="O29" i="5"/>
  <c r="P29" i="5"/>
  <c r="Q29" i="5"/>
  <c r="R29" i="5"/>
  <c r="S29" i="5"/>
  <c r="T29" i="5"/>
  <c r="U29" i="5"/>
  <c r="V29" i="5"/>
  <c r="W29" i="5"/>
  <c r="X29" i="5"/>
  <c r="Y29" i="5"/>
  <c r="Z29" i="5"/>
  <c r="AA29" i="5"/>
  <c r="AB29" i="5"/>
  <c r="H30" i="5"/>
  <c r="I30" i="5"/>
  <c r="J30" i="5"/>
  <c r="K30" i="5"/>
  <c r="L30" i="5"/>
  <c r="M30" i="5"/>
  <c r="N30" i="5"/>
  <c r="O30" i="5"/>
  <c r="P30" i="5"/>
  <c r="Q30" i="5"/>
  <c r="R30" i="5"/>
  <c r="S30" i="5"/>
  <c r="T30" i="5"/>
  <c r="U30" i="5"/>
  <c r="V30" i="5"/>
  <c r="W30" i="5"/>
  <c r="X30" i="5"/>
  <c r="Y30" i="5"/>
  <c r="Z30" i="5"/>
  <c r="AA30" i="5"/>
  <c r="AB30" i="5"/>
  <c r="H31" i="5"/>
  <c r="I31" i="5"/>
  <c r="J31" i="5"/>
  <c r="K31" i="5"/>
  <c r="L31" i="5"/>
  <c r="M31" i="5"/>
  <c r="N31" i="5"/>
  <c r="O31" i="5"/>
  <c r="P31" i="5"/>
  <c r="Q31" i="5"/>
  <c r="R31" i="5"/>
  <c r="S31" i="5"/>
  <c r="T31" i="5"/>
  <c r="U31" i="5"/>
  <c r="V31" i="5"/>
  <c r="W31" i="5"/>
  <c r="X31" i="5"/>
  <c r="Y31" i="5"/>
  <c r="Z31" i="5"/>
  <c r="AA31" i="5"/>
  <c r="AB31" i="5"/>
  <c r="H32" i="5"/>
  <c r="I32" i="5"/>
  <c r="J32" i="5"/>
  <c r="K32" i="5"/>
  <c r="L32" i="5"/>
  <c r="M32" i="5"/>
  <c r="N32" i="5"/>
  <c r="O32" i="5"/>
  <c r="P32" i="5"/>
  <c r="Q32" i="5"/>
  <c r="R32" i="5"/>
  <c r="S32" i="5"/>
  <c r="T32" i="5"/>
  <c r="U32" i="5"/>
  <c r="V32" i="5"/>
  <c r="W32" i="5"/>
  <c r="X32" i="5"/>
  <c r="Y32" i="5"/>
  <c r="Z32" i="5"/>
  <c r="AA32" i="5"/>
  <c r="AB32" i="5"/>
  <c r="H33" i="5"/>
  <c r="I33" i="5"/>
  <c r="J33" i="5"/>
  <c r="K33" i="5"/>
  <c r="L33" i="5"/>
  <c r="M33" i="5"/>
  <c r="N33" i="5"/>
  <c r="O33" i="5"/>
  <c r="P33" i="5"/>
  <c r="Q33" i="5"/>
  <c r="R33" i="5"/>
  <c r="S33" i="5"/>
  <c r="T33" i="5"/>
  <c r="U33" i="5"/>
  <c r="V33" i="5"/>
  <c r="W33" i="5"/>
  <c r="X33" i="5"/>
  <c r="Y33" i="5"/>
  <c r="Z33" i="5"/>
  <c r="AA33" i="5"/>
  <c r="AB33" i="5"/>
  <c r="H34" i="5"/>
  <c r="I34" i="5"/>
  <c r="J34" i="5"/>
  <c r="K34" i="5"/>
  <c r="L34" i="5"/>
  <c r="M34" i="5"/>
  <c r="N34" i="5"/>
  <c r="O34" i="5"/>
  <c r="P34" i="5"/>
  <c r="Q34" i="5"/>
  <c r="R34" i="5"/>
  <c r="S34" i="5"/>
  <c r="T34" i="5"/>
  <c r="U34" i="5"/>
  <c r="V34" i="5"/>
  <c r="W34" i="5"/>
  <c r="X34" i="5"/>
  <c r="Y34" i="5"/>
  <c r="Z34" i="5"/>
  <c r="AA34" i="5"/>
  <c r="AB34" i="5"/>
  <c r="H35" i="5"/>
  <c r="I35" i="5"/>
  <c r="J35" i="5"/>
  <c r="K35" i="5"/>
  <c r="L35" i="5"/>
  <c r="M35" i="5"/>
  <c r="N35" i="5"/>
  <c r="O35" i="5"/>
  <c r="P35" i="5"/>
  <c r="Q35" i="5"/>
  <c r="R35" i="5"/>
  <c r="S35" i="5"/>
  <c r="T35" i="5"/>
  <c r="U35" i="5"/>
  <c r="V35" i="5"/>
  <c r="W35" i="5"/>
  <c r="X35" i="5"/>
  <c r="Y35" i="5"/>
  <c r="Z35" i="5"/>
  <c r="AA35" i="5"/>
  <c r="AB35" i="5"/>
  <c r="H36" i="5"/>
  <c r="I36" i="5"/>
  <c r="J36" i="5"/>
  <c r="K36" i="5"/>
  <c r="L36" i="5"/>
  <c r="M36" i="5"/>
  <c r="N36" i="5"/>
  <c r="O36" i="5"/>
  <c r="P36" i="5"/>
  <c r="Q36" i="5"/>
  <c r="R36" i="5"/>
  <c r="S36" i="5"/>
  <c r="T36" i="5"/>
  <c r="U36" i="5"/>
  <c r="V36" i="5"/>
  <c r="W36" i="5"/>
  <c r="X36" i="5"/>
  <c r="Y36" i="5"/>
  <c r="Z36" i="5"/>
  <c r="AA36" i="5"/>
  <c r="AB36" i="5"/>
  <c r="H37" i="5"/>
  <c r="I37" i="5"/>
  <c r="J37" i="5"/>
  <c r="K37" i="5"/>
  <c r="L37" i="5"/>
  <c r="M37" i="5"/>
  <c r="N37" i="5"/>
  <c r="O37" i="5"/>
  <c r="P37" i="5"/>
  <c r="Q37" i="5"/>
  <c r="R37" i="5"/>
  <c r="S37" i="5"/>
  <c r="T37" i="5"/>
  <c r="U37" i="5"/>
  <c r="V37" i="5"/>
  <c r="W37" i="5"/>
  <c r="X37" i="5"/>
  <c r="Y37" i="5"/>
  <c r="Z37" i="5"/>
  <c r="AA37" i="5"/>
  <c r="AB37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Z38" i="5"/>
  <c r="AA38" i="5"/>
  <c r="AB38" i="5"/>
  <c r="H39" i="5"/>
  <c r="I39" i="5"/>
  <c r="J39" i="5"/>
  <c r="K39" i="5"/>
  <c r="L39" i="5"/>
  <c r="M39" i="5"/>
  <c r="N39" i="5"/>
  <c r="O39" i="5"/>
  <c r="P39" i="5"/>
  <c r="Q39" i="5"/>
  <c r="R39" i="5"/>
  <c r="S39" i="5"/>
  <c r="T39" i="5"/>
  <c r="U39" i="5"/>
  <c r="V39" i="5"/>
  <c r="W39" i="5"/>
  <c r="X39" i="5"/>
  <c r="Y39" i="5"/>
  <c r="Z39" i="5"/>
  <c r="AA39" i="5"/>
  <c r="AB39" i="5"/>
  <c r="H40" i="5"/>
  <c r="I40" i="5"/>
  <c r="J40" i="5"/>
  <c r="K40" i="5"/>
  <c r="L40" i="5"/>
  <c r="M40" i="5"/>
  <c r="N40" i="5"/>
  <c r="O40" i="5"/>
  <c r="P40" i="5"/>
  <c r="Q40" i="5"/>
  <c r="R40" i="5"/>
  <c r="S40" i="5"/>
  <c r="T40" i="5"/>
  <c r="U40" i="5"/>
  <c r="V40" i="5"/>
  <c r="W40" i="5"/>
  <c r="X40" i="5"/>
  <c r="Y40" i="5"/>
  <c r="Z40" i="5"/>
  <c r="AA40" i="5"/>
  <c r="AB40" i="5"/>
  <c r="H41" i="5"/>
  <c r="I41" i="5"/>
  <c r="J41" i="5"/>
  <c r="K41" i="5"/>
  <c r="L41" i="5"/>
  <c r="M41" i="5"/>
  <c r="N41" i="5"/>
  <c r="O41" i="5"/>
  <c r="P41" i="5"/>
  <c r="Q41" i="5"/>
  <c r="R41" i="5"/>
  <c r="S41" i="5"/>
  <c r="T41" i="5"/>
  <c r="U41" i="5"/>
  <c r="V41" i="5"/>
  <c r="W41" i="5"/>
  <c r="X41" i="5"/>
  <c r="Y41" i="5"/>
  <c r="Z41" i="5"/>
  <c r="AA41" i="5"/>
  <c r="AB41" i="5"/>
  <c r="H42" i="5"/>
  <c r="I42" i="5"/>
  <c r="J42" i="5"/>
  <c r="K42" i="5"/>
  <c r="L42" i="5"/>
  <c r="M42" i="5"/>
  <c r="N42" i="5"/>
  <c r="O42" i="5"/>
  <c r="P42" i="5"/>
  <c r="Q42" i="5"/>
  <c r="R42" i="5"/>
  <c r="S42" i="5"/>
  <c r="T42" i="5"/>
  <c r="U42" i="5"/>
  <c r="V42" i="5"/>
  <c r="W42" i="5"/>
  <c r="X42" i="5"/>
  <c r="Y42" i="5"/>
  <c r="Z42" i="5"/>
  <c r="AA42" i="5"/>
  <c r="AB42" i="5"/>
  <c r="H43" i="5"/>
  <c r="I43" i="5"/>
  <c r="J43" i="5"/>
  <c r="K43" i="5"/>
  <c r="L43" i="5"/>
  <c r="M43" i="5"/>
  <c r="N43" i="5"/>
  <c r="O43" i="5"/>
  <c r="P43" i="5"/>
  <c r="Q43" i="5"/>
  <c r="R43" i="5"/>
  <c r="S43" i="5"/>
  <c r="T43" i="5"/>
  <c r="U43" i="5"/>
  <c r="V43" i="5"/>
  <c r="W43" i="5"/>
  <c r="X43" i="5"/>
  <c r="Y43" i="5"/>
  <c r="Z43" i="5"/>
  <c r="AA43" i="5"/>
  <c r="AB43" i="5"/>
  <c r="H44" i="5"/>
  <c r="I44" i="5"/>
  <c r="J44" i="5"/>
  <c r="K44" i="5"/>
  <c r="L44" i="5"/>
  <c r="M44" i="5"/>
  <c r="N44" i="5"/>
  <c r="O44" i="5"/>
  <c r="P44" i="5"/>
  <c r="Q44" i="5"/>
  <c r="R44" i="5"/>
  <c r="S44" i="5"/>
  <c r="T44" i="5"/>
  <c r="U44" i="5"/>
  <c r="V44" i="5"/>
  <c r="W44" i="5"/>
  <c r="X44" i="5"/>
  <c r="Y44" i="5"/>
  <c r="Z44" i="5"/>
  <c r="AA44" i="5"/>
  <c r="AB44" i="5"/>
  <c r="H45" i="5"/>
  <c r="I45" i="5"/>
  <c r="J45" i="5"/>
  <c r="K45" i="5"/>
  <c r="L45" i="5"/>
  <c r="M45" i="5"/>
  <c r="N45" i="5"/>
  <c r="O45" i="5"/>
  <c r="P45" i="5"/>
  <c r="Q45" i="5"/>
  <c r="R45" i="5"/>
  <c r="S45" i="5"/>
  <c r="T45" i="5"/>
  <c r="U45" i="5"/>
  <c r="V45" i="5"/>
  <c r="W45" i="5"/>
  <c r="X45" i="5"/>
  <c r="Y45" i="5"/>
  <c r="Z45" i="5"/>
  <c r="AA45" i="5"/>
  <c r="AB45" i="5"/>
  <c r="H46" i="5"/>
  <c r="I46" i="5"/>
  <c r="J46" i="5"/>
  <c r="K46" i="5"/>
  <c r="L46" i="5"/>
  <c r="M46" i="5"/>
  <c r="N46" i="5"/>
  <c r="O46" i="5"/>
  <c r="P46" i="5"/>
  <c r="Q46" i="5"/>
  <c r="R46" i="5"/>
  <c r="S46" i="5"/>
  <c r="T46" i="5"/>
  <c r="U46" i="5"/>
  <c r="V46" i="5"/>
  <c r="W46" i="5"/>
  <c r="X46" i="5"/>
  <c r="Y46" i="5"/>
  <c r="Z46" i="5"/>
  <c r="AA46" i="5"/>
  <c r="AB46" i="5"/>
  <c r="H47" i="5"/>
  <c r="I47" i="5"/>
  <c r="J47" i="5"/>
  <c r="K47" i="5"/>
  <c r="L47" i="5"/>
  <c r="M47" i="5"/>
  <c r="N47" i="5"/>
  <c r="O47" i="5"/>
  <c r="P47" i="5"/>
  <c r="Q47" i="5"/>
  <c r="R47" i="5"/>
  <c r="S47" i="5"/>
  <c r="T47" i="5"/>
  <c r="U47" i="5"/>
  <c r="V47" i="5"/>
  <c r="W47" i="5"/>
  <c r="X47" i="5"/>
  <c r="Y47" i="5"/>
  <c r="Z47" i="5"/>
  <c r="AA47" i="5"/>
  <c r="AB47" i="5"/>
  <c r="H48" i="5"/>
  <c r="I48" i="5"/>
  <c r="J48" i="5"/>
  <c r="K48" i="5"/>
  <c r="L48" i="5"/>
  <c r="M48" i="5"/>
  <c r="N48" i="5"/>
  <c r="O48" i="5"/>
  <c r="P48" i="5"/>
  <c r="Q48" i="5"/>
  <c r="R48" i="5"/>
  <c r="S48" i="5"/>
  <c r="T48" i="5"/>
  <c r="U48" i="5"/>
  <c r="V48" i="5"/>
  <c r="W48" i="5"/>
  <c r="X48" i="5"/>
  <c r="Y48" i="5"/>
  <c r="Z48" i="5"/>
  <c r="AA48" i="5"/>
  <c r="AB48" i="5"/>
  <c r="H49" i="5"/>
  <c r="I49" i="5"/>
  <c r="J49" i="5"/>
  <c r="K49" i="5"/>
  <c r="L49" i="5"/>
  <c r="M49" i="5"/>
  <c r="N49" i="5"/>
  <c r="O49" i="5"/>
  <c r="P49" i="5"/>
  <c r="Q49" i="5"/>
  <c r="R49" i="5"/>
  <c r="S49" i="5"/>
  <c r="T49" i="5"/>
  <c r="U49" i="5"/>
  <c r="V49" i="5"/>
  <c r="W49" i="5"/>
  <c r="X49" i="5"/>
  <c r="Y49" i="5"/>
  <c r="Z49" i="5"/>
  <c r="AA49" i="5"/>
  <c r="AB49" i="5"/>
  <c r="H50" i="5"/>
  <c r="I50" i="5"/>
  <c r="J50" i="5"/>
  <c r="K50" i="5"/>
  <c r="L50" i="5"/>
  <c r="M50" i="5"/>
  <c r="N50" i="5"/>
  <c r="O50" i="5"/>
  <c r="P50" i="5"/>
  <c r="Q50" i="5"/>
  <c r="R50" i="5"/>
  <c r="S50" i="5"/>
  <c r="T50" i="5"/>
  <c r="U50" i="5"/>
  <c r="V50" i="5"/>
  <c r="W50" i="5"/>
  <c r="X50" i="5"/>
  <c r="Y50" i="5"/>
  <c r="Z50" i="5"/>
  <c r="AA50" i="5"/>
  <c r="AB50" i="5"/>
  <c r="H51" i="5"/>
  <c r="I51" i="5"/>
  <c r="J51" i="5"/>
  <c r="K51" i="5"/>
  <c r="L51" i="5"/>
  <c r="M51" i="5"/>
  <c r="N51" i="5"/>
  <c r="O51" i="5"/>
  <c r="P51" i="5"/>
  <c r="Q51" i="5"/>
  <c r="R51" i="5"/>
  <c r="S51" i="5"/>
  <c r="T51" i="5"/>
  <c r="U51" i="5"/>
  <c r="V51" i="5"/>
  <c r="W51" i="5"/>
  <c r="X51" i="5"/>
  <c r="Y51" i="5"/>
  <c r="Z51" i="5"/>
  <c r="AA51" i="5"/>
  <c r="AB51" i="5"/>
  <c r="H52" i="5"/>
  <c r="I52" i="5"/>
  <c r="J52" i="5"/>
  <c r="K52" i="5"/>
  <c r="L52" i="5"/>
  <c r="M52" i="5"/>
  <c r="N52" i="5"/>
  <c r="O52" i="5"/>
  <c r="P52" i="5"/>
  <c r="Q52" i="5"/>
  <c r="R52" i="5"/>
  <c r="S52" i="5"/>
  <c r="T52" i="5"/>
  <c r="U52" i="5"/>
  <c r="V52" i="5"/>
  <c r="W52" i="5"/>
  <c r="X52" i="5"/>
  <c r="Y52" i="5"/>
  <c r="Z52" i="5"/>
  <c r="AA52" i="5"/>
  <c r="AB52" i="5"/>
  <c r="H53" i="5"/>
  <c r="I53" i="5"/>
  <c r="J53" i="5"/>
  <c r="K53" i="5"/>
  <c r="L53" i="5"/>
  <c r="M53" i="5"/>
  <c r="N53" i="5"/>
  <c r="O53" i="5"/>
  <c r="P53" i="5"/>
  <c r="Q53" i="5"/>
  <c r="R53" i="5"/>
  <c r="S53" i="5"/>
  <c r="T53" i="5"/>
  <c r="U53" i="5"/>
  <c r="V53" i="5"/>
  <c r="W53" i="5"/>
  <c r="X53" i="5"/>
  <c r="Y53" i="5"/>
  <c r="Z53" i="5"/>
  <c r="AA53" i="5"/>
  <c r="AB53" i="5"/>
  <c r="H54" i="5"/>
  <c r="I54" i="5"/>
  <c r="J54" i="5"/>
  <c r="K54" i="5"/>
  <c r="L54" i="5"/>
  <c r="M54" i="5"/>
  <c r="N54" i="5"/>
  <c r="O54" i="5"/>
  <c r="P54" i="5"/>
  <c r="Q54" i="5"/>
  <c r="R54" i="5"/>
  <c r="S54" i="5"/>
  <c r="T54" i="5"/>
  <c r="U54" i="5"/>
  <c r="V54" i="5"/>
  <c r="W54" i="5"/>
  <c r="X54" i="5"/>
  <c r="Y54" i="5"/>
  <c r="Z54" i="5"/>
  <c r="AA54" i="5"/>
  <c r="AB54" i="5"/>
  <c r="H55" i="5"/>
  <c r="I55" i="5"/>
  <c r="J55" i="5"/>
  <c r="K55" i="5"/>
  <c r="L55" i="5"/>
  <c r="M55" i="5"/>
  <c r="N55" i="5"/>
  <c r="O55" i="5"/>
  <c r="P55" i="5"/>
  <c r="Q55" i="5"/>
  <c r="R55" i="5"/>
  <c r="S55" i="5"/>
  <c r="T55" i="5"/>
  <c r="U55" i="5"/>
  <c r="V55" i="5"/>
  <c r="W55" i="5"/>
  <c r="X55" i="5"/>
  <c r="Y55" i="5"/>
  <c r="Z55" i="5"/>
  <c r="AA55" i="5"/>
  <c r="AB55" i="5"/>
  <c r="H56" i="5"/>
  <c r="I56" i="5"/>
  <c r="J56" i="5"/>
  <c r="K56" i="5"/>
  <c r="L56" i="5"/>
  <c r="M56" i="5"/>
  <c r="N56" i="5"/>
  <c r="O56" i="5"/>
  <c r="P56" i="5"/>
  <c r="Q56" i="5"/>
  <c r="R56" i="5"/>
  <c r="S56" i="5"/>
  <c r="T56" i="5"/>
  <c r="U56" i="5"/>
  <c r="V56" i="5"/>
  <c r="W56" i="5"/>
  <c r="X56" i="5"/>
  <c r="Y56" i="5"/>
  <c r="Z56" i="5"/>
  <c r="AA56" i="5"/>
  <c r="AB56" i="5"/>
  <c r="H57" i="5"/>
  <c r="I57" i="5"/>
  <c r="J57" i="5"/>
  <c r="K57" i="5"/>
  <c r="L57" i="5"/>
  <c r="M57" i="5"/>
  <c r="N57" i="5"/>
  <c r="O57" i="5"/>
  <c r="P57" i="5"/>
  <c r="Q57" i="5"/>
  <c r="R57" i="5"/>
  <c r="S57" i="5"/>
  <c r="T57" i="5"/>
  <c r="U57" i="5"/>
  <c r="V57" i="5"/>
  <c r="W57" i="5"/>
  <c r="X57" i="5"/>
  <c r="Y57" i="5"/>
  <c r="Z57" i="5"/>
  <c r="AA57" i="5"/>
  <c r="AB57" i="5"/>
  <c r="H58" i="5"/>
  <c r="I58" i="5"/>
  <c r="J58" i="5"/>
  <c r="K58" i="5"/>
  <c r="L58" i="5"/>
  <c r="M58" i="5"/>
  <c r="N58" i="5"/>
  <c r="O58" i="5"/>
  <c r="P58" i="5"/>
  <c r="Q58" i="5"/>
  <c r="R58" i="5"/>
  <c r="S58" i="5"/>
  <c r="T58" i="5"/>
  <c r="U58" i="5"/>
  <c r="V58" i="5"/>
  <c r="W58" i="5"/>
  <c r="X58" i="5"/>
  <c r="Y58" i="5"/>
  <c r="Z58" i="5"/>
  <c r="AA58" i="5"/>
  <c r="AB58" i="5"/>
  <c r="H59" i="5"/>
  <c r="I59" i="5"/>
  <c r="J59" i="5"/>
  <c r="K59" i="5"/>
  <c r="L59" i="5"/>
  <c r="M59" i="5"/>
  <c r="N59" i="5"/>
  <c r="O59" i="5"/>
  <c r="P59" i="5"/>
  <c r="Q59" i="5"/>
  <c r="R59" i="5"/>
  <c r="S59" i="5"/>
  <c r="T59" i="5"/>
  <c r="U59" i="5"/>
  <c r="V59" i="5"/>
  <c r="W59" i="5"/>
  <c r="X59" i="5"/>
  <c r="Y59" i="5"/>
  <c r="Z59" i="5"/>
  <c r="AA59" i="5"/>
  <c r="AB59" i="5"/>
  <c r="H60" i="5"/>
  <c r="I60" i="5"/>
  <c r="J60" i="5"/>
  <c r="K60" i="5"/>
  <c r="L60" i="5"/>
  <c r="M60" i="5"/>
  <c r="N60" i="5"/>
  <c r="O60" i="5"/>
  <c r="P60" i="5"/>
  <c r="Q60" i="5"/>
  <c r="R60" i="5"/>
  <c r="S60" i="5"/>
  <c r="T60" i="5"/>
  <c r="U60" i="5"/>
  <c r="V60" i="5"/>
  <c r="W60" i="5"/>
  <c r="X60" i="5"/>
  <c r="Y60" i="5"/>
  <c r="Z60" i="5"/>
  <c r="AA60" i="5"/>
  <c r="AB60" i="5"/>
  <c r="H61" i="5"/>
  <c r="I61" i="5"/>
  <c r="J61" i="5"/>
  <c r="K61" i="5"/>
  <c r="L61" i="5"/>
  <c r="M61" i="5"/>
  <c r="N61" i="5"/>
  <c r="O61" i="5"/>
  <c r="P61" i="5"/>
  <c r="Q61" i="5"/>
  <c r="R61" i="5"/>
  <c r="S61" i="5"/>
  <c r="T61" i="5"/>
  <c r="U61" i="5"/>
  <c r="V61" i="5"/>
  <c r="W61" i="5"/>
  <c r="X61" i="5"/>
  <c r="Y61" i="5"/>
  <c r="Z61" i="5"/>
  <c r="AA61" i="5"/>
  <c r="AB61" i="5"/>
  <c r="H62" i="5"/>
  <c r="I62" i="5"/>
  <c r="J62" i="5"/>
  <c r="K62" i="5"/>
  <c r="L62" i="5"/>
  <c r="M62" i="5"/>
  <c r="N62" i="5"/>
  <c r="O62" i="5"/>
  <c r="P62" i="5"/>
  <c r="Q62" i="5"/>
  <c r="R62" i="5"/>
  <c r="S62" i="5"/>
  <c r="T62" i="5"/>
  <c r="U62" i="5"/>
  <c r="V62" i="5"/>
  <c r="W62" i="5"/>
  <c r="X62" i="5"/>
  <c r="Y62" i="5"/>
  <c r="Z62" i="5"/>
  <c r="AA62" i="5"/>
  <c r="AB62" i="5"/>
  <c r="H63" i="5"/>
  <c r="I63" i="5"/>
  <c r="J63" i="5"/>
  <c r="K63" i="5"/>
  <c r="L63" i="5"/>
  <c r="M63" i="5"/>
  <c r="N63" i="5"/>
  <c r="O63" i="5"/>
  <c r="P63" i="5"/>
  <c r="Q63" i="5"/>
  <c r="R63" i="5"/>
  <c r="S63" i="5"/>
  <c r="T63" i="5"/>
  <c r="U63" i="5"/>
  <c r="V63" i="5"/>
  <c r="W63" i="5"/>
  <c r="X63" i="5"/>
  <c r="Y63" i="5"/>
  <c r="Z63" i="5"/>
  <c r="AA63" i="5"/>
  <c r="AB63" i="5"/>
  <c r="H64" i="5"/>
  <c r="I64" i="5"/>
  <c r="J64" i="5"/>
  <c r="K64" i="5"/>
  <c r="L64" i="5"/>
  <c r="M64" i="5"/>
  <c r="N64" i="5"/>
  <c r="O64" i="5"/>
  <c r="P64" i="5"/>
  <c r="Q64" i="5"/>
  <c r="R64" i="5"/>
  <c r="S64" i="5"/>
  <c r="T64" i="5"/>
  <c r="U64" i="5"/>
  <c r="V64" i="5"/>
  <c r="W64" i="5"/>
  <c r="X64" i="5"/>
  <c r="Y64" i="5"/>
  <c r="Z64" i="5"/>
  <c r="AA64" i="5"/>
  <c r="AB64" i="5"/>
  <c r="H65" i="5"/>
  <c r="I65" i="5"/>
  <c r="J65" i="5"/>
  <c r="K65" i="5"/>
  <c r="L65" i="5"/>
  <c r="M65" i="5"/>
  <c r="N65" i="5"/>
  <c r="O65" i="5"/>
  <c r="P65" i="5"/>
  <c r="Q65" i="5"/>
  <c r="R65" i="5"/>
  <c r="S65" i="5"/>
  <c r="T65" i="5"/>
  <c r="U65" i="5"/>
  <c r="V65" i="5"/>
  <c r="W65" i="5"/>
  <c r="X65" i="5"/>
  <c r="Y65" i="5"/>
  <c r="Z65" i="5"/>
  <c r="AA65" i="5"/>
  <c r="AB65" i="5"/>
  <c r="H66" i="5"/>
  <c r="I66" i="5"/>
  <c r="J66" i="5"/>
  <c r="K66" i="5"/>
  <c r="L66" i="5"/>
  <c r="M66" i="5"/>
  <c r="N66" i="5"/>
  <c r="O66" i="5"/>
  <c r="P66" i="5"/>
  <c r="Q66" i="5"/>
  <c r="R66" i="5"/>
  <c r="S66" i="5"/>
  <c r="T66" i="5"/>
  <c r="U66" i="5"/>
  <c r="V66" i="5"/>
  <c r="W66" i="5"/>
  <c r="X66" i="5"/>
  <c r="Y66" i="5"/>
  <c r="Z66" i="5"/>
  <c r="AA66" i="5"/>
  <c r="AB66" i="5"/>
  <c r="H67" i="5"/>
  <c r="I67" i="5"/>
  <c r="J67" i="5"/>
  <c r="K67" i="5"/>
  <c r="L67" i="5"/>
  <c r="M67" i="5"/>
  <c r="N67" i="5"/>
  <c r="O67" i="5"/>
  <c r="P67" i="5"/>
  <c r="Q67" i="5"/>
  <c r="R67" i="5"/>
  <c r="S67" i="5"/>
  <c r="T67" i="5"/>
  <c r="U67" i="5"/>
  <c r="V67" i="5"/>
  <c r="W67" i="5"/>
  <c r="X67" i="5"/>
  <c r="Y67" i="5"/>
  <c r="Z67" i="5"/>
  <c r="AA67" i="5"/>
  <c r="AB67" i="5"/>
  <c r="H68" i="5"/>
  <c r="I68" i="5"/>
  <c r="J68" i="5"/>
  <c r="K68" i="5"/>
  <c r="L68" i="5"/>
  <c r="M68" i="5"/>
  <c r="N68" i="5"/>
  <c r="O68" i="5"/>
  <c r="P68" i="5"/>
  <c r="Q68" i="5"/>
  <c r="R68" i="5"/>
  <c r="S68" i="5"/>
  <c r="T68" i="5"/>
  <c r="U68" i="5"/>
  <c r="V68" i="5"/>
  <c r="W68" i="5"/>
  <c r="X68" i="5"/>
  <c r="Y68" i="5"/>
  <c r="Z68" i="5"/>
  <c r="AA68" i="5"/>
  <c r="AB68" i="5"/>
  <c r="H69" i="5"/>
  <c r="I69" i="5"/>
  <c r="J69" i="5"/>
  <c r="K69" i="5"/>
  <c r="L69" i="5"/>
  <c r="M69" i="5"/>
  <c r="N69" i="5"/>
  <c r="O69" i="5"/>
  <c r="P69" i="5"/>
  <c r="Q69" i="5"/>
  <c r="R69" i="5"/>
  <c r="S69" i="5"/>
  <c r="T69" i="5"/>
  <c r="U69" i="5"/>
  <c r="V69" i="5"/>
  <c r="W69" i="5"/>
  <c r="X69" i="5"/>
  <c r="Y69" i="5"/>
  <c r="Z69" i="5"/>
  <c r="AA69" i="5"/>
  <c r="AB69" i="5"/>
  <c r="H70" i="5"/>
  <c r="I70" i="5"/>
  <c r="J70" i="5"/>
  <c r="K70" i="5"/>
  <c r="L70" i="5"/>
  <c r="M70" i="5"/>
  <c r="N70" i="5"/>
  <c r="O70" i="5"/>
  <c r="P70" i="5"/>
  <c r="Q70" i="5"/>
  <c r="R70" i="5"/>
  <c r="S70" i="5"/>
  <c r="T70" i="5"/>
  <c r="U70" i="5"/>
  <c r="V70" i="5"/>
  <c r="W70" i="5"/>
  <c r="X70" i="5"/>
  <c r="Y70" i="5"/>
  <c r="Z70" i="5"/>
  <c r="AA70" i="5"/>
  <c r="AB70" i="5"/>
  <c r="H71" i="5"/>
  <c r="I71" i="5"/>
  <c r="J71" i="5"/>
  <c r="K71" i="5"/>
  <c r="L71" i="5"/>
  <c r="M71" i="5"/>
  <c r="N71" i="5"/>
  <c r="O71" i="5"/>
  <c r="P71" i="5"/>
  <c r="Q71" i="5"/>
  <c r="R71" i="5"/>
  <c r="S71" i="5"/>
  <c r="T71" i="5"/>
  <c r="U71" i="5"/>
  <c r="V71" i="5"/>
  <c r="W71" i="5"/>
  <c r="X71" i="5"/>
  <c r="Y71" i="5"/>
  <c r="Z71" i="5"/>
  <c r="AA71" i="5"/>
  <c r="AB71" i="5"/>
  <c r="H72" i="5"/>
  <c r="I72" i="5"/>
  <c r="J72" i="5"/>
  <c r="K72" i="5"/>
  <c r="L72" i="5"/>
  <c r="M72" i="5"/>
  <c r="N72" i="5"/>
  <c r="O72" i="5"/>
  <c r="P72" i="5"/>
  <c r="Q72" i="5"/>
  <c r="R72" i="5"/>
  <c r="S72" i="5"/>
  <c r="T72" i="5"/>
  <c r="U72" i="5"/>
  <c r="V72" i="5"/>
  <c r="W72" i="5"/>
  <c r="X72" i="5"/>
  <c r="Y72" i="5"/>
  <c r="Z72" i="5"/>
  <c r="AA72" i="5"/>
  <c r="AB72" i="5"/>
  <c r="H73" i="5"/>
  <c r="I73" i="5"/>
  <c r="J73" i="5"/>
  <c r="K73" i="5"/>
  <c r="L73" i="5"/>
  <c r="M73" i="5"/>
  <c r="N73" i="5"/>
  <c r="O73" i="5"/>
  <c r="P73" i="5"/>
  <c r="Q73" i="5"/>
  <c r="R73" i="5"/>
  <c r="S73" i="5"/>
  <c r="T73" i="5"/>
  <c r="U73" i="5"/>
  <c r="V73" i="5"/>
  <c r="W73" i="5"/>
  <c r="X73" i="5"/>
  <c r="Y73" i="5"/>
  <c r="Z73" i="5"/>
  <c r="AA73" i="5"/>
  <c r="AB73" i="5"/>
  <c r="H74" i="5"/>
  <c r="I74" i="5"/>
  <c r="J74" i="5"/>
  <c r="K74" i="5"/>
  <c r="L74" i="5"/>
  <c r="M74" i="5"/>
  <c r="N74" i="5"/>
  <c r="O74" i="5"/>
  <c r="P74" i="5"/>
  <c r="Q74" i="5"/>
  <c r="R74" i="5"/>
  <c r="S74" i="5"/>
  <c r="T74" i="5"/>
  <c r="U74" i="5"/>
  <c r="V74" i="5"/>
  <c r="W74" i="5"/>
  <c r="X74" i="5"/>
  <c r="Y74" i="5"/>
  <c r="Z74" i="5"/>
  <c r="AA74" i="5"/>
  <c r="AB74" i="5"/>
  <c r="H75" i="5"/>
  <c r="I75" i="5"/>
  <c r="J75" i="5"/>
  <c r="K75" i="5"/>
  <c r="L75" i="5"/>
  <c r="M75" i="5"/>
  <c r="N75" i="5"/>
  <c r="O75" i="5"/>
  <c r="P75" i="5"/>
  <c r="Q75" i="5"/>
  <c r="R75" i="5"/>
  <c r="S75" i="5"/>
  <c r="T75" i="5"/>
  <c r="U75" i="5"/>
  <c r="V75" i="5"/>
  <c r="W75" i="5"/>
  <c r="X75" i="5"/>
  <c r="Y75" i="5"/>
  <c r="Z75" i="5"/>
  <c r="AA75" i="5"/>
  <c r="AB75" i="5"/>
  <c r="H76" i="5"/>
  <c r="I76" i="5"/>
  <c r="J76" i="5"/>
  <c r="K76" i="5"/>
  <c r="L76" i="5"/>
  <c r="M76" i="5"/>
  <c r="N76" i="5"/>
  <c r="O76" i="5"/>
  <c r="P76" i="5"/>
  <c r="Q76" i="5"/>
  <c r="R76" i="5"/>
  <c r="S76" i="5"/>
  <c r="T76" i="5"/>
  <c r="U76" i="5"/>
  <c r="V76" i="5"/>
  <c r="W76" i="5"/>
  <c r="X76" i="5"/>
  <c r="Y76" i="5"/>
  <c r="Z76" i="5"/>
  <c r="AA76" i="5"/>
  <c r="AB76" i="5"/>
  <c r="H77" i="5"/>
  <c r="I77" i="5"/>
  <c r="J77" i="5"/>
  <c r="K77" i="5"/>
  <c r="L77" i="5"/>
  <c r="M77" i="5"/>
  <c r="N77" i="5"/>
  <c r="O77" i="5"/>
  <c r="P77" i="5"/>
  <c r="Q77" i="5"/>
  <c r="R77" i="5"/>
  <c r="S77" i="5"/>
  <c r="T77" i="5"/>
  <c r="U77" i="5"/>
  <c r="V77" i="5"/>
  <c r="W77" i="5"/>
  <c r="X77" i="5"/>
  <c r="Y77" i="5"/>
  <c r="Z77" i="5"/>
  <c r="AA77" i="5"/>
  <c r="AB77" i="5"/>
  <c r="H78" i="5"/>
  <c r="I78" i="5"/>
  <c r="J78" i="5"/>
  <c r="K78" i="5"/>
  <c r="L78" i="5"/>
  <c r="M78" i="5"/>
  <c r="N78" i="5"/>
  <c r="O78" i="5"/>
  <c r="P78" i="5"/>
  <c r="Q78" i="5"/>
  <c r="R78" i="5"/>
  <c r="S78" i="5"/>
  <c r="T78" i="5"/>
  <c r="U78" i="5"/>
  <c r="V78" i="5"/>
  <c r="W78" i="5"/>
  <c r="X78" i="5"/>
  <c r="Y78" i="5"/>
  <c r="Z78" i="5"/>
  <c r="AA78" i="5"/>
  <c r="AB78" i="5"/>
  <c r="H79" i="5"/>
  <c r="I79" i="5"/>
  <c r="J79" i="5"/>
  <c r="K79" i="5"/>
  <c r="L79" i="5"/>
  <c r="M79" i="5"/>
  <c r="N79" i="5"/>
  <c r="O79" i="5"/>
  <c r="P79" i="5"/>
  <c r="Q79" i="5"/>
  <c r="R79" i="5"/>
  <c r="S79" i="5"/>
  <c r="T79" i="5"/>
  <c r="U79" i="5"/>
  <c r="V79" i="5"/>
  <c r="W79" i="5"/>
  <c r="X79" i="5"/>
  <c r="Y79" i="5"/>
  <c r="Z79" i="5"/>
  <c r="AA79" i="5"/>
  <c r="AB79" i="5"/>
  <c r="H80" i="5"/>
  <c r="I80" i="5"/>
  <c r="J80" i="5"/>
  <c r="K80" i="5"/>
  <c r="L80" i="5"/>
  <c r="M80" i="5"/>
  <c r="N80" i="5"/>
  <c r="O80" i="5"/>
  <c r="P80" i="5"/>
  <c r="Q80" i="5"/>
  <c r="R80" i="5"/>
  <c r="S80" i="5"/>
  <c r="T80" i="5"/>
  <c r="U80" i="5"/>
  <c r="V80" i="5"/>
  <c r="W80" i="5"/>
  <c r="X80" i="5"/>
  <c r="Y80" i="5"/>
  <c r="Z80" i="5"/>
  <c r="AA80" i="5"/>
  <c r="AB80" i="5"/>
  <c r="H81" i="5"/>
  <c r="I81" i="5"/>
  <c r="J81" i="5"/>
  <c r="K81" i="5"/>
  <c r="L81" i="5"/>
  <c r="M81" i="5"/>
  <c r="N81" i="5"/>
  <c r="O81" i="5"/>
  <c r="P81" i="5"/>
  <c r="Q81" i="5"/>
  <c r="R81" i="5"/>
  <c r="S81" i="5"/>
  <c r="T81" i="5"/>
  <c r="U81" i="5"/>
  <c r="V81" i="5"/>
  <c r="W81" i="5"/>
  <c r="X81" i="5"/>
  <c r="Y81" i="5"/>
  <c r="Z81" i="5"/>
  <c r="AA81" i="5"/>
  <c r="AB81" i="5"/>
  <c r="H82" i="5"/>
  <c r="I82" i="5"/>
  <c r="J82" i="5"/>
  <c r="K82" i="5"/>
  <c r="L82" i="5"/>
  <c r="M82" i="5"/>
  <c r="N82" i="5"/>
  <c r="O82" i="5"/>
  <c r="P82" i="5"/>
  <c r="Q82" i="5"/>
  <c r="R82" i="5"/>
  <c r="S82" i="5"/>
  <c r="T82" i="5"/>
  <c r="U82" i="5"/>
  <c r="V82" i="5"/>
  <c r="W82" i="5"/>
  <c r="X82" i="5"/>
  <c r="Y82" i="5"/>
  <c r="Z82" i="5"/>
  <c r="AA82" i="5"/>
  <c r="AB82" i="5"/>
  <c r="H83" i="5"/>
  <c r="I83" i="5"/>
  <c r="J83" i="5"/>
  <c r="K83" i="5"/>
  <c r="L83" i="5"/>
  <c r="M83" i="5"/>
  <c r="N83" i="5"/>
  <c r="O83" i="5"/>
  <c r="P83" i="5"/>
  <c r="Q83" i="5"/>
  <c r="R83" i="5"/>
  <c r="S83" i="5"/>
  <c r="T83" i="5"/>
  <c r="U83" i="5"/>
  <c r="V83" i="5"/>
  <c r="W83" i="5"/>
  <c r="X83" i="5"/>
  <c r="Y83" i="5"/>
  <c r="Z83" i="5"/>
  <c r="AA83" i="5"/>
  <c r="AB83" i="5"/>
  <c r="H84" i="5"/>
  <c r="I84" i="5"/>
  <c r="J84" i="5"/>
  <c r="K84" i="5"/>
  <c r="L84" i="5"/>
  <c r="M84" i="5"/>
  <c r="N84" i="5"/>
  <c r="O84" i="5"/>
  <c r="P84" i="5"/>
  <c r="Q84" i="5"/>
  <c r="R84" i="5"/>
  <c r="S84" i="5"/>
  <c r="T84" i="5"/>
  <c r="U84" i="5"/>
  <c r="V84" i="5"/>
  <c r="W84" i="5"/>
  <c r="X84" i="5"/>
  <c r="Y84" i="5"/>
  <c r="Z84" i="5"/>
  <c r="AA84" i="5"/>
  <c r="AB84" i="5"/>
  <c r="H85" i="5"/>
  <c r="I85" i="5"/>
  <c r="J85" i="5"/>
  <c r="K85" i="5"/>
  <c r="L85" i="5"/>
  <c r="M85" i="5"/>
  <c r="N85" i="5"/>
  <c r="O85" i="5"/>
  <c r="P85" i="5"/>
  <c r="Q85" i="5"/>
  <c r="R85" i="5"/>
  <c r="S85" i="5"/>
  <c r="T85" i="5"/>
  <c r="U85" i="5"/>
  <c r="V85" i="5"/>
  <c r="W85" i="5"/>
  <c r="X85" i="5"/>
  <c r="Y85" i="5"/>
  <c r="Z85" i="5"/>
  <c r="AA85" i="5"/>
  <c r="AB85" i="5"/>
  <c r="H86" i="5"/>
  <c r="I86" i="5"/>
  <c r="J86" i="5"/>
  <c r="K86" i="5"/>
  <c r="L86" i="5"/>
  <c r="M86" i="5"/>
  <c r="N86" i="5"/>
  <c r="O86" i="5"/>
  <c r="P86" i="5"/>
  <c r="Q86" i="5"/>
  <c r="R86" i="5"/>
  <c r="S86" i="5"/>
  <c r="T86" i="5"/>
  <c r="U86" i="5"/>
  <c r="V86" i="5"/>
  <c r="W86" i="5"/>
  <c r="X86" i="5"/>
  <c r="Y86" i="5"/>
  <c r="Z86" i="5"/>
  <c r="AA86" i="5"/>
  <c r="AB86" i="5"/>
  <c r="H87" i="5"/>
  <c r="I87" i="5"/>
  <c r="J87" i="5"/>
  <c r="K87" i="5"/>
  <c r="L87" i="5"/>
  <c r="M87" i="5"/>
  <c r="N87" i="5"/>
  <c r="O87" i="5"/>
  <c r="P87" i="5"/>
  <c r="Q87" i="5"/>
  <c r="R87" i="5"/>
  <c r="S87" i="5"/>
  <c r="T87" i="5"/>
  <c r="U87" i="5"/>
  <c r="V87" i="5"/>
  <c r="W87" i="5"/>
  <c r="X87" i="5"/>
  <c r="Y87" i="5"/>
  <c r="Z87" i="5"/>
  <c r="AA87" i="5"/>
  <c r="AB87" i="5"/>
  <c r="H88" i="5"/>
  <c r="I88" i="5"/>
  <c r="J88" i="5"/>
  <c r="K88" i="5"/>
  <c r="L88" i="5"/>
  <c r="M88" i="5"/>
  <c r="N88" i="5"/>
  <c r="O88" i="5"/>
  <c r="P88" i="5"/>
  <c r="Q88" i="5"/>
  <c r="R88" i="5"/>
  <c r="S88" i="5"/>
  <c r="T88" i="5"/>
  <c r="U88" i="5"/>
  <c r="V88" i="5"/>
  <c r="W88" i="5"/>
  <c r="X88" i="5"/>
  <c r="Y88" i="5"/>
  <c r="Z88" i="5"/>
  <c r="AA88" i="5"/>
  <c r="AB88" i="5"/>
  <c r="H89" i="5"/>
  <c r="I89" i="5"/>
  <c r="J89" i="5"/>
  <c r="K89" i="5"/>
  <c r="L89" i="5"/>
  <c r="M89" i="5"/>
  <c r="N89" i="5"/>
  <c r="O89" i="5"/>
  <c r="P89" i="5"/>
  <c r="Q89" i="5"/>
  <c r="R89" i="5"/>
  <c r="S89" i="5"/>
  <c r="T89" i="5"/>
  <c r="U89" i="5"/>
  <c r="V89" i="5"/>
  <c r="W89" i="5"/>
  <c r="X89" i="5"/>
  <c r="Y89" i="5"/>
  <c r="Z89" i="5"/>
  <c r="AA89" i="5"/>
  <c r="AB89" i="5"/>
  <c r="H90" i="5"/>
  <c r="I90" i="5"/>
  <c r="J90" i="5"/>
  <c r="K90" i="5"/>
  <c r="L90" i="5"/>
  <c r="M90" i="5"/>
  <c r="N90" i="5"/>
  <c r="O90" i="5"/>
  <c r="P90" i="5"/>
  <c r="Q90" i="5"/>
  <c r="R90" i="5"/>
  <c r="S90" i="5"/>
  <c r="T90" i="5"/>
  <c r="U90" i="5"/>
  <c r="V90" i="5"/>
  <c r="W90" i="5"/>
  <c r="X90" i="5"/>
  <c r="Y90" i="5"/>
  <c r="Z90" i="5"/>
  <c r="AA90" i="5"/>
  <c r="AB90" i="5"/>
  <c r="H91" i="5"/>
  <c r="I91" i="5"/>
  <c r="J91" i="5"/>
  <c r="K91" i="5"/>
  <c r="L91" i="5"/>
  <c r="M91" i="5"/>
  <c r="N91" i="5"/>
  <c r="O91" i="5"/>
  <c r="P91" i="5"/>
  <c r="Q91" i="5"/>
  <c r="R91" i="5"/>
  <c r="S91" i="5"/>
  <c r="T91" i="5"/>
  <c r="U91" i="5"/>
  <c r="V91" i="5"/>
  <c r="W91" i="5"/>
  <c r="X91" i="5"/>
  <c r="Y91" i="5"/>
  <c r="Z91" i="5"/>
  <c r="AA91" i="5"/>
  <c r="AB91" i="5"/>
  <c r="H92" i="5"/>
  <c r="I92" i="5"/>
  <c r="J92" i="5"/>
  <c r="K92" i="5"/>
  <c r="L92" i="5"/>
  <c r="M92" i="5"/>
  <c r="N92" i="5"/>
  <c r="O92" i="5"/>
  <c r="P92" i="5"/>
  <c r="Q92" i="5"/>
  <c r="R92" i="5"/>
  <c r="S92" i="5"/>
  <c r="T92" i="5"/>
  <c r="U92" i="5"/>
  <c r="V92" i="5"/>
  <c r="W92" i="5"/>
  <c r="X92" i="5"/>
  <c r="Y92" i="5"/>
  <c r="Z92" i="5"/>
  <c r="AA92" i="5"/>
  <c r="AB92" i="5"/>
  <c r="H93" i="5"/>
  <c r="I93" i="5"/>
  <c r="J93" i="5"/>
  <c r="K93" i="5"/>
  <c r="L93" i="5"/>
  <c r="M93" i="5"/>
  <c r="N93" i="5"/>
  <c r="O93" i="5"/>
  <c r="P93" i="5"/>
  <c r="Q93" i="5"/>
  <c r="R93" i="5"/>
  <c r="S93" i="5"/>
  <c r="T93" i="5"/>
  <c r="U93" i="5"/>
  <c r="V93" i="5"/>
  <c r="W93" i="5"/>
  <c r="X93" i="5"/>
  <c r="Y93" i="5"/>
  <c r="Z93" i="5"/>
  <c r="AA93" i="5"/>
  <c r="AB93" i="5"/>
  <c r="H94" i="5"/>
  <c r="I94" i="5"/>
  <c r="J94" i="5"/>
  <c r="K94" i="5"/>
  <c r="L94" i="5"/>
  <c r="M94" i="5"/>
  <c r="N94" i="5"/>
  <c r="O94" i="5"/>
  <c r="P94" i="5"/>
  <c r="Q94" i="5"/>
  <c r="R94" i="5"/>
  <c r="S94" i="5"/>
  <c r="T94" i="5"/>
  <c r="U94" i="5"/>
  <c r="V94" i="5"/>
  <c r="W94" i="5"/>
  <c r="X94" i="5"/>
  <c r="Y94" i="5"/>
  <c r="Z94" i="5"/>
  <c r="AA94" i="5"/>
  <c r="AB94" i="5"/>
  <c r="H95" i="5"/>
  <c r="I95" i="5"/>
  <c r="J95" i="5"/>
  <c r="K95" i="5"/>
  <c r="L95" i="5"/>
  <c r="M95" i="5"/>
  <c r="N95" i="5"/>
  <c r="O95" i="5"/>
  <c r="P95" i="5"/>
  <c r="Q95" i="5"/>
  <c r="R95" i="5"/>
  <c r="S95" i="5"/>
  <c r="T95" i="5"/>
  <c r="U95" i="5"/>
  <c r="V95" i="5"/>
  <c r="W95" i="5"/>
  <c r="X95" i="5"/>
  <c r="Y95" i="5"/>
  <c r="Z95" i="5"/>
  <c r="AA95" i="5"/>
  <c r="AB95" i="5"/>
  <c r="H96" i="5"/>
  <c r="I96" i="5"/>
  <c r="J96" i="5"/>
  <c r="K96" i="5"/>
  <c r="L96" i="5"/>
  <c r="M96" i="5"/>
  <c r="N96" i="5"/>
  <c r="O96" i="5"/>
  <c r="P96" i="5"/>
  <c r="Q96" i="5"/>
  <c r="R96" i="5"/>
  <c r="S96" i="5"/>
  <c r="T96" i="5"/>
  <c r="U96" i="5"/>
  <c r="V96" i="5"/>
  <c r="W96" i="5"/>
  <c r="X96" i="5"/>
  <c r="Y96" i="5"/>
  <c r="Z96" i="5"/>
  <c r="AA96" i="5"/>
  <c r="AB96" i="5"/>
  <c r="H97" i="5"/>
  <c r="I97" i="5"/>
  <c r="J97" i="5"/>
  <c r="K97" i="5"/>
  <c r="L97" i="5"/>
  <c r="M97" i="5"/>
  <c r="N97" i="5"/>
  <c r="O97" i="5"/>
  <c r="P97" i="5"/>
  <c r="Q97" i="5"/>
  <c r="R97" i="5"/>
  <c r="S97" i="5"/>
  <c r="T97" i="5"/>
  <c r="U97" i="5"/>
  <c r="V97" i="5"/>
  <c r="W97" i="5"/>
  <c r="X97" i="5"/>
  <c r="Y97" i="5"/>
  <c r="Z97" i="5"/>
  <c r="AA97" i="5"/>
  <c r="AB97" i="5"/>
  <c r="H98" i="5"/>
  <c r="I98" i="5"/>
  <c r="J98" i="5"/>
  <c r="K98" i="5"/>
  <c r="L98" i="5"/>
  <c r="M98" i="5"/>
  <c r="N98" i="5"/>
  <c r="O98" i="5"/>
  <c r="P98" i="5"/>
  <c r="Q98" i="5"/>
  <c r="R98" i="5"/>
  <c r="S98" i="5"/>
  <c r="T98" i="5"/>
  <c r="U98" i="5"/>
  <c r="V98" i="5"/>
  <c r="W98" i="5"/>
  <c r="X98" i="5"/>
  <c r="Y98" i="5"/>
  <c r="Z98" i="5"/>
  <c r="AA98" i="5"/>
  <c r="AB98" i="5"/>
  <c r="H99" i="5"/>
  <c r="I99" i="5"/>
  <c r="J99" i="5"/>
  <c r="K99" i="5"/>
  <c r="L99" i="5"/>
  <c r="M99" i="5"/>
  <c r="N99" i="5"/>
  <c r="O99" i="5"/>
  <c r="P99" i="5"/>
  <c r="Q99" i="5"/>
  <c r="R99" i="5"/>
  <c r="S99" i="5"/>
  <c r="T99" i="5"/>
  <c r="U99" i="5"/>
  <c r="V99" i="5"/>
  <c r="W99" i="5"/>
  <c r="X99" i="5"/>
  <c r="Y99" i="5"/>
  <c r="Z99" i="5"/>
  <c r="AA99" i="5"/>
  <c r="AB99" i="5"/>
  <c r="H100" i="5"/>
  <c r="I100" i="5"/>
  <c r="J100" i="5"/>
  <c r="K100" i="5"/>
  <c r="L100" i="5"/>
  <c r="M100" i="5"/>
  <c r="N100" i="5"/>
  <c r="O100" i="5"/>
  <c r="P100" i="5"/>
  <c r="Q100" i="5"/>
  <c r="R100" i="5"/>
  <c r="S100" i="5"/>
  <c r="T100" i="5"/>
  <c r="U100" i="5"/>
  <c r="V100" i="5"/>
  <c r="W100" i="5"/>
  <c r="X100" i="5"/>
  <c r="Y100" i="5"/>
  <c r="Z100" i="5"/>
  <c r="AA100" i="5"/>
  <c r="AB100" i="5"/>
  <c r="H101" i="5"/>
  <c r="I101" i="5"/>
  <c r="J101" i="5"/>
  <c r="K101" i="5"/>
  <c r="L101" i="5"/>
  <c r="M101" i="5"/>
  <c r="N101" i="5"/>
  <c r="O101" i="5"/>
  <c r="P101" i="5"/>
  <c r="Q101" i="5"/>
  <c r="R101" i="5"/>
  <c r="S101" i="5"/>
  <c r="T101" i="5"/>
  <c r="U101" i="5"/>
  <c r="V101" i="5"/>
  <c r="W101" i="5"/>
  <c r="X101" i="5"/>
  <c r="Y101" i="5"/>
  <c r="Z101" i="5"/>
  <c r="AA101" i="5"/>
  <c r="AB101" i="5"/>
  <c r="H102" i="5"/>
  <c r="I102" i="5"/>
  <c r="J102" i="5"/>
  <c r="K102" i="5"/>
  <c r="L102" i="5"/>
  <c r="M102" i="5"/>
  <c r="N102" i="5"/>
  <c r="O102" i="5"/>
  <c r="P102" i="5"/>
  <c r="Q102" i="5"/>
  <c r="R102" i="5"/>
  <c r="S102" i="5"/>
  <c r="T102" i="5"/>
  <c r="U102" i="5"/>
  <c r="V102" i="5"/>
  <c r="W102" i="5"/>
  <c r="X102" i="5"/>
  <c r="Y102" i="5"/>
  <c r="Z102" i="5"/>
  <c r="AA102" i="5"/>
  <c r="AB102" i="5"/>
  <c r="H103" i="5"/>
  <c r="I103" i="5"/>
  <c r="J103" i="5"/>
  <c r="K103" i="5"/>
  <c r="L103" i="5"/>
  <c r="M103" i="5"/>
  <c r="N103" i="5"/>
  <c r="O103" i="5"/>
  <c r="P103" i="5"/>
  <c r="Q103" i="5"/>
  <c r="R103" i="5"/>
  <c r="S103" i="5"/>
  <c r="T103" i="5"/>
  <c r="U103" i="5"/>
  <c r="V103" i="5"/>
  <c r="W103" i="5"/>
  <c r="X103" i="5"/>
  <c r="Y103" i="5"/>
  <c r="Z103" i="5"/>
  <c r="AA103" i="5"/>
  <c r="AB103" i="5"/>
  <c r="H104" i="5"/>
  <c r="I104" i="5"/>
  <c r="J104" i="5"/>
  <c r="K104" i="5"/>
  <c r="L104" i="5"/>
  <c r="M104" i="5"/>
  <c r="N104" i="5"/>
  <c r="O104" i="5"/>
  <c r="P104" i="5"/>
  <c r="Q104" i="5"/>
  <c r="R104" i="5"/>
  <c r="S104" i="5"/>
  <c r="T104" i="5"/>
  <c r="U104" i="5"/>
  <c r="V104" i="5"/>
  <c r="W104" i="5"/>
  <c r="X104" i="5"/>
  <c r="Y104" i="5"/>
  <c r="Z104" i="5"/>
  <c r="AA104" i="5"/>
  <c r="AB104" i="5"/>
  <c r="H105" i="5"/>
  <c r="I105" i="5"/>
  <c r="J105" i="5"/>
  <c r="K105" i="5"/>
  <c r="L105" i="5"/>
  <c r="M105" i="5"/>
  <c r="N105" i="5"/>
  <c r="O105" i="5"/>
  <c r="P105" i="5"/>
  <c r="Q105" i="5"/>
  <c r="R105" i="5"/>
  <c r="S105" i="5"/>
  <c r="T105" i="5"/>
  <c r="U105" i="5"/>
  <c r="V105" i="5"/>
  <c r="W105" i="5"/>
  <c r="X105" i="5"/>
  <c r="Y105" i="5"/>
  <c r="Z105" i="5"/>
  <c r="AA105" i="5"/>
  <c r="AB105" i="5"/>
  <c r="H106" i="5"/>
  <c r="I106" i="5"/>
  <c r="J106" i="5"/>
  <c r="K106" i="5"/>
  <c r="L106" i="5"/>
  <c r="M106" i="5"/>
  <c r="N106" i="5"/>
  <c r="O106" i="5"/>
  <c r="P106" i="5"/>
  <c r="Q106" i="5"/>
  <c r="R106" i="5"/>
  <c r="S106" i="5"/>
  <c r="T106" i="5"/>
  <c r="U106" i="5"/>
  <c r="V106" i="5"/>
  <c r="W106" i="5"/>
  <c r="X106" i="5"/>
  <c r="Y106" i="5"/>
  <c r="Z106" i="5"/>
  <c r="AA106" i="5"/>
  <c r="AB106" i="5"/>
  <c r="H107" i="5"/>
  <c r="I107" i="5"/>
  <c r="J107" i="5"/>
  <c r="K107" i="5"/>
  <c r="L107" i="5"/>
  <c r="M107" i="5"/>
  <c r="N107" i="5"/>
  <c r="O107" i="5"/>
  <c r="P107" i="5"/>
  <c r="Q107" i="5"/>
  <c r="R107" i="5"/>
  <c r="S107" i="5"/>
  <c r="T107" i="5"/>
  <c r="U107" i="5"/>
  <c r="V107" i="5"/>
  <c r="W107" i="5"/>
  <c r="X107" i="5"/>
  <c r="Y107" i="5"/>
  <c r="Z107" i="5"/>
  <c r="AA107" i="5"/>
  <c r="AB107" i="5"/>
  <c r="H108" i="5"/>
  <c r="I108" i="5"/>
  <c r="J108" i="5"/>
  <c r="K108" i="5"/>
  <c r="L108" i="5"/>
  <c r="M108" i="5"/>
  <c r="N108" i="5"/>
  <c r="O108" i="5"/>
  <c r="P108" i="5"/>
  <c r="Q108" i="5"/>
  <c r="R108" i="5"/>
  <c r="S108" i="5"/>
  <c r="T108" i="5"/>
  <c r="U108" i="5"/>
  <c r="V108" i="5"/>
  <c r="W108" i="5"/>
  <c r="X108" i="5"/>
  <c r="Y108" i="5"/>
  <c r="Z108" i="5"/>
  <c r="AA108" i="5"/>
  <c r="AB108" i="5"/>
  <c r="H109" i="5"/>
  <c r="I109" i="5"/>
  <c r="J109" i="5"/>
  <c r="K109" i="5"/>
  <c r="L109" i="5"/>
  <c r="M109" i="5"/>
  <c r="N109" i="5"/>
  <c r="O109" i="5"/>
  <c r="P109" i="5"/>
  <c r="Q109" i="5"/>
  <c r="R109" i="5"/>
  <c r="S109" i="5"/>
  <c r="T109" i="5"/>
  <c r="U109" i="5"/>
  <c r="V109" i="5"/>
  <c r="W109" i="5"/>
  <c r="X109" i="5"/>
  <c r="Y109" i="5"/>
  <c r="Z109" i="5"/>
  <c r="AA109" i="5"/>
  <c r="AB109" i="5"/>
  <c r="H110" i="5"/>
  <c r="I110" i="5"/>
  <c r="J110" i="5"/>
  <c r="K110" i="5"/>
  <c r="L110" i="5"/>
  <c r="M110" i="5"/>
  <c r="N110" i="5"/>
  <c r="O110" i="5"/>
  <c r="P110" i="5"/>
  <c r="Q110" i="5"/>
  <c r="R110" i="5"/>
  <c r="S110" i="5"/>
  <c r="T110" i="5"/>
  <c r="U110" i="5"/>
  <c r="V110" i="5"/>
  <c r="W110" i="5"/>
  <c r="X110" i="5"/>
  <c r="Y110" i="5"/>
  <c r="Z110" i="5"/>
  <c r="AA110" i="5"/>
  <c r="AB110" i="5"/>
  <c r="H111" i="5"/>
  <c r="I111" i="5"/>
  <c r="J111" i="5"/>
  <c r="K111" i="5"/>
  <c r="L111" i="5"/>
  <c r="M111" i="5"/>
  <c r="N111" i="5"/>
  <c r="O111" i="5"/>
  <c r="P111" i="5"/>
  <c r="Q111" i="5"/>
  <c r="R111" i="5"/>
  <c r="S111" i="5"/>
  <c r="T111" i="5"/>
  <c r="U111" i="5"/>
  <c r="V111" i="5"/>
  <c r="W111" i="5"/>
  <c r="X111" i="5"/>
  <c r="Y111" i="5"/>
  <c r="Z111" i="5"/>
  <c r="AA111" i="5"/>
  <c r="AB111" i="5"/>
  <c r="H112" i="5"/>
  <c r="I112" i="5"/>
  <c r="J112" i="5"/>
  <c r="K112" i="5"/>
  <c r="L112" i="5"/>
  <c r="M112" i="5"/>
  <c r="N112" i="5"/>
  <c r="O112" i="5"/>
  <c r="P112" i="5"/>
  <c r="Q112" i="5"/>
  <c r="R112" i="5"/>
  <c r="S112" i="5"/>
  <c r="T112" i="5"/>
  <c r="U112" i="5"/>
  <c r="V112" i="5"/>
  <c r="W112" i="5"/>
  <c r="X112" i="5"/>
  <c r="Y112" i="5"/>
  <c r="Z112" i="5"/>
  <c r="AA112" i="5"/>
  <c r="AB112" i="5"/>
  <c r="H113" i="5"/>
  <c r="I113" i="5"/>
  <c r="J113" i="5"/>
  <c r="K113" i="5"/>
  <c r="L113" i="5"/>
  <c r="M113" i="5"/>
  <c r="N113" i="5"/>
  <c r="O113" i="5"/>
  <c r="P113" i="5"/>
  <c r="Q113" i="5"/>
  <c r="R113" i="5"/>
  <c r="S113" i="5"/>
  <c r="T113" i="5"/>
  <c r="U113" i="5"/>
  <c r="V113" i="5"/>
  <c r="W113" i="5"/>
  <c r="X113" i="5"/>
  <c r="Y113" i="5"/>
  <c r="Z113" i="5"/>
  <c r="AA113" i="5"/>
  <c r="AB113" i="5"/>
  <c r="H114" i="5"/>
  <c r="I114" i="5"/>
  <c r="J114" i="5"/>
  <c r="K114" i="5"/>
  <c r="L114" i="5"/>
  <c r="M114" i="5"/>
  <c r="N114" i="5"/>
  <c r="O114" i="5"/>
  <c r="P114" i="5"/>
  <c r="Q114" i="5"/>
  <c r="R114" i="5"/>
  <c r="S114" i="5"/>
  <c r="T114" i="5"/>
  <c r="U114" i="5"/>
  <c r="V114" i="5"/>
  <c r="W114" i="5"/>
  <c r="X114" i="5"/>
  <c r="Y114" i="5"/>
  <c r="Z114" i="5"/>
  <c r="AA114" i="5"/>
  <c r="AB114" i="5"/>
  <c r="H115" i="5"/>
  <c r="I115" i="5"/>
  <c r="J115" i="5"/>
  <c r="K115" i="5"/>
  <c r="L115" i="5"/>
  <c r="M115" i="5"/>
  <c r="N115" i="5"/>
  <c r="O115" i="5"/>
  <c r="P115" i="5"/>
  <c r="Q115" i="5"/>
  <c r="R115" i="5"/>
  <c r="S115" i="5"/>
  <c r="T115" i="5"/>
  <c r="U115" i="5"/>
  <c r="V115" i="5"/>
  <c r="W115" i="5"/>
  <c r="X115" i="5"/>
  <c r="Y115" i="5"/>
  <c r="Z115" i="5"/>
  <c r="AA115" i="5"/>
  <c r="AB115" i="5"/>
  <c r="H116" i="5"/>
  <c r="I116" i="5"/>
  <c r="J116" i="5"/>
  <c r="K116" i="5"/>
  <c r="L116" i="5"/>
  <c r="M116" i="5"/>
  <c r="N116" i="5"/>
  <c r="O116" i="5"/>
  <c r="P116" i="5"/>
  <c r="Q116" i="5"/>
  <c r="R116" i="5"/>
  <c r="S116" i="5"/>
  <c r="T116" i="5"/>
  <c r="U116" i="5"/>
  <c r="V116" i="5"/>
  <c r="W116" i="5"/>
  <c r="X116" i="5"/>
  <c r="Y116" i="5"/>
  <c r="Z116" i="5"/>
  <c r="AA116" i="5"/>
  <c r="AB116" i="5"/>
  <c r="H117" i="5"/>
  <c r="I117" i="5"/>
  <c r="J117" i="5"/>
  <c r="K117" i="5"/>
  <c r="L117" i="5"/>
  <c r="M117" i="5"/>
  <c r="N117" i="5"/>
  <c r="O117" i="5"/>
  <c r="P117" i="5"/>
  <c r="Q117" i="5"/>
  <c r="R117" i="5"/>
  <c r="S117" i="5"/>
  <c r="T117" i="5"/>
  <c r="U117" i="5"/>
  <c r="V117" i="5"/>
  <c r="W117" i="5"/>
  <c r="X117" i="5"/>
  <c r="Y117" i="5"/>
  <c r="Z117" i="5"/>
  <c r="AA117" i="5"/>
  <c r="AB117" i="5"/>
  <c r="H118" i="5"/>
  <c r="I118" i="5"/>
  <c r="J118" i="5"/>
  <c r="K118" i="5"/>
  <c r="L118" i="5"/>
  <c r="M118" i="5"/>
  <c r="N118" i="5"/>
  <c r="O118" i="5"/>
  <c r="P118" i="5"/>
  <c r="Q118" i="5"/>
  <c r="R118" i="5"/>
  <c r="S118" i="5"/>
  <c r="T118" i="5"/>
  <c r="U118" i="5"/>
  <c r="V118" i="5"/>
  <c r="W118" i="5"/>
  <c r="X118" i="5"/>
  <c r="Y118" i="5"/>
  <c r="Z118" i="5"/>
  <c r="AA118" i="5"/>
  <c r="AB118" i="5"/>
  <c r="H119" i="5"/>
  <c r="I119" i="5"/>
  <c r="J119" i="5"/>
  <c r="K119" i="5"/>
  <c r="L119" i="5"/>
  <c r="M119" i="5"/>
  <c r="N119" i="5"/>
  <c r="O119" i="5"/>
  <c r="P119" i="5"/>
  <c r="Q119" i="5"/>
  <c r="R119" i="5"/>
  <c r="S119" i="5"/>
  <c r="T119" i="5"/>
  <c r="U119" i="5"/>
  <c r="V119" i="5"/>
  <c r="W119" i="5"/>
  <c r="X119" i="5"/>
  <c r="Y119" i="5"/>
  <c r="Z119" i="5"/>
  <c r="AA119" i="5"/>
  <c r="AB119" i="5"/>
  <c r="H120" i="5"/>
  <c r="I120" i="5"/>
  <c r="J120" i="5"/>
  <c r="K120" i="5"/>
  <c r="L120" i="5"/>
  <c r="M120" i="5"/>
  <c r="N120" i="5"/>
  <c r="O120" i="5"/>
  <c r="P120" i="5"/>
  <c r="Q120" i="5"/>
  <c r="R120" i="5"/>
  <c r="S120" i="5"/>
  <c r="T120" i="5"/>
  <c r="U120" i="5"/>
  <c r="V120" i="5"/>
  <c r="W120" i="5"/>
  <c r="X120" i="5"/>
  <c r="Y120" i="5"/>
  <c r="Z120" i="5"/>
  <c r="AA120" i="5"/>
  <c r="AB120" i="5"/>
  <c r="H121" i="5"/>
  <c r="I121" i="5"/>
  <c r="J121" i="5"/>
  <c r="K121" i="5"/>
  <c r="L121" i="5"/>
  <c r="M121" i="5"/>
  <c r="N121" i="5"/>
  <c r="O121" i="5"/>
  <c r="P121" i="5"/>
  <c r="Q121" i="5"/>
  <c r="R121" i="5"/>
  <c r="S121" i="5"/>
  <c r="T121" i="5"/>
  <c r="U121" i="5"/>
  <c r="V121" i="5"/>
  <c r="W121" i="5"/>
  <c r="X121" i="5"/>
  <c r="Y121" i="5"/>
  <c r="Z121" i="5"/>
  <c r="AA121" i="5"/>
  <c r="AB121" i="5"/>
  <c r="H122" i="5"/>
  <c r="I122" i="5"/>
  <c r="J122" i="5"/>
  <c r="K122" i="5"/>
  <c r="L122" i="5"/>
  <c r="M122" i="5"/>
  <c r="N122" i="5"/>
  <c r="O122" i="5"/>
  <c r="P122" i="5"/>
  <c r="Q122" i="5"/>
  <c r="R122" i="5"/>
  <c r="S122" i="5"/>
  <c r="T122" i="5"/>
  <c r="U122" i="5"/>
  <c r="V122" i="5"/>
  <c r="W122" i="5"/>
  <c r="X122" i="5"/>
  <c r="Y122" i="5"/>
  <c r="Z122" i="5"/>
  <c r="AA122" i="5"/>
  <c r="AB122" i="5"/>
  <c r="H123" i="5"/>
  <c r="I123" i="5"/>
  <c r="J123" i="5"/>
  <c r="K123" i="5"/>
  <c r="L123" i="5"/>
  <c r="M123" i="5"/>
  <c r="N123" i="5"/>
  <c r="O123" i="5"/>
  <c r="P123" i="5"/>
  <c r="Q123" i="5"/>
  <c r="R123" i="5"/>
  <c r="S123" i="5"/>
  <c r="T123" i="5"/>
  <c r="U123" i="5"/>
  <c r="V123" i="5"/>
  <c r="W123" i="5"/>
  <c r="X123" i="5"/>
  <c r="Y123" i="5"/>
  <c r="Z123" i="5"/>
  <c r="AA123" i="5"/>
  <c r="AB123" i="5"/>
  <c r="H124" i="5"/>
  <c r="I124" i="5"/>
  <c r="J124" i="5"/>
  <c r="K124" i="5"/>
  <c r="BI124" i="5" s="1"/>
  <c r="L124" i="5"/>
  <c r="M124" i="5"/>
  <c r="N124" i="5"/>
  <c r="O124" i="5"/>
  <c r="P124" i="5"/>
  <c r="Q124" i="5"/>
  <c r="R124" i="5"/>
  <c r="S124" i="5"/>
  <c r="T124" i="5"/>
  <c r="U124" i="5"/>
  <c r="V124" i="5"/>
  <c r="W124" i="5"/>
  <c r="X124" i="5"/>
  <c r="Y124" i="5"/>
  <c r="Z124" i="5"/>
  <c r="AA124" i="5"/>
  <c r="AB124" i="5"/>
  <c r="H125" i="5"/>
  <c r="I125" i="5"/>
  <c r="J125" i="5"/>
  <c r="BN125" i="5" s="1"/>
  <c r="K125" i="5"/>
  <c r="L125" i="5"/>
  <c r="M125" i="5"/>
  <c r="N125" i="5"/>
  <c r="O125" i="5"/>
  <c r="P125" i="5"/>
  <c r="Q125" i="5"/>
  <c r="R125" i="5"/>
  <c r="S125" i="5"/>
  <c r="T125" i="5"/>
  <c r="U125" i="5"/>
  <c r="V125" i="5"/>
  <c r="W125" i="5"/>
  <c r="X125" i="5"/>
  <c r="Y125" i="5"/>
  <c r="Z125" i="5"/>
  <c r="AA125" i="5"/>
  <c r="AB125" i="5"/>
  <c r="H126" i="5"/>
  <c r="I126" i="5"/>
  <c r="J126" i="5"/>
  <c r="K126" i="5"/>
  <c r="L126" i="5"/>
  <c r="M126" i="5"/>
  <c r="N126" i="5"/>
  <c r="O126" i="5"/>
  <c r="P126" i="5"/>
  <c r="Q126" i="5"/>
  <c r="R126" i="5"/>
  <c r="S126" i="5"/>
  <c r="T126" i="5"/>
  <c r="U126" i="5"/>
  <c r="V126" i="5"/>
  <c r="W126" i="5"/>
  <c r="X126" i="5"/>
  <c r="Y126" i="5"/>
  <c r="Z126" i="5"/>
  <c r="AA126" i="5"/>
  <c r="AB126" i="5"/>
  <c r="H127" i="5"/>
  <c r="I127" i="5"/>
  <c r="J127" i="5"/>
  <c r="K127" i="5"/>
  <c r="L127" i="5"/>
  <c r="M127" i="5"/>
  <c r="N127" i="5"/>
  <c r="O127" i="5"/>
  <c r="P127" i="5"/>
  <c r="Q127" i="5"/>
  <c r="R127" i="5"/>
  <c r="S127" i="5"/>
  <c r="T127" i="5"/>
  <c r="U127" i="5"/>
  <c r="V127" i="5"/>
  <c r="W127" i="5"/>
  <c r="X127" i="5"/>
  <c r="Y127" i="5"/>
  <c r="Z127" i="5"/>
  <c r="AA127" i="5"/>
  <c r="AB127" i="5"/>
  <c r="H128" i="5"/>
  <c r="I128" i="5"/>
  <c r="J128" i="5"/>
  <c r="K128" i="5"/>
  <c r="L128" i="5"/>
  <c r="M128" i="5"/>
  <c r="N128" i="5"/>
  <c r="O128" i="5"/>
  <c r="P128" i="5"/>
  <c r="Q128" i="5"/>
  <c r="R128" i="5"/>
  <c r="S128" i="5"/>
  <c r="T128" i="5"/>
  <c r="U128" i="5"/>
  <c r="V128" i="5"/>
  <c r="W128" i="5"/>
  <c r="X128" i="5"/>
  <c r="Y128" i="5"/>
  <c r="Z128" i="5"/>
  <c r="AA128" i="5"/>
  <c r="AB128" i="5"/>
  <c r="H129" i="5"/>
  <c r="I129" i="5"/>
  <c r="J129" i="5"/>
  <c r="K129" i="5"/>
  <c r="L129" i="5"/>
  <c r="M129" i="5"/>
  <c r="N129" i="5"/>
  <c r="O129" i="5"/>
  <c r="P129" i="5"/>
  <c r="Q129" i="5"/>
  <c r="R129" i="5"/>
  <c r="S129" i="5"/>
  <c r="T129" i="5"/>
  <c r="U129" i="5"/>
  <c r="V129" i="5"/>
  <c r="W129" i="5"/>
  <c r="X129" i="5"/>
  <c r="Y129" i="5"/>
  <c r="Z129" i="5"/>
  <c r="AA129" i="5"/>
  <c r="AB129" i="5"/>
  <c r="H130" i="5"/>
  <c r="I130" i="5"/>
  <c r="BN130" i="5" s="1"/>
  <c r="J130" i="5"/>
  <c r="K130" i="5"/>
  <c r="L130" i="5"/>
  <c r="M130" i="5"/>
  <c r="N130" i="5"/>
  <c r="O130" i="5"/>
  <c r="P130" i="5"/>
  <c r="Q130" i="5"/>
  <c r="R130" i="5"/>
  <c r="S130" i="5"/>
  <c r="T130" i="5"/>
  <c r="U130" i="5"/>
  <c r="V130" i="5"/>
  <c r="W130" i="5"/>
  <c r="X130" i="5"/>
  <c r="Y130" i="5"/>
  <c r="Z130" i="5"/>
  <c r="AA130" i="5"/>
  <c r="AB130" i="5"/>
  <c r="H131" i="5"/>
  <c r="BN131" i="5" s="1"/>
  <c r="I131" i="5"/>
  <c r="J131" i="5"/>
  <c r="K131" i="5"/>
  <c r="L131" i="5"/>
  <c r="M131" i="5"/>
  <c r="N131" i="5"/>
  <c r="O131" i="5"/>
  <c r="P131" i="5"/>
  <c r="Q131" i="5"/>
  <c r="R131" i="5"/>
  <c r="S131" i="5"/>
  <c r="T131" i="5"/>
  <c r="U131" i="5"/>
  <c r="V131" i="5"/>
  <c r="W131" i="5"/>
  <c r="X131" i="5"/>
  <c r="Y131" i="5"/>
  <c r="Z131" i="5"/>
  <c r="AA131" i="5"/>
  <c r="AB131" i="5"/>
  <c r="H132" i="5"/>
  <c r="I132" i="5"/>
  <c r="J132" i="5"/>
  <c r="K132" i="5"/>
  <c r="BJ132" i="5" s="1"/>
  <c r="L132" i="5"/>
  <c r="M132" i="5"/>
  <c r="N132" i="5"/>
  <c r="O132" i="5"/>
  <c r="P132" i="5"/>
  <c r="Q132" i="5"/>
  <c r="R132" i="5"/>
  <c r="S132" i="5"/>
  <c r="T132" i="5"/>
  <c r="U132" i="5"/>
  <c r="V132" i="5"/>
  <c r="W132" i="5"/>
  <c r="X132" i="5"/>
  <c r="Y132" i="5"/>
  <c r="Z132" i="5"/>
  <c r="AA132" i="5"/>
  <c r="AB132" i="5"/>
  <c r="H133" i="5"/>
  <c r="I133" i="5"/>
  <c r="J133" i="5"/>
  <c r="K133" i="5"/>
  <c r="L133" i="5"/>
  <c r="M133" i="5"/>
  <c r="N133" i="5"/>
  <c r="O133" i="5"/>
  <c r="P133" i="5"/>
  <c r="Q133" i="5"/>
  <c r="R133" i="5"/>
  <c r="S133" i="5"/>
  <c r="T133" i="5"/>
  <c r="U133" i="5"/>
  <c r="V133" i="5"/>
  <c r="W133" i="5"/>
  <c r="X133" i="5"/>
  <c r="Y133" i="5"/>
  <c r="Z133" i="5"/>
  <c r="AA133" i="5"/>
  <c r="AB133" i="5"/>
  <c r="H134" i="5"/>
  <c r="I134" i="5"/>
  <c r="BM134" i="5" s="1"/>
  <c r="J134" i="5"/>
  <c r="K134" i="5"/>
  <c r="L134" i="5"/>
  <c r="M134" i="5"/>
  <c r="N134" i="5"/>
  <c r="O134" i="5"/>
  <c r="P134" i="5"/>
  <c r="Q134" i="5"/>
  <c r="R134" i="5"/>
  <c r="S134" i="5"/>
  <c r="T134" i="5"/>
  <c r="U134" i="5"/>
  <c r="V134" i="5"/>
  <c r="W134" i="5"/>
  <c r="X134" i="5"/>
  <c r="Y134" i="5"/>
  <c r="Z134" i="5"/>
  <c r="AA134" i="5"/>
  <c r="AB134" i="5"/>
  <c r="H135" i="5"/>
  <c r="BM135" i="5" s="1"/>
  <c r="I135" i="5"/>
  <c r="J135" i="5"/>
  <c r="K135" i="5"/>
  <c r="L135" i="5"/>
  <c r="M135" i="5"/>
  <c r="N135" i="5"/>
  <c r="O135" i="5"/>
  <c r="P135" i="5"/>
  <c r="Q135" i="5"/>
  <c r="R135" i="5"/>
  <c r="S135" i="5"/>
  <c r="T135" i="5"/>
  <c r="U135" i="5"/>
  <c r="V135" i="5"/>
  <c r="W135" i="5"/>
  <c r="X135" i="5"/>
  <c r="Y135" i="5"/>
  <c r="Z135" i="5"/>
  <c r="AA135" i="5"/>
  <c r="AB135" i="5"/>
  <c r="H136" i="5"/>
  <c r="I136" i="5"/>
  <c r="J136" i="5"/>
  <c r="K136" i="5"/>
  <c r="BN136" i="5" s="1"/>
  <c r="L136" i="5"/>
  <c r="M136" i="5"/>
  <c r="N136" i="5"/>
  <c r="O136" i="5"/>
  <c r="P136" i="5"/>
  <c r="Q136" i="5"/>
  <c r="R136" i="5"/>
  <c r="S136" i="5"/>
  <c r="T136" i="5"/>
  <c r="U136" i="5"/>
  <c r="V136" i="5"/>
  <c r="W136" i="5"/>
  <c r="X136" i="5"/>
  <c r="Y136" i="5"/>
  <c r="Z136" i="5"/>
  <c r="AA136" i="5"/>
  <c r="AB136" i="5"/>
  <c r="H137" i="5"/>
  <c r="I137" i="5"/>
  <c r="J137" i="5"/>
  <c r="BN137" i="5" s="1"/>
  <c r="K137" i="5"/>
  <c r="L137" i="5"/>
  <c r="M137" i="5"/>
  <c r="N137" i="5"/>
  <c r="O137" i="5"/>
  <c r="P137" i="5"/>
  <c r="Q137" i="5"/>
  <c r="R137" i="5"/>
  <c r="S137" i="5"/>
  <c r="T137" i="5"/>
  <c r="U137" i="5"/>
  <c r="V137" i="5"/>
  <c r="W137" i="5"/>
  <c r="X137" i="5"/>
  <c r="Y137" i="5"/>
  <c r="Z137" i="5"/>
  <c r="AA137" i="5"/>
  <c r="AB137" i="5"/>
  <c r="H138" i="5"/>
  <c r="I138" i="5"/>
  <c r="BN138" i="5" s="1"/>
  <c r="J138" i="5"/>
  <c r="K138" i="5"/>
  <c r="L138" i="5"/>
  <c r="M138" i="5"/>
  <c r="N138" i="5"/>
  <c r="O138" i="5"/>
  <c r="P138" i="5"/>
  <c r="Q138" i="5"/>
  <c r="R138" i="5"/>
  <c r="S138" i="5"/>
  <c r="T138" i="5"/>
  <c r="U138" i="5"/>
  <c r="V138" i="5"/>
  <c r="W138" i="5"/>
  <c r="X138" i="5"/>
  <c r="Y138" i="5"/>
  <c r="Z138" i="5"/>
  <c r="AA138" i="5"/>
  <c r="AB138" i="5"/>
  <c r="H139" i="5"/>
  <c r="BN139" i="5" s="1"/>
  <c r="I139" i="5"/>
  <c r="J139" i="5"/>
  <c r="K139" i="5"/>
  <c r="L139" i="5"/>
  <c r="M139" i="5"/>
  <c r="N139" i="5"/>
  <c r="O139" i="5"/>
  <c r="P139" i="5"/>
  <c r="Q139" i="5"/>
  <c r="R139" i="5"/>
  <c r="S139" i="5"/>
  <c r="T139" i="5"/>
  <c r="U139" i="5"/>
  <c r="V139" i="5"/>
  <c r="W139" i="5"/>
  <c r="X139" i="5"/>
  <c r="Y139" i="5"/>
  <c r="Z139" i="5"/>
  <c r="AA139" i="5"/>
  <c r="AB139" i="5"/>
  <c r="H140" i="5"/>
  <c r="I140" i="5"/>
  <c r="J140" i="5"/>
  <c r="K140" i="5"/>
  <c r="BJ140" i="5" s="1"/>
  <c r="L140" i="5"/>
  <c r="M140" i="5"/>
  <c r="N140" i="5"/>
  <c r="O140" i="5"/>
  <c r="P140" i="5"/>
  <c r="Q140" i="5"/>
  <c r="R140" i="5"/>
  <c r="S140" i="5"/>
  <c r="T140" i="5"/>
  <c r="U140" i="5"/>
  <c r="V140" i="5"/>
  <c r="W140" i="5"/>
  <c r="X140" i="5"/>
  <c r="Y140" i="5"/>
  <c r="Z140" i="5"/>
  <c r="AA140" i="5"/>
  <c r="AB140" i="5"/>
  <c r="H141" i="5"/>
  <c r="I141" i="5"/>
  <c r="J141" i="5"/>
  <c r="K141" i="5"/>
  <c r="L141" i="5"/>
  <c r="M141" i="5"/>
  <c r="N141" i="5"/>
  <c r="O141" i="5"/>
  <c r="P141" i="5"/>
  <c r="Q141" i="5"/>
  <c r="R141" i="5"/>
  <c r="S141" i="5"/>
  <c r="T141" i="5"/>
  <c r="U141" i="5"/>
  <c r="V141" i="5"/>
  <c r="W141" i="5"/>
  <c r="X141" i="5"/>
  <c r="Y141" i="5"/>
  <c r="Z141" i="5"/>
  <c r="AA141" i="5"/>
  <c r="AB141" i="5"/>
  <c r="H142" i="5"/>
  <c r="I142" i="5"/>
  <c r="BM142" i="5" s="1"/>
  <c r="J142" i="5"/>
  <c r="K142" i="5"/>
  <c r="L142" i="5"/>
  <c r="M142" i="5"/>
  <c r="N142" i="5"/>
  <c r="O142" i="5"/>
  <c r="P142" i="5"/>
  <c r="Q142" i="5"/>
  <c r="R142" i="5"/>
  <c r="S142" i="5"/>
  <c r="T142" i="5"/>
  <c r="U142" i="5"/>
  <c r="V142" i="5"/>
  <c r="W142" i="5"/>
  <c r="X142" i="5"/>
  <c r="Y142" i="5"/>
  <c r="Z142" i="5"/>
  <c r="AA142" i="5"/>
  <c r="AB142" i="5"/>
  <c r="H143" i="5"/>
  <c r="BM143" i="5" s="1"/>
  <c r="I143" i="5"/>
  <c r="J143" i="5"/>
  <c r="K143" i="5"/>
  <c r="L143" i="5"/>
  <c r="M143" i="5"/>
  <c r="N143" i="5"/>
  <c r="O143" i="5"/>
  <c r="P143" i="5"/>
  <c r="Q143" i="5"/>
  <c r="R143" i="5"/>
  <c r="S143" i="5"/>
  <c r="T143" i="5"/>
  <c r="U143" i="5"/>
  <c r="V143" i="5"/>
  <c r="W143" i="5"/>
  <c r="X143" i="5"/>
  <c r="Y143" i="5"/>
  <c r="Z143" i="5"/>
  <c r="AA143" i="5"/>
  <c r="AB143" i="5"/>
  <c r="H144" i="5"/>
  <c r="I144" i="5"/>
  <c r="J144" i="5"/>
  <c r="K144" i="5"/>
  <c r="BN144" i="5" s="1"/>
  <c r="L144" i="5"/>
  <c r="M144" i="5"/>
  <c r="N144" i="5"/>
  <c r="O144" i="5"/>
  <c r="P144" i="5"/>
  <c r="Q144" i="5"/>
  <c r="R144" i="5"/>
  <c r="S144" i="5"/>
  <c r="T144" i="5"/>
  <c r="U144" i="5"/>
  <c r="V144" i="5"/>
  <c r="W144" i="5"/>
  <c r="X144" i="5"/>
  <c r="Y144" i="5"/>
  <c r="Z144" i="5"/>
  <c r="AA144" i="5"/>
  <c r="AB144" i="5"/>
  <c r="H145" i="5"/>
  <c r="I145" i="5"/>
  <c r="J145" i="5"/>
  <c r="BN145" i="5" s="1"/>
  <c r="K145" i="5"/>
  <c r="L145" i="5"/>
  <c r="M145" i="5"/>
  <c r="N145" i="5"/>
  <c r="O145" i="5"/>
  <c r="P145" i="5"/>
  <c r="Q145" i="5"/>
  <c r="R145" i="5"/>
  <c r="S145" i="5"/>
  <c r="T145" i="5"/>
  <c r="U145" i="5"/>
  <c r="V145" i="5"/>
  <c r="W145" i="5"/>
  <c r="X145" i="5"/>
  <c r="Y145" i="5"/>
  <c r="Z145" i="5"/>
  <c r="AA145" i="5"/>
  <c r="AB145" i="5"/>
  <c r="H146" i="5"/>
  <c r="I146" i="5"/>
  <c r="BN146" i="5" s="1"/>
  <c r="J146" i="5"/>
  <c r="K146" i="5"/>
  <c r="L146" i="5"/>
  <c r="M146" i="5"/>
  <c r="N146" i="5"/>
  <c r="O146" i="5"/>
  <c r="P146" i="5"/>
  <c r="Q146" i="5"/>
  <c r="R146" i="5"/>
  <c r="S146" i="5"/>
  <c r="T146" i="5"/>
  <c r="U146" i="5"/>
  <c r="V146" i="5"/>
  <c r="W146" i="5"/>
  <c r="X146" i="5"/>
  <c r="Y146" i="5"/>
  <c r="Z146" i="5"/>
  <c r="AA146" i="5"/>
  <c r="AB146" i="5"/>
  <c r="H147" i="5"/>
  <c r="BN147" i="5" s="1"/>
  <c r="I147" i="5"/>
  <c r="J147" i="5"/>
  <c r="K147" i="5"/>
  <c r="L147" i="5"/>
  <c r="M147" i="5"/>
  <c r="N147" i="5"/>
  <c r="O147" i="5"/>
  <c r="P147" i="5"/>
  <c r="Q147" i="5"/>
  <c r="R147" i="5"/>
  <c r="S147" i="5"/>
  <c r="T147" i="5"/>
  <c r="U147" i="5"/>
  <c r="V147" i="5"/>
  <c r="W147" i="5"/>
  <c r="X147" i="5"/>
  <c r="Y147" i="5"/>
  <c r="Z147" i="5"/>
  <c r="AA147" i="5"/>
  <c r="AB147" i="5"/>
  <c r="H148" i="5"/>
  <c r="I148" i="5"/>
  <c r="J148" i="5"/>
  <c r="K148" i="5"/>
  <c r="BJ148" i="5" s="1"/>
  <c r="L148" i="5"/>
  <c r="M148" i="5"/>
  <c r="N148" i="5"/>
  <c r="O148" i="5"/>
  <c r="P148" i="5"/>
  <c r="Q148" i="5"/>
  <c r="R148" i="5"/>
  <c r="S148" i="5"/>
  <c r="T148" i="5"/>
  <c r="U148" i="5"/>
  <c r="V148" i="5"/>
  <c r="W148" i="5"/>
  <c r="X148" i="5"/>
  <c r="Y148" i="5"/>
  <c r="Z148" i="5"/>
  <c r="AA148" i="5"/>
  <c r="AB148" i="5"/>
  <c r="H149" i="5"/>
  <c r="I149" i="5"/>
  <c r="J149" i="5"/>
  <c r="K149" i="5"/>
  <c r="L149" i="5"/>
  <c r="M149" i="5"/>
  <c r="N149" i="5"/>
  <c r="O149" i="5"/>
  <c r="P149" i="5"/>
  <c r="Q149" i="5"/>
  <c r="R149" i="5"/>
  <c r="S149" i="5"/>
  <c r="T149" i="5"/>
  <c r="U149" i="5"/>
  <c r="V149" i="5"/>
  <c r="W149" i="5"/>
  <c r="X149" i="5"/>
  <c r="Y149" i="5"/>
  <c r="Z149" i="5"/>
  <c r="AA149" i="5"/>
  <c r="AB149" i="5"/>
  <c r="H150" i="5"/>
  <c r="I150" i="5"/>
  <c r="BM150" i="5" s="1"/>
  <c r="J150" i="5"/>
  <c r="K150" i="5"/>
  <c r="L150" i="5"/>
  <c r="M150" i="5"/>
  <c r="N150" i="5"/>
  <c r="O150" i="5"/>
  <c r="P150" i="5"/>
  <c r="Q150" i="5"/>
  <c r="R150" i="5"/>
  <c r="S150" i="5"/>
  <c r="T150" i="5"/>
  <c r="U150" i="5"/>
  <c r="V150" i="5"/>
  <c r="W150" i="5"/>
  <c r="X150" i="5"/>
  <c r="Y150" i="5"/>
  <c r="Z150" i="5"/>
  <c r="AA150" i="5"/>
  <c r="AB150" i="5"/>
  <c r="H151" i="5"/>
  <c r="BM151" i="5" s="1"/>
  <c r="I151" i="5"/>
  <c r="J151" i="5"/>
  <c r="K151" i="5"/>
  <c r="L151" i="5"/>
  <c r="M151" i="5"/>
  <c r="N151" i="5"/>
  <c r="O151" i="5"/>
  <c r="P151" i="5"/>
  <c r="Q151" i="5"/>
  <c r="R151" i="5"/>
  <c r="S151" i="5"/>
  <c r="T151" i="5"/>
  <c r="U151" i="5"/>
  <c r="V151" i="5"/>
  <c r="W151" i="5"/>
  <c r="X151" i="5"/>
  <c r="Y151" i="5"/>
  <c r="Z151" i="5"/>
  <c r="AA151" i="5"/>
  <c r="AB151" i="5"/>
  <c r="H152" i="5"/>
  <c r="I152" i="5"/>
  <c r="J152" i="5"/>
  <c r="K152" i="5"/>
  <c r="BN152" i="5" s="1"/>
  <c r="L152" i="5"/>
  <c r="M152" i="5"/>
  <c r="N152" i="5"/>
  <c r="O152" i="5"/>
  <c r="P152" i="5"/>
  <c r="Q152" i="5"/>
  <c r="R152" i="5"/>
  <c r="S152" i="5"/>
  <c r="T152" i="5"/>
  <c r="U152" i="5"/>
  <c r="V152" i="5"/>
  <c r="W152" i="5"/>
  <c r="X152" i="5"/>
  <c r="Y152" i="5"/>
  <c r="Z152" i="5"/>
  <c r="AA152" i="5"/>
  <c r="AB152" i="5"/>
  <c r="H153" i="5"/>
  <c r="I153" i="5"/>
  <c r="J153" i="5"/>
  <c r="BN153" i="5" s="1"/>
  <c r="K153" i="5"/>
  <c r="L153" i="5"/>
  <c r="M153" i="5"/>
  <c r="N153" i="5"/>
  <c r="O153" i="5"/>
  <c r="P153" i="5"/>
  <c r="Q153" i="5"/>
  <c r="R153" i="5"/>
  <c r="S153" i="5"/>
  <c r="T153" i="5"/>
  <c r="U153" i="5"/>
  <c r="V153" i="5"/>
  <c r="W153" i="5"/>
  <c r="X153" i="5"/>
  <c r="Y153" i="5"/>
  <c r="Z153" i="5"/>
  <c r="AA153" i="5"/>
  <c r="AB153" i="5"/>
  <c r="H154" i="5"/>
  <c r="I154" i="5"/>
  <c r="BN154" i="5" s="1"/>
  <c r="J154" i="5"/>
  <c r="K154" i="5"/>
  <c r="L154" i="5"/>
  <c r="M154" i="5"/>
  <c r="N154" i="5"/>
  <c r="O154" i="5"/>
  <c r="P154" i="5"/>
  <c r="Q154" i="5"/>
  <c r="R154" i="5"/>
  <c r="S154" i="5"/>
  <c r="T154" i="5"/>
  <c r="U154" i="5"/>
  <c r="V154" i="5"/>
  <c r="W154" i="5"/>
  <c r="X154" i="5"/>
  <c r="Y154" i="5"/>
  <c r="Z154" i="5"/>
  <c r="AA154" i="5"/>
  <c r="AB154" i="5"/>
  <c r="H155" i="5"/>
  <c r="BN155" i="5" s="1"/>
  <c r="I155" i="5"/>
  <c r="J155" i="5"/>
  <c r="K155" i="5"/>
  <c r="L155" i="5"/>
  <c r="M155" i="5"/>
  <c r="N155" i="5"/>
  <c r="O155" i="5"/>
  <c r="P155" i="5"/>
  <c r="Q155" i="5"/>
  <c r="R155" i="5"/>
  <c r="S155" i="5"/>
  <c r="T155" i="5"/>
  <c r="U155" i="5"/>
  <c r="V155" i="5"/>
  <c r="W155" i="5"/>
  <c r="X155" i="5"/>
  <c r="Y155" i="5"/>
  <c r="Z155" i="5"/>
  <c r="AA155" i="5"/>
  <c r="AB155" i="5"/>
  <c r="H156" i="5"/>
  <c r="I156" i="5"/>
  <c r="J156" i="5"/>
  <c r="K156" i="5"/>
  <c r="L156" i="5"/>
  <c r="M156" i="5"/>
  <c r="N156" i="5"/>
  <c r="O156" i="5"/>
  <c r="P156" i="5"/>
  <c r="Q156" i="5"/>
  <c r="R156" i="5"/>
  <c r="S156" i="5"/>
  <c r="T156" i="5"/>
  <c r="U156" i="5"/>
  <c r="V156" i="5"/>
  <c r="W156" i="5"/>
  <c r="X156" i="5"/>
  <c r="Y156" i="5"/>
  <c r="Z156" i="5"/>
  <c r="AA156" i="5"/>
  <c r="AB156" i="5"/>
  <c r="H157" i="5"/>
  <c r="I157" i="5"/>
  <c r="J157" i="5"/>
  <c r="K157" i="5"/>
  <c r="L157" i="5"/>
  <c r="M157" i="5"/>
  <c r="N157" i="5"/>
  <c r="O157" i="5"/>
  <c r="P157" i="5"/>
  <c r="Q157" i="5"/>
  <c r="R157" i="5"/>
  <c r="S157" i="5"/>
  <c r="T157" i="5"/>
  <c r="U157" i="5"/>
  <c r="V157" i="5"/>
  <c r="W157" i="5"/>
  <c r="X157" i="5"/>
  <c r="Y157" i="5"/>
  <c r="Z157" i="5"/>
  <c r="AA157" i="5"/>
  <c r="AB157" i="5"/>
  <c r="H158" i="5"/>
  <c r="I158" i="5"/>
  <c r="J158" i="5"/>
  <c r="K158" i="5"/>
  <c r="L158" i="5"/>
  <c r="M158" i="5"/>
  <c r="N158" i="5"/>
  <c r="O158" i="5"/>
  <c r="P158" i="5"/>
  <c r="Q158" i="5"/>
  <c r="R158" i="5"/>
  <c r="S158" i="5"/>
  <c r="T158" i="5"/>
  <c r="U158" i="5"/>
  <c r="V158" i="5"/>
  <c r="W158" i="5"/>
  <c r="X158" i="5"/>
  <c r="Y158" i="5"/>
  <c r="Z158" i="5"/>
  <c r="AA158" i="5"/>
  <c r="AB158" i="5"/>
  <c r="H159" i="5"/>
  <c r="I159" i="5"/>
  <c r="J159" i="5"/>
  <c r="K159" i="5"/>
  <c r="L159" i="5"/>
  <c r="M159" i="5"/>
  <c r="N159" i="5"/>
  <c r="O159" i="5"/>
  <c r="P159" i="5"/>
  <c r="Q159" i="5"/>
  <c r="R159" i="5"/>
  <c r="S159" i="5"/>
  <c r="T159" i="5"/>
  <c r="U159" i="5"/>
  <c r="V159" i="5"/>
  <c r="W159" i="5"/>
  <c r="X159" i="5"/>
  <c r="Y159" i="5"/>
  <c r="Z159" i="5"/>
  <c r="AA159" i="5"/>
  <c r="AB159" i="5"/>
  <c r="H160" i="5"/>
  <c r="I160" i="5"/>
  <c r="J160" i="5"/>
  <c r="K160" i="5"/>
  <c r="L160" i="5"/>
  <c r="M160" i="5"/>
  <c r="N160" i="5"/>
  <c r="O160" i="5"/>
  <c r="P160" i="5"/>
  <c r="Q160" i="5"/>
  <c r="R160" i="5"/>
  <c r="S160" i="5"/>
  <c r="T160" i="5"/>
  <c r="U160" i="5"/>
  <c r="V160" i="5"/>
  <c r="W160" i="5"/>
  <c r="X160" i="5"/>
  <c r="Y160" i="5"/>
  <c r="Z160" i="5"/>
  <c r="AA160" i="5"/>
  <c r="AB160" i="5"/>
  <c r="H161" i="5"/>
  <c r="I161" i="5"/>
  <c r="J161" i="5"/>
  <c r="K161" i="5"/>
  <c r="L161" i="5"/>
  <c r="M161" i="5"/>
  <c r="N161" i="5"/>
  <c r="O161" i="5"/>
  <c r="P161" i="5"/>
  <c r="Q161" i="5"/>
  <c r="R161" i="5"/>
  <c r="S161" i="5"/>
  <c r="T161" i="5"/>
  <c r="U161" i="5"/>
  <c r="V161" i="5"/>
  <c r="W161" i="5"/>
  <c r="X161" i="5"/>
  <c r="Y161" i="5"/>
  <c r="Z161" i="5"/>
  <c r="AA161" i="5"/>
  <c r="AB161" i="5"/>
  <c r="H162" i="5"/>
  <c r="I162" i="5"/>
  <c r="J162" i="5"/>
  <c r="K162" i="5"/>
  <c r="L162" i="5"/>
  <c r="M162" i="5"/>
  <c r="N162" i="5"/>
  <c r="O162" i="5"/>
  <c r="P162" i="5"/>
  <c r="Q162" i="5"/>
  <c r="R162" i="5"/>
  <c r="S162" i="5"/>
  <c r="T162" i="5"/>
  <c r="U162" i="5"/>
  <c r="V162" i="5"/>
  <c r="W162" i="5"/>
  <c r="X162" i="5"/>
  <c r="Y162" i="5"/>
  <c r="Z162" i="5"/>
  <c r="AA162" i="5"/>
  <c r="AB162" i="5"/>
  <c r="H163" i="5"/>
  <c r="I163" i="5"/>
  <c r="J163" i="5"/>
  <c r="K163" i="5"/>
  <c r="L163" i="5"/>
  <c r="M163" i="5"/>
  <c r="N163" i="5"/>
  <c r="O163" i="5"/>
  <c r="P163" i="5"/>
  <c r="Q163" i="5"/>
  <c r="R163" i="5"/>
  <c r="S163" i="5"/>
  <c r="T163" i="5"/>
  <c r="U163" i="5"/>
  <c r="V163" i="5"/>
  <c r="W163" i="5"/>
  <c r="X163" i="5"/>
  <c r="Y163" i="5"/>
  <c r="Z163" i="5"/>
  <c r="AA163" i="5"/>
  <c r="AB163" i="5"/>
  <c r="H164" i="5"/>
  <c r="I164" i="5"/>
  <c r="J164" i="5"/>
  <c r="K164" i="5"/>
  <c r="L164" i="5"/>
  <c r="M164" i="5"/>
  <c r="N164" i="5"/>
  <c r="O164" i="5"/>
  <c r="P164" i="5"/>
  <c r="Q164" i="5"/>
  <c r="R164" i="5"/>
  <c r="S164" i="5"/>
  <c r="T164" i="5"/>
  <c r="U164" i="5"/>
  <c r="V164" i="5"/>
  <c r="W164" i="5"/>
  <c r="X164" i="5"/>
  <c r="Y164" i="5"/>
  <c r="Z164" i="5"/>
  <c r="AA164" i="5"/>
  <c r="AB164" i="5"/>
  <c r="H165" i="5"/>
  <c r="I165" i="5"/>
  <c r="J165" i="5"/>
  <c r="K165" i="5"/>
  <c r="L165" i="5"/>
  <c r="M165" i="5"/>
  <c r="N165" i="5"/>
  <c r="O165" i="5"/>
  <c r="P165" i="5"/>
  <c r="Q165" i="5"/>
  <c r="R165" i="5"/>
  <c r="S165" i="5"/>
  <c r="T165" i="5"/>
  <c r="U165" i="5"/>
  <c r="V165" i="5"/>
  <c r="W165" i="5"/>
  <c r="X165" i="5"/>
  <c r="Y165" i="5"/>
  <c r="Z165" i="5"/>
  <c r="AA165" i="5"/>
  <c r="AB165" i="5"/>
  <c r="H166" i="5"/>
  <c r="I166" i="5"/>
  <c r="J166" i="5"/>
  <c r="K166" i="5"/>
  <c r="L166" i="5"/>
  <c r="M166" i="5"/>
  <c r="N166" i="5"/>
  <c r="O166" i="5"/>
  <c r="P166" i="5"/>
  <c r="Q166" i="5"/>
  <c r="R166" i="5"/>
  <c r="S166" i="5"/>
  <c r="T166" i="5"/>
  <c r="U166" i="5"/>
  <c r="V166" i="5"/>
  <c r="W166" i="5"/>
  <c r="X166" i="5"/>
  <c r="Y166" i="5"/>
  <c r="Z166" i="5"/>
  <c r="AA166" i="5"/>
  <c r="AB166" i="5"/>
  <c r="H167" i="5"/>
  <c r="BG167" i="5" s="1"/>
  <c r="I167" i="5"/>
  <c r="J167" i="5"/>
  <c r="K167" i="5"/>
  <c r="L167" i="5"/>
  <c r="M167" i="5"/>
  <c r="N167" i="5"/>
  <c r="O167" i="5"/>
  <c r="P167" i="5"/>
  <c r="Q167" i="5"/>
  <c r="R167" i="5"/>
  <c r="S167" i="5"/>
  <c r="T167" i="5"/>
  <c r="U167" i="5"/>
  <c r="V167" i="5"/>
  <c r="W167" i="5"/>
  <c r="X167" i="5"/>
  <c r="Y167" i="5"/>
  <c r="Z167" i="5"/>
  <c r="AA167" i="5"/>
  <c r="AB167" i="5"/>
  <c r="H168" i="5"/>
  <c r="I168" i="5"/>
  <c r="J168" i="5"/>
  <c r="K168" i="5"/>
  <c r="BJ168" i="5" s="1"/>
  <c r="L168" i="5"/>
  <c r="M168" i="5"/>
  <c r="N168" i="5"/>
  <c r="O168" i="5"/>
  <c r="P168" i="5"/>
  <c r="Q168" i="5"/>
  <c r="R168" i="5"/>
  <c r="S168" i="5"/>
  <c r="T168" i="5"/>
  <c r="U168" i="5"/>
  <c r="V168" i="5"/>
  <c r="W168" i="5"/>
  <c r="X168" i="5"/>
  <c r="Y168" i="5"/>
  <c r="Z168" i="5"/>
  <c r="AA168" i="5"/>
  <c r="AB168" i="5"/>
  <c r="H169" i="5"/>
  <c r="I169" i="5"/>
  <c r="J169" i="5"/>
  <c r="BG169" i="5" s="1"/>
  <c r="K169" i="5"/>
  <c r="L169" i="5"/>
  <c r="M169" i="5"/>
  <c r="N169" i="5"/>
  <c r="O169" i="5"/>
  <c r="P169" i="5"/>
  <c r="Q169" i="5"/>
  <c r="R169" i="5"/>
  <c r="S169" i="5"/>
  <c r="T169" i="5"/>
  <c r="U169" i="5"/>
  <c r="V169" i="5"/>
  <c r="W169" i="5"/>
  <c r="X169" i="5"/>
  <c r="Y169" i="5"/>
  <c r="Z169" i="5"/>
  <c r="AA169" i="5"/>
  <c r="AB169" i="5"/>
  <c r="H170" i="5"/>
  <c r="I170" i="5"/>
  <c r="BJ170" i="5" s="1"/>
  <c r="J170" i="5"/>
  <c r="K170" i="5"/>
  <c r="L170" i="5"/>
  <c r="M170" i="5"/>
  <c r="N170" i="5"/>
  <c r="O170" i="5"/>
  <c r="P170" i="5"/>
  <c r="Q170" i="5"/>
  <c r="R170" i="5"/>
  <c r="S170" i="5"/>
  <c r="T170" i="5"/>
  <c r="U170" i="5"/>
  <c r="V170" i="5"/>
  <c r="W170" i="5"/>
  <c r="X170" i="5"/>
  <c r="Y170" i="5"/>
  <c r="Z170" i="5"/>
  <c r="AA170" i="5"/>
  <c r="AB170" i="5"/>
  <c r="H171" i="5"/>
  <c r="BG171" i="5" s="1"/>
  <c r="I171" i="5"/>
  <c r="J171" i="5"/>
  <c r="K171" i="5"/>
  <c r="L171" i="5"/>
  <c r="M171" i="5"/>
  <c r="N171" i="5"/>
  <c r="O171" i="5"/>
  <c r="P171" i="5"/>
  <c r="Q171" i="5"/>
  <c r="R171" i="5"/>
  <c r="S171" i="5"/>
  <c r="T171" i="5"/>
  <c r="U171" i="5"/>
  <c r="V171" i="5"/>
  <c r="W171" i="5"/>
  <c r="X171" i="5"/>
  <c r="Y171" i="5"/>
  <c r="Z171" i="5"/>
  <c r="AA171" i="5"/>
  <c r="AB171" i="5"/>
  <c r="H172" i="5"/>
  <c r="I172" i="5"/>
  <c r="J172" i="5"/>
  <c r="K172" i="5"/>
  <c r="BJ172" i="5" s="1"/>
  <c r="L172" i="5"/>
  <c r="M172" i="5"/>
  <c r="N172" i="5"/>
  <c r="O172" i="5"/>
  <c r="P172" i="5"/>
  <c r="Q172" i="5"/>
  <c r="R172" i="5"/>
  <c r="S172" i="5"/>
  <c r="T172" i="5"/>
  <c r="U172" i="5"/>
  <c r="V172" i="5"/>
  <c r="W172" i="5"/>
  <c r="X172" i="5"/>
  <c r="Y172" i="5"/>
  <c r="Z172" i="5"/>
  <c r="AA172" i="5"/>
  <c r="AB172" i="5"/>
  <c r="H173" i="5"/>
  <c r="I173" i="5"/>
  <c r="J173" i="5"/>
  <c r="BG173" i="5" s="1"/>
  <c r="K173" i="5"/>
  <c r="L173" i="5"/>
  <c r="M173" i="5"/>
  <c r="N173" i="5"/>
  <c r="O173" i="5"/>
  <c r="P173" i="5"/>
  <c r="Q173" i="5"/>
  <c r="R173" i="5"/>
  <c r="S173" i="5"/>
  <c r="T173" i="5"/>
  <c r="U173" i="5"/>
  <c r="V173" i="5"/>
  <c r="W173" i="5"/>
  <c r="X173" i="5"/>
  <c r="Y173" i="5"/>
  <c r="Z173" i="5"/>
  <c r="AA173" i="5"/>
  <c r="AB173" i="5"/>
  <c r="H174" i="5"/>
  <c r="I174" i="5"/>
  <c r="BM174" i="5" s="1"/>
  <c r="J174" i="5"/>
  <c r="K174" i="5"/>
  <c r="L174" i="5"/>
  <c r="M174" i="5"/>
  <c r="N174" i="5"/>
  <c r="O174" i="5"/>
  <c r="P174" i="5"/>
  <c r="Q174" i="5"/>
  <c r="R174" i="5"/>
  <c r="S174" i="5"/>
  <c r="T174" i="5"/>
  <c r="U174" i="5"/>
  <c r="V174" i="5"/>
  <c r="W174" i="5"/>
  <c r="X174" i="5"/>
  <c r="Y174" i="5"/>
  <c r="Z174" i="5"/>
  <c r="AA174" i="5"/>
  <c r="AB174" i="5"/>
  <c r="H175" i="5"/>
  <c r="BJ175" i="5" s="1"/>
  <c r="I175" i="5"/>
  <c r="J175" i="5"/>
  <c r="K175" i="5"/>
  <c r="L175" i="5"/>
  <c r="M175" i="5"/>
  <c r="N175" i="5"/>
  <c r="O175" i="5"/>
  <c r="P175" i="5"/>
  <c r="Q175" i="5"/>
  <c r="R175" i="5"/>
  <c r="S175" i="5"/>
  <c r="T175" i="5"/>
  <c r="U175" i="5"/>
  <c r="V175" i="5"/>
  <c r="W175" i="5"/>
  <c r="X175" i="5"/>
  <c r="Y175" i="5"/>
  <c r="Z175" i="5"/>
  <c r="AA175" i="5"/>
  <c r="AB175" i="5"/>
  <c r="H176" i="5"/>
  <c r="I176" i="5"/>
  <c r="J176" i="5"/>
  <c r="K176" i="5"/>
  <c r="L176" i="5"/>
  <c r="M176" i="5"/>
  <c r="N176" i="5"/>
  <c r="O176" i="5"/>
  <c r="P176" i="5"/>
  <c r="Q176" i="5"/>
  <c r="R176" i="5"/>
  <c r="S176" i="5"/>
  <c r="T176" i="5"/>
  <c r="U176" i="5"/>
  <c r="V176" i="5"/>
  <c r="W176" i="5"/>
  <c r="X176" i="5"/>
  <c r="Y176" i="5"/>
  <c r="Z176" i="5"/>
  <c r="AA176" i="5"/>
  <c r="AB176" i="5"/>
  <c r="A177" i="5"/>
  <c r="A178" i="5"/>
  <c r="A179" i="5"/>
  <c r="A180" i="5"/>
  <c r="A187" i="5"/>
  <c r="A188" i="5"/>
  <c r="A195" i="5"/>
  <c r="A196" i="5"/>
  <c r="A203" i="5"/>
  <c r="A204" i="5"/>
  <c r="A211" i="5"/>
  <c r="A212" i="5"/>
  <c r="A219" i="5"/>
  <c r="A227" i="5"/>
  <c r="A235" i="5"/>
  <c r="A243" i="5"/>
  <c r="H248" i="5"/>
  <c r="I248" i="5"/>
  <c r="J248" i="5"/>
  <c r="K248" i="5"/>
  <c r="L248" i="5"/>
  <c r="M248" i="5"/>
  <c r="N248" i="5"/>
  <c r="O248" i="5"/>
  <c r="P248" i="5"/>
  <c r="Q248" i="5"/>
  <c r="R248" i="5"/>
  <c r="S248" i="5"/>
  <c r="T248" i="5"/>
  <c r="U248" i="5"/>
  <c r="V248" i="5"/>
  <c r="W248" i="5"/>
  <c r="X248" i="5"/>
  <c r="Y248" i="5"/>
  <c r="Z248" i="5"/>
  <c r="AA248" i="5"/>
  <c r="AB248" i="5"/>
  <c r="H7" i="5"/>
  <c r="I7" i="5"/>
  <c r="J7" i="5"/>
  <c r="K7" i="5"/>
  <c r="L7" i="5"/>
  <c r="M7" i="5"/>
  <c r="N7" i="5"/>
  <c r="O7" i="5"/>
  <c r="P7" i="5"/>
  <c r="Q7" i="5"/>
  <c r="R7" i="5"/>
  <c r="S7" i="5"/>
  <c r="T7" i="5"/>
  <c r="U7" i="5"/>
  <c r="V7" i="5"/>
  <c r="W7" i="5"/>
  <c r="X7" i="5"/>
  <c r="Y7" i="5"/>
  <c r="Z7" i="5"/>
  <c r="AA7" i="5"/>
  <c r="AB7" i="5"/>
  <c r="B6" i="5"/>
  <c r="G6" i="5"/>
  <c r="I6" i="5"/>
  <c r="J6" i="5"/>
  <c r="K6" i="5"/>
  <c r="L6" i="5"/>
  <c r="M6" i="5"/>
  <c r="N6" i="5"/>
  <c r="O6" i="5"/>
  <c r="P6" i="5"/>
  <c r="Q6" i="5"/>
  <c r="R6" i="5"/>
  <c r="S6" i="5"/>
  <c r="T6" i="5"/>
  <c r="U6" i="5"/>
  <c r="V6" i="5"/>
  <c r="W6" i="5"/>
  <c r="X6" i="5"/>
  <c r="Y6" i="5"/>
  <c r="Z6" i="5"/>
  <c r="AA6" i="5"/>
  <c r="AB6" i="5"/>
  <c r="H6" i="5"/>
  <c r="B244" i="5"/>
  <c r="BH244" i="5" s="1"/>
  <c r="C244" i="5"/>
  <c r="D244" i="5"/>
  <c r="E244" i="5"/>
  <c r="F244" i="5"/>
  <c r="G244" i="5"/>
  <c r="B245" i="5"/>
  <c r="C245" i="5"/>
  <c r="D245" i="5"/>
  <c r="E245" i="5"/>
  <c r="F245" i="5"/>
  <c r="G245" i="5"/>
  <c r="B246" i="5"/>
  <c r="BH246" i="5" s="1"/>
  <c r="C246" i="5"/>
  <c r="D246" i="5"/>
  <c r="E246" i="5"/>
  <c r="F246" i="5"/>
  <c r="G246" i="5"/>
  <c r="B247" i="5"/>
  <c r="C247" i="5"/>
  <c r="D247" i="5"/>
  <c r="E247" i="5"/>
  <c r="F247" i="5"/>
  <c r="G247" i="5"/>
  <c r="B248" i="5"/>
  <c r="C248" i="5"/>
  <c r="D248" i="5"/>
  <c r="E248" i="5"/>
  <c r="F248" i="5"/>
  <c r="G248" i="5"/>
  <c r="BM248" i="5"/>
  <c r="B249" i="5"/>
  <c r="B250" i="5"/>
  <c r="B251" i="5"/>
  <c r="B226" i="5"/>
  <c r="C226" i="5"/>
  <c r="D226" i="5"/>
  <c r="E226" i="5"/>
  <c r="F226" i="5"/>
  <c r="G226" i="5"/>
  <c r="BJ226" i="5"/>
  <c r="B227" i="5"/>
  <c r="C227" i="5"/>
  <c r="D227" i="5"/>
  <c r="E227" i="5"/>
  <c r="F227" i="5"/>
  <c r="G227" i="5"/>
  <c r="BJ227" i="5"/>
  <c r="B228" i="5"/>
  <c r="C228" i="5"/>
  <c r="D228" i="5"/>
  <c r="E228" i="5"/>
  <c r="F228" i="5"/>
  <c r="G228" i="5"/>
  <c r="BJ228" i="5"/>
  <c r="B229" i="5"/>
  <c r="C229" i="5"/>
  <c r="D229" i="5"/>
  <c r="E229" i="5"/>
  <c r="F229" i="5"/>
  <c r="G229" i="5"/>
  <c r="BJ229" i="5"/>
  <c r="B230" i="5"/>
  <c r="C230" i="5"/>
  <c r="D230" i="5"/>
  <c r="E230" i="5"/>
  <c r="F230" i="5"/>
  <c r="G230" i="5"/>
  <c r="BJ230" i="5"/>
  <c r="B231" i="5"/>
  <c r="C231" i="5"/>
  <c r="D231" i="5"/>
  <c r="E231" i="5"/>
  <c r="F231" i="5"/>
  <c r="G231" i="5"/>
  <c r="BJ231" i="5"/>
  <c r="B232" i="5"/>
  <c r="C232" i="5"/>
  <c r="D232" i="5"/>
  <c r="E232" i="5"/>
  <c r="F232" i="5"/>
  <c r="G232" i="5"/>
  <c r="BJ232" i="5"/>
  <c r="B233" i="5"/>
  <c r="C233" i="5"/>
  <c r="D233" i="5"/>
  <c r="E233" i="5"/>
  <c r="F233" i="5"/>
  <c r="G233" i="5"/>
  <c r="BJ233" i="5"/>
  <c r="B234" i="5"/>
  <c r="C234" i="5"/>
  <c r="D234" i="5"/>
  <c r="E234" i="5"/>
  <c r="F234" i="5"/>
  <c r="G234" i="5"/>
  <c r="BJ234" i="5"/>
  <c r="B235" i="5"/>
  <c r="C235" i="5"/>
  <c r="D235" i="5"/>
  <c r="E235" i="5"/>
  <c r="F235" i="5"/>
  <c r="G235" i="5"/>
  <c r="BJ235" i="5"/>
  <c r="B236" i="5"/>
  <c r="C236" i="5"/>
  <c r="D236" i="5"/>
  <c r="E236" i="5"/>
  <c r="F236" i="5"/>
  <c r="G236" i="5"/>
  <c r="BJ236" i="5"/>
  <c r="B237" i="5"/>
  <c r="C237" i="5"/>
  <c r="D237" i="5"/>
  <c r="E237" i="5"/>
  <c r="F237" i="5"/>
  <c r="G237" i="5"/>
  <c r="BJ237" i="5"/>
  <c r="B238" i="5"/>
  <c r="C238" i="5"/>
  <c r="D238" i="5"/>
  <c r="E238" i="5"/>
  <c r="F238" i="5"/>
  <c r="G238" i="5"/>
  <c r="BJ238" i="5"/>
  <c r="B239" i="5"/>
  <c r="C239" i="5"/>
  <c r="D239" i="5"/>
  <c r="E239" i="5"/>
  <c r="F239" i="5"/>
  <c r="G239" i="5"/>
  <c r="BJ239" i="5"/>
  <c r="B240" i="5"/>
  <c r="C240" i="5"/>
  <c r="D240" i="5"/>
  <c r="E240" i="5"/>
  <c r="F240" i="5"/>
  <c r="G240" i="5"/>
  <c r="BJ240" i="5"/>
  <c r="B241" i="5"/>
  <c r="C241" i="5"/>
  <c r="D241" i="5"/>
  <c r="E241" i="5"/>
  <c r="F241" i="5"/>
  <c r="G241" i="5"/>
  <c r="BJ241" i="5"/>
  <c r="B242" i="5"/>
  <c r="C242" i="5"/>
  <c r="D242" i="5"/>
  <c r="E242" i="5"/>
  <c r="F242" i="5"/>
  <c r="G242" i="5"/>
  <c r="BJ242" i="5"/>
  <c r="B243" i="5"/>
  <c r="C243" i="5"/>
  <c r="D243" i="5"/>
  <c r="E243" i="5"/>
  <c r="F243" i="5"/>
  <c r="G243" i="5"/>
  <c r="BJ243" i="5"/>
  <c r="B201" i="5"/>
  <c r="C201" i="5"/>
  <c r="D201" i="5"/>
  <c r="E201" i="5"/>
  <c r="F201" i="5"/>
  <c r="G201" i="5"/>
  <c r="BJ201" i="5"/>
  <c r="B202" i="5"/>
  <c r="C202" i="5"/>
  <c r="D202" i="5"/>
  <c r="E202" i="5"/>
  <c r="F202" i="5"/>
  <c r="G202" i="5"/>
  <c r="BJ202" i="5"/>
  <c r="B203" i="5"/>
  <c r="C203" i="5"/>
  <c r="D203" i="5"/>
  <c r="E203" i="5"/>
  <c r="F203" i="5"/>
  <c r="G203" i="5"/>
  <c r="BJ203" i="5"/>
  <c r="B204" i="5"/>
  <c r="C204" i="5"/>
  <c r="D204" i="5"/>
  <c r="E204" i="5"/>
  <c r="F204" i="5"/>
  <c r="G204" i="5"/>
  <c r="BJ204" i="5"/>
  <c r="B205" i="5"/>
  <c r="C205" i="5"/>
  <c r="D205" i="5"/>
  <c r="E205" i="5"/>
  <c r="F205" i="5"/>
  <c r="G205" i="5"/>
  <c r="BJ205" i="5"/>
  <c r="B206" i="5"/>
  <c r="C206" i="5"/>
  <c r="D206" i="5"/>
  <c r="E206" i="5"/>
  <c r="F206" i="5"/>
  <c r="G206" i="5"/>
  <c r="BJ206" i="5"/>
  <c r="B207" i="5"/>
  <c r="C207" i="5"/>
  <c r="D207" i="5"/>
  <c r="E207" i="5"/>
  <c r="F207" i="5"/>
  <c r="G207" i="5"/>
  <c r="BJ207" i="5"/>
  <c r="B208" i="5"/>
  <c r="C208" i="5"/>
  <c r="D208" i="5"/>
  <c r="E208" i="5"/>
  <c r="F208" i="5"/>
  <c r="G208" i="5"/>
  <c r="BJ208" i="5"/>
  <c r="B209" i="5"/>
  <c r="C209" i="5"/>
  <c r="D209" i="5"/>
  <c r="E209" i="5"/>
  <c r="F209" i="5"/>
  <c r="G209" i="5"/>
  <c r="BJ209" i="5"/>
  <c r="B210" i="5"/>
  <c r="C210" i="5"/>
  <c r="D210" i="5"/>
  <c r="E210" i="5"/>
  <c r="F210" i="5"/>
  <c r="G210" i="5"/>
  <c r="BJ210" i="5"/>
  <c r="B211" i="5"/>
  <c r="C211" i="5"/>
  <c r="D211" i="5"/>
  <c r="E211" i="5"/>
  <c r="F211" i="5"/>
  <c r="G211" i="5"/>
  <c r="BJ211" i="5"/>
  <c r="BM211" i="5"/>
  <c r="B212" i="5"/>
  <c r="C212" i="5"/>
  <c r="D212" i="5"/>
  <c r="E212" i="5"/>
  <c r="F212" i="5"/>
  <c r="G212" i="5"/>
  <c r="BG212" i="5"/>
  <c r="BJ212" i="5"/>
  <c r="BM212" i="5"/>
  <c r="B213" i="5"/>
  <c r="C213" i="5"/>
  <c r="D213" i="5"/>
  <c r="E213" i="5"/>
  <c r="F213" i="5"/>
  <c r="G213" i="5"/>
  <c r="BG213" i="5"/>
  <c r="BJ213" i="5"/>
  <c r="BM213" i="5"/>
  <c r="B214" i="5"/>
  <c r="C214" i="5"/>
  <c r="D214" i="5"/>
  <c r="E214" i="5"/>
  <c r="F214" i="5"/>
  <c r="G214" i="5"/>
  <c r="BG214" i="5"/>
  <c r="BJ214" i="5"/>
  <c r="BM214" i="5"/>
  <c r="B215" i="5"/>
  <c r="C215" i="5"/>
  <c r="D215" i="5"/>
  <c r="E215" i="5"/>
  <c r="F215" i="5"/>
  <c r="G215" i="5"/>
  <c r="BG215" i="5"/>
  <c r="BJ215" i="5"/>
  <c r="BM215" i="5"/>
  <c r="B216" i="5"/>
  <c r="C216" i="5"/>
  <c r="D216" i="5"/>
  <c r="E216" i="5"/>
  <c r="F216" i="5"/>
  <c r="G216" i="5"/>
  <c r="BG216" i="5"/>
  <c r="BJ216" i="5"/>
  <c r="BM216" i="5"/>
  <c r="B217" i="5"/>
  <c r="C217" i="5"/>
  <c r="D217" i="5"/>
  <c r="E217" i="5"/>
  <c r="F217" i="5"/>
  <c r="G217" i="5"/>
  <c r="BG217" i="5"/>
  <c r="BJ217" i="5"/>
  <c r="BM217" i="5"/>
  <c r="B218" i="5"/>
  <c r="C218" i="5"/>
  <c r="D218" i="5"/>
  <c r="E218" i="5"/>
  <c r="F218" i="5"/>
  <c r="G218" i="5"/>
  <c r="BG218" i="5"/>
  <c r="BJ218" i="5"/>
  <c r="BM218" i="5"/>
  <c r="B219" i="5"/>
  <c r="C219" i="5"/>
  <c r="D219" i="5"/>
  <c r="E219" i="5"/>
  <c r="F219" i="5"/>
  <c r="G219" i="5"/>
  <c r="BG219" i="5"/>
  <c r="BJ219" i="5"/>
  <c r="BM219" i="5"/>
  <c r="B220" i="5"/>
  <c r="C220" i="5"/>
  <c r="D220" i="5"/>
  <c r="E220" i="5"/>
  <c r="F220" i="5"/>
  <c r="G220" i="5"/>
  <c r="BG220" i="5"/>
  <c r="BJ220" i="5"/>
  <c r="BM220" i="5"/>
  <c r="B221" i="5"/>
  <c r="C221" i="5"/>
  <c r="D221" i="5"/>
  <c r="E221" i="5"/>
  <c r="F221" i="5"/>
  <c r="G221" i="5"/>
  <c r="BG221" i="5"/>
  <c r="BJ221" i="5"/>
  <c r="BM221" i="5"/>
  <c r="B222" i="5"/>
  <c r="C222" i="5"/>
  <c r="D222" i="5"/>
  <c r="E222" i="5"/>
  <c r="F222" i="5"/>
  <c r="G222" i="5"/>
  <c r="BG222" i="5"/>
  <c r="BJ222" i="5"/>
  <c r="BM222" i="5"/>
  <c r="B223" i="5"/>
  <c r="C223" i="5"/>
  <c r="D223" i="5"/>
  <c r="E223" i="5"/>
  <c r="F223" i="5"/>
  <c r="G223" i="5"/>
  <c r="BG223" i="5"/>
  <c r="BJ223" i="5"/>
  <c r="BM223" i="5"/>
  <c r="B224" i="5"/>
  <c r="C224" i="5"/>
  <c r="D224" i="5"/>
  <c r="E224" i="5"/>
  <c r="F224" i="5"/>
  <c r="G224" i="5"/>
  <c r="BG224" i="5"/>
  <c r="BJ224" i="5"/>
  <c r="BM224" i="5"/>
  <c r="B225" i="5"/>
  <c r="C225" i="5"/>
  <c r="D225" i="5"/>
  <c r="E225" i="5"/>
  <c r="F225" i="5"/>
  <c r="G225" i="5"/>
  <c r="BG225" i="5"/>
  <c r="BJ225" i="5"/>
  <c r="BM225" i="5"/>
  <c r="B156" i="5"/>
  <c r="C156" i="5"/>
  <c r="D156" i="5"/>
  <c r="E156" i="5"/>
  <c r="F156" i="5"/>
  <c r="G156" i="5"/>
  <c r="BH156" i="5"/>
  <c r="B157" i="5"/>
  <c r="C157" i="5"/>
  <c r="D157" i="5"/>
  <c r="E157" i="5"/>
  <c r="F157" i="5"/>
  <c r="G157" i="5"/>
  <c r="BH157" i="5"/>
  <c r="B158" i="5"/>
  <c r="C158" i="5"/>
  <c r="D158" i="5"/>
  <c r="E158" i="5"/>
  <c r="F158" i="5"/>
  <c r="G158" i="5"/>
  <c r="BH158" i="5"/>
  <c r="B159" i="5"/>
  <c r="C159" i="5"/>
  <c r="D159" i="5"/>
  <c r="E159" i="5"/>
  <c r="F159" i="5"/>
  <c r="G159" i="5"/>
  <c r="BH159" i="5"/>
  <c r="B160" i="5"/>
  <c r="C160" i="5"/>
  <c r="D160" i="5"/>
  <c r="E160" i="5"/>
  <c r="F160" i="5"/>
  <c r="G160" i="5"/>
  <c r="BH160" i="5"/>
  <c r="B161" i="5"/>
  <c r="C161" i="5"/>
  <c r="D161" i="5"/>
  <c r="E161" i="5"/>
  <c r="F161" i="5"/>
  <c r="G161" i="5"/>
  <c r="BH161" i="5"/>
  <c r="B162" i="5"/>
  <c r="C162" i="5"/>
  <c r="D162" i="5"/>
  <c r="E162" i="5"/>
  <c r="F162" i="5"/>
  <c r="G162" i="5"/>
  <c r="BH162" i="5"/>
  <c r="B163" i="5"/>
  <c r="C163" i="5"/>
  <c r="D163" i="5"/>
  <c r="E163" i="5"/>
  <c r="F163" i="5"/>
  <c r="G163" i="5"/>
  <c r="BH163" i="5"/>
  <c r="B164" i="5"/>
  <c r="C164" i="5"/>
  <c r="D164" i="5"/>
  <c r="E164" i="5"/>
  <c r="F164" i="5"/>
  <c r="G164" i="5"/>
  <c r="BH164" i="5"/>
  <c r="B165" i="5"/>
  <c r="C165" i="5"/>
  <c r="D165" i="5"/>
  <c r="E165" i="5"/>
  <c r="F165" i="5"/>
  <c r="G165" i="5"/>
  <c r="BH165" i="5"/>
  <c r="B166" i="5"/>
  <c r="C166" i="5"/>
  <c r="D166" i="5"/>
  <c r="E166" i="5"/>
  <c r="F166" i="5"/>
  <c r="G166" i="5"/>
  <c r="BH166" i="5"/>
  <c r="B167" i="5"/>
  <c r="C167" i="5"/>
  <c r="D167" i="5"/>
  <c r="E167" i="5"/>
  <c r="F167" i="5"/>
  <c r="G167" i="5"/>
  <c r="BH167" i="5"/>
  <c r="BM167" i="5"/>
  <c r="B168" i="5"/>
  <c r="C168" i="5"/>
  <c r="D168" i="5"/>
  <c r="E168" i="5"/>
  <c r="F168" i="5"/>
  <c r="G168" i="5"/>
  <c r="BH168" i="5"/>
  <c r="B169" i="5"/>
  <c r="C169" i="5"/>
  <c r="D169" i="5"/>
  <c r="E169" i="5"/>
  <c r="F169" i="5"/>
  <c r="G169" i="5"/>
  <c r="BH169" i="5"/>
  <c r="BM169" i="5"/>
  <c r="B170" i="5"/>
  <c r="C170" i="5"/>
  <c r="D170" i="5"/>
  <c r="E170" i="5"/>
  <c r="F170" i="5"/>
  <c r="G170" i="5"/>
  <c r="BH170" i="5"/>
  <c r="B171" i="5"/>
  <c r="C171" i="5"/>
  <c r="D171" i="5"/>
  <c r="E171" i="5"/>
  <c r="F171" i="5"/>
  <c r="G171" i="5"/>
  <c r="BH171" i="5"/>
  <c r="BM171" i="5"/>
  <c r="B172" i="5"/>
  <c r="C172" i="5"/>
  <c r="D172" i="5"/>
  <c r="E172" i="5"/>
  <c r="F172" i="5"/>
  <c r="G172" i="5"/>
  <c r="BH172" i="5"/>
  <c r="B173" i="5"/>
  <c r="C173" i="5"/>
  <c r="D173" i="5"/>
  <c r="E173" i="5"/>
  <c r="F173" i="5"/>
  <c r="G173" i="5"/>
  <c r="BH173" i="5"/>
  <c r="BM173" i="5"/>
  <c r="B174" i="5"/>
  <c r="C174" i="5"/>
  <c r="D174" i="5"/>
  <c r="E174" i="5"/>
  <c r="F174" i="5"/>
  <c r="G174" i="5"/>
  <c r="BG174" i="5"/>
  <c r="BJ174" i="5"/>
  <c r="B175" i="5"/>
  <c r="C175" i="5"/>
  <c r="D175" i="5"/>
  <c r="E175" i="5"/>
  <c r="F175" i="5"/>
  <c r="G175" i="5"/>
  <c r="BG175" i="5"/>
  <c r="B176" i="5"/>
  <c r="C176" i="5"/>
  <c r="D176" i="5"/>
  <c r="E176" i="5"/>
  <c r="F176" i="5"/>
  <c r="G176" i="5"/>
  <c r="BG176" i="5"/>
  <c r="C177" i="5"/>
  <c r="D177" i="5"/>
  <c r="E177" i="5"/>
  <c r="F177" i="5"/>
  <c r="G177" i="5"/>
  <c r="BG177" i="5"/>
  <c r="BH177" i="5"/>
  <c r="BJ177" i="5"/>
  <c r="BM177" i="5"/>
  <c r="BN177" i="5"/>
  <c r="B178" i="5"/>
  <c r="C178" i="5"/>
  <c r="D178" i="5"/>
  <c r="E178" i="5"/>
  <c r="F178" i="5"/>
  <c r="BJ178" i="5"/>
  <c r="BM178" i="5"/>
  <c r="BN178" i="5"/>
  <c r="B179" i="5"/>
  <c r="C179" i="5"/>
  <c r="D179" i="5"/>
  <c r="E179" i="5"/>
  <c r="F179" i="5"/>
  <c r="G179" i="5"/>
  <c r="BG179" i="5"/>
  <c r="BH179" i="5"/>
  <c r="BI179" i="5"/>
  <c r="BJ179" i="5"/>
  <c r="BM179" i="5"/>
  <c r="BN179" i="5"/>
  <c r="B180" i="5"/>
  <c r="C180" i="5"/>
  <c r="D180" i="5"/>
  <c r="E180" i="5"/>
  <c r="F180" i="5"/>
  <c r="G180" i="5"/>
  <c r="BG180" i="5"/>
  <c r="BH180" i="5"/>
  <c r="BI180" i="5"/>
  <c r="BJ180" i="5"/>
  <c r="BM180" i="5"/>
  <c r="BN180" i="5"/>
  <c r="B181" i="5"/>
  <c r="C181" i="5"/>
  <c r="D181" i="5"/>
  <c r="E181" i="5"/>
  <c r="F181" i="5"/>
  <c r="G181" i="5"/>
  <c r="BG181" i="5"/>
  <c r="BH181" i="5"/>
  <c r="BI181" i="5"/>
  <c r="BJ181" i="5"/>
  <c r="BM181" i="5"/>
  <c r="BN181" i="5"/>
  <c r="B182" i="5"/>
  <c r="C182" i="5"/>
  <c r="D182" i="5"/>
  <c r="E182" i="5"/>
  <c r="F182" i="5"/>
  <c r="G182" i="5"/>
  <c r="BG182" i="5"/>
  <c r="BH182" i="5"/>
  <c r="BI182" i="5"/>
  <c r="BJ182" i="5"/>
  <c r="BM182" i="5"/>
  <c r="BN182" i="5"/>
  <c r="B183" i="5"/>
  <c r="C183" i="5"/>
  <c r="D183" i="5"/>
  <c r="E183" i="5"/>
  <c r="F183" i="5"/>
  <c r="G183" i="5"/>
  <c r="BG183" i="5"/>
  <c r="BH183" i="5"/>
  <c r="BI183" i="5"/>
  <c r="BJ183" i="5"/>
  <c r="BM183" i="5"/>
  <c r="BN183" i="5"/>
  <c r="B184" i="5"/>
  <c r="C184" i="5"/>
  <c r="D184" i="5"/>
  <c r="E184" i="5"/>
  <c r="F184" i="5"/>
  <c r="G184" i="5"/>
  <c r="BG184" i="5"/>
  <c r="BH184" i="5"/>
  <c r="BI184" i="5"/>
  <c r="BJ184" i="5"/>
  <c r="BM184" i="5"/>
  <c r="BN184" i="5"/>
  <c r="B185" i="5"/>
  <c r="C185" i="5"/>
  <c r="D185" i="5"/>
  <c r="E185" i="5"/>
  <c r="F185" i="5"/>
  <c r="G185" i="5"/>
  <c r="BG185" i="5"/>
  <c r="BH185" i="5"/>
  <c r="BI185" i="5"/>
  <c r="BJ185" i="5"/>
  <c r="BM185" i="5"/>
  <c r="BN185" i="5"/>
  <c r="B186" i="5"/>
  <c r="C186" i="5"/>
  <c r="D186" i="5"/>
  <c r="E186" i="5"/>
  <c r="F186" i="5"/>
  <c r="G186" i="5"/>
  <c r="BG186" i="5"/>
  <c r="BH186" i="5"/>
  <c r="BI186" i="5"/>
  <c r="BJ186" i="5"/>
  <c r="BM186" i="5"/>
  <c r="BN186" i="5"/>
  <c r="B187" i="5"/>
  <c r="C187" i="5"/>
  <c r="D187" i="5"/>
  <c r="E187" i="5"/>
  <c r="F187" i="5"/>
  <c r="G187" i="5"/>
  <c r="BG187" i="5"/>
  <c r="BH187" i="5"/>
  <c r="BI187" i="5"/>
  <c r="BJ187" i="5"/>
  <c r="BM187" i="5"/>
  <c r="BN187" i="5"/>
  <c r="B188" i="5"/>
  <c r="C188" i="5"/>
  <c r="D188" i="5"/>
  <c r="E188" i="5"/>
  <c r="F188" i="5"/>
  <c r="G188" i="5"/>
  <c r="BG188" i="5"/>
  <c r="BH188" i="5"/>
  <c r="BI188" i="5"/>
  <c r="BJ188" i="5"/>
  <c r="BM188" i="5"/>
  <c r="BN188" i="5"/>
  <c r="B189" i="5"/>
  <c r="C189" i="5"/>
  <c r="D189" i="5"/>
  <c r="E189" i="5"/>
  <c r="F189" i="5"/>
  <c r="G189" i="5"/>
  <c r="BG189" i="5"/>
  <c r="BH189" i="5"/>
  <c r="BI189" i="5"/>
  <c r="BJ189" i="5"/>
  <c r="BM189" i="5"/>
  <c r="BN189" i="5"/>
  <c r="B190" i="5"/>
  <c r="C190" i="5"/>
  <c r="D190" i="5"/>
  <c r="E190" i="5"/>
  <c r="F190" i="5"/>
  <c r="G190" i="5"/>
  <c r="BG190" i="5"/>
  <c r="BH190" i="5"/>
  <c r="BI190" i="5"/>
  <c r="BJ190" i="5"/>
  <c r="BM190" i="5"/>
  <c r="BN190" i="5"/>
  <c r="B191" i="5"/>
  <c r="C191" i="5"/>
  <c r="D191" i="5"/>
  <c r="E191" i="5"/>
  <c r="F191" i="5"/>
  <c r="G191" i="5"/>
  <c r="BG191" i="5"/>
  <c r="BH191" i="5"/>
  <c r="BI191" i="5"/>
  <c r="BJ191" i="5"/>
  <c r="BM191" i="5"/>
  <c r="BN191" i="5"/>
  <c r="B192" i="5"/>
  <c r="C192" i="5"/>
  <c r="D192" i="5"/>
  <c r="E192" i="5"/>
  <c r="F192" i="5"/>
  <c r="G192" i="5"/>
  <c r="BG192" i="5"/>
  <c r="BH192" i="5"/>
  <c r="BI192" i="5"/>
  <c r="BJ192" i="5"/>
  <c r="BM192" i="5"/>
  <c r="BN192" i="5"/>
  <c r="B193" i="5"/>
  <c r="C193" i="5"/>
  <c r="D193" i="5"/>
  <c r="E193" i="5"/>
  <c r="F193" i="5"/>
  <c r="G193" i="5"/>
  <c r="BG193" i="5"/>
  <c r="BH193" i="5"/>
  <c r="BI193" i="5"/>
  <c r="BJ193" i="5"/>
  <c r="BM193" i="5"/>
  <c r="BN193" i="5"/>
  <c r="B194" i="5"/>
  <c r="C194" i="5"/>
  <c r="D194" i="5"/>
  <c r="E194" i="5"/>
  <c r="F194" i="5"/>
  <c r="G194" i="5"/>
  <c r="BG194" i="5"/>
  <c r="BH194" i="5"/>
  <c r="BI194" i="5"/>
  <c r="BJ194" i="5"/>
  <c r="BM194" i="5"/>
  <c r="BN194" i="5"/>
  <c r="B195" i="5"/>
  <c r="C195" i="5"/>
  <c r="D195" i="5"/>
  <c r="E195" i="5"/>
  <c r="F195" i="5"/>
  <c r="G195" i="5"/>
  <c r="BG195" i="5"/>
  <c r="BH195" i="5"/>
  <c r="BI195" i="5"/>
  <c r="BJ195" i="5"/>
  <c r="BM195" i="5"/>
  <c r="BN195" i="5"/>
  <c r="B196" i="5"/>
  <c r="C196" i="5"/>
  <c r="D196" i="5"/>
  <c r="E196" i="5"/>
  <c r="F196" i="5"/>
  <c r="G196" i="5"/>
  <c r="BG196" i="5"/>
  <c r="BH196" i="5"/>
  <c r="BI196" i="5"/>
  <c r="BJ196" i="5"/>
  <c r="BM196" i="5"/>
  <c r="BN196" i="5"/>
  <c r="B197" i="5"/>
  <c r="C197" i="5"/>
  <c r="D197" i="5"/>
  <c r="E197" i="5"/>
  <c r="F197" i="5"/>
  <c r="G197" i="5"/>
  <c r="BG197" i="5"/>
  <c r="BH197" i="5"/>
  <c r="BI197" i="5"/>
  <c r="BJ197" i="5"/>
  <c r="BM197" i="5"/>
  <c r="BN197" i="5"/>
  <c r="B198" i="5"/>
  <c r="C198" i="5"/>
  <c r="D198" i="5"/>
  <c r="E198" i="5"/>
  <c r="F198" i="5"/>
  <c r="G198" i="5"/>
  <c r="BG198" i="5"/>
  <c r="BH198" i="5"/>
  <c r="BI198" i="5"/>
  <c r="BJ198" i="5"/>
  <c r="BM198" i="5"/>
  <c r="BN198" i="5"/>
  <c r="B199" i="5"/>
  <c r="C199" i="5"/>
  <c r="D199" i="5"/>
  <c r="E199" i="5"/>
  <c r="F199" i="5"/>
  <c r="G199" i="5"/>
  <c r="BG199" i="5"/>
  <c r="BH199" i="5"/>
  <c r="BI199" i="5"/>
  <c r="BJ199" i="5"/>
  <c r="BM199" i="5"/>
  <c r="BN199" i="5"/>
  <c r="B200" i="5"/>
  <c r="C200" i="5"/>
  <c r="D200" i="5"/>
  <c r="E200" i="5"/>
  <c r="F200" i="5"/>
  <c r="G200" i="5"/>
  <c r="BG200" i="5"/>
  <c r="BH200" i="5"/>
  <c r="BI200" i="5"/>
  <c r="BJ200" i="5"/>
  <c r="BM200" i="5"/>
  <c r="BN200" i="5"/>
  <c r="B124" i="5"/>
  <c r="BG124" i="5"/>
  <c r="BH124" i="5"/>
  <c r="BN124" i="5"/>
  <c r="B125" i="5"/>
  <c r="B126" i="5"/>
  <c r="BG126" i="5" s="1"/>
  <c r="BH126" i="5"/>
  <c r="BN126" i="5"/>
  <c r="B127" i="5"/>
  <c r="BG127" i="5" s="1"/>
  <c r="B128" i="5"/>
  <c r="BH128" i="5" s="1"/>
  <c r="BG128" i="5"/>
  <c r="BM128" i="5"/>
  <c r="B129" i="5"/>
  <c r="BG129" i="5" s="1"/>
  <c r="B130" i="5"/>
  <c r="BI130" i="5" s="1"/>
  <c r="BG130" i="5"/>
  <c r="BJ130" i="5"/>
  <c r="BM130" i="5"/>
  <c r="B131" i="5"/>
  <c r="BG131" i="5" s="1"/>
  <c r="BJ131" i="5"/>
  <c r="BM131" i="5"/>
  <c r="B132" i="5"/>
  <c r="BG132" i="5"/>
  <c r="BH132" i="5"/>
  <c r="BM132" i="5"/>
  <c r="BN132" i="5"/>
  <c r="B133" i="5"/>
  <c r="BG133" i="5" s="1"/>
  <c r="BM133" i="5"/>
  <c r="BN133" i="5"/>
  <c r="B134" i="5"/>
  <c r="BG134" i="5" s="1"/>
  <c r="BH134" i="5"/>
  <c r="BI134" i="5"/>
  <c r="BN134" i="5"/>
  <c r="B135" i="5"/>
  <c r="BG135" i="5" s="1"/>
  <c r="BN135" i="5"/>
  <c r="B136" i="5"/>
  <c r="BH136" i="5" s="1"/>
  <c r="BJ136" i="5"/>
  <c r="B137" i="5"/>
  <c r="BG137" i="5" s="1"/>
  <c r="BJ137" i="5"/>
  <c r="B138" i="5"/>
  <c r="BI138" i="5" s="1"/>
  <c r="BG138" i="5"/>
  <c r="BJ138" i="5"/>
  <c r="BM138" i="5"/>
  <c r="B139" i="5"/>
  <c r="BJ139" i="5"/>
  <c r="BM139" i="5"/>
  <c r="B140" i="5"/>
  <c r="BG140" i="5"/>
  <c r="BH140" i="5"/>
  <c r="BM140" i="5"/>
  <c r="BN140" i="5"/>
  <c r="B141" i="5"/>
  <c r="BM141" i="5"/>
  <c r="BN141" i="5"/>
  <c r="B142" i="5"/>
  <c r="BG142" i="5" s="1"/>
  <c r="BH142" i="5"/>
  <c r="BI142" i="5"/>
  <c r="BN142" i="5"/>
  <c r="B143" i="5"/>
  <c r="BG143" i="5" s="1"/>
  <c r="BN143" i="5"/>
  <c r="B144" i="5"/>
  <c r="BH144" i="5" s="1"/>
  <c r="BJ144" i="5"/>
  <c r="B145" i="5"/>
  <c r="BG145" i="5" s="1"/>
  <c r="BJ145" i="5"/>
  <c r="B146" i="5"/>
  <c r="BI146" i="5" s="1"/>
  <c r="BG146" i="5"/>
  <c r="BJ146" i="5"/>
  <c r="BM146" i="5"/>
  <c r="B147" i="5"/>
  <c r="BG147" i="5" s="1"/>
  <c r="BJ147" i="5"/>
  <c r="BM147" i="5"/>
  <c r="B148" i="5"/>
  <c r="BG148" i="5"/>
  <c r="BH148" i="5"/>
  <c r="BM148" i="5"/>
  <c r="BN148" i="5"/>
  <c r="B149" i="5"/>
  <c r="BG149" i="5" s="1"/>
  <c r="BM149" i="5"/>
  <c r="BN149" i="5"/>
  <c r="B150" i="5"/>
  <c r="BG150" i="5" s="1"/>
  <c r="BH150" i="5"/>
  <c r="BI150" i="5"/>
  <c r="BN150" i="5"/>
  <c r="B151" i="5"/>
  <c r="BG151" i="5" s="1"/>
  <c r="BN151" i="5"/>
  <c r="B152" i="5"/>
  <c r="BH152" i="5" s="1"/>
  <c r="BJ152" i="5"/>
  <c r="B153" i="5"/>
  <c r="BG153" i="5" s="1"/>
  <c r="BJ153" i="5"/>
  <c r="B154" i="5"/>
  <c r="BI154" i="5" s="1"/>
  <c r="BG154" i="5"/>
  <c r="BJ154" i="5"/>
  <c r="BM154" i="5"/>
  <c r="B155" i="5"/>
  <c r="BJ155" i="5"/>
  <c r="BM155" i="5"/>
  <c r="B8" i="5"/>
  <c r="C8" i="5"/>
  <c r="D8" i="5"/>
  <c r="E8" i="5"/>
  <c r="F8" i="5"/>
  <c r="G8" i="5"/>
  <c r="B9" i="5"/>
  <c r="BJ9" i="5" s="1"/>
  <c r="C9" i="5"/>
  <c r="D9" i="5"/>
  <c r="E9" i="5"/>
  <c r="F9" i="5"/>
  <c r="G9" i="5"/>
  <c r="B10" i="5"/>
  <c r="C10" i="5"/>
  <c r="D10" i="5"/>
  <c r="E10" i="5"/>
  <c r="F10" i="5"/>
  <c r="G10" i="5"/>
  <c r="B11" i="5"/>
  <c r="BJ11" i="5" s="1"/>
  <c r="C11" i="5"/>
  <c r="D11" i="5"/>
  <c r="E11" i="5"/>
  <c r="F11" i="5"/>
  <c r="G11" i="5"/>
  <c r="B12" i="5"/>
  <c r="C12" i="5"/>
  <c r="D12" i="5"/>
  <c r="E12" i="5"/>
  <c r="F12" i="5"/>
  <c r="G12" i="5"/>
  <c r="B13" i="5"/>
  <c r="BJ13" i="5" s="1"/>
  <c r="C13" i="5"/>
  <c r="D13" i="5"/>
  <c r="E13" i="5"/>
  <c r="F13" i="5"/>
  <c r="G13" i="5"/>
  <c r="B14" i="5"/>
  <c r="C14" i="5"/>
  <c r="D14" i="5"/>
  <c r="E14" i="5"/>
  <c r="F14" i="5"/>
  <c r="G14" i="5"/>
  <c r="B15" i="5"/>
  <c r="BJ15" i="5" s="1"/>
  <c r="C15" i="5"/>
  <c r="D15" i="5"/>
  <c r="E15" i="5"/>
  <c r="F15" i="5"/>
  <c r="G15" i="5"/>
  <c r="B16" i="5"/>
  <c r="C16" i="5"/>
  <c r="D16" i="5"/>
  <c r="E16" i="5"/>
  <c r="F16" i="5"/>
  <c r="G16" i="5"/>
  <c r="C17" i="5"/>
  <c r="D17" i="5"/>
  <c r="E17" i="5"/>
  <c r="F17" i="5"/>
  <c r="G17" i="5"/>
  <c r="B18" i="5"/>
  <c r="BG18" i="5" s="1"/>
  <c r="C18" i="5"/>
  <c r="D18" i="5"/>
  <c r="E18" i="5"/>
  <c r="F18" i="5"/>
  <c r="G18" i="5"/>
  <c r="B19" i="5"/>
  <c r="BG19" i="5" s="1"/>
  <c r="C19" i="5"/>
  <c r="D19" i="5"/>
  <c r="E19" i="5"/>
  <c r="F19" i="5"/>
  <c r="G19" i="5"/>
  <c r="B20" i="5"/>
  <c r="BG20" i="5" s="1"/>
  <c r="C20" i="5"/>
  <c r="D20" i="5"/>
  <c r="E20" i="5"/>
  <c r="F20" i="5"/>
  <c r="G20" i="5"/>
  <c r="B21" i="5"/>
  <c r="BG21" i="5" s="1"/>
  <c r="C21" i="5"/>
  <c r="D21" i="5"/>
  <c r="E21" i="5"/>
  <c r="F21" i="5"/>
  <c r="G21" i="5"/>
  <c r="B22" i="5"/>
  <c r="BG22" i="5" s="1"/>
  <c r="C22" i="5"/>
  <c r="D22" i="5"/>
  <c r="E22" i="5"/>
  <c r="F22" i="5"/>
  <c r="G22" i="5"/>
  <c r="B23" i="5"/>
  <c r="BG23" i="5" s="1"/>
  <c r="C23" i="5"/>
  <c r="D23" i="5"/>
  <c r="E23" i="5"/>
  <c r="F23" i="5"/>
  <c r="G23" i="5"/>
  <c r="B24" i="5"/>
  <c r="BG24" i="5" s="1"/>
  <c r="C24" i="5"/>
  <c r="D24" i="5"/>
  <c r="E24" i="5"/>
  <c r="F24" i="5"/>
  <c r="G24" i="5"/>
  <c r="B25" i="5"/>
  <c r="BG25" i="5" s="1"/>
  <c r="C25" i="5"/>
  <c r="D25" i="5"/>
  <c r="E25" i="5"/>
  <c r="F25" i="5"/>
  <c r="G25" i="5"/>
  <c r="B26" i="5"/>
  <c r="BG26" i="5" s="1"/>
  <c r="C26" i="5"/>
  <c r="D26" i="5"/>
  <c r="E26" i="5"/>
  <c r="F26" i="5"/>
  <c r="G26" i="5"/>
  <c r="B27" i="5"/>
  <c r="BG27" i="5" s="1"/>
  <c r="C27" i="5"/>
  <c r="D27" i="5"/>
  <c r="E27" i="5"/>
  <c r="F27" i="5"/>
  <c r="G27" i="5"/>
  <c r="B28" i="5"/>
  <c r="BG28" i="5" s="1"/>
  <c r="C28" i="5"/>
  <c r="D28" i="5"/>
  <c r="E28" i="5"/>
  <c r="F28" i="5"/>
  <c r="G28" i="5"/>
  <c r="B29" i="5"/>
  <c r="BG29" i="5" s="1"/>
  <c r="C29" i="5"/>
  <c r="D29" i="5"/>
  <c r="E29" i="5"/>
  <c r="F29" i="5"/>
  <c r="G29" i="5"/>
  <c r="B30" i="5"/>
  <c r="BG30" i="5" s="1"/>
  <c r="C30" i="5"/>
  <c r="D30" i="5"/>
  <c r="E30" i="5"/>
  <c r="F30" i="5"/>
  <c r="G30" i="5"/>
  <c r="B31" i="5"/>
  <c r="BG31" i="5" s="1"/>
  <c r="C31" i="5"/>
  <c r="D31" i="5"/>
  <c r="E31" i="5"/>
  <c r="F31" i="5"/>
  <c r="G31" i="5"/>
  <c r="B32" i="5"/>
  <c r="BG32" i="5" s="1"/>
  <c r="C32" i="5"/>
  <c r="D32" i="5"/>
  <c r="E32" i="5"/>
  <c r="F32" i="5"/>
  <c r="G32" i="5"/>
  <c r="B33" i="5"/>
  <c r="BG33" i="5" s="1"/>
  <c r="C33" i="5"/>
  <c r="D33" i="5"/>
  <c r="E33" i="5"/>
  <c r="F33" i="5"/>
  <c r="G33" i="5"/>
  <c r="B34" i="5"/>
  <c r="BG34" i="5" s="1"/>
  <c r="C34" i="5"/>
  <c r="D34" i="5"/>
  <c r="E34" i="5"/>
  <c r="F34" i="5"/>
  <c r="G34" i="5"/>
  <c r="B35" i="5"/>
  <c r="BG35" i="5" s="1"/>
  <c r="C35" i="5"/>
  <c r="D35" i="5"/>
  <c r="E35" i="5"/>
  <c r="F35" i="5"/>
  <c r="G35" i="5"/>
  <c r="B36" i="5"/>
  <c r="BG36" i="5" s="1"/>
  <c r="C36" i="5"/>
  <c r="D36" i="5"/>
  <c r="E36" i="5"/>
  <c r="F36" i="5"/>
  <c r="G36" i="5"/>
  <c r="B37" i="5"/>
  <c r="BG37" i="5" s="1"/>
  <c r="C37" i="5"/>
  <c r="D37" i="5"/>
  <c r="E37" i="5"/>
  <c r="F37" i="5"/>
  <c r="G37" i="5"/>
  <c r="B38" i="5"/>
  <c r="BG38" i="5" s="1"/>
  <c r="C38" i="5"/>
  <c r="D38" i="5"/>
  <c r="E38" i="5"/>
  <c r="F38" i="5"/>
  <c r="G38" i="5"/>
  <c r="B39" i="5"/>
  <c r="BG39" i="5" s="1"/>
  <c r="C39" i="5"/>
  <c r="D39" i="5"/>
  <c r="E39" i="5"/>
  <c r="F39" i="5"/>
  <c r="G39" i="5"/>
  <c r="B40" i="5"/>
  <c r="BG40" i="5" s="1"/>
  <c r="C40" i="5"/>
  <c r="D40" i="5"/>
  <c r="E40" i="5"/>
  <c r="F40" i="5"/>
  <c r="G40" i="5"/>
  <c r="B41" i="5"/>
  <c r="BG41" i="5" s="1"/>
  <c r="C41" i="5"/>
  <c r="D41" i="5"/>
  <c r="E41" i="5"/>
  <c r="F41" i="5"/>
  <c r="G41" i="5"/>
  <c r="B42" i="5"/>
  <c r="BG42" i="5" s="1"/>
  <c r="C42" i="5"/>
  <c r="D42" i="5"/>
  <c r="E42" i="5"/>
  <c r="F42" i="5"/>
  <c r="G42" i="5"/>
  <c r="B43" i="5"/>
  <c r="BG43" i="5" s="1"/>
  <c r="C43" i="5"/>
  <c r="D43" i="5"/>
  <c r="E43" i="5"/>
  <c r="F43" i="5"/>
  <c r="G43" i="5"/>
  <c r="B44" i="5"/>
  <c r="BG44" i="5" s="1"/>
  <c r="C44" i="5"/>
  <c r="D44" i="5"/>
  <c r="E44" i="5"/>
  <c r="F44" i="5"/>
  <c r="G44" i="5"/>
  <c r="B45" i="5"/>
  <c r="BG45" i="5" s="1"/>
  <c r="C45" i="5"/>
  <c r="D45" i="5"/>
  <c r="E45" i="5"/>
  <c r="F45" i="5"/>
  <c r="G45" i="5"/>
  <c r="B46" i="5"/>
  <c r="BG46" i="5" s="1"/>
  <c r="C46" i="5"/>
  <c r="D46" i="5"/>
  <c r="E46" i="5"/>
  <c r="F46" i="5"/>
  <c r="G46" i="5"/>
  <c r="B47" i="5"/>
  <c r="BG47" i="5" s="1"/>
  <c r="C47" i="5"/>
  <c r="D47" i="5"/>
  <c r="E47" i="5"/>
  <c r="F47" i="5"/>
  <c r="G47" i="5"/>
  <c r="B48" i="5"/>
  <c r="BG48" i="5" s="1"/>
  <c r="C48" i="5"/>
  <c r="D48" i="5"/>
  <c r="E48" i="5"/>
  <c r="F48" i="5"/>
  <c r="G48" i="5"/>
  <c r="B49" i="5"/>
  <c r="C49" i="5"/>
  <c r="D49" i="5"/>
  <c r="E49" i="5"/>
  <c r="F49" i="5"/>
  <c r="G49" i="5"/>
  <c r="B50" i="5"/>
  <c r="C50" i="5"/>
  <c r="D50" i="5"/>
  <c r="E50" i="5"/>
  <c r="F50" i="5"/>
  <c r="G50" i="5"/>
  <c r="B51" i="5"/>
  <c r="C51" i="5"/>
  <c r="D51" i="5"/>
  <c r="E51" i="5"/>
  <c r="F51" i="5"/>
  <c r="G51" i="5"/>
  <c r="B52" i="5"/>
  <c r="C52" i="5"/>
  <c r="D52" i="5"/>
  <c r="E52" i="5"/>
  <c r="F52" i="5"/>
  <c r="G52" i="5"/>
  <c r="B53" i="5"/>
  <c r="C53" i="5"/>
  <c r="D53" i="5"/>
  <c r="E53" i="5"/>
  <c r="F53" i="5"/>
  <c r="G53" i="5"/>
  <c r="B54" i="5"/>
  <c r="C54" i="5"/>
  <c r="D54" i="5"/>
  <c r="E54" i="5"/>
  <c r="F54" i="5"/>
  <c r="G54" i="5"/>
  <c r="B55" i="5"/>
  <c r="C55" i="5"/>
  <c r="D55" i="5"/>
  <c r="E55" i="5"/>
  <c r="F55" i="5"/>
  <c r="G55" i="5"/>
  <c r="B56" i="5"/>
  <c r="C56" i="5"/>
  <c r="D56" i="5"/>
  <c r="E56" i="5"/>
  <c r="F56" i="5"/>
  <c r="G56" i="5"/>
  <c r="B57" i="5"/>
  <c r="C57" i="5"/>
  <c r="D57" i="5"/>
  <c r="E57" i="5"/>
  <c r="F57" i="5"/>
  <c r="G57" i="5"/>
  <c r="B58" i="5"/>
  <c r="C58" i="5"/>
  <c r="D58" i="5"/>
  <c r="E58" i="5"/>
  <c r="F58" i="5"/>
  <c r="G58" i="5"/>
  <c r="B59" i="5"/>
  <c r="C59" i="5"/>
  <c r="D59" i="5"/>
  <c r="E59" i="5"/>
  <c r="F59" i="5"/>
  <c r="G59" i="5"/>
  <c r="B60" i="5"/>
  <c r="C60" i="5"/>
  <c r="D60" i="5"/>
  <c r="E60" i="5"/>
  <c r="F60" i="5"/>
  <c r="G60" i="5"/>
  <c r="B61" i="5"/>
  <c r="C61" i="5"/>
  <c r="D61" i="5"/>
  <c r="E61" i="5"/>
  <c r="F61" i="5"/>
  <c r="G61" i="5"/>
  <c r="B62" i="5"/>
  <c r="C62" i="5"/>
  <c r="D62" i="5"/>
  <c r="E62" i="5"/>
  <c r="F62" i="5"/>
  <c r="G62" i="5"/>
  <c r="B63" i="5"/>
  <c r="C63" i="5"/>
  <c r="D63" i="5"/>
  <c r="E63" i="5"/>
  <c r="F63" i="5"/>
  <c r="G63" i="5"/>
  <c r="B64" i="5"/>
  <c r="C64" i="5"/>
  <c r="D64" i="5"/>
  <c r="E64" i="5"/>
  <c r="F64" i="5"/>
  <c r="G64" i="5"/>
  <c r="B65" i="5"/>
  <c r="C65" i="5"/>
  <c r="D65" i="5"/>
  <c r="E65" i="5"/>
  <c r="F65" i="5"/>
  <c r="G65" i="5"/>
  <c r="B66" i="5"/>
  <c r="C66" i="5"/>
  <c r="D66" i="5"/>
  <c r="E66" i="5"/>
  <c r="F66" i="5"/>
  <c r="G66" i="5"/>
  <c r="B67" i="5"/>
  <c r="C67" i="5"/>
  <c r="D67" i="5"/>
  <c r="E67" i="5"/>
  <c r="F67" i="5"/>
  <c r="G67" i="5"/>
  <c r="B68" i="5"/>
  <c r="C68" i="5"/>
  <c r="D68" i="5"/>
  <c r="E68" i="5"/>
  <c r="F68" i="5"/>
  <c r="G68" i="5"/>
  <c r="B69" i="5"/>
  <c r="C69" i="5"/>
  <c r="D69" i="5"/>
  <c r="E69" i="5"/>
  <c r="F69" i="5"/>
  <c r="G69" i="5"/>
  <c r="B70" i="5"/>
  <c r="C70" i="5"/>
  <c r="D70" i="5"/>
  <c r="E70" i="5"/>
  <c r="F70" i="5"/>
  <c r="G70" i="5"/>
  <c r="B71" i="5"/>
  <c r="C71" i="5"/>
  <c r="D71" i="5"/>
  <c r="E71" i="5"/>
  <c r="F71" i="5"/>
  <c r="G71" i="5"/>
  <c r="B72" i="5"/>
  <c r="C72" i="5"/>
  <c r="D72" i="5"/>
  <c r="E72" i="5"/>
  <c r="F72" i="5"/>
  <c r="G72" i="5"/>
  <c r="B73" i="5"/>
  <c r="C73" i="5"/>
  <c r="D73" i="5"/>
  <c r="E73" i="5"/>
  <c r="F73" i="5"/>
  <c r="G73" i="5"/>
  <c r="B74" i="5"/>
  <c r="C74" i="5"/>
  <c r="D74" i="5"/>
  <c r="E74" i="5"/>
  <c r="F74" i="5"/>
  <c r="G74" i="5"/>
  <c r="B75" i="5"/>
  <c r="C75" i="5"/>
  <c r="D75" i="5"/>
  <c r="E75" i="5"/>
  <c r="F75" i="5"/>
  <c r="G75" i="5"/>
  <c r="B76" i="5"/>
  <c r="C76" i="5"/>
  <c r="D76" i="5"/>
  <c r="E76" i="5"/>
  <c r="F76" i="5"/>
  <c r="G76" i="5"/>
  <c r="B77" i="5"/>
  <c r="C77" i="5"/>
  <c r="D77" i="5"/>
  <c r="E77" i="5"/>
  <c r="F77" i="5"/>
  <c r="G77" i="5"/>
  <c r="B78" i="5"/>
  <c r="C78" i="5"/>
  <c r="D78" i="5"/>
  <c r="E78" i="5"/>
  <c r="F78" i="5"/>
  <c r="G78" i="5"/>
  <c r="B79" i="5"/>
  <c r="C79" i="5"/>
  <c r="D79" i="5"/>
  <c r="E79" i="5"/>
  <c r="F79" i="5"/>
  <c r="G79" i="5"/>
  <c r="B80" i="5"/>
  <c r="C80" i="5"/>
  <c r="D80" i="5"/>
  <c r="E80" i="5"/>
  <c r="F80" i="5"/>
  <c r="G80" i="5"/>
  <c r="B81" i="5"/>
  <c r="C81" i="5"/>
  <c r="D81" i="5"/>
  <c r="E81" i="5"/>
  <c r="F81" i="5"/>
  <c r="G81" i="5"/>
  <c r="B82" i="5"/>
  <c r="C82" i="5"/>
  <c r="D82" i="5"/>
  <c r="E82" i="5"/>
  <c r="F82" i="5"/>
  <c r="G82" i="5"/>
  <c r="B83" i="5"/>
  <c r="C83" i="5"/>
  <c r="D83" i="5"/>
  <c r="E83" i="5"/>
  <c r="F83" i="5"/>
  <c r="G83" i="5"/>
  <c r="B84" i="5"/>
  <c r="C84" i="5"/>
  <c r="D84" i="5"/>
  <c r="E84" i="5"/>
  <c r="F84" i="5"/>
  <c r="G84" i="5"/>
  <c r="B85" i="5"/>
  <c r="C85" i="5"/>
  <c r="D85" i="5"/>
  <c r="E85" i="5"/>
  <c r="F85" i="5"/>
  <c r="G85" i="5"/>
  <c r="B86" i="5"/>
  <c r="C86" i="5"/>
  <c r="D86" i="5"/>
  <c r="E86" i="5"/>
  <c r="F86" i="5"/>
  <c r="G86" i="5"/>
  <c r="B87" i="5"/>
  <c r="BG87" i="5" s="1"/>
  <c r="C87" i="5"/>
  <c r="D87" i="5"/>
  <c r="E87" i="5"/>
  <c r="F87" i="5"/>
  <c r="G87" i="5"/>
  <c r="B88" i="5"/>
  <c r="C88" i="5"/>
  <c r="D88" i="5"/>
  <c r="E88" i="5"/>
  <c r="F88" i="5"/>
  <c r="G88" i="5"/>
  <c r="B89" i="5"/>
  <c r="BJ89" i="5" s="1"/>
  <c r="C89" i="5"/>
  <c r="D89" i="5"/>
  <c r="E89" i="5"/>
  <c r="F89" i="5"/>
  <c r="G89" i="5"/>
  <c r="B90" i="5"/>
  <c r="C90" i="5"/>
  <c r="D90" i="5"/>
  <c r="E90" i="5"/>
  <c r="F90" i="5"/>
  <c r="G90" i="5"/>
  <c r="B91" i="5"/>
  <c r="BJ91" i="5" s="1"/>
  <c r="C91" i="5"/>
  <c r="D91" i="5"/>
  <c r="E91" i="5"/>
  <c r="F91" i="5"/>
  <c r="G91" i="5"/>
  <c r="B92" i="5"/>
  <c r="C92" i="5"/>
  <c r="D92" i="5"/>
  <c r="E92" i="5"/>
  <c r="F92" i="5"/>
  <c r="G92" i="5"/>
  <c r="B93" i="5"/>
  <c r="BJ93" i="5" s="1"/>
  <c r="C93" i="5"/>
  <c r="D93" i="5"/>
  <c r="E93" i="5"/>
  <c r="F93" i="5"/>
  <c r="G93" i="5"/>
  <c r="B94" i="5"/>
  <c r="C94" i="5"/>
  <c r="D94" i="5"/>
  <c r="E94" i="5"/>
  <c r="F94" i="5"/>
  <c r="G94" i="5"/>
  <c r="B95" i="5"/>
  <c r="BJ95" i="5" s="1"/>
  <c r="C95" i="5"/>
  <c r="D95" i="5"/>
  <c r="E95" i="5"/>
  <c r="F95" i="5"/>
  <c r="G95" i="5"/>
  <c r="B96" i="5"/>
  <c r="C96" i="5"/>
  <c r="D96" i="5"/>
  <c r="E96" i="5"/>
  <c r="F96" i="5"/>
  <c r="G96" i="5"/>
  <c r="B97" i="5"/>
  <c r="BJ97" i="5" s="1"/>
  <c r="C97" i="5"/>
  <c r="D97" i="5"/>
  <c r="E97" i="5"/>
  <c r="F97" i="5"/>
  <c r="G97" i="5"/>
  <c r="B98" i="5"/>
  <c r="C98" i="5"/>
  <c r="D98" i="5"/>
  <c r="E98" i="5"/>
  <c r="F98" i="5"/>
  <c r="G98" i="5"/>
  <c r="B99" i="5"/>
  <c r="BJ99" i="5" s="1"/>
  <c r="C99" i="5"/>
  <c r="D99" i="5"/>
  <c r="E99" i="5"/>
  <c r="F99" i="5"/>
  <c r="G99" i="5"/>
  <c r="B100" i="5"/>
  <c r="C100" i="5"/>
  <c r="D100" i="5"/>
  <c r="E100" i="5"/>
  <c r="F100" i="5"/>
  <c r="G100" i="5"/>
  <c r="B101" i="5"/>
  <c r="BJ101" i="5" s="1"/>
  <c r="C101" i="5"/>
  <c r="D101" i="5"/>
  <c r="E101" i="5"/>
  <c r="F101" i="5"/>
  <c r="G101" i="5"/>
  <c r="B102" i="5"/>
  <c r="C102" i="5"/>
  <c r="D102" i="5"/>
  <c r="E102" i="5"/>
  <c r="F102" i="5"/>
  <c r="G102" i="5"/>
  <c r="B103" i="5"/>
  <c r="BJ103" i="5" s="1"/>
  <c r="C103" i="5"/>
  <c r="D103" i="5"/>
  <c r="E103" i="5"/>
  <c r="F103" i="5"/>
  <c r="G103" i="5"/>
  <c r="B104" i="5"/>
  <c r="C104" i="5"/>
  <c r="D104" i="5"/>
  <c r="E104" i="5"/>
  <c r="F104" i="5"/>
  <c r="G104" i="5"/>
  <c r="B105" i="5"/>
  <c r="BJ105" i="5" s="1"/>
  <c r="C105" i="5"/>
  <c r="D105" i="5"/>
  <c r="E105" i="5"/>
  <c r="F105" i="5"/>
  <c r="G105" i="5"/>
  <c r="B106" i="5"/>
  <c r="C106" i="5"/>
  <c r="D106" i="5"/>
  <c r="E106" i="5"/>
  <c r="F106" i="5"/>
  <c r="G106" i="5"/>
  <c r="B107" i="5"/>
  <c r="BJ107" i="5" s="1"/>
  <c r="C107" i="5"/>
  <c r="D107" i="5"/>
  <c r="E107" i="5"/>
  <c r="F107" i="5"/>
  <c r="G107" i="5"/>
  <c r="B108" i="5"/>
  <c r="C108" i="5"/>
  <c r="D108" i="5"/>
  <c r="E108" i="5"/>
  <c r="F108" i="5"/>
  <c r="G108" i="5"/>
  <c r="B109" i="5"/>
  <c r="BJ109" i="5" s="1"/>
  <c r="C109" i="5"/>
  <c r="D109" i="5"/>
  <c r="E109" i="5"/>
  <c r="F109" i="5"/>
  <c r="G109" i="5"/>
  <c r="B110" i="5"/>
  <c r="C110" i="5"/>
  <c r="D110" i="5"/>
  <c r="E110" i="5"/>
  <c r="F110" i="5"/>
  <c r="G110" i="5"/>
  <c r="B111" i="5"/>
  <c r="BJ111" i="5" s="1"/>
  <c r="C111" i="5"/>
  <c r="D111" i="5"/>
  <c r="E111" i="5"/>
  <c r="F111" i="5"/>
  <c r="G111" i="5"/>
  <c r="B112" i="5"/>
  <c r="C112" i="5"/>
  <c r="D112" i="5"/>
  <c r="E112" i="5"/>
  <c r="F112" i="5"/>
  <c r="G112" i="5"/>
  <c r="B113" i="5"/>
  <c r="BJ113" i="5" s="1"/>
  <c r="C113" i="5"/>
  <c r="D113" i="5"/>
  <c r="E113" i="5"/>
  <c r="F113" i="5"/>
  <c r="G113" i="5"/>
  <c r="B114" i="5"/>
  <c r="C114" i="5"/>
  <c r="D114" i="5"/>
  <c r="E114" i="5"/>
  <c r="F114" i="5"/>
  <c r="G114" i="5"/>
  <c r="B115" i="5"/>
  <c r="BJ115" i="5" s="1"/>
  <c r="C115" i="5"/>
  <c r="D115" i="5"/>
  <c r="E115" i="5"/>
  <c r="F115" i="5"/>
  <c r="G115" i="5"/>
  <c r="B116" i="5"/>
  <c r="C116" i="5"/>
  <c r="D116" i="5"/>
  <c r="E116" i="5"/>
  <c r="F116" i="5"/>
  <c r="G116" i="5"/>
  <c r="B117" i="5"/>
  <c r="BJ117" i="5" s="1"/>
  <c r="C117" i="5"/>
  <c r="D117" i="5"/>
  <c r="E117" i="5"/>
  <c r="F117" i="5"/>
  <c r="G117" i="5"/>
  <c r="B118" i="5"/>
  <c r="C118" i="5"/>
  <c r="D118" i="5"/>
  <c r="E118" i="5"/>
  <c r="F118" i="5"/>
  <c r="G118" i="5"/>
  <c r="B119" i="5"/>
  <c r="BJ119" i="5" s="1"/>
  <c r="C119" i="5"/>
  <c r="D119" i="5"/>
  <c r="E119" i="5"/>
  <c r="F119" i="5"/>
  <c r="G119" i="5"/>
  <c r="B120" i="5"/>
  <c r="C120" i="5"/>
  <c r="D120" i="5"/>
  <c r="E120" i="5"/>
  <c r="F120" i="5"/>
  <c r="G120" i="5"/>
  <c r="B121" i="5"/>
  <c r="BJ121" i="5" s="1"/>
  <c r="C121" i="5"/>
  <c r="D121" i="5"/>
  <c r="E121" i="5"/>
  <c r="F121" i="5"/>
  <c r="G121" i="5"/>
  <c r="B122" i="5"/>
  <c r="C122" i="5"/>
  <c r="D122" i="5"/>
  <c r="E122" i="5"/>
  <c r="F122" i="5"/>
  <c r="G122" i="5"/>
  <c r="B123" i="5"/>
  <c r="BJ123" i="5" s="1"/>
  <c r="C123" i="5"/>
  <c r="D123" i="5"/>
  <c r="E123" i="5"/>
  <c r="F123" i="5"/>
  <c r="G123" i="5"/>
  <c r="C124" i="5"/>
  <c r="D124" i="5"/>
  <c r="E124" i="5"/>
  <c r="F124" i="5"/>
  <c r="G124" i="5"/>
  <c r="C125" i="5"/>
  <c r="D125" i="5"/>
  <c r="E125" i="5"/>
  <c r="F125" i="5"/>
  <c r="G125" i="5"/>
  <c r="C126" i="5"/>
  <c r="D126" i="5"/>
  <c r="E126" i="5"/>
  <c r="F126" i="5"/>
  <c r="G126" i="5"/>
  <c r="C127" i="5"/>
  <c r="D127" i="5"/>
  <c r="E127" i="5"/>
  <c r="F127" i="5"/>
  <c r="G127" i="5"/>
  <c r="C128" i="5"/>
  <c r="D128" i="5"/>
  <c r="E128" i="5"/>
  <c r="F128" i="5"/>
  <c r="G128" i="5"/>
  <c r="C129" i="5"/>
  <c r="D129" i="5"/>
  <c r="E129" i="5"/>
  <c r="F129" i="5"/>
  <c r="G129" i="5"/>
  <c r="C130" i="5"/>
  <c r="D130" i="5"/>
  <c r="E130" i="5"/>
  <c r="F130" i="5"/>
  <c r="G130" i="5"/>
  <c r="C131" i="5"/>
  <c r="D131" i="5"/>
  <c r="E131" i="5"/>
  <c r="F131" i="5"/>
  <c r="G131" i="5"/>
  <c r="C132" i="5"/>
  <c r="D132" i="5"/>
  <c r="E132" i="5"/>
  <c r="F132" i="5"/>
  <c r="G132" i="5"/>
  <c r="C133" i="5"/>
  <c r="D133" i="5"/>
  <c r="E133" i="5"/>
  <c r="F133" i="5"/>
  <c r="G133" i="5"/>
  <c r="C134" i="5"/>
  <c r="D134" i="5"/>
  <c r="E134" i="5"/>
  <c r="F134" i="5"/>
  <c r="G134" i="5"/>
  <c r="C135" i="5"/>
  <c r="D135" i="5"/>
  <c r="E135" i="5"/>
  <c r="F135" i="5"/>
  <c r="G135" i="5"/>
  <c r="C136" i="5"/>
  <c r="D136" i="5"/>
  <c r="E136" i="5"/>
  <c r="F136" i="5"/>
  <c r="G136" i="5"/>
  <c r="C137" i="5"/>
  <c r="D137" i="5"/>
  <c r="E137" i="5"/>
  <c r="F137" i="5"/>
  <c r="G137" i="5"/>
  <c r="C138" i="5"/>
  <c r="D138" i="5"/>
  <c r="E138" i="5"/>
  <c r="F138" i="5"/>
  <c r="G138" i="5"/>
  <c r="C139" i="5"/>
  <c r="D139" i="5"/>
  <c r="E139" i="5"/>
  <c r="F139" i="5"/>
  <c r="G139" i="5"/>
  <c r="C140" i="5"/>
  <c r="D140" i="5"/>
  <c r="E140" i="5"/>
  <c r="F140" i="5"/>
  <c r="G140" i="5"/>
  <c r="C141" i="5"/>
  <c r="D141" i="5"/>
  <c r="E141" i="5"/>
  <c r="F141" i="5"/>
  <c r="G141" i="5"/>
  <c r="C142" i="5"/>
  <c r="D142" i="5"/>
  <c r="E142" i="5"/>
  <c r="F142" i="5"/>
  <c r="G142" i="5"/>
  <c r="C143" i="5"/>
  <c r="D143" i="5"/>
  <c r="E143" i="5"/>
  <c r="F143" i="5"/>
  <c r="G143" i="5"/>
  <c r="C144" i="5"/>
  <c r="D144" i="5"/>
  <c r="E144" i="5"/>
  <c r="F144" i="5"/>
  <c r="G144" i="5"/>
  <c r="C145" i="5"/>
  <c r="D145" i="5"/>
  <c r="E145" i="5"/>
  <c r="F145" i="5"/>
  <c r="G145" i="5"/>
  <c r="C146" i="5"/>
  <c r="D146" i="5"/>
  <c r="E146" i="5"/>
  <c r="F146" i="5"/>
  <c r="G146" i="5"/>
  <c r="C147" i="5"/>
  <c r="D147" i="5"/>
  <c r="E147" i="5"/>
  <c r="F147" i="5"/>
  <c r="G147" i="5"/>
  <c r="C148" i="5"/>
  <c r="D148" i="5"/>
  <c r="E148" i="5"/>
  <c r="F148" i="5"/>
  <c r="G148" i="5"/>
  <c r="C149" i="5"/>
  <c r="D149" i="5"/>
  <c r="E149" i="5"/>
  <c r="F149" i="5"/>
  <c r="G149" i="5"/>
  <c r="C150" i="5"/>
  <c r="D150" i="5"/>
  <c r="E150" i="5"/>
  <c r="F150" i="5"/>
  <c r="G150" i="5"/>
  <c r="C151" i="5"/>
  <c r="D151" i="5"/>
  <c r="E151" i="5"/>
  <c r="F151" i="5"/>
  <c r="G151" i="5"/>
  <c r="C152" i="5"/>
  <c r="D152" i="5"/>
  <c r="E152" i="5"/>
  <c r="F152" i="5"/>
  <c r="G152" i="5"/>
  <c r="C153" i="5"/>
  <c r="D153" i="5"/>
  <c r="E153" i="5"/>
  <c r="F153" i="5"/>
  <c r="G153" i="5"/>
  <c r="C154" i="5"/>
  <c r="D154" i="5"/>
  <c r="E154" i="5"/>
  <c r="F154" i="5"/>
  <c r="G154" i="5"/>
  <c r="C155" i="5"/>
  <c r="D155" i="5"/>
  <c r="E155" i="5"/>
  <c r="F155" i="5"/>
  <c r="G155" i="5"/>
  <c r="G7" i="5"/>
  <c r="F7" i="5"/>
  <c r="E7" i="5"/>
  <c r="D7" i="5"/>
  <c r="C7" i="5"/>
  <c r="B7" i="5"/>
  <c r="BG7" i="5"/>
  <c r="BH7" i="5"/>
  <c r="BI7" i="5"/>
  <c r="BJ7" i="5"/>
  <c r="BM7" i="5"/>
  <c r="BN7" i="5"/>
  <c r="BG8" i="5"/>
  <c r="BH8" i="5"/>
  <c r="BI8" i="5"/>
  <c r="BJ8" i="5"/>
  <c r="BM8" i="5"/>
  <c r="BN8" i="5"/>
  <c r="BH9" i="5"/>
  <c r="BM9" i="5"/>
  <c r="BN9" i="5"/>
  <c r="BG10" i="5"/>
  <c r="BH10" i="5"/>
  <c r="BI10" i="5"/>
  <c r="BJ10" i="5"/>
  <c r="BM10" i="5"/>
  <c r="BN10" i="5"/>
  <c r="BH11" i="5"/>
  <c r="BM11" i="5"/>
  <c r="BN11" i="5"/>
  <c r="BG12" i="5"/>
  <c r="BH12" i="5"/>
  <c r="BI12" i="5"/>
  <c r="BJ12" i="5"/>
  <c r="BM12" i="5"/>
  <c r="BN12" i="5"/>
  <c r="BH13" i="5"/>
  <c r="BM13" i="5"/>
  <c r="BN13" i="5"/>
  <c r="BG14" i="5"/>
  <c r="BH14" i="5"/>
  <c r="BI14" i="5"/>
  <c r="BJ14" i="5"/>
  <c r="BM14" i="5"/>
  <c r="BN14" i="5"/>
  <c r="BH15" i="5"/>
  <c r="BM15" i="5"/>
  <c r="BN15" i="5"/>
  <c r="BG16" i="5"/>
  <c r="BH16" i="5"/>
  <c r="BI16" i="5"/>
  <c r="BJ16" i="5"/>
  <c r="BM16" i="5"/>
  <c r="BN16" i="5"/>
  <c r="BG17" i="5"/>
  <c r="BH17" i="5"/>
  <c r="BI17" i="5"/>
  <c r="BM17" i="5"/>
  <c r="BN17" i="5"/>
  <c r="BH18" i="5"/>
  <c r="BJ18" i="5"/>
  <c r="BM18" i="5"/>
  <c r="BN18" i="5"/>
  <c r="BH19" i="5"/>
  <c r="BJ19" i="5"/>
  <c r="BM19" i="5"/>
  <c r="BN19" i="5"/>
  <c r="BH20" i="5"/>
  <c r="BJ20" i="5"/>
  <c r="BM20" i="5"/>
  <c r="BN20" i="5"/>
  <c r="BH21" i="5"/>
  <c r="BJ21" i="5"/>
  <c r="BM21" i="5"/>
  <c r="BN21" i="5"/>
  <c r="BH22" i="5"/>
  <c r="BJ22" i="5"/>
  <c r="BM22" i="5"/>
  <c r="BN22" i="5"/>
  <c r="BH23" i="5"/>
  <c r="BJ23" i="5"/>
  <c r="BM23" i="5"/>
  <c r="BN23" i="5"/>
  <c r="BH24" i="5"/>
  <c r="BJ24" i="5"/>
  <c r="BM24" i="5"/>
  <c r="BN24" i="5"/>
  <c r="BH25" i="5"/>
  <c r="BJ25" i="5"/>
  <c r="BM25" i="5"/>
  <c r="BN25" i="5"/>
  <c r="BH26" i="5"/>
  <c r="BJ26" i="5"/>
  <c r="BM26" i="5"/>
  <c r="BN26" i="5"/>
  <c r="BH27" i="5"/>
  <c r="BJ27" i="5"/>
  <c r="BM27" i="5"/>
  <c r="BN27" i="5"/>
  <c r="BH28" i="5"/>
  <c r="BJ28" i="5"/>
  <c r="BM28" i="5"/>
  <c r="BN28" i="5"/>
  <c r="BH29" i="5"/>
  <c r="BJ29" i="5"/>
  <c r="BM29" i="5"/>
  <c r="BN29" i="5"/>
  <c r="BH30" i="5"/>
  <c r="BJ30" i="5"/>
  <c r="BM30" i="5"/>
  <c r="BN30" i="5"/>
  <c r="BH31" i="5"/>
  <c r="BJ31" i="5"/>
  <c r="BM31" i="5"/>
  <c r="BN31" i="5"/>
  <c r="BH32" i="5"/>
  <c r="BJ32" i="5"/>
  <c r="BM32" i="5"/>
  <c r="BN32" i="5"/>
  <c r="BH33" i="5"/>
  <c r="BJ33" i="5"/>
  <c r="BM33" i="5"/>
  <c r="BN33" i="5"/>
  <c r="BH34" i="5"/>
  <c r="BJ34" i="5"/>
  <c r="BM34" i="5"/>
  <c r="BN34" i="5"/>
  <c r="BH35" i="5"/>
  <c r="BJ35" i="5"/>
  <c r="BM35" i="5"/>
  <c r="BN35" i="5"/>
  <c r="BH36" i="5"/>
  <c r="BJ36" i="5"/>
  <c r="BM36" i="5"/>
  <c r="BN36" i="5"/>
  <c r="BH37" i="5"/>
  <c r="BJ37" i="5"/>
  <c r="BM37" i="5"/>
  <c r="BN37" i="5"/>
  <c r="BH38" i="5"/>
  <c r="BJ38" i="5"/>
  <c r="BM38" i="5"/>
  <c r="BN38" i="5"/>
  <c r="BH39" i="5"/>
  <c r="BJ39" i="5"/>
  <c r="BM39" i="5"/>
  <c r="BN39" i="5"/>
  <c r="BH40" i="5"/>
  <c r="BJ40" i="5"/>
  <c r="BM40" i="5"/>
  <c r="BN40" i="5"/>
  <c r="BH41" i="5"/>
  <c r="BJ41" i="5"/>
  <c r="BM41" i="5"/>
  <c r="BN41" i="5"/>
  <c r="BH42" i="5"/>
  <c r="BJ42" i="5"/>
  <c r="BM42" i="5"/>
  <c r="BN42" i="5"/>
  <c r="BH43" i="5"/>
  <c r="BJ43" i="5"/>
  <c r="BM43" i="5"/>
  <c r="BN43" i="5"/>
  <c r="BH44" i="5"/>
  <c r="BJ44" i="5"/>
  <c r="BM44" i="5"/>
  <c r="BN44" i="5"/>
  <c r="BH45" i="5"/>
  <c r="BJ45" i="5"/>
  <c r="BM45" i="5"/>
  <c r="BN45" i="5"/>
  <c r="BH46" i="5"/>
  <c r="BJ46" i="5"/>
  <c r="BM46" i="5"/>
  <c r="BN46" i="5"/>
  <c r="BH47" i="5"/>
  <c r="BJ47" i="5"/>
  <c r="BM47" i="5"/>
  <c r="BN47" i="5"/>
  <c r="BH48" i="5"/>
  <c r="BJ48" i="5"/>
  <c r="BM48" i="5"/>
  <c r="BN48" i="5"/>
  <c r="BH49" i="5"/>
  <c r="BJ49" i="5"/>
  <c r="BM49" i="5"/>
  <c r="BN49" i="5"/>
  <c r="BH50" i="5"/>
  <c r="BJ50" i="5"/>
  <c r="BM50" i="5"/>
  <c r="BN50" i="5"/>
  <c r="BH51" i="5"/>
  <c r="BJ51" i="5"/>
  <c r="BM51" i="5"/>
  <c r="BN51" i="5"/>
  <c r="BH52" i="5"/>
  <c r="BJ52" i="5"/>
  <c r="BM52" i="5"/>
  <c r="BN52" i="5"/>
  <c r="BH53" i="5"/>
  <c r="BJ53" i="5"/>
  <c r="BM53" i="5"/>
  <c r="BN53" i="5"/>
  <c r="BH54" i="5"/>
  <c r="BJ54" i="5"/>
  <c r="BM54" i="5"/>
  <c r="BN54" i="5"/>
  <c r="BH55" i="5"/>
  <c r="BJ55" i="5"/>
  <c r="BM55" i="5"/>
  <c r="BN55" i="5"/>
  <c r="BH56" i="5"/>
  <c r="BJ56" i="5"/>
  <c r="BM56" i="5"/>
  <c r="BN56" i="5"/>
  <c r="BH57" i="5"/>
  <c r="BJ57" i="5"/>
  <c r="BM57" i="5"/>
  <c r="BN57" i="5"/>
  <c r="BH58" i="5"/>
  <c r="BJ58" i="5"/>
  <c r="BM58" i="5"/>
  <c r="BN58" i="5"/>
  <c r="BH59" i="5"/>
  <c r="BJ59" i="5"/>
  <c r="BM59" i="5"/>
  <c r="BN59" i="5"/>
  <c r="BH60" i="5"/>
  <c r="BJ60" i="5"/>
  <c r="BM60" i="5"/>
  <c r="BN60" i="5"/>
  <c r="BH61" i="5"/>
  <c r="BJ61" i="5"/>
  <c r="BM61" i="5"/>
  <c r="BN61" i="5"/>
  <c r="BH62" i="5"/>
  <c r="BJ62" i="5"/>
  <c r="BM62" i="5"/>
  <c r="BN62" i="5"/>
  <c r="BH63" i="5"/>
  <c r="BJ63" i="5"/>
  <c r="BM63" i="5"/>
  <c r="BN63" i="5"/>
  <c r="BH64" i="5"/>
  <c r="BJ64" i="5"/>
  <c r="BM64" i="5"/>
  <c r="BN64" i="5"/>
  <c r="BH65" i="5"/>
  <c r="BJ65" i="5"/>
  <c r="BM65" i="5"/>
  <c r="BN65" i="5"/>
  <c r="BH66" i="5"/>
  <c r="BJ66" i="5"/>
  <c r="BM66" i="5"/>
  <c r="BN66" i="5"/>
  <c r="BH67" i="5"/>
  <c r="BJ67" i="5"/>
  <c r="BM67" i="5"/>
  <c r="BN67" i="5"/>
  <c r="BH68" i="5"/>
  <c r="BJ68" i="5"/>
  <c r="BM68" i="5"/>
  <c r="BN68" i="5"/>
  <c r="BH69" i="5"/>
  <c r="BJ69" i="5"/>
  <c r="BM69" i="5"/>
  <c r="BN69" i="5"/>
  <c r="BH70" i="5"/>
  <c r="BJ70" i="5"/>
  <c r="BM70" i="5"/>
  <c r="BN70" i="5"/>
  <c r="BH71" i="5"/>
  <c r="BJ71" i="5"/>
  <c r="BM71" i="5"/>
  <c r="BN71" i="5"/>
  <c r="BH72" i="5"/>
  <c r="BJ72" i="5"/>
  <c r="BM72" i="5"/>
  <c r="BN72" i="5"/>
  <c r="BH73" i="5"/>
  <c r="BJ73" i="5"/>
  <c r="BM73" i="5"/>
  <c r="BN73" i="5"/>
  <c r="BH74" i="5"/>
  <c r="BJ74" i="5"/>
  <c r="BM74" i="5"/>
  <c r="BN74" i="5"/>
  <c r="BH75" i="5"/>
  <c r="BJ75" i="5"/>
  <c r="BM75" i="5"/>
  <c r="BN75" i="5"/>
  <c r="BH76" i="5"/>
  <c r="BJ76" i="5"/>
  <c r="BM76" i="5"/>
  <c r="BN76" i="5"/>
  <c r="BH77" i="5"/>
  <c r="BJ77" i="5"/>
  <c r="BM77" i="5"/>
  <c r="BN77" i="5"/>
  <c r="BH78" i="5"/>
  <c r="BJ78" i="5"/>
  <c r="BM78" i="5"/>
  <c r="BN78" i="5"/>
  <c r="BH79" i="5"/>
  <c r="BJ79" i="5"/>
  <c r="BM79" i="5"/>
  <c r="BN79" i="5"/>
  <c r="BH80" i="5"/>
  <c r="BJ80" i="5"/>
  <c r="BM80" i="5"/>
  <c r="BN80" i="5"/>
  <c r="BH81" i="5"/>
  <c r="BJ81" i="5"/>
  <c r="BM81" i="5"/>
  <c r="BN81" i="5"/>
  <c r="BH82" i="5"/>
  <c r="BJ82" i="5"/>
  <c r="BM82" i="5"/>
  <c r="BN82" i="5"/>
  <c r="BH83" i="5"/>
  <c r="BJ83" i="5"/>
  <c r="BM83" i="5"/>
  <c r="BN83" i="5"/>
  <c r="BH84" i="5"/>
  <c r="BJ84" i="5"/>
  <c r="BM84" i="5"/>
  <c r="BN84" i="5"/>
  <c r="BH85" i="5"/>
  <c r="BJ85" i="5"/>
  <c r="BM85" i="5"/>
  <c r="BN85" i="5"/>
  <c r="BH86" i="5"/>
  <c r="BJ86" i="5"/>
  <c r="BM86" i="5"/>
  <c r="BN86" i="5"/>
  <c r="BH87" i="5"/>
  <c r="BI87" i="5"/>
  <c r="BM87" i="5"/>
  <c r="BN87" i="5"/>
  <c r="BG88" i="5"/>
  <c r="BH88" i="5"/>
  <c r="BI88" i="5"/>
  <c r="BJ88" i="5"/>
  <c r="BM88" i="5"/>
  <c r="BN88" i="5"/>
  <c r="BG89" i="5"/>
  <c r="BH89" i="5"/>
  <c r="BI89" i="5"/>
  <c r="BM89" i="5"/>
  <c r="BN89" i="5"/>
  <c r="BG90" i="5"/>
  <c r="BH90" i="5"/>
  <c r="BI90" i="5"/>
  <c r="BJ90" i="5"/>
  <c r="BM90" i="5"/>
  <c r="BN90" i="5"/>
  <c r="BG91" i="5"/>
  <c r="BH91" i="5"/>
  <c r="BI91" i="5"/>
  <c r="BM91" i="5"/>
  <c r="BN91" i="5"/>
  <c r="BG92" i="5"/>
  <c r="BH92" i="5"/>
  <c r="BI92" i="5"/>
  <c r="BJ92" i="5"/>
  <c r="BM92" i="5"/>
  <c r="BN92" i="5"/>
  <c r="BG93" i="5"/>
  <c r="BH93" i="5"/>
  <c r="BI93" i="5"/>
  <c r="BM93" i="5"/>
  <c r="BN93" i="5"/>
  <c r="BG94" i="5"/>
  <c r="BH94" i="5"/>
  <c r="BI94" i="5"/>
  <c r="BJ94" i="5"/>
  <c r="BM94" i="5"/>
  <c r="BN94" i="5"/>
  <c r="BG95" i="5"/>
  <c r="BH95" i="5"/>
  <c r="BI95" i="5"/>
  <c r="BM95" i="5"/>
  <c r="BN95" i="5"/>
  <c r="BG96" i="5"/>
  <c r="BH96" i="5"/>
  <c r="BI96" i="5"/>
  <c r="BJ96" i="5"/>
  <c r="BM96" i="5"/>
  <c r="BN96" i="5"/>
  <c r="BG97" i="5"/>
  <c r="BH97" i="5"/>
  <c r="BI97" i="5"/>
  <c r="BM97" i="5"/>
  <c r="BN97" i="5"/>
  <c r="BG98" i="5"/>
  <c r="BH98" i="5"/>
  <c r="BI98" i="5"/>
  <c r="BJ98" i="5"/>
  <c r="BM98" i="5"/>
  <c r="BN98" i="5"/>
  <c r="BG99" i="5"/>
  <c r="BH99" i="5"/>
  <c r="BI99" i="5"/>
  <c r="BM99" i="5"/>
  <c r="BN99" i="5"/>
  <c r="BG100" i="5"/>
  <c r="BH100" i="5"/>
  <c r="BI100" i="5"/>
  <c r="BJ100" i="5"/>
  <c r="BM100" i="5"/>
  <c r="BN100" i="5"/>
  <c r="BG101" i="5"/>
  <c r="BH101" i="5"/>
  <c r="BI101" i="5"/>
  <c r="BM101" i="5"/>
  <c r="BN101" i="5"/>
  <c r="BG102" i="5"/>
  <c r="BH102" i="5"/>
  <c r="BI102" i="5"/>
  <c r="BJ102" i="5"/>
  <c r="BM102" i="5"/>
  <c r="BN102" i="5"/>
  <c r="BG103" i="5"/>
  <c r="BH103" i="5"/>
  <c r="BI103" i="5"/>
  <c r="BM103" i="5"/>
  <c r="BN103" i="5"/>
  <c r="BG104" i="5"/>
  <c r="BH104" i="5"/>
  <c r="BI104" i="5"/>
  <c r="BJ104" i="5"/>
  <c r="BM104" i="5"/>
  <c r="BN104" i="5"/>
  <c r="BG105" i="5"/>
  <c r="BH105" i="5"/>
  <c r="BI105" i="5"/>
  <c r="BM105" i="5"/>
  <c r="BN105" i="5"/>
  <c r="BG106" i="5"/>
  <c r="BH106" i="5"/>
  <c r="BI106" i="5"/>
  <c r="BJ106" i="5"/>
  <c r="BM106" i="5"/>
  <c r="BN106" i="5"/>
  <c r="BG107" i="5"/>
  <c r="BH107" i="5"/>
  <c r="BI107" i="5"/>
  <c r="BM107" i="5"/>
  <c r="BN107" i="5"/>
  <c r="BG108" i="5"/>
  <c r="BH108" i="5"/>
  <c r="BI108" i="5"/>
  <c r="BJ108" i="5"/>
  <c r="BM108" i="5"/>
  <c r="BN108" i="5"/>
  <c r="BG109" i="5"/>
  <c r="BH109" i="5"/>
  <c r="BI109" i="5"/>
  <c r="BM109" i="5"/>
  <c r="BN109" i="5"/>
  <c r="BG110" i="5"/>
  <c r="BH110" i="5"/>
  <c r="BI110" i="5"/>
  <c r="BJ110" i="5"/>
  <c r="BM110" i="5"/>
  <c r="BN110" i="5"/>
  <c r="BG111" i="5"/>
  <c r="BH111" i="5"/>
  <c r="BI111" i="5"/>
  <c r="BM111" i="5"/>
  <c r="BN111" i="5"/>
  <c r="BG112" i="5"/>
  <c r="BH112" i="5"/>
  <c r="BI112" i="5"/>
  <c r="BJ112" i="5"/>
  <c r="BM112" i="5"/>
  <c r="BN112" i="5"/>
  <c r="BG113" i="5"/>
  <c r="BH113" i="5"/>
  <c r="BI113" i="5"/>
  <c r="BM113" i="5"/>
  <c r="BN113" i="5"/>
  <c r="BG114" i="5"/>
  <c r="BH114" i="5"/>
  <c r="BI114" i="5"/>
  <c r="BJ114" i="5"/>
  <c r="BM114" i="5"/>
  <c r="BN114" i="5"/>
  <c r="BG115" i="5"/>
  <c r="BH115" i="5"/>
  <c r="BI115" i="5"/>
  <c r="BM115" i="5"/>
  <c r="BN115" i="5"/>
  <c r="BG116" i="5"/>
  <c r="BH116" i="5"/>
  <c r="BI116" i="5"/>
  <c r="BJ116" i="5"/>
  <c r="BM116" i="5"/>
  <c r="BN116" i="5"/>
  <c r="BG117" i="5"/>
  <c r="BH117" i="5"/>
  <c r="BI117" i="5"/>
  <c r="BM117" i="5"/>
  <c r="BN117" i="5"/>
  <c r="BG118" i="5"/>
  <c r="BH118" i="5"/>
  <c r="BI118" i="5"/>
  <c r="BJ118" i="5"/>
  <c r="BM118" i="5"/>
  <c r="BN118" i="5"/>
  <c r="BG119" i="5"/>
  <c r="BH119" i="5"/>
  <c r="BI119" i="5"/>
  <c r="BM119" i="5"/>
  <c r="BN119" i="5"/>
  <c r="BG120" i="5"/>
  <c r="BH120" i="5"/>
  <c r="BI120" i="5"/>
  <c r="BJ120" i="5"/>
  <c r="BM120" i="5"/>
  <c r="BN120" i="5"/>
  <c r="BG121" i="5"/>
  <c r="BH121" i="5"/>
  <c r="BI121" i="5"/>
  <c r="BM121" i="5"/>
  <c r="BN121" i="5"/>
  <c r="BG122" i="5"/>
  <c r="BH122" i="5"/>
  <c r="BI122" i="5"/>
  <c r="BJ122" i="5"/>
  <c r="BM122" i="5"/>
  <c r="BN122" i="5"/>
  <c r="BG123" i="5"/>
  <c r="BH123" i="5"/>
  <c r="BI123" i="5"/>
  <c r="BM123" i="5"/>
  <c r="BN123" i="5"/>
  <c r="BI15" i="5" l="1"/>
  <c r="BI13" i="5"/>
  <c r="BI11" i="5"/>
  <c r="BI9" i="5"/>
  <c r="BH154" i="5"/>
  <c r="BM153" i="5"/>
  <c r="BM152" i="5"/>
  <c r="BG152" i="5"/>
  <c r="BJ151" i="5"/>
  <c r="BJ150" i="5"/>
  <c r="BI148" i="5"/>
  <c r="BH146" i="5"/>
  <c r="BM145" i="5"/>
  <c r="BM144" i="5"/>
  <c r="BG144" i="5"/>
  <c r="BJ143" i="5"/>
  <c r="BJ142" i="5"/>
  <c r="BG141" i="5"/>
  <c r="BI140" i="5"/>
  <c r="BH138" i="5"/>
  <c r="BM137" i="5"/>
  <c r="BM136" i="5"/>
  <c r="BG136" i="5"/>
  <c r="BJ135" i="5"/>
  <c r="BJ134" i="5"/>
  <c r="BI132" i="5"/>
  <c r="BH130" i="5"/>
  <c r="BJ129" i="5"/>
  <c r="BI128" i="5"/>
  <c r="BJ127" i="5"/>
  <c r="BI126" i="5"/>
  <c r="BM125" i="5"/>
  <c r="BH247" i="5"/>
  <c r="BG247" i="5"/>
  <c r="BH245" i="5"/>
  <c r="BG245" i="5"/>
  <c r="BI245" i="5"/>
  <c r="BI176" i="5"/>
  <c r="BI172" i="5"/>
  <c r="BI168" i="5"/>
  <c r="BI164" i="5"/>
  <c r="BI160" i="5"/>
  <c r="BI156" i="5"/>
  <c r="BG125" i="5"/>
  <c r="BJ125" i="5"/>
  <c r="BH176" i="5"/>
  <c r="BN176" i="5"/>
  <c r="BH175" i="5"/>
  <c r="BN175" i="5"/>
  <c r="BI175" i="5"/>
  <c r="BH174" i="5"/>
  <c r="BN174" i="5"/>
  <c r="BI174" i="5"/>
  <c r="BN173" i="5"/>
  <c r="BI173" i="5"/>
  <c r="BN172" i="5"/>
  <c r="BN171" i="5"/>
  <c r="BI171" i="5"/>
  <c r="BN170" i="5"/>
  <c r="BI170" i="5"/>
  <c r="BN169" i="5"/>
  <c r="BI169" i="5"/>
  <c r="BN168" i="5"/>
  <c r="BN167" i="5"/>
  <c r="BI167" i="5"/>
  <c r="BN166" i="5"/>
  <c r="BI166" i="5"/>
  <c r="BG166" i="5"/>
  <c r="BM166" i="5"/>
  <c r="BN165" i="5"/>
  <c r="BI165" i="5"/>
  <c r="BG165" i="5"/>
  <c r="BM165" i="5"/>
  <c r="BN164" i="5"/>
  <c r="BG164" i="5"/>
  <c r="BM164" i="5"/>
  <c r="BN163" i="5"/>
  <c r="BI163" i="5"/>
  <c r="BG163" i="5"/>
  <c r="BM163" i="5"/>
  <c r="BN162" i="5"/>
  <c r="BI162" i="5"/>
  <c r="BG162" i="5"/>
  <c r="BM162" i="5"/>
  <c r="BN161" i="5"/>
  <c r="BI161" i="5"/>
  <c r="BG161" i="5"/>
  <c r="BM161" i="5"/>
  <c r="BN160" i="5"/>
  <c r="BG160" i="5"/>
  <c r="BM160" i="5"/>
  <c r="BN159" i="5"/>
  <c r="BI159" i="5"/>
  <c r="BG159" i="5"/>
  <c r="BM159" i="5"/>
  <c r="BN158" i="5"/>
  <c r="BI158" i="5"/>
  <c r="BG158" i="5"/>
  <c r="BM158" i="5"/>
  <c r="BN157" i="5"/>
  <c r="BI157" i="5"/>
  <c r="BG157" i="5"/>
  <c r="BM157" i="5"/>
  <c r="BN156" i="5"/>
  <c r="BG156" i="5"/>
  <c r="BM156" i="5"/>
  <c r="BN129" i="5"/>
  <c r="BN128" i="5"/>
  <c r="BM127" i="5"/>
  <c r="BM126" i="5"/>
  <c r="BJ124" i="5"/>
  <c r="BG15" i="5"/>
  <c r="BG11" i="5"/>
  <c r="BG9" i="5"/>
  <c r="BI152" i="5"/>
  <c r="BI144" i="5"/>
  <c r="BI136" i="5"/>
  <c r="BM176" i="5"/>
  <c r="BJ173" i="5"/>
  <c r="BG172" i="5"/>
  <c r="BJ171" i="5"/>
  <c r="BG170" i="5"/>
  <c r="BJ169" i="5"/>
  <c r="BG168" i="5"/>
  <c r="BJ167" i="5"/>
  <c r="BG13" i="5"/>
  <c r="BJ87" i="5"/>
  <c r="BG155" i="5"/>
  <c r="BJ149" i="5"/>
  <c r="BJ141" i="5"/>
  <c r="BG139" i="5"/>
  <c r="BJ133" i="5"/>
  <c r="BM129" i="5"/>
  <c r="BJ128" i="5"/>
  <c r="BN127" i="5"/>
  <c r="BJ126" i="5"/>
  <c r="BM124" i="5"/>
  <c r="BG178" i="5"/>
  <c r="BH178" i="5"/>
  <c r="BJ176" i="5"/>
  <c r="BM175" i="5"/>
  <c r="BM172" i="5"/>
  <c r="BM170" i="5"/>
  <c r="BM168" i="5"/>
  <c r="BJ166" i="5"/>
  <c r="BJ165" i="5"/>
  <c r="BJ164" i="5"/>
  <c r="BJ163" i="5"/>
  <c r="BJ162" i="5"/>
  <c r="BJ161" i="5"/>
  <c r="BJ160" i="5"/>
  <c r="BJ159" i="5"/>
  <c r="BJ158" i="5"/>
  <c r="BJ157" i="5"/>
  <c r="BJ156" i="5"/>
  <c r="BG211" i="5"/>
  <c r="BH211" i="5"/>
  <c r="BG210" i="5"/>
  <c r="BH210" i="5"/>
  <c r="BG209" i="5"/>
  <c r="BH209" i="5"/>
  <c r="BG208" i="5"/>
  <c r="BH208" i="5"/>
  <c r="BG207" i="5"/>
  <c r="BH207" i="5"/>
  <c r="BG206" i="5"/>
  <c r="BH206" i="5"/>
  <c r="BG205" i="5"/>
  <c r="BH205" i="5"/>
  <c r="BG204" i="5"/>
  <c r="BH204" i="5"/>
  <c r="BG203" i="5"/>
  <c r="BH203" i="5"/>
  <c r="BG202" i="5"/>
  <c r="BH202" i="5"/>
  <c r="BG201" i="5"/>
  <c r="BH201" i="5"/>
  <c r="BG243" i="5"/>
  <c r="BH243" i="5"/>
  <c r="BG242" i="5"/>
  <c r="BH242" i="5"/>
  <c r="BG241" i="5"/>
  <c r="BH241" i="5"/>
  <c r="BG240" i="5"/>
  <c r="BH240" i="5"/>
  <c r="BG239" i="5"/>
  <c r="BH239" i="5"/>
  <c r="BG238" i="5"/>
  <c r="BH238" i="5"/>
  <c r="BG237" i="5"/>
  <c r="BH237" i="5"/>
  <c r="BG236" i="5"/>
  <c r="BH236" i="5"/>
  <c r="BG235" i="5"/>
  <c r="BH235" i="5"/>
  <c r="BG234" i="5"/>
  <c r="BH234" i="5"/>
  <c r="BG233" i="5"/>
  <c r="BH233" i="5"/>
  <c r="BG232" i="5"/>
  <c r="BH232" i="5"/>
  <c r="BG231" i="5"/>
  <c r="BH231" i="5"/>
  <c r="BG230" i="5"/>
  <c r="BH230" i="5"/>
  <c r="BG229" i="5"/>
  <c r="BH229" i="5"/>
  <c r="BG228" i="5"/>
  <c r="BH228" i="5"/>
  <c r="BG227" i="5"/>
  <c r="BH227" i="5"/>
  <c r="BG226" i="5"/>
  <c r="BH226" i="5"/>
  <c r="A220" i="5"/>
  <c r="A14" i="5"/>
  <c r="A10" i="5"/>
  <c r="BM247" i="5"/>
  <c r="BM246" i="5"/>
  <c r="A246" i="5"/>
  <c r="BN246" i="5"/>
  <c r="A245" i="5"/>
  <c r="BM244" i="5"/>
  <c r="BN244" i="5"/>
  <c r="BM243" i="5"/>
  <c r="BN243" i="5"/>
  <c r="BM242" i="5"/>
  <c r="A242" i="5"/>
  <c r="BN242" i="5"/>
  <c r="A241" i="5"/>
  <c r="BM241" i="5"/>
  <c r="BN241" i="5"/>
  <c r="BM240" i="5"/>
  <c r="BN240" i="5"/>
  <c r="BM239" i="5"/>
  <c r="BN239" i="5"/>
  <c r="BM238" i="5"/>
  <c r="A238" i="5"/>
  <c r="BN238" i="5"/>
  <c r="A237" i="5"/>
  <c r="BM237" i="5"/>
  <c r="BN237" i="5"/>
  <c r="BM236" i="5"/>
  <c r="BN236" i="5"/>
  <c r="BM235" i="5"/>
  <c r="BN235" i="5"/>
  <c r="BM234" i="5"/>
  <c r="A234" i="5"/>
  <c r="BN234" i="5"/>
  <c r="A233" i="5"/>
  <c r="BM233" i="5"/>
  <c r="BN233" i="5"/>
  <c r="BM232" i="5"/>
  <c r="BN232" i="5"/>
  <c r="BM231" i="5"/>
  <c r="BN231" i="5"/>
  <c r="BM230" i="5"/>
  <c r="A230" i="5"/>
  <c r="BN230" i="5"/>
  <c r="A229" i="5"/>
  <c r="BM229" i="5"/>
  <c r="BN229" i="5"/>
  <c r="BM228" i="5"/>
  <c r="BN228" i="5"/>
  <c r="BM227" i="5"/>
  <c r="BN227" i="5"/>
  <c r="BM226" i="5"/>
  <c r="A226" i="5"/>
  <c r="BN226" i="5"/>
  <c r="A225" i="5"/>
  <c r="A222" i="5"/>
  <c r="A221" i="5"/>
  <c r="A218" i="5"/>
  <c r="A217" i="5"/>
  <c r="A214" i="5"/>
  <c r="A213" i="5"/>
  <c r="BM210" i="5"/>
  <c r="A210" i="5"/>
  <c r="BN210" i="5"/>
  <c r="A209" i="5"/>
  <c r="BM209" i="5"/>
  <c r="BN209" i="5"/>
  <c r="BM208" i="5"/>
  <c r="BN208" i="5"/>
  <c r="BM207" i="5"/>
  <c r="BN207" i="5"/>
  <c r="BM206" i="5"/>
  <c r="A206" i="5"/>
  <c r="BN206" i="5"/>
  <c r="A205" i="5"/>
  <c r="BM205" i="5"/>
  <c r="BN205" i="5"/>
  <c r="BM204" i="5"/>
  <c r="BN204" i="5"/>
  <c r="BM203" i="5"/>
  <c r="BN203" i="5"/>
  <c r="BM202" i="5"/>
  <c r="A202" i="5"/>
  <c r="BN202" i="5"/>
  <c r="A201" i="5"/>
  <c r="BM201" i="5"/>
  <c r="BN201" i="5"/>
  <c r="A198" i="5"/>
  <c r="A197" i="5"/>
  <c r="A194" i="5"/>
  <c r="A193" i="5"/>
  <c r="A190" i="5"/>
  <c r="A189" i="5"/>
  <c r="A186" i="5"/>
  <c r="A185" i="5"/>
  <c r="A182" i="5"/>
  <c r="A181" i="5"/>
  <c r="BI225" i="5"/>
  <c r="BI224" i="5"/>
  <c r="BI223" i="5"/>
  <c r="BI222" i="5"/>
  <c r="BI221" i="5"/>
  <c r="BI220" i="5"/>
  <c r="BI219" i="5"/>
  <c r="BI218" i="5"/>
  <c r="BI217" i="5"/>
  <c r="BI216" i="5"/>
  <c r="BI215" i="5"/>
  <c r="BI214" i="5"/>
  <c r="BI213" i="5"/>
  <c r="BI212" i="5"/>
  <c r="BI211" i="5"/>
  <c r="BI210" i="5"/>
  <c r="BI209" i="5"/>
  <c r="BI208" i="5"/>
  <c r="BI207" i="5"/>
  <c r="BI206" i="5"/>
  <c r="BI205" i="5"/>
  <c r="BI204" i="5"/>
  <c r="BI203" i="5"/>
  <c r="BI202" i="5"/>
  <c r="BI201" i="5"/>
  <c r="BI243" i="5"/>
  <c r="BI242" i="5"/>
  <c r="BI241" i="5"/>
  <c r="BI240" i="5"/>
  <c r="BI239" i="5"/>
  <c r="BI238" i="5"/>
  <c r="BI237" i="5"/>
  <c r="BI236" i="5"/>
  <c r="BI235" i="5"/>
  <c r="BI234" i="5"/>
  <c r="BI233" i="5"/>
  <c r="BI232" i="5"/>
  <c r="BI231" i="5"/>
  <c r="BI230" i="5"/>
  <c r="BI229" i="5"/>
  <c r="BI228" i="5"/>
  <c r="BI227" i="5"/>
  <c r="BI226" i="5"/>
  <c r="BH248" i="5"/>
  <c r="BG248" i="5"/>
  <c r="BI246" i="5"/>
  <c r="BN245" i="5"/>
  <c r="BI244" i="5"/>
  <c r="A248" i="5"/>
  <c r="A240" i="5"/>
  <c r="A232" i="5"/>
  <c r="A224" i="5"/>
  <c r="A216" i="5"/>
  <c r="A208" i="5"/>
  <c r="BN225" i="5"/>
  <c r="BH225" i="5"/>
  <c r="BN224" i="5"/>
  <c r="BN223" i="5"/>
  <c r="BH223" i="5"/>
  <c r="BN222" i="5"/>
  <c r="BH222" i="5"/>
  <c r="BN221" i="5"/>
  <c r="BH221" i="5"/>
  <c r="BN220" i="5"/>
  <c r="BN219" i="5"/>
  <c r="BN218" i="5"/>
  <c r="BH218" i="5"/>
  <c r="BN217" i="5"/>
  <c r="BH217" i="5"/>
  <c r="BN216" i="5"/>
  <c r="BN215" i="5"/>
  <c r="BH215" i="5"/>
  <c r="BN214" i="5"/>
  <c r="BH214" i="5"/>
  <c r="BN213" i="5"/>
  <c r="BH213" i="5"/>
  <c r="BN212" i="5"/>
  <c r="BN247" i="5"/>
  <c r="BG246" i="5"/>
  <c r="BM245" i="5"/>
  <c r="BG244" i="5"/>
  <c r="A247" i="5"/>
  <c r="A239" i="5"/>
  <c r="A231" i="5"/>
  <c r="A207" i="5"/>
  <c r="A15" i="5"/>
  <c r="A11" i="5"/>
  <c r="BJ17" i="5"/>
  <c r="A13" i="5"/>
  <c r="A9" i="5"/>
  <c r="A16" i="5"/>
  <c r="A12" i="5"/>
  <c r="A8" i="5"/>
  <c r="M96" i="12"/>
  <c r="O115" i="16" s="1"/>
  <c r="M90" i="12"/>
  <c r="O111" i="16" s="1"/>
  <c r="M82" i="12"/>
  <c r="O99" i="16" s="1"/>
  <c r="M73" i="12"/>
  <c r="O95" i="16" s="1"/>
  <c r="M68" i="12"/>
  <c r="O91" i="16" s="1"/>
  <c r="BG86" i="5"/>
  <c r="BI86" i="5"/>
  <c r="BG85" i="5"/>
  <c r="BI85" i="5"/>
  <c r="BG84" i="5"/>
  <c r="BI84" i="5"/>
  <c r="BG83" i="5"/>
  <c r="BI83" i="5"/>
  <c r="BG82" i="5"/>
  <c r="BI82" i="5"/>
  <c r="BG81" i="5"/>
  <c r="BI81" i="5"/>
  <c r="BG80" i="5"/>
  <c r="BI80" i="5"/>
  <c r="BG79" i="5"/>
  <c r="BI79" i="5"/>
  <c r="BG78" i="5"/>
  <c r="BI78" i="5"/>
  <c r="BG77" i="5"/>
  <c r="BI77" i="5"/>
  <c r="BG76" i="5"/>
  <c r="BI76" i="5"/>
  <c r="BG75" i="5"/>
  <c r="BI75" i="5"/>
  <c r="BG74" i="5"/>
  <c r="BI74" i="5"/>
  <c r="BG73" i="5"/>
  <c r="BI73" i="5"/>
  <c r="BG72" i="5"/>
  <c r="BI72" i="5"/>
  <c r="BG71" i="5"/>
  <c r="BI71" i="5"/>
  <c r="BG70" i="5"/>
  <c r="BI70" i="5"/>
  <c r="BG69" i="5"/>
  <c r="BI69" i="5"/>
  <c r="BG68" i="5"/>
  <c r="BI68" i="5"/>
  <c r="BG67" i="5"/>
  <c r="BI67" i="5"/>
  <c r="BG66" i="5"/>
  <c r="BI66" i="5"/>
  <c r="BG65" i="5"/>
  <c r="BI65" i="5"/>
  <c r="BG64" i="5"/>
  <c r="BI64" i="5"/>
  <c r="BG63" i="5"/>
  <c r="BI63" i="5"/>
  <c r="BG62" i="5"/>
  <c r="BI62" i="5"/>
  <c r="BG61" i="5"/>
  <c r="BI61" i="5"/>
  <c r="BG60" i="5"/>
  <c r="BI60" i="5"/>
  <c r="BG59" i="5"/>
  <c r="BI59" i="5"/>
  <c r="BG58" i="5"/>
  <c r="BI58" i="5"/>
  <c r="BG57" i="5"/>
  <c r="BI57" i="5"/>
  <c r="BG56" i="5"/>
  <c r="BI56" i="5"/>
  <c r="BG55" i="5"/>
  <c r="BI55" i="5"/>
  <c r="BG54" i="5"/>
  <c r="BI54" i="5"/>
  <c r="BG53" i="5"/>
  <c r="BI53" i="5"/>
  <c r="BG52" i="5"/>
  <c r="BI52" i="5"/>
  <c r="BG51" i="5"/>
  <c r="BI51" i="5"/>
  <c r="BG50" i="5"/>
  <c r="BI50" i="5"/>
  <c r="BG49" i="5"/>
  <c r="BI49" i="5"/>
  <c r="BI48" i="5"/>
  <c r="BI47" i="5"/>
  <c r="BI46" i="5"/>
  <c r="BI45" i="5"/>
  <c r="BI44" i="5"/>
  <c r="BI43" i="5"/>
  <c r="BI42" i="5"/>
  <c r="BI41" i="5"/>
  <c r="BI40" i="5"/>
  <c r="BI39" i="5"/>
  <c r="BI38" i="5"/>
  <c r="BI37" i="5"/>
  <c r="BI36" i="5"/>
  <c r="BI35" i="5"/>
  <c r="BI34" i="5"/>
  <c r="BI33" i="5"/>
  <c r="BI32" i="5"/>
  <c r="BI31" i="5"/>
  <c r="BI30" i="5"/>
  <c r="BI29" i="5"/>
  <c r="BI28" i="5"/>
  <c r="BI27" i="5"/>
  <c r="BI26" i="5"/>
  <c r="BI25" i="5"/>
  <c r="BI24" i="5"/>
  <c r="BI23" i="5"/>
  <c r="BI22" i="5"/>
  <c r="BI21" i="5"/>
  <c r="BI20" i="5"/>
  <c r="BI19" i="5"/>
  <c r="BI18" i="5"/>
  <c r="BH155" i="5"/>
  <c r="BH153" i="5"/>
  <c r="BH151" i="5"/>
  <c r="BH149" i="5"/>
  <c r="BH147" i="5"/>
  <c r="BH145" i="5"/>
  <c r="BH143" i="5"/>
  <c r="BH141" i="5"/>
  <c r="BH139" i="5"/>
  <c r="BH137" i="5"/>
  <c r="BH135" i="5"/>
  <c r="BH133" i="5"/>
  <c r="BH131" i="5"/>
  <c r="BH129" i="5"/>
  <c r="BH127" i="5"/>
  <c r="BH125" i="5"/>
  <c r="BN248" i="5"/>
  <c r="BI248" i="5"/>
  <c r="BI247" i="5"/>
  <c r="BJ246" i="5"/>
  <c r="BJ245" i="5"/>
  <c r="BJ244" i="5"/>
  <c r="A175" i="5"/>
  <c r="A173" i="5"/>
  <c r="A171" i="5"/>
  <c r="A169" i="5"/>
  <c r="A167" i="5"/>
  <c r="A165" i="5"/>
  <c r="A163" i="5"/>
  <c r="A161" i="5"/>
  <c r="A159" i="5"/>
  <c r="A157" i="5"/>
  <c r="A155" i="5"/>
  <c r="A153" i="5"/>
  <c r="A151" i="5"/>
  <c r="A149" i="5"/>
  <c r="A147" i="5"/>
  <c r="A145" i="5"/>
  <c r="A143" i="5"/>
  <c r="A141" i="5"/>
  <c r="A139" i="5"/>
  <c r="A137" i="5"/>
  <c r="A135" i="5"/>
  <c r="A133" i="5"/>
  <c r="A131" i="5"/>
  <c r="A129" i="5"/>
  <c r="A127" i="5"/>
  <c r="A125" i="5"/>
  <c r="A123" i="5"/>
  <c r="A121" i="5"/>
  <c r="A119" i="5"/>
  <c r="A117" i="5"/>
  <c r="A115" i="5"/>
  <c r="A113" i="5"/>
  <c r="A111" i="5"/>
  <c r="A109" i="5"/>
  <c r="A107" i="5"/>
  <c r="A105" i="5"/>
  <c r="A103" i="5"/>
  <c r="A101" i="5"/>
  <c r="A99" i="5"/>
  <c r="A97" i="5"/>
  <c r="A95" i="5"/>
  <c r="A93" i="5"/>
  <c r="A91" i="5"/>
  <c r="A89" i="5"/>
  <c r="A87" i="5"/>
  <c r="A85" i="5"/>
  <c r="A83" i="5"/>
  <c r="A81" i="5"/>
  <c r="A79" i="5"/>
  <c r="A77" i="5"/>
  <c r="A75" i="5"/>
  <c r="A73" i="5"/>
  <c r="A71" i="5"/>
  <c r="A69" i="5"/>
  <c r="A67" i="5"/>
  <c r="A65" i="5"/>
  <c r="A63" i="5"/>
  <c r="A61" i="5"/>
  <c r="A59" i="5"/>
  <c r="A57" i="5"/>
  <c r="A55" i="5"/>
  <c r="A53" i="5"/>
  <c r="A51" i="5"/>
  <c r="A49" i="5"/>
  <c r="A47" i="5"/>
  <c r="A45" i="5"/>
  <c r="A43" i="5"/>
  <c r="A41" i="5"/>
  <c r="A39" i="5"/>
  <c r="A37" i="5"/>
  <c r="A35" i="5"/>
  <c r="A33" i="5"/>
  <c r="A31" i="5"/>
  <c r="A29" i="5"/>
  <c r="A27" i="5"/>
  <c r="A25" i="5"/>
  <c r="A23" i="5"/>
  <c r="A21" i="5"/>
  <c r="A19" i="5"/>
  <c r="A17" i="5"/>
  <c r="AG177" i="9"/>
  <c r="A176" i="5"/>
  <c r="A174" i="5"/>
  <c r="A172" i="5"/>
  <c r="A170" i="5"/>
  <c r="A168" i="5"/>
  <c r="A166" i="5"/>
  <c r="A164" i="5"/>
  <c r="A162" i="5"/>
  <c r="A160" i="5"/>
  <c r="A158" i="5"/>
  <c r="A156" i="5"/>
  <c r="A154" i="5"/>
  <c r="A152" i="5"/>
  <c r="A150" i="5"/>
  <c r="A148" i="5"/>
  <c r="A146" i="5"/>
  <c r="A144" i="5"/>
  <c r="A142" i="5"/>
  <c r="A140" i="5"/>
  <c r="A138" i="5"/>
  <c r="A136" i="5"/>
  <c r="A134" i="5"/>
  <c r="A132" i="5"/>
  <c r="A130" i="5"/>
  <c r="A128" i="5"/>
  <c r="A126" i="5"/>
  <c r="A124" i="5"/>
  <c r="A122" i="5"/>
  <c r="A120" i="5"/>
  <c r="A118" i="5"/>
  <c r="A116" i="5"/>
  <c r="A114" i="5"/>
  <c r="A112" i="5"/>
  <c r="A110" i="5"/>
  <c r="A108" i="5"/>
  <c r="A106" i="5"/>
  <c r="A104" i="5"/>
  <c r="A102" i="5"/>
  <c r="A100" i="5"/>
  <c r="A98" i="5"/>
  <c r="A96" i="5"/>
  <c r="A94" i="5"/>
  <c r="A92" i="5"/>
  <c r="A90" i="5"/>
  <c r="A88" i="5"/>
  <c r="A86" i="5"/>
  <c r="A84" i="5"/>
  <c r="A82" i="5"/>
  <c r="A80" i="5"/>
  <c r="A78" i="5"/>
  <c r="A76" i="5"/>
  <c r="A74" i="5"/>
  <c r="A72" i="5"/>
  <c r="A70" i="5"/>
  <c r="A68" i="5"/>
  <c r="A66" i="5"/>
  <c r="A64" i="5"/>
  <c r="A62" i="5"/>
  <c r="A60" i="5"/>
  <c r="A58" i="5"/>
  <c r="A56" i="5"/>
  <c r="A54" i="5"/>
  <c r="A52" i="5"/>
  <c r="A50" i="5"/>
  <c r="A48" i="5"/>
  <c r="A46" i="5"/>
  <c r="A44" i="5"/>
  <c r="A42" i="5"/>
  <c r="A40" i="5"/>
  <c r="A38" i="5"/>
  <c r="A36" i="5"/>
  <c r="A34" i="5"/>
  <c r="A32" i="5"/>
  <c r="A30" i="5"/>
  <c r="A28" i="5"/>
  <c r="A26" i="5"/>
  <c r="A24" i="5"/>
  <c r="A22" i="5"/>
  <c r="A20" i="5"/>
  <c r="A18" i="5"/>
  <c r="M41" i="12"/>
  <c r="O44" i="16" s="1"/>
  <c r="M32" i="12"/>
  <c r="O40" i="16" s="1"/>
  <c r="M30" i="12"/>
  <c r="O38" i="16" s="1"/>
  <c r="M66" i="12"/>
  <c r="O89" i="16" s="1"/>
  <c r="M59" i="12"/>
  <c r="O87" i="16" s="1"/>
  <c r="M53" i="12"/>
  <c r="O67" i="16" s="1"/>
  <c r="M48" i="12"/>
  <c r="O64" i="16" s="1"/>
  <c r="M46" i="12"/>
  <c r="O62" i="16" s="1"/>
  <c r="M44" i="12"/>
  <c r="O60" i="16" s="1"/>
  <c r="M42" i="12"/>
  <c r="O45" i="16" s="1"/>
  <c r="M31" i="12"/>
  <c r="O39" i="16" s="1"/>
  <c r="M246" i="12"/>
  <c r="M244" i="12"/>
  <c r="M242" i="12"/>
  <c r="M237" i="12"/>
  <c r="M235" i="12"/>
  <c r="M226" i="12"/>
  <c r="M224" i="12"/>
  <c r="M222" i="12"/>
  <c r="M220" i="12"/>
  <c r="M218" i="12"/>
  <c r="M216" i="12"/>
  <c r="M214" i="12"/>
  <c r="M212" i="12"/>
  <c r="M210" i="12"/>
  <c r="M208" i="12"/>
  <c r="M206" i="12"/>
  <c r="M204" i="12"/>
  <c r="M202" i="12"/>
  <c r="M200" i="12"/>
  <c r="M198" i="12"/>
  <c r="M192" i="12"/>
  <c r="M190" i="12"/>
  <c r="M188" i="12"/>
  <c r="M186" i="12"/>
  <c r="M184" i="12"/>
  <c r="M179" i="12"/>
  <c r="M176" i="12"/>
  <c r="M174" i="12"/>
  <c r="M162" i="12"/>
  <c r="M159" i="12"/>
  <c r="M156" i="12"/>
  <c r="M154" i="12"/>
  <c r="M128" i="12"/>
  <c r="M99" i="12"/>
  <c r="M97" i="12"/>
  <c r="M91" i="12"/>
  <c r="M88" i="12"/>
  <c r="M85" i="12"/>
  <c r="M80" i="12"/>
  <c r="M76" i="12"/>
  <c r="M70" i="12"/>
  <c r="M64" i="12"/>
  <c r="M61" i="12"/>
  <c r="M58" i="12"/>
  <c r="M55" i="12"/>
  <c r="M50" i="12"/>
  <c r="M40" i="12"/>
  <c r="M38" i="12"/>
  <c r="M36" i="12"/>
  <c r="M29" i="12"/>
  <c r="O37" i="16" s="1"/>
  <c r="M26" i="12"/>
  <c r="M12" i="12"/>
  <c r="M10" i="12"/>
  <c r="M8" i="12"/>
  <c r="M27" i="12"/>
  <c r="O28" i="16" s="1"/>
  <c r="M25" i="12"/>
  <c r="O27" i="16" s="1"/>
  <c r="M24" i="12"/>
  <c r="O26" i="16" s="1"/>
  <c r="M22" i="12"/>
  <c r="O24" i="16" s="1"/>
  <c r="M20" i="12"/>
  <c r="O22" i="16" s="1"/>
  <c r="M18" i="12"/>
  <c r="O20" i="16" s="1"/>
  <c r="M16" i="12"/>
  <c r="O18" i="16" s="1"/>
  <c r="M14" i="12"/>
  <c r="O16" i="16" s="1"/>
  <c r="M6" i="12"/>
  <c r="O14" i="16" s="1"/>
  <c r="M239" i="12"/>
  <c r="O243" i="16" s="1"/>
  <c r="M234" i="12"/>
  <c r="O241" i="16" s="1"/>
  <c r="M232" i="12"/>
  <c r="O239" i="16" s="1"/>
  <c r="M230" i="12"/>
  <c r="O237" i="16" s="1"/>
  <c r="M228" i="12"/>
  <c r="O235" i="16" s="1"/>
  <c r="M195" i="12"/>
  <c r="O233" i="16" s="1"/>
  <c r="M193" i="12"/>
  <c r="O214" i="16" s="1"/>
  <c r="M182" i="12"/>
  <c r="O212" i="16" s="1"/>
  <c r="M172" i="12"/>
  <c r="O201" i="16" s="1"/>
  <c r="M170" i="12"/>
  <c r="O199" i="16" s="1"/>
  <c r="M168" i="12"/>
  <c r="O197" i="16" s="1"/>
  <c r="M166" i="12"/>
  <c r="O195" i="16" s="1"/>
  <c r="M164" i="12"/>
  <c r="O193" i="16" s="1"/>
  <c r="M161" i="12"/>
  <c r="O191" i="16" s="1"/>
  <c r="M152" i="12"/>
  <c r="O181" i="16" s="1"/>
  <c r="M150" i="12"/>
  <c r="O179" i="16" s="1"/>
  <c r="M148" i="12"/>
  <c r="O177" i="16" s="1"/>
  <c r="M146" i="12"/>
  <c r="O175" i="16" s="1"/>
  <c r="M144" i="12"/>
  <c r="O173" i="16" s="1"/>
  <c r="M142" i="12"/>
  <c r="O171" i="16" s="1"/>
  <c r="M140" i="12"/>
  <c r="O169" i="16" s="1"/>
  <c r="M138" i="12"/>
  <c r="O167" i="16" s="1"/>
  <c r="M136" i="12"/>
  <c r="O165" i="16" s="1"/>
  <c r="M134" i="12"/>
  <c r="O163" i="16" s="1"/>
  <c r="M132" i="12"/>
  <c r="O161" i="16" s="1"/>
  <c r="M130" i="12"/>
  <c r="O159" i="16" s="1"/>
  <c r="M127" i="12"/>
  <c r="O154" i="16" s="1"/>
  <c r="M125" i="12"/>
  <c r="O152" i="16" s="1"/>
  <c r="M123" i="12"/>
  <c r="O150" i="16" s="1"/>
  <c r="M121" i="12"/>
  <c r="O148" i="16" s="1"/>
  <c r="M119" i="12"/>
  <c r="O146" i="16" s="1"/>
  <c r="M117" i="12"/>
  <c r="O144" i="16" s="1"/>
  <c r="M115" i="12"/>
  <c r="O142" i="16" s="1"/>
  <c r="M113" i="12"/>
  <c r="O140" i="16" s="1"/>
  <c r="M111" i="12"/>
  <c r="O138" i="16" s="1"/>
  <c r="M109" i="12"/>
  <c r="O136" i="16" s="1"/>
  <c r="M107" i="12"/>
  <c r="O134" i="16" s="1"/>
  <c r="M105" i="12"/>
  <c r="O132" i="16" s="1"/>
  <c r="M103" i="12"/>
  <c r="O130" i="16" s="1"/>
  <c r="M101" i="12"/>
  <c r="O128" i="16" s="1"/>
  <c r="M95" i="12"/>
  <c r="O114" i="16" s="1"/>
  <c r="M93" i="12"/>
  <c r="O112" i="16" s="1"/>
  <c r="M87" i="12"/>
  <c r="O110" i="16" s="1"/>
  <c r="M83" i="12"/>
  <c r="O100" i="16" s="1"/>
  <c r="M79" i="12"/>
  <c r="O98" i="16" s="1"/>
  <c r="M74" i="12"/>
  <c r="O96" i="16" s="1"/>
  <c r="M72" i="12"/>
  <c r="O94" i="16" s="1"/>
  <c r="M69" i="12"/>
  <c r="O92" i="16" s="1"/>
  <c r="M67" i="12"/>
  <c r="O90" i="16" s="1"/>
  <c r="M62" i="12"/>
  <c r="O88" i="16" s="1"/>
  <c r="M56" i="12"/>
  <c r="O86" i="16" s="1"/>
  <c r="M52" i="12"/>
  <c r="O66" i="16" s="1"/>
  <c r="M47" i="12"/>
  <c r="O63" i="16" s="1"/>
  <c r="M35" i="12"/>
  <c r="O43" i="16" s="1"/>
  <c r="M34" i="12"/>
  <c r="O42" i="16" s="1"/>
  <c r="M33" i="12"/>
  <c r="O41" i="16" s="1"/>
  <c r="M247" i="12"/>
  <c r="M245" i="12"/>
  <c r="M243" i="12"/>
  <c r="M241" i="12"/>
  <c r="M236" i="12"/>
  <c r="M227" i="12"/>
  <c r="M225" i="12"/>
  <c r="M223" i="12"/>
  <c r="M221" i="12"/>
  <c r="M219" i="12"/>
  <c r="M217" i="12"/>
  <c r="M215" i="12"/>
  <c r="M213" i="12"/>
  <c r="M211" i="12"/>
  <c r="M209" i="12"/>
  <c r="M207" i="12"/>
  <c r="M205" i="12"/>
  <c r="M203" i="12"/>
  <c r="M201" i="12"/>
  <c r="M199" i="12"/>
  <c r="M197" i="12"/>
  <c r="M191" i="12"/>
  <c r="M189" i="12"/>
  <c r="M187" i="12"/>
  <c r="M185" i="12"/>
  <c r="M180" i="12"/>
  <c r="M178" i="12"/>
  <c r="M175" i="12"/>
  <c r="M173" i="12"/>
  <c r="M160" i="12"/>
  <c r="M157" i="12"/>
  <c r="M155" i="12"/>
  <c r="M153" i="12"/>
  <c r="M100" i="12"/>
  <c r="M98" i="12"/>
  <c r="M92" i="12"/>
  <c r="M89" i="12"/>
  <c r="M86" i="12"/>
  <c r="M81" i="12"/>
  <c r="M77" i="12"/>
  <c r="M75" i="12"/>
  <c r="M65" i="12"/>
  <c r="M63" i="12"/>
  <c r="M60" i="12"/>
  <c r="M57" i="12"/>
  <c r="M54" i="12"/>
  <c r="M49" i="12"/>
  <c r="M39" i="12"/>
  <c r="M37" i="12"/>
  <c r="M28" i="12"/>
  <c r="M13" i="12"/>
  <c r="M11" i="12"/>
  <c r="M9" i="12"/>
  <c r="BI155" i="5"/>
  <c r="BI153" i="5"/>
  <c r="BI151" i="5"/>
  <c r="BI149" i="5"/>
  <c r="BI147" i="5"/>
  <c r="BI145" i="5"/>
  <c r="BI143" i="5"/>
  <c r="BI141" i="5"/>
  <c r="BI139" i="5"/>
  <c r="BI137" i="5"/>
  <c r="BI135" i="5"/>
  <c r="BI133" i="5"/>
  <c r="BI131" i="5"/>
  <c r="BI129" i="5"/>
  <c r="BI127" i="5"/>
  <c r="BI125" i="5"/>
  <c r="BJ248" i="5"/>
  <c r="BJ247" i="5"/>
</calcChain>
</file>

<file path=xl/comments1.xml><?xml version="1.0" encoding="utf-8"?>
<comments xmlns="http://schemas.openxmlformats.org/spreadsheetml/2006/main">
  <authors>
    <author>Martin Lindblom</author>
  </authors>
  <commentList>
    <comment ref="K2" authorId="0">
      <text>
        <r>
          <rPr>
            <b/>
            <sz val="8"/>
            <color indexed="81"/>
            <rFont val="Tahoma"/>
          </rPr>
          <t>Martin Lindblom:</t>
        </r>
        <r>
          <rPr>
            <sz val="8"/>
            <color indexed="81"/>
            <rFont val="Tahoma"/>
          </rPr>
          <t xml:space="preserve">
Tidigare värde = det som i landstingsdiagrammen visas som skuggad stapel, för mätperioder se huvudrapporten. </t>
        </r>
      </text>
    </comment>
    <comment ref="E3" authorId="0">
      <text>
        <r>
          <rPr>
            <b/>
            <sz val="8"/>
            <color indexed="81"/>
            <rFont val="Tahoma"/>
          </rPr>
          <t>Martin Lindblom:</t>
        </r>
        <r>
          <rPr>
            <sz val="8"/>
            <color indexed="81"/>
            <rFont val="Tahoma"/>
          </rPr>
          <t xml:space="preserve">
Observera att innehållet i denna kolumn är ändrat sedan föregående år. Numera redovisas alla avvikelser i önskvärd riktning som positiva (+) värden och avvikelser i oönskad riktning som negativa (-) värden. Exempelvis redovisas en avvikelse med högre dödlighet än riket som -X,X.</t>
        </r>
      </text>
    </comment>
    <comment ref="K3" authorId="0">
      <text>
        <r>
          <rPr>
            <b/>
            <sz val="8"/>
            <color indexed="81"/>
            <rFont val="Tahoma"/>
          </rPr>
          <t>Martin Lindblom:</t>
        </r>
        <r>
          <rPr>
            <sz val="8"/>
            <color indexed="81"/>
            <rFont val="Tahoma"/>
          </rPr>
          <t xml:space="preserve">
Observera att innehållet i denna kolumn är ändrat sedan föregående år. Numera redovisas alla avvikelser i önskvärd riktning som positiva (+) värden och avvikelser i oönskad riktning som negativa (-) värden. Exempelvis redovisas en avvikelse med högre dödlighet än riket som -X,X.</t>
        </r>
      </text>
    </comment>
    <comment ref="D5" authorId="0">
      <text>
        <r>
          <rPr>
            <b/>
            <sz val="8"/>
            <color indexed="81"/>
            <rFont val="Tahoma"/>
          </rPr>
          <t>Martin Lindblom:</t>
        </r>
        <r>
          <rPr>
            <sz val="8"/>
            <color indexed="81"/>
            <rFont val="Tahoma"/>
          </rPr>
          <t xml:space="preserve">
För exakt benämning, uppgift om mätperioder, definitioner med mera se huvudrapportens diagram och Bilaga 1. Ny/ändrad visar förhållandet mot föregående års rapport.</t>
        </r>
      </text>
    </comment>
    <comment ref="D177" authorId="0">
      <text>
        <r>
          <rPr>
            <b/>
            <sz val="8"/>
            <color indexed="81"/>
            <rFont val="Tahoma"/>
          </rPr>
          <t>Martin Lindblom:</t>
        </r>
        <r>
          <rPr>
            <sz val="8"/>
            <color indexed="81"/>
            <rFont val="Tahoma"/>
          </rPr>
          <t xml:space="preserve">
Rapportens värden felaktiga.</t>
        </r>
      </text>
    </comment>
    <comment ref="F177" authorId="0">
      <text>
        <r>
          <rPr>
            <b/>
            <sz val="8"/>
            <color indexed="81"/>
            <rFont val="Tahoma"/>
          </rPr>
          <t>Martin Lindblom:</t>
        </r>
        <r>
          <rPr>
            <sz val="8"/>
            <color indexed="81"/>
            <rFont val="Tahoma"/>
          </rPr>
          <t xml:space="preserve">
Rapportens värden felaktiga.</t>
        </r>
      </text>
    </comment>
  </commentList>
</comments>
</file>

<file path=xl/comments2.xml><?xml version="1.0" encoding="utf-8"?>
<comments xmlns="http://schemas.openxmlformats.org/spreadsheetml/2006/main">
  <authors>
    <author>Martin Lindblom</author>
  </authors>
  <commentList>
    <comment ref="F178" authorId="0">
      <text>
        <r>
          <rPr>
            <b/>
            <sz val="8"/>
            <color indexed="81"/>
            <rFont val="Tahoma"/>
          </rPr>
          <t>Martin Lindblom:</t>
        </r>
        <r>
          <rPr>
            <sz val="8"/>
            <color indexed="81"/>
            <rFont val="Tahoma"/>
          </rPr>
          <t xml:space="preserve">
Rapportens värden felaktiga.</t>
        </r>
      </text>
    </comment>
  </commentList>
</comments>
</file>

<file path=xl/comments3.xml><?xml version="1.0" encoding="utf-8"?>
<comments xmlns="http://schemas.openxmlformats.org/spreadsheetml/2006/main">
  <authors>
    <author>Martin Lindblom</author>
  </authors>
  <commentList>
    <comment ref="C1" authorId="0">
      <text>
        <r>
          <rPr>
            <b/>
            <sz val="8"/>
            <color indexed="81"/>
            <rFont val="Tahoma"/>
          </rPr>
          <t>Martin Lindblom:</t>
        </r>
        <r>
          <rPr>
            <sz val="8"/>
            <color indexed="81"/>
            <rFont val="Tahoma"/>
          </rPr>
          <t xml:space="preserve">
För komplett namn se rapportens diagram.</t>
        </r>
      </text>
    </comment>
    <comment ref="D3808" authorId="0">
      <text>
        <r>
          <rPr>
            <b/>
            <sz val="8"/>
            <color indexed="81"/>
            <rFont val="Tahoma"/>
          </rPr>
          <t>Martin Lindblom:</t>
        </r>
        <r>
          <rPr>
            <sz val="8"/>
            <color indexed="81"/>
            <rFont val="Tahoma"/>
          </rPr>
          <t xml:space="preserve">
Rapportens värden felaktiga.</t>
        </r>
      </text>
    </comment>
    <comment ref="D3809" authorId="0">
      <text>
        <r>
          <rPr>
            <b/>
            <sz val="8"/>
            <color indexed="81"/>
            <rFont val="Tahoma"/>
          </rPr>
          <t>Martin Lindblom:</t>
        </r>
        <r>
          <rPr>
            <sz val="8"/>
            <color indexed="81"/>
            <rFont val="Tahoma"/>
          </rPr>
          <t xml:space="preserve">
Rapportens värden felaktiga.</t>
        </r>
      </text>
    </comment>
    <comment ref="D3810" authorId="0">
      <text>
        <r>
          <rPr>
            <b/>
            <sz val="8"/>
            <color indexed="81"/>
            <rFont val="Tahoma"/>
          </rPr>
          <t>Martin Lindblom:</t>
        </r>
        <r>
          <rPr>
            <sz val="8"/>
            <color indexed="81"/>
            <rFont val="Tahoma"/>
          </rPr>
          <t xml:space="preserve">
Rapportens värden felaktiga.</t>
        </r>
      </text>
    </comment>
    <comment ref="D3811" authorId="0">
      <text>
        <r>
          <rPr>
            <b/>
            <sz val="8"/>
            <color indexed="81"/>
            <rFont val="Tahoma"/>
          </rPr>
          <t>Martin Lindblom:</t>
        </r>
        <r>
          <rPr>
            <sz val="8"/>
            <color indexed="81"/>
            <rFont val="Tahoma"/>
          </rPr>
          <t xml:space="preserve">
Rapportens värden felaktiga.</t>
        </r>
      </text>
    </comment>
    <comment ref="D3812" authorId="0">
      <text>
        <r>
          <rPr>
            <b/>
            <sz val="8"/>
            <color indexed="81"/>
            <rFont val="Tahoma"/>
          </rPr>
          <t>Martin Lindblom:</t>
        </r>
        <r>
          <rPr>
            <sz val="8"/>
            <color indexed="81"/>
            <rFont val="Tahoma"/>
          </rPr>
          <t xml:space="preserve">
Rapportens värden felaktiga.</t>
        </r>
      </text>
    </comment>
    <comment ref="D3813" authorId="0">
      <text>
        <r>
          <rPr>
            <b/>
            <sz val="8"/>
            <color indexed="81"/>
            <rFont val="Tahoma"/>
          </rPr>
          <t>Martin Lindblom:</t>
        </r>
        <r>
          <rPr>
            <sz val="8"/>
            <color indexed="81"/>
            <rFont val="Tahoma"/>
          </rPr>
          <t xml:space="preserve">
Rapportens värden felaktiga.</t>
        </r>
      </text>
    </comment>
    <comment ref="D3814" authorId="0">
      <text>
        <r>
          <rPr>
            <b/>
            <sz val="8"/>
            <color indexed="81"/>
            <rFont val="Tahoma"/>
          </rPr>
          <t>Martin Lindblom:</t>
        </r>
        <r>
          <rPr>
            <sz val="8"/>
            <color indexed="81"/>
            <rFont val="Tahoma"/>
          </rPr>
          <t xml:space="preserve">
Rapportens värden felaktiga.</t>
        </r>
      </text>
    </comment>
    <comment ref="D3815" authorId="0">
      <text>
        <r>
          <rPr>
            <b/>
            <sz val="8"/>
            <color indexed="81"/>
            <rFont val="Tahoma"/>
          </rPr>
          <t>Martin Lindblom:</t>
        </r>
        <r>
          <rPr>
            <sz val="8"/>
            <color indexed="81"/>
            <rFont val="Tahoma"/>
          </rPr>
          <t xml:space="preserve">
Rapportens värden felaktiga.</t>
        </r>
      </text>
    </comment>
    <comment ref="D3816" authorId="0">
      <text>
        <r>
          <rPr>
            <b/>
            <sz val="8"/>
            <color indexed="81"/>
            <rFont val="Tahoma"/>
          </rPr>
          <t>Martin Lindblom:</t>
        </r>
        <r>
          <rPr>
            <sz val="8"/>
            <color indexed="81"/>
            <rFont val="Tahoma"/>
          </rPr>
          <t xml:space="preserve">
Rapportens värden felaktiga.</t>
        </r>
      </text>
    </comment>
    <comment ref="D3817" authorId="0">
      <text>
        <r>
          <rPr>
            <b/>
            <sz val="8"/>
            <color indexed="81"/>
            <rFont val="Tahoma"/>
          </rPr>
          <t>Martin Lindblom:</t>
        </r>
        <r>
          <rPr>
            <sz val="8"/>
            <color indexed="81"/>
            <rFont val="Tahoma"/>
          </rPr>
          <t xml:space="preserve">
Rapportens värden felaktiga.</t>
        </r>
      </text>
    </comment>
    <comment ref="D3818" authorId="0">
      <text>
        <r>
          <rPr>
            <b/>
            <sz val="8"/>
            <color indexed="81"/>
            <rFont val="Tahoma"/>
          </rPr>
          <t>Martin Lindblom:</t>
        </r>
        <r>
          <rPr>
            <sz val="8"/>
            <color indexed="81"/>
            <rFont val="Tahoma"/>
          </rPr>
          <t xml:space="preserve">
Rapportens värden felaktiga.</t>
        </r>
      </text>
    </comment>
    <comment ref="D3819" authorId="0">
      <text>
        <r>
          <rPr>
            <b/>
            <sz val="8"/>
            <color indexed="81"/>
            <rFont val="Tahoma"/>
          </rPr>
          <t>Martin Lindblom:</t>
        </r>
        <r>
          <rPr>
            <sz val="8"/>
            <color indexed="81"/>
            <rFont val="Tahoma"/>
          </rPr>
          <t xml:space="preserve">
Rapportens värden felaktiga.</t>
        </r>
      </text>
    </comment>
    <comment ref="D3820" authorId="0">
      <text>
        <r>
          <rPr>
            <b/>
            <sz val="8"/>
            <color indexed="81"/>
            <rFont val="Tahoma"/>
          </rPr>
          <t>Martin Lindblom:</t>
        </r>
        <r>
          <rPr>
            <sz val="8"/>
            <color indexed="81"/>
            <rFont val="Tahoma"/>
          </rPr>
          <t xml:space="preserve">
Rapportens värden felaktiga.</t>
        </r>
      </text>
    </comment>
    <comment ref="D3821" authorId="0">
      <text>
        <r>
          <rPr>
            <b/>
            <sz val="8"/>
            <color indexed="81"/>
            <rFont val="Tahoma"/>
          </rPr>
          <t>Martin Lindblom:</t>
        </r>
        <r>
          <rPr>
            <sz val="8"/>
            <color indexed="81"/>
            <rFont val="Tahoma"/>
          </rPr>
          <t xml:space="preserve">
Rapportens värden felaktiga.</t>
        </r>
      </text>
    </comment>
    <comment ref="D3822" authorId="0">
      <text>
        <r>
          <rPr>
            <b/>
            <sz val="8"/>
            <color indexed="81"/>
            <rFont val="Tahoma"/>
          </rPr>
          <t>Martin Lindblom:</t>
        </r>
        <r>
          <rPr>
            <sz val="8"/>
            <color indexed="81"/>
            <rFont val="Tahoma"/>
          </rPr>
          <t xml:space="preserve">
Rapportens värden felaktiga.</t>
        </r>
      </text>
    </comment>
    <comment ref="D3823" authorId="0">
      <text>
        <r>
          <rPr>
            <b/>
            <sz val="8"/>
            <color indexed="81"/>
            <rFont val="Tahoma"/>
          </rPr>
          <t>Martin Lindblom:</t>
        </r>
        <r>
          <rPr>
            <sz val="8"/>
            <color indexed="81"/>
            <rFont val="Tahoma"/>
          </rPr>
          <t xml:space="preserve">
Rapportens värden felaktiga.</t>
        </r>
      </text>
    </comment>
    <comment ref="D3824" authorId="0">
      <text>
        <r>
          <rPr>
            <b/>
            <sz val="8"/>
            <color indexed="81"/>
            <rFont val="Tahoma"/>
          </rPr>
          <t>Martin Lindblom:</t>
        </r>
        <r>
          <rPr>
            <sz val="8"/>
            <color indexed="81"/>
            <rFont val="Tahoma"/>
          </rPr>
          <t xml:space="preserve">
Rapportens värden felaktiga.</t>
        </r>
      </text>
    </comment>
    <comment ref="D3825" authorId="0">
      <text>
        <r>
          <rPr>
            <b/>
            <sz val="8"/>
            <color indexed="81"/>
            <rFont val="Tahoma"/>
          </rPr>
          <t>Martin Lindblom:</t>
        </r>
        <r>
          <rPr>
            <sz val="8"/>
            <color indexed="81"/>
            <rFont val="Tahoma"/>
          </rPr>
          <t xml:space="preserve">
Rapportens värden felaktiga.</t>
        </r>
      </text>
    </comment>
    <comment ref="D3826" authorId="0">
      <text>
        <r>
          <rPr>
            <b/>
            <sz val="8"/>
            <color indexed="81"/>
            <rFont val="Tahoma"/>
          </rPr>
          <t>Martin Lindblom:</t>
        </r>
        <r>
          <rPr>
            <sz val="8"/>
            <color indexed="81"/>
            <rFont val="Tahoma"/>
          </rPr>
          <t xml:space="preserve">
Rapportens värden felaktiga.</t>
        </r>
      </text>
    </comment>
    <comment ref="D3827" authorId="0">
      <text>
        <r>
          <rPr>
            <b/>
            <sz val="8"/>
            <color indexed="81"/>
            <rFont val="Tahoma"/>
          </rPr>
          <t>Martin Lindblom:</t>
        </r>
        <r>
          <rPr>
            <sz val="8"/>
            <color indexed="81"/>
            <rFont val="Tahoma"/>
          </rPr>
          <t xml:space="preserve">
Rapportens värden felaktiga.</t>
        </r>
      </text>
    </comment>
    <comment ref="D3828" authorId="0">
      <text>
        <r>
          <rPr>
            <b/>
            <sz val="8"/>
            <color indexed="81"/>
            <rFont val="Tahoma"/>
          </rPr>
          <t>Martin Lindblom:</t>
        </r>
        <r>
          <rPr>
            <sz val="8"/>
            <color indexed="81"/>
            <rFont val="Tahoma"/>
          </rPr>
          <t xml:space="preserve">
Rapportens värden felaktiga.</t>
        </r>
      </text>
    </comment>
    <comment ref="D3829" authorId="0">
      <text>
        <r>
          <rPr>
            <b/>
            <sz val="8"/>
            <color indexed="81"/>
            <rFont val="Tahoma"/>
          </rPr>
          <t>Martin Lindblom:</t>
        </r>
        <r>
          <rPr>
            <sz val="8"/>
            <color indexed="81"/>
            <rFont val="Tahoma"/>
          </rPr>
          <t xml:space="preserve">
Rapportens värden felaktiga.</t>
        </r>
      </text>
    </comment>
  </commentList>
</comments>
</file>

<file path=xl/comments4.xml><?xml version="1.0" encoding="utf-8"?>
<comments xmlns="http://schemas.openxmlformats.org/spreadsheetml/2006/main">
  <authors>
    <author>Martin Lindblom</author>
  </authors>
  <commentList>
    <comment ref="E1" authorId="0">
      <text>
        <r>
          <rPr>
            <b/>
            <sz val="8"/>
            <color indexed="81"/>
            <rFont val="Tahoma"/>
          </rPr>
          <t>Martin Lindblom:</t>
        </r>
        <r>
          <rPr>
            <sz val="8"/>
            <color indexed="81"/>
            <rFont val="Tahoma"/>
          </rPr>
          <t xml:space="preserve">
För komplett namn se rapportens diagram.</t>
        </r>
      </text>
    </comment>
  </commentList>
</comments>
</file>

<file path=xl/sharedStrings.xml><?xml version="1.0" encoding="utf-8"?>
<sst xmlns="http://schemas.openxmlformats.org/spreadsheetml/2006/main" count="62835" uniqueCount="2093">
  <si>
    <t>66. Blodfettssänkande behandling efter hjärtinfarkt. Män</t>
  </si>
  <si>
    <t>66. Blodfettssänkande behandling efter hjärtinfarkt</t>
  </si>
  <si>
    <t>67. Döda eller återinskrivna efter vård för hjärtsvikt. Kvinnor</t>
  </si>
  <si>
    <t>67. Döda eller återinskrivna efter vård för hjärtsvikt. Män</t>
  </si>
  <si>
    <t>67. Döda eller återinskrivna efter vård för hjärtsvikt</t>
  </si>
  <si>
    <t>68. Väntetid till kranskärlsoperation. Kvinnor</t>
  </si>
  <si>
    <t>68. Väntetid till kranskärlsoperation. Män</t>
  </si>
  <si>
    <t>68. Väntetid till kranskärlsoperation</t>
  </si>
  <si>
    <t>69. Tillgänglighet - besök kardiologi</t>
  </si>
  <si>
    <t>71. Dödlighet efter förstagångsstroke. Kvinnor</t>
  </si>
  <si>
    <t>71. Dödlighet efter förstagångsstroke. Män</t>
  </si>
  <si>
    <t>71. Dödlighet efter förstagångsstroke</t>
  </si>
  <si>
    <t>72. Dödlighet efter förstagångsstroke - sjukhusvårdade. Kv.</t>
  </si>
  <si>
    <t>72. Dödlighet efter förstagångsstroke - sjukhusvårdade . Män</t>
  </si>
  <si>
    <t xml:space="preserve">72. Dödlighet efter förstagångsstroke - sjukhusvårdade </t>
  </si>
  <si>
    <t>73. Vård vid strokeenhet. Kvinnor</t>
  </si>
  <si>
    <t>73. Vård vid strokeenhet. Män</t>
  </si>
  <si>
    <t>73. Vård vid strokeenhet</t>
  </si>
  <si>
    <t>74. Trombolysbehandling vid stroke. Kvinnor</t>
  </si>
  <si>
    <t>74. Trombolysbehandling vid stroke. Män</t>
  </si>
  <si>
    <t>74. Trombolysbehandling vid stroke</t>
  </si>
  <si>
    <t>75. Blodförtunnande beh. vid stroke och förmaksflimmer. Kv.</t>
  </si>
  <si>
    <t>75. Blodförtunnande beh. vid stroke och förmaksflimmer. Män</t>
  </si>
  <si>
    <t>75. Blodförtunnande behandling vid stroke och förmaksflimmer</t>
  </si>
  <si>
    <t>76. Återinsjuknande efter stroke. Kvinnor</t>
  </si>
  <si>
    <t>76. Återinsjuknande efter stroke. Män</t>
  </si>
  <si>
    <t>76. Återinsjuknande efter stroke</t>
  </si>
  <si>
    <t>77. Funktionsförmåga efter stroke. Kvinnor</t>
  </si>
  <si>
    <t>77. Funktionsförmåga efter stroke. Män</t>
  </si>
  <si>
    <t>77. Funktionsförmåga efter stroke</t>
  </si>
  <si>
    <t>78. Nöjdhet med sjukhusvård vid stroke. Kvinnor</t>
  </si>
  <si>
    <t>78. Nöjdhet med sjukhusvård vid stroke. Män</t>
  </si>
  <si>
    <t>78. Nöjdhet med sjukhusvård vid stroke</t>
  </si>
  <si>
    <t>79. Dödlighet i aktiv uremivård. Kvinnor</t>
  </si>
  <si>
    <t>79. Dödlighet i aktiv uremivård. Män</t>
  </si>
  <si>
    <t>79. Dödlighet i aktiv uremivård</t>
  </si>
  <si>
    <t>80. Måluppfyllelse för dialysdos. Kvinnor</t>
  </si>
  <si>
    <t>respektive landsting i relation till rikssnittet. Nytt är att avvikelser i önskad riktning genomgående</t>
  </si>
  <si>
    <t>%-avvikelse i önskad riktning</t>
  </si>
  <si>
    <t>%-avvikelse i oönskad riktning</t>
  </si>
  <si>
    <t>%-avvikelse tidigare mätperiod</t>
  </si>
  <si>
    <t>80. Måluppfyllelse för dialysdos. Män</t>
  </si>
  <si>
    <t>80. Måluppfyllelse för dialysdos</t>
  </si>
  <si>
    <t>81. Kärlacccess vid dialys. Kvinnor</t>
  </si>
  <si>
    <t>81. Kärlacccess vid dialys. Män</t>
  </si>
  <si>
    <t>81. Kärlacccess vid dialys</t>
  </si>
  <si>
    <t>82. Njurtransplanterade i aktiv uremivård</t>
  </si>
  <si>
    <t>84. Överlevnad vid tjocktarmscancer. Kvinnor</t>
  </si>
  <si>
    <t>84. Överlevnad vid tjocktarmscancer. Män</t>
  </si>
  <si>
    <t>84. Överlevnad vid tjocktarmscancer</t>
  </si>
  <si>
    <t>85. Överlevnad vid ändtarmscancer. Kvinnor</t>
  </si>
  <si>
    <t>85. Överlevnad vid ändtarmscancer. Män</t>
  </si>
  <si>
    <t>85. Överlevnad vid ändtarmscancer</t>
  </si>
  <si>
    <t>86. Överlevnad vid bröstcancer</t>
  </si>
  <si>
    <t>87. Överlevnad vid lungcancer. Kvinnor</t>
  </si>
  <si>
    <t>87. Överlevnad vid lungcancer. Män</t>
  </si>
  <si>
    <t>87. Överlevnad vid lungcancer</t>
  </si>
  <si>
    <t>88. Reoperation vid ändtarmscancer. Kvinnor</t>
  </si>
  <si>
    <t>88. Reoperation vid ändtarmscancer. Män</t>
  </si>
  <si>
    <t>88. Reoperation vid ändtarmscancer</t>
  </si>
  <si>
    <t>89. Kurativ behandling vid prostatacancer</t>
  </si>
  <si>
    <t>90. Tid till behandlingsbeslut vid ÖNH-tumör</t>
  </si>
  <si>
    <t>91. Självmord i befolkningen. Kvinnor</t>
  </si>
  <si>
    <t>91. Självmord i befolkningen. Män</t>
  </si>
  <si>
    <t>91. Självmord i befolkningen</t>
  </si>
  <si>
    <t>92. Regelbunden beh. med sömn-/lugnande medel. Kvinnor</t>
  </si>
  <si>
    <t>92. Regelbunden beh. med sömn-/lugnande medel. Män</t>
  </si>
  <si>
    <t>92. Regelbunden behandling med sömn-/lugnande medel</t>
  </si>
  <si>
    <t>93. Tre eller fler psykofarmaka bland äldre. Kvinnor</t>
  </si>
  <si>
    <t>93. Tre eller fler psykofarmaka bland äldre. Män</t>
  </si>
  <si>
    <t>93. Tre eller fler psykofarmaka bland äldre</t>
  </si>
  <si>
    <t>94. Återinskrivning efter vård för schizofreni. Kvinnor</t>
  </si>
  <si>
    <t>94. Återinskrivning efter vård för schizofreni. Män</t>
  </si>
  <si>
    <t>94. Återinskrivning efter vård för schizofreni</t>
  </si>
  <si>
    <t>95. Följsamhet till litiumbeh. vid bipolär sjukdom. Kvinnor</t>
  </si>
  <si>
    <t>95. Följsamhet till litiumbeh. vid bipolär sjukdom. Män</t>
  </si>
  <si>
    <t>95. Följsamhet till litiumbehandling vid bipolär sjukdom</t>
  </si>
  <si>
    <t>96. Tillgänglighet - besök barn- och ungdomspsykiatri</t>
  </si>
  <si>
    <t>98. Omoperation vid ljumskbråck</t>
  </si>
  <si>
    <t>99. Dagkirurgiska operationer vid ljumskbråck</t>
  </si>
  <si>
    <t>100. Miniinvasivt borttagande av gallblåsa. Kvinnor</t>
  </si>
  <si>
    <t>100. Miniinvasivt borttagande av gallblåsa. Män</t>
  </si>
  <si>
    <t>100. Miniinvasivt borttagande av gallblåsa</t>
  </si>
  <si>
    <t>101. Kirurgiska komplikationer, borttagande av gallblåsa. Kv.</t>
  </si>
  <si>
    <t>101. Kirurgiska komplikationer, borttagande av gallblåsa. Män</t>
  </si>
  <si>
    <t>101. Kirurgiska komplikationer efter borttagande av gallblåsa</t>
  </si>
  <si>
    <t>103. Tid till operation vid förträngning av halspulsåder</t>
  </si>
  <si>
    <t xml:space="preserve">106. Patientrapporterat resultat av septumplastik </t>
  </si>
  <si>
    <t>107. Synfel vid kataraktoperation. Kvinnor</t>
  </si>
  <si>
    <t>107. Synfel vid kataraktoperation. Män</t>
  </si>
  <si>
    <t>107. Synfel vid kataraktoperation</t>
  </si>
  <si>
    <t>108. Tillgänglighet -  besök allmänkirurgi</t>
  </si>
  <si>
    <t>109. Tillgänglighet - ljumskbråcksoperation</t>
  </si>
  <si>
    <t>110. Tillgänglighet - galloperation</t>
  </si>
  <si>
    <t>111. Tillgänglighet - operation för grå starr</t>
  </si>
  <si>
    <t>112. Dödlighet efter vård på IVA. Kvinnor</t>
  </si>
  <si>
    <t>112. Dödlighet efter vård på IVA. Män</t>
  </si>
  <si>
    <t>112. Dödlighet efter vård på IVA</t>
  </si>
  <si>
    <t>113. Utskrivning från IVA nattetid . Kvinnor</t>
  </si>
  <si>
    <t>113. Utskrivning från IVA nattetid . Män</t>
  </si>
  <si>
    <t xml:space="preserve">113. Utskrivning från IVA nattetid </t>
  </si>
  <si>
    <t>114. Oplanerad återinskrivning på IVA. Kvinnor</t>
  </si>
  <si>
    <t>114. Oplanerad återinskrivning på IVA. Män</t>
  </si>
  <si>
    <t>114. Oplanerad återinskrivning på IVA</t>
  </si>
  <si>
    <t>115. Läkemedelsinteraktion bland äldre. Kvinnor</t>
  </si>
  <si>
    <t>115. Läkemedelsinteraktion bland äldre. Män</t>
  </si>
  <si>
    <t>115. Läkemedelsinteraktion bland äldre</t>
  </si>
  <si>
    <t>116. Tio eller fler läkemedel bland äldre. Kvinnor</t>
  </si>
  <si>
    <t>116. Tio eller fler läkemedel bland äldre. Män</t>
  </si>
  <si>
    <t>116. Tio eller fler läkemedel bland äldre</t>
  </si>
  <si>
    <t xml:space="preserve">Sorteringen är samma som den som används i diagrammen i huvudrapporten. Vid tilldelningen av </t>
  </si>
  <si>
    <t>positioner minskas antalet röda markeringar motsvarande det antal landsting som saknar uppgifter. Om två</t>
  </si>
  <si>
    <t>eller flera landsting hamnar på exakt 7:e respektive 14:e plats ges alla dessa grön respektive gul färg.</t>
  </si>
  <si>
    <t>I denna bilaga redovisar vi en sammanställning av resultatet i jämförelserna</t>
  </si>
  <si>
    <t>Bilaga 4</t>
  </si>
  <si>
    <t>av hälso- och sjukvårdens</t>
  </si>
  <si>
    <t>kvalitet och effektivitet</t>
  </si>
  <si>
    <t xml:space="preserve">Landstingsprofil </t>
  </si>
  <si>
    <t>117. Förekomst av antibiotikabehandling. Kvinnor</t>
  </si>
  <si>
    <t xml:space="preserve">Välj landsting i rutan till nedan, markera </t>
  </si>
  <si>
    <t>117. Förekomst av antibiotikabehandling. Män</t>
  </si>
  <si>
    <t>117. Förekomst av antibiotikabehandling</t>
  </si>
  <si>
    <t>119. Kinoloner vid behandling med urinvägsantibiotika</t>
  </si>
  <si>
    <t>120. Kombinationspreparat vid astma. Kvinnor</t>
  </si>
  <si>
    <t>120. Kombinationspreparat vid astma. Män</t>
  </si>
  <si>
    <t>120. Kombinationspreparat vid astma</t>
  </si>
  <si>
    <t>121. ARB vid blodtryckssänkande behandling. Kvinnor</t>
  </si>
  <si>
    <t>121. ARB vid blodtryckssänkande behandling. Män</t>
  </si>
  <si>
    <t>121. ARB vid blodtryckssänkande behandling</t>
  </si>
  <si>
    <t>122. God viruskontroll vid HIV</t>
  </si>
  <si>
    <t>123. Smärtskattning i livets slutskede. Kvinnor</t>
  </si>
  <si>
    <t>123. Smärtskattning i livets slutskede. Män</t>
  </si>
  <si>
    <t>123. Smärtskattning i livets slutskede</t>
  </si>
  <si>
    <t>124. Vidbehovsordination av opiater i livets slutskede. Kvinnor</t>
  </si>
  <si>
    <t>124. Vidbehovsordination av opiater i livets slutskede. Män</t>
  </si>
  <si>
    <t>124. Vidbehovsordination av opiater i livets slutskede</t>
  </si>
  <si>
    <t>104. Döda/amputerade efter op. av kärlförträngning i ben</t>
  </si>
  <si>
    <t>118. Penicillin V - barn med luftvägsantibiotika. Flickor</t>
  </si>
  <si>
    <t>118. Penicillin V- barn med luftvägsantibiotika. Pojkar</t>
  </si>
  <si>
    <t>118. Penicillin V vid beh. av barn med luftvägsantibiotika</t>
  </si>
  <si>
    <t>Ny</t>
  </si>
  <si>
    <t>för varje landsting, en landstingsprofil. Profilen innehåller för varje landsting dels en</t>
  </si>
  <si>
    <t>störst negativ procentuell avvikelse från rikssnittet inom respektive indikator.</t>
  </si>
  <si>
    <t>Grön stapel anger att avvikelsen är positiv/gynnsam, röd anger att den är negativ/ogynnsam.</t>
  </si>
  <si>
    <t>jämförelsen. Positionen bestäms av ordningsföljden, där landstingen från 1 till 7 ges</t>
  </si>
  <si>
    <t>grön markering, de från 8 till 14 ges gul markering samt de från 15 till 21 rödmarkeras.</t>
  </si>
  <si>
    <r>
      <t>Tips!</t>
    </r>
    <r>
      <rPr>
        <sz val="14"/>
        <rFont val="Times New Roman"/>
        <family val="1"/>
      </rPr>
      <t xml:space="preserve"> </t>
    </r>
  </si>
  <si>
    <t>Ny/ändrad 2009</t>
  </si>
  <si>
    <t>Område</t>
  </si>
  <si>
    <t>NR</t>
  </si>
  <si>
    <t xml:space="preserve">Ny/ändrad </t>
  </si>
  <si>
    <t>Profiltabell per landsting</t>
  </si>
  <si>
    <t>Färgsatt tabell och pilar – alla landstingsresultat för indikatorerna</t>
  </si>
  <si>
    <t xml:space="preserve">pilar. Pilarna visar hur värdet för aktuell mätperiod förhåller sig till tidigare mätperiod där sådana uppgifter </t>
  </si>
  <si>
    <t>finns tillgängliga. De tidigare värdena är de som i rapportens diagram visas som grå staplar.</t>
  </si>
  <si>
    <t>(Om talen är exakt samma visas en uppåtpil).</t>
  </si>
  <si>
    <t xml:space="preserve">En förbättring visas med en uppåtpil och en försämring med en röd nedåtpil. </t>
  </si>
  <si>
    <t>92Kvinnor</t>
  </si>
  <si>
    <t>92Män</t>
  </si>
  <si>
    <t>92Totalt</t>
  </si>
  <si>
    <t>93Kvinnor</t>
  </si>
  <si>
    <t>93Män</t>
  </si>
  <si>
    <t>93Totalt</t>
  </si>
  <si>
    <t>94Kvinnor</t>
  </si>
  <si>
    <t>94Män</t>
  </si>
  <si>
    <t>94Totalt</t>
  </si>
  <si>
    <t>95Kvinnor</t>
  </si>
  <si>
    <t>95Män</t>
  </si>
  <si>
    <t>95Totalt</t>
  </si>
  <si>
    <t>96Totalt</t>
  </si>
  <si>
    <t>97Totalt</t>
  </si>
  <si>
    <t>108Totalt</t>
  </si>
  <si>
    <t>109Totalt</t>
  </si>
  <si>
    <t>98Totalt</t>
  </si>
  <si>
    <t>99Totalt</t>
  </si>
  <si>
    <t>114Kvinnor</t>
  </si>
  <si>
    <t>114Män</t>
  </si>
  <si>
    <t>115Kvinnor</t>
  </si>
  <si>
    <t>115Män</t>
  </si>
  <si>
    <t>115Totalt</t>
  </si>
  <si>
    <t>116Kvinnor</t>
  </si>
  <si>
    <t>116Män</t>
  </si>
  <si>
    <t>116Totalt</t>
  </si>
  <si>
    <t>117Kvinnor</t>
  </si>
  <si>
    <t>117Män</t>
  </si>
  <si>
    <t>117Totalt</t>
  </si>
  <si>
    <t>118Flickor</t>
  </si>
  <si>
    <t>118Pojkar</t>
  </si>
  <si>
    <t>118Totalt</t>
  </si>
  <si>
    <t>119Totalt</t>
  </si>
  <si>
    <t>Nr_2009</t>
  </si>
  <si>
    <t>us</t>
  </si>
  <si>
    <t>Summa av Tidigare värde</t>
  </si>
  <si>
    <t>1Kvinnor</t>
  </si>
  <si>
    <t>1Män</t>
  </si>
  <si>
    <t>2Kvinnor</t>
  </si>
  <si>
    <t>2Män</t>
  </si>
  <si>
    <t>2Totalt</t>
  </si>
  <si>
    <t>3Kvinnor</t>
  </si>
  <si>
    <t>3Män</t>
  </si>
  <si>
    <t>3Totalt</t>
  </si>
  <si>
    <t>4Kvinnor</t>
  </si>
  <si>
    <t>4Män</t>
  </si>
  <si>
    <t>4Totalt</t>
  </si>
  <si>
    <t>5Kvinnor</t>
  </si>
  <si>
    <t>5Män</t>
  </si>
  <si>
    <t>5Totalt</t>
  </si>
  <si>
    <t>6Kvinnor</t>
  </si>
  <si>
    <t>6Män</t>
  </si>
  <si>
    <t>6Totalt</t>
  </si>
  <si>
    <t>7Kvinnor</t>
  </si>
  <si>
    <t>7Män</t>
  </si>
  <si>
    <t>7Totalt</t>
  </si>
  <si>
    <t>8Totalt</t>
  </si>
  <si>
    <t>9Totalt</t>
  </si>
  <si>
    <t>10Totalt</t>
  </si>
  <si>
    <t>11Totalt</t>
  </si>
  <si>
    <t>14Totalt</t>
  </si>
  <si>
    <t>15Totalt</t>
  </si>
  <si>
    <t>16Totalt</t>
  </si>
  <si>
    <t>17Totalt</t>
  </si>
  <si>
    <t>18Totalt</t>
  </si>
  <si>
    <t>19Totalt</t>
  </si>
  <si>
    <t>20Totalt</t>
  </si>
  <si>
    <t>21Totalt</t>
  </si>
  <si>
    <t>22Totalt</t>
  </si>
  <si>
    <t>23Totalt</t>
  </si>
  <si>
    <t>24Totalt</t>
  </si>
  <si>
    <t>26Totalt</t>
  </si>
  <si>
    <t>30Totalt</t>
  </si>
  <si>
    <t>40Totalt</t>
  </si>
  <si>
    <t>41Totalt</t>
  </si>
  <si>
    <t>42Totalt</t>
  </si>
  <si>
    <t>43Totalt</t>
  </si>
  <si>
    <t>50Totalt</t>
  </si>
  <si>
    <t>51Kvinnor</t>
  </si>
  <si>
    <t>51Män</t>
  </si>
  <si>
    <t>51Totalt</t>
  </si>
  <si>
    <t>54Kvinnor</t>
  </si>
  <si>
    <t>54Män</t>
  </si>
  <si>
    <t>54Totalt</t>
  </si>
  <si>
    <t>55Kvinnor</t>
  </si>
  <si>
    <t>55Män</t>
  </si>
  <si>
    <t>55Totalt</t>
  </si>
  <si>
    <t>56Kvinnor</t>
  </si>
  <si>
    <t>56Män</t>
  </si>
  <si>
    <t>56Totalt</t>
  </si>
  <si>
    <t>57Totalt</t>
  </si>
  <si>
    <t>60Totalt</t>
  </si>
  <si>
    <t>61Totalt</t>
  </si>
  <si>
    <t>62Totalt</t>
  </si>
  <si>
    <t>63Kvinnor</t>
  </si>
  <si>
    <t>63Män</t>
  </si>
  <si>
    <t>63Totalt</t>
  </si>
  <si>
    <t>71Kvinnor</t>
  </si>
  <si>
    <t>71Män</t>
  </si>
  <si>
    <t>71Totalt</t>
  </si>
  <si>
    <t>72Kvinnor</t>
  </si>
  <si>
    <t>72Män</t>
  </si>
  <si>
    <t>72Totalt</t>
  </si>
  <si>
    <t>73Kvinnor</t>
  </si>
  <si>
    <t>73Män</t>
  </si>
  <si>
    <t>73Totalt</t>
  </si>
  <si>
    <t>74Totalt</t>
  </si>
  <si>
    <t>75Totalt</t>
  </si>
  <si>
    <t>80Kvinnor</t>
  </si>
  <si>
    <t>80Män</t>
  </si>
  <si>
    <t>80Totalt</t>
  </si>
  <si>
    <t>81Kvinnor</t>
  </si>
  <si>
    <t>81Män</t>
  </si>
  <si>
    <t>81Totalt</t>
  </si>
  <si>
    <t>82Totalt</t>
  </si>
  <si>
    <t>84Kvinnor</t>
  </si>
  <si>
    <t>84Män</t>
  </si>
  <si>
    <t>84Totalt</t>
  </si>
  <si>
    <t>85Kvinnor</t>
  </si>
  <si>
    <t>85Män</t>
  </si>
  <si>
    <t>85Totalt</t>
  </si>
  <si>
    <t>86Totalt</t>
  </si>
  <si>
    <t>87Kvinnor</t>
  </si>
  <si>
    <t>87Män</t>
  </si>
  <si>
    <t>87Totalt</t>
  </si>
  <si>
    <t>88Kvinnor</t>
  </si>
  <si>
    <t>88Män</t>
  </si>
  <si>
    <t>88Totalt</t>
  </si>
  <si>
    <t>89Totalt</t>
  </si>
  <si>
    <t>100Kvinnor</t>
  </si>
  <si>
    <t>100Män</t>
  </si>
  <si>
    <t>100Totalt</t>
  </si>
  <si>
    <t>101Kvinnor</t>
  </si>
  <si>
    <t>101Män</t>
  </si>
  <si>
    <t>101Totalt</t>
  </si>
  <si>
    <t>103Totalt</t>
  </si>
  <si>
    <t>104Totalt</t>
  </si>
  <si>
    <t>106Totalt</t>
  </si>
  <si>
    <t>107Kvinnor</t>
  </si>
  <si>
    <t>107Män</t>
  </si>
  <si>
    <t>107Totalt</t>
  </si>
  <si>
    <t>110Totalt</t>
  </si>
  <si>
    <t>111Totalt</t>
  </si>
  <si>
    <t>112Kvinnor</t>
  </si>
  <si>
    <t>112Män</t>
  </si>
  <si>
    <t>112Totalt</t>
  </si>
  <si>
    <t>113Totalt</t>
  </si>
  <si>
    <t>120Kvinnor</t>
  </si>
  <si>
    <t>120Män</t>
  </si>
  <si>
    <t>120Totalt</t>
  </si>
  <si>
    <t>121Kvinnor</t>
  </si>
  <si>
    <t>121Män</t>
  </si>
  <si>
    <t>121Totalt</t>
  </si>
  <si>
    <t>122Totalt</t>
  </si>
  <si>
    <t>123Kvinnor</t>
  </si>
  <si>
    <t>123Män</t>
  </si>
  <si>
    <t>123Totalt</t>
  </si>
  <si>
    <t>124Kvinnor</t>
  </si>
  <si>
    <t>124Män</t>
  </si>
  <si>
    <t>Ny indelning 2009</t>
  </si>
  <si>
    <t>Annan kirurgisk behandling</t>
  </si>
  <si>
    <t>Annan vård</t>
  </si>
  <si>
    <t>Cancersjukvård</t>
  </si>
  <si>
    <t>Diabetesvård</t>
  </si>
  <si>
    <t>Graviditet, förlossnings- och nyföddhetsvård</t>
  </si>
  <si>
    <t>Hjärtsjukvård</t>
  </si>
  <si>
    <t>Intensivvård</t>
  </si>
  <si>
    <t>Kvinnosjukvård</t>
  </si>
  <si>
    <t>Läkemedelsbehandling</t>
  </si>
  <si>
    <t>Njursjukvård</t>
  </si>
  <si>
    <t>Psykiatrisk vård</t>
  </si>
  <si>
    <t>Rörelseorganens sjukdomar</t>
  </si>
  <si>
    <t>Strokesjukvård</t>
  </si>
  <si>
    <t>Ny indelning kod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</si>
  <si>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</si>
  <si>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</si>
  <si>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</si>
  <si>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</si>
  <si>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</si>
  <si>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</si>
  <si>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</si>
  <si>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</si>
  <si>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</si>
  <si>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</si>
  <si>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</si>
  <si>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</si>
  <si>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</si>
  <si>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</si>
  <si>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</si>
  <si>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</si>
  <si>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</si>
  <si>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</si>
  <si>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Summa av Värde</t>
  </si>
  <si>
    <t>IND_Bra</t>
  </si>
  <si>
    <t>Röda=ta bort tomma celler</t>
  </si>
  <si>
    <t>grön hög</t>
  </si>
  <si>
    <t>grön låg</t>
  </si>
  <si>
    <t>gul hög</t>
  </si>
  <si>
    <t>gul låg</t>
  </si>
  <si>
    <t>MAX</t>
  </si>
  <si>
    <t>MIN</t>
  </si>
  <si>
    <t>År_pub</t>
  </si>
  <si>
    <t>2009</t>
  </si>
  <si>
    <t>Enhet_Kortnamn</t>
  </si>
  <si>
    <t>Blekinge</t>
  </si>
  <si>
    <t>Dalarna</t>
  </si>
  <si>
    <t>Gotland</t>
  </si>
  <si>
    <t>Gävleborg</t>
  </si>
  <si>
    <t>Halland</t>
  </si>
  <si>
    <t>Jämtland</t>
  </si>
  <si>
    <t>Jönköping</t>
  </si>
  <si>
    <t>Kalmar</t>
  </si>
  <si>
    <t>Kronoberg</t>
  </si>
  <si>
    <t>Norrbotten</t>
  </si>
  <si>
    <t>RIKET</t>
  </si>
  <si>
    <t>Skåne</t>
  </si>
  <si>
    <t>Stockholm</t>
  </si>
  <si>
    <t>Sörmland</t>
  </si>
  <si>
    <t>Uppsala</t>
  </si>
  <si>
    <t>Värmland</t>
  </si>
  <si>
    <t>Västerbotten</t>
  </si>
  <si>
    <t>Västernorrland</t>
  </si>
  <si>
    <t>Västmanland</t>
  </si>
  <si>
    <t>Västra Götaland</t>
  </si>
  <si>
    <t>Örebro</t>
  </si>
  <si>
    <t>Östergötland</t>
  </si>
  <si>
    <t>Enhetkod</t>
  </si>
  <si>
    <t>01</t>
  </si>
  <si>
    <t>03</t>
  </si>
  <si>
    <t>04</t>
  </si>
  <si>
    <t>05</t>
  </si>
  <si>
    <t>06</t>
  </si>
  <si>
    <t>07</t>
  </si>
  <si>
    <t>08</t>
  </si>
  <si>
    <t>09</t>
  </si>
  <si>
    <t>10</t>
  </si>
  <si>
    <t>12</t>
  </si>
  <si>
    <t>13</t>
  </si>
  <si>
    <t>14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</si>
  <si>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</si>
  <si>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</si>
  <si>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</si>
  <si>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</si>
  <si>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</si>
  <si>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</si>
  <si>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</si>
  <si>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</si>
  <si>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</si>
  <si>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46</t>
  </si>
  <si>
    <t>IND_ID</t>
  </si>
  <si>
    <t>A000002</t>
  </si>
  <si>
    <t>A000003</t>
  </si>
  <si>
    <t>A000010</t>
  </si>
  <si>
    <t>A000015</t>
  </si>
  <si>
    <t>A000020</t>
  </si>
  <si>
    <t>A000050</t>
  </si>
  <si>
    <t>A000055</t>
  </si>
  <si>
    <t>A000060</t>
  </si>
  <si>
    <t>A000100</t>
  </si>
  <si>
    <t>A000102</t>
  </si>
  <si>
    <t>A000104</t>
  </si>
  <si>
    <t>A000150</t>
  </si>
  <si>
    <t>A000152</t>
  </si>
  <si>
    <t>A000154</t>
  </si>
  <si>
    <t>A000490</t>
  </si>
  <si>
    <t>A000500</t>
  </si>
  <si>
    <t>A000600</t>
  </si>
  <si>
    <t>A000700</t>
  </si>
  <si>
    <t>A000800</t>
  </si>
  <si>
    <t>A000908</t>
  </si>
  <si>
    <t>A000910</t>
  </si>
  <si>
    <t>A000950</t>
  </si>
  <si>
    <t xml:space="preserve">Graviditet, förlossning och nyföddhetsvård </t>
  </si>
  <si>
    <t>&amp; Kvinnosjukvård</t>
  </si>
  <si>
    <t>Förebyggande/Förtroende/Tillgänglighet</t>
  </si>
  <si>
    <t>&amp; Kostnader</t>
  </si>
  <si>
    <t>97. Tillgänglighet - besök vuxenpsykiatri</t>
  </si>
  <si>
    <t xml:space="preserve">"Profildiagram". Skriv sedan ut. Då erhålls </t>
  </si>
  <si>
    <t>flikarna "Inledning", "Profiltabell" och</t>
  </si>
  <si>
    <t>Med en svart linje anges variationsvidden för varje  indikator. I vissa fall  är variationsvidden</t>
  </si>
  <si>
    <t>så stor (avvikelser större eller mindre än +/- 75) att hela variationsvidden och enstaka värden inte ryms</t>
  </si>
  <si>
    <t>i diagrammets skala. Läsaren är då hänvisad till översiktstabellen.</t>
  </si>
  <si>
    <t>Landsting - alla data</t>
  </si>
  <si>
    <t>Sjukhus - alla data</t>
  </si>
  <si>
    <t>och tidigare värden. För kommentarer om uppgifterna, till exempel orsak till saknade/utelämnade värden,</t>
  </si>
  <si>
    <t xml:space="preserve">X-axeln visar förbättring/försämring mot landstingets tidigare värde. Över noll är förbättring och under </t>
  </si>
  <si>
    <t>noll är försämring. Y-axeln visar avvikelse mot riket, värde över noll innebär bättre värde än riket och under</t>
  </si>
  <si>
    <r>
      <t>Alla data</t>
    </r>
    <r>
      <rPr>
        <b/>
        <sz val="12"/>
        <color indexed="10"/>
        <rFont val="Times New Roman"/>
        <family val="1"/>
      </rPr>
      <t xml:space="preserve"> </t>
    </r>
    <r>
      <rPr>
        <b/>
        <sz val="12"/>
        <rFont val="Times New Roman"/>
        <family val="1"/>
      </rPr>
      <t>för sjukhus och landsting samt färglagd tabell</t>
    </r>
  </si>
  <si>
    <t>översiktstabell, dels diagram som redovisar landstingets resultat i förhållande till rikets</t>
  </si>
  <si>
    <t>genomsnitt. I de fall landstingsresultat inte finns  i huvudrapporten för indikatorerna ingår de heller inte här.</t>
  </si>
  <si>
    <t xml:space="preserve">noll sämre värde. Observera att axlarna och skalorna ändras beroende på värdena i diagrammen, men </t>
  </si>
  <si>
    <t xml:space="preserve">generellt är en placering uppe till höger bättre än en placering nere till vänster. </t>
  </si>
  <si>
    <t>Indikatornummer</t>
  </si>
  <si>
    <t>Landstingskod</t>
  </si>
  <si>
    <t>Indikator_kortnamn</t>
  </si>
  <si>
    <t>Värde</t>
  </si>
  <si>
    <t>Mätperiod</t>
  </si>
  <si>
    <t>Sort</t>
  </si>
  <si>
    <t>Källa</t>
  </si>
  <si>
    <t>Konfidensintervall_låg</t>
  </si>
  <si>
    <t>Konfidensintervall_hög</t>
  </si>
  <si>
    <t>Tidigare_värde</t>
  </si>
  <si>
    <t>Tidigare_mätperiod</t>
  </si>
  <si>
    <t>2004-2008</t>
  </si>
  <si>
    <t>År</t>
  </si>
  <si>
    <t>Befolkningsstatistik, Statistiska Centralbyrån</t>
  </si>
  <si>
    <t>2003-2007</t>
  </si>
  <si>
    <t>2006-2008</t>
  </si>
  <si>
    <t>Folkhälsoinstitutet</t>
  </si>
  <si>
    <t>2004-2007</t>
  </si>
  <si>
    <t>Antal per 100 000 invånare</t>
  </si>
  <si>
    <t>Dödsorsaksregistret, Socialstyrelsen</t>
  </si>
  <si>
    <t>2000-2003</t>
  </si>
  <si>
    <t>2006-2007</t>
  </si>
  <si>
    <t>2004-2005</t>
  </si>
  <si>
    <t>2008</t>
  </si>
  <si>
    <t>Patientregistret, Socialstyrelsen</t>
  </si>
  <si>
    <t>2003</t>
  </si>
  <si>
    <t>2007/2008</t>
  </si>
  <si>
    <t>Smittskyddsinstitutet</t>
  </si>
  <si>
    <t>15-30 april 2009</t>
  </si>
  <si>
    <t>Sveriges Kommuner och Landsting</t>
  </si>
  <si>
    <t>3-16 november 2009</t>
  </si>
  <si>
    <t xml:space="preserve"> 2008/2009</t>
  </si>
  <si>
    <t>Landstingens smittskyddsenheter</t>
  </si>
  <si>
    <t>Nationellt kvalitetsregister för gynekologisk cellprovskontroll</t>
  </si>
  <si>
    <t>2004</t>
  </si>
  <si>
    <t>Vårdbarometern, Sveriges Kommuner och Landsting</t>
  </si>
  <si>
    <t>2006</t>
  </si>
  <si>
    <t>2 006</t>
  </si>
  <si>
    <t>mar-09</t>
  </si>
  <si>
    <t>Väntetider i vården, Sveriges Kommuner och Landsting</t>
  </si>
  <si>
    <t>apr-09</t>
  </si>
  <si>
    <t>okt-08</t>
  </si>
  <si>
    <t>Kronor</t>
  </si>
  <si>
    <t>2005 (2008 års priser LPI)</t>
  </si>
  <si>
    <t>Sveriges Kommuner och Landsting samt Patientregistret, Socialstyrelsen</t>
  </si>
  <si>
    <t>2006 (2008 års priser LPI)</t>
  </si>
  <si>
    <t xml:space="preserve">Kronor </t>
  </si>
  <si>
    <t>2005 (2008 års priser)</t>
  </si>
  <si>
    <t>Hälso- och sjukvårdskostnad</t>
  </si>
  <si>
    <t>Justerad läkemedelskostnad</t>
  </si>
  <si>
    <t>Läkemedelsregistret, Socialstyrelsen</t>
  </si>
  <si>
    <t>2007</t>
  </si>
  <si>
    <t>Abortstatistik, Socialstyrelsen</t>
  </si>
  <si>
    <t>2005-2007</t>
  </si>
  <si>
    <t>Antal per 1 000 födda</t>
  </si>
  <si>
    <t>Medicinska födelseregistret, Socialstyrelsen</t>
  </si>
  <si>
    <t>1998-2002</t>
  </si>
  <si>
    <t>Antal per 1 000 levande födda</t>
  </si>
  <si>
    <t>1997-2008</t>
  </si>
  <si>
    <t>Svenska Knäprotesregistret</t>
  </si>
  <si>
    <t>1988-1997</t>
  </si>
  <si>
    <t>1999-2008</t>
  </si>
  <si>
    <t>Svenska Höftprotesregistret</t>
  </si>
  <si>
    <t>1992-2001</t>
  </si>
  <si>
    <t>2005-2008</t>
  </si>
  <si>
    <t>2002-2005</t>
  </si>
  <si>
    <t>2002-2008</t>
  </si>
  <si>
    <t>Index</t>
  </si>
  <si>
    <t>2003-2005</t>
  </si>
  <si>
    <t>Timmar</t>
  </si>
  <si>
    <t>RIKSHÖFT - Nationella höftfrakturregistret</t>
  </si>
  <si>
    <t xml:space="preserve"> </t>
  </si>
  <si>
    <t>2007-2008</t>
  </si>
  <si>
    <t>2005-2006</t>
  </si>
  <si>
    <t>Läkemedelsregistret och Patientregistret, Socialstyrelsen</t>
  </si>
  <si>
    <t>2009-01-01</t>
  </si>
  <si>
    <t>Svensk Reumatologis kvalitetsregister</t>
  </si>
  <si>
    <t>2008-01-01</t>
  </si>
  <si>
    <t>NDR - Nationella Diabetesregistret</t>
  </si>
  <si>
    <t>Juli 2008 - juni 2009</t>
  </si>
  <si>
    <t>Juli 2005 - juni 2006</t>
  </si>
  <si>
    <t xml:space="preserve">Juli 2008 - juni 2009 </t>
  </si>
  <si>
    <t>Patientregistret och Läkemedelsregistret, Socialstyrelsen</t>
  </si>
  <si>
    <t>Patientregistret och Dödsorsaksregistret, Socialstyrelsen</t>
  </si>
  <si>
    <t>2002-2004</t>
  </si>
  <si>
    <t>2005</t>
  </si>
  <si>
    <t>SWEDEHEART- Svenska coronarischemi- och klaffinterventionsregistret</t>
  </si>
  <si>
    <t>2001-2004</t>
  </si>
  <si>
    <t>Dagar</t>
  </si>
  <si>
    <t>Svenska Hjärtkirurgiregistret</t>
  </si>
  <si>
    <t>Riks-Stroke - Nationella kvalitetsregistret för Stroke</t>
  </si>
  <si>
    <t xml:space="preserve">Relativ risk </t>
  </si>
  <si>
    <t>Svenskt Njurregister</t>
  </si>
  <si>
    <t>01-jan-09</t>
  </si>
  <si>
    <t>2001-2007</t>
  </si>
  <si>
    <t>Cancerregistret, Socialstyrelsen</t>
  </si>
  <si>
    <t>1994-2000</t>
  </si>
  <si>
    <t>Svenska Rektalcancerregistret</t>
  </si>
  <si>
    <t>2003 - 2007</t>
  </si>
  <si>
    <t>Nationella prostatacancerrregistret</t>
  </si>
  <si>
    <t>Dagar i genomsnitt</t>
  </si>
  <si>
    <t>Svenskt Kvalitetsregister för Öron-, Näs- och Halssjukvård</t>
  </si>
  <si>
    <t>Tillgänglighet - besök vuxenpsykiatri</t>
  </si>
  <si>
    <t>Svenskt kvalitetsregister för gallstenskirurgi</t>
  </si>
  <si>
    <t>20080512-20090903</t>
  </si>
  <si>
    <t>Swedvasc - Svenska Kärlregistret</t>
  </si>
  <si>
    <t>20080512-20090512</t>
  </si>
  <si>
    <t>Nationella Kataraktregistret</t>
  </si>
  <si>
    <t>Svenskt Bråckregister</t>
  </si>
  <si>
    <t>2000-2004</t>
  </si>
  <si>
    <t>SMR – Standardised Mortality Ratio</t>
  </si>
  <si>
    <t>SIR - Svenska Intensivvårdsregistret</t>
  </si>
  <si>
    <t>1 september 2008 - juni 2009</t>
  </si>
  <si>
    <t>1 september 2007 - juni 2008</t>
  </si>
  <si>
    <t>2008-2009</t>
  </si>
  <si>
    <t>InfCare HIV</t>
  </si>
  <si>
    <t>Svenska Palliativregistret</t>
  </si>
  <si>
    <t>Enhetsnamn_ÖJ</t>
  </si>
  <si>
    <t>Enhetsnamn_rapporterat</t>
  </si>
  <si>
    <t>Gällivare</t>
  </si>
  <si>
    <t>Gällivare sjukhus</t>
  </si>
  <si>
    <t>Skellefteå</t>
  </si>
  <si>
    <t>Skellefteå lasarett</t>
  </si>
  <si>
    <t>SÄS Borås</t>
  </si>
  <si>
    <t>Länssjukhuset Ryhov</t>
  </si>
  <si>
    <t>Västerås</t>
  </si>
  <si>
    <t>Centrallasarettet i Västerås</t>
  </si>
  <si>
    <t>Helsingborg</t>
  </si>
  <si>
    <t>Helsingborgs lasarett</t>
  </si>
  <si>
    <t>Hudiksvall</t>
  </si>
  <si>
    <t>Hudiksvalls sjukhus</t>
  </si>
  <si>
    <t>Akademiska sjukhuset</t>
  </si>
  <si>
    <t>Karlskoga</t>
  </si>
  <si>
    <t>Karlskoga lasarett</t>
  </si>
  <si>
    <t>Karlstad</t>
  </si>
  <si>
    <t>Centralsjukhuset i Karlstads</t>
  </si>
  <si>
    <t>Gävle</t>
  </si>
  <si>
    <t>Gävle sjukhus</t>
  </si>
  <si>
    <t>Ljungby</t>
  </si>
  <si>
    <t>Lasarettet Ljungby</t>
  </si>
  <si>
    <t>Varberg</t>
  </si>
  <si>
    <t>Sjukhuset i Varberg</t>
  </si>
  <si>
    <t>Östersund</t>
  </si>
  <si>
    <t>Östersunds sjukhus</t>
  </si>
  <si>
    <t>Mora</t>
  </si>
  <si>
    <t>Mora lasarett</t>
  </si>
  <si>
    <t>Sahlgrenska</t>
  </si>
  <si>
    <t>Sahlgrenska universitetssjkh</t>
  </si>
  <si>
    <t>NU-sjukvården</t>
  </si>
  <si>
    <t>Eksjö</t>
  </si>
  <si>
    <t>Höglandssjukhuset, Eksjö</t>
  </si>
  <si>
    <t>Sunderby</t>
  </si>
  <si>
    <t>Sunderbyns sjukhus</t>
  </si>
  <si>
    <t>Falun</t>
  </si>
  <si>
    <t>Falu lasarett</t>
  </si>
  <si>
    <t>Södertälje</t>
  </si>
  <si>
    <t>Södertälje sjukhus</t>
  </si>
  <si>
    <t>Värnamo</t>
  </si>
  <si>
    <t>Värnamo sjukhus</t>
  </si>
  <si>
    <t>Universitetssjukhuset Örebro</t>
  </si>
  <si>
    <t>Halmstad</t>
  </si>
  <si>
    <t>Länssjukhuset i Halmstads</t>
  </si>
  <si>
    <t>Västervik</t>
  </si>
  <si>
    <t>Västerviks sjukhus</t>
  </si>
  <si>
    <t>Eskilstuna</t>
  </si>
  <si>
    <t>Mälarsjukhuset, Eskilstuna</t>
  </si>
  <si>
    <t>Örnsköldsvik</t>
  </si>
  <si>
    <t>Örnsköldviks sjukhus</t>
  </si>
  <si>
    <t>Skövde</t>
  </si>
  <si>
    <t>Kärnsjukhuset i Skövde</t>
  </si>
  <si>
    <t>Länssjukhuset i Kalmar</t>
  </si>
  <si>
    <t>Norrköping</t>
  </si>
  <si>
    <t>Vrinnevisjukhuset i Norrköping</t>
  </si>
  <si>
    <t>Huddinge</t>
  </si>
  <si>
    <t>Huddinge sjukhus</t>
  </si>
  <si>
    <t>Visby</t>
  </si>
  <si>
    <t>Visby lasarett</t>
  </si>
  <si>
    <t>Sollefteå</t>
  </si>
  <si>
    <t>Sollefteå sjukhus</t>
  </si>
  <si>
    <t>Ystad</t>
  </si>
  <si>
    <t>Ystads lasarett</t>
  </si>
  <si>
    <t>Växjö</t>
  </si>
  <si>
    <t>Centrallasarett Växjö</t>
  </si>
  <si>
    <t>Kristianstad</t>
  </si>
  <si>
    <t>Kristianstads sjukhus</t>
  </si>
  <si>
    <t>Lycksele</t>
  </si>
  <si>
    <t>Lycksele lasarett</t>
  </si>
  <si>
    <t>Södersjukhuset</t>
  </si>
  <si>
    <t>Lund</t>
  </si>
  <si>
    <t>Universitetssjukhuset i Lund</t>
  </si>
  <si>
    <t>Sundsvall</t>
  </si>
  <si>
    <t>Sundsvalls sjukhus</t>
  </si>
  <si>
    <t>Malmö</t>
  </si>
  <si>
    <t>Universitetssjukhuset, MAS</t>
  </si>
  <si>
    <t>Blekingesjukhuset</t>
  </si>
  <si>
    <t>Motala</t>
  </si>
  <si>
    <t>Motala lasarett</t>
  </si>
  <si>
    <t>Umeå</t>
  </si>
  <si>
    <t>Norrlands Universitetssjukhus (NUS)</t>
  </si>
  <si>
    <t>Nyköping</t>
  </si>
  <si>
    <t>Nyköpings lasarett</t>
  </si>
  <si>
    <t>Linköping</t>
  </si>
  <si>
    <t>Universitetssjukhuset i Linköping</t>
  </si>
  <si>
    <t>Danderyd</t>
  </si>
  <si>
    <t>Danderyds sjukhus</t>
  </si>
  <si>
    <t>Karolinska</t>
  </si>
  <si>
    <t>Karolinska sjukhuset</t>
  </si>
  <si>
    <t>Kostnad per vårdtillfälle vid förlossning</t>
  </si>
  <si>
    <t>KPP-databasen, Sveriges Kommuner och Landsting</t>
  </si>
  <si>
    <t>NU-sjukv.</t>
  </si>
  <si>
    <t>Skaraborgs sjukhus</t>
  </si>
  <si>
    <t>Skaraborg</t>
  </si>
  <si>
    <t>Södra Älvsborgs Sjukhus</t>
  </si>
  <si>
    <t>Älvsborg</t>
  </si>
  <si>
    <t>Södersjh</t>
  </si>
  <si>
    <t>Vrinnevisjh</t>
  </si>
  <si>
    <t>Totalt Läns-/Länsdelssjukhus</t>
  </si>
  <si>
    <t>Läns-/Länsdelssjukhus Totalt</t>
  </si>
  <si>
    <t>Akademiska</t>
  </si>
  <si>
    <t>MAS</t>
  </si>
  <si>
    <t>NUS</t>
  </si>
  <si>
    <t>Totalt Universitets-/Regionssjukhus</t>
  </si>
  <si>
    <t>Universitetssjukhus Totalt</t>
  </si>
  <si>
    <t>Totalt</t>
  </si>
  <si>
    <t>Halmstads sjukhus</t>
  </si>
  <si>
    <t>Varbergs sjukhus</t>
  </si>
  <si>
    <t>Kungsbacka</t>
  </si>
  <si>
    <t>Kungsbacka sjukhus</t>
  </si>
  <si>
    <t>Falkenberg</t>
  </si>
  <si>
    <t>Falkenbergs sjukhus</t>
  </si>
  <si>
    <t>Ryhov, länssjukhus</t>
  </si>
  <si>
    <t>Höglandssjukhuset</t>
  </si>
  <si>
    <t>Länssjukhuset Kalmar</t>
  </si>
  <si>
    <t>Växjö lasarett</t>
  </si>
  <si>
    <t>Ljungby lasarett</t>
  </si>
  <si>
    <t>Gällivare lasarett</t>
  </si>
  <si>
    <t>Piteå</t>
  </si>
  <si>
    <t>Piteå Älvdals sjukhus</t>
  </si>
  <si>
    <t>Kalix</t>
  </si>
  <si>
    <t>Kalix lasarett</t>
  </si>
  <si>
    <t>Ängelholm</t>
  </si>
  <si>
    <t>Ängelholms sjukhus</t>
  </si>
  <si>
    <t>Universitetssjukhuset MAS</t>
  </si>
  <si>
    <t>S:t Göran</t>
  </si>
  <si>
    <t>S:t Görans sjukhus</t>
  </si>
  <si>
    <t>Sabbatsbergs Närsjukhus</t>
  </si>
  <si>
    <t>Norrtälje</t>
  </si>
  <si>
    <t>Norrtälje sjukhus</t>
  </si>
  <si>
    <t>Nacka Närsjukhus</t>
  </si>
  <si>
    <t>Nacka sjukhus</t>
  </si>
  <si>
    <t>Mälarsjukhuset</t>
  </si>
  <si>
    <t>Nyköpings sjukhus</t>
  </si>
  <si>
    <t>Katrineholm</t>
  </si>
  <si>
    <t>Kullbergska sjukhuset</t>
  </si>
  <si>
    <t>Enköping</t>
  </si>
  <si>
    <t>Enköpings lasarett</t>
  </si>
  <si>
    <t>Karlstads sjukhus</t>
  </si>
  <si>
    <t>Torsby</t>
  </si>
  <si>
    <t>Torsby sjukhus</t>
  </si>
  <si>
    <t>Norrlands Universitetssjukhus</t>
  </si>
  <si>
    <t>Örnsköldsviks sjukhus</t>
  </si>
  <si>
    <t>Västerås lasarett</t>
  </si>
  <si>
    <t>Köping</t>
  </si>
  <si>
    <t>Köpings lasarett</t>
  </si>
  <si>
    <t>Lundby sjukhus</t>
  </si>
  <si>
    <t>Västra Frölunda</t>
  </si>
  <si>
    <t>Västra Frölunda sjukhus</t>
  </si>
  <si>
    <t>Sahlgrenska universitetssjukhuset</t>
  </si>
  <si>
    <t>SÄ-sjukvården</t>
  </si>
  <si>
    <t>Alingsås</t>
  </si>
  <si>
    <t>Alingsås lasarett</t>
  </si>
  <si>
    <t>Lindesberg</t>
  </si>
  <si>
    <t>Lindesbergs lasarett</t>
  </si>
  <si>
    <t>Vrinnevisjukhuset</t>
  </si>
  <si>
    <t>Karolinska universitetssjukhuset</t>
  </si>
  <si>
    <t>Kostnad per vårdtillfälle vid hysterektomi</t>
  </si>
  <si>
    <t>Universitetssjukhuset i Örebro</t>
  </si>
  <si>
    <t>Universitets-/Regionssjukhus Totalt</t>
  </si>
  <si>
    <t>Södersjukhuset, Stockholm</t>
  </si>
  <si>
    <t>Länssjukhuset, Halmstad</t>
  </si>
  <si>
    <t>1999–2008</t>
  </si>
  <si>
    <t>Sophiahemmet</t>
  </si>
  <si>
    <t>Ortopediska Huset, Stockholm</t>
  </si>
  <si>
    <t>Ortopediska Huset</t>
  </si>
  <si>
    <t>Karolinska Solna</t>
  </si>
  <si>
    <t>KS/Solna</t>
  </si>
  <si>
    <t>Karolinska Huddinge</t>
  </si>
  <si>
    <t>KS/Huddinge</t>
  </si>
  <si>
    <t>Elisabethsjukhuset</t>
  </si>
  <si>
    <t>Oskarshamn</t>
  </si>
  <si>
    <t>Karlshamn</t>
  </si>
  <si>
    <t>Karlskrona</t>
  </si>
  <si>
    <t>Hässleholm-Kristianstad</t>
  </si>
  <si>
    <t>Trelleborg</t>
  </si>
  <si>
    <t>SU Mölndal</t>
  </si>
  <si>
    <t>SU/Mölndal</t>
  </si>
  <si>
    <t>SU Sahlgrenska</t>
  </si>
  <si>
    <t>SU/Sahlgrenska</t>
  </si>
  <si>
    <t>SU Östra</t>
  </si>
  <si>
    <t xml:space="preserve">SU/Östra </t>
  </si>
  <si>
    <t>Kungälv</t>
  </si>
  <si>
    <t>NU-sjukvården Uddevalla</t>
  </si>
  <si>
    <t>Uddevalla</t>
  </si>
  <si>
    <t>Borås</t>
  </si>
  <si>
    <t>SÄS Skene</t>
  </si>
  <si>
    <t>Skene</t>
  </si>
  <si>
    <t>Lidköping</t>
  </si>
  <si>
    <t>Falköping</t>
  </si>
  <si>
    <t>Carlanderska</t>
  </si>
  <si>
    <t>Arvika</t>
  </si>
  <si>
    <t>Bollnäs</t>
  </si>
  <si>
    <t>Nacka Närsjukhus Proxima</t>
  </si>
  <si>
    <t>Stockholms Specialistvård</t>
  </si>
  <si>
    <t>Spenshult</t>
  </si>
  <si>
    <t>Movement</t>
  </si>
  <si>
    <t>Frölunda Specialistsjukhus</t>
  </si>
  <si>
    <t>SU/Östra</t>
  </si>
  <si>
    <t>Gothenburg Medical Center</t>
  </si>
  <si>
    <t>OrthoCenter</t>
  </si>
  <si>
    <t>Stockholm Danderyd</t>
  </si>
  <si>
    <t>Karolinska/Huddinge</t>
  </si>
  <si>
    <t>Karolinska /Solna</t>
  </si>
  <si>
    <t>Stockholm St Göran</t>
  </si>
  <si>
    <t>Stockholm SÖS</t>
  </si>
  <si>
    <t>Norrtälje/ Tiohundra AB</t>
  </si>
  <si>
    <t>Eskilstuna/ Mälarsjukhuset</t>
  </si>
  <si>
    <t>Norrrköping /vrinnevisjukhuset</t>
  </si>
  <si>
    <t>Eksjö/Höglandssjukhuset</t>
  </si>
  <si>
    <t>Jönköping /Ryhov</t>
  </si>
  <si>
    <t>Borås /SÄS</t>
  </si>
  <si>
    <t>Sunderby Boden/Luleå</t>
  </si>
  <si>
    <t>Arvika sjukhus</t>
  </si>
  <si>
    <t>Kungälvs sjukhus</t>
  </si>
  <si>
    <t>Universitetssjukhuset i Linköp</t>
  </si>
  <si>
    <t>Sahlgrenska universitetssjukhu</t>
  </si>
  <si>
    <t>Hässleholm</t>
  </si>
  <si>
    <t>Hässleholms sjukhus</t>
  </si>
  <si>
    <t>Capio Artro Clinic, Stockholm</t>
  </si>
  <si>
    <t>Capio S:t Görans sjukhus, Stockholm</t>
  </si>
  <si>
    <t>Danderyds sjukhus, Stockholm</t>
  </si>
  <si>
    <t>Handens specialistvård</t>
  </si>
  <si>
    <t>Järva Närsjukhus</t>
  </si>
  <si>
    <t>Järva Närsjukhus, Stockholm</t>
  </si>
  <si>
    <t>Karolinska Huddinge och Solna</t>
  </si>
  <si>
    <t>Karolinska universitetssjukhuset, Huddinge och Solna</t>
  </si>
  <si>
    <t>Löwenströmska</t>
  </si>
  <si>
    <t>Löwenströmska sjukhuset</t>
  </si>
  <si>
    <t>Nacka Närsjukhus, Stockholm</t>
  </si>
  <si>
    <t>OrthoCenter (Löwenströmska)</t>
  </si>
  <si>
    <t>Ortopedi- och Fotkliniken, Stockholm</t>
  </si>
  <si>
    <t>Ortoped-kirurgiskt centrum, Vallentuna</t>
  </si>
  <si>
    <t>Ryggkirurgiska kliniken, Strängnäs</t>
  </si>
  <si>
    <t>Sabbatsbergs närsjukhus, Stockholm</t>
  </si>
  <si>
    <t>Stockholms Spine Center</t>
  </si>
  <si>
    <t>Täby närsjukhus</t>
  </si>
  <si>
    <t>Täby närsjukhus, Stockholm</t>
  </si>
  <si>
    <t>Uppsala (Enköping ingår)</t>
  </si>
  <si>
    <t>Akademiska sjukhuset, Uppsala (Lasarettet i Enköping ingår)</t>
  </si>
  <si>
    <t>Kullbergska sjukhuset, Katrineholm</t>
  </si>
  <si>
    <t>Lasarettet i Motala</t>
  </si>
  <si>
    <t>Höglandssjukhuset, Eksjö-Nässjö</t>
  </si>
  <si>
    <t>Länssjukhuset Ryhov, Jönköping</t>
  </si>
  <si>
    <t>Centrallasarettet Växjö</t>
  </si>
  <si>
    <t>Oskarshamns sjukhus</t>
  </si>
  <si>
    <t>Blekingesjukhuset, Karlshamn och Karlskrona</t>
  </si>
  <si>
    <t>Carema Närsjukvård Simrishamn</t>
  </si>
  <si>
    <t>Carema Specialistvård, Eslöv</t>
  </si>
  <si>
    <t>Carema Specialistvård, Lund</t>
  </si>
  <si>
    <t>Centralsjukhuset Kristianstad</t>
  </si>
  <si>
    <t>Citykliniken, Kristianstad</t>
  </si>
  <si>
    <t>Lasarettet i Ystad</t>
  </si>
  <si>
    <t>Sjukhuset i Hässleholm</t>
  </si>
  <si>
    <t>Sjukhuset Ängelholm</t>
  </si>
  <si>
    <t>Ängelholm-Helsingborg</t>
  </si>
  <si>
    <t>Sjukhuset Ängelholm - Helsingborg</t>
  </si>
  <si>
    <t>Lund (Landskrona ingår)</t>
  </si>
  <si>
    <t>Universitetssjukhuset i Lund (Lasarettet i Landskrona ingår)</t>
  </si>
  <si>
    <t>Malmö (Trelleborg ingår)</t>
  </si>
  <si>
    <t>Universitetssjukhuset MAS Malmö (Lasarettet Trelleborg ingår)</t>
  </si>
  <si>
    <t>Länssjukhuset i Halmstad</t>
  </si>
  <si>
    <t>Capio Lundby</t>
  </si>
  <si>
    <t>Capio Lundby sjukhus, Göteborg</t>
  </si>
  <si>
    <t>Frölunda specialistsjukhus, Göteborg</t>
  </si>
  <si>
    <t>NU-Sjukvården, Uddevalla</t>
  </si>
  <si>
    <t>NU-sjukvården - Uddevalla</t>
  </si>
  <si>
    <t>Sjukhuset i Lidköping</t>
  </si>
  <si>
    <t>SU/Mölndals sjukhus, Mölndal</t>
  </si>
  <si>
    <t>Södra Älvsborgs Sjukhus, Borås/Skene</t>
  </si>
  <si>
    <t>Centralsjukhuset, Karlstad (Arvika, Säffle och Torsby ingår)</t>
  </si>
  <si>
    <t>Läkargruppen, Örebro</t>
  </si>
  <si>
    <t>Centrallasarettet Västerås</t>
  </si>
  <si>
    <t>Bollnäs sjukhus</t>
  </si>
  <si>
    <t>Citykirurgen, Gävle</t>
  </si>
  <si>
    <t>Hudiksvall-Ljusdal</t>
  </si>
  <si>
    <t>Hudiksvalls sjukhus (Ljusdals sjukhus ingår)</t>
  </si>
  <si>
    <t>Söderhamn</t>
  </si>
  <si>
    <t>Söderhamns sjukhus</t>
  </si>
  <si>
    <t>Sundsvall-Härnösand</t>
  </si>
  <si>
    <t>Länssjukhuset Sundsvall-Härnösand</t>
  </si>
  <si>
    <t>Norrlands Universitetssjukhus, Umeå</t>
  </si>
  <si>
    <t>Sunderby Sjukhus</t>
  </si>
  <si>
    <t>Kostnad per vårdtillfälle vid total höftprotesoperation</t>
  </si>
  <si>
    <t>UMAS</t>
  </si>
  <si>
    <t>V:a Frölunda</t>
  </si>
  <si>
    <t>Piteå Älvdal</t>
  </si>
  <si>
    <t>Kostnad per vårdtillfälle vid total knäprotesoperation</t>
  </si>
  <si>
    <t>Södersjuh</t>
  </si>
  <si>
    <t>Astrid Lindgrens Barnsjukhus</t>
  </si>
  <si>
    <t>Sachsska barnsjukhuset</t>
  </si>
  <si>
    <t>Uppsala, Akademiska barnsjukhuset</t>
  </si>
  <si>
    <t>Linköping, Universitetssjukhuset</t>
  </si>
  <si>
    <t>Norrköping, Vrinnevisjukhuset</t>
  </si>
  <si>
    <t>Jönköping, Länssjukhuset Ryhov</t>
  </si>
  <si>
    <t>Växjö, Centrallasarettet</t>
  </si>
  <si>
    <t>Kalmar, Centrallasarettet</t>
  </si>
  <si>
    <t>Västervik, Länssjukhuset</t>
  </si>
  <si>
    <t>Visby, Centrallasarettet</t>
  </si>
  <si>
    <t>Karlskrona, Blekingesjukhuset</t>
  </si>
  <si>
    <t>Helsingborg, Centrallasarettet</t>
  </si>
  <si>
    <t>Kristianstad, Centrallasarettet</t>
  </si>
  <si>
    <t>Lund, Universitetssjukhuset</t>
  </si>
  <si>
    <t>Malmö, MAS</t>
  </si>
  <si>
    <t>Ystad, Länssjukhuset</t>
  </si>
  <si>
    <t>Ängelholm, Länssjukhuset</t>
  </si>
  <si>
    <t>Halmstad, Cenrallasarettet</t>
  </si>
  <si>
    <t>Borås, Södra Älvsborgs sjukhus</t>
  </si>
  <si>
    <t>Drottning Silvias Barnsjukhus</t>
  </si>
  <si>
    <t>Göteborg, Drottning Slvias Barnsjukhus</t>
  </si>
  <si>
    <t>Skövde, Kärnsjukhuset</t>
  </si>
  <si>
    <t>NÄL, Trollhättan</t>
  </si>
  <si>
    <t>Trollhättan, Norra Älvsborgs sjukhus</t>
  </si>
  <si>
    <t>Härnösand</t>
  </si>
  <si>
    <t>Umeå, Universitetssjukhuset</t>
  </si>
  <si>
    <t>Luleå, Sunderbyn</t>
  </si>
  <si>
    <t>Kiruna</t>
  </si>
  <si>
    <t>Kiruna lasarett</t>
  </si>
  <si>
    <t>Avesta</t>
  </si>
  <si>
    <t>Avesta lasarett</t>
  </si>
  <si>
    <t>Ludvika</t>
  </si>
  <si>
    <t>Ludvika lasarett</t>
  </si>
  <si>
    <t>Trelleborgs lasarett</t>
  </si>
  <si>
    <t>Landskrona</t>
  </si>
  <si>
    <t>Landskrona lasarett</t>
  </si>
  <si>
    <t>Simrishamn</t>
  </si>
  <si>
    <t>Simrishamns sjukhus</t>
  </si>
  <si>
    <t>S:t Göran HIA</t>
  </si>
  <si>
    <t>St Göran HIA</t>
  </si>
  <si>
    <t>Sahlgrenska HIA</t>
  </si>
  <si>
    <t>S:t Göran BSE</t>
  </si>
  <si>
    <t>St Göran BSE</t>
  </si>
  <si>
    <t>Linköping MAVA</t>
  </si>
  <si>
    <t>MAVA Linköping</t>
  </si>
  <si>
    <t>Norrköping Vrinnevi</t>
  </si>
  <si>
    <t>Sahlgrenska MAVA</t>
  </si>
  <si>
    <t>Östra</t>
  </si>
  <si>
    <t>Mölndal</t>
  </si>
  <si>
    <t>Sunderbyn</t>
  </si>
  <si>
    <t>Göteborg</t>
  </si>
  <si>
    <t>Kostnad per vårdtillfälle för PCI-behandling vid infarkt</t>
  </si>
  <si>
    <t>NÄL</t>
  </si>
  <si>
    <t>SÖS</t>
  </si>
  <si>
    <t>Uddevalla-Strömstad</t>
  </si>
  <si>
    <t>Uddevalla/Ströms.</t>
  </si>
  <si>
    <t>Östra sjukh.</t>
  </si>
  <si>
    <t>Ryhov sjukh.</t>
  </si>
  <si>
    <t>Köping-Fagersta</t>
  </si>
  <si>
    <t>Köping/Fagersta</t>
  </si>
  <si>
    <t>Sundsvall/Härnösand</t>
  </si>
  <si>
    <t>Västerås-Sala</t>
  </si>
  <si>
    <t>Västerås/Sala</t>
  </si>
  <si>
    <t>Karlstad/Kristineh/Säff.</t>
  </si>
  <si>
    <t>Ystad-Simrishamn</t>
  </si>
  <si>
    <t>Ystad/Simrishamn</t>
  </si>
  <si>
    <t>Bollnäs-Söderhamn</t>
  </si>
  <si>
    <t>Bollnäs/Söderh.</t>
  </si>
  <si>
    <t>Kullbergska</t>
  </si>
  <si>
    <t>Mariestad</t>
  </si>
  <si>
    <t>Gävle-Sandviken</t>
  </si>
  <si>
    <t>Gävle/Sandv.</t>
  </si>
  <si>
    <t>Finspång</t>
  </si>
  <si>
    <t>Borlänge</t>
  </si>
  <si>
    <t>Borlänge sjukhus</t>
  </si>
  <si>
    <t>Sahlgrenska, Njurmedicin</t>
  </si>
  <si>
    <t>Gbg, SU/Njurmed</t>
  </si>
  <si>
    <t>Trollhättan, NÄL</t>
  </si>
  <si>
    <t>SU Östra, mott 305</t>
  </si>
  <si>
    <t>Gbg SU/Östra mott305</t>
  </si>
  <si>
    <t>Karolinska Solna njurmedicin</t>
  </si>
  <si>
    <t>Solna K njur med</t>
  </si>
  <si>
    <t>Karolinska Huddinge njurmedicin</t>
  </si>
  <si>
    <t>Huddinge K Njur med</t>
  </si>
  <si>
    <t>Varberg-Kungsbacka</t>
  </si>
  <si>
    <t>Varberg/Kungsbacka</t>
  </si>
  <si>
    <t>Gbg, Lundby</t>
  </si>
  <si>
    <t>Lund, dialys</t>
  </si>
  <si>
    <t>Lund, hemdialysen</t>
  </si>
  <si>
    <t>Uppsala, med</t>
  </si>
  <si>
    <t>Malmö, Heleneholm</t>
  </si>
  <si>
    <t>Malmö, Heleneholms</t>
  </si>
  <si>
    <t>Malmö, njurmedicin</t>
  </si>
  <si>
    <t>Malmö, njurmed</t>
  </si>
  <si>
    <t>Kostnad per vårdtillfälle vid njurtransplantation</t>
  </si>
  <si>
    <t xml:space="preserve">St Görans               </t>
  </si>
  <si>
    <t>1999-2007</t>
  </si>
  <si>
    <t xml:space="preserve">Södersjukhuset          </t>
  </si>
  <si>
    <t>Ersta</t>
  </si>
  <si>
    <t xml:space="preserve">Ersta                   </t>
  </si>
  <si>
    <t xml:space="preserve">Karolinska              </t>
  </si>
  <si>
    <t xml:space="preserve">Huddinge                </t>
  </si>
  <si>
    <t xml:space="preserve">Danderyd                </t>
  </si>
  <si>
    <t xml:space="preserve">Södertälje              </t>
  </si>
  <si>
    <t xml:space="preserve">Norrtälje               </t>
  </si>
  <si>
    <t xml:space="preserve">Uppsala                 </t>
  </si>
  <si>
    <t xml:space="preserve">Eskilstuna              </t>
  </si>
  <si>
    <t xml:space="preserve">Nyköping                </t>
  </si>
  <si>
    <t xml:space="preserve">Linköping               </t>
  </si>
  <si>
    <t xml:space="preserve">Norrköping              </t>
  </si>
  <si>
    <t xml:space="preserve">Jönköping               </t>
  </si>
  <si>
    <t xml:space="preserve">Eksjö                   </t>
  </si>
  <si>
    <t xml:space="preserve">Värnamo                 </t>
  </si>
  <si>
    <t xml:space="preserve">Växjö                   </t>
  </si>
  <si>
    <t xml:space="preserve">Ljungby                 </t>
  </si>
  <si>
    <t xml:space="preserve">Västervik               </t>
  </si>
  <si>
    <t xml:space="preserve">Kalmar                  </t>
  </si>
  <si>
    <t xml:space="preserve">Visby                   </t>
  </si>
  <si>
    <t xml:space="preserve">Karlskrona              </t>
  </si>
  <si>
    <t xml:space="preserve">Karlshamn               </t>
  </si>
  <si>
    <t xml:space="preserve">Kristianstad            </t>
  </si>
  <si>
    <t xml:space="preserve">Malmö                   </t>
  </si>
  <si>
    <t xml:space="preserve">Lund                    </t>
  </si>
  <si>
    <t xml:space="preserve">Helsingborg             </t>
  </si>
  <si>
    <t xml:space="preserve">Halmstad                </t>
  </si>
  <si>
    <t xml:space="preserve">Varberg                 </t>
  </si>
  <si>
    <t xml:space="preserve">Östra sjukhuset         </t>
  </si>
  <si>
    <t xml:space="preserve">Uddevalla               </t>
  </si>
  <si>
    <t xml:space="preserve">Kungälv                 </t>
  </si>
  <si>
    <t xml:space="preserve">Borås                   </t>
  </si>
  <si>
    <t xml:space="preserve">Alingsås                </t>
  </si>
  <si>
    <t xml:space="preserve">Lidköping               </t>
  </si>
  <si>
    <t xml:space="preserve">Skövde                  </t>
  </si>
  <si>
    <t xml:space="preserve">Karlstad                </t>
  </si>
  <si>
    <t xml:space="preserve">Örebro                  </t>
  </si>
  <si>
    <t xml:space="preserve">Västerås                </t>
  </si>
  <si>
    <t xml:space="preserve">Falun                   </t>
  </si>
  <si>
    <t xml:space="preserve">Mora                    </t>
  </si>
  <si>
    <t xml:space="preserve">Gävle                   </t>
  </si>
  <si>
    <t xml:space="preserve">Hudiksvall              </t>
  </si>
  <si>
    <t xml:space="preserve">Sundsvall               </t>
  </si>
  <si>
    <t xml:space="preserve">Örnsköldsvik            </t>
  </si>
  <si>
    <t xml:space="preserve">Östersund               </t>
  </si>
  <si>
    <t xml:space="preserve">Umeå                    </t>
  </si>
  <si>
    <t xml:space="preserve">Skellefteå              </t>
  </si>
  <si>
    <t xml:space="preserve">Sunderbyn               </t>
  </si>
  <si>
    <t xml:space="preserve"> Capio St Görans sjukhus </t>
  </si>
  <si>
    <t>Dalens närsjukhus</t>
  </si>
  <si>
    <t xml:space="preserve"> Dalens närsjukhus *</t>
  </si>
  <si>
    <t xml:space="preserve"> Danderyds sjukhus </t>
  </si>
  <si>
    <t xml:space="preserve"> Ersta sjukhus </t>
  </si>
  <si>
    <t>Fruängens Läkarhus</t>
  </si>
  <si>
    <t xml:space="preserve"> Fruängens Läkarhus </t>
  </si>
  <si>
    <t xml:space="preserve"> Handens specialistvård </t>
  </si>
  <si>
    <t xml:space="preserve"> Järva närsjukhus </t>
  </si>
  <si>
    <t xml:space="preserve"> Karolinska universitetssjukhuset Huddinge </t>
  </si>
  <si>
    <t xml:space="preserve"> Karolinska universitetssjukhuset Solna </t>
  </si>
  <si>
    <t xml:space="preserve"> Löwenströmska sjukhuset</t>
  </si>
  <si>
    <t xml:space="preserve"> Nacka närsjukhus Proxima </t>
  </si>
  <si>
    <t xml:space="preserve"> Norrtälje sjukhus </t>
  </si>
  <si>
    <t xml:space="preserve"> Sabbatsberg närsjukhus </t>
  </si>
  <si>
    <t xml:space="preserve"> Sophiahemmet </t>
  </si>
  <si>
    <t xml:space="preserve"> Södersjukhuset </t>
  </si>
  <si>
    <t xml:space="preserve"> Södertälje sjukhus </t>
  </si>
  <si>
    <t xml:space="preserve"> Täby närsjukhus </t>
  </si>
  <si>
    <t xml:space="preserve"> Akademiska sjukhuset </t>
  </si>
  <si>
    <t xml:space="preserve"> Elisabethsjukhuset *</t>
  </si>
  <si>
    <t xml:space="preserve"> Lasarettet i Enköping </t>
  </si>
  <si>
    <t>Samariterhemmet</t>
  </si>
  <si>
    <t xml:space="preserve"> Samariterhemmet </t>
  </si>
  <si>
    <t xml:space="preserve"> Kullbergska sjukhuset </t>
  </si>
  <si>
    <t xml:space="preserve"> Mälarsjukhuset </t>
  </si>
  <si>
    <t xml:space="preserve"> Nyköpings lasarett </t>
  </si>
  <si>
    <t xml:space="preserve"> Lasarettet i Motala </t>
  </si>
  <si>
    <t xml:space="preserve"> Närsjukvården i Finspång </t>
  </si>
  <si>
    <t>Sergelkliniken i Linköping</t>
  </si>
  <si>
    <t xml:space="preserve"> Sergelkliniken i Linköping </t>
  </si>
  <si>
    <t xml:space="preserve"> Universitetssjukhuset i Linköping </t>
  </si>
  <si>
    <t xml:space="preserve"> Vrinnevisjukhuset i Norrköping </t>
  </si>
  <si>
    <t xml:space="preserve"> Höglandssjukhuset Eksjö </t>
  </si>
  <si>
    <t xml:space="preserve"> Länssjukhuset Ryhov </t>
  </si>
  <si>
    <t xml:space="preserve"> Värnamo sjukhus </t>
  </si>
  <si>
    <t xml:space="preserve"> Centrallasarettet i Växjö </t>
  </si>
  <si>
    <t xml:space="preserve"> Ljungby lasarett </t>
  </si>
  <si>
    <t xml:space="preserve"> Länssjukhuset i Kalmar </t>
  </si>
  <si>
    <t xml:space="preserve"> Oskarshamns sjukhus </t>
  </si>
  <si>
    <t xml:space="preserve"> Västerviks sjukhus </t>
  </si>
  <si>
    <t xml:space="preserve"> Visby lasarett </t>
  </si>
  <si>
    <t xml:space="preserve"> Blekingesjukhuset Karlshamn *</t>
  </si>
  <si>
    <t xml:space="preserve"> Blekingesjukhuset Karlskrona </t>
  </si>
  <si>
    <t xml:space="preserve"> Helsingborgs lasarett </t>
  </si>
  <si>
    <t>Kirurgin Österlen Simrishamn</t>
  </si>
  <si>
    <t xml:space="preserve"> Kirurgin Österlen Simrishamns sjukhus *</t>
  </si>
  <si>
    <t>Kristianstad-Hässleholm</t>
  </si>
  <si>
    <t xml:space="preserve"> Kristianstad-Hässleholms sjukhus </t>
  </si>
  <si>
    <t xml:space="preserve"> Lasarettet i Ystad </t>
  </si>
  <si>
    <t>Lund-Landskrona</t>
  </si>
  <si>
    <t xml:space="preserve"> Lund-Landskrona lasarett </t>
  </si>
  <si>
    <t xml:space="preserve"> Trelleborgs sjukhus *</t>
  </si>
  <si>
    <t xml:space="preserve"> Universitetssjukhuset MAS </t>
  </si>
  <si>
    <t xml:space="preserve"> Ängelholms sjukhus </t>
  </si>
  <si>
    <t xml:space="preserve"> Kungsbacka sjukhus </t>
  </si>
  <si>
    <t xml:space="preserve"> Länssjukhuset i Halmstad </t>
  </si>
  <si>
    <t xml:space="preserve"> Sjukhuset i Varberg *</t>
  </si>
  <si>
    <t xml:space="preserve"> Specialistsjukvården Falkenberg </t>
  </si>
  <si>
    <t xml:space="preserve"> Alingsås lasarett </t>
  </si>
  <si>
    <t>ArtClinic Göteborg</t>
  </si>
  <si>
    <t xml:space="preserve"> ArtClinic Göteborg  *</t>
  </si>
  <si>
    <t xml:space="preserve"> Capio Lundby sjukhus </t>
  </si>
  <si>
    <t xml:space="preserve"> Carlanderska </t>
  </si>
  <si>
    <t xml:space="preserve"> Frölunda specialistsjukhus </t>
  </si>
  <si>
    <t xml:space="preserve"> Kungälvs sjukhus </t>
  </si>
  <si>
    <t xml:space="preserve"> Kärnsjukhuset Skövde </t>
  </si>
  <si>
    <t xml:space="preserve">Läkarhuset, Göteborg </t>
  </si>
  <si>
    <t xml:space="preserve"> Läkarhuset Göteborg </t>
  </si>
  <si>
    <t xml:space="preserve"> Norra Älvsborgs Länssjukhus </t>
  </si>
  <si>
    <t xml:space="preserve"> Sahlgrenska universitetssjukhuset </t>
  </si>
  <si>
    <t xml:space="preserve"> Sjukhuset i Falköping </t>
  </si>
  <si>
    <t xml:space="preserve"> Sjukhuset i Lidköping </t>
  </si>
  <si>
    <t xml:space="preserve"> SU Mölndals sjukhus </t>
  </si>
  <si>
    <t xml:space="preserve"> SU Östra sjukhuset </t>
  </si>
  <si>
    <t xml:space="preserve"> Södra Älvsborgs sjukhus Borås </t>
  </si>
  <si>
    <t xml:space="preserve"> Södra Älvsborgs sjukhus Skene </t>
  </si>
  <si>
    <t xml:space="preserve"> Uddevalla sjukhus </t>
  </si>
  <si>
    <t xml:space="preserve"> Centralsjukhuset i Karlstad </t>
  </si>
  <si>
    <t xml:space="preserve"> Sjukhuset i Arvika </t>
  </si>
  <si>
    <t xml:space="preserve"> Sjukhuset i Torsby </t>
  </si>
  <si>
    <t>Capio Läkargruppen</t>
  </si>
  <si>
    <t xml:space="preserve"> Capio Läkargruppen </t>
  </si>
  <si>
    <t xml:space="preserve"> Karlskoga lasarett </t>
  </si>
  <si>
    <t xml:space="preserve"> Lindesbergs lasarett </t>
  </si>
  <si>
    <t xml:space="preserve"> Universitetssjukhuset Örebro </t>
  </si>
  <si>
    <t>Bergslagssjukvården</t>
  </si>
  <si>
    <t xml:space="preserve"> Bergslagssjukvården *</t>
  </si>
  <si>
    <t xml:space="preserve"> Centrallasarettet i Västerås </t>
  </si>
  <si>
    <t>Sala</t>
  </si>
  <si>
    <t xml:space="preserve"> Sala lasarett *</t>
  </si>
  <si>
    <t xml:space="preserve"> Falu lasarett </t>
  </si>
  <si>
    <t xml:space="preserve"> Ludvika lasarett </t>
  </si>
  <si>
    <t xml:space="preserve"> Mora lasarett </t>
  </si>
  <si>
    <t xml:space="preserve"> Bollnäs sjukhus </t>
  </si>
  <si>
    <t xml:space="preserve"> Gävle sjukhus </t>
  </si>
  <si>
    <t xml:space="preserve"> Hudiksvalls sjukhus </t>
  </si>
  <si>
    <t xml:space="preserve"> Sollefteå sjukhus *</t>
  </si>
  <si>
    <t xml:space="preserve"> Sundsvalls sjukhus </t>
  </si>
  <si>
    <t xml:space="preserve"> Örnsköldsviks sjukhus </t>
  </si>
  <si>
    <t xml:space="preserve"> Östersunds sjukhus </t>
  </si>
  <si>
    <t xml:space="preserve"> Lycksele lasarett </t>
  </si>
  <si>
    <t xml:space="preserve"> Norrlands universitetssjukhus </t>
  </si>
  <si>
    <t xml:space="preserve"> Skellefteå lasarett </t>
  </si>
  <si>
    <t xml:space="preserve"> Gällivare sjukhus </t>
  </si>
  <si>
    <t xml:space="preserve"> Kalix sjukhus </t>
  </si>
  <si>
    <t xml:space="preserve">Kiruna </t>
  </si>
  <si>
    <t xml:space="preserve"> Kiruna sjukhus </t>
  </si>
  <si>
    <t xml:space="preserve"> Piteå Älvdals sjukhus *</t>
  </si>
  <si>
    <t xml:space="preserve"> Sunderby sjukhus *</t>
  </si>
  <si>
    <t>Värnhem</t>
  </si>
  <si>
    <t>Värnhems sjukhus</t>
  </si>
  <si>
    <t>Citymottagningen</t>
  </si>
  <si>
    <t>Ersta sjukhus</t>
  </si>
  <si>
    <t>Handens sjukhus</t>
  </si>
  <si>
    <t>Läkarhuset Göteborg</t>
  </si>
  <si>
    <t>Läkarhuset</t>
  </si>
  <si>
    <t>Järnhälsan Göteborg</t>
  </si>
  <si>
    <t>Järnhälsan</t>
  </si>
  <si>
    <t>Finspångs lasarett</t>
  </si>
  <si>
    <t>Kostnad per DRG-poäng vid galloperation</t>
  </si>
  <si>
    <t>Lasarettet i Enköping</t>
  </si>
  <si>
    <t>Sjukhuset i Falkenberg</t>
  </si>
  <si>
    <t>Karolinska universitets sjukhu</t>
  </si>
  <si>
    <t>Akademiska sjukhuset Uppsala</t>
  </si>
  <si>
    <t>Linköping, universitets (regio</t>
  </si>
  <si>
    <t xml:space="preserve">Jönköpings län, Kärlkirurgi </t>
  </si>
  <si>
    <t>Kärlkir. Jönköpings län</t>
  </si>
  <si>
    <t>Kalmar lasarett (länssjukhuset</t>
  </si>
  <si>
    <t>Helsingsborgs lasarett</t>
  </si>
  <si>
    <t>Kristianstad, centralsjukhuset</t>
  </si>
  <si>
    <t>Kärlkliniken Malmö Lund</t>
  </si>
  <si>
    <t>Halmstads Länssjukhus</t>
  </si>
  <si>
    <t>Borås lasarett</t>
  </si>
  <si>
    <t>Kärnsjukhuset Skövde</t>
  </si>
  <si>
    <t>Sahlgrenska sjukhuset</t>
  </si>
  <si>
    <t>Karlstad, centralsjukhuset</t>
  </si>
  <si>
    <t>Örebro Universitetssjukhuset</t>
  </si>
  <si>
    <t>Västerås, (central)lasarettet</t>
  </si>
  <si>
    <t>Gävle, (läns)sjukhuset</t>
  </si>
  <si>
    <t>Umeå, regionsjukhuset</t>
  </si>
  <si>
    <t>20080512-20081231</t>
  </si>
  <si>
    <t>Höglandssjukhuset Eksjö-Nässjö</t>
  </si>
  <si>
    <t>Värnamo sjukhus - lasarett</t>
  </si>
  <si>
    <t>Kostnad per vårdtillfälle vid operation av kärlförträngning i ben</t>
  </si>
  <si>
    <t>S:t Erik</t>
  </si>
  <si>
    <t>STOCKHOLM S:t Eriks Ögonsjukhus</t>
  </si>
  <si>
    <t>UPPSALA Akademiska sjukhuset</t>
  </si>
  <si>
    <t>ESKILSTUNA Mälarsjukhuset</t>
  </si>
  <si>
    <t>NYKÖPING Lasarettet</t>
  </si>
  <si>
    <t>LINKÖPING Universitetssjukhuset</t>
  </si>
  <si>
    <t>NORRKÖPING Vrinnevisjukhuset</t>
  </si>
  <si>
    <t>JÖNKÖPING Länssjukhuset Ryhov</t>
  </si>
  <si>
    <t>VÄXJÖ Centrallasarettet</t>
  </si>
  <si>
    <t>VÄSTERVIK sjukhus</t>
  </si>
  <si>
    <t>KALMAR Länssjukhuset</t>
  </si>
  <si>
    <t>KARLSKRONA Blekingesjukhuset</t>
  </si>
  <si>
    <t>KRISTIANSTAD Centralsjukhuset</t>
  </si>
  <si>
    <t>MALMÖ Universitetssjukhuset MAS</t>
  </si>
  <si>
    <t>LUND Universitetssjukhuset</t>
  </si>
  <si>
    <t>HELSINGBORG Lasarettet</t>
  </si>
  <si>
    <t>LANDSKRONA Lasarettet</t>
  </si>
  <si>
    <t>HALMSTAD Länssjukhuset</t>
  </si>
  <si>
    <t>MÖLNDAL SU/Mölndal</t>
  </si>
  <si>
    <t>BORÅS Södra Älvsborgs sjukhus</t>
  </si>
  <si>
    <t>SKÖVDE Kärnsjukhuset</t>
  </si>
  <si>
    <t>KARLSTAD Centralsjukhuset</t>
  </si>
  <si>
    <t>VÄSTERÅS Centrallasarettet</t>
  </si>
  <si>
    <t>FALUN lasarett</t>
  </si>
  <si>
    <t>HUDIKSVALL sjukhus</t>
  </si>
  <si>
    <t>GÄVLE Länssjukhuset</t>
  </si>
  <si>
    <t>SUNDSVALL Länssjukhuset</t>
  </si>
  <si>
    <t>ÖRNSKÖLDSVIK sjukhus</t>
  </si>
  <si>
    <t>ÖSTERSUND sjukhus</t>
  </si>
  <si>
    <t>UMEÅ Norrlands Universitetssjukhus</t>
  </si>
  <si>
    <t>LULEÅ Sunderby sjukhus</t>
  </si>
  <si>
    <t>EKSJÖ Höglandssjukhuset</t>
  </si>
  <si>
    <t>Strandvägskliniken Capio Medocular</t>
  </si>
  <si>
    <t>STOCKHOLM Strandvägskliniken Capio Medocular</t>
  </si>
  <si>
    <t>YSTAD lasarett</t>
  </si>
  <si>
    <t>PITEÅ lasarett</t>
  </si>
  <si>
    <t>Europakliniken, Stockholm</t>
  </si>
  <si>
    <t>STOCKHOLM Europakliniken</t>
  </si>
  <si>
    <t>Stockholms ögonklinik (Sophiahemmet)</t>
  </si>
  <si>
    <t>STOCKHOLM Sophiahemmet – Stockholms Ögonklinik</t>
  </si>
  <si>
    <t>ÄNGELHOLM sjukhus</t>
  </si>
  <si>
    <t>Capio Medocular, Uppsala</t>
  </si>
  <si>
    <t>UPPSALA Capio Medocular</t>
  </si>
  <si>
    <t>Capio Läkargruppen, Örebro</t>
  </si>
  <si>
    <t>ÖREBRO Capio Läkargruppen</t>
  </si>
  <si>
    <t>UDDEVALLA NU-Sjukvården</t>
  </si>
  <si>
    <t>Capio Medocular, Göteborg</t>
  </si>
  <si>
    <t>GÖTEBORG Capio Medocular</t>
  </si>
  <si>
    <t>Rubes Ögonklinik, Trollhättan</t>
  </si>
  <si>
    <t>TROLLHÄTTAN Rubes Ögonklinik</t>
  </si>
  <si>
    <t>Ögoncentrum, Varberg</t>
  </si>
  <si>
    <t>VARBERG Ögoncentrum</t>
  </si>
  <si>
    <t>Capio Medocular, Malmö</t>
  </si>
  <si>
    <t>MALMÖ Capio Medocular</t>
  </si>
  <si>
    <t>Globen Ögonklinik, Enskede</t>
  </si>
  <si>
    <t>STOCKHOLM Globen Ögonklinik</t>
  </si>
  <si>
    <t>VÄSTRA FRÖLUNDA Frölunda specialistsjukhus</t>
  </si>
  <si>
    <t>Ersta sjukhus, Stockholm</t>
  </si>
  <si>
    <t>Lasarettet i Landskrona</t>
  </si>
  <si>
    <t>Lasarettet Trelleborg</t>
  </si>
  <si>
    <t>Universitetssjukhuset MAS Malmö</t>
  </si>
  <si>
    <t>Capio Citykliniken, Halmstad</t>
  </si>
  <si>
    <t>Skövde (Falköping och Mariestad ingår)</t>
  </si>
  <si>
    <t>Kärnsjukhuset i Skövde (Sjukhuset i Falköping och sjukhuset i Mariestad ingår)</t>
  </si>
  <si>
    <t>SU/Sahlgrenska sjukhuset, Göteborg</t>
  </si>
  <si>
    <t>SU/Östra sjukhuset, Göteborg</t>
  </si>
  <si>
    <t>Centralsjukhuset, Karlstad</t>
  </si>
  <si>
    <t>Sjukhuset i Arvika</t>
  </si>
  <si>
    <t>Sjukhuset i Torsby</t>
  </si>
  <si>
    <t>Köping närsjukhus</t>
  </si>
  <si>
    <t>Akademiska sjukhuset, Uppsala</t>
  </si>
  <si>
    <t>Uppsala (Kortvårdskirurgi) (Enköping ingår)</t>
  </si>
  <si>
    <t>Akademiska sjukhuset, Uppsala (Kortvårdskirurgi) (Lasarettet i Enköping ingår)</t>
  </si>
  <si>
    <t>Landskrona-Lund</t>
  </si>
  <si>
    <t>Lasarettet i Landskrona - Lund</t>
  </si>
  <si>
    <t>Landskrona-Malmö</t>
  </si>
  <si>
    <t>Lasarettet i Landskrona - Malmö</t>
  </si>
  <si>
    <t>Skövde (Falköping ingår)</t>
  </si>
  <si>
    <t>Kärnsjukhuset i Skövde (sjukhuset i Falköping ingår)</t>
  </si>
  <si>
    <t>NU-sjukvården, NÄL</t>
  </si>
  <si>
    <t>NU-sjukvården - NÄL</t>
  </si>
  <si>
    <t>Sandviken</t>
  </si>
  <si>
    <t>Sandvikens sjukhus</t>
  </si>
  <si>
    <t>Capio Medocular Grevgatan, Stockholm</t>
  </si>
  <si>
    <t>Novius Ögonklinik, Stockholm</t>
  </si>
  <si>
    <t>S:t Eriks ögonsjukhus, Stockholm</t>
  </si>
  <si>
    <t>Karolinska Huddinge IVA</t>
  </si>
  <si>
    <t>Karolinska Solna CIVA</t>
  </si>
  <si>
    <t>Karolinska Solna NIVA</t>
  </si>
  <si>
    <t>Karolinska Solna THIVA</t>
  </si>
  <si>
    <t>St Göran</t>
  </si>
  <si>
    <t>Linköping IVA</t>
  </si>
  <si>
    <t>Norrköping IVA</t>
  </si>
  <si>
    <t>Lund IVA</t>
  </si>
  <si>
    <t>Malmö IVA</t>
  </si>
  <si>
    <t>Sahlgrenska, CIVA</t>
  </si>
  <si>
    <t>SU CIVA</t>
  </si>
  <si>
    <t>Sahlgrenska, NIVA</t>
  </si>
  <si>
    <t>SU NIVA</t>
  </si>
  <si>
    <t>Sahlgrenska, TIVA</t>
  </si>
  <si>
    <t>SU TIVA</t>
  </si>
  <si>
    <t>Trollhättan</t>
  </si>
  <si>
    <t>Örebro IVA</t>
  </si>
  <si>
    <t>Karolinska Solna TIVA</t>
  </si>
  <si>
    <t>Södersjukhuset IVA</t>
  </si>
  <si>
    <t>SÖS IVA</t>
  </si>
  <si>
    <t>Linköping TIVA</t>
  </si>
  <si>
    <t>Örebro TIVA</t>
  </si>
  <si>
    <t>ÖrebroTIVA</t>
  </si>
  <si>
    <t>Umeå IVA</t>
  </si>
  <si>
    <t>Karolinska Solna BIVA</t>
  </si>
  <si>
    <t>Lund BIVA</t>
  </si>
  <si>
    <t>Sahlgrenska, BIVA</t>
  </si>
  <si>
    <t>SU BIVA</t>
  </si>
  <si>
    <t xml:space="preserve">Södersjukhuset, Venhälsan </t>
  </si>
  <si>
    <t>Venhälsan Södersjukhuset</t>
  </si>
  <si>
    <t>Linköping och Norrköping</t>
  </si>
  <si>
    <t>Universitetssjukhuset i Linköping och Vrinnevisjukhuset</t>
  </si>
  <si>
    <t>Kalmar lasarett</t>
  </si>
  <si>
    <t>Centralsjukhuset i Kristianstad</t>
  </si>
  <si>
    <t>Universitetssjukhuset i Malmö</t>
  </si>
  <si>
    <t>Sahlgrenska universitetssjukhuset, Sahlgrenska</t>
  </si>
  <si>
    <t>Sahlgrenska universitetssjukhuset, Östra</t>
  </si>
  <si>
    <t>Södra Älvsborgs sjukhus</t>
  </si>
  <si>
    <t>Udevalla sjukhus</t>
  </si>
  <si>
    <t>Centralsjukhuset i Karlstad</t>
  </si>
  <si>
    <t>Universitetssjukhuset Umeå</t>
  </si>
  <si>
    <t>25x</t>
  </si>
  <si>
    <t>Kostnad per DRG-poäng somatisk slutenvård</t>
  </si>
  <si>
    <t>I stapeldiagrammen redovisas för varje indikator landstingets procentuella avvikelse från riket.</t>
  </si>
  <si>
    <t>Plottdiagrammen visar endast de indikatorer där tidigare mätperiod finns tillgänglig.</t>
  </si>
  <si>
    <t>A001000</t>
  </si>
  <si>
    <t>A001002</t>
  </si>
  <si>
    <t>A001004</t>
  </si>
  <si>
    <t>A001200</t>
  </si>
  <si>
    <t>A001201</t>
  </si>
  <si>
    <t>A001202</t>
  </si>
  <si>
    <t>A001300</t>
  </si>
  <si>
    <t>A001320</t>
  </si>
  <si>
    <t>A001322</t>
  </si>
  <si>
    <t>A001324</t>
  </si>
  <si>
    <t>A001340</t>
  </si>
  <si>
    <t>A001342</t>
  </si>
  <si>
    <t>A001344</t>
  </si>
  <si>
    <t>A001375</t>
  </si>
  <si>
    <t>A001376</t>
  </si>
  <si>
    <t>A001377</t>
  </si>
  <si>
    <t>A001380</t>
  </si>
  <si>
    <t>A001382</t>
  </si>
  <si>
    <t>A001384</t>
  </si>
  <si>
    <t>A001386</t>
  </si>
  <si>
    <t>A001388</t>
  </si>
  <si>
    <t>A001390</t>
  </si>
  <si>
    <t>A001391</t>
  </si>
  <si>
    <t>A001392</t>
  </si>
  <si>
    <t>A001394</t>
  </si>
  <si>
    <t>A001400</t>
  </si>
  <si>
    <t>A001490</t>
  </si>
  <si>
    <t>A001500</t>
  </si>
  <si>
    <t>A001600</t>
  </si>
  <si>
    <t>A001690</t>
  </si>
  <si>
    <t>A001700</t>
  </si>
  <si>
    <t>A001800</t>
  </si>
  <si>
    <t>A001852</t>
  </si>
  <si>
    <t>A001854</t>
  </si>
  <si>
    <t>A001900</t>
  </si>
  <si>
    <t>A001902</t>
  </si>
  <si>
    <t>A001904</t>
  </si>
  <si>
    <t>A002000</t>
  </si>
  <si>
    <t>A002050</t>
  </si>
  <si>
    <t>A002100</t>
  </si>
  <si>
    <t>A002200</t>
  </si>
  <si>
    <t>A002300</t>
  </si>
  <si>
    <t>A002400</t>
  </si>
  <si>
    <t>A002500</t>
  </si>
  <si>
    <t>A002560</t>
  </si>
  <si>
    <t>A002600</t>
  </si>
  <si>
    <t>A002602</t>
  </si>
  <si>
    <t>A002604</t>
  </si>
  <si>
    <t>A002700</t>
  </si>
  <si>
    <t>A002702</t>
  </si>
  <si>
    <t>A002704</t>
  </si>
  <si>
    <t>A002810</t>
  </si>
  <si>
    <t>A002812</t>
  </si>
  <si>
    <t>A002814</t>
  </si>
  <si>
    <t>A002820</t>
  </si>
  <si>
    <t>A002822</t>
  </si>
  <si>
    <t>A002824</t>
  </si>
  <si>
    <t>A002900</t>
  </si>
  <si>
    <t>A002902</t>
  </si>
  <si>
    <t>A002904</t>
  </si>
  <si>
    <t>A002920</t>
  </si>
  <si>
    <t>A002922</t>
  </si>
  <si>
    <t>A002924</t>
  </si>
  <si>
    <t>A002930</t>
  </si>
  <si>
    <t>A002931</t>
  </si>
  <si>
    <t>A002932</t>
  </si>
  <si>
    <t>A002960</t>
  </si>
  <si>
    <t>A002962</t>
  </si>
  <si>
    <t>A002964</t>
  </si>
  <si>
    <t>A002970</t>
  </si>
  <si>
    <t>A002972</t>
  </si>
  <si>
    <t>A002974</t>
  </si>
  <si>
    <t>A002998</t>
  </si>
  <si>
    <t>A003000</t>
  </si>
  <si>
    <t>A003100</t>
  </si>
  <si>
    <t>A003198</t>
  </si>
  <si>
    <t>A003200</t>
  </si>
  <si>
    <t>A003300</t>
  </si>
  <si>
    <t>A003398</t>
  </si>
  <si>
    <t>A003400</t>
  </si>
  <si>
    <t>A003500</t>
  </si>
  <si>
    <t>A003600</t>
  </si>
  <si>
    <t>A003602</t>
  </si>
  <si>
    <t>A003604</t>
  </si>
  <si>
    <t>A003698</t>
  </si>
  <si>
    <t>A003700</t>
  </si>
  <si>
    <t>A003800</t>
  </si>
  <si>
    <t>A003900</t>
  </si>
  <si>
    <t>A003902</t>
  </si>
  <si>
    <t>A003904</t>
  </si>
  <si>
    <t>A003910</t>
  </si>
  <si>
    <t>A003912</t>
  </si>
  <si>
    <t>A003914</t>
  </si>
  <si>
    <t>A003998</t>
  </si>
  <si>
    <t>A004000</t>
  </si>
  <si>
    <t>A004100</t>
  </si>
  <si>
    <t>A004198</t>
  </si>
  <si>
    <t>A004200</t>
  </si>
  <si>
    <t>A004300</t>
  </si>
  <si>
    <t>A004398</t>
  </si>
  <si>
    <t>A004400</t>
  </si>
  <si>
    <t>A004500</t>
  </si>
  <si>
    <t>A004598</t>
  </si>
  <si>
    <t>A004600</t>
  </si>
  <si>
    <t>A004700</t>
  </si>
  <si>
    <t>A004798</t>
  </si>
  <si>
    <t>A004800</t>
  </si>
  <si>
    <t>A004900</t>
  </si>
  <si>
    <t>A004950</t>
  </si>
  <si>
    <t>A004960</t>
  </si>
  <si>
    <t>A004970</t>
  </si>
  <si>
    <t>A004998</t>
  </si>
  <si>
    <t>A005000</t>
  </si>
  <si>
    <t>A005100</t>
  </si>
  <si>
    <t>A005400</t>
  </si>
  <si>
    <t>A005402</t>
  </si>
  <si>
    <t>A005404</t>
  </si>
  <si>
    <t>A005450</t>
  </si>
  <si>
    <t>A005452</t>
  </si>
  <si>
    <t>A005454</t>
  </si>
  <si>
    <t>A005600</t>
  </si>
  <si>
    <t>A005602</t>
  </si>
  <si>
    <t>A005604</t>
  </si>
  <si>
    <t>A005700</t>
  </si>
  <si>
    <t>A005702</t>
  </si>
  <si>
    <t>A005704</t>
  </si>
  <si>
    <t>A005800</t>
  </si>
  <si>
    <t>A005802</t>
  </si>
  <si>
    <t>A005804</t>
  </si>
  <si>
    <t>A006000</t>
  </si>
  <si>
    <t>A006002</t>
  </si>
  <si>
    <t>A006004</t>
  </si>
  <si>
    <t>A006020</t>
  </si>
  <si>
    <t>A006022</t>
  </si>
  <si>
    <t>A006024</t>
  </si>
  <si>
    <t>A006030</t>
  </si>
  <si>
    <t>A006060</t>
  </si>
  <si>
    <t>A006062</t>
  </si>
  <si>
    <t>A006064</t>
  </si>
  <si>
    <t>A006070</t>
  </si>
  <si>
    <t>A006072</t>
  </si>
  <si>
    <t>A006074</t>
  </si>
  <si>
    <t>A006080</t>
  </si>
  <si>
    <t>A006082</t>
  </si>
  <si>
    <t>A006084</t>
  </si>
  <si>
    <t>A006090</t>
  </si>
  <si>
    <t>A006092</t>
  </si>
  <si>
    <t>A006094</t>
  </si>
  <si>
    <t>A006096</t>
  </si>
  <si>
    <t>A006100</t>
  </si>
  <si>
    <t>A006198</t>
  </si>
  <si>
    <t>A006200</t>
  </si>
  <si>
    <t>A006300</t>
  </si>
  <si>
    <t>A006330</t>
  </si>
  <si>
    <t>A008000</t>
  </si>
  <si>
    <t>A008002</t>
  </si>
  <si>
    <t>A008004</t>
  </si>
  <si>
    <t>A008100</t>
  </si>
  <si>
    <t>A009100</t>
  </si>
  <si>
    <t>A009200</t>
  </si>
  <si>
    <t>A009300</t>
  </si>
  <si>
    <t>A009302</t>
  </si>
  <si>
    <t>A009304</t>
  </si>
  <si>
    <t>A009400</t>
  </si>
  <si>
    <t>A009402</t>
  </si>
  <si>
    <t>A009404</t>
  </si>
  <si>
    <t>A009500</t>
  </si>
  <si>
    <t>A009600</t>
  </si>
  <si>
    <t>A009602</t>
  </si>
  <si>
    <t>A009604</t>
  </si>
  <si>
    <t>A009700</t>
  </si>
  <si>
    <t>A009702</t>
  </si>
  <si>
    <t>A009704</t>
  </si>
  <si>
    <t>A010000</t>
  </si>
  <si>
    <t>A010002</t>
  </si>
  <si>
    <t>A010004</t>
  </si>
  <si>
    <t>A010010</t>
  </si>
  <si>
    <t>A010012</t>
  </si>
  <si>
    <t>A010014</t>
  </si>
  <si>
    <t>B000100</t>
  </si>
  <si>
    <t>B000200</t>
  </si>
  <si>
    <t>B000300</t>
  </si>
  <si>
    <t>B000600</t>
  </si>
  <si>
    <t>B000700</t>
  </si>
  <si>
    <t>B000800</t>
  </si>
  <si>
    <t>B000820</t>
  </si>
  <si>
    <t>B000898</t>
  </si>
  <si>
    <t>B000900</t>
  </si>
  <si>
    <t>B001000</t>
  </si>
  <si>
    <t>C000100</t>
  </si>
  <si>
    <t>C000500</t>
  </si>
  <si>
    <t>C000550</t>
  </si>
  <si>
    <t>C000600</t>
  </si>
  <si>
    <t>C000700</t>
  </si>
  <si>
    <t>C000800</t>
  </si>
  <si>
    <t>C000801</t>
  </si>
  <si>
    <t>C001010</t>
  </si>
  <si>
    <t>C001020</t>
  </si>
  <si>
    <t>C001200</t>
  </si>
  <si>
    <t>C001250</t>
  </si>
  <si>
    <t>C001255</t>
  </si>
  <si>
    <t>C001260</t>
  </si>
  <si>
    <t>C001300</t>
  </si>
  <si>
    <t>D000200</t>
  </si>
  <si>
    <t>D000900</t>
  </si>
  <si>
    <t>D001200</t>
  </si>
  <si>
    <t>D001250</t>
  </si>
  <si>
    <t>D001300</t>
  </si>
  <si>
    <t>D001350</t>
  </si>
  <si>
    <t>D001352</t>
  </si>
  <si>
    <t>D001354</t>
  </si>
  <si>
    <t>D001400</t>
  </si>
  <si>
    <t>D001402</t>
  </si>
  <si>
    <t>D001404</t>
  </si>
  <si>
    <t>D001450</t>
  </si>
  <si>
    <t>D001452</t>
  </si>
  <si>
    <t>D001454</t>
  </si>
  <si>
    <t>Ny/ändrad_09</t>
  </si>
  <si>
    <t>Ändrad</t>
  </si>
  <si>
    <t>(tom)</t>
  </si>
  <si>
    <t>Ettikett</t>
  </si>
  <si>
    <t>ARB vid blodtryckssänkande behandling</t>
  </si>
  <si>
    <t>ARB vid blodtryckssänkande behandling. Kvinnor</t>
  </si>
  <si>
    <t>ARB vid blodtryckssänkande behandling. Män</t>
  </si>
  <si>
    <t>Biologiska läkemedel vid reumatoid artrit</t>
  </si>
  <si>
    <t>Biologiska läkemedel vid reumatoid artrit. Kvinnor</t>
  </si>
  <si>
    <t>Biologiska läkemedel vid reumatoid artrit. Män</t>
  </si>
  <si>
    <t>Dagkirurgiska operationer vid ljumskbråck</t>
  </si>
  <si>
    <t>Dödfödda</t>
  </si>
  <si>
    <t>Dödlighet efter hjärtinfarkt</t>
  </si>
  <si>
    <t>Dödlighet efter hjärtinfarkt. Kvinnor</t>
  </si>
  <si>
    <t>Dödlighet efter hjärtinfarkt. Män</t>
  </si>
  <si>
    <t>Dödlighet efter sjukhusvårdad hjärtinfarkt. Kvinnor</t>
  </si>
  <si>
    <t>Dödlighet efter sjukhusvårdad hjärtinfarkt. Män</t>
  </si>
  <si>
    <t>Dödlighet efter vård på IVA</t>
  </si>
  <si>
    <t>Dödlighet efter vård på IVA. Kvinnor</t>
  </si>
  <si>
    <t>Dödlighet efter vård på IVA. Män</t>
  </si>
  <si>
    <t>Dödlighet i aktiv uremivård</t>
  </si>
  <si>
    <t>Dödlighet i aktiv uremivård. Kvinnor</t>
  </si>
  <si>
    <t>Dödlighet i aktiv uremivård. Män</t>
  </si>
  <si>
    <t>Funktionsförmåga efter stroke</t>
  </si>
  <si>
    <t>Funktionsförmåga efter stroke. Kvinnor</t>
  </si>
  <si>
    <t>Funktionsförmåga efter stroke. Män</t>
  </si>
  <si>
    <t>Förekomst av antibiotikabehandling</t>
  </si>
  <si>
    <t>Förekomst av antibiotikabehandling. Kvinnor</t>
  </si>
  <si>
    <t>Förekomst av antibiotikabehandling. Män</t>
  </si>
  <si>
    <t>Förtroende för sjukhus</t>
  </si>
  <si>
    <t>Förtroende för vårdcentraler</t>
  </si>
  <si>
    <t>Förväntad hjälp vid besök</t>
  </si>
  <si>
    <t>Hälsopolitiskt åtgärdbar dödlighet</t>
  </si>
  <si>
    <t>visas som grå staplar. Procent förbättring (+) respektive försämring (-) visas också.</t>
  </si>
  <si>
    <t>Hälsopolitiskt åtgärdbar dödlighet. Kvinnor</t>
  </si>
  <si>
    <t>Hälsopolitiskt åtgärdbar dödlighet. Män</t>
  </si>
  <si>
    <t>Kinoloner vid behandling med urinvägsantibiotika</t>
  </si>
  <si>
    <t>Kurativ behandling vid prostatacancer</t>
  </si>
  <si>
    <t>Läkemedel mot benskörhet efter fraktur</t>
  </si>
  <si>
    <t>utskrift med vald landstingsprofil (17 sidor)</t>
  </si>
  <si>
    <t>Läkemedelsinteraktion bland äldre</t>
  </si>
  <si>
    <t>Läkemedelsinteraktion bland äldre. Kvinnor</t>
  </si>
  <si>
    <t>Läkemedelsinteraktion bland äldre. Män</t>
  </si>
  <si>
    <t>Måluppfyllelse för blodtryck</t>
  </si>
  <si>
    <t>Måluppfyllelse för blodtryck. Kvinnor</t>
  </si>
  <si>
    <t>Måluppfyllelse för blodtryck. Män</t>
  </si>
  <si>
    <t>Måluppfyllelse för dialysdos</t>
  </si>
  <si>
    <t>Måluppfyllelse för dialysdos. Kvinnor</t>
  </si>
  <si>
    <t>Måluppfyllelse för dialysdos. Män</t>
  </si>
  <si>
    <t>Neonatal dödlighet</t>
  </si>
  <si>
    <t>Nöjdhet med sjukhusvård vid stroke</t>
  </si>
  <si>
    <t>Nöjdhet med sjukhusvård vid stroke. Kvinnor</t>
  </si>
  <si>
    <t>Nöjdhet med sjukhusvård vid stroke. Män</t>
  </si>
  <si>
    <t>Omoperation efter total höftprotesoperation</t>
  </si>
  <si>
    <t>Omoperation vid ljumskbråck</t>
  </si>
  <si>
    <t>Rimlig väntetid vid besök på vårdcentral</t>
  </si>
  <si>
    <t>Självmord i befolkningen</t>
  </si>
  <si>
    <t>Självmord i befolkningen. Kvinnor</t>
  </si>
  <si>
    <t>Självmord i befolkningen. Män</t>
  </si>
  <si>
    <t>Strukturjusterad hälso- och sjukvårdskostnad</t>
  </si>
  <si>
    <t>Synfel vid kataraktoperation</t>
  </si>
  <si>
    <t>Synfel vid kataraktoperation. Kvinnor</t>
  </si>
  <si>
    <t>Synfel vid kataraktoperation. Män</t>
  </si>
  <si>
    <t>Tidiga aborter</t>
  </si>
  <si>
    <t>Tillgång till sjukvård</t>
  </si>
  <si>
    <t>Tio eller fler läkemedel bland äldre</t>
  </si>
  <si>
    <t>Tio eller fler läkemedel bland äldre. Kvinnor</t>
  </si>
  <si>
    <t>Tio eller fler läkemedel bland äldre. Män</t>
  </si>
  <si>
    <t>Tre eller fler psykofarmaka bland äldre</t>
  </si>
  <si>
    <t>Tre eller fler psykofarmaka bland äldre. Kvinnor</t>
  </si>
  <si>
    <t>Tre eller fler psykofarmaka bland äldre. Män</t>
  </si>
  <si>
    <t>Undvikbar slutenvård. Kvinnor</t>
  </si>
  <si>
    <t>Undvikbar slutenvård. Män</t>
  </si>
  <si>
    <t>Vaccination av barn – MPR</t>
  </si>
  <si>
    <t>Vård vid strokeenhet</t>
  </si>
  <si>
    <t>Vård vid strokeenhet. Kvinnor</t>
  </si>
  <si>
    <t>Vård vid strokeenhet. Män</t>
  </si>
  <si>
    <t>Väntetid inför höftfrakturoperation</t>
  </si>
  <si>
    <t>Väntetid inför höftfrakturoperation. Kvinnor</t>
  </si>
  <si>
    <t>Väntetid inför höftfrakturoperation. Män</t>
  </si>
  <si>
    <t>Överlevnad vid bröstcancer</t>
  </si>
  <si>
    <t>Överlevnad vid lungcancer. Kvinnor</t>
  </si>
  <si>
    <t>Överlevnad vid lungcancer. Män</t>
  </si>
  <si>
    <t>Överlevnad vid tjocktarmscancer</t>
  </si>
  <si>
    <t>Överlevnad vid tjocktarmscancer. Kvinnor</t>
  </si>
  <si>
    <t>Överlevnad vid tjocktarmscancer. Män</t>
  </si>
  <si>
    <t>Överlevnad vid ändtarmscancer</t>
  </si>
  <si>
    <t>Överlevnad vid ändtarmscancer. Kvinnor</t>
  </si>
  <si>
    <t>Överlevnad vid ändtarmscancer. Män</t>
  </si>
  <si>
    <t>25Totalt</t>
  </si>
  <si>
    <t>D000700</t>
  </si>
  <si>
    <t>124Totalt</t>
  </si>
  <si>
    <t>A001850</t>
  </si>
  <si>
    <t>Återstående medellivslängd. Kvinnor</t>
  </si>
  <si>
    <t>Återstående medellivslängd. Män</t>
  </si>
  <si>
    <t>Självskattat gott allmänt hälsotillstånd. Kvinnor</t>
  </si>
  <si>
    <t>Självskattat gott allmänt hälsotillstånd. Män</t>
  </si>
  <si>
    <t>Självskattat gott allmänt hälsotillstånd</t>
  </si>
  <si>
    <t>Självskattat nedsatt psykiskt välbefinnande. Kvinnor</t>
  </si>
  <si>
    <t>Självskattat nedsatt psykiskt välbefinnande. Män</t>
  </si>
  <si>
    <t>Självskattat nedsatt psykiskt välbefinnande</t>
  </si>
  <si>
    <t>Sjukvårdsrelaterad åtgärdbar dödlighet. Kvinnor</t>
  </si>
  <si>
    <t>Sjukvårdsrelaterad åtgärdbar dödlighet. Män</t>
  </si>
  <si>
    <t>Sjukvårdsrelaterad åtgärdbar dödlighet</t>
  </si>
  <si>
    <t>Åtgärdbar dödlighet i ischemisk hjärtsjukdom. Kvinnor</t>
  </si>
  <si>
    <t>Åtgärdbar dödlighet i ischemisk hjärtsjukdom. Män</t>
  </si>
  <si>
    <t>Åtgärdbar dödlighet i ischemisk hjärtsjukdom</t>
  </si>
  <si>
    <t>Undvikbar slutenvård</t>
  </si>
  <si>
    <t>Riktad provtagning för att upptäcka  MRSA</t>
  </si>
  <si>
    <t>Vårdrelaterade infektioner</t>
  </si>
  <si>
    <t>Influensavaccination för invånare över 65 år</t>
  </si>
  <si>
    <t>12Kvinnor</t>
  </si>
  <si>
    <t>Gynekologisk cellprovskontroll. Kvinnor</t>
  </si>
  <si>
    <t>Vårdcentralers tillgänglighet per telefon</t>
  </si>
  <si>
    <t>Sjukvårdsrådgivningens tillgänglighet per telefon</t>
  </si>
  <si>
    <t>Läkarbesök inom sju dagar i primärvård</t>
  </si>
  <si>
    <t>Tillgänglighet -  besök i specialiserad vård</t>
  </si>
  <si>
    <t>Tillgänglighet - behandling i specialiserad vård</t>
  </si>
  <si>
    <t>Kostnader per DRG-poäng</t>
  </si>
  <si>
    <t>Kostnad per vårdkontakt i primärvård</t>
  </si>
  <si>
    <t>Låg Apgar-poäng hos nyfödda</t>
  </si>
  <si>
    <t>34Kvinnor</t>
  </si>
  <si>
    <t>Bristningar vid förlossning. Kvinnor</t>
  </si>
  <si>
    <t>35Kvinnor</t>
  </si>
  <si>
    <t>Kejsarsnitt vid okomplicerad graviditet. Kvinnor</t>
  </si>
  <si>
    <t>40Kvinnor</t>
  </si>
  <si>
    <t>Oönskade händelser efter borttagande av livmoder. Kvinnor</t>
  </si>
  <si>
    <t>41Kvinnor</t>
  </si>
  <si>
    <t>Tillgänglighet - gynekologisk operation. Kvinnor</t>
  </si>
  <si>
    <t>42Kvinnor</t>
  </si>
  <si>
    <t>Tillgänglighet -  gynekologisk mottagning. Kvinnor</t>
  </si>
  <si>
    <t>43Kvinnor</t>
  </si>
  <si>
    <t>Dagkirurgiska operationer vid livmoderframfall. Kvinnor</t>
  </si>
  <si>
    <t>44Totalt</t>
  </si>
  <si>
    <t>Implantatöverlevnad vid total knäprotesoperation. Kvinnor</t>
  </si>
  <si>
    <t>Implantatöverlevnad vid total knäprotesoperation. Män</t>
  </si>
  <si>
    <t>Implantatöverlevnad vid total knäprotesoperation</t>
  </si>
  <si>
    <t>Implantatöverlevnad vid total höftprotesoperation. Kvinnor</t>
  </si>
  <si>
    <t>Implantatöverlevnad vid total höftprotesoperation. Män</t>
  </si>
  <si>
    <t>Implantatöverlevnad vid total höftprotesoperation</t>
  </si>
  <si>
    <t>Omoperation efter total höftprotesoperation. Kvinnor</t>
  </si>
  <si>
    <t>Omoperation efter total höftprotesoperation. Män</t>
  </si>
  <si>
    <t>Patientrapporterat resultat av total höftprotesoperation. Kvinnor</t>
  </si>
  <si>
    <t>Patientrapporterat resultat av total höftprotesoperation. Män</t>
  </si>
  <si>
    <t>Patientrapporterat resultat av total höftprotesoperation</t>
  </si>
  <si>
    <t>Oönskade händelser efter knä- och total höftprotesoperation. Kvinnor</t>
  </si>
  <si>
    <t>Oönskade händelser efter knä- och total höftprotesoperation. Män</t>
  </si>
  <si>
    <t>Oönskade händelser efter knä- och total höftprotesoperation</t>
  </si>
  <si>
    <t>Protesopereration vid höftfraktur. Kvinnor</t>
  </si>
  <si>
    <t>Protesopereration vid höftfraktur. Män</t>
  </si>
  <si>
    <t>Protesopereration vid höftfraktur</t>
  </si>
  <si>
    <t xml:space="preserve">Patientrapporterat resultat vid reumatoid artrit </t>
  </si>
  <si>
    <t>Tillgänglighet -  besök ortopedisk mottagning</t>
  </si>
  <si>
    <t>Tillgänglighet - knä- och total höftprotesoperation</t>
  </si>
  <si>
    <t>Artroskopi i knäleden vid artros eller meniskskada. Kvinnor</t>
  </si>
  <si>
    <t>Artroskopi i knäleden vid artros eller meniskskada. Män</t>
  </si>
  <si>
    <t>Artroskopi i knäleden vid artros eller meniskskada</t>
  </si>
  <si>
    <t>64Totalt</t>
  </si>
  <si>
    <t>65Totalt</t>
  </si>
  <si>
    <t>Måluppfyllelse för blodsockervärde (HbA1c). Kvinnor</t>
  </si>
  <si>
    <t>Måluppfyllelse för blodsockervärde (HbA1c). Män</t>
  </si>
  <si>
    <t>Måluppfyllelse för blodsockervärde (HbA1c)</t>
  </si>
  <si>
    <t>Blodfettssänkande läkemedelsbehandling . Kvinnor</t>
  </si>
  <si>
    <t>Blodfettssänkande läkemedelsbehandling . Män</t>
  </si>
  <si>
    <t xml:space="preserve">Blodfettssänkande läkemedelsbehandling </t>
  </si>
  <si>
    <t>Måluppfyllelse för kolesterol. Kvinnor</t>
  </si>
  <si>
    <t>Måluppfyllelse för kolesterol. Män</t>
  </si>
  <si>
    <t>Måluppfyllelse för kolesterol</t>
  </si>
  <si>
    <t>Måluppfyllelse för blodsockervärde (HbA1c) - barn. Flickor</t>
  </si>
  <si>
    <t>Måluppfyllelse för blodsockervärde (HbA1c) - barn. Pojkar</t>
  </si>
  <si>
    <t>Måluppfyllelse för blodsockervärde (HbA1c) - barn</t>
  </si>
  <si>
    <t>75Kvinnor</t>
  </si>
  <si>
    <t>75Män</t>
  </si>
  <si>
    <t>Dödlighet efter sjukhusvårdad hjärtinfarkt</t>
  </si>
  <si>
    <t>Återinsjuknande i hjärtinfarkt. Kvinnor</t>
  </si>
  <si>
    <t>Återinsjuknande i hjärtinfarkt. Män</t>
  </si>
  <si>
    <t>Återinsjuknande i hjärtinfarkt</t>
  </si>
  <si>
    <t>Reperfusionsbehandling vid ST-höjningsinfarkt. Kvinnor</t>
  </si>
  <si>
    <t>Reperfusionsbehandling vid ST-höjningsinfarkt. Män</t>
  </si>
  <si>
    <t>Reperfusionsbehandling vid ST-höjningsinfarkt</t>
  </si>
  <si>
    <t>Kranskärlsrönten vid icke ST-höjningsinfarkt och riskfaktor. Kvinnor</t>
  </si>
  <si>
    <t>Kranskärlsrönten vid icke ST-höjningsinfarkt och riskfaktor. Män</t>
  </si>
  <si>
    <t>Kranskärlsrönten vid icke ST-höjningsinfarkt och riskfaktor</t>
  </si>
  <si>
    <t>Clopidogrelbehandling efter icke ST-höjningsinfarkt. Kvinnor</t>
  </si>
  <si>
    <t>Clopidogrelbehandling efter icke ST-höjningsinfarkt. Män</t>
  </si>
  <si>
    <t>Clopidogrelbehandling efter icke ST-höjningsinfarkt</t>
  </si>
  <si>
    <t>Blodfettssänkande behandling efter hjärtinfarkt. Kvinnor</t>
  </si>
  <si>
    <t>Blodfettssänkande behandling efter hjärtinfarkt. Män</t>
  </si>
  <si>
    <t>1k</t>
  </si>
  <si>
    <t>4k</t>
  </si>
  <si>
    <t>5k</t>
  </si>
  <si>
    <t>6k</t>
  </si>
  <si>
    <t>7k</t>
  </si>
  <si>
    <t>12k</t>
  </si>
  <si>
    <t>31k</t>
  </si>
  <si>
    <t>35k</t>
  </si>
  <si>
    <t>36k</t>
  </si>
  <si>
    <t>37k</t>
  </si>
  <si>
    <t>43k</t>
  </si>
  <si>
    <t>44k</t>
  </si>
  <si>
    <t>45k</t>
  </si>
  <si>
    <t>51k</t>
  </si>
  <si>
    <t>57k</t>
  </si>
  <si>
    <t>60k</t>
  </si>
  <si>
    <t>61k</t>
  </si>
  <si>
    <t>62k</t>
  </si>
  <si>
    <t>63k</t>
  </si>
  <si>
    <t>64k</t>
  </si>
  <si>
    <t>65k</t>
  </si>
  <si>
    <t>66k</t>
  </si>
  <si>
    <t>67k</t>
  </si>
  <si>
    <t>68k</t>
  </si>
  <si>
    <t>71k</t>
  </si>
  <si>
    <t>72k</t>
  </si>
  <si>
    <t>73k</t>
  </si>
  <si>
    <t>74k</t>
  </si>
  <si>
    <t>75k</t>
  </si>
  <si>
    <t>76k</t>
  </si>
  <si>
    <t>77k</t>
  </si>
  <si>
    <t>78k</t>
  </si>
  <si>
    <t>84k</t>
  </si>
  <si>
    <t>85k</t>
  </si>
  <si>
    <t>87k</t>
  </si>
  <si>
    <t>92k</t>
  </si>
  <si>
    <t>117k</t>
  </si>
  <si>
    <t>121k</t>
  </si>
  <si>
    <t>1m</t>
  </si>
  <si>
    <t>4m</t>
  </si>
  <si>
    <t>5m</t>
  </si>
  <si>
    <t>6m</t>
  </si>
  <si>
    <t>7m</t>
  </si>
  <si>
    <t>43m</t>
  </si>
  <si>
    <t>45m</t>
  </si>
  <si>
    <t>51m</t>
  </si>
  <si>
    <t>57m</t>
  </si>
  <si>
    <t>60m</t>
  </si>
  <si>
    <t>61m</t>
  </si>
  <si>
    <t>62m</t>
  </si>
  <si>
    <t>63m</t>
  </si>
  <si>
    <t>64m</t>
  </si>
  <si>
    <t>65m</t>
  </si>
  <si>
    <t>66m</t>
  </si>
  <si>
    <t>67m</t>
  </si>
  <si>
    <t>68m</t>
  </si>
  <si>
    <t>71m</t>
  </si>
  <si>
    <t>72m</t>
  </si>
  <si>
    <t>73m</t>
  </si>
  <si>
    <t>74m</t>
  </si>
  <si>
    <t>75m</t>
  </si>
  <si>
    <t>76m</t>
  </si>
  <si>
    <t>77m</t>
  </si>
  <si>
    <t>78m</t>
  </si>
  <si>
    <t>84m</t>
  </si>
  <si>
    <t>85m</t>
  </si>
  <si>
    <t>87m</t>
  </si>
  <si>
    <t>92m</t>
  </si>
  <si>
    <t>117m</t>
  </si>
  <si>
    <t>121m</t>
  </si>
  <si>
    <t>försämring</t>
  </si>
  <si>
    <t>Procent</t>
  </si>
  <si>
    <t>Bättre/sämre</t>
  </si>
  <si>
    <t>Förbättring/</t>
  </si>
  <si>
    <t xml:space="preserve"> än rikssnittet</t>
  </si>
  <si>
    <t>bättre/sämre</t>
  </si>
  <si>
    <t>Profildiagram –stapeldiagram</t>
  </si>
  <si>
    <r>
      <t xml:space="preserve">I huvudrapporten </t>
    </r>
    <r>
      <rPr>
        <i/>
        <sz val="11"/>
        <rFont val="Times New Roman"/>
        <family val="1"/>
      </rPr>
      <t xml:space="preserve">Öppna jämförelser av hälso- och sjukvårdens kvalitet och effektivitet </t>
    </r>
    <r>
      <rPr>
        <sz val="11"/>
        <rFont val="Times New Roman"/>
        <family val="1"/>
      </rPr>
      <t>–</t>
    </r>
  </si>
  <si>
    <r>
      <t xml:space="preserve">jämförelser mellan landsting 2009 </t>
    </r>
    <r>
      <rPr>
        <sz val="11"/>
        <rFont val="Times New Roman"/>
        <family val="1"/>
      </rPr>
      <t xml:space="preserve">presenteras resultaten för 124 indikatorer. </t>
    </r>
  </si>
  <si>
    <r>
      <t xml:space="preserve">     Procent bättre/sämre än rikssnitt</t>
    </r>
    <r>
      <rPr>
        <sz val="11"/>
        <rFont val="Times New Roman"/>
        <family val="1"/>
      </rPr>
      <t>: Anger graden av avvikelse i procent för</t>
    </r>
  </si>
  <si>
    <r>
      <t xml:space="preserve">     Faktiskt värde</t>
    </r>
    <r>
      <rPr>
        <sz val="11"/>
        <rFont val="Times New Roman"/>
        <family val="1"/>
      </rPr>
      <t>: Resultat för respektive landsting och rikssnitt.</t>
    </r>
  </si>
  <si>
    <r>
      <t xml:space="preserve">     Högst och lägst värde</t>
    </r>
    <r>
      <rPr>
        <sz val="11"/>
        <rFont val="Times New Roman"/>
        <family val="1"/>
      </rPr>
      <t>: Anger högsta respektive lägsta faktiskt värde inom indikatorn.</t>
    </r>
  </si>
  <si>
    <r>
      <t xml:space="preserve">     Variationsvidd: </t>
    </r>
    <r>
      <rPr>
        <sz val="11"/>
        <rFont val="Times New Roman"/>
        <family val="1"/>
      </rPr>
      <t>Anger skillnaden mellan landstingen med störst positiv respektive</t>
    </r>
  </si>
  <si>
    <r>
      <t xml:space="preserve">     </t>
    </r>
    <r>
      <rPr>
        <b/>
        <sz val="11"/>
        <rFont val="Times New Roman"/>
        <family val="1"/>
      </rPr>
      <t xml:space="preserve">Tidigare värde: </t>
    </r>
    <r>
      <rPr>
        <sz val="11"/>
        <rFont val="Times New Roman"/>
        <family val="1"/>
      </rPr>
      <t>Procentuell avvikelse från rikssnitt och faktiskt värde visas även för tidigare period</t>
    </r>
  </si>
  <si>
    <r>
      <t>Grön-gul-röd position</t>
    </r>
    <r>
      <rPr>
        <sz val="11"/>
        <rFont val="Times New Roman"/>
        <family val="1"/>
      </rPr>
      <t>: Anger inom vilken tredjedel som landstinget hamnar i</t>
    </r>
  </si>
  <si>
    <r>
      <t>Pilar:</t>
    </r>
    <r>
      <rPr>
        <sz val="11"/>
        <rFont val="Times New Roman"/>
        <family val="1"/>
      </rPr>
      <t xml:space="preserve"> Som komplement till den färgsatta tabellen visas till höger om de färgsatta området kolumner med </t>
    </r>
  </si>
  <si>
    <r>
      <t xml:space="preserve">indikatorerna hänvisas till </t>
    </r>
    <r>
      <rPr>
        <i/>
        <sz val="11"/>
        <rFont val="Times New Roman"/>
        <family val="1"/>
      </rPr>
      <t>Bilaga 1 Indikatorbeskrivningar</t>
    </r>
    <r>
      <rPr>
        <sz val="11"/>
        <rFont val="Times New Roman"/>
        <family val="1"/>
      </rPr>
      <t xml:space="preserve">. Diverse extrauppgifter som förekommer </t>
    </r>
  </si>
  <si>
    <t>Profildiagram – plottdiagram</t>
  </si>
  <si>
    <t>Njursjukvård &amp; Cancersjukvård</t>
  </si>
  <si>
    <t>118f</t>
  </si>
  <si>
    <t>118p</t>
  </si>
  <si>
    <t>Välj landsting motsv. här:</t>
  </si>
  <si>
    <t>än riket, %</t>
  </si>
  <si>
    <t>försämring,%</t>
  </si>
  <si>
    <t>Kirurgisk behandling &amp; Läkemedelsbehandling</t>
  </si>
  <si>
    <t xml:space="preserve">    OBS! Här visas endast de indikatorer där det finns ett tidigare mätvärde tillgängligt.</t>
  </si>
  <si>
    <t>Blodfettssänkande behandling efter hjärtinfarkt</t>
  </si>
  <si>
    <t>Döda eller återinskrivna efter vård för hjärtsvikt. Kvinnor</t>
  </si>
  <si>
    <t>Döda eller återinskrivna efter vård för hjärtsvikt. Män</t>
  </si>
  <si>
    <t>Döda eller återinskrivna efter vård för hjärtsvikt</t>
  </si>
  <si>
    <t>Väntetid till kranskärlsoperation. Kvinnor</t>
  </si>
  <si>
    <t>Väntetid till kranskärlsoperation. Män</t>
  </si>
  <si>
    <t>Väntetid till kranskärlsoperation</t>
  </si>
  <si>
    <t>Tillgänglighet - besök kardiologi</t>
  </si>
  <si>
    <t>90Totalt</t>
  </si>
  <si>
    <t>114Totalt</t>
  </si>
  <si>
    <t>Dödlighet efter förstagångsstroke. Kvinnor</t>
  </si>
  <si>
    <t>Dödlighet efter förstagångsstroke. Män</t>
  </si>
  <si>
    <t>Dödlighet efter förstagångsstroke</t>
  </si>
  <si>
    <t>Dödlighet efter förstagångsstroke - sjukhusvårdade . Kvinnor</t>
  </si>
  <si>
    <t>Dödlighet efter förstagångsstroke - sjukhusvårdade . Män</t>
  </si>
  <si>
    <t xml:space="preserve">Dödlighet efter förstagångsstroke - sjukhusvårdade </t>
  </si>
  <si>
    <t>Trombolysbehandling vid stroke. Kvinnor</t>
  </si>
  <si>
    <t>Trombolysbehandling vid stroke. Män</t>
  </si>
  <si>
    <t>Trombolysbehandling vid stroke</t>
  </si>
  <si>
    <t>Blodförtunnande behandling vid stroke och förmaksflimmer. Kvinnor</t>
  </si>
  <si>
    <t>Blodförtunnande behandling vid stroke och förmaksflimmer. Män</t>
  </si>
  <si>
    <t>Blodförtunnande behandling vid stroke och förmaksflimmer</t>
  </si>
  <si>
    <t>Återinsjuknande efter stroke. Kvinnor</t>
  </si>
  <si>
    <t>Återinsjuknande efter stroke. Män</t>
  </si>
  <si>
    <t>Återinsjuknande efter stroke</t>
  </si>
  <si>
    <t>Kärlacccess vid dialys. Kvinnor</t>
  </si>
  <si>
    <t>Kärlacccess vid dialys. Män</t>
  </si>
  <si>
    <t>Kärlacccess vid dialys</t>
  </si>
  <si>
    <t>113Kvinnor</t>
  </si>
  <si>
    <t>113Män</t>
  </si>
  <si>
    <t>Njurtransplanterade i aktiv uremivård</t>
  </si>
  <si>
    <t>Reoperation vid ändtarmscancer. Kvinnor</t>
  </si>
  <si>
    <t>Reoperation vid ändtarmscancer. Män</t>
  </si>
  <si>
    <t>Reoperation vid ändtarmscancer</t>
  </si>
  <si>
    <t>Överlevnad vid lungcancer</t>
  </si>
  <si>
    <t>Tid till behandlingsbeslut vid ÖNH-tumör</t>
  </si>
  <si>
    <t>Regelbunden behandling med sömn-/lugnande medel. Kvinnor</t>
  </si>
  <si>
    <t>Regelbunden behandling med sömn-/lugnande medel. Män</t>
  </si>
  <si>
    <t>Regelbunden behandling med sömn-/lugnande medel</t>
  </si>
  <si>
    <t>Återinskrivning efter vård för schizofreni. Kvinnor</t>
  </si>
  <si>
    <t>Återinskrivning efter vård för schizofreni. Män</t>
  </si>
  <si>
    <t>Återinskrivning efter vård för schizofreni</t>
  </si>
  <si>
    <t>Följsamhet till litiumbehandling vid bipolär sjukdom. Kvinnor</t>
  </si>
  <si>
    <t>Följsamhet till litiumbehandling vid bipolär sjukdom. Män</t>
  </si>
  <si>
    <t>Följsamhet till litiumbehandling vid bipolär sjukdom</t>
  </si>
  <si>
    <t>Tillgänglighet - besök barn- och ungdomspsykiatri</t>
  </si>
  <si>
    <t>Tillgänglighet - ljumskbråcksoperation</t>
  </si>
  <si>
    <t>Miniinvasivt borttagande av gallblåsa. Kvinnor</t>
  </si>
  <si>
    <t>Miniinvasivt borttagande av gallblåsa. Män</t>
  </si>
  <si>
    <t>Miniinvasivt borttagande av gallblåsa</t>
  </si>
  <si>
    <t>Kirurgiska komplikationer efter borttagande av gallblåsa. Kvinnor</t>
  </si>
  <si>
    <t>Kirurgiska komplikationer efter borttagande av gallblåsa. Män</t>
  </si>
  <si>
    <t>Kirurgiska komplikationer efter borttagande av gallblåsa</t>
  </si>
  <si>
    <t>Tillgänglighet - galloperation</t>
  </si>
  <si>
    <t>Tid till operation vid förträngning av halspulsåder</t>
  </si>
  <si>
    <t>Döda eller amputerade efter operation av kärlförträngning i ben</t>
  </si>
  <si>
    <t xml:space="preserve">Patientrapporterat resultat av septumplastik </t>
  </si>
  <si>
    <t>Tillgänglighet - operation för grå starr</t>
  </si>
  <si>
    <t>Tillgänglighet -  besök allmänkirurgi</t>
  </si>
  <si>
    <t>Utskrivning från IVA nattetid . Kvinnor</t>
  </si>
  <si>
    <t>Utskrivning från IVA nattetid . Män</t>
  </si>
  <si>
    <t xml:space="preserve">Utskrivning från IVA nattetid </t>
  </si>
  <si>
    <t>Oplanerad återinskrivning på IVA. Kvinnor</t>
  </si>
  <si>
    <t>Oplanerad återinskrivning på IVA. Män</t>
  </si>
  <si>
    <t>Oplanerad återinskrivning på IVA</t>
  </si>
  <si>
    <t>Penicillin V vid behandling av barn med luftvägsantibiotika. Pojkar</t>
  </si>
  <si>
    <t>Penicillin V vid behandling av barn med luftvägsantibiotika</t>
  </si>
  <si>
    <t>Penicillin V vid behandling av barn med luftvägsantibiotika. Flickor</t>
  </si>
  <si>
    <t>Kombinationspreparat vid astma. Kvinnor</t>
  </si>
  <si>
    <t>Kombinationspreparat vid astma. Män</t>
  </si>
  <si>
    <t>Kombinationspreparat vid astma</t>
  </si>
  <si>
    <t>God viruskontroll vid HIV</t>
  </si>
  <si>
    <t>Alla data landsting &amp; sjukhus 2009</t>
  </si>
  <si>
    <t xml:space="preserve">I flikarn "Alla data - sjukhus" och "Alla data - landsting"  finns de data som används i diagram för landsting </t>
  </si>
  <si>
    <t xml:space="preserve">och sjukhus. Vissa sifferuppgifter som ej finns i diagrammen finns här, till exempel konfidensintervallsgränser </t>
  </si>
  <si>
    <t>hänvisas till diagrammen. Detsamma gäller fullständiga namn/rubriker. För ytterliggare information om</t>
  </si>
  <si>
    <t>i varierande grad till exempel täckningsgrad, antal fall, delmängder finns inte insamlat och/eller upplagt på ett</t>
  </si>
  <si>
    <t xml:space="preserve">så systematiskt sätt att de redovisas i den här formen, inte heller de uppgifter som rör socioekonomiska </t>
  </si>
  <si>
    <t>uppdelningar eller tidsserier. För enheterna/sjukhusen redovisas ingen kod, det beror på att koderna och</t>
  </si>
  <si>
    <t>redovisningen varierar mellan källorna och en enhetlig kod/klassificering inte finns tillgänglig. Här redovisas</t>
  </si>
  <si>
    <t xml:space="preserve">det namn som rapporterats från respektive källa och det justerade namn som används i diagrampresentationen. </t>
  </si>
  <si>
    <t>Smärtskattning i livets slutskede. Kvinnor</t>
  </si>
  <si>
    <t>Smärtskattning i livets slutskede. Män</t>
  </si>
  <si>
    <t>Smärtskattning i livets slutskede</t>
  </si>
  <si>
    <t>Vidbehovsordination av opiater i livets slutskede. Kvinnor</t>
  </si>
  <si>
    <t>Vidbehovsordination av opiater i livets slutskede. Män</t>
  </si>
  <si>
    <t>Vidbehovsordination av opiater i livets slutskede</t>
  </si>
  <si>
    <t>Nr_09+kön</t>
  </si>
  <si>
    <t>27Totalt</t>
  </si>
  <si>
    <t>28Totalt</t>
  </si>
  <si>
    <t>29Totalt</t>
  </si>
  <si>
    <t>31Kvinnor</t>
  </si>
  <si>
    <t>32Kvinnor</t>
  </si>
  <si>
    <t>36Kvinnor</t>
  </si>
  <si>
    <t>37Kvinnor</t>
  </si>
  <si>
    <t>39Kvinnor</t>
  </si>
  <si>
    <t>39Män</t>
  </si>
  <si>
    <t>39Totalt</t>
  </si>
  <si>
    <t>40Män</t>
  </si>
  <si>
    <t>41Män</t>
  </si>
  <si>
    <t>42Män</t>
  </si>
  <si>
    <t>43Män</t>
  </si>
  <si>
    <t>44Kvinnor</t>
  </si>
  <si>
    <t>44Män</t>
  </si>
  <si>
    <t>45Kvinnor</t>
  </si>
  <si>
    <t>45Män</t>
  </si>
  <si>
    <t>45Totalt</t>
  </si>
  <si>
    <t>46Totalt</t>
  </si>
  <si>
    <t>47Kvinnor</t>
  </si>
  <si>
    <t>47Män</t>
  </si>
  <si>
    <t>47Totalt</t>
  </si>
  <si>
    <t>48Totalt</t>
  </si>
  <si>
    <t>49Totalt</t>
  </si>
  <si>
    <t>57Kvinnor</t>
  </si>
  <si>
    <t>57Män</t>
  </si>
  <si>
    <t>58Flickor</t>
  </si>
  <si>
    <t>58Pojkar</t>
  </si>
  <si>
    <t>58Totalt</t>
  </si>
  <si>
    <t>60Kvinnor</t>
  </si>
  <si>
    <t>60Män</t>
  </si>
  <si>
    <t>61Kvinnor</t>
  </si>
  <si>
    <t>61Män</t>
  </si>
  <si>
    <t>62Kvinnor</t>
  </si>
  <si>
    <t>62Män</t>
  </si>
  <si>
    <t>64Kvinnor</t>
  </si>
  <si>
    <t>64Män</t>
  </si>
  <si>
    <t>65Kvinnor</t>
  </si>
  <si>
    <t>65Män</t>
  </si>
  <si>
    <t>66Kvinnor</t>
  </si>
  <si>
    <t>66Män</t>
  </si>
  <si>
    <t>66Totalt</t>
  </si>
  <si>
    <t>67Kvinnor</t>
  </si>
  <si>
    <t>67Män</t>
  </si>
  <si>
    <t>67Totalt</t>
  </si>
  <si>
    <t>68Kvinnor</t>
  </si>
  <si>
    <t>68Män</t>
  </si>
  <si>
    <t>68Totalt</t>
  </si>
  <si>
    <t>69Totalt</t>
  </si>
  <si>
    <t>74Kvinnor</t>
  </si>
  <si>
    <t>74Män</t>
  </si>
  <si>
    <t>76Kvinnor</t>
  </si>
  <si>
    <t>76Män</t>
  </si>
  <si>
    <t>76Totalt</t>
  </si>
  <si>
    <t>77Kvinnor</t>
  </si>
  <si>
    <t>77Män</t>
  </si>
  <si>
    <t>77Totalt</t>
  </si>
  <si>
    <t>78Kvinnor</t>
  </si>
  <si>
    <t>78Män</t>
  </si>
  <si>
    <t>78Totalt</t>
  </si>
  <si>
    <t>79Kvinnor</t>
  </si>
  <si>
    <t>79Män</t>
  </si>
  <si>
    <t>79Totalt</t>
  </si>
  <si>
    <t>91Kvinnor</t>
  </si>
  <si>
    <t>91Män</t>
  </si>
  <si>
    <t>91Totalt</t>
  </si>
  <si>
    <t>Hälsotillstånd, dödlighet med mera</t>
  </si>
  <si>
    <t>Förebyggande insatser</t>
  </si>
  <si>
    <t>Förtroende och patientnöjdhet</t>
  </si>
  <si>
    <t>Tillgänglighet</t>
  </si>
  <si>
    <t>Kostnader</t>
  </si>
  <si>
    <t>OBS!!! Inskrivet värde pga för få observationer att räkna på.</t>
  </si>
  <si>
    <t>59Totalt</t>
  </si>
  <si>
    <t>Amputation av patienter med diabetes</t>
  </si>
  <si>
    <t>A002830</t>
  </si>
  <si>
    <t>max</t>
  </si>
  <si>
    <t>min</t>
  </si>
  <si>
    <t>felstaplar+</t>
  </si>
  <si>
    <t>ENDAST FÖR ATT TA BORT #VÄRDEFEL (sätts=0 fär att kunna räkna ut min och max)</t>
  </si>
  <si>
    <t>Välj Landsting/region/landstingsfri kommun</t>
  </si>
  <si>
    <t>Indikator</t>
  </si>
  <si>
    <t>Högsta</t>
  </si>
  <si>
    <t>Lägsta</t>
  </si>
  <si>
    <t>Rikssnitt</t>
  </si>
  <si>
    <t xml:space="preserve"> värde</t>
  </si>
  <si>
    <t>värde</t>
  </si>
  <si>
    <t>vidd</t>
  </si>
  <si>
    <t>Faktiskt</t>
  </si>
  <si>
    <t>Variations-</t>
  </si>
  <si>
    <t>Graviditet, förlossnings-</t>
  </si>
  <si>
    <t>Hälsotillstånd,</t>
  </si>
  <si>
    <t>dödlighet med mera</t>
  </si>
  <si>
    <t xml:space="preserve">Förtroende och </t>
  </si>
  <si>
    <t>patientnöjdhet</t>
  </si>
  <si>
    <t>och nyföddhetsvård</t>
  </si>
  <si>
    <t>Rörelseorganens</t>
  </si>
  <si>
    <t>sjukdomar</t>
  </si>
  <si>
    <t>+</t>
  </si>
  <si>
    <t>-</t>
  </si>
  <si>
    <t>Övergripande indikatorer</t>
  </si>
  <si>
    <r>
      <t xml:space="preserve"> l          </t>
    </r>
    <r>
      <rPr>
        <sz val="4"/>
        <rFont val="Arial"/>
        <family val="2"/>
      </rPr>
      <t xml:space="preserve"> </t>
    </r>
    <r>
      <rPr>
        <sz val="8"/>
        <rFont val="Arial"/>
      </rPr>
      <t xml:space="preserve">    l</t>
    </r>
  </si>
  <si>
    <t>Variationsvidd</t>
  </si>
  <si>
    <t xml:space="preserve"> Välj landsting motsv. här:</t>
  </si>
  <si>
    <t>Områdesvisa indikatorer</t>
  </si>
  <si>
    <t xml:space="preserve">Faktiskt </t>
  </si>
  <si>
    <t>1. Återstående medellivslängd. Kvinnor</t>
  </si>
  <si>
    <t>1. Återstående medellivslängd. Män</t>
  </si>
  <si>
    <t>2. Självskattat gott allmänt hälsotillstånd. Kvinnor</t>
  </si>
  <si>
    <t>2. Självskattat gott allmänt hälsotillstånd. Män</t>
  </si>
  <si>
    <t>2. Självskattat gott allmänt hälsotillstånd</t>
  </si>
  <si>
    <t>3. Självskattat nedsatt psykiskt välbefinnande. Kvinnor</t>
  </si>
  <si>
    <t>3. Självskattat nedsatt psykiskt välbefinnande. Män</t>
  </si>
  <si>
    <t>3. Självskattat nedsatt psykiskt välbefinnande</t>
  </si>
  <si>
    <t>4. Hälsopolitiskt åtgärdbar dödlighet. Kvinnor</t>
  </si>
  <si>
    <t>4. Hälsopolitiskt åtgärdbar dödlighet. Män</t>
  </si>
  <si>
    <t>4. Hälsopolitiskt åtgärdbar dödlighet</t>
  </si>
  <si>
    <t>5. Sjukvårdsrelaterad åtgärdbar dödlighet. Kvinnor</t>
  </si>
  <si>
    <t>5. Sjukvårdsrelaterad åtgärdbar dödlighet. Män</t>
  </si>
  <si>
    <t>5. Sjukvårdsrelaterad åtgärdbar dödlighet</t>
  </si>
  <si>
    <t>6. Åtgärdbar dödlighet i ischemisk hjärtsjukdom. Kvinnor</t>
  </si>
  <si>
    <t>6. Åtgärdbar dödlighet i ischemisk hjärtsjukdom. Män</t>
  </si>
  <si>
    <t>6. Åtgärdbar dödlighet i ischemisk hjärtsjukdom</t>
  </si>
  <si>
    <t>7. Undvikbar slutenvård. Kvinnor</t>
  </si>
  <si>
    <t>7. Undvikbar slutenvård. Män</t>
  </si>
  <si>
    <t>7. Undvikbar slutenvård</t>
  </si>
  <si>
    <t>8. Riktad provtagning för att upptäcka  MRSA</t>
  </si>
  <si>
    <t>9. Vårdrelaterade infektioner</t>
  </si>
  <si>
    <t xml:space="preserve">Öppna Jämförelser </t>
  </si>
  <si>
    <t>10. Vaccination av barn – MPR</t>
  </si>
  <si>
    <t>11. Influensavaccination för invånare över 65 år</t>
  </si>
  <si>
    <t>12. Gynekologisk cellprovskontroll. Kvinnor</t>
  </si>
  <si>
    <t xml:space="preserve">14. Tillgång till sjukvård </t>
  </si>
  <si>
    <t>15. Förtroende för vårdcentraler</t>
  </si>
  <si>
    <t>16. Förtroende för sjukhus</t>
  </si>
  <si>
    <t>17. Förväntad hjälp vid besök</t>
  </si>
  <si>
    <t>18. Rimlig väntetid vid besök på vårdcentral</t>
  </si>
  <si>
    <t>19. Vårdcentralers tillgänglighet per telefon</t>
  </si>
  <si>
    <t>20. Sjukvårdsrådgivningens tillgänglighet per telefon</t>
  </si>
  <si>
    <t>21. Läkarbesök inom sju dagar i primärvård</t>
  </si>
  <si>
    <t>22. Tillgänglighet -  besök i specialiserad vård</t>
  </si>
  <si>
    <t>23. Tillgänglighet - behandling i specialiserad vård</t>
  </si>
  <si>
    <t>24. Strukturjusterad hälso- och sjukvårdskostnad</t>
  </si>
  <si>
    <t>25. Kostnader per DRG-poäng</t>
  </si>
  <si>
    <t>26. Kostnad per vårdkontakt i primärvård</t>
  </si>
  <si>
    <t>27. Tidiga aborter</t>
  </si>
  <si>
    <t>28. Dödfödda</t>
  </si>
  <si>
    <t>29. Neonatal dödlighet</t>
  </si>
  <si>
    <t>30. Låg Apgar-poäng hos nyfödda</t>
  </si>
  <si>
    <t>31. Bristningar vid förlossning. Kvinnor</t>
  </si>
  <si>
    <t>32. Kejsarsnitt vid okomplicerad graviditet. Kvinnor</t>
  </si>
  <si>
    <t>34. Oönskade händelser, borttagande av livmoder. Kvinnor</t>
  </si>
  <si>
    <t>35. Tillgänglighet - gynekologisk operation. Kvinnor</t>
  </si>
  <si>
    <t>36. Tillgänglighet -  gynekologisk mottagning. Kvinnor</t>
  </si>
  <si>
    <t>37. Dagkirurgiska operationer vid livmoderframfall. Kvinnor</t>
  </si>
  <si>
    <t>39. Implantatöverlevnad vid total knäprotesoperation. Kv.</t>
  </si>
  <si>
    <t>39. Implantatöverlevnad vid total knäprotesoperation. Män</t>
  </si>
  <si>
    <t>39. Implantatöverlevnad vid total knäprotesoperation</t>
  </si>
  <si>
    <t>40. Implantatöverlevnad vid total höftprotesoperation. Kv.</t>
  </si>
  <si>
    <t>40. Implantatöverlevnad vid total höftprotesoperation. Män</t>
  </si>
  <si>
    <t>40. Implantatöverlevnad vid total höftprotesoperation</t>
  </si>
  <si>
    <t>41. Omoperation efter total höftprotesoperation. Kvinnor</t>
  </si>
  <si>
    <t>41. Omoperation efter total höftprotesoperation. Män</t>
  </si>
  <si>
    <t>41. Omoperation efter total höftprotesoperation</t>
  </si>
  <si>
    <t>42. Patientrapporterat resultat av total höftprotesop. Kvinnor</t>
  </si>
  <si>
    <t>42. Patientrapporterat resultat av total höftprotesop. Män</t>
  </si>
  <si>
    <t>42. Patientrapporterat resultat av total höftprotesoperation</t>
  </si>
  <si>
    <t>43. Oönskade händelser, knä- och total höftprotesop. Kv.</t>
  </si>
  <si>
    <t>43. Oönskade händelser, knä- och total höftprotesop. Män</t>
  </si>
  <si>
    <t>43. Oönskade händelser efter knä- och total höftprotesop.</t>
  </si>
  <si>
    <t>44. Väntetid inför höftfrakturoperation. Kvinnor</t>
  </si>
  <si>
    <t>44. Väntetid inför höftfrakturoperation. Män</t>
  </si>
  <si>
    <t>44. Väntetid inför höftfrakturoperation</t>
  </si>
  <si>
    <t>45. Protesopereration vid höftfraktur. Kvinnor</t>
  </si>
  <si>
    <t>45. Protesopereration vid höftfraktur. Män</t>
  </si>
  <si>
    <t>45. Protesopereration vid höftfraktur</t>
  </si>
  <si>
    <t>46. Läkemedel mot benskörhet efter fraktur</t>
  </si>
  <si>
    <t>47. Biologiska läkemedel vid reumatoid artrit. Kvinnor</t>
  </si>
  <si>
    <t>47. Biologiska läkemedel vid reumatoid artrit. Män</t>
  </si>
  <si>
    <t>47. Biologiska läkemedel vid reumatoid artrit</t>
  </si>
  <si>
    <t xml:space="preserve">48. Patientrapporterat resultat vid reumatoid artrit </t>
  </si>
  <si>
    <t>49. Tillgänglighet -  besök ortopedisk mottagning</t>
  </si>
  <si>
    <t>50. Tillgänglighet - knä- och total höftprotesoperation</t>
  </si>
  <si>
    <t>51. Artroskopi i knäleden vid artros eller meniskskada. Kv.</t>
  </si>
  <si>
    <t>51. Artroskopi i knäleden vid artros eller meniskskada. Män</t>
  </si>
  <si>
    <t>51. Artroskopi i knäleden vid artros eller meniskskada</t>
  </si>
  <si>
    <t>54. Måluppfyllelse för blodsockervärde (HbA1c). Kvinnor</t>
  </si>
  <si>
    <t>54. Måluppfyllelse för blodsockervärde (HbA1c). Män</t>
  </si>
  <si>
    <t>54. Måluppfyllelse för blodsockervärde (HbA1c)</t>
  </si>
  <si>
    <t>55. Måluppfyllelse för blodtryck. Kvinnor</t>
  </si>
  <si>
    <t>55. Måluppfyllelse för blodtryck. Män</t>
  </si>
  <si>
    <t>55. Måluppfyllelse för blodtryck</t>
  </si>
  <si>
    <t>56. Måluppfyllelse för kolesterol. Kvinnor</t>
  </si>
  <si>
    <t>56. Måluppfyllelse för kolesterol. Män</t>
  </si>
  <si>
    <t>Kirurgisk behandling</t>
  </si>
  <si>
    <t>i de fall sådana uppgifter finns tillgängliga. Tidigare värde är det som i huvudrapportens landstingsdiagram</t>
  </si>
  <si>
    <t>ges ett positivt numeriskt värde och vice versa. En högre dödlighet än riket visas till exempel som -X,X %.</t>
  </si>
  <si>
    <r>
      <t>Landstingsprofiler</t>
    </r>
    <r>
      <rPr>
        <b/>
        <sz val="12"/>
        <color indexed="10"/>
        <rFont val="Times New Roman"/>
        <family val="1"/>
      </rPr>
      <t xml:space="preserve"> </t>
    </r>
    <r>
      <rPr>
        <b/>
        <sz val="12"/>
        <rFont val="Times New Roman"/>
        <family val="1"/>
      </rPr>
      <t xml:space="preserve">– resultat per landsting i alla jämförelser </t>
    </r>
  </si>
  <si>
    <t>56. Måluppfyllelse för kolesterol</t>
  </si>
  <si>
    <t>57. Blodfettssänkande läkemedelsbehandling . Kvinnor</t>
  </si>
  <si>
    <t>57. Blodfettssänkande läkemedelsbehandling . Män</t>
  </si>
  <si>
    <t xml:space="preserve">57. Blodfettssänkande läkemedelsbehandling </t>
  </si>
  <si>
    <t>58. Måluppfyllelse för blodsocker. (HbA1c) - barn. Flickor</t>
  </si>
  <si>
    <t>58. Måluppfyllelse för blodsocker. (HbA1c) - barn. Pojkar</t>
  </si>
  <si>
    <t>58. Måluppfyllelse för blodsockervärde (HbA1c) - barn</t>
  </si>
  <si>
    <t>59. Amputation av patienter med diabetes</t>
  </si>
  <si>
    <t>60. Dödlighet efter hjärtinfarkt. Kvinnor</t>
  </si>
  <si>
    <t>60. Dödlighet efter hjärtinfarkt. Män</t>
  </si>
  <si>
    <t>60. Dödlighet efter hjärtinfarkt</t>
  </si>
  <si>
    <t>61. Dödlighet efter sjukhusvårdad hjärtinfarkt. Kvinnor</t>
  </si>
  <si>
    <t>61. Dödlighet efter sjukhusvårdad hjärtinfarkt. Män</t>
  </si>
  <si>
    <t>61. Dödlighet efter sjukhusvårdad hjärtinfarkt</t>
  </si>
  <si>
    <t>62. Återinsjuknande i hjärtinfarkt. Kvinnor</t>
  </si>
  <si>
    <t>62. Återinsjuknande i hjärtinfarkt. Män</t>
  </si>
  <si>
    <t>62. Återinsjuknande i hjärtinfarkt</t>
  </si>
  <si>
    <t>63. Reperfusionsbehandling vid ST-höjningsinfarkt. Kvinnor</t>
  </si>
  <si>
    <t>63. Reperfusionsbehandling vid ST-höjningsinfarkt. Män</t>
  </si>
  <si>
    <t>63. Reperfusionsbehandling vid ST-höjningsinfarkt</t>
  </si>
  <si>
    <t>64. Kranskärlsröntgen, ej ST-höjningsinfarkt o. riskfaktor. Kv</t>
  </si>
  <si>
    <t>64. Kranskärlsröntgen, ej ST-höjningsinfarkt o. riskfaktor. Män</t>
  </si>
  <si>
    <t>64. Kranskärlsröntgen vid icke ST-höjningsinfarkt o. riskfaktor</t>
  </si>
  <si>
    <t>65. Clopidogrelbehandling efter icke ST-höjningsinfarkt. Kv.</t>
  </si>
  <si>
    <t>65. Clopidogrelbehandling efter icke ST-höjningsinfarkt. Män</t>
  </si>
  <si>
    <t>65. Clopidogrelbehandling efter icke ST-höjningsinfarkt</t>
  </si>
  <si>
    <t>66. Blodfettssänkande behandling efter hjärtinfarkt. Kvinnor</t>
  </si>
  <si>
    <t>1998-2008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</si>
</sst>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.000"/>
    <numFmt numFmtId="165" formatCode="0.0"/>
    <numFmt numFmtId="166" formatCode="0.0000"/>
    <numFmt numFmtId="167" formatCode="0.0%"/>
    <numFmt numFmtId="168" formatCode="\&lt;;\ \&gt;"/>
    <numFmt numFmtId="169" formatCode="#,##0.0"/>
  </numFmts>
  <fonts count="100">
    <font>
      <sz val="10"/>
      <name val="Arial"/>
    </font>
    <font>
      <sz val="10"/>
      <name val="Arial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u/>
      <sz val="10"/>
      <color indexed="12"/>
      <name val="Arial"/>
    </font>
    <font>
      <sz val="11"/>
      <color indexed="6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sz val="8"/>
      <color indexed="22"/>
      <name val="Arial"/>
    </font>
    <font>
      <b/>
      <sz val="8"/>
      <color indexed="10"/>
      <name val="Arial"/>
      <family val="2"/>
    </font>
    <font>
      <sz val="8"/>
      <name val="Arial"/>
    </font>
    <font>
      <b/>
      <sz val="10"/>
      <name val="Arial"/>
      <family val="2"/>
    </font>
    <font>
      <sz val="8"/>
      <color indexed="9"/>
      <name val="Arial"/>
    </font>
    <font>
      <sz val="7.5"/>
      <name val="Arial"/>
    </font>
    <font>
      <sz val="7"/>
      <color indexed="22"/>
      <name val="Arial"/>
    </font>
    <font>
      <sz val="7"/>
      <name val="Arial"/>
    </font>
    <font>
      <sz val="7"/>
      <color indexed="9"/>
      <name val="Arial"/>
    </font>
    <font>
      <b/>
      <sz val="8"/>
      <color indexed="81"/>
      <name val="Tahoma"/>
    </font>
    <font>
      <sz val="8"/>
      <color indexed="81"/>
      <name val="Tahoma"/>
    </font>
    <font>
      <b/>
      <sz val="8"/>
      <color indexed="9"/>
      <name val="Arial"/>
    </font>
    <font>
      <sz val="8"/>
      <color indexed="8"/>
      <name val="Arial"/>
    </font>
    <font>
      <sz val="7"/>
      <color indexed="8"/>
      <name val="Arial"/>
    </font>
    <font>
      <b/>
      <sz val="8"/>
      <name val="Arial"/>
      <family val="2"/>
    </font>
    <font>
      <sz val="8"/>
      <color indexed="55"/>
      <name val="Arial"/>
    </font>
    <font>
      <sz val="8"/>
      <name val="Arial"/>
      <family val="2"/>
    </font>
    <font>
      <sz val="7"/>
      <name val="Arial"/>
      <family val="2"/>
    </font>
    <font>
      <b/>
      <sz val="8"/>
      <name val="Arial"/>
    </font>
    <font>
      <sz val="10"/>
      <color indexed="12"/>
      <name val="Arial"/>
    </font>
    <font>
      <b/>
      <sz val="8.5"/>
      <name val="Arial"/>
    </font>
    <font>
      <sz val="8.5"/>
      <name val="Arial"/>
    </font>
    <font>
      <b/>
      <sz val="8.5"/>
      <color indexed="23"/>
      <name val="Arial"/>
    </font>
    <font>
      <sz val="8.5"/>
      <color indexed="23"/>
      <name val="Arial"/>
    </font>
    <font>
      <sz val="4"/>
      <name val="Arial"/>
      <family val="2"/>
    </font>
    <font>
      <b/>
      <sz val="14"/>
      <name val="Arial"/>
      <family val="2"/>
    </font>
    <font>
      <sz val="8.5"/>
      <color indexed="9"/>
      <name val="Arial"/>
    </font>
    <font>
      <sz val="10"/>
      <color indexed="9"/>
      <name val="Arial"/>
    </font>
    <font>
      <b/>
      <sz val="6"/>
      <color indexed="23"/>
      <name val="Arial"/>
    </font>
    <font>
      <sz val="6"/>
      <color indexed="23"/>
      <name val="Arial"/>
    </font>
    <font>
      <sz val="10"/>
      <name val="Times New Roman"/>
      <family val="1"/>
    </font>
    <font>
      <b/>
      <sz val="14"/>
      <name val="Times New Roman"/>
      <family val="1"/>
    </font>
    <font>
      <sz val="14"/>
      <name val="Arial"/>
    </font>
    <font>
      <b/>
      <sz val="13"/>
      <name val="Times-Bold"/>
    </font>
    <font>
      <sz val="14"/>
      <name val="Times New Roman"/>
      <family val="1"/>
    </font>
    <font>
      <sz val="11.5"/>
      <name val="Times New Roman"/>
      <family val="1"/>
    </font>
    <font>
      <sz val="11.5"/>
      <name val="Times-Roman"/>
    </font>
    <font>
      <b/>
      <sz val="11.5"/>
      <name val="Times-Bold"/>
    </font>
    <font>
      <sz val="11.5"/>
      <color indexed="53"/>
      <name val="Times-Roman"/>
    </font>
    <font>
      <sz val="10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sz val="7"/>
      <color indexed="8"/>
      <name val="Arial"/>
      <family val="2"/>
    </font>
    <font>
      <sz val="7.5"/>
      <color indexed="9"/>
      <name val="Arial"/>
    </font>
    <font>
      <sz val="7"/>
      <color indexed="23"/>
      <name val="Arial"/>
      <family val="2"/>
    </font>
    <font>
      <b/>
      <sz val="7"/>
      <color indexed="23"/>
      <name val="Arial"/>
      <family val="2"/>
    </font>
    <font>
      <sz val="8"/>
      <color indexed="10"/>
      <name val="Arial"/>
      <family val="2"/>
    </font>
    <font>
      <sz val="5.5"/>
      <name val="Arial"/>
    </font>
    <font>
      <sz val="5.5"/>
      <color indexed="9"/>
      <name val="Arial"/>
    </font>
    <font>
      <sz val="7.5"/>
      <color indexed="8"/>
      <name val="Arial"/>
    </font>
    <font>
      <b/>
      <sz val="6"/>
      <color indexed="9"/>
      <name val="Arial"/>
      <family val="2"/>
    </font>
    <font>
      <b/>
      <sz val="12"/>
      <name val="Arial"/>
      <family val="2"/>
    </font>
    <font>
      <sz val="18"/>
      <name val="Arial"/>
    </font>
    <font>
      <b/>
      <sz val="12"/>
      <name val="Times New Roman"/>
      <family val="1"/>
    </font>
    <font>
      <b/>
      <sz val="12"/>
      <color indexed="10"/>
      <name val="Times New Roman"/>
      <family val="1"/>
    </font>
    <font>
      <sz val="10"/>
      <name val="Arial"/>
    </font>
    <font>
      <sz val="11"/>
      <name val="Times New Roman"/>
      <family val="1"/>
    </font>
    <font>
      <i/>
      <sz val="11"/>
      <name val="Times New Roman"/>
      <family val="1"/>
    </font>
    <font>
      <b/>
      <u/>
      <sz val="11"/>
      <color indexed="12"/>
      <name val="Arial"/>
      <family val="2"/>
    </font>
    <font>
      <b/>
      <sz val="11"/>
      <name val="Times New Roman"/>
      <family val="1"/>
    </font>
    <font>
      <b/>
      <sz val="11"/>
      <name val="Arial"/>
      <family val="2"/>
    </font>
    <font>
      <b/>
      <sz val="10"/>
      <color indexed="22"/>
      <name val="Arial"/>
      <family val="2"/>
    </font>
    <font>
      <b/>
      <sz val="10"/>
      <name val="Arial"/>
    </font>
    <font>
      <sz val="8"/>
      <color indexed="22"/>
      <name val="Arial"/>
      <family val="2"/>
    </font>
    <font>
      <sz val="10"/>
      <color indexed="55"/>
      <name val="Arial"/>
    </font>
    <font>
      <sz val="9"/>
      <name val="Arial"/>
    </font>
    <font>
      <b/>
      <sz val="14"/>
      <name val="Arial"/>
    </font>
    <font>
      <sz val="14"/>
      <color indexed="55"/>
      <name val="Arial"/>
    </font>
    <font>
      <sz val="14"/>
      <color indexed="8"/>
      <name val="Arial"/>
      <family val="2"/>
    </font>
    <font>
      <sz val="10"/>
      <color indexed="13"/>
      <name val="Arial"/>
    </font>
    <font>
      <u/>
      <sz val="9"/>
      <color indexed="12"/>
      <name val="Arial"/>
    </font>
    <font>
      <b/>
      <sz val="9"/>
      <name val="Arial"/>
      <family val="2"/>
    </font>
    <font>
      <sz val="9"/>
      <name val="Arial"/>
      <family val="2"/>
    </font>
    <font>
      <sz val="11.5"/>
      <color indexed="13"/>
      <name val="Times New Roman"/>
      <family val="1"/>
    </font>
    <font>
      <sz val="20"/>
      <name val="Arial"/>
    </font>
    <font>
      <b/>
      <sz val="7.5"/>
      <color indexed="9"/>
      <name val="Arial"/>
    </font>
    <font>
      <b/>
      <sz val="10"/>
      <color indexed="9"/>
      <name val="Arial"/>
    </font>
    <font>
      <sz val="10"/>
      <color indexed="8"/>
      <name val="Arial"/>
    </font>
    <font>
      <b/>
      <sz val="8"/>
      <color indexed="8"/>
      <name val="Arial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9"/>
        <bgColor indexed="64"/>
      </patternFill>
    </fill>
  </fills>
  <borders count="36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1" fillId="16" borderId="1" applyNumberFormat="0" applyFont="0" applyAlignment="0" applyProtection="0"/>
    <xf numFmtId="0" fontId="4" fillId="17" borderId="2" applyNumberFormat="0" applyAlignment="0" applyProtection="0"/>
    <xf numFmtId="0" fontId="5" fillId="4" borderId="0" applyNumberFormat="0" applyBorder="0" applyAlignment="0" applyProtection="0"/>
    <xf numFmtId="0" fontId="6" fillId="3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9" fillId="7" borderId="2" applyNumberFormat="0" applyAlignment="0" applyProtection="0"/>
    <xf numFmtId="0" fontId="10" fillId="22" borderId="3" applyNumberFormat="0" applyAlignment="0" applyProtection="0"/>
    <xf numFmtId="0" fontId="11" fillId="0" borderId="4" applyNumberFormat="0" applyFill="0" applyAlignment="0" applyProtection="0"/>
    <xf numFmtId="0" fontId="12" fillId="23" borderId="0" applyNumberFormat="0" applyBorder="0" applyAlignment="0" applyProtection="0"/>
    <xf numFmtId="0" fontId="13" fillId="0" borderId="0" applyNumberFormat="0" applyFill="0" applyBorder="0" applyAlignment="0" applyProtection="0"/>
    <xf numFmtId="0" fontId="14" fillId="0" borderId="5" applyNumberFormat="0" applyFill="0" applyAlignment="0" applyProtection="0"/>
    <xf numFmtId="0" fontId="15" fillId="0" borderId="6" applyNumberFormat="0" applyFill="0" applyAlignment="0" applyProtection="0"/>
    <xf numFmtId="0" fontId="16" fillId="0" borderId="7" applyNumberFormat="0" applyFill="0" applyAlignment="0" applyProtection="0"/>
    <xf numFmtId="0" fontId="16" fillId="0" borderId="0" applyNumberFormat="0" applyFill="0" applyBorder="0" applyAlignment="0" applyProtection="0"/>
    <xf numFmtId="0" fontId="17" fillId="0" borderId="8" applyNumberFormat="0" applyFill="0" applyAlignment="0" applyProtection="0"/>
    <xf numFmtId="0" fontId="18" fillId="17" borderId="9" applyNumberFormat="0" applyAlignment="0" applyProtection="0"/>
    <xf numFmtId="0" fontId="19" fillId="0" borderId="0" applyNumberFormat="0" applyFill="0" applyBorder="0" applyAlignment="0" applyProtection="0"/>
  </cellStyleXfs>
  <cellXfs count="256">
    <xf numFmtId="0" fontId="0" fillId="0" borderId="0" xfId="0"/>
    <xf numFmtId="0" fontId="20" fillId="0" borderId="0" xfId="0" applyFont="1"/>
    <xf numFmtId="0" fontId="21" fillId="0" borderId="0" xfId="0" applyFont="1"/>
    <xf numFmtId="0" fontId="22" fillId="0" borderId="0" xfId="0" applyFont="1"/>
    <xf numFmtId="0" fontId="23" fillId="0" borderId="0" xfId="0" applyFont="1"/>
    <xf numFmtId="0" fontId="20" fillId="0" borderId="0" xfId="0" applyFont="1" applyFill="1"/>
    <xf numFmtId="0" fontId="24" fillId="0" borderId="0" xfId="0" applyFont="1"/>
    <xf numFmtId="0" fontId="0" fillId="0" borderId="0" xfId="0" applyBorder="1"/>
    <xf numFmtId="0" fontId="0" fillId="0" borderId="10" xfId="0" applyBorder="1"/>
    <xf numFmtId="0" fontId="24" fillId="0" borderId="0" xfId="0" applyFont="1" applyBorder="1" applyAlignment="1">
      <alignment horizontal="center"/>
    </xf>
    <xf numFmtId="0" fontId="25" fillId="0" borderId="11" xfId="0" applyFont="1" applyBorder="1" applyAlignment="1">
      <alignment horizontal="center" vertical="center" textRotation="90" wrapText="1"/>
    </xf>
    <xf numFmtId="0" fontId="22" fillId="0" borderId="0" xfId="0" applyFont="1" applyBorder="1" applyAlignment="1">
      <alignment wrapText="1"/>
    </xf>
    <xf numFmtId="0" fontId="20" fillId="0" borderId="0" xfId="0" applyFont="1" applyBorder="1" applyAlignment="1">
      <alignment wrapText="1"/>
    </xf>
    <xf numFmtId="0" fontId="20" fillId="0" borderId="0" xfId="0" applyFont="1" applyFill="1" applyBorder="1" applyAlignment="1">
      <alignment wrapText="1"/>
    </xf>
    <xf numFmtId="0" fontId="22" fillId="0" borderId="0" xfId="0" applyFont="1" applyAlignment="1">
      <alignment wrapText="1"/>
    </xf>
    <xf numFmtId="0" fontId="27" fillId="0" borderId="11" xfId="0" applyFont="1" applyBorder="1"/>
    <xf numFmtId="165" fontId="28" fillId="24" borderId="11" xfId="0" applyNumberFormat="1" applyFont="1" applyFill="1" applyBorder="1" applyAlignment="1">
      <alignment horizontal="center"/>
    </xf>
    <xf numFmtId="0" fontId="27" fillId="0" borderId="0" xfId="0" applyNumberFormat="1" applyFont="1" applyBorder="1"/>
    <xf numFmtId="164" fontId="26" fillId="0" borderId="0" xfId="0" applyNumberFormat="1" applyFont="1" applyBorder="1"/>
    <xf numFmtId="166" fontId="26" fillId="0" borderId="0" xfId="0" applyNumberFormat="1" applyFont="1" applyFill="1" applyBorder="1"/>
    <xf numFmtId="0" fontId="27" fillId="0" borderId="0" xfId="0" applyFont="1"/>
    <xf numFmtId="165" fontId="27" fillId="0" borderId="0" xfId="0" applyNumberFormat="1" applyFont="1" applyBorder="1" applyAlignment="1">
      <alignment horizontal="center"/>
    </xf>
    <xf numFmtId="165" fontId="27" fillId="0" borderId="0" xfId="0" applyNumberFormat="1" applyFont="1" applyAlignment="1">
      <alignment horizontal="center"/>
    </xf>
    <xf numFmtId="1" fontId="28" fillId="24" borderId="11" xfId="0" applyNumberFormat="1" applyFont="1" applyFill="1" applyBorder="1" applyAlignment="1">
      <alignment horizontal="center"/>
    </xf>
    <xf numFmtId="0" fontId="27" fillId="0" borderId="0" xfId="0" applyFont="1" applyBorder="1"/>
    <xf numFmtId="0" fontId="22" fillId="0" borderId="0" xfId="0" applyFont="1" applyFill="1" applyBorder="1"/>
    <xf numFmtId="0" fontId="31" fillId="0" borderId="0" xfId="0" applyFont="1" applyFill="1" applyAlignment="1">
      <alignment horizontal="center"/>
    </xf>
    <xf numFmtId="0" fontId="24" fillId="0" borderId="0" xfId="0" applyFont="1" applyAlignment="1">
      <alignment horizontal="center"/>
    </xf>
    <xf numFmtId="0" fontId="22" fillId="0" borderId="0" xfId="0" applyFont="1" applyFill="1"/>
    <xf numFmtId="164" fontId="28" fillId="24" borderId="11" xfId="0" applyNumberFormat="1" applyFont="1" applyFill="1" applyBorder="1" applyAlignment="1">
      <alignment horizontal="center"/>
    </xf>
    <xf numFmtId="2" fontId="28" fillId="24" borderId="11" xfId="0" applyNumberFormat="1" applyFont="1" applyFill="1" applyBorder="1" applyAlignment="1">
      <alignment horizontal="center"/>
    </xf>
    <xf numFmtId="165" fontId="27" fillId="0" borderId="11" xfId="0" applyNumberFormat="1" applyFont="1" applyBorder="1" applyAlignment="1">
      <alignment horizontal="center"/>
    </xf>
    <xf numFmtId="1" fontId="27" fillId="0" borderId="11" xfId="0" applyNumberFormat="1" applyFont="1" applyBorder="1" applyAlignment="1">
      <alignment horizontal="center"/>
    </xf>
    <xf numFmtId="0" fontId="27" fillId="0" borderId="11" xfId="0" applyFont="1" applyBorder="1" applyAlignment="1">
      <alignment horizontal="center"/>
    </xf>
    <xf numFmtId="2" fontId="27" fillId="0" borderId="11" xfId="0" applyNumberFormat="1" applyFont="1" applyBorder="1" applyAlignment="1">
      <alignment horizontal="center"/>
    </xf>
    <xf numFmtId="164" fontId="27" fillId="0" borderId="11" xfId="0" applyNumberFormat="1" applyFont="1" applyBorder="1" applyAlignment="1">
      <alignment horizontal="center"/>
    </xf>
    <xf numFmtId="165" fontId="28" fillId="0" borderId="0" xfId="0" applyNumberFormat="1" applyFont="1" applyFill="1" applyBorder="1" applyAlignment="1">
      <alignment horizontal="center"/>
    </xf>
    <xf numFmtId="0" fontId="26" fillId="0" borderId="0" xfId="0" applyFont="1" applyFill="1" applyBorder="1"/>
    <xf numFmtId="0" fontId="26" fillId="0" borderId="0" xfId="0" applyFont="1" applyFill="1" applyBorder="1" applyAlignment="1">
      <alignment horizontal="center"/>
    </xf>
    <xf numFmtId="1" fontId="28" fillId="0" borderId="11" xfId="0" applyNumberFormat="1" applyFont="1" applyFill="1" applyBorder="1" applyAlignment="1">
      <alignment horizontal="center"/>
    </xf>
    <xf numFmtId="165" fontId="28" fillId="0" borderId="11" xfId="0" applyNumberFormat="1" applyFont="1" applyFill="1" applyBorder="1" applyAlignment="1">
      <alignment horizontal="center"/>
    </xf>
    <xf numFmtId="166" fontId="26" fillId="24" borderId="0" xfId="0" applyNumberFormat="1" applyFont="1" applyFill="1" applyBorder="1"/>
    <xf numFmtId="167" fontId="22" fillId="0" borderId="0" xfId="0" applyNumberFormat="1" applyFont="1" applyAlignment="1">
      <alignment horizontal="center"/>
    </xf>
    <xf numFmtId="0" fontId="23" fillId="0" borderId="0" xfId="0" applyFont="1" applyBorder="1"/>
    <xf numFmtId="0" fontId="39" fillId="0" borderId="0" xfId="0" applyFont="1"/>
    <xf numFmtId="0" fontId="0" fillId="0" borderId="0" xfId="0" applyFill="1"/>
    <xf numFmtId="0" fontId="22" fillId="0" borderId="0" xfId="0" applyFont="1" applyBorder="1"/>
    <xf numFmtId="0" fontId="40" fillId="0" borderId="0" xfId="0" applyFont="1"/>
    <xf numFmtId="0" fontId="41" fillId="0" borderId="0" xfId="0" applyFont="1"/>
    <xf numFmtId="0" fontId="42" fillId="0" borderId="0" xfId="0" applyFont="1" applyFill="1"/>
    <xf numFmtId="0" fontId="43" fillId="0" borderId="0" xfId="0" applyFont="1"/>
    <xf numFmtId="0" fontId="41" fillId="0" borderId="0" xfId="0" applyFont="1" applyBorder="1"/>
    <xf numFmtId="0" fontId="40" fillId="25" borderId="12" xfId="0" applyFont="1" applyFill="1" applyBorder="1"/>
    <xf numFmtId="0" fontId="41" fillId="0" borderId="13" xfId="0" applyFont="1" applyBorder="1" applyAlignment="1">
      <alignment horizontal="center"/>
    </xf>
    <xf numFmtId="0" fontId="41" fillId="0" borderId="14" xfId="0" applyFont="1" applyBorder="1" applyAlignment="1">
      <alignment horizontal="center"/>
    </xf>
    <xf numFmtId="0" fontId="41" fillId="0" borderId="15" xfId="0" applyFont="1" applyBorder="1" applyAlignment="1">
      <alignment horizontal="center"/>
    </xf>
    <xf numFmtId="0" fontId="40" fillId="25" borderId="16" xfId="0" applyFont="1" applyFill="1" applyBorder="1" applyAlignment="1">
      <alignment horizontal="left"/>
    </xf>
    <xf numFmtId="0" fontId="41" fillId="0" borderId="17" xfId="0" applyFont="1" applyBorder="1" applyAlignment="1">
      <alignment horizontal="center"/>
    </xf>
    <xf numFmtId="0" fontId="41" fillId="0" borderId="18" xfId="0" applyFont="1" applyBorder="1" applyAlignment="1">
      <alignment horizontal="center"/>
    </xf>
    <xf numFmtId="0" fontId="40" fillId="25" borderId="16" xfId="0" applyFont="1" applyFill="1" applyBorder="1"/>
    <xf numFmtId="0" fontId="40" fillId="25" borderId="19" xfId="0" applyFont="1" applyFill="1" applyBorder="1"/>
    <xf numFmtId="0" fontId="41" fillId="0" borderId="20" xfId="0" applyFont="1" applyBorder="1" applyAlignment="1">
      <alignment horizontal="center"/>
    </xf>
    <xf numFmtId="0" fontId="41" fillId="0" borderId="21" xfId="0" applyFont="1" applyBorder="1" applyAlignment="1">
      <alignment horizontal="center"/>
    </xf>
    <xf numFmtId="0" fontId="41" fillId="0" borderId="22" xfId="0" applyFont="1" applyBorder="1"/>
    <xf numFmtId="0" fontId="41" fillId="0" borderId="0" xfId="0" applyFont="1" applyBorder="1" applyAlignment="1">
      <alignment horizontal="left"/>
    </xf>
    <xf numFmtId="0" fontId="38" fillId="0" borderId="16" xfId="0" applyFont="1" applyBorder="1"/>
    <xf numFmtId="0" fontId="38" fillId="0" borderId="19" xfId="0" applyFont="1" applyBorder="1"/>
    <xf numFmtId="0" fontId="41" fillId="0" borderId="22" xfId="0" applyFont="1" applyBorder="1" applyAlignment="1">
      <alignment horizontal="center"/>
    </xf>
    <xf numFmtId="0" fontId="41" fillId="0" borderId="0" xfId="0" applyFont="1" applyBorder="1" applyAlignment="1">
      <alignment horizontal="center"/>
    </xf>
    <xf numFmtId="0" fontId="41" fillId="25" borderId="14" xfId="0" applyFont="1" applyFill="1" applyBorder="1"/>
    <xf numFmtId="0" fontId="41" fillId="25" borderId="18" xfId="0" applyFont="1" applyFill="1" applyBorder="1"/>
    <xf numFmtId="0" fontId="40" fillId="25" borderId="21" xfId="0" applyFont="1" applyFill="1" applyBorder="1"/>
    <xf numFmtId="0" fontId="22" fillId="26" borderId="11" xfId="0" applyFont="1" applyFill="1" applyBorder="1"/>
    <xf numFmtId="0" fontId="22" fillId="0" borderId="11" xfId="0" applyFont="1" applyBorder="1"/>
    <xf numFmtId="0" fontId="22" fillId="24" borderId="11" xfId="0" applyFont="1" applyFill="1" applyBorder="1"/>
    <xf numFmtId="0" fontId="45" fillId="0" borderId="0" xfId="0" applyFont="1"/>
    <xf numFmtId="0" fontId="0" fillId="25" borderId="0" xfId="0" applyFill="1"/>
    <xf numFmtId="0" fontId="23" fillId="25" borderId="0" xfId="0" applyFont="1" applyFill="1"/>
    <xf numFmtId="0" fontId="0" fillId="27" borderId="11" xfId="0" applyFill="1" applyBorder="1"/>
    <xf numFmtId="0" fontId="46" fillId="0" borderId="0" xfId="0" applyFont="1" applyBorder="1" applyAlignment="1">
      <alignment horizontal="center"/>
    </xf>
    <xf numFmtId="0" fontId="46" fillId="0" borderId="0" xfId="0" quotePrefix="1" applyFont="1" applyBorder="1" applyAlignment="1">
      <alignment horizontal="center"/>
    </xf>
    <xf numFmtId="2" fontId="46" fillId="0" borderId="0" xfId="0" applyNumberFormat="1" applyFont="1" applyBorder="1" applyAlignment="1">
      <alignment horizontal="center"/>
    </xf>
    <xf numFmtId="169" fontId="22" fillId="0" borderId="0" xfId="0" applyNumberFormat="1" applyFont="1" applyBorder="1" applyAlignment="1">
      <alignment horizontal="right"/>
    </xf>
    <xf numFmtId="165" fontId="22" fillId="0" borderId="0" xfId="0" applyNumberFormat="1" applyFont="1" applyFill="1" applyBorder="1" applyAlignment="1">
      <alignment horizontal="right"/>
    </xf>
    <xf numFmtId="1" fontId="22" fillId="0" borderId="0" xfId="0" applyNumberFormat="1" applyFont="1" applyFill="1" applyBorder="1" applyAlignment="1">
      <alignment horizontal="right"/>
    </xf>
    <xf numFmtId="169" fontId="22" fillId="0" borderId="22" xfId="0" applyNumberFormat="1" applyFont="1" applyBorder="1" applyAlignment="1">
      <alignment horizontal="right"/>
    </xf>
    <xf numFmtId="165" fontId="22" fillId="0" borderId="22" xfId="0" applyNumberFormat="1" applyFont="1" applyFill="1" applyBorder="1" applyAlignment="1">
      <alignment horizontal="right"/>
    </xf>
    <xf numFmtId="2" fontId="22" fillId="0" borderId="0" xfId="0" applyNumberFormat="1" applyFont="1" applyFill="1" applyBorder="1" applyAlignment="1">
      <alignment horizontal="right"/>
    </xf>
    <xf numFmtId="164" fontId="22" fillId="0" borderId="0" xfId="0" applyNumberFormat="1" applyFont="1" applyFill="1" applyBorder="1" applyAlignment="1">
      <alignment horizontal="right"/>
    </xf>
    <xf numFmtId="1" fontId="22" fillId="0" borderId="22" xfId="0" applyNumberFormat="1" applyFont="1" applyFill="1" applyBorder="1" applyAlignment="1">
      <alignment horizontal="right"/>
    </xf>
    <xf numFmtId="2" fontId="22" fillId="0" borderId="22" xfId="0" applyNumberFormat="1" applyFont="1" applyFill="1" applyBorder="1" applyAlignment="1">
      <alignment horizontal="right"/>
    </xf>
    <xf numFmtId="0" fontId="43" fillId="0" borderId="0" xfId="0" applyFont="1" applyBorder="1" applyAlignment="1">
      <alignment horizontal="center"/>
    </xf>
    <xf numFmtId="0" fontId="36" fillId="0" borderId="0" xfId="0" applyFont="1" applyBorder="1"/>
    <xf numFmtId="0" fontId="48" fillId="0" borderId="0" xfId="0" applyFont="1" applyAlignment="1">
      <alignment horizontal="right"/>
    </xf>
    <xf numFmtId="0" fontId="48" fillId="25" borderId="23" xfId="0" applyFont="1" applyFill="1" applyBorder="1" applyAlignment="1">
      <alignment horizontal="right"/>
    </xf>
    <xf numFmtId="0" fontId="48" fillId="25" borderId="0" xfId="0" applyFont="1" applyFill="1" applyBorder="1" applyAlignment="1">
      <alignment horizontal="right"/>
    </xf>
    <xf numFmtId="0" fontId="48" fillId="25" borderId="22" xfId="0" applyFont="1" applyFill="1" applyBorder="1" applyAlignment="1">
      <alignment horizontal="right"/>
    </xf>
    <xf numFmtId="0" fontId="49" fillId="0" borderId="0" xfId="0" applyFont="1" applyBorder="1" applyAlignment="1">
      <alignment horizontal="right"/>
    </xf>
    <xf numFmtId="0" fontId="49" fillId="0" borderId="22" xfId="0" applyFont="1" applyBorder="1" applyAlignment="1">
      <alignment horizontal="right"/>
    </xf>
    <xf numFmtId="0" fontId="50" fillId="0" borderId="0" xfId="0" applyFont="1"/>
    <xf numFmtId="0" fontId="54" fillId="0" borderId="0" xfId="0" applyFont="1"/>
    <xf numFmtId="0" fontId="36" fillId="0" borderId="0" xfId="0" applyFont="1"/>
    <xf numFmtId="0" fontId="59" fillId="0" borderId="0" xfId="0" applyFont="1" applyBorder="1"/>
    <xf numFmtId="0" fontId="37" fillId="0" borderId="11" xfId="0" applyFont="1" applyBorder="1"/>
    <xf numFmtId="0" fontId="47" fillId="0" borderId="0" xfId="0" applyFont="1" applyBorder="1"/>
    <xf numFmtId="0" fontId="28" fillId="0" borderId="0" xfId="0" applyFont="1" applyBorder="1" applyAlignment="1">
      <alignment wrapText="1"/>
    </xf>
    <xf numFmtId="0" fontId="24" fillId="0" borderId="0" xfId="0" applyFont="1" applyBorder="1"/>
    <xf numFmtId="0" fontId="31" fillId="0" borderId="0" xfId="0" applyFont="1" applyBorder="1"/>
    <xf numFmtId="0" fontId="37" fillId="0" borderId="0" xfId="0" applyFont="1" applyBorder="1"/>
    <xf numFmtId="0" fontId="60" fillId="0" borderId="0" xfId="0" applyFont="1"/>
    <xf numFmtId="0" fontId="61" fillId="0" borderId="0" xfId="0" applyFont="1"/>
    <xf numFmtId="0" fontId="62" fillId="0" borderId="0" xfId="0" applyFont="1" applyBorder="1"/>
    <xf numFmtId="0" fontId="63" fillId="0" borderId="11" xfId="0" applyFont="1" applyBorder="1"/>
    <xf numFmtId="0" fontId="63" fillId="0" borderId="0" xfId="0" applyFont="1" applyBorder="1"/>
    <xf numFmtId="0" fontId="20" fillId="0" borderId="0" xfId="0" applyFont="1" applyBorder="1"/>
    <xf numFmtId="0" fontId="64" fillId="0" borderId="0" xfId="0" applyFont="1" applyFill="1" applyBorder="1" applyAlignment="1">
      <alignment wrapText="1"/>
    </xf>
    <xf numFmtId="165" fontId="28" fillId="0" borderId="0" xfId="0" applyNumberFormat="1" applyFont="1" applyBorder="1"/>
    <xf numFmtId="0" fontId="27" fillId="0" borderId="0" xfId="0" applyFont="1" applyBorder="1" applyAlignment="1">
      <alignment horizontal="center"/>
    </xf>
    <xf numFmtId="0" fontId="61" fillId="0" borderId="0" xfId="0" applyFont="1" applyBorder="1"/>
    <xf numFmtId="0" fontId="20" fillId="0" borderId="0" xfId="0" applyFont="1" applyFill="1" applyBorder="1"/>
    <xf numFmtId="0" fontId="65" fillId="0" borderId="11" xfId="0" applyFont="1" applyBorder="1" applyAlignment="1">
      <alignment wrapText="1"/>
    </xf>
    <xf numFmtId="0" fontId="65" fillId="0" borderId="0" xfId="0" applyFont="1" applyBorder="1" applyAlignment="1">
      <alignment wrapText="1"/>
    </xf>
    <xf numFmtId="0" fontId="66" fillId="0" borderId="0" xfId="0" applyFont="1"/>
    <xf numFmtId="0" fontId="65" fillId="0" borderId="0" xfId="0" applyFont="1"/>
    <xf numFmtId="0" fontId="65" fillId="0" borderId="0" xfId="0" applyFont="1" applyBorder="1"/>
    <xf numFmtId="0" fontId="66" fillId="0" borderId="11" xfId="0" applyFont="1" applyBorder="1" applyAlignment="1">
      <alignment wrapText="1"/>
    </xf>
    <xf numFmtId="0" fontId="34" fillId="0" borderId="11" xfId="0" applyFont="1" applyBorder="1"/>
    <xf numFmtId="0" fontId="60" fillId="0" borderId="11" xfId="0" applyFont="1" applyBorder="1"/>
    <xf numFmtId="0" fontId="67" fillId="0" borderId="0" xfId="0" applyFont="1"/>
    <xf numFmtId="0" fontId="52" fillId="0" borderId="0" xfId="0" applyFont="1" applyBorder="1"/>
    <xf numFmtId="0" fontId="53" fillId="0" borderId="0" xfId="0" applyFont="1" applyBorder="1"/>
    <xf numFmtId="0" fontId="54" fillId="0" borderId="0" xfId="0" applyFont="1" applyBorder="1"/>
    <xf numFmtId="0" fontId="57" fillId="0" borderId="0" xfId="0" applyFont="1" applyBorder="1"/>
    <xf numFmtId="0" fontId="58" fillId="0" borderId="0" xfId="0" applyFont="1" applyBorder="1"/>
    <xf numFmtId="0" fontId="56" fillId="0" borderId="0" xfId="0" applyFont="1" applyBorder="1"/>
    <xf numFmtId="0" fontId="25" fillId="0" borderId="24" xfId="0" applyFont="1" applyBorder="1" applyAlignment="1">
      <alignment horizontal="center" vertical="center" textRotation="90" wrapText="1"/>
    </xf>
    <xf numFmtId="165" fontId="28" fillId="24" borderId="24" xfId="0" applyNumberFormat="1" applyFont="1" applyFill="1" applyBorder="1" applyAlignment="1">
      <alignment horizontal="center"/>
    </xf>
    <xf numFmtId="1" fontId="28" fillId="24" borderId="24" xfId="0" applyNumberFormat="1" applyFont="1" applyFill="1" applyBorder="1" applyAlignment="1">
      <alignment horizontal="center"/>
    </xf>
    <xf numFmtId="2" fontId="28" fillId="24" borderId="24" xfId="0" applyNumberFormat="1" applyFont="1" applyFill="1" applyBorder="1" applyAlignment="1">
      <alignment horizontal="center"/>
    </xf>
    <xf numFmtId="164" fontId="28" fillId="24" borderId="24" xfId="0" applyNumberFormat="1" applyFont="1" applyFill="1" applyBorder="1" applyAlignment="1">
      <alignment horizontal="center"/>
    </xf>
    <xf numFmtId="1" fontId="28" fillId="0" borderId="24" xfId="0" applyNumberFormat="1" applyFont="1" applyFill="1" applyBorder="1" applyAlignment="1">
      <alignment horizontal="center"/>
    </xf>
    <xf numFmtId="165" fontId="28" fillId="0" borderId="24" xfId="0" applyNumberFormat="1" applyFont="1" applyFill="1" applyBorder="1" applyAlignment="1">
      <alignment horizontal="center"/>
    </xf>
    <xf numFmtId="0" fontId="25" fillId="0" borderId="25" xfId="0" applyFont="1" applyBorder="1" applyAlignment="1">
      <alignment horizontal="center" vertical="center" textRotation="90" wrapText="1"/>
    </xf>
    <xf numFmtId="0" fontId="31" fillId="0" borderId="0" xfId="0" applyFont="1" applyFill="1" applyBorder="1" applyAlignment="1">
      <alignment horizontal="center"/>
    </xf>
    <xf numFmtId="0" fontId="24" fillId="0" borderId="0" xfId="0" applyFont="1" applyFill="1" applyBorder="1" applyAlignment="1">
      <alignment horizontal="center"/>
    </xf>
    <xf numFmtId="1" fontId="68" fillId="0" borderId="11" xfId="0" applyNumberFormat="1" applyFont="1" applyBorder="1" applyAlignment="1">
      <alignment horizontal="center"/>
    </xf>
    <xf numFmtId="1" fontId="69" fillId="24" borderId="11" xfId="0" applyNumberFormat="1" applyFont="1" applyFill="1" applyBorder="1" applyAlignment="1">
      <alignment horizontal="center"/>
    </xf>
    <xf numFmtId="1" fontId="69" fillId="24" borderId="24" xfId="0" applyNumberFormat="1" applyFont="1" applyFill="1" applyBorder="1" applyAlignment="1">
      <alignment horizontal="center"/>
    </xf>
    <xf numFmtId="0" fontId="70" fillId="28" borderId="17" xfId="0" applyFont="1" applyFill="1" applyBorder="1" applyAlignment="1">
      <alignment horizontal="center" vertical="center" textRotation="90" wrapText="1"/>
    </xf>
    <xf numFmtId="165" fontId="33" fillId="28" borderId="17" xfId="0" applyNumberFormat="1" applyFont="1" applyFill="1" applyBorder="1" applyAlignment="1">
      <alignment horizontal="center"/>
    </xf>
    <xf numFmtId="1" fontId="33" fillId="28" borderId="17" xfId="0" applyNumberFormat="1" applyFont="1" applyFill="1" applyBorder="1" applyAlignment="1">
      <alignment horizontal="center"/>
    </xf>
    <xf numFmtId="2" fontId="33" fillId="28" borderId="17" xfId="0" applyNumberFormat="1" applyFont="1" applyFill="1" applyBorder="1" applyAlignment="1">
      <alignment horizontal="center"/>
    </xf>
    <xf numFmtId="164" fontId="33" fillId="28" borderId="17" xfId="0" applyNumberFormat="1" applyFont="1" applyFill="1" applyBorder="1" applyAlignment="1">
      <alignment horizontal="center"/>
    </xf>
    <xf numFmtId="168" fontId="71" fillId="0" borderId="11" xfId="0" applyNumberFormat="1" applyFont="1" applyBorder="1" applyAlignment="1">
      <alignment horizontal="center" textRotation="180"/>
    </xf>
    <xf numFmtId="168" fontId="71" fillId="0" borderId="25" xfId="0" applyNumberFormat="1" applyFont="1" applyBorder="1" applyAlignment="1">
      <alignment horizontal="center" textRotation="180"/>
    </xf>
    <xf numFmtId="0" fontId="73" fillId="0" borderId="0" xfId="0" applyFont="1"/>
    <xf numFmtId="0" fontId="74" fillId="0" borderId="0" xfId="0" applyFont="1" applyAlignment="1">
      <alignment horizontal="left"/>
    </xf>
    <xf numFmtId="0" fontId="55" fillId="0" borderId="0" xfId="0" applyFont="1" applyFill="1"/>
    <xf numFmtId="0" fontId="50" fillId="0" borderId="0" xfId="0" applyFont="1" applyFill="1"/>
    <xf numFmtId="0" fontId="72" fillId="0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73" fillId="0" borderId="0" xfId="0" applyFont="1" applyFill="1" applyAlignment="1">
      <alignment horizontal="center"/>
    </xf>
    <xf numFmtId="0" fontId="41" fillId="0" borderId="26" xfId="0" applyFont="1" applyFill="1" applyBorder="1" applyAlignment="1">
      <alignment horizontal="center"/>
    </xf>
    <xf numFmtId="0" fontId="41" fillId="0" borderId="27" xfId="0" applyFont="1" applyFill="1" applyBorder="1" applyAlignment="1">
      <alignment horizontal="center"/>
    </xf>
    <xf numFmtId="164" fontId="41" fillId="0" borderId="0" xfId="0" applyNumberFormat="1" applyFont="1"/>
    <xf numFmtId="0" fontId="39" fillId="0" borderId="0" xfId="0" applyFont="1" applyFill="1"/>
    <xf numFmtId="0" fontId="41" fillId="0" borderId="28" xfId="0" applyFont="1" applyBorder="1" applyAlignment="1">
      <alignment horizontal="center"/>
    </xf>
    <xf numFmtId="0" fontId="41" fillId="0" borderId="29" xfId="0" applyFont="1" applyFill="1" applyBorder="1" applyAlignment="1">
      <alignment horizontal="center"/>
    </xf>
    <xf numFmtId="165" fontId="22" fillId="0" borderId="0" xfId="0" applyNumberFormat="1" applyFont="1"/>
    <xf numFmtId="0" fontId="76" fillId="0" borderId="0" xfId="0" applyFont="1"/>
    <xf numFmtId="0" fontId="77" fillId="0" borderId="0" xfId="0" applyFont="1"/>
    <xf numFmtId="0" fontId="78" fillId="0" borderId="0" xfId="0" applyFont="1"/>
    <xf numFmtId="0" fontId="79" fillId="0" borderId="0" xfId="30" applyFont="1" applyAlignment="1" applyProtection="1"/>
    <xf numFmtId="0" fontId="80" fillId="0" borderId="0" xfId="0" applyFont="1"/>
    <xf numFmtId="0" fontId="81" fillId="0" borderId="0" xfId="30" applyFont="1" applyAlignment="1" applyProtection="1"/>
    <xf numFmtId="0" fontId="23" fillId="0" borderId="0" xfId="0" applyFont="1" applyAlignment="1">
      <alignment horizontal="left"/>
    </xf>
    <xf numFmtId="0" fontId="38" fillId="0" borderId="0" xfId="0" applyFont="1"/>
    <xf numFmtId="0" fontId="82" fillId="0" borderId="0" xfId="0" applyFont="1" applyAlignment="1">
      <alignment horizontal="left"/>
    </xf>
    <xf numFmtId="0" fontId="84" fillId="0" borderId="0" xfId="0" applyFont="1"/>
    <xf numFmtId="165" fontId="84" fillId="0" borderId="0" xfId="0" applyNumberFormat="1" applyFont="1"/>
    <xf numFmtId="0" fontId="83" fillId="0" borderId="0" xfId="0" applyFont="1" applyBorder="1"/>
    <xf numFmtId="0" fontId="85" fillId="0" borderId="0" xfId="0" applyFont="1"/>
    <xf numFmtId="165" fontId="35" fillId="0" borderId="0" xfId="0" applyNumberFormat="1" applyFont="1"/>
    <xf numFmtId="165" fontId="36" fillId="0" borderId="0" xfId="0" applyNumberFormat="1" applyFont="1"/>
    <xf numFmtId="0" fontId="76" fillId="0" borderId="0" xfId="0" applyFont="1" applyAlignment="1">
      <alignment horizontal="center"/>
    </xf>
    <xf numFmtId="0" fontId="86" fillId="0" borderId="0" xfId="0" applyFont="1" applyAlignment="1">
      <alignment horizontal="left"/>
    </xf>
    <xf numFmtId="0" fontId="76" fillId="0" borderId="0" xfId="0" applyFont="1" applyAlignment="1">
      <alignment horizontal="left"/>
    </xf>
    <xf numFmtId="165" fontId="22" fillId="0" borderId="0" xfId="0" applyNumberFormat="1" applyFont="1" applyAlignment="1">
      <alignment horizontal="center"/>
    </xf>
    <xf numFmtId="165" fontId="36" fillId="0" borderId="0" xfId="0" applyNumberFormat="1" applyFont="1" applyAlignment="1">
      <alignment horizontal="center"/>
    </xf>
    <xf numFmtId="165" fontId="84" fillId="0" borderId="0" xfId="0" applyNumberFormat="1" applyFont="1" applyAlignment="1">
      <alignment horizontal="center"/>
    </xf>
    <xf numFmtId="0" fontId="52" fillId="0" borderId="0" xfId="0" applyFont="1"/>
    <xf numFmtId="0" fontId="87" fillId="0" borderId="0" xfId="0" applyFont="1" applyAlignment="1">
      <alignment horizontal="left"/>
    </xf>
    <xf numFmtId="0" fontId="88" fillId="0" borderId="0" xfId="0" applyFont="1"/>
    <xf numFmtId="0" fontId="89" fillId="0" borderId="0" xfId="0" applyFont="1"/>
    <xf numFmtId="169" fontId="22" fillId="0" borderId="30" xfId="0" applyNumberFormat="1" applyFont="1" applyBorder="1" applyAlignment="1">
      <alignment horizontal="right"/>
    </xf>
    <xf numFmtId="169" fontId="22" fillId="0" borderId="31" xfId="0" applyNumberFormat="1" applyFont="1" applyBorder="1" applyAlignment="1">
      <alignment horizontal="right"/>
    </xf>
    <xf numFmtId="0" fontId="43" fillId="0" borderId="0" xfId="0" applyFont="1" applyBorder="1"/>
    <xf numFmtId="0" fontId="90" fillId="25" borderId="0" xfId="0" applyFont="1" applyFill="1"/>
    <xf numFmtId="0" fontId="22" fillId="25" borderId="0" xfId="0" applyFont="1" applyFill="1"/>
    <xf numFmtId="0" fontId="51" fillId="25" borderId="0" xfId="0" applyFont="1" applyFill="1"/>
    <xf numFmtId="0" fontId="55" fillId="25" borderId="0" xfId="0" applyFont="1" applyFill="1"/>
    <xf numFmtId="0" fontId="91" fillId="0" borderId="0" xfId="30" applyFont="1" applyAlignment="1" applyProtection="1"/>
    <xf numFmtId="0" fontId="92" fillId="0" borderId="0" xfId="0" applyFont="1"/>
    <xf numFmtId="0" fontId="93" fillId="0" borderId="0" xfId="0" applyFont="1"/>
    <xf numFmtId="164" fontId="93" fillId="0" borderId="0" xfId="0" applyNumberFormat="1" applyFont="1"/>
    <xf numFmtId="166" fontId="93" fillId="0" borderId="0" xfId="0" applyNumberFormat="1" applyFont="1"/>
    <xf numFmtId="0" fontId="94" fillId="0" borderId="0" xfId="0" applyFont="1" applyFill="1"/>
    <xf numFmtId="0" fontId="94" fillId="25" borderId="0" xfId="0" applyFont="1" applyFill="1"/>
    <xf numFmtId="0" fontId="95" fillId="0" borderId="0" xfId="0" applyFont="1" applyFill="1" applyAlignment="1">
      <alignment horizontal="center"/>
    </xf>
    <xf numFmtId="0" fontId="55" fillId="25" borderId="0" xfId="0" applyFont="1" applyFill="1" applyAlignment="1">
      <alignment vertical="top"/>
    </xf>
    <xf numFmtId="0" fontId="24" fillId="0" borderId="0" xfId="0" applyFont="1" applyFill="1" applyBorder="1"/>
    <xf numFmtId="0" fontId="31" fillId="0" borderId="0" xfId="0" applyFont="1" applyFill="1" applyBorder="1"/>
    <xf numFmtId="0" fontId="47" fillId="0" borderId="0" xfId="0" applyFont="1" applyFill="1" applyBorder="1"/>
    <xf numFmtId="0" fontId="28" fillId="0" borderId="0" xfId="0" applyNumberFormat="1" applyFont="1" applyFill="1" applyBorder="1"/>
    <xf numFmtId="0" fontId="28" fillId="0" borderId="0" xfId="0" applyFont="1" applyFill="1" applyBorder="1" applyAlignment="1">
      <alignment wrapText="1"/>
    </xf>
    <xf numFmtId="0" fontId="47" fillId="0" borderId="0" xfId="0" applyNumberFormat="1" applyFont="1" applyFill="1" applyBorder="1"/>
    <xf numFmtId="0" fontId="24" fillId="0" borderId="0" xfId="0" applyFont="1" applyFill="1" applyBorder="1" applyAlignment="1">
      <alignment textRotation="90"/>
    </xf>
    <xf numFmtId="2" fontId="24" fillId="0" borderId="0" xfId="0" applyNumberFormat="1" applyFont="1" applyFill="1" applyBorder="1"/>
    <xf numFmtId="166" fontId="24" fillId="0" borderId="0" xfId="0" applyNumberFormat="1" applyFont="1" applyFill="1" applyBorder="1"/>
    <xf numFmtId="165" fontId="24" fillId="0" borderId="0" xfId="0" applyNumberFormat="1" applyFont="1" applyFill="1" applyBorder="1"/>
    <xf numFmtId="0" fontId="28" fillId="0" borderId="0" xfId="0" applyFont="1" applyFill="1" applyBorder="1"/>
    <xf numFmtId="0" fontId="96" fillId="0" borderId="0" xfId="0" applyFont="1" applyFill="1" applyBorder="1"/>
    <xf numFmtId="0" fontId="97" fillId="0" borderId="0" xfId="0" applyFont="1" applyFill="1" applyBorder="1"/>
    <xf numFmtId="0" fontId="64" fillId="0" borderId="0" xfId="0" applyFont="1" applyFill="1" applyBorder="1"/>
    <xf numFmtId="0" fontId="24" fillId="0" borderId="0" xfId="0" applyFont="1" applyFill="1" applyBorder="1" applyAlignment="1">
      <alignment wrapText="1"/>
    </xf>
    <xf numFmtId="164" fontId="28" fillId="0" borderId="0" xfId="0" applyNumberFormat="1" applyFont="1" applyFill="1" applyBorder="1"/>
    <xf numFmtId="166" fontId="28" fillId="0" borderId="0" xfId="0" applyNumberFormat="1" applyFont="1" applyFill="1" applyBorder="1"/>
    <xf numFmtId="166" fontId="28" fillId="0" borderId="0" xfId="0" quotePrefix="1" applyNumberFormat="1" applyFont="1" applyFill="1" applyBorder="1"/>
    <xf numFmtId="165" fontId="28" fillId="0" borderId="0" xfId="0" applyNumberFormat="1" applyFont="1" applyFill="1" applyBorder="1"/>
    <xf numFmtId="168" fontId="46" fillId="0" borderId="0" xfId="0" applyNumberFormat="1" applyFont="1" applyFill="1" applyBorder="1" applyAlignment="1">
      <alignment textRotation="180"/>
    </xf>
    <xf numFmtId="168" fontId="24" fillId="0" borderId="0" xfId="0" applyNumberFormat="1" applyFont="1" applyFill="1" applyBorder="1" applyAlignment="1">
      <alignment textRotation="180"/>
    </xf>
    <xf numFmtId="0" fontId="38" fillId="0" borderId="12" xfId="0" applyFont="1" applyBorder="1"/>
    <xf numFmtId="0" fontId="49" fillId="0" borderId="23" xfId="0" applyFont="1" applyBorder="1" applyAlignment="1">
      <alignment horizontal="right"/>
    </xf>
    <xf numFmtId="0" fontId="41" fillId="0" borderId="23" xfId="0" applyFont="1" applyBorder="1"/>
    <xf numFmtId="169" fontId="22" fillId="0" borderId="23" xfId="0" applyNumberFormat="1" applyFont="1" applyBorder="1" applyAlignment="1">
      <alignment horizontal="right"/>
    </xf>
    <xf numFmtId="2" fontId="22" fillId="0" borderId="23" xfId="0" applyNumberFormat="1" applyFont="1" applyFill="1" applyBorder="1" applyAlignment="1">
      <alignment horizontal="right"/>
    </xf>
    <xf numFmtId="169" fontId="22" fillId="0" borderId="32" xfId="0" applyNumberFormat="1" applyFont="1" applyBorder="1" applyAlignment="1">
      <alignment horizontal="right"/>
    </xf>
    <xf numFmtId="165" fontId="22" fillId="0" borderId="23" xfId="0" applyNumberFormat="1" applyFont="1" applyFill="1" applyBorder="1" applyAlignment="1">
      <alignment horizontal="right"/>
    </xf>
    <xf numFmtId="0" fontId="1" fillId="0" borderId="0" xfId="0" applyFont="1" applyFill="1" applyBorder="1"/>
    <xf numFmtId="0" fontId="1" fillId="0" borderId="0" xfId="0" applyNumberFormat="1" applyFont="1" applyFill="1" applyBorder="1"/>
    <xf numFmtId="0" fontId="1" fillId="25" borderId="0" xfId="0" applyNumberFormat="1" applyFont="1" applyFill="1" applyBorder="1"/>
    <xf numFmtId="0" fontId="98" fillId="0" borderId="0" xfId="0" applyFont="1" applyFill="1" applyBorder="1"/>
    <xf numFmtId="0" fontId="98" fillId="0" borderId="0" xfId="0" applyNumberFormat="1" applyFont="1" applyFill="1" applyBorder="1"/>
    <xf numFmtId="2" fontId="98" fillId="0" borderId="0" xfId="0" applyNumberFormat="1" applyFont="1" applyFill="1" applyBorder="1"/>
    <xf numFmtId="0" fontId="32" fillId="0" borderId="0" xfId="0" applyFont="1" applyFill="1" applyBorder="1"/>
    <xf numFmtId="0" fontId="32" fillId="0" borderId="0" xfId="0" applyFont="1" applyFill="1" applyBorder="1" applyAlignment="1">
      <alignment textRotation="90"/>
    </xf>
    <xf numFmtId="0" fontId="99" fillId="0" borderId="0" xfId="0" applyFont="1" applyFill="1" applyBorder="1"/>
    <xf numFmtId="2" fontId="32" fillId="0" borderId="0" xfId="0" applyNumberFormat="1" applyFont="1" applyFill="1" applyBorder="1"/>
    <xf numFmtId="165" fontId="27" fillId="29" borderId="11" xfId="0" applyNumberFormat="1" applyFont="1" applyFill="1" applyBorder="1" applyAlignment="1">
      <alignment horizontal="center"/>
    </xf>
    <xf numFmtId="165" fontId="28" fillId="29" borderId="11" xfId="0" applyNumberFormat="1" applyFont="1" applyFill="1" applyBorder="1" applyAlignment="1">
      <alignment horizontal="center"/>
    </xf>
    <xf numFmtId="1" fontId="28" fillId="29" borderId="11" xfId="0" applyNumberFormat="1" applyFont="1" applyFill="1" applyBorder="1" applyAlignment="1">
      <alignment horizontal="center"/>
    </xf>
    <xf numFmtId="1" fontId="28" fillId="29" borderId="24" xfId="0" applyNumberFormat="1" applyFont="1" applyFill="1" applyBorder="1" applyAlignment="1">
      <alignment horizontal="center"/>
    </xf>
    <xf numFmtId="0" fontId="41" fillId="0" borderId="33" xfId="0" applyFont="1" applyBorder="1" applyAlignment="1">
      <alignment horizontal="center"/>
    </xf>
    <xf numFmtId="0" fontId="41" fillId="0" borderId="34" xfId="0" applyFont="1" applyBorder="1" applyAlignment="1">
      <alignment horizontal="center"/>
    </xf>
    <xf numFmtId="0" fontId="41" fillId="0" borderId="35" xfId="0" applyFont="1" applyFill="1" applyBorder="1" applyAlignment="1">
      <alignment horizontal="center"/>
    </xf>
    <xf numFmtId="0" fontId="0" fillId="0" borderId="33" xfId="0" applyBorder="1" applyAlignment="1">
      <alignment horizontal="center"/>
    </xf>
  </cellXfs>
  <cellStyles count="43">
    <cellStyle name="20% - Dekorfärg1" xfId="1" builtinId="30" customBuiltin="1"/>
    <cellStyle name="20% - Dekorfärg2" xfId="2" builtinId="34" customBuiltin="1"/>
    <cellStyle name="20% - Dekorfärg3" xfId="3" builtinId="38" customBuiltin="1"/>
    <cellStyle name="20% - Dekorfärg4" xfId="4" builtinId="42" customBuiltin="1"/>
    <cellStyle name="20% - Dekorfärg5" xfId="5" builtinId="46" customBuiltin="1"/>
    <cellStyle name="20% - Dekorfärg6" xfId="6" builtinId="50" customBuiltin="1"/>
    <cellStyle name="40% - Dekorfärg1" xfId="7" builtinId="31" customBuiltin="1"/>
    <cellStyle name="40% - Dekorfärg2" xfId="8" builtinId="35" customBuiltin="1"/>
    <cellStyle name="40% - Dekorfärg3" xfId="9" builtinId="39" customBuiltin="1"/>
    <cellStyle name="40% - Dekorfärg4" xfId="10" builtinId="43" customBuiltin="1"/>
    <cellStyle name="40% - Dekorfärg5" xfId="11" builtinId="47" customBuiltin="1"/>
    <cellStyle name="40% - Dekorfärg6" xfId="12" builtinId="51" customBuiltin="1"/>
    <cellStyle name="60% - Dekorfärg1" xfId="13" builtinId="32" customBuiltin="1"/>
    <cellStyle name="60% - Dekorfärg2" xfId="14" builtinId="36" customBuiltin="1"/>
    <cellStyle name="60% - Dekorfärg3" xfId="15" builtinId="40" customBuiltin="1"/>
    <cellStyle name="60% - Dekorfärg4" xfId="16" builtinId="44" customBuiltin="1"/>
    <cellStyle name="60% - Dekorfärg5" xfId="17" builtinId="48" customBuiltin="1"/>
    <cellStyle name="60% - Dekorfärg6" xfId="18" builtinId="52" customBuiltin="1"/>
    <cellStyle name="Anteckning" xfId="19" builtinId="10" customBuiltin="1"/>
    <cellStyle name="Beräkning" xfId="20" builtinId="22" customBuiltin="1"/>
    <cellStyle name="Bra" xfId="21" builtinId="26" customBuiltin="1"/>
    <cellStyle name="Dålig" xfId="22" builtinId="27" customBuiltin="1"/>
    <cellStyle name="Färg1" xfId="23" builtinId="29" customBuiltin="1"/>
    <cellStyle name="Färg2" xfId="24" builtinId="33" customBuiltin="1"/>
    <cellStyle name="Färg3" xfId="25" builtinId="37" customBuiltin="1"/>
    <cellStyle name="Färg4" xfId="26" builtinId="41" customBuiltin="1"/>
    <cellStyle name="Färg5" xfId="27" builtinId="45" customBuiltin="1"/>
    <cellStyle name="Färg6" xfId="28" builtinId="49" customBuiltin="1"/>
    <cellStyle name="Förklarande text" xfId="29" builtinId="53" customBuiltin="1"/>
    <cellStyle name="Hyperlänk" xfId="30" builtinId="8"/>
    <cellStyle name="Indata" xfId="31" builtinId="20" customBuiltin="1"/>
    <cellStyle name="Kontrollcell" xfId="32" builtinId="23" customBuiltin="1"/>
    <cellStyle name="Länkad cell" xfId="33" builtinId="24" customBuiltin="1"/>
    <cellStyle name="Neutral" xfId="34" builtinId="28" customBuiltin="1"/>
    <cellStyle name="Normal" xfId="0" builtinId="0"/>
    <cellStyle name="Rubrik" xfId="35" builtinId="15" customBuiltin="1"/>
    <cellStyle name="Rubrik 1" xfId="36" builtinId="16" customBuiltin="1"/>
    <cellStyle name="Rubrik 2" xfId="37" builtinId="17" customBuiltin="1"/>
    <cellStyle name="Rubrik 3" xfId="38" builtinId="18" customBuiltin="1"/>
    <cellStyle name="Rubrik 4" xfId="39" builtinId="19" customBuiltin="1"/>
    <cellStyle name="Summa" xfId="40" builtinId="25" customBuiltin="1"/>
    <cellStyle name="Utdata" xfId="41" builtinId="21" customBuiltin="1"/>
    <cellStyle name="Varningstext" xfId="42" builtinId="11" customBuiltin="1"/>
  </cellStyles>
  <dxfs count="15">
    <dxf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 patternType="none">
          <bgColor indexed="65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>
          <bgColor indexed="51"/>
        </patternFill>
      </fill>
    </dxf>
    <dxf>
      <font>
        <condense val="0"/>
        <extend val="0"/>
        <color indexed="9"/>
      </font>
      <fill>
        <patternFill>
          <bgColor indexed="17"/>
        </patternFill>
      </fill>
    </dxf>
    <dxf>
      <font>
        <condense val="0"/>
        <extend val="0"/>
        <color indexed="9"/>
      </font>
      <fill>
        <patternFill>
          <bgColor indexed="17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Hälsotillstånd, dödlighet med mera</a:t>
            </a:r>
          </a:p>
        </c:rich>
      </c:tx>
      <c:layout>
        <c:manualLayout>
          <c:xMode val="edge"/>
          <c:yMode val="edge"/>
          <c:x val="7.3421544347616607E-3"/>
          <c:y val="1.27877397545103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5815043672912759"/>
          <c:y val="6.9053794674355962E-2"/>
          <c:w val="0.5242298266419827"/>
          <c:h val="0.92071726232474627"/>
        </c:manualLayout>
      </c:layout>
      <c:barChart>
        <c:barDir val="bar"/>
        <c:grouping val="clustered"/>
        <c:varyColors val="0"/>
        <c:ser>
          <c:idx val="3"/>
          <c:order val="0"/>
          <c:tx>
            <c:v>tidigare värde</c:v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dLbls>
            <c:delete val="1"/>
          </c:dLbls>
          <c:cat>
            <c:strRef>
              <c:f>Profiltabell!$D$6:$D$27</c:f>
              <c:strCache>
                <c:ptCount val="22"/>
                <c:pt idx="0">
                  <c:v>1. Återstående medellivslängd. Kvinnor</c:v>
                </c:pt>
                <c:pt idx="1">
                  <c:v>1. Återstående medellivslängd. Män</c:v>
                </c:pt>
                <c:pt idx="2">
                  <c:v>2. Självskattat gott allmänt hälsotillstånd. Kvinnor</c:v>
                </c:pt>
                <c:pt idx="3">
                  <c:v>2. Självskattat gott allmänt hälsotillstånd. Män</c:v>
                </c:pt>
                <c:pt idx="4">
                  <c:v>2. Självskattat gott allmänt hälsotillstånd</c:v>
                </c:pt>
                <c:pt idx="5">
                  <c:v>3. Självskattat nedsatt psykiskt välbefinnande. Kvinnor</c:v>
                </c:pt>
                <c:pt idx="6">
                  <c:v>3. Självskattat nedsatt psykiskt välbefinnande. Män</c:v>
                </c:pt>
                <c:pt idx="7">
                  <c:v>3. Självskattat nedsatt psykiskt välbefinnande</c:v>
                </c:pt>
                <c:pt idx="8">
                  <c:v>4. Hälsopolitiskt åtgärdbar dödlighet. Kvinnor</c:v>
                </c:pt>
                <c:pt idx="9">
                  <c:v>4. Hälsopolitiskt åtgärdbar dödlighet. Män</c:v>
                </c:pt>
                <c:pt idx="10">
                  <c:v>4. Hälsopolitiskt åtgärdbar dödlighet</c:v>
                </c:pt>
                <c:pt idx="11">
                  <c:v>5. Sjukvårdsrelaterad åtgärdbar dödlighet. Kvinnor</c:v>
                </c:pt>
                <c:pt idx="12">
                  <c:v>5. Sjukvårdsrelaterad åtgärdbar dödlighet. Män</c:v>
                </c:pt>
                <c:pt idx="13">
                  <c:v>5. Sjukvårdsrelaterad åtgärdbar dödlighet</c:v>
                </c:pt>
                <c:pt idx="14">
                  <c:v>6. Åtgärdbar dödlighet i ischemisk hjärtsjukdom. Kvinnor</c:v>
                </c:pt>
                <c:pt idx="15">
                  <c:v>6. Åtgärdbar dödlighet i ischemisk hjärtsjukdom. Män</c:v>
                </c:pt>
                <c:pt idx="16">
                  <c:v>6. Åtgärdbar dödlighet i ischemisk hjärtsjukdom</c:v>
                </c:pt>
                <c:pt idx="17">
                  <c:v>7. Undvikbar slutenvård. Kvinnor</c:v>
                </c:pt>
                <c:pt idx="18">
                  <c:v>7. Undvikbar slutenvård. Män</c:v>
                </c:pt>
                <c:pt idx="19">
                  <c:v>7. Undvikbar slutenvård</c:v>
                </c:pt>
                <c:pt idx="20">
                  <c:v>8. Riktad provtagning för att upptäcka  MRSA</c:v>
                </c:pt>
                <c:pt idx="21">
                  <c:v>9. Vårdrelaterade infektioner</c:v>
                </c:pt>
              </c:strCache>
            </c:strRef>
          </c:cat>
          <c:val>
            <c:numRef>
              <c:f>Profiltabell!$K$6:$K$27</c:f>
              <c:numCache>
                <c:formatCode>#,##0.0</c:formatCode>
                <c:ptCount val="22"/>
                <c:pt idx="0">
                  <c:v>-0.84541062801932709</c:v>
                </c:pt>
                <c:pt idx="1">
                  <c:v>-1.5286624203821693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12.491190812531011</c:v>
                </c:pt>
                <c:pt idx="9">
                  <c:v>14.801262685083138</c:v>
                </c:pt>
                <c:pt idx="10">
                  <c:v>14.323825346365632</c:v>
                </c:pt>
                <c:pt idx="11">
                  <c:v>-28.816766369102076</c:v>
                </c:pt>
                <c:pt idx="12">
                  <c:v>-17.786444884651264</c:v>
                </c:pt>
                <c:pt idx="13">
                  <c:v>-23.708243802067098</c:v>
                </c:pt>
                <c:pt idx="14">
                  <c:v>2.3016650342801053</c:v>
                </c:pt>
                <c:pt idx="15">
                  <c:v>-25.802898992722866</c:v>
                </c:pt>
                <c:pt idx="16">
                  <c:v>-19.300606107202807</c:v>
                </c:pt>
                <c:pt idx="17">
                  <c:v>-11.487472245958235</c:v>
                </c:pt>
                <c:pt idx="18">
                  <c:v>-10.744856971007756</c:v>
                </c:pt>
                <c:pt idx="19">
                  <c:v>-11.871790108803033</c:v>
                </c:pt>
                <c:pt idx="20">
                  <c:v>0</c:v>
                </c:pt>
                <c:pt idx="21">
                  <c:v>29.257271928529612</c:v>
                </c:pt>
              </c:numCache>
            </c:numRef>
          </c:val>
        </c:ser>
        <c:ser>
          <c:idx val="1"/>
          <c:order val="1"/>
          <c:tx>
            <c:v>felstaplar</c:v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elete val="1"/>
          </c:dLbls>
          <c:errBars>
            <c:errBarType val="both"/>
            <c:errValType val="cust"/>
            <c:noEndCap val="0"/>
            <c:plus>
              <c:numRef>
                <c:f>Profiltabell!$R$6:$R$27</c:f>
                <c:numCache>
                  <c:formatCode>General</c:formatCode>
                  <c:ptCount val="22"/>
                  <c:pt idx="0">
                    <c:v>1.2302496683150528</c:v>
                  </c:pt>
                  <c:pt idx="1">
                    <c:v>1.2831914623300791</c:v>
                  </c:pt>
                  <c:pt idx="2">
                    <c:v>7.3529411764705888</c:v>
                  </c:pt>
                  <c:pt idx="3">
                    <c:v>5.4794520547945202</c:v>
                  </c:pt>
                  <c:pt idx="4">
                    <c:v>5.7142857142857144</c:v>
                  </c:pt>
                  <c:pt idx="5">
                    <c:v>25</c:v>
                  </c:pt>
                  <c:pt idx="6">
                    <c:v>28.571428571428569</c:v>
                  </c:pt>
                  <c:pt idx="7">
                    <c:v>22.222222222222221</c:v>
                  </c:pt>
                  <c:pt idx="8">
                    <c:v>32.460292843000552</c:v>
                  </c:pt>
                  <c:pt idx="9">
                    <c:v>24.407250939554572</c:v>
                  </c:pt>
                  <c:pt idx="10">
                    <c:v>27.737339217480226</c:v>
                  </c:pt>
                  <c:pt idx="11">
                    <c:v>21.719344212253418</c:v>
                  </c:pt>
                  <c:pt idx="12">
                    <c:v>28.529294106087615</c:v>
                  </c:pt>
                  <c:pt idx="13">
                    <c:v>25.209908921944823</c:v>
                  </c:pt>
                  <c:pt idx="14">
                    <c:v>44.750287988666983</c:v>
                  </c:pt>
                  <c:pt idx="15">
                    <c:v>15.251129498766527</c:v>
                  </c:pt>
                  <c:pt idx="16">
                    <c:v>18.904346668441711</c:v>
                  </c:pt>
                  <c:pt idx="17">
                    <c:v>15.630566463156212</c:v>
                  </c:pt>
                  <c:pt idx="18">
                    <c:v>22.100305010397438</c:v>
                  </c:pt>
                  <c:pt idx="19">
                    <c:v>18.598875448877525</c:v>
                  </c:pt>
                  <c:pt idx="20">
                    <c:v>37.605700066724992</c:v>
                  </c:pt>
                  <c:pt idx="21">
                    <c:v>38.557341432313152</c:v>
                  </c:pt>
                </c:numCache>
              </c:numRef>
            </c:plus>
            <c:minus>
              <c:numRef>
                <c:f>Profiltabell!$S$6:$S$27</c:f>
                <c:numCache>
                  <c:formatCode>General</c:formatCode>
                  <c:ptCount val="22"/>
                  <c:pt idx="0">
                    <c:v>1.1458207695091098</c:v>
                  </c:pt>
                  <c:pt idx="1">
                    <c:v>1.3848303900393715</c:v>
                  </c:pt>
                  <c:pt idx="2">
                    <c:v>8.8235294117647065</c:v>
                  </c:pt>
                  <c:pt idx="3">
                    <c:v>8.2191780821917799</c:v>
                  </c:pt>
                  <c:pt idx="4">
                    <c:v>5.7142857142857144</c:v>
                  </c:pt>
                  <c:pt idx="5">
                    <c:v>55</c:v>
                  </c:pt>
                  <c:pt idx="6">
                    <c:v>28.571428571428569</c:v>
                  </c:pt>
                  <c:pt idx="7">
                    <c:v>27.777777777777779</c:v>
                  </c:pt>
                  <c:pt idx="8">
                    <c:v>26.267744656673326</c:v>
                  </c:pt>
                  <c:pt idx="9">
                    <c:v>16.373095103552814</c:v>
                  </c:pt>
                  <c:pt idx="10">
                    <c:v>17.270329906894137</c:v>
                  </c:pt>
                  <c:pt idx="11">
                    <c:v>22.195286366584831</c:v>
                  </c:pt>
                  <c:pt idx="12">
                    <c:v>26.115899105877077</c:v>
                  </c:pt>
                  <c:pt idx="13">
                    <c:v>22.922959373756807</c:v>
                  </c:pt>
                  <c:pt idx="14">
                    <c:v>23.286372905622887</c:v>
                  </c:pt>
                  <c:pt idx="15">
                    <c:v>18.22818248977801</c:v>
                  </c:pt>
                  <c:pt idx="16">
                    <c:v>18.388825078142606</c:v>
                  </c:pt>
                  <c:pt idx="17">
                    <c:v>13.198452295655031</c:v>
                  </c:pt>
                  <c:pt idx="18">
                    <c:v>12.215422766983359</c:v>
                  </c:pt>
                  <c:pt idx="19">
                    <c:v>12.456661293917296</c:v>
                  </c:pt>
                  <c:pt idx="20">
                    <c:v>48.889377847663098</c:v>
                  </c:pt>
                  <c:pt idx="21">
                    <c:v>17.4214565202983</c:v>
                  </c:pt>
                </c:numCache>
              </c:numRef>
            </c:minus>
            <c:spPr>
              <a:ln w="12700">
                <a:solidFill>
                  <a:srgbClr val="333333"/>
                </a:solidFill>
                <a:prstDash val="solid"/>
              </a:ln>
            </c:spPr>
          </c:errBars>
          <c:cat>
            <c:strRef>
              <c:f>Profiltabell!$D$6:$D$27</c:f>
              <c:strCache>
                <c:ptCount val="22"/>
                <c:pt idx="0">
                  <c:v>1. Återstående medellivslängd. Kvinnor</c:v>
                </c:pt>
                <c:pt idx="1">
                  <c:v>1. Återstående medellivslängd. Män</c:v>
                </c:pt>
                <c:pt idx="2">
                  <c:v>2. Självskattat gott allmänt hälsotillstånd. Kvinnor</c:v>
                </c:pt>
                <c:pt idx="3">
                  <c:v>2. Självskattat gott allmänt hälsotillstånd. Män</c:v>
                </c:pt>
                <c:pt idx="4">
                  <c:v>2. Självskattat gott allmänt hälsotillstånd</c:v>
                </c:pt>
                <c:pt idx="5">
                  <c:v>3. Självskattat nedsatt psykiskt välbefinnande. Kvinnor</c:v>
                </c:pt>
                <c:pt idx="6">
                  <c:v>3. Självskattat nedsatt psykiskt välbefinnande. Män</c:v>
                </c:pt>
                <c:pt idx="7">
                  <c:v>3. Självskattat nedsatt psykiskt välbefinnande</c:v>
                </c:pt>
                <c:pt idx="8">
                  <c:v>4. Hälsopolitiskt åtgärdbar dödlighet. Kvinnor</c:v>
                </c:pt>
                <c:pt idx="9">
                  <c:v>4. Hälsopolitiskt åtgärdbar dödlighet. Män</c:v>
                </c:pt>
                <c:pt idx="10">
                  <c:v>4. Hälsopolitiskt åtgärdbar dödlighet</c:v>
                </c:pt>
                <c:pt idx="11">
                  <c:v>5. Sjukvårdsrelaterad åtgärdbar dödlighet. Kvinnor</c:v>
                </c:pt>
                <c:pt idx="12">
                  <c:v>5. Sjukvårdsrelaterad åtgärdbar dödlighet. Män</c:v>
                </c:pt>
                <c:pt idx="13">
                  <c:v>5. Sjukvårdsrelaterad åtgärdbar dödlighet</c:v>
                </c:pt>
                <c:pt idx="14">
                  <c:v>6. Åtgärdbar dödlighet i ischemisk hjärtsjukdom. Kvinnor</c:v>
                </c:pt>
                <c:pt idx="15">
                  <c:v>6. Åtgärdbar dödlighet i ischemisk hjärtsjukdom. Män</c:v>
                </c:pt>
                <c:pt idx="16">
                  <c:v>6. Åtgärdbar dödlighet i ischemisk hjärtsjukdom</c:v>
                </c:pt>
                <c:pt idx="17">
                  <c:v>7. Undvikbar slutenvård. Kvinnor</c:v>
                </c:pt>
                <c:pt idx="18">
                  <c:v>7. Undvikbar slutenvård. Män</c:v>
                </c:pt>
                <c:pt idx="19">
                  <c:v>7. Undvikbar slutenvård</c:v>
                </c:pt>
                <c:pt idx="20">
                  <c:v>8. Riktad provtagning för att upptäcka  MRSA</c:v>
                </c:pt>
                <c:pt idx="21">
                  <c:v>9. Vårdrelaterade infektioner</c:v>
                </c:pt>
              </c:strCache>
            </c:strRef>
          </c:cat>
          <c:val>
            <c:numRef>
              <c:f>ltprof09!$AI$6:$AI$27</c:f>
              <c:numCache>
                <c:formatCode>General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ser>
          <c:idx val="0"/>
          <c:order val="2"/>
          <c:tx>
            <c:v>Rapport_09</c:v>
          </c:tx>
          <c:spPr>
            <a:solidFill>
              <a:srgbClr val="99CC00"/>
            </a:solidFill>
            <a:ln w="12700">
              <a:solidFill>
                <a:srgbClr val="808080"/>
              </a:solidFill>
              <a:prstDash val="solid"/>
            </a:ln>
          </c:spPr>
          <c:invertIfNegative val="1"/>
          <c:dLbls>
            <c:delete val="1"/>
          </c:dLbls>
          <c:cat>
            <c:strRef>
              <c:f>Profiltabell!$D$6:$D$27</c:f>
              <c:strCache>
                <c:ptCount val="22"/>
                <c:pt idx="0">
                  <c:v>1. Återstående medellivslängd. Kvinnor</c:v>
                </c:pt>
                <c:pt idx="1">
                  <c:v>1. Återstående medellivslängd. Män</c:v>
                </c:pt>
                <c:pt idx="2">
                  <c:v>2. Självskattat gott allmänt hälsotillstånd. Kvinnor</c:v>
                </c:pt>
                <c:pt idx="3">
                  <c:v>2. Självskattat gott allmänt hälsotillstånd. Män</c:v>
                </c:pt>
                <c:pt idx="4">
                  <c:v>2. Självskattat gott allmänt hälsotillstånd</c:v>
                </c:pt>
                <c:pt idx="5">
                  <c:v>3. Självskattat nedsatt psykiskt välbefinnande. Kvinnor</c:v>
                </c:pt>
                <c:pt idx="6">
                  <c:v>3. Självskattat nedsatt psykiskt välbefinnande. Män</c:v>
                </c:pt>
                <c:pt idx="7">
                  <c:v>3. Självskattat nedsatt psykiskt välbefinnande</c:v>
                </c:pt>
                <c:pt idx="8">
                  <c:v>4. Hälsopolitiskt åtgärdbar dödlighet. Kvinnor</c:v>
                </c:pt>
                <c:pt idx="9">
                  <c:v>4. Hälsopolitiskt åtgärdbar dödlighet. Män</c:v>
                </c:pt>
                <c:pt idx="10">
                  <c:v>4. Hälsopolitiskt åtgärdbar dödlighet</c:v>
                </c:pt>
                <c:pt idx="11">
                  <c:v>5. Sjukvårdsrelaterad åtgärdbar dödlighet. Kvinnor</c:v>
                </c:pt>
                <c:pt idx="12">
                  <c:v>5. Sjukvårdsrelaterad åtgärdbar dödlighet. Män</c:v>
                </c:pt>
                <c:pt idx="13">
                  <c:v>5. Sjukvårdsrelaterad åtgärdbar dödlighet</c:v>
                </c:pt>
                <c:pt idx="14">
                  <c:v>6. Åtgärdbar dödlighet i ischemisk hjärtsjukdom. Kvinnor</c:v>
                </c:pt>
                <c:pt idx="15">
                  <c:v>6. Åtgärdbar dödlighet i ischemisk hjärtsjukdom. Män</c:v>
                </c:pt>
                <c:pt idx="16">
                  <c:v>6. Åtgärdbar dödlighet i ischemisk hjärtsjukdom</c:v>
                </c:pt>
                <c:pt idx="17">
                  <c:v>7. Undvikbar slutenvård. Kvinnor</c:v>
                </c:pt>
                <c:pt idx="18">
                  <c:v>7. Undvikbar slutenvård. Män</c:v>
                </c:pt>
                <c:pt idx="19">
                  <c:v>7. Undvikbar slutenvård</c:v>
                </c:pt>
                <c:pt idx="20">
                  <c:v>8. Riktad provtagning för att upptäcka  MRSA</c:v>
                </c:pt>
                <c:pt idx="21">
                  <c:v>9. Vårdrelaterade infektioner</c:v>
                </c:pt>
              </c:strCache>
            </c:strRef>
          </c:cat>
          <c:val>
            <c:numRef>
              <c:f>Profiltabell!$E$6:$E$27</c:f>
              <c:numCache>
                <c:formatCode>#,##0.0</c:formatCode>
                <c:ptCount val="22"/>
                <c:pt idx="0">
                  <c:v>-0.78398263176937821</c:v>
                </c:pt>
                <c:pt idx="1">
                  <c:v>-1.3848303900393715</c:v>
                </c:pt>
                <c:pt idx="2">
                  <c:v>-1.4705882352941175</c:v>
                </c:pt>
                <c:pt idx="3">
                  <c:v>-1.3698630136986301</c:v>
                </c:pt>
                <c:pt idx="4">
                  <c:v>-1.4285714285714286</c:v>
                </c:pt>
                <c:pt idx="5">
                  <c:v>10</c:v>
                </c:pt>
                <c:pt idx="6">
                  <c:v>14.285714285714285</c:v>
                </c:pt>
                <c:pt idx="7">
                  <c:v>11.111111111111111</c:v>
                </c:pt>
                <c:pt idx="8">
                  <c:v>2.9382861350347627</c:v>
                </c:pt>
                <c:pt idx="9">
                  <c:v>14.699207993613724</c:v>
                </c:pt>
                <c:pt idx="10">
                  <c:v>9.2282887537448595</c:v>
                </c:pt>
                <c:pt idx="11">
                  <c:v>-4.5289546315963527</c:v>
                </c:pt>
                <c:pt idx="12">
                  <c:v>-24.478720716421257</c:v>
                </c:pt>
                <c:pt idx="13">
                  <c:v>-16.071793166304278</c:v>
                </c:pt>
                <c:pt idx="14">
                  <c:v>-7.9958761535300988</c:v>
                </c:pt>
                <c:pt idx="15">
                  <c:v>-10.313999707536251</c:v>
                </c:pt>
                <c:pt idx="16">
                  <c:v>-10.395549519106176</c:v>
                </c:pt>
                <c:pt idx="17">
                  <c:v>-4.3305571535153469</c:v>
                </c:pt>
                <c:pt idx="18">
                  <c:v>-9.2081947349888402</c:v>
                </c:pt>
                <c:pt idx="19">
                  <c:v>-7.0859556649312125</c:v>
                </c:pt>
                <c:pt idx="20">
                  <c:v>-40.370940822273624</c:v>
                </c:pt>
                <c:pt idx="21">
                  <c:v>8.292269519319083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w="12700">
                    <a:solidFill>
                      <a:srgbClr val="808080"/>
                    </a:solidFill>
                    <a:prstDash val="solid"/>
                  </a:ln>
                </c14:spPr>
              </c14:invertSolidFillFmt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0"/>
        <c:overlap val="85"/>
        <c:axId val="125911040"/>
        <c:axId val="125912576"/>
      </c:barChart>
      <c:catAx>
        <c:axId val="125911040"/>
        <c:scaling>
          <c:orientation val="maxMin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v-SE"/>
          </a:p>
        </c:txPr>
        <c:crossAx val="125912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5912576"/>
        <c:scaling>
          <c:orientation val="minMax"/>
          <c:max val="75"/>
          <c:min val="-75"/>
        </c:scaling>
        <c:delete val="0"/>
        <c:axPos val="t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v-SE"/>
          </a:p>
        </c:txPr>
        <c:crossAx val="125911040"/>
        <c:crosses val="autoZero"/>
        <c:crossBetween val="between"/>
        <c:majorUnit val="25"/>
      </c:valAx>
      <c:spPr>
        <a:solidFill>
          <a:srgbClr val="FFFFFF"/>
        </a:solidFill>
        <a:ln w="12700"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v-SE"/>
    </a:p>
  </c:txPr>
  <c:printSettings>
    <c:headerFooter alignWithMargins="0"/>
    <c:pageMargins b="1" l="0.75000000000000011" r="0.75000000000000011" t="1" header="0.5" footer="0.5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Hjärtsjukvård
</a:t>
            </a:r>
          </a:p>
        </c:rich>
      </c:tx>
      <c:layout>
        <c:manualLayout>
          <c:xMode val="edge"/>
          <c:yMode val="edge"/>
          <c:x val="7.3099519570540335E-3"/>
          <c:y val="1.14068546953484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5906498290299336"/>
          <c:y val="5.3231988578292623E-2"/>
          <c:w val="0.52339256012506852"/>
          <c:h val="0.93916436991701979"/>
        </c:manualLayout>
      </c:layout>
      <c:barChart>
        <c:barDir val="bar"/>
        <c:grouping val="clustered"/>
        <c:varyColors val="0"/>
        <c:ser>
          <c:idx val="3"/>
          <c:order val="0"/>
          <c:tx>
            <c:v>tidigare värde</c:v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dLbls>
            <c:delete val="1"/>
          </c:dLbls>
          <c:cat>
            <c:strRef>
              <c:f>Profiltabell!$D$101:$D$128</c:f>
              <c:strCache>
                <c:ptCount val="28"/>
                <c:pt idx="0">
                  <c:v>60. Dödlighet efter hjärtinfarkt. Kvinnor</c:v>
                </c:pt>
                <c:pt idx="1">
                  <c:v>60. Dödlighet efter hjärtinfarkt. Män</c:v>
                </c:pt>
                <c:pt idx="2">
                  <c:v>60. Dödlighet efter hjärtinfarkt</c:v>
                </c:pt>
                <c:pt idx="3">
                  <c:v>61. Dödlighet efter sjukhusvårdad hjärtinfarkt. Kvinnor</c:v>
                </c:pt>
                <c:pt idx="4">
                  <c:v>61. Dödlighet efter sjukhusvårdad hjärtinfarkt. Män</c:v>
                </c:pt>
                <c:pt idx="5">
                  <c:v>61. Dödlighet efter sjukhusvårdad hjärtinfarkt</c:v>
                </c:pt>
                <c:pt idx="6">
                  <c:v>62. Återinsjuknande i hjärtinfarkt. Kvinnor</c:v>
                </c:pt>
                <c:pt idx="7">
                  <c:v>62. Återinsjuknande i hjärtinfarkt. Män</c:v>
                </c:pt>
                <c:pt idx="8">
                  <c:v>62. Återinsjuknande i hjärtinfarkt</c:v>
                </c:pt>
                <c:pt idx="9">
                  <c:v>63. Reperfusionsbehandling vid ST-höjningsinfarkt. Kvinnor</c:v>
                </c:pt>
                <c:pt idx="10">
                  <c:v>63. Reperfusionsbehandling vid ST-höjningsinfarkt. Män</c:v>
                </c:pt>
                <c:pt idx="11">
                  <c:v>63. Reperfusionsbehandling vid ST-höjningsinfarkt</c:v>
                </c:pt>
                <c:pt idx="12">
                  <c:v>64. Kranskärlsröntgen, ej ST-höjningsinfarkt o. riskfaktor. Kv</c:v>
                </c:pt>
                <c:pt idx="13">
                  <c:v>64. Kranskärlsröntgen, ej ST-höjningsinfarkt o. riskfaktor. Män</c:v>
                </c:pt>
                <c:pt idx="14">
                  <c:v>64. Kranskärlsröntgen vid icke ST-höjningsinfarkt o. riskfaktor</c:v>
                </c:pt>
                <c:pt idx="15">
                  <c:v>65. Clopidogrelbehandling efter icke ST-höjningsinfarkt. Kv.</c:v>
                </c:pt>
                <c:pt idx="16">
                  <c:v>65. Clopidogrelbehandling efter icke ST-höjningsinfarkt. Män</c:v>
                </c:pt>
                <c:pt idx="17">
                  <c:v>65. Clopidogrelbehandling efter icke ST-höjningsinfarkt</c:v>
                </c:pt>
                <c:pt idx="18">
                  <c:v>66. Blodfettssänkande behandling efter hjärtinfarkt. Kvinnor</c:v>
                </c:pt>
                <c:pt idx="19">
                  <c:v>66. Blodfettssänkande behandling efter hjärtinfarkt. Män</c:v>
                </c:pt>
                <c:pt idx="20">
                  <c:v>66. Blodfettssänkande behandling efter hjärtinfarkt</c:v>
                </c:pt>
                <c:pt idx="21">
                  <c:v>67. Döda eller återinskrivna efter vård för hjärtsvikt. Kvinnor</c:v>
                </c:pt>
                <c:pt idx="22">
                  <c:v>67. Döda eller återinskrivna efter vård för hjärtsvikt. Män</c:v>
                </c:pt>
                <c:pt idx="23">
                  <c:v>67. Döda eller återinskrivna efter vård för hjärtsvikt</c:v>
                </c:pt>
                <c:pt idx="24">
                  <c:v>68. Väntetid till kranskärlsoperation. Kvinnor</c:v>
                </c:pt>
                <c:pt idx="25">
                  <c:v>68. Väntetid till kranskärlsoperation. Män</c:v>
                </c:pt>
                <c:pt idx="26">
                  <c:v>68. Väntetid till kranskärlsoperation</c:v>
                </c:pt>
                <c:pt idx="27">
                  <c:v>69. Tillgänglighet - besök kardiologi</c:v>
                </c:pt>
              </c:strCache>
            </c:strRef>
          </c:cat>
          <c:val>
            <c:numRef>
              <c:f>Profiltabell!$K$101:$K$128</c:f>
              <c:numCache>
                <c:formatCode>#,##0.0</c:formatCode>
                <c:ptCount val="28"/>
                <c:pt idx="0">
                  <c:v>6.3682098540990451</c:v>
                </c:pt>
                <c:pt idx="1">
                  <c:v>-3.4059594437690799</c:v>
                </c:pt>
                <c:pt idx="2">
                  <c:v>1.0500108589252515</c:v>
                </c:pt>
                <c:pt idx="3">
                  <c:v>1.3320647002854478</c:v>
                </c:pt>
                <c:pt idx="4">
                  <c:v>-5.7867245730383061</c:v>
                </c:pt>
                <c:pt idx="5">
                  <c:v>-3.0030769230769203</c:v>
                </c:pt>
                <c:pt idx="6">
                  <c:v>-10.898965791567218</c:v>
                </c:pt>
                <c:pt idx="7">
                  <c:v>-16.816816816816818</c:v>
                </c:pt>
                <c:pt idx="8">
                  <c:v>-17.862714508580336</c:v>
                </c:pt>
                <c:pt idx="9">
                  <c:v>-21.250000000168743</c:v>
                </c:pt>
                <c:pt idx="10">
                  <c:v>7.8260869523024521</c:v>
                </c:pt>
                <c:pt idx="11">
                  <c:v>-9.3167787409098537</c:v>
                </c:pt>
                <c:pt idx="12">
                  <c:v>-27.718286651724277</c:v>
                </c:pt>
                <c:pt idx="13">
                  <c:v>-14.629940658260365</c:v>
                </c:pt>
                <c:pt idx="14">
                  <c:v>-17.316928550273953</c:v>
                </c:pt>
                <c:pt idx="15">
                  <c:v>1.3783904736697374</c:v>
                </c:pt>
                <c:pt idx="16">
                  <c:v>3.2288914893434995</c:v>
                </c:pt>
                <c:pt idx="17">
                  <c:v>3.3663697764011813</c:v>
                </c:pt>
                <c:pt idx="18">
                  <c:v>5.2809834420471757</c:v>
                </c:pt>
                <c:pt idx="19">
                  <c:v>-0.48555474629763473</c:v>
                </c:pt>
                <c:pt idx="20">
                  <c:v>1.3607944097094689</c:v>
                </c:pt>
                <c:pt idx="21">
                  <c:v>-15.760869565217403</c:v>
                </c:pt>
                <c:pt idx="22">
                  <c:v>-2.106270943034934</c:v>
                </c:pt>
                <c:pt idx="23">
                  <c:v>-9.18367346938774</c:v>
                </c:pt>
                <c:pt idx="24">
                  <c:v>-191.66666666666669</c:v>
                </c:pt>
                <c:pt idx="25">
                  <c:v>-142.85714285714286</c:v>
                </c:pt>
                <c:pt idx="26">
                  <c:v>-142.85714285714286</c:v>
                </c:pt>
                <c:pt idx="27">
                  <c:v>-107.91855203619909</c:v>
                </c:pt>
              </c:numCache>
            </c:numRef>
          </c:val>
        </c:ser>
        <c:ser>
          <c:idx val="1"/>
          <c:order val="1"/>
          <c:tx>
            <c:v>felstaplar</c:v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elete val="1"/>
          </c:dLbls>
          <c:errBars>
            <c:errBarType val="both"/>
            <c:errValType val="cust"/>
            <c:noEndCap val="0"/>
            <c:plus>
              <c:numRef>
                <c:f>Profiltabell!$R$101:$R$128</c:f>
                <c:numCache>
                  <c:formatCode>General</c:formatCode>
                  <c:ptCount val="28"/>
                  <c:pt idx="0">
                    <c:v>33.097060836326634</c:v>
                  </c:pt>
                  <c:pt idx="1">
                    <c:v>19.1921503653729</c:v>
                  </c:pt>
                  <c:pt idx="2">
                    <c:v>19.077927047876088</c:v>
                  </c:pt>
                  <c:pt idx="3">
                    <c:v>43.35330195407218</c:v>
                  </c:pt>
                  <c:pt idx="4">
                    <c:v>16.984448951994583</c:v>
                  </c:pt>
                  <c:pt idx="5">
                    <c:v>24.83541112200589</c:v>
                  </c:pt>
                  <c:pt idx="6">
                    <c:v>40.480274442538587</c:v>
                  </c:pt>
                  <c:pt idx="7">
                    <c:v>55.837966640190629</c:v>
                  </c:pt>
                  <c:pt idx="8">
                    <c:v>46.79276315789474</c:v>
                  </c:pt>
                  <c:pt idx="9">
                    <c:v>17.525592016615903</c:v>
                  </c:pt>
                  <c:pt idx="10">
                    <c:v>19.162826420062665</c:v>
                  </c:pt>
                  <c:pt idx="11">
                    <c:v>12.41452195438592</c:v>
                  </c:pt>
                  <c:pt idx="12">
                    <c:v>22.889816348539373</c:v>
                  </c:pt>
                  <c:pt idx="13">
                    <c:v>10.626482965602573</c:v>
                  </c:pt>
                  <c:pt idx="14">
                    <c:v>14.299422521608696</c:v>
                  </c:pt>
                  <c:pt idx="15">
                    <c:v>13.417573542743103</c:v>
                  </c:pt>
                  <c:pt idx="16">
                    <c:v>5.985045039444886</c:v>
                  </c:pt>
                  <c:pt idx="17">
                    <c:v>7.2857012507447863</c:v>
                  </c:pt>
                  <c:pt idx="18">
                    <c:v>10.163894324853214</c:v>
                  </c:pt>
                  <c:pt idx="19">
                    <c:v>8.7271431963903989</c:v>
                  </c:pt>
                  <c:pt idx="20">
                    <c:v>8.2654528030665926</c:v>
                  </c:pt>
                  <c:pt idx="21">
                    <c:v>14.659685863874348</c:v>
                  </c:pt>
                  <c:pt idx="22">
                    <c:v>16.176470588235283</c:v>
                  </c:pt>
                  <c:pt idx="23">
                    <c:v>12.626262626262626</c:v>
                  </c:pt>
                  <c:pt idx="24">
                    <c:v>80</c:v>
                  </c:pt>
                  <c:pt idx="25">
                    <c:v>45.833333333333329</c:v>
                  </c:pt>
                  <c:pt idx="26">
                    <c:v>54.166666666666664</c:v>
                  </c:pt>
                  <c:pt idx="27">
                    <c:v>100</c:v>
                  </c:pt>
                </c:numCache>
              </c:numRef>
            </c:plus>
            <c:minus>
              <c:numRef>
                <c:f>Profiltabell!$S$101:$S$128</c:f>
                <c:numCache>
                  <c:formatCode>General</c:formatCode>
                  <c:ptCount val="28"/>
                  <c:pt idx="0">
                    <c:v>17.278977657533716</c:v>
                  </c:pt>
                  <c:pt idx="1">
                    <c:v>20.203977036466366</c:v>
                  </c:pt>
                  <c:pt idx="2">
                    <c:v>18.051051716382329</c:v>
                  </c:pt>
                  <c:pt idx="3">
                    <c:v>13.821138211382117</c:v>
                  </c:pt>
                  <c:pt idx="4">
                    <c:v>17.843137254901958</c:v>
                  </c:pt>
                  <c:pt idx="5">
                    <c:v>9.889340243731608</c:v>
                  </c:pt>
                  <c:pt idx="6">
                    <c:v>33.619210977701542</c:v>
                  </c:pt>
                  <c:pt idx="7">
                    <c:v>22.001588562351067</c:v>
                  </c:pt>
                  <c:pt idx="8">
                    <c:v>25.575657894736835</c:v>
                  </c:pt>
                  <c:pt idx="9">
                    <c:v>25.958877031689742</c:v>
                  </c:pt>
                  <c:pt idx="10">
                    <c:v>18.969278034357387</c:v>
                  </c:pt>
                  <c:pt idx="11">
                    <c:v>19.943007938311819</c:v>
                  </c:pt>
                  <c:pt idx="12">
                    <c:v>20.873806644824853</c:v>
                  </c:pt>
                  <c:pt idx="13">
                    <c:v>22.695903831479988</c:v>
                  </c:pt>
                  <c:pt idx="14">
                    <c:v>22.316625393681878</c:v>
                  </c:pt>
                  <c:pt idx="15">
                    <c:v>27.728062523301354</c:v>
                  </c:pt>
                  <c:pt idx="16">
                    <c:v>7.5862107337982296</c:v>
                  </c:pt>
                  <c:pt idx="17">
                    <c:v>13.460215753238581</c:v>
                  </c:pt>
                  <c:pt idx="18">
                    <c:v>15.251956947162423</c:v>
                  </c:pt>
                  <c:pt idx="19">
                    <c:v>6.7323676086440294</c:v>
                  </c:pt>
                  <c:pt idx="20">
                    <c:v>10.565404887398188</c:v>
                  </c:pt>
                  <c:pt idx="21">
                    <c:v>28.795811518324605</c:v>
                  </c:pt>
                  <c:pt idx="22">
                    <c:v>29.901960784313736</c:v>
                  </c:pt>
                  <c:pt idx="23">
                    <c:v>23.232323232323221</c:v>
                  </c:pt>
                  <c:pt idx="24">
                    <c:v>170</c:v>
                  </c:pt>
                  <c:pt idx="25">
                    <c:v>141.66666666666669</c:v>
                  </c:pt>
                  <c:pt idx="26">
                    <c:v>120.83333333333333</c:v>
                  </c:pt>
                  <c:pt idx="27">
                    <c:v>240.07092198581557</c:v>
                  </c:pt>
                </c:numCache>
              </c:numRef>
            </c:minus>
            <c:spPr>
              <a:ln w="12700">
                <a:solidFill>
                  <a:srgbClr val="333333"/>
                </a:solidFill>
                <a:prstDash val="solid"/>
              </a:ln>
            </c:spPr>
          </c:errBars>
          <c:cat>
            <c:strRef>
              <c:f>Profiltabell!$D$101:$D$128</c:f>
              <c:strCache>
                <c:ptCount val="28"/>
                <c:pt idx="0">
                  <c:v>60. Dödlighet efter hjärtinfarkt. Kvinnor</c:v>
                </c:pt>
                <c:pt idx="1">
                  <c:v>60. Dödlighet efter hjärtinfarkt. Män</c:v>
                </c:pt>
                <c:pt idx="2">
                  <c:v>60. Dödlighet efter hjärtinfarkt</c:v>
                </c:pt>
                <c:pt idx="3">
                  <c:v>61. Dödlighet efter sjukhusvårdad hjärtinfarkt. Kvinnor</c:v>
                </c:pt>
                <c:pt idx="4">
                  <c:v>61. Dödlighet efter sjukhusvårdad hjärtinfarkt. Män</c:v>
                </c:pt>
                <c:pt idx="5">
                  <c:v>61. Dödlighet efter sjukhusvårdad hjärtinfarkt</c:v>
                </c:pt>
                <c:pt idx="6">
                  <c:v>62. Återinsjuknande i hjärtinfarkt. Kvinnor</c:v>
                </c:pt>
                <c:pt idx="7">
                  <c:v>62. Återinsjuknande i hjärtinfarkt. Män</c:v>
                </c:pt>
                <c:pt idx="8">
                  <c:v>62. Återinsjuknande i hjärtinfarkt</c:v>
                </c:pt>
                <c:pt idx="9">
                  <c:v>63. Reperfusionsbehandling vid ST-höjningsinfarkt. Kvinnor</c:v>
                </c:pt>
                <c:pt idx="10">
                  <c:v>63. Reperfusionsbehandling vid ST-höjningsinfarkt. Män</c:v>
                </c:pt>
                <c:pt idx="11">
                  <c:v>63. Reperfusionsbehandling vid ST-höjningsinfarkt</c:v>
                </c:pt>
                <c:pt idx="12">
                  <c:v>64. Kranskärlsröntgen, ej ST-höjningsinfarkt o. riskfaktor. Kv</c:v>
                </c:pt>
                <c:pt idx="13">
                  <c:v>64. Kranskärlsröntgen, ej ST-höjningsinfarkt o. riskfaktor. Män</c:v>
                </c:pt>
                <c:pt idx="14">
                  <c:v>64. Kranskärlsröntgen vid icke ST-höjningsinfarkt o. riskfaktor</c:v>
                </c:pt>
                <c:pt idx="15">
                  <c:v>65. Clopidogrelbehandling efter icke ST-höjningsinfarkt. Kv.</c:v>
                </c:pt>
                <c:pt idx="16">
                  <c:v>65. Clopidogrelbehandling efter icke ST-höjningsinfarkt. Män</c:v>
                </c:pt>
                <c:pt idx="17">
                  <c:v>65. Clopidogrelbehandling efter icke ST-höjningsinfarkt</c:v>
                </c:pt>
                <c:pt idx="18">
                  <c:v>66. Blodfettssänkande behandling efter hjärtinfarkt. Kvinnor</c:v>
                </c:pt>
                <c:pt idx="19">
                  <c:v>66. Blodfettssänkande behandling efter hjärtinfarkt. Män</c:v>
                </c:pt>
                <c:pt idx="20">
                  <c:v>66. Blodfettssänkande behandling efter hjärtinfarkt</c:v>
                </c:pt>
                <c:pt idx="21">
                  <c:v>67. Döda eller återinskrivna efter vård för hjärtsvikt. Kvinnor</c:v>
                </c:pt>
                <c:pt idx="22">
                  <c:v>67. Döda eller återinskrivna efter vård för hjärtsvikt. Män</c:v>
                </c:pt>
                <c:pt idx="23">
                  <c:v>67. Döda eller återinskrivna efter vård för hjärtsvikt</c:v>
                </c:pt>
                <c:pt idx="24">
                  <c:v>68. Väntetid till kranskärlsoperation. Kvinnor</c:v>
                </c:pt>
                <c:pt idx="25">
                  <c:v>68. Väntetid till kranskärlsoperation. Män</c:v>
                </c:pt>
                <c:pt idx="26">
                  <c:v>68. Väntetid till kranskärlsoperation</c:v>
                </c:pt>
                <c:pt idx="27">
                  <c:v>69. Tillgänglighet - besök kardiologi</c:v>
                </c:pt>
              </c:strCache>
            </c:strRef>
          </c:cat>
          <c:val>
            <c:numRef>
              <c:f>ltprof09!$AI$101:$AI$128</c:f>
              <c:numCache>
                <c:formatCode>General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</c:ser>
        <c:ser>
          <c:idx val="0"/>
          <c:order val="2"/>
          <c:tx>
            <c:v>Rapport_09</c:v>
          </c:tx>
          <c:spPr>
            <a:solidFill>
              <a:srgbClr val="99CC00"/>
            </a:solidFill>
            <a:ln w="12700">
              <a:solidFill>
                <a:srgbClr val="808080"/>
              </a:solidFill>
              <a:prstDash val="solid"/>
            </a:ln>
          </c:spPr>
          <c:invertIfNegative val="1"/>
          <c:dLbls>
            <c:delete val="1"/>
          </c:dLbls>
          <c:cat>
            <c:strRef>
              <c:f>Profiltabell!$D$101:$D$128</c:f>
              <c:strCache>
                <c:ptCount val="28"/>
                <c:pt idx="0">
                  <c:v>60. Dödlighet efter hjärtinfarkt. Kvinnor</c:v>
                </c:pt>
                <c:pt idx="1">
                  <c:v>60. Dödlighet efter hjärtinfarkt. Män</c:v>
                </c:pt>
                <c:pt idx="2">
                  <c:v>60. Dödlighet efter hjärtinfarkt</c:v>
                </c:pt>
                <c:pt idx="3">
                  <c:v>61. Dödlighet efter sjukhusvårdad hjärtinfarkt. Kvinnor</c:v>
                </c:pt>
                <c:pt idx="4">
                  <c:v>61. Dödlighet efter sjukhusvårdad hjärtinfarkt. Män</c:v>
                </c:pt>
                <c:pt idx="5">
                  <c:v>61. Dödlighet efter sjukhusvårdad hjärtinfarkt</c:v>
                </c:pt>
                <c:pt idx="6">
                  <c:v>62. Återinsjuknande i hjärtinfarkt. Kvinnor</c:v>
                </c:pt>
                <c:pt idx="7">
                  <c:v>62. Återinsjuknande i hjärtinfarkt. Män</c:v>
                </c:pt>
                <c:pt idx="8">
                  <c:v>62. Återinsjuknande i hjärtinfarkt</c:v>
                </c:pt>
                <c:pt idx="9">
                  <c:v>63. Reperfusionsbehandling vid ST-höjningsinfarkt. Kvinnor</c:v>
                </c:pt>
                <c:pt idx="10">
                  <c:v>63. Reperfusionsbehandling vid ST-höjningsinfarkt. Män</c:v>
                </c:pt>
                <c:pt idx="11">
                  <c:v>63. Reperfusionsbehandling vid ST-höjningsinfarkt</c:v>
                </c:pt>
                <c:pt idx="12">
                  <c:v>64. Kranskärlsröntgen, ej ST-höjningsinfarkt o. riskfaktor. Kv</c:v>
                </c:pt>
                <c:pt idx="13">
                  <c:v>64. Kranskärlsröntgen, ej ST-höjningsinfarkt o. riskfaktor. Män</c:v>
                </c:pt>
                <c:pt idx="14">
                  <c:v>64. Kranskärlsröntgen vid icke ST-höjningsinfarkt o. riskfaktor</c:v>
                </c:pt>
                <c:pt idx="15">
                  <c:v>65. Clopidogrelbehandling efter icke ST-höjningsinfarkt. Kv.</c:v>
                </c:pt>
                <c:pt idx="16">
                  <c:v>65. Clopidogrelbehandling efter icke ST-höjningsinfarkt. Män</c:v>
                </c:pt>
                <c:pt idx="17">
                  <c:v>65. Clopidogrelbehandling efter icke ST-höjningsinfarkt</c:v>
                </c:pt>
                <c:pt idx="18">
                  <c:v>66. Blodfettssänkande behandling efter hjärtinfarkt. Kvinnor</c:v>
                </c:pt>
                <c:pt idx="19">
                  <c:v>66. Blodfettssänkande behandling efter hjärtinfarkt. Män</c:v>
                </c:pt>
                <c:pt idx="20">
                  <c:v>66. Blodfettssänkande behandling efter hjärtinfarkt</c:v>
                </c:pt>
                <c:pt idx="21">
                  <c:v>67. Döda eller återinskrivna efter vård för hjärtsvikt. Kvinnor</c:v>
                </c:pt>
                <c:pt idx="22">
                  <c:v>67. Döda eller återinskrivna efter vård för hjärtsvikt. Män</c:v>
                </c:pt>
                <c:pt idx="23">
                  <c:v>67. Döda eller återinskrivna efter vård för hjärtsvikt</c:v>
                </c:pt>
                <c:pt idx="24">
                  <c:v>68. Väntetid till kranskärlsoperation. Kvinnor</c:v>
                </c:pt>
                <c:pt idx="25">
                  <c:v>68. Väntetid till kranskärlsoperation. Män</c:v>
                </c:pt>
                <c:pt idx="26">
                  <c:v>68. Väntetid till kranskärlsoperation</c:v>
                </c:pt>
                <c:pt idx="27">
                  <c:v>69. Tillgänglighet - besök kardiologi</c:v>
                </c:pt>
              </c:strCache>
            </c:strRef>
          </c:cat>
          <c:val>
            <c:numRef>
              <c:f>Profiltabell!$E$101:$E$128</c:f>
              <c:numCache>
                <c:formatCode>#,##0.0</c:formatCode>
                <c:ptCount val="28"/>
                <c:pt idx="0">
                  <c:v>12.52752474124083</c:v>
                </c:pt>
                <c:pt idx="1">
                  <c:v>-1.2120000902553298</c:v>
                </c:pt>
                <c:pt idx="2">
                  <c:v>3.4166515606222387</c:v>
                </c:pt>
                <c:pt idx="3">
                  <c:v>3.0808729139923003</c:v>
                </c:pt>
                <c:pt idx="4">
                  <c:v>-17.843137254901958</c:v>
                </c:pt>
                <c:pt idx="5">
                  <c:v>-9.4410981930242244</c:v>
                </c:pt>
                <c:pt idx="6">
                  <c:v>-31.389365351629507</c:v>
                </c:pt>
                <c:pt idx="7">
                  <c:v>-12.390786338363785</c:v>
                </c:pt>
                <c:pt idx="8">
                  <c:v>-25.575657894736835</c:v>
                </c:pt>
                <c:pt idx="9">
                  <c:v>17.525592016615903</c:v>
                </c:pt>
                <c:pt idx="10">
                  <c:v>5.1436703734473657</c:v>
                </c:pt>
                <c:pt idx="11">
                  <c:v>8.6451987253469742</c:v>
                </c:pt>
                <c:pt idx="12">
                  <c:v>-14.39984536285108</c:v>
                </c:pt>
                <c:pt idx="13">
                  <c:v>-13.419412291257585</c:v>
                </c:pt>
                <c:pt idx="14">
                  <c:v>-13.833291706370787</c:v>
                </c:pt>
                <c:pt idx="15">
                  <c:v>2.1515745330652378</c:v>
                </c:pt>
                <c:pt idx="16">
                  <c:v>-3.750402651510234</c:v>
                </c:pt>
                <c:pt idx="17">
                  <c:v>-1.9468818844986961</c:v>
                </c:pt>
                <c:pt idx="18">
                  <c:v>-0.74608610567514599</c:v>
                </c:pt>
                <c:pt idx="19">
                  <c:v>2.6834481120873965</c:v>
                </c:pt>
                <c:pt idx="20">
                  <c:v>1.6051748921897331</c:v>
                </c:pt>
                <c:pt idx="21">
                  <c:v>0</c:v>
                </c:pt>
                <c:pt idx="22">
                  <c:v>-11.274509803921573</c:v>
                </c:pt>
                <c:pt idx="23">
                  <c:v>-7.0707070707070638</c:v>
                </c:pt>
                <c:pt idx="24">
                  <c:v>-170</c:v>
                </c:pt>
                <c:pt idx="25">
                  <c:v>-83.333333333333343</c:v>
                </c:pt>
                <c:pt idx="26">
                  <c:v>-83.333333333333343</c:v>
                </c:pt>
                <c:pt idx="27">
                  <c:v>-226.41843971631198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w="12700">
                    <a:solidFill>
                      <a:srgbClr val="808080"/>
                    </a:solidFill>
                    <a:prstDash val="solid"/>
                  </a:ln>
                </c14:spPr>
              </c14:invertSolidFillFmt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0"/>
        <c:overlap val="85"/>
        <c:axId val="116809088"/>
        <c:axId val="116819072"/>
      </c:barChart>
      <c:catAx>
        <c:axId val="116809088"/>
        <c:scaling>
          <c:orientation val="maxMin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rtl="0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v-SE"/>
          </a:p>
        </c:txPr>
        <c:crossAx val="116819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6819072"/>
        <c:scaling>
          <c:orientation val="minMax"/>
          <c:max val="75"/>
          <c:min val="-75"/>
        </c:scaling>
        <c:delete val="0"/>
        <c:axPos val="t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v-SE"/>
          </a:p>
        </c:txPr>
        <c:crossAx val="116809088"/>
        <c:crosses val="autoZero"/>
        <c:crossBetween val="between"/>
        <c:majorUnit val="25"/>
        <c:minorUnit val="5"/>
      </c:valAx>
      <c:spPr>
        <a:solidFill>
          <a:srgbClr val="FFFFFF"/>
        </a:solidFill>
        <a:ln w="12700"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v-SE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Strokesjukvård
</a:t>
            </a:r>
          </a:p>
        </c:rich>
      </c:tx>
      <c:layout>
        <c:manualLayout>
          <c:xMode val="edge"/>
          <c:yMode val="edge"/>
          <c:x val="7.3313835480602989E-3"/>
          <c:y val="1.38568285589597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2904194753938037"/>
          <c:y val="0.13095288842730207"/>
          <c:w val="0.64377772344661388"/>
          <c:h val="0.85317790945060401"/>
        </c:manualLayout>
      </c:layout>
      <c:barChart>
        <c:barDir val="bar"/>
        <c:grouping val="clustered"/>
        <c:varyColors val="0"/>
        <c:ser>
          <c:idx val="3"/>
          <c:order val="0"/>
          <c:tx>
            <c:v>tidigare värde</c:v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dLbls>
            <c:delete val="1"/>
          </c:dLbls>
          <c:cat>
            <c:strRef>
              <c:f>Profiltabell!$D$129:$D$152</c:f>
              <c:strCache>
                <c:ptCount val="24"/>
                <c:pt idx="0">
                  <c:v>71. Dödlighet efter förstagångsstroke. Kvinnor</c:v>
                </c:pt>
                <c:pt idx="1">
                  <c:v>71. Dödlighet efter förstagångsstroke. Män</c:v>
                </c:pt>
                <c:pt idx="2">
                  <c:v>71. Dödlighet efter förstagångsstroke</c:v>
                </c:pt>
                <c:pt idx="3">
                  <c:v>72. Dödlighet efter förstagångsstroke - sjukhusvårdade. Kv.</c:v>
                </c:pt>
                <c:pt idx="4">
                  <c:v>72. Dödlighet efter förstagångsstroke - sjukhusvårdade . Män</c:v>
                </c:pt>
                <c:pt idx="5">
                  <c:v>72. Dödlighet efter förstagångsstroke - sjukhusvårdade </c:v>
                </c:pt>
                <c:pt idx="6">
                  <c:v>73. Vård vid strokeenhet. Kvinnor</c:v>
                </c:pt>
                <c:pt idx="7">
                  <c:v>73. Vård vid strokeenhet. Män</c:v>
                </c:pt>
                <c:pt idx="8">
                  <c:v>73. Vård vid strokeenhet</c:v>
                </c:pt>
                <c:pt idx="9">
                  <c:v>74. Trombolysbehandling vid stroke. Kvinnor</c:v>
                </c:pt>
                <c:pt idx="10">
                  <c:v>74. Trombolysbehandling vid stroke. Män</c:v>
                </c:pt>
                <c:pt idx="11">
                  <c:v>74. Trombolysbehandling vid stroke</c:v>
                </c:pt>
                <c:pt idx="12">
                  <c:v>75. Blodförtunnande beh. vid stroke och förmaksflimmer. Kv.</c:v>
                </c:pt>
                <c:pt idx="13">
                  <c:v>75. Blodförtunnande beh. vid stroke och förmaksflimmer. Män</c:v>
                </c:pt>
                <c:pt idx="14">
                  <c:v>75. Blodförtunnande behandling vid stroke och förmaksflimmer</c:v>
                </c:pt>
                <c:pt idx="15">
                  <c:v>76. Återinsjuknande efter stroke. Kvinnor</c:v>
                </c:pt>
                <c:pt idx="16">
                  <c:v>76. Återinsjuknande efter stroke. Män</c:v>
                </c:pt>
                <c:pt idx="17">
                  <c:v>76. Återinsjuknande efter stroke</c:v>
                </c:pt>
                <c:pt idx="18">
                  <c:v>77. Funktionsförmåga efter stroke. Kvinnor</c:v>
                </c:pt>
                <c:pt idx="19">
                  <c:v>77. Funktionsförmåga efter stroke. Män</c:v>
                </c:pt>
                <c:pt idx="20">
                  <c:v>77. Funktionsförmåga efter stroke</c:v>
                </c:pt>
                <c:pt idx="21">
                  <c:v>78. Nöjdhet med sjukhusvård vid stroke. Kvinnor</c:v>
                </c:pt>
                <c:pt idx="22">
                  <c:v>78. Nöjdhet med sjukhusvård vid stroke. Män</c:v>
                </c:pt>
                <c:pt idx="23">
                  <c:v>78. Nöjdhet med sjukhusvård vid stroke</c:v>
                </c:pt>
              </c:strCache>
            </c:strRef>
          </c:cat>
          <c:val>
            <c:numRef>
              <c:f>Profiltabell!$K$129:$K$152</c:f>
              <c:numCache>
                <c:formatCode>#,##0.0</c:formatCode>
                <c:ptCount val="24"/>
                <c:pt idx="0">
                  <c:v>-3.9687164789202449</c:v>
                </c:pt>
                <c:pt idx="1">
                  <c:v>-4.9849713495565693</c:v>
                </c:pt>
                <c:pt idx="2">
                  <c:v>-3.4916804121432881</c:v>
                </c:pt>
                <c:pt idx="3">
                  <c:v>-16.633793556870462</c:v>
                </c:pt>
                <c:pt idx="4">
                  <c:v>-4.1284403669724821</c:v>
                </c:pt>
                <c:pt idx="5">
                  <c:v>-11.606557377049178</c:v>
                </c:pt>
                <c:pt idx="6">
                  <c:v>15.102740324485184</c:v>
                </c:pt>
                <c:pt idx="7">
                  <c:v>10.454835530323789</c:v>
                </c:pt>
                <c:pt idx="8">
                  <c:v>12.745977314692697</c:v>
                </c:pt>
                <c:pt idx="9">
                  <c:v>37.337043349347063</c:v>
                </c:pt>
                <c:pt idx="10">
                  <c:v>-62.219931125377329</c:v>
                </c:pt>
                <c:pt idx="11">
                  <c:v>-17.411681550653132</c:v>
                </c:pt>
                <c:pt idx="12">
                  <c:v>3.1422609015402538</c:v>
                </c:pt>
                <c:pt idx="13">
                  <c:v>10.493684342198684</c:v>
                </c:pt>
                <c:pt idx="14">
                  <c:v>8.2530012241521256</c:v>
                </c:pt>
                <c:pt idx="15">
                  <c:v>-17.959183673469383</c:v>
                </c:pt>
                <c:pt idx="16">
                  <c:v>-20.342205323193923</c:v>
                </c:pt>
                <c:pt idx="17">
                  <c:v>-19.052319842053304</c:v>
                </c:pt>
                <c:pt idx="18">
                  <c:v>-9.7749849400390882</c:v>
                </c:pt>
                <c:pt idx="19">
                  <c:v>-15.32748399438888</c:v>
                </c:pt>
                <c:pt idx="20">
                  <c:v>-12.793635453364033</c:v>
                </c:pt>
                <c:pt idx="21">
                  <c:v>4.1166870894677565</c:v>
                </c:pt>
                <c:pt idx="22">
                  <c:v>2.7414181699113014</c:v>
                </c:pt>
                <c:pt idx="23">
                  <c:v>3.3737890556816232</c:v>
                </c:pt>
              </c:numCache>
            </c:numRef>
          </c:val>
        </c:ser>
        <c:ser>
          <c:idx val="1"/>
          <c:order val="1"/>
          <c:tx>
            <c:v>felstaplar</c:v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elete val="1"/>
          </c:dLbls>
          <c:errBars>
            <c:errBarType val="both"/>
            <c:errValType val="cust"/>
            <c:noEndCap val="0"/>
            <c:plus>
              <c:numRef>
                <c:f>Profiltabell!$R$129:$R$152</c:f>
                <c:numCache>
                  <c:formatCode>General</c:formatCode>
                  <c:ptCount val="24"/>
                  <c:pt idx="0">
                    <c:v>20.980542980697361</c:v>
                  </c:pt>
                  <c:pt idx="1">
                    <c:v>24.320215179226754</c:v>
                  </c:pt>
                  <c:pt idx="2">
                    <c:v>16.798893099541431</c:v>
                  </c:pt>
                  <c:pt idx="3">
                    <c:v>21.034717494894487</c:v>
                  </c:pt>
                  <c:pt idx="4">
                    <c:v>23.901098901098901</c:v>
                  </c:pt>
                  <c:pt idx="5">
                    <c:v>16.769336071184114</c:v>
                  </c:pt>
                  <c:pt idx="6">
                    <c:v>15.27137899729342</c:v>
                  </c:pt>
                  <c:pt idx="7">
                    <c:v>12.150829271279992</c:v>
                  </c:pt>
                  <c:pt idx="8">
                    <c:v>13.659174509148237</c:v>
                  </c:pt>
                  <c:pt idx="9">
                    <c:v>227.21936899363109</c:v>
                  </c:pt>
                  <c:pt idx="10">
                    <c:v>58.491461074961371</c:v>
                  </c:pt>
                  <c:pt idx="11">
                    <c:v>135.80952381436003</c:v>
                  </c:pt>
                  <c:pt idx="12">
                    <c:v>37.477720350190637</c:v>
                  </c:pt>
                  <c:pt idx="13">
                    <c:v>39.471006934527914</c:v>
                  </c:pt>
                  <c:pt idx="14">
                    <c:v>29.721162508391856</c:v>
                  </c:pt>
                  <c:pt idx="15">
                    <c:v>28.601921024546417</c:v>
                  </c:pt>
                  <c:pt idx="16">
                    <c:v>19.736842105263168</c:v>
                  </c:pt>
                  <c:pt idx="17">
                    <c:v>24.349635796045785</c:v>
                  </c:pt>
                  <c:pt idx="18">
                    <c:v>20.545214298490531</c:v>
                  </c:pt>
                  <c:pt idx="19">
                    <c:v>38.822168390118534</c:v>
                  </c:pt>
                  <c:pt idx="20">
                    <c:v>25.095276001980295</c:v>
                  </c:pt>
                  <c:pt idx="21">
                    <c:v>8.6744077687089476</c:v>
                  </c:pt>
                  <c:pt idx="22">
                    <c:v>5.3495373285558898</c:v>
                  </c:pt>
                  <c:pt idx="23">
                    <c:v>6.6489860064985749</c:v>
                  </c:pt>
                </c:numCache>
              </c:numRef>
            </c:plus>
            <c:minus>
              <c:numRef>
                <c:f>Profiltabell!$S$129:$S$152</c:f>
                <c:numCache>
                  <c:formatCode>General</c:formatCode>
                  <c:ptCount val="24"/>
                  <c:pt idx="0">
                    <c:v>25.009733633567954</c:v>
                  </c:pt>
                  <c:pt idx="1">
                    <c:v>30.008554795871667</c:v>
                  </c:pt>
                  <c:pt idx="2">
                    <c:v>22.87802770672824</c:v>
                  </c:pt>
                  <c:pt idx="3">
                    <c:v>27.229407760381225</c:v>
                  </c:pt>
                  <c:pt idx="4">
                    <c:v>34.684065934065927</c:v>
                  </c:pt>
                  <c:pt idx="5">
                    <c:v>26.214921286789881</c:v>
                  </c:pt>
                  <c:pt idx="6">
                    <c:v>10.071427965387803</c:v>
                  </c:pt>
                  <c:pt idx="7">
                    <c:v>12.953308075782083</c:v>
                  </c:pt>
                  <c:pt idx="8">
                    <c:v>11.046195003105147</c:v>
                  </c:pt>
                  <c:pt idx="9">
                    <c:v>75.352307268496943</c:v>
                  </c:pt>
                  <c:pt idx="10">
                    <c:v>67.301518946703169</c:v>
                  </c:pt>
                  <c:pt idx="11">
                    <c:v>58.33792941958805</c:v>
                  </c:pt>
                  <c:pt idx="12">
                    <c:v>26.144684392475128</c:v>
                  </c:pt>
                  <c:pt idx="13">
                    <c:v>11.872650668822272</c:v>
                  </c:pt>
                  <c:pt idx="14">
                    <c:v>10.813150512498027</c:v>
                  </c:pt>
                  <c:pt idx="15">
                    <c:v>20.27748132337247</c:v>
                  </c:pt>
                  <c:pt idx="16">
                    <c:v>27.12550607287449</c:v>
                  </c:pt>
                  <c:pt idx="17">
                    <c:v>20.39542143600417</c:v>
                  </c:pt>
                  <c:pt idx="18">
                    <c:v>40.084355218426445</c:v>
                  </c:pt>
                  <c:pt idx="19">
                    <c:v>33.229043307925565</c:v>
                  </c:pt>
                  <c:pt idx="20">
                    <c:v>31.916346560596388</c:v>
                  </c:pt>
                  <c:pt idx="21">
                    <c:v>8.1109463058086284</c:v>
                  </c:pt>
                  <c:pt idx="22">
                    <c:v>6.9868679813821801</c:v>
                  </c:pt>
                  <c:pt idx="23">
                    <c:v>6.2016020980000759</c:v>
                  </c:pt>
                </c:numCache>
              </c:numRef>
            </c:minus>
            <c:spPr>
              <a:ln w="12700">
                <a:solidFill>
                  <a:srgbClr val="333333"/>
                </a:solidFill>
                <a:prstDash val="solid"/>
              </a:ln>
            </c:spPr>
          </c:errBars>
          <c:cat>
            <c:strRef>
              <c:f>Profiltabell!$D$129:$D$152</c:f>
              <c:strCache>
                <c:ptCount val="24"/>
                <c:pt idx="0">
                  <c:v>71. Dödlighet efter förstagångsstroke. Kvinnor</c:v>
                </c:pt>
                <c:pt idx="1">
                  <c:v>71. Dödlighet efter förstagångsstroke. Män</c:v>
                </c:pt>
                <c:pt idx="2">
                  <c:v>71. Dödlighet efter förstagångsstroke</c:v>
                </c:pt>
                <c:pt idx="3">
                  <c:v>72. Dödlighet efter förstagångsstroke - sjukhusvårdade. Kv.</c:v>
                </c:pt>
                <c:pt idx="4">
                  <c:v>72. Dödlighet efter förstagångsstroke - sjukhusvårdade . Män</c:v>
                </c:pt>
                <c:pt idx="5">
                  <c:v>72. Dödlighet efter förstagångsstroke - sjukhusvårdade </c:v>
                </c:pt>
                <c:pt idx="6">
                  <c:v>73. Vård vid strokeenhet. Kvinnor</c:v>
                </c:pt>
                <c:pt idx="7">
                  <c:v>73. Vård vid strokeenhet. Män</c:v>
                </c:pt>
                <c:pt idx="8">
                  <c:v>73. Vård vid strokeenhet</c:v>
                </c:pt>
                <c:pt idx="9">
                  <c:v>74. Trombolysbehandling vid stroke. Kvinnor</c:v>
                </c:pt>
                <c:pt idx="10">
                  <c:v>74. Trombolysbehandling vid stroke. Män</c:v>
                </c:pt>
                <c:pt idx="11">
                  <c:v>74. Trombolysbehandling vid stroke</c:v>
                </c:pt>
                <c:pt idx="12">
                  <c:v>75. Blodförtunnande beh. vid stroke och förmaksflimmer. Kv.</c:v>
                </c:pt>
                <c:pt idx="13">
                  <c:v>75. Blodförtunnande beh. vid stroke och förmaksflimmer. Män</c:v>
                </c:pt>
                <c:pt idx="14">
                  <c:v>75. Blodförtunnande behandling vid stroke och förmaksflimmer</c:v>
                </c:pt>
                <c:pt idx="15">
                  <c:v>76. Återinsjuknande efter stroke. Kvinnor</c:v>
                </c:pt>
                <c:pt idx="16">
                  <c:v>76. Återinsjuknande efter stroke. Män</c:v>
                </c:pt>
                <c:pt idx="17">
                  <c:v>76. Återinsjuknande efter stroke</c:v>
                </c:pt>
                <c:pt idx="18">
                  <c:v>77. Funktionsförmåga efter stroke. Kvinnor</c:v>
                </c:pt>
                <c:pt idx="19">
                  <c:v>77. Funktionsförmåga efter stroke. Män</c:v>
                </c:pt>
                <c:pt idx="20">
                  <c:v>77. Funktionsförmåga efter stroke</c:v>
                </c:pt>
                <c:pt idx="21">
                  <c:v>78. Nöjdhet med sjukhusvård vid stroke. Kvinnor</c:v>
                </c:pt>
                <c:pt idx="22">
                  <c:v>78. Nöjdhet med sjukhusvård vid stroke. Män</c:v>
                </c:pt>
                <c:pt idx="23">
                  <c:v>78. Nöjdhet med sjukhusvård vid stroke</c:v>
                </c:pt>
              </c:strCache>
            </c:strRef>
          </c:cat>
          <c:val>
            <c:numRef>
              <c:f>ltprof09!$AI$129:$AI$152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0"/>
          <c:order val="2"/>
          <c:tx>
            <c:v>Rapport_09</c:v>
          </c:tx>
          <c:spPr>
            <a:solidFill>
              <a:srgbClr val="99CC00"/>
            </a:solidFill>
            <a:ln w="12700">
              <a:solidFill>
                <a:srgbClr val="808080"/>
              </a:solidFill>
              <a:prstDash val="solid"/>
            </a:ln>
          </c:spPr>
          <c:invertIfNegative val="1"/>
          <c:dLbls>
            <c:delete val="1"/>
          </c:dLbls>
          <c:cat>
            <c:strRef>
              <c:f>Profiltabell!$D$129:$D$152</c:f>
              <c:strCache>
                <c:ptCount val="24"/>
                <c:pt idx="0">
                  <c:v>71. Dödlighet efter förstagångsstroke. Kvinnor</c:v>
                </c:pt>
                <c:pt idx="1">
                  <c:v>71. Dödlighet efter förstagångsstroke. Män</c:v>
                </c:pt>
                <c:pt idx="2">
                  <c:v>71. Dödlighet efter förstagångsstroke</c:v>
                </c:pt>
                <c:pt idx="3">
                  <c:v>72. Dödlighet efter förstagångsstroke - sjukhusvårdade. Kv.</c:v>
                </c:pt>
                <c:pt idx="4">
                  <c:v>72. Dödlighet efter förstagångsstroke - sjukhusvårdade . Män</c:v>
                </c:pt>
                <c:pt idx="5">
                  <c:v>72. Dödlighet efter förstagångsstroke - sjukhusvårdade </c:v>
                </c:pt>
                <c:pt idx="6">
                  <c:v>73. Vård vid strokeenhet. Kvinnor</c:v>
                </c:pt>
                <c:pt idx="7">
                  <c:v>73. Vård vid strokeenhet. Män</c:v>
                </c:pt>
                <c:pt idx="8">
                  <c:v>73. Vård vid strokeenhet</c:v>
                </c:pt>
                <c:pt idx="9">
                  <c:v>74. Trombolysbehandling vid stroke. Kvinnor</c:v>
                </c:pt>
                <c:pt idx="10">
                  <c:v>74. Trombolysbehandling vid stroke. Män</c:v>
                </c:pt>
                <c:pt idx="11">
                  <c:v>74. Trombolysbehandling vid stroke</c:v>
                </c:pt>
                <c:pt idx="12">
                  <c:v>75. Blodförtunnande beh. vid stroke och förmaksflimmer. Kv.</c:v>
                </c:pt>
                <c:pt idx="13">
                  <c:v>75. Blodförtunnande beh. vid stroke och förmaksflimmer. Män</c:v>
                </c:pt>
                <c:pt idx="14">
                  <c:v>75. Blodförtunnande behandling vid stroke och förmaksflimmer</c:v>
                </c:pt>
                <c:pt idx="15">
                  <c:v>76. Återinsjuknande efter stroke. Kvinnor</c:v>
                </c:pt>
                <c:pt idx="16">
                  <c:v>76. Återinsjuknande efter stroke. Män</c:v>
                </c:pt>
                <c:pt idx="17">
                  <c:v>76. Återinsjuknande efter stroke</c:v>
                </c:pt>
                <c:pt idx="18">
                  <c:v>77. Funktionsförmåga efter stroke. Kvinnor</c:v>
                </c:pt>
                <c:pt idx="19">
                  <c:v>77. Funktionsförmåga efter stroke. Män</c:v>
                </c:pt>
                <c:pt idx="20">
                  <c:v>77. Funktionsförmåga efter stroke</c:v>
                </c:pt>
                <c:pt idx="21">
                  <c:v>78. Nöjdhet med sjukhusvård vid stroke. Kvinnor</c:v>
                </c:pt>
                <c:pt idx="22">
                  <c:v>78. Nöjdhet med sjukhusvård vid stroke. Män</c:v>
                </c:pt>
                <c:pt idx="23">
                  <c:v>78. Nöjdhet med sjukhusvård vid stroke</c:v>
                </c:pt>
              </c:strCache>
            </c:strRef>
          </c:cat>
          <c:val>
            <c:numRef>
              <c:f>Profiltabell!$E$129:$E$152</c:f>
              <c:numCache>
                <c:formatCode>#,##0.0</c:formatCode>
                <c:ptCount val="24"/>
                <c:pt idx="0">
                  <c:v>-5.4799881688084104</c:v>
                </c:pt>
                <c:pt idx="1">
                  <c:v>-9.053112255439757</c:v>
                </c:pt>
                <c:pt idx="2">
                  <c:v>-6.3405435211113232</c:v>
                </c:pt>
                <c:pt idx="3">
                  <c:v>-0.13614703880191525</c:v>
                </c:pt>
                <c:pt idx="4">
                  <c:v>-20.673076923076923</c:v>
                </c:pt>
                <c:pt idx="5">
                  <c:v>-8.69267624914443</c:v>
                </c:pt>
                <c:pt idx="6">
                  <c:v>12.415836087788634</c:v>
                </c:pt>
                <c:pt idx="7">
                  <c:v>6.6434740006995421</c:v>
                </c:pt>
                <c:pt idx="8">
                  <c:v>9.3792098600296274</c:v>
                </c:pt>
                <c:pt idx="9">
                  <c:v>31.189332295886178</c:v>
                </c:pt>
                <c:pt idx="10">
                  <c:v>20.900537634218459</c:v>
                </c:pt>
                <c:pt idx="11">
                  <c:v>25.407792216503044</c:v>
                </c:pt>
                <c:pt idx="12">
                  <c:v>18.249099463480508</c:v>
                </c:pt>
                <c:pt idx="13">
                  <c:v>14.087619322722819</c:v>
                </c:pt>
                <c:pt idx="14">
                  <c:v>16.100632035198355</c:v>
                </c:pt>
                <c:pt idx="15">
                  <c:v>-6.4034151547492151</c:v>
                </c:pt>
                <c:pt idx="16">
                  <c:v>-11.234817813765176</c:v>
                </c:pt>
                <c:pt idx="17">
                  <c:v>-9.7814776274713982</c:v>
                </c:pt>
                <c:pt idx="18">
                  <c:v>1.6126286513647767</c:v>
                </c:pt>
                <c:pt idx="19">
                  <c:v>5.1913463192531903</c:v>
                </c:pt>
                <c:pt idx="20">
                  <c:v>3.081867830069847</c:v>
                </c:pt>
                <c:pt idx="21">
                  <c:v>5.3902469320387576</c:v>
                </c:pt>
                <c:pt idx="22">
                  <c:v>0.47275224797833348</c:v>
                </c:pt>
                <c:pt idx="23">
                  <c:v>2.7423178789763405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w="12700">
                    <a:solidFill>
                      <a:srgbClr val="808080"/>
                    </a:solidFill>
                    <a:prstDash val="solid"/>
                  </a:ln>
                </c14:spPr>
              </c14:invertSolidFillFmt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0"/>
        <c:overlap val="85"/>
        <c:axId val="116867072"/>
        <c:axId val="116868608"/>
      </c:barChart>
      <c:catAx>
        <c:axId val="116867072"/>
        <c:scaling>
          <c:orientation val="maxMin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rtl="0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v-SE"/>
          </a:p>
        </c:txPr>
        <c:crossAx val="116868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6868608"/>
        <c:scaling>
          <c:orientation val="minMax"/>
          <c:max val="75"/>
          <c:min val="-75"/>
        </c:scaling>
        <c:delete val="0"/>
        <c:axPos val="t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v-SE"/>
          </a:p>
        </c:txPr>
        <c:crossAx val="116867072"/>
        <c:crosses val="autoZero"/>
        <c:crossBetween val="between"/>
        <c:majorUnit val="25"/>
        <c:minorUnit val="5"/>
      </c:valAx>
      <c:spPr>
        <a:solidFill>
          <a:srgbClr val="FFFFFF"/>
        </a:solidFill>
        <a:ln w="12700"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v-SE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Njursjukvård
</a:t>
            </a:r>
          </a:p>
        </c:rich>
      </c:tx>
      <c:layout>
        <c:manualLayout>
          <c:xMode val="edge"/>
          <c:yMode val="edge"/>
          <c:x val="7.3421544347616607E-3"/>
          <c:y val="2.9556650246305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5815043672912759"/>
          <c:y val="0.13300492610837439"/>
          <c:w val="0.5242298266419827"/>
          <c:h val="0.84729064039408875"/>
        </c:manualLayout>
      </c:layout>
      <c:barChart>
        <c:barDir val="bar"/>
        <c:grouping val="clustered"/>
        <c:varyColors val="0"/>
        <c:ser>
          <c:idx val="3"/>
          <c:order val="0"/>
          <c:tx>
            <c:v>tidigare värde</c:v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dLbls>
            <c:delete val="1"/>
          </c:dLbls>
          <c:cat>
            <c:strRef>
              <c:f>Profiltabell!$D$153:$D$162</c:f>
              <c:strCache>
                <c:ptCount val="10"/>
                <c:pt idx="0">
                  <c:v>79. Dödlighet i aktiv uremivård. Kvinnor</c:v>
                </c:pt>
                <c:pt idx="1">
                  <c:v>79. Dödlighet i aktiv uremivård. Män</c:v>
                </c:pt>
                <c:pt idx="2">
                  <c:v>79. Dödlighet i aktiv uremivård</c:v>
                </c:pt>
                <c:pt idx="3">
                  <c:v>80. Måluppfyllelse för dialysdos. Kvinnor</c:v>
                </c:pt>
                <c:pt idx="4">
                  <c:v>80. Måluppfyllelse för dialysdos. Män</c:v>
                </c:pt>
                <c:pt idx="5">
                  <c:v>80. Måluppfyllelse för dialysdos</c:v>
                </c:pt>
                <c:pt idx="6">
                  <c:v>81. Kärlacccess vid dialys. Kvinnor</c:v>
                </c:pt>
                <c:pt idx="7">
                  <c:v>81. Kärlacccess vid dialys. Män</c:v>
                </c:pt>
                <c:pt idx="8">
                  <c:v>81. Kärlacccess vid dialys</c:v>
                </c:pt>
                <c:pt idx="9">
                  <c:v>82. Njurtransplanterade i aktiv uremivård</c:v>
                </c:pt>
              </c:strCache>
            </c:strRef>
          </c:cat>
          <c:val>
            <c:numRef>
              <c:f>Profiltabell!$K$153:$K$162</c:f>
              <c:numCache>
                <c:formatCode>#,##0.0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-9.5906432748538126</c:v>
                </c:pt>
                <c:pt idx="6">
                  <c:v>0</c:v>
                </c:pt>
                <c:pt idx="7">
                  <c:v>0</c:v>
                </c:pt>
                <c:pt idx="8">
                  <c:v>7.8653359153880551</c:v>
                </c:pt>
                <c:pt idx="9">
                  <c:v>0</c:v>
                </c:pt>
              </c:numCache>
            </c:numRef>
          </c:val>
        </c:ser>
        <c:ser>
          <c:idx val="1"/>
          <c:order val="1"/>
          <c:tx>
            <c:v>felstaplar</c:v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elete val="1"/>
          </c:dLbls>
          <c:errBars>
            <c:errBarType val="both"/>
            <c:errValType val="cust"/>
            <c:noEndCap val="0"/>
            <c:plus>
              <c:numRef>
                <c:f>Profiltabell!$R$153:$R$162</c:f>
                <c:numCache>
                  <c:formatCode>General</c:formatCode>
                  <c:ptCount val="10"/>
                  <c:pt idx="0">
                    <c:v>40.013083296990828</c:v>
                  </c:pt>
                  <c:pt idx="1">
                    <c:v>20.636343266860855</c:v>
                  </c:pt>
                  <c:pt idx="2">
                    <c:v>16.969831410825197</c:v>
                  </c:pt>
                  <c:pt idx="3">
                    <c:v>18.245240629064689</c:v>
                  </c:pt>
                  <c:pt idx="4">
                    <c:v>17.50639386189258</c:v>
                  </c:pt>
                  <c:pt idx="5">
                    <c:v>16.94831013916501</c:v>
                  </c:pt>
                  <c:pt idx="6">
                    <c:v>54.185022026431717</c:v>
                  </c:pt>
                  <c:pt idx="7">
                    <c:v>35.070747906439486</c:v>
                  </c:pt>
                  <c:pt idx="8">
                    <c:v>41.34095473505328</c:v>
                  </c:pt>
                  <c:pt idx="9">
                    <c:v>42.349491841848966</c:v>
                  </c:pt>
                </c:numCache>
              </c:numRef>
            </c:plus>
            <c:minus>
              <c:numRef>
                <c:f>Profiltabell!$S$153:$S$162</c:f>
                <c:numCache>
                  <c:formatCode>General</c:formatCode>
                  <c:ptCount val="10"/>
                  <c:pt idx="0">
                    <c:v>38.988225032708243</c:v>
                  </c:pt>
                  <c:pt idx="1">
                    <c:v>15.886175218462926</c:v>
                  </c:pt>
                  <c:pt idx="2">
                    <c:v>16.015971606033716</c:v>
                  </c:pt>
                  <c:pt idx="3">
                    <c:v>57.774624571361002</c:v>
                  </c:pt>
                  <c:pt idx="4">
                    <c:v>44.590792838874684</c:v>
                  </c:pt>
                  <c:pt idx="5">
                    <c:v>49.167495029821076</c:v>
                  </c:pt>
                  <c:pt idx="6">
                    <c:v>61.444933920704855</c:v>
                  </c:pt>
                  <c:pt idx="7">
                    <c:v>49.783424776205607</c:v>
                  </c:pt>
                  <c:pt idx="8">
                    <c:v>44.477058550903756</c:v>
                  </c:pt>
                  <c:pt idx="9">
                    <c:v>23.915894321024801</c:v>
                  </c:pt>
                </c:numCache>
              </c:numRef>
            </c:minus>
            <c:spPr>
              <a:ln w="12700">
                <a:solidFill>
                  <a:srgbClr val="333333"/>
                </a:solidFill>
                <a:prstDash val="solid"/>
              </a:ln>
            </c:spPr>
          </c:errBars>
          <c:cat>
            <c:strRef>
              <c:f>Profiltabell!$D$153:$D$162</c:f>
              <c:strCache>
                <c:ptCount val="10"/>
                <c:pt idx="0">
                  <c:v>79. Dödlighet i aktiv uremivård. Kvinnor</c:v>
                </c:pt>
                <c:pt idx="1">
                  <c:v>79. Dödlighet i aktiv uremivård. Män</c:v>
                </c:pt>
                <c:pt idx="2">
                  <c:v>79. Dödlighet i aktiv uremivård</c:v>
                </c:pt>
                <c:pt idx="3">
                  <c:v>80. Måluppfyllelse för dialysdos. Kvinnor</c:v>
                </c:pt>
                <c:pt idx="4">
                  <c:v>80. Måluppfyllelse för dialysdos. Män</c:v>
                </c:pt>
                <c:pt idx="5">
                  <c:v>80. Måluppfyllelse för dialysdos</c:v>
                </c:pt>
                <c:pt idx="6">
                  <c:v>81. Kärlacccess vid dialys. Kvinnor</c:v>
                </c:pt>
                <c:pt idx="7">
                  <c:v>81. Kärlacccess vid dialys. Män</c:v>
                </c:pt>
                <c:pt idx="8">
                  <c:v>81. Kärlacccess vid dialys</c:v>
                </c:pt>
                <c:pt idx="9">
                  <c:v>82. Njurtransplanterade i aktiv uremivård</c:v>
                </c:pt>
              </c:strCache>
            </c:strRef>
          </c:cat>
          <c:val>
            <c:numRef>
              <c:f>ltprof09!$AI$153:$AI$162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0"/>
          <c:order val="2"/>
          <c:tx>
            <c:v>Rapport_09</c:v>
          </c:tx>
          <c:spPr>
            <a:solidFill>
              <a:srgbClr val="99CC00"/>
            </a:solidFill>
            <a:ln w="12700">
              <a:solidFill>
                <a:srgbClr val="808080"/>
              </a:solidFill>
              <a:prstDash val="solid"/>
            </a:ln>
          </c:spPr>
          <c:invertIfNegative val="1"/>
          <c:dLbls>
            <c:delete val="1"/>
          </c:dLbls>
          <c:cat>
            <c:strRef>
              <c:f>Profiltabell!$D$153:$D$162</c:f>
              <c:strCache>
                <c:ptCount val="10"/>
                <c:pt idx="0">
                  <c:v>79. Dödlighet i aktiv uremivård. Kvinnor</c:v>
                </c:pt>
                <c:pt idx="1">
                  <c:v>79. Dödlighet i aktiv uremivård. Män</c:v>
                </c:pt>
                <c:pt idx="2">
                  <c:v>79. Dödlighet i aktiv uremivård</c:v>
                </c:pt>
                <c:pt idx="3">
                  <c:v>80. Måluppfyllelse för dialysdos. Kvinnor</c:v>
                </c:pt>
                <c:pt idx="4">
                  <c:v>80. Måluppfyllelse för dialysdos. Män</c:v>
                </c:pt>
                <c:pt idx="5">
                  <c:v>80. Måluppfyllelse för dialysdos</c:v>
                </c:pt>
                <c:pt idx="6">
                  <c:v>81. Kärlacccess vid dialys. Kvinnor</c:v>
                </c:pt>
                <c:pt idx="7">
                  <c:v>81. Kärlacccess vid dialys. Män</c:v>
                </c:pt>
                <c:pt idx="8">
                  <c:v>81. Kärlacccess vid dialys</c:v>
                </c:pt>
                <c:pt idx="9">
                  <c:v>82. Njurtransplanterade i aktiv uremivård</c:v>
                </c:pt>
              </c:strCache>
            </c:strRef>
          </c:cat>
          <c:val>
            <c:numRef>
              <c:f>Profiltabell!$E$153:$E$162</c:f>
              <c:numCache>
                <c:formatCode>#,##0.0</c:formatCode>
                <c:ptCount val="10"/>
                <c:pt idx="0">
                  <c:v>6.1927605756650754</c:v>
                </c:pt>
                <c:pt idx="1">
                  <c:v>-13.376652475913076</c:v>
                </c:pt>
                <c:pt idx="2">
                  <c:v>-5.4125998225377057</c:v>
                </c:pt>
                <c:pt idx="3">
                  <c:v>-14.603287217689481</c:v>
                </c:pt>
                <c:pt idx="4">
                  <c:v>-26.930946291560105</c:v>
                </c:pt>
                <c:pt idx="5">
                  <c:v>-24.44085487077535</c:v>
                </c:pt>
                <c:pt idx="6">
                  <c:v>32.158590308370044</c:v>
                </c:pt>
                <c:pt idx="7">
                  <c:v>-7.5079410915391316</c:v>
                </c:pt>
                <c:pt idx="8">
                  <c:v>2.9970647304186584</c:v>
                </c:pt>
                <c:pt idx="9">
                  <c:v>-4.4502920272198798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w="12700">
                    <a:solidFill>
                      <a:srgbClr val="808080"/>
                    </a:solidFill>
                    <a:prstDash val="solid"/>
                  </a:ln>
                </c14:spPr>
              </c14:invertSolidFillFmt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0"/>
        <c:overlap val="85"/>
        <c:axId val="116900992"/>
        <c:axId val="116902528"/>
      </c:barChart>
      <c:catAx>
        <c:axId val="116900992"/>
        <c:scaling>
          <c:orientation val="maxMin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rtl="0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v-SE"/>
          </a:p>
        </c:txPr>
        <c:crossAx val="116902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6902528"/>
        <c:scaling>
          <c:orientation val="minMax"/>
          <c:max val="75"/>
          <c:min val="-75"/>
        </c:scaling>
        <c:delete val="0"/>
        <c:axPos val="t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v-SE"/>
          </a:p>
        </c:txPr>
        <c:crossAx val="116900992"/>
        <c:crosses val="autoZero"/>
        <c:crossBetween val="between"/>
        <c:majorUnit val="25"/>
        <c:minorUnit val="5"/>
      </c:valAx>
      <c:spPr>
        <a:solidFill>
          <a:srgbClr val="FFFFFF"/>
        </a:solidFill>
        <a:ln w="12700"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v-SE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Cancersjukvård
</a:t>
            </a:r>
          </a:p>
        </c:rich>
      </c:tx>
      <c:layout>
        <c:manualLayout>
          <c:xMode val="edge"/>
          <c:yMode val="edge"/>
          <c:x val="7.3421544347616607E-3"/>
          <c:y val="2.02020866282835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5815043672912759"/>
          <c:y val="9.0909389827276116E-2"/>
          <c:w val="0.5198245339811256"/>
          <c:h val="0.89562584052057226"/>
        </c:manualLayout>
      </c:layout>
      <c:barChart>
        <c:barDir val="bar"/>
        <c:grouping val="clustered"/>
        <c:varyColors val="0"/>
        <c:ser>
          <c:idx val="3"/>
          <c:order val="0"/>
          <c:tx>
            <c:v>tidigare värde</c:v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dLbls>
            <c:delete val="1"/>
          </c:dLbls>
          <c:cat>
            <c:strRef>
              <c:f>Profiltabell!$D$163:$D$176</c:f>
              <c:strCache>
                <c:ptCount val="14"/>
                <c:pt idx="0">
                  <c:v>84. Överlevnad vid tjocktarmscancer. Kvinnor</c:v>
                </c:pt>
                <c:pt idx="1">
                  <c:v>84. Överlevnad vid tjocktarmscancer. Män</c:v>
                </c:pt>
                <c:pt idx="2">
                  <c:v>84. Överlevnad vid tjocktarmscancer</c:v>
                </c:pt>
                <c:pt idx="3">
                  <c:v>85. Överlevnad vid ändtarmscancer. Kvinnor</c:v>
                </c:pt>
                <c:pt idx="4">
                  <c:v>85. Överlevnad vid ändtarmscancer. Män</c:v>
                </c:pt>
                <c:pt idx="5">
                  <c:v>85. Överlevnad vid ändtarmscancer</c:v>
                </c:pt>
                <c:pt idx="6">
                  <c:v>86. Överlevnad vid bröstcancer</c:v>
                </c:pt>
                <c:pt idx="7">
                  <c:v>87. Överlevnad vid lungcancer. Kvinnor</c:v>
                </c:pt>
                <c:pt idx="8">
                  <c:v>87. Överlevnad vid lungcancer. Män</c:v>
                </c:pt>
                <c:pt idx="9">
                  <c:v>87. Överlevnad vid lungcancer</c:v>
                </c:pt>
                <c:pt idx="10">
                  <c:v>88. Reoperation vid ändtarmscancer. Kvinnor</c:v>
                </c:pt>
                <c:pt idx="11">
                  <c:v>88. Reoperation vid ändtarmscancer. Män</c:v>
                </c:pt>
                <c:pt idx="12">
                  <c:v>88. Reoperation vid ändtarmscancer</c:v>
                </c:pt>
                <c:pt idx="13">
                  <c:v>89. Kurativ behandling vid prostatacancer</c:v>
                </c:pt>
              </c:strCache>
            </c:strRef>
          </c:cat>
          <c:val>
            <c:numRef>
              <c:f>Profiltabell!$K$163:$K$177</c:f>
              <c:numCache>
                <c:formatCode>#,##0.0</c:formatCode>
                <c:ptCount val="15"/>
                <c:pt idx="0">
                  <c:v>-0.92100602196245673</c:v>
                </c:pt>
                <c:pt idx="1">
                  <c:v>-6.7305919232896905</c:v>
                </c:pt>
                <c:pt idx="2">
                  <c:v>-3.5588418364967955</c:v>
                </c:pt>
                <c:pt idx="3">
                  <c:v>-0.22306108442004557</c:v>
                </c:pt>
                <c:pt idx="4">
                  <c:v>11.390955924441913</c:v>
                </c:pt>
                <c:pt idx="5">
                  <c:v>5.6903644679320537</c:v>
                </c:pt>
                <c:pt idx="6">
                  <c:v>1.7654777525945413</c:v>
                </c:pt>
                <c:pt idx="7">
                  <c:v>-20.272982737856285</c:v>
                </c:pt>
                <c:pt idx="8">
                  <c:v>-6.1838440111420585</c:v>
                </c:pt>
                <c:pt idx="9">
                  <c:v>-13.741910521147569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ser>
          <c:idx val="1"/>
          <c:order val="1"/>
          <c:tx>
            <c:v>felstaplar</c:v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elete val="1"/>
          </c:dLbls>
          <c:errBars>
            <c:errBarType val="both"/>
            <c:errValType val="cust"/>
            <c:noEndCap val="0"/>
            <c:plus>
              <c:numRef>
                <c:f>Profiltabell!$R$163:$R$177</c:f>
                <c:numCache>
                  <c:formatCode>General</c:formatCode>
                  <c:ptCount val="15"/>
                  <c:pt idx="0">
                    <c:v>9.1810620601407571</c:v>
                  </c:pt>
                  <c:pt idx="1">
                    <c:v>18.791132663664705</c:v>
                  </c:pt>
                  <c:pt idx="2">
                    <c:v>6.2483484540733807</c:v>
                  </c:pt>
                  <c:pt idx="3">
                    <c:v>28.992944194996788</c:v>
                  </c:pt>
                  <c:pt idx="4">
                    <c:v>14.607497058329139</c:v>
                  </c:pt>
                  <c:pt idx="5">
                    <c:v>14.93597910084589</c:v>
                  </c:pt>
                  <c:pt idx="6">
                    <c:v>2.0948929906012843</c:v>
                  </c:pt>
                  <c:pt idx="7">
                    <c:v>21.99478972832155</c:v>
                  </c:pt>
                  <c:pt idx="8">
                    <c:v>19.904988123515427</c:v>
                  </c:pt>
                  <c:pt idx="9">
                    <c:v>13.53632732225357</c:v>
                  </c:pt>
                  <c:pt idx="10">
                    <c:v>78.40172786177105</c:v>
                  </c:pt>
                  <c:pt idx="11">
                    <c:v>79.013452914798208</c:v>
                  </c:pt>
                  <c:pt idx="12">
                    <c:v>71.194605009633918</c:v>
                  </c:pt>
                  <c:pt idx="13">
                    <c:v>16.926097321553769</c:v>
                  </c:pt>
                </c:numCache>
              </c:numRef>
            </c:plus>
            <c:minus>
              <c:numRef>
                <c:f>Profiltabell!$S$163:$S$177</c:f>
                <c:numCache>
                  <c:formatCode>General</c:formatCode>
                  <c:ptCount val="15"/>
                  <c:pt idx="0">
                    <c:v>13.611644273832383</c:v>
                  </c:pt>
                  <c:pt idx="1">
                    <c:v>10.599237963283693</c:v>
                  </c:pt>
                  <c:pt idx="2">
                    <c:v>11.499661751506608</c:v>
                  </c:pt>
                  <c:pt idx="3">
                    <c:v>24.967928159076333</c:v>
                  </c:pt>
                  <c:pt idx="4">
                    <c:v>15.347117162548333</c:v>
                  </c:pt>
                  <c:pt idx="5">
                    <c:v>16.693168201052487</c:v>
                  </c:pt>
                  <c:pt idx="6">
                    <c:v>2.7403465066243933</c:v>
                  </c:pt>
                  <c:pt idx="7">
                    <c:v>39.746929661332338</c:v>
                  </c:pt>
                  <c:pt idx="8">
                    <c:v>51.35391923990499</c:v>
                  </c:pt>
                  <c:pt idx="9">
                    <c:v>29.975704530875042</c:v>
                  </c:pt>
                  <c:pt idx="10">
                    <c:v>58.423326133909292</c:v>
                  </c:pt>
                  <c:pt idx="11">
                    <c:v>47.174887892376674</c:v>
                  </c:pt>
                  <c:pt idx="12">
                    <c:v>37.66859344894025</c:v>
                  </c:pt>
                  <c:pt idx="13">
                    <c:v>17.851633711961863</c:v>
                  </c:pt>
                </c:numCache>
              </c:numRef>
            </c:minus>
            <c:spPr>
              <a:ln w="12700">
                <a:solidFill>
                  <a:srgbClr val="333333"/>
                </a:solidFill>
                <a:prstDash val="solid"/>
              </a:ln>
            </c:spPr>
          </c:errBars>
          <c:cat>
            <c:strRef>
              <c:f>Profiltabell!$D$163:$D$176</c:f>
              <c:strCache>
                <c:ptCount val="14"/>
                <c:pt idx="0">
                  <c:v>84. Överlevnad vid tjocktarmscancer. Kvinnor</c:v>
                </c:pt>
                <c:pt idx="1">
                  <c:v>84. Överlevnad vid tjocktarmscancer. Män</c:v>
                </c:pt>
                <c:pt idx="2">
                  <c:v>84. Överlevnad vid tjocktarmscancer</c:v>
                </c:pt>
                <c:pt idx="3">
                  <c:v>85. Överlevnad vid ändtarmscancer. Kvinnor</c:v>
                </c:pt>
                <c:pt idx="4">
                  <c:v>85. Överlevnad vid ändtarmscancer. Män</c:v>
                </c:pt>
                <c:pt idx="5">
                  <c:v>85. Överlevnad vid ändtarmscancer</c:v>
                </c:pt>
                <c:pt idx="6">
                  <c:v>86. Överlevnad vid bröstcancer</c:v>
                </c:pt>
                <c:pt idx="7">
                  <c:v>87. Överlevnad vid lungcancer. Kvinnor</c:v>
                </c:pt>
                <c:pt idx="8">
                  <c:v>87. Överlevnad vid lungcancer. Män</c:v>
                </c:pt>
                <c:pt idx="9">
                  <c:v>87. Överlevnad vid lungcancer</c:v>
                </c:pt>
                <c:pt idx="10">
                  <c:v>88. Reoperation vid ändtarmscancer. Kvinnor</c:v>
                </c:pt>
                <c:pt idx="11">
                  <c:v>88. Reoperation vid ändtarmscancer. Män</c:v>
                </c:pt>
                <c:pt idx="12">
                  <c:v>88. Reoperation vid ändtarmscancer</c:v>
                </c:pt>
                <c:pt idx="13">
                  <c:v>89. Kurativ behandling vid prostatacancer</c:v>
                </c:pt>
              </c:strCache>
            </c:strRef>
          </c:cat>
          <c:val>
            <c:numRef>
              <c:f>ltprof09!$AI$163:$AI$177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ser>
          <c:idx val="0"/>
          <c:order val="2"/>
          <c:tx>
            <c:v>Rapport_09</c:v>
          </c:tx>
          <c:spPr>
            <a:solidFill>
              <a:srgbClr val="99CC00"/>
            </a:solidFill>
            <a:ln w="12700">
              <a:solidFill>
                <a:srgbClr val="808080"/>
              </a:solidFill>
              <a:prstDash val="solid"/>
            </a:ln>
          </c:spPr>
          <c:invertIfNegative val="1"/>
          <c:dLbls>
            <c:delete val="1"/>
          </c:dLbls>
          <c:cat>
            <c:strRef>
              <c:f>Profiltabell!$D$163:$D$176</c:f>
              <c:strCache>
                <c:ptCount val="14"/>
                <c:pt idx="0">
                  <c:v>84. Överlevnad vid tjocktarmscancer. Kvinnor</c:v>
                </c:pt>
                <c:pt idx="1">
                  <c:v>84. Överlevnad vid tjocktarmscancer. Män</c:v>
                </c:pt>
                <c:pt idx="2">
                  <c:v>84. Överlevnad vid tjocktarmscancer</c:v>
                </c:pt>
                <c:pt idx="3">
                  <c:v>85. Överlevnad vid ändtarmscancer. Kvinnor</c:v>
                </c:pt>
                <c:pt idx="4">
                  <c:v>85. Överlevnad vid ändtarmscancer. Män</c:v>
                </c:pt>
                <c:pt idx="5">
                  <c:v>85. Överlevnad vid ändtarmscancer</c:v>
                </c:pt>
                <c:pt idx="6">
                  <c:v>86. Överlevnad vid bröstcancer</c:v>
                </c:pt>
                <c:pt idx="7">
                  <c:v>87. Överlevnad vid lungcancer. Kvinnor</c:v>
                </c:pt>
                <c:pt idx="8">
                  <c:v>87. Överlevnad vid lungcancer. Män</c:v>
                </c:pt>
                <c:pt idx="9">
                  <c:v>87. Överlevnad vid lungcancer</c:v>
                </c:pt>
                <c:pt idx="10">
                  <c:v>88. Reoperation vid ändtarmscancer. Kvinnor</c:v>
                </c:pt>
                <c:pt idx="11">
                  <c:v>88. Reoperation vid ändtarmscancer. Män</c:v>
                </c:pt>
                <c:pt idx="12">
                  <c:v>88. Reoperation vid ändtarmscancer</c:v>
                </c:pt>
                <c:pt idx="13">
                  <c:v>89. Kurativ behandling vid prostatacancer</c:v>
                </c:pt>
              </c:strCache>
            </c:strRef>
          </c:cat>
          <c:val>
            <c:numRef>
              <c:f>Profiltabell!$E$163:$E$177</c:f>
              <c:numCache>
                <c:formatCode>#,##0.0</c:formatCode>
                <c:ptCount val="15"/>
                <c:pt idx="0">
                  <c:v>-13.611644273832383</c:v>
                </c:pt>
                <c:pt idx="1">
                  <c:v>2.996189816418422</c:v>
                </c:pt>
                <c:pt idx="2">
                  <c:v>-5.8127478791561158</c:v>
                </c:pt>
                <c:pt idx="3">
                  <c:v>-1.6677357280307874</c:v>
                </c:pt>
                <c:pt idx="4">
                  <c:v>7.7323919986552383</c:v>
                </c:pt>
                <c:pt idx="5">
                  <c:v>3.5676566321594207</c:v>
                </c:pt>
                <c:pt idx="6">
                  <c:v>1.9363605480692943</c:v>
                </c:pt>
                <c:pt idx="7">
                  <c:v>2.7912169705991809</c:v>
                </c:pt>
                <c:pt idx="8">
                  <c:v>8.9311163895486896</c:v>
                </c:pt>
                <c:pt idx="9">
                  <c:v>5.9687394011298371</c:v>
                </c:pt>
                <c:pt idx="10">
                  <c:v>-47.300215982721397</c:v>
                </c:pt>
                <c:pt idx="11">
                  <c:v>-4.9327354260089589</c:v>
                </c:pt>
                <c:pt idx="12">
                  <c:v>-20.423892100192671</c:v>
                </c:pt>
                <c:pt idx="13">
                  <c:v>-11.597251437386065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w="12700">
                    <a:solidFill>
                      <a:srgbClr val="808080"/>
                    </a:solidFill>
                    <a:prstDash val="solid"/>
                  </a:ln>
                </c14:spPr>
              </c14:invertSolidFillFmt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0"/>
        <c:overlap val="85"/>
        <c:axId val="116949376"/>
        <c:axId val="116950912"/>
      </c:barChart>
      <c:catAx>
        <c:axId val="116949376"/>
        <c:scaling>
          <c:orientation val="maxMin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rtl="0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v-SE"/>
          </a:p>
        </c:txPr>
        <c:crossAx val="116950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6950912"/>
        <c:scaling>
          <c:orientation val="minMax"/>
          <c:max val="75"/>
          <c:min val="-75"/>
        </c:scaling>
        <c:delete val="0"/>
        <c:axPos val="t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v-SE"/>
          </a:p>
        </c:txPr>
        <c:crossAx val="116949376"/>
        <c:crosses val="autoZero"/>
        <c:crossBetween val="between"/>
        <c:majorUnit val="25"/>
        <c:minorUnit val="5"/>
      </c:valAx>
      <c:spPr>
        <a:solidFill>
          <a:srgbClr val="FFFFFF"/>
        </a:solidFill>
        <a:ln w="12700"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v-SE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Psykiatrisk vård
</a:t>
            </a:r>
          </a:p>
        </c:rich>
      </c:tx>
      <c:layout>
        <c:manualLayout>
          <c:xMode val="edge"/>
          <c:yMode val="edge"/>
          <c:x val="7.3421544347616607E-3"/>
          <c:y val="1.941753709527045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5815043672912759"/>
          <c:y val="8.7378916928717021E-2"/>
          <c:w val="0.5242298266419827"/>
          <c:h val="0.8996792187475311"/>
        </c:manualLayout>
      </c:layout>
      <c:barChart>
        <c:barDir val="bar"/>
        <c:grouping val="clustered"/>
        <c:varyColors val="0"/>
        <c:ser>
          <c:idx val="3"/>
          <c:order val="0"/>
          <c:tx>
            <c:v>tidigare värde</c:v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dLbls>
            <c:delete val="1"/>
          </c:dLbls>
          <c:cat>
            <c:strRef>
              <c:f>Profiltabell!$D$178:$D$194</c:f>
              <c:strCache>
                <c:ptCount val="17"/>
                <c:pt idx="0">
                  <c:v>91. Självmord i befolkningen. Kvinnor</c:v>
                </c:pt>
                <c:pt idx="1">
                  <c:v>91. Självmord i befolkningen. Män</c:v>
                </c:pt>
                <c:pt idx="2">
                  <c:v>91. Självmord i befolkningen</c:v>
                </c:pt>
                <c:pt idx="3">
                  <c:v>92. Regelbunden beh. med sömn-/lugnande medel. Kvinnor</c:v>
                </c:pt>
                <c:pt idx="4">
                  <c:v>92. Regelbunden beh. med sömn-/lugnande medel. Män</c:v>
                </c:pt>
                <c:pt idx="5">
                  <c:v>92. Regelbunden behandling med sömn-/lugnande medel</c:v>
                </c:pt>
                <c:pt idx="6">
                  <c:v>93. Tre eller fler psykofarmaka bland äldre. Kvinnor</c:v>
                </c:pt>
                <c:pt idx="7">
                  <c:v>93. Tre eller fler psykofarmaka bland äldre. Män</c:v>
                </c:pt>
                <c:pt idx="8">
                  <c:v>93. Tre eller fler psykofarmaka bland äldre</c:v>
                </c:pt>
                <c:pt idx="9">
                  <c:v>94. Återinskrivning efter vård för schizofreni. Kvinnor</c:v>
                </c:pt>
                <c:pt idx="10">
                  <c:v>94. Återinskrivning efter vård för schizofreni. Män</c:v>
                </c:pt>
                <c:pt idx="11">
                  <c:v>94. Återinskrivning efter vård för schizofreni</c:v>
                </c:pt>
                <c:pt idx="12">
                  <c:v>95. Följsamhet till litiumbeh. vid bipolär sjukdom. Kvinnor</c:v>
                </c:pt>
                <c:pt idx="13">
                  <c:v>95. Följsamhet till litiumbeh. vid bipolär sjukdom. Män</c:v>
                </c:pt>
                <c:pt idx="14">
                  <c:v>95. Följsamhet till litiumbehandling vid bipolär sjukdom</c:v>
                </c:pt>
                <c:pt idx="15">
                  <c:v>96. Tillgänglighet - besök barn- och ungdomspsykiatri</c:v>
                </c:pt>
                <c:pt idx="16">
                  <c:v>97. Tillgänglighet - besök vuxenpsykiatri</c:v>
                </c:pt>
              </c:strCache>
            </c:strRef>
          </c:cat>
          <c:val>
            <c:numRef>
              <c:f>Profiltabell!$K$178:$K$194</c:f>
              <c:numCache>
                <c:formatCode>#,##0.0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35.257297747435487</c:v>
                </c:pt>
                <c:pt idx="4">
                  <c:v>33.142463934272712</c:v>
                </c:pt>
                <c:pt idx="5">
                  <c:v>34.656671719426555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100</c:v>
                </c:pt>
                <c:pt idx="16">
                  <c:v>73.055332798716933</c:v>
                </c:pt>
              </c:numCache>
            </c:numRef>
          </c:val>
        </c:ser>
        <c:ser>
          <c:idx val="1"/>
          <c:order val="1"/>
          <c:tx>
            <c:v>felstaplar</c:v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elete val="1"/>
          </c:dLbls>
          <c:errBars>
            <c:errBarType val="both"/>
            <c:errValType val="cust"/>
            <c:noEndCap val="0"/>
            <c:plus>
              <c:numRef>
                <c:f>Profiltabell!$R$178:$R$194</c:f>
                <c:numCache>
                  <c:formatCode>General</c:formatCode>
                  <c:ptCount val="17"/>
                  <c:pt idx="0">
                    <c:v>25.098545223455048</c:v>
                  </c:pt>
                  <c:pt idx="1">
                    <c:v>22.116065433880983</c:v>
                  </c:pt>
                  <c:pt idx="2">
                    <c:v>22.813566276849265</c:v>
                  </c:pt>
                  <c:pt idx="3">
                    <c:v>31.277087185424708</c:v>
                  </c:pt>
                  <c:pt idx="4">
                    <c:v>28.952090056026009</c:v>
                  </c:pt>
                  <c:pt idx="5">
                    <c:v>29.893932715972387</c:v>
                  </c:pt>
                  <c:pt idx="6">
                    <c:v>43.014705882352942</c:v>
                  </c:pt>
                  <c:pt idx="7">
                    <c:v>37.049180327868854</c:v>
                  </c:pt>
                  <c:pt idx="8">
                    <c:v>41.666666666666657</c:v>
                  </c:pt>
                  <c:pt idx="9">
                    <c:v>46.108674645060582</c:v>
                  </c:pt>
                  <c:pt idx="10">
                    <c:v>32.393220176734893</c:v>
                  </c:pt>
                  <c:pt idx="11">
                    <c:v>31.547619047619051</c:v>
                  </c:pt>
                  <c:pt idx="12">
                    <c:v>8.1880094948263586</c:v>
                  </c:pt>
                  <c:pt idx="13">
                    <c:v>8.020771100946952</c:v>
                  </c:pt>
                  <c:pt idx="14">
                    <c:v>7.5356789033195763</c:v>
                  </c:pt>
                  <c:pt idx="15">
                    <c:v>100</c:v>
                  </c:pt>
                  <c:pt idx="16">
                    <c:v>100</c:v>
                  </c:pt>
                </c:numCache>
              </c:numRef>
            </c:plus>
            <c:minus>
              <c:numRef>
                <c:f>Profiltabell!$S$178:$S$194</c:f>
                <c:numCache>
                  <c:formatCode>General</c:formatCode>
                  <c:ptCount val="17"/>
                  <c:pt idx="0">
                    <c:v>16.611311016454266</c:v>
                  </c:pt>
                  <c:pt idx="1">
                    <c:v>27.57272794298245</c:v>
                  </c:pt>
                  <c:pt idx="2">
                    <c:v>16.564809115729993</c:v>
                  </c:pt>
                  <c:pt idx="3">
                    <c:v>24.14411549198924</c:v>
                  </c:pt>
                  <c:pt idx="4">
                    <c:v>24.921805002434468</c:v>
                  </c:pt>
                  <c:pt idx="5">
                    <c:v>24.375399455795357</c:v>
                  </c:pt>
                  <c:pt idx="6">
                    <c:v>29.411764705882344</c:v>
                  </c:pt>
                  <c:pt idx="7">
                    <c:v>43.934426229508198</c:v>
                  </c:pt>
                  <c:pt idx="8">
                    <c:v>30.921052631578956</c:v>
                  </c:pt>
                  <c:pt idx="9">
                    <c:v>38.135236254614838</c:v>
                  </c:pt>
                  <c:pt idx="10">
                    <c:v>31.025529038009346</c:v>
                  </c:pt>
                  <c:pt idx="11">
                    <c:v>29.761904761904763</c:v>
                  </c:pt>
                  <c:pt idx="12">
                    <c:v>3.7298717735649265</c:v>
                  </c:pt>
                  <c:pt idx="13">
                    <c:v>11.697189317267412</c:v>
                  </c:pt>
                  <c:pt idx="14">
                    <c:v>5.4080960584736628</c:v>
                  </c:pt>
                  <c:pt idx="15">
                    <c:v>169.52089704383283</c:v>
                  </c:pt>
                  <c:pt idx="16">
                    <c:v>193.56568364611263</c:v>
                  </c:pt>
                </c:numCache>
              </c:numRef>
            </c:minus>
            <c:spPr>
              <a:ln w="12700">
                <a:solidFill>
                  <a:srgbClr val="333333"/>
                </a:solidFill>
                <a:prstDash val="solid"/>
              </a:ln>
            </c:spPr>
          </c:errBars>
          <c:cat>
            <c:strRef>
              <c:f>Profiltabell!$D$178:$D$194</c:f>
              <c:strCache>
                <c:ptCount val="17"/>
                <c:pt idx="0">
                  <c:v>91. Självmord i befolkningen. Kvinnor</c:v>
                </c:pt>
                <c:pt idx="1">
                  <c:v>91. Självmord i befolkningen. Män</c:v>
                </c:pt>
                <c:pt idx="2">
                  <c:v>91. Självmord i befolkningen</c:v>
                </c:pt>
                <c:pt idx="3">
                  <c:v>92. Regelbunden beh. med sömn-/lugnande medel. Kvinnor</c:v>
                </c:pt>
                <c:pt idx="4">
                  <c:v>92. Regelbunden beh. med sömn-/lugnande medel. Män</c:v>
                </c:pt>
                <c:pt idx="5">
                  <c:v>92. Regelbunden behandling med sömn-/lugnande medel</c:v>
                </c:pt>
                <c:pt idx="6">
                  <c:v>93. Tre eller fler psykofarmaka bland äldre. Kvinnor</c:v>
                </c:pt>
                <c:pt idx="7">
                  <c:v>93. Tre eller fler psykofarmaka bland äldre. Män</c:v>
                </c:pt>
                <c:pt idx="8">
                  <c:v>93. Tre eller fler psykofarmaka bland äldre</c:v>
                </c:pt>
                <c:pt idx="9">
                  <c:v>94. Återinskrivning efter vård för schizofreni. Kvinnor</c:v>
                </c:pt>
                <c:pt idx="10">
                  <c:v>94. Återinskrivning efter vård för schizofreni. Män</c:v>
                </c:pt>
                <c:pt idx="11">
                  <c:v>94. Återinskrivning efter vård för schizofreni</c:v>
                </c:pt>
                <c:pt idx="12">
                  <c:v>95. Följsamhet till litiumbeh. vid bipolär sjukdom. Kvinnor</c:v>
                </c:pt>
                <c:pt idx="13">
                  <c:v>95. Följsamhet till litiumbeh. vid bipolär sjukdom. Män</c:v>
                </c:pt>
                <c:pt idx="14">
                  <c:v>95. Följsamhet till litiumbehandling vid bipolär sjukdom</c:v>
                </c:pt>
                <c:pt idx="15">
                  <c:v>96. Tillgänglighet - besök barn- och ungdomspsykiatri</c:v>
                </c:pt>
                <c:pt idx="16">
                  <c:v>97. Tillgänglighet - besök vuxenpsykiatri</c:v>
                </c:pt>
              </c:strCache>
            </c:strRef>
          </c:cat>
          <c:val>
            <c:numRef>
              <c:f>ltprof09!$AI$178:$AI$194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0"/>
          <c:order val="2"/>
          <c:tx>
            <c:v>Rapport_09</c:v>
          </c:tx>
          <c:spPr>
            <a:solidFill>
              <a:srgbClr val="99CC00"/>
            </a:solidFill>
            <a:ln w="12700">
              <a:solidFill>
                <a:srgbClr val="808080"/>
              </a:solidFill>
              <a:prstDash val="solid"/>
            </a:ln>
          </c:spPr>
          <c:invertIfNegative val="1"/>
          <c:dLbls>
            <c:delete val="1"/>
          </c:dLbls>
          <c:cat>
            <c:strRef>
              <c:f>Profiltabell!$D$178:$D$194</c:f>
              <c:strCache>
                <c:ptCount val="17"/>
                <c:pt idx="0">
                  <c:v>91. Självmord i befolkningen. Kvinnor</c:v>
                </c:pt>
                <c:pt idx="1">
                  <c:v>91. Självmord i befolkningen. Män</c:v>
                </c:pt>
                <c:pt idx="2">
                  <c:v>91. Självmord i befolkningen</c:v>
                </c:pt>
                <c:pt idx="3">
                  <c:v>92. Regelbunden beh. med sömn-/lugnande medel. Kvinnor</c:v>
                </c:pt>
                <c:pt idx="4">
                  <c:v>92. Regelbunden beh. med sömn-/lugnande medel. Män</c:v>
                </c:pt>
                <c:pt idx="5">
                  <c:v>92. Regelbunden behandling med sömn-/lugnande medel</c:v>
                </c:pt>
                <c:pt idx="6">
                  <c:v>93. Tre eller fler psykofarmaka bland äldre. Kvinnor</c:v>
                </c:pt>
                <c:pt idx="7">
                  <c:v>93. Tre eller fler psykofarmaka bland äldre. Män</c:v>
                </c:pt>
                <c:pt idx="8">
                  <c:v>93. Tre eller fler psykofarmaka bland äldre</c:v>
                </c:pt>
                <c:pt idx="9">
                  <c:v>94. Återinskrivning efter vård för schizofreni. Kvinnor</c:v>
                </c:pt>
                <c:pt idx="10">
                  <c:v>94. Återinskrivning efter vård för schizofreni. Män</c:v>
                </c:pt>
                <c:pt idx="11">
                  <c:v>94. Återinskrivning efter vård för schizofreni</c:v>
                </c:pt>
                <c:pt idx="12">
                  <c:v>95. Följsamhet till litiumbeh. vid bipolär sjukdom. Kvinnor</c:v>
                </c:pt>
                <c:pt idx="13">
                  <c:v>95. Följsamhet till litiumbeh. vid bipolär sjukdom. Män</c:v>
                </c:pt>
                <c:pt idx="14">
                  <c:v>95. Följsamhet till litiumbehandling vid bipolär sjukdom</c:v>
                </c:pt>
                <c:pt idx="15">
                  <c:v>96. Tillgänglighet - besök barn- och ungdomspsykiatri</c:v>
                </c:pt>
                <c:pt idx="16">
                  <c:v>97. Tillgänglighet - besök vuxenpsykiatri</c:v>
                </c:pt>
              </c:strCache>
            </c:strRef>
          </c:cat>
          <c:val>
            <c:numRef>
              <c:f>Profiltabell!$E$178:$E$194</c:f>
              <c:numCache>
                <c:formatCode>#,##0.0</c:formatCode>
                <c:ptCount val="17"/>
                <c:pt idx="0">
                  <c:v>16.314279825495515</c:v>
                </c:pt>
                <c:pt idx="1">
                  <c:v>14.573422033873909</c:v>
                </c:pt>
                <c:pt idx="2">
                  <c:v>13.389643798431258</c:v>
                </c:pt>
                <c:pt idx="3">
                  <c:v>31.277087185424708</c:v>
                </c:pt>
                <c:pt idx="4">
                  <c:v>26.88215123794534</c:v>
                </c:pt>
                <c:pt idx="5">
                  <c:v>29.893932715972387</c:v>
                </c:pt>
                <c:pt idx="6">
                  <c:v>40.07352941176471</c:v>
                </c:pt>
                <c:pt idx="7">
                  <c:v>27.213114754098349</c:v>
                </c:pt>
                <c:pt idx="8">
                  <c:v>37.061403508771924</c:v>
                </c:pt>
                <c:pt idx="9">
                  <c:v>-10.879853316484548</c:v>
                </c:pt>
                <c:pt idx="10">
                  <c:v>32.393220176734893</c:v>
                </c:pt>
                <c:pt idx="11">
                  <c:v>15.476190476190485</c:v>
                </c:pt>
                <c:pt idx="12">
                  <c:v>1.4168148526030961</c:v>
                </c:pt>
                <c:pt idx="13">
                  <c:v>6.150342325506573</c:v>
                </c:pt>
                <c:pt idx="14">
                  <c:v>3.823892401557051</c:v>
                </c:pt>
                <c:pt idx="15">
                  <c:v>84.301732925586123</c:v>
                </c:pt>
                <c:pt idx="16">
                  <c:v>20.822162645218949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w="12700">
                    <a:solidFill>
                      <a:srgbClr val="808080"/>
                    </a:solidFill>
                    <a:prstDash val="solid"/>
                  </a:ln>
                </c14:spPr>
              </c14:invertSolidFillFmt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0"/>
        <c:overlap val="85"/>
        <c:axId val="116972928"/>
        <c:axId val="117015680"/>
      </c:barChart>
      <c:catAx>
        <c:axId val="116972928"/>
        <c:scaling>
          <c:orientation val="maxMin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rtl="0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v-SE"/>
          </a:p>
        </c:txPr>
        <c:crossAx val="117015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7015680"/>
        <c:scaling>
          <c:orientation val="minMax"/>
          <c:max val="75"/>
          <c:min val="-75"/>
        </c:scaling>
        <c:delete val="0"/>
        <c:axPos val="t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v-SE"/>
          </a:p>
        </c:txPr>
        <c:crossAx val="116972928"/>
        <c:crosses val="autoZero"/>
        <c:crossBetween val="between"/>
        <c:majorUnit val="25"/>
        <c:minorUnit val="5"/>
      </c:valAx>
      <c:spPr>
        <a:solidFill>
          <a:srgbClr val="FFFFFF"/>
        </a:solidFill>
        <a:ln w="12700"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v-SE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Kirurgisk behandling
</a:t>
            </a:r>
          </a:p>
        </c:rich>
      </c:tx>
      <c:layout>
        <c:manualLayout>
          <c:xMode val="edge"/>
          <c:yMode val="edge"/>
          <c:x val="7.3421544347616607E-3"/>
          <c:y val="1.58311549605702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5815043672912759"/>
          <c:y val="7.1240197322566229E-2"/>
          <c:w val="0.5242298266419827"/>
          <c:h val="0.91820698771307563"/>
        </c:manualLayout>
      </c:layout>
      <c:barChart>
        <c:barDir val="bar"/>
        <c:grouping val="clustered"/>
        <c:varyColors val="0"/>
        <c:ser>
          <c:idx val="3"/>
          <c:order val="0"/>
          <c:tx>
            <c:v>tidigare värde</c:v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dLbls>
            <c:delete val="1"/>
          </c:dLbls>
          <c:cat>
            <c:strRef>
              <c:f>Profiltabell!$D$195:$D$212</c:f>
              <c:strCache>
                <c:ptCount val="18"/>
                <c:pt idx="0">
                  <c:v>98. Omoperation vid ljumskbråck</c:v>
                </c:pt>
                <c:pt idx="1">
                  <c:v>99. Dagkirurgiska operationer vid ljumskbråck</c:v>
                </c:pt>
                <c:pt idx="2">
                  <c:v>100. Miniinvasivt borttagande av gallblåsa. Kvinnor</c:v>
                </c:pt>
                <c:pt idx="3">
                  <c:v>100. Miniinvasivt borttagande av gallblåsa. Män</c:v>
                </c:pt>
                <c:pt idx="4">
                  <c:v>100. Miniinvasivt borttagande av gallblåsa</c:v>
                </c:pt>
                <c:pt idx="5">
                  <c:v>101. Kirurgiska komplikationer, borttagande av gallblåsa. Kv.</c:v>
                </c:pt>
                <c:pt idx="6">
                  <c:v>101. Kirurgiska komplikationer, borttagande av gallblåsa. Män</c:v>
                </c:pt>
                <c:pt idx="7">
                  <c:v>101. Kirurgiska komplikationer efter borttagande av gallblåsa</c:v>
                </c:pt>
                <c:pt idx="8">
                  <c:v>103. Tid till operation vid förträngning av halspulsåder</c:v>
                </c:pt>
                <c:pt idx="9">
                  <c:v>104. Döda/amputerade efter op. av kärlförträngning i ben</c:v>
                </c:pt>
                <c:pt idx="10">
                  <c:v>106. Patientrapporterat resultat av septumplastik </c:v>
                </c:pt>
                <c:pt idx="11">
                  <c:v>107. Synfel vid kataraktoperation. Kvinnor</c:v>
                </c:pt>
                <c:pt idx="12">
                  <c:v>107. Synfel vid kataraktoperation. Män</c:v>
                </c:pt>
                <c:pt idx="13">
                  <c:v>107. Synfel vid kataraktoperation</c:v>
                </c:pt>
                <c:pt idx="14">
                  <c:v>108. Tillgänglighet -  besök allmänkirurgi</c:v>
                </c:pt>
                <c:pt idx="15">
                  <c:v>109. Tillgänglighet - ljumskbråcksoperation</c:v>
                </c:pt>
                <c:pt idx="16">
                  <c:v>110. Tillgänglighet - galloperation</c:v>
                </c:pt>
                <c:pt idx="17">
                  <c:v>111. Tillgänglighet - operation för grå starr</c:v>
                </c:pt>
              </c:strCache>
            </c:strRef>
          </c:cat>
          <c:val>
            <c:numRef>
              <c:f>Profiltabell!$K$195:$K$212</c:f>
              <c:numCache>
                <c:formatCode>#,##0.0</c:formatCode>
                <c:ptCount val="18"/>
                <c:pt idx="0">
                  <c:v>0.1034126163391875</c:v>
                </c:pt>
                <c:pt idx="1">
                  <c:v>12.234042553191493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49.259716224552754</c:v>
                </c:pt>
                <c:pt idx="15">
                  <c:v>76.656585097607916</c:v>
                </c:pt>
                <c:pt idx="16">
                  <c:v>35.198300283286123</c:v>
                </c:pt>
                <c:pt idx="17">
                  <c:v>73.556581986143186</c:v>
                </c:pt>
              </c:numCache>
            </c:numRef>
          </c:val>
        </c:ser>
        <c:ser>
          <c:idx val="1"/>
          <c:order val="1"/>
          <c:tx>
            <c:v>felstaplar</c:v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elete val="1"/>
          </c:dLbls>
          <c:errBars>
            <c:errBarType val="both"/>
            <c:errValType val="cust"/>
            <c:noEndCap val="0"/>
            <c:plus>
              <c:numRef>
                <c:f>Profiltabell!$R$195:$R$212</c:f>
                <c:numCache>
                  <c:formatCode>General</c:formatCode>
                  <c:ptCount val="18"/>
                  <c:pt idx="0">
                    <c:v>2.0703933747412009</c:v>
                  </c:pt>
                  <c:pt idx="1">
                    <c:v>19.714656290531781</c:v>
                  </c:pt>
                  <c:pt idx="2">
                    <c:v>5.5081542283183866</c:v>
                  </c:pt>
                  <c:pt idx="3">
                    <c:v>10.100420364315747</c:v>
                  </c:pt>
                  <c:pt idx="4">
                    <c:v>5.4340622929091973</c:v>
                  </c:pt>
                  <c:pt idx="5">
                    <c:v>100</c:v>
                  </c:pt>
                  <c:pt idx="6">
                    <c:v>100</c:v>
                  </c:pt>
                  <c:pt idx="7">
                    <c:v>100</c:v>
                  </c:pt>
                  <c:pt idx="8">
                    <c:v>54.752331474864079</c:v>
                  </c:pt>
                  <c:pt idx="9">
                    <c:v>100</c:v>
                  </c:pt>
                  <c:pt idx="10">
                    <c:v>18.421052631578945</c:v>
                  </c:pt>
                  <c:pt idx="11">
                    <c:v>35.322313170100131</c:v>
                  </c:pt>
                  <c:pt idx="12">
                    <c:v>27.46702773180883</c:v>
                  </c:pt>
                  <c:pt idx="13">
                    <c:v>32.465246329557225</c:v>
                  </c:pt>
                  <c:pt idx="14">
                    <c:v>94.966592427616931</c:v>
                  </c:pt>
                  <c:pt idx="15">
                    <c:v>100</c:v>
                  </c:pt>
                  <c:pt idx="16">
                    <c:v>100</c:v>
                  </c:pt>
                  <c:pt idx="17">
                    <c:v>100</c:v>
                  </c:pt>
                </c:numCache>
              </c:numRef>
            </c:plus>
            <c:minus>
              <c:numRef>
                <c:f>Profiltabell!$S$195:$S$212</c:f>
                <c:numCache>
                  <c:formatCode>General</c:formatCode>
                  <c:ptCount val="18"/>
                  <c:pt idx="0">
                    <c:v>3.9337474120082789</c:v>
                  </c:pt>
                  <c:pt idx="1">
                    <c:v>36.249027237354085</c:v>
                  </c:pt>
                  <c:pt idx="2">
                    <c:v>14.115995247866946</c:v>
                  </c:pt>
                  <c:pt idx="3">
                    <c:v>29.635684259691736</c:v>
                  </c:pt>
                  <c:pt idx="4">
                    <c:v>18.975038656947213</c:v>
                  </c:pt>
                  <c:pt idx="5">
                    <c:v>70.224719101123583</c:v>
                  </c:pt>
                  <c:pt idx="6">
                    <c:v>109.54954954954957</c:v>
                  </c:pt>
                  <c:pt idx="7">
                    <c:v>91.293532338308495</c:v>
                  </c:pt>
                  <c:pt idx="8">
                    <c:v>71.756672873991306</c:v>
                  </c:pt>
                  <c:pt idx="9">
                    <c:v>116.21621621621621</c:v>
                  </c:pt>
                  <c:pt idx="10">
                    <c:v>27.631578947368425</c:v>
                  </c:pt>
                  <c:pt idx="11">
                    <c:v>34.030222679424973</c:v>
                  </c:pt>
                  <c:pt idx="12">
                    <c:v>38.148538187653593</c:v>
                  </c:pt>
                  <c:pt idx="13">
                    <c:v>35.141035108986948</c:v>
                  </c:pt>
                  <c:pt idx="14">
                    <c:v>128.59688195991092</c:v>
                  </c:pt>
                  <c:pt idx="15">
                    <c:v>143.7604924454393</c:v>
                  </c:pt>
                  <c:pt idx="16">
                    <c:v>193.47714432460197</c:v>
                  </c:pt>
                  <c:pt idx="17">
                    <c:v>110.24096385542168</c:v>
                  </c:pt>
                </c:numCache>
              </c:numRef>
            </c:minus>
            <c:spPr>
              <a:ln w="12700">
                <a:solidFill>
                  <a:srgbClr val="333333"/>
                </a:solidFill>
                <a:prstDash val="solid"/>
              </a:ln>
            </c:spPr>
          </c:errBars>
          <c:cat>
            <c:strRef>
              <c:f>Profiltabell!$D$195:$D$212</c:f>
              <c:strCache>
                <c:ptCount val="18"/>
                <c:pt idx="0">
                  <c:v>98. Omoperation vid ljumskbråck</c:v>
                </c:pt>
                <c:pt idx="1">
                  <c:v>99. Dagkirurgiska operationer vid ljumskbråck</c:v>
                </c:pt>
                <c:pt idx="2">
                  <c:v>100. Miniinvasivt borttagande av gallblåsa. Kvinnor</c:v>
                </c:pt>
                <c:pt idx="3">
                  <c:v>100. Miniinvasivt borttagande av gallblåsa. Män</c:v>
                </c:pt>
                <c:pt idx="4">
                  <c:v>100. Miniinvasivt borttagande av gallblåsa</c:v>
                </c:pt>
                <c:pt idx="5">
                  <c:v>101. Kirurgiska komplikationer, borttagande av gallblåsa. Kv.</c:v>
                </c:pt>
                <c:pt idx="6">
                  <c:v>101. Kirurgiska komplikationer, borttagande av gallblåsa. Män</c:v>
                </c:pt>
                <c:pt idx="7">
                  <c:v>101. Kirurgiska komplikationer efter borttagande av gallblåsa</c:v>
                </c:pt>
                <c:pt idx="8">
                  <c:v>103. Tid till operation vid förträngning av halspulsåder</c:v>
                </c:pt>
                <c:pt idx="9">
                  <c:v>104. Döda/amputerade efter op. av kärlförträngning i ben</c:v>
                </c:pt>
                <c:pt idx="10">
                  <c:v>106. Patientrapporterat resultat av septumplastik </c:v>
                </c:pt>
                <c:pt idx="11">
                  <c:v>107. Synfel vid kataraktoperation. Kvinnor</c:v>
                </c:pt>
                <c:pt idx="12">
                  <c:v>107. Synfel vid kataraktoperation. Män</c:v>
                </c:pt>
                <c:pt idx="13">
                  <c:v>107. Synfel vid kataraktoperation</c:v>
                </c:pt>
                <c:pt idx="14">
                  <c:v>108. Tillgänglighet -  besök allmänkirurgi</c:v>
                </c:pt>
                <c:pt idx="15">
                  <c:v>109. Tillgänglighet - ljumskbråcksoperation</c:v>
                </c:pt>
                <c:pt idx="16">
                  <c:v>110. Tillgänglighet - galloperation</c:v>
                </c:pt>
                <c:pt idx="17">
                  <c:v>111. Tillgänglighet - operation för grå starr</c:v>
                </c:pt>
              </c:strCache>
            </c:strRef>
          </c:cat>
          <c:val>
            <c:numRef>
              <c:f>ltprof09!$AI$195:$AI$212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</c:ser>
        <c:ser>
          <c:idx val="0"/>
          <c:order val="2"/>
          <c:tx>
            <c:v>Rapport_09</c:v>
          </c:tx>
          <c:spPr>
            <a:solidFill>
              <a:srgbClr val="99CC00"/>
            </a:solidFill>
            <a:ln w="12700">
              <a:solidFill>
                <a:srgbClr val="808080"/>
              </a:solidFill>
              <a:prstDash val="solid"/>
            </a:ln>
          </c:spPr>
          <c:invertIfNegative val="1"/>
          <c:dLbls>
            <c:delete val="1"/>
          </c:dLbls>
          <c:cat>
            <c:strRef>
              <c:f>Profiltabell!$D$195:$D$212</c:f>
              <c:strCache>
                <c:ptCount val="18"/>
                <c:pt idx="0">
                  <c:v>98. Omoperation vid ljumskbråck</c:v>
                </c:pt>
                <c:pt idx="1">
                  <c:v>99. Dagkirurgiska operationer vid ljumskbråck</c:v>
                </c:pt>
                <c:pt idx="2">
                  <c:v>100. Miniinvasivt borttagande av gallblåsa. Kvinnor</c:v>
                </c:pt>
                <c:pt idx="3">
                  <c:v>100. Miniinvasivt borttagande av gallblåsa. Män</c:v>
                </c:pt>
                <c:pt idx="4">
                  <c:v>100. Miniinvasivt borttagande av gallblåsa</c:v>
                </c:pt>
                <c:pt idx="5">
                  <c:v>101. Kirurgiska komplikationer, borttagande av gallblåsa. Kv.</c:v>
                </c:pt>
                <c:pt idx="6">
                  <c:v>101. Kirurgiska komplikationer, borttagande av gallblåsa. Män</c:v>
                </c:pt>
                <c:pt idx="7">
                  <c:v>101. Kirurgiska komplikationer efter borttagande av gallblåsa</c:v>
                </c:pt>
                <c:pt idx="8">
                  <c:v>103. Tid till operation vid förträngning av halspulsåder</c:v>
                </c:pt>
                <c:pt idx="9">
                  <c:v>104. Döda/amputerade efter op. av kärlförträngning i ben</c:v>
                </c:pt>
                <c:pt idx="10">
                  <c:v>106. Patientrapporterat resultat av septumplastik </c:v>
                </c:pt>
                <c:pt idx="11">
                  <c:v>107. Synfel vid kataraktoperation. Kvinnor</c:v>
                </c:pt>
                <c:pt idx="12">
                  <c:v>107. Synfel vid kataraktoperation. Män</c:v>
                </c:pt>
                <c:pt idx="13">
                  <c:v>107. Synfel vid kataraktoperation</c:v>
                </c:pt>
                <c:pt idx="14">
                  <c:v>108. Tillgänglighet -  besök allmänkirurgi</c:v>
                </c:pt>
                <c:pt idx="15">
                  <c:v>109. Tillgänglighet - ljumskbråcksoperation</c:v>
                </c:pt>
                <c:pt idx="16">
                  <c:v>110. Tillgänglighet - galloperation</c:v>
                </c:pt>
                <c:pt idx="17">
                  <c:v>111. Tillgänglighet - operation för grå starr</c:v>
                </c:pt>
              </c:strCache>
            </c:strRef>
          </c:cat>
          <c:val>
            <c:numRef>
              <c:f>Profiltabell!$E$195:$E$212</c:f>
              <c:numCache>
                <c:formatCode>#,##0.0</c:formatCode>
                <c:ptCount val="18"/>
                <c:pt idx="0">
                  <c:v>0.31055900621119192</c:v>
                </c:pt>
                <c:pt idx="1">
                  <c:v>10.635538261997409</c:v>
                </c:pt>
                <c:pt idx="2">
                  <c:v>5.5081542283183866</c:v>
                </c:pt>
                <c:pt idx="3">
                  <c:v>5.6515646893974818</c:v>
                </c:pt>
                <c:pt idx="4">
                  <c:v>5.3015241882041053</c:v>
                </c:pt>
                <c:pt idx="5">
                  <c:v>53.08988764044944</c:v>
                </c:pt>
                <c:pt idx="6">
                  <c:v>70.990990990990994</c:v>
                </c:pt>
                <c:pt idx="7">
                  <c:v>61.442786069651746</c:v>
                </c:pt>
                <c:pt idx="8">
                  <c:v>0</c:v>
                </c:pt>
                <c:pt idx="9">
                  <c:v>0</c:v>
                </c:pt>
                <c:pt idx="10">
                  <c:v>15.789473684210526</c:v>
                </c:pt>
                <c:pt idx="11">
                  <c:v>-2.1075175367806689</c:v>
                </c:pt>
                <c:pt idx="12">
                  <c:v>12.440198585828188</c:v>
                </c:pt>
                <c:pt idx="13">
                  <c:v>3.2549779146404383</c:v>
                </c:pt>
                <c:pt idx="14">
                  <c:v>19.866369710467708</c:v>
                </c:pt>
                <c:pt idx="15">
                  <c:v>-37.772803581421378</c:v>
                </c:pt>
                <c:pt idx="16">
                  <c:v>55.726759116589633</c:v>
                </c:pt>
                <c:pt idx="17">
                  <c:v>91.566265060240966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w="12700">
                    <a:solidFill>
                      <a:srgbClr val="808080"/>
                    </a:solidFill>
                    <a:prstDash val="solid"/>
                  </a:ln>
                </c14:spPr>
              </c14:invertSolidFillFmt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0"/>
        <c:overlap val="85"/>
        <c:axId val="117066368"/>
        <c:axId val="117072256"/>
      </c:barChart>
      <c:catAx>
        <c:axId val="117066368"/>
        <c:scaling>
          <c:orientation val="maxMin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rtl="0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v-SE"/>
          </a:p>
        </c:txPr>
        <c:crossAx val="117072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7072256"/>
        <c:scaling>
          <c:orientation val="minMax"/>
          <c:max val="75"/>
          <c:min val="-75"/>
        </c:scaling>
        <c:delete val="0"/>
        <c:axPos val="t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v-SE"/>
          </a:p>
        </c:txPr>
        <c:crossAx val="117066368"/>
        <c:crosses val="autoZero"/>
        <c:crossBetween val="between"/>
        <c:majorUnit val="25"/>
        <c:minorUnit val="5"/>
      </c:valAx>
      <c:spPr>
        <a:solidFill>
          <a:srgbClr val="FFFFFF"/>
        </a:solidFill>
        <a:ln w="12700"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v-SE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Intensivvård
</a:t>
            </a:r>
          </a:p>
        </c:rich>
      </c:tx>
      <c:layout>
        <c:manualLayout>
          <c:xMode val="edge"/>
          <c:yMode val="edge"/>
          <c:x val="7.3421544347616607E-3"/>
          <c:y val="2.898564399175343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5668200584217528"/>
          <c:y val="0.13043539796289047"/>
          <c:w val="0.52569825752893495"/>
          <c:h val="0.85024555709143412"/>
        </c:manualLayout>
      </c:layout>
      <c:barChart>
        <c:barDir val="bar"/>
        <c:grouping val="clustered"/>
        <c:varyColors val="0"/>
        <c:ser>
          <c:idx val="3"/>
          <c:order val="0"/>
          <c:tx>
            <c:v>tidigare värde</c:v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dLbls>
            <c:delete val="1"/>
          </c:dLbls>
          <c:cat>
            <c:strRef>
              <c:f>Profiltabell!$D$213:$D$221</c:f>
              <c:strCache>
                <c:ptCount val="9"/>
                <c:pt idx="0">
                  <c:v>112. Dödlighet efter vård på IVA. Kvinnor</c:v>
                </c:pt>
                <c:pt idx="1">
                  <c:v>112. Dödlighet efter vård på IVA. Män</c:v>
                </c:pt>
                <c:pt idx="2">
                  <c:v>112. Dödlighet efter vård på IVA</c:v>
                </c:pt>
                <c:pt idx="3">
                  <c:v>113. Utskrivning från IVA nattetid . Kvinnor</c:v>
                </c:pt>
                <c:pt idx="4">
                  <c:v>113. Utskrivning från IVA nattetid . Män</c:v>
                </c:pt>
                <c:pt idx="5">
                  <c:v>113. Utskrivning från IVA nattetid </c:v>
                </c:pt>
                <c:pt idx="6">
                  <c:v>114. Oplanerad återinskrivning på IVA. Kvinnor</c:v>
                </c:pt>
                <c:pt idx="7">
                  <c:v>114. Oplanerad återinskrivning på IVA. Män</c:v>
                </c:pt>
                <c:pt idx="8">
                  <c:v>114. Oplanerad återinskrivning på IVA</c:v>
                </c:pt>
              </c:strCache>
            </c:strRef>
          </c:cat>
          <c:val>
            <c:numRef>
              <c:f>Profiltabell!$K$213:$K$221</c:f>
              <c:numCache>
                <c:formatCode>#,##0.0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v>felstaplar</c:v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elete val="1"/>
          </c:dLbls>
          <c:errBars>
            <c:errBarType val="both"/>
            <c:errValType val="cust"/>
            <c:noEndCap val="0"/>
            <c:plus>
              <c:numRef>
                <c:f>Profiltabell!$R$213:$R$221</c:f>
                <c:numCache>
                  <c:formatCode>General</c:formatCode>
                  <c:ptCount val="9"/>
                  <c:pt idx="0">
                    <c:v>29.508196721311474</c:v>
                  </c:pt>
                  <c:pt idx="1">
                    <c:v>30.64516129032258</c:v>
                  </c:pt>
                  <c:pt idx="2">
                    <c:v>29.508196721311474</c:v>
                  </c:pt>
                  <c:pt idx="3">
                    <c:v>60.178306092124821</c:v>
                  </c:pt>
                  <c:pt idx="4">
                    <c:v>49.264705882352935</c:v>
                  </c:pt>
                  <c:pt idx="5">
                    <c:v>42.182890855457231</c:v>
                  </c:pt>
                  <c:pt idx="6">
                    <c:v>40.740740740740748</c:v>
                  </c:pt>
                  <c:pt idx="7">
                    <c:v>60.714285714285708</c:v>
                  </c:pt>
                  <c:pt idx="8">
                    <c:v>40.740740740740748</c:v>
                  </c:pt>
                </c:numCache>
              </c:numRef>
            </c:plus>
            <c:minus>
              <c:numRef>
                <c:f>Profiltabell!$S$213:$S$221</c:f>
                <c:numCache>
                  <c:formatCode>General</c:formatCode>
                  <c:ptCount val="9"/>
                  <c:pt idx="0">
                    <c:v>37.704918032786885</c:v>
                  </c:pt>
                  <c:pt idx="1">
                    <c:v>22.580645161290324</c:v>
                  </c:pt>
                  <c:pt idx="2">
                    <c:v>24.590163934426236</c:v>
                  </c:pt>
                  <c:pt idx="3">
                    <c:v>29.420505200594359</c:v>
                  </c:pt>
                  <c:pt idx="4">
                    <c:v>35</c:v>
                  </c:pt>
                  <c:pt idx="5">
                    <c:v>32.595870206489671</c:v>
                  </c:pt>
                  <c:pt idx="6">
                    <c:v>33.333333333333329</c:v>
                  </c:pt>
                  <c:pt idx="7">
                    <c:v>46.428571428571423</c:v>
                  </c:pt>
                  <c:pt idx="8">
                    <c:v>44.444444444444429</c:v>
                  </c:pt>
                </c:numCache>
              </c:numRef>
            </c:minus>
            <c:spPr>
              <a:ln w="12700">
                <a:solidFill>
                  <a:srgbClr val="333333"/>
                </a:solidFill>
                <a:prstDash val="solid"/>
              </a:ln>
            </c:spPr>
          </c:errBars>
          <c:cat>
            <c:strRef>
              <c:f>Profiltabell!$D$213:$D$221</c:f>
              <c:strCache>
                <c:ptCount val="9"/>
                <c:pt idx="0">
                  <c:v>112. Dödlighet efter vård på IVA. Kvinnor</c:v>
                </c:pt>
                <c:pt idx="1">
                  <c:v>112. Dödlighet efter vård på IVA. Män</c:v>
                </c:pt>
                <c:pt idx="2">
                  <c:v>112. Dödlighet efter vård på IVA</c:v>
                </c:pt>
                <c:pt idx="3">
                  <c:v>113. Utskrivning från IVA nattetid . Kvinnor</c:v>
                </c:pt>
                <c:pt idx="4">
                  <c:v>113. Utskrivning från IVA nattetid . Män</c:v>
                </c:pt>
                <c:pt idx="5">
                  <c:v>113. Utskrivning från IVA nattetid </c:v>
                </c:pt>
                <c:pt idx="6">
                  <c:v>114. Oplanerad återinskrivning på IVA. Kvinnor</c:v>
                </c:pt>
                <c:pt idx="7">
                  <c:v>114. Oplanerad återinskrivning på IVA. Män</c:v>
                </c:pt>
                <c:pt idx="8">
                  <c:v>114. Oplanerad återinskrivning på IVA</c:v>
                </c:pt>
              </c:strCache>
            </c:strRef>
          </c:cat>
          <c:val>
            <c:numRef>
              <c:f>ltprof09!$AI$213:$AI$221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0"/>
          <c:order val="2"/>
          <c:tx>
            <c:v>Rapport_09</c:v>
          </c:tx>
          <c:spPr>
            <a:solidFill>
              <a:srgbClr val="99CC00"/>
            </a:solidFill>
            <a:ln w="12700">
              <a:solidFill>
                <a:srgbClr val="808080"/>
              </a:solidFill>
              <a:prstDash val="solid"/>
            </a:ln>
          </c:spPr>
          <c:invertIfNegative val="1"/>
          <c:dLbls>
            <c:delete val="1"/>
          </c:dLbls>
          <c:cat>
            <c:strRef>
              <c:f>Profiltabell!$D$213:$D$221</c:f>
              <c:strCache>
                <c:ptCount val="9"/>
                <c:pt idx="0">
                  <c:v>112. Dödlighet efter vård på IVA. Kvinnor</c:v>
                </c:pt>
                <c:pt idx="1">
                  <c:v>112. Dödlighet efter vård på IVA. Män</c:v>
                </c:pt>
                <c:pt idx="2">
                  <c:v>112. Dödlighet efter vård på IVA</c:v>
                </c:pt>
                <c:pt idx="3">
                  <c:v>113. Utskrivning från IVA nattetid . Kvinnor</c:v>
                </c:pt>
                <c:pt idx="4">
                  <c:v>113. Utskrivning från IVA nattetid . Män</c:v>
                </c:pt>
                <c:pt idx="5">
                  <c:v>113. Utskrivning från IVA nattetid </c:v>
                </c:pt>
                <c:pt idx="6">
                  <c:v>114. Oplanerad återinskrivning på IVA. Kvinnor</c:v>
                </c:pt>
                <c:pt idx="7">
                  <c:v>114. Oplanerad återinskrivning på IVA. Män</c:v>
                </c:pt>
                <c:pt idx="8">
                  <c:v>114. Oplanerad återinskrivning på IVA</c:v>
                </c:pt>
              </c:strCache>
            </c:strRef>
          </c:cat>
          <c:val>
            <c:numRef>
              <c:f>Profiltabell!$E$213:$E$221</c:f>
              <c:numCache>
                <c:formatCode>#,##0.0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w="12700">
                    <a:solidFill>
                      <a:srgbClr val="808080"/>
                    </a:solidFill>
                    <a:prstDash val="solid"/>
                  </a:ln>
                </c14:spPr>
              </c14:invertSolidFillFmt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0"/>
        <c:overlap val="85"/>
        <c:axId val="117098368"/>
        <c:axId val="117099904"/>
      </c:barChart>
      <c:catAx>
        <c:axId val="117098368"/>
        <c:scaling>
          <c:orientation val="maxMin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rtl="0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v-SE"/>
          </a:p>
        </c:txPr>
        <c:crossAx val="117099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7099904"/>
        <c:scaling>
          <c:orientation val="minMax"/>
          <c:max val="75"/>
          <c:min val="-75"/>
        </c:scaling>
        <c:delete val="0"/>
        <c:axPos val="t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v-SE"/>
          </a:p>
        </c:txPr>
        <c:crossAx val="117098368"/>
        <c:crosses val="autoZero"/>
        <c:crossBetween val="between"/>
        <c:majorUnit val="25"/>
        <c:minorUnit val="5"/>
      </c:valAx>
      <c:spPr>
        <a:solidFill>
          <a:srgbClr val="FFFFFF"/>
        </a:solidFill>
        <a:ln w="12700"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v-SE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Läkemedelsbehandling
</a:t>
            </a:r>
          </a:p>
        </c:rich>
      </c:tx>
      <c:layout>
        <c:manualLayout>
          <c:xMode val="edge"/>
          <c:yMode val="edge"/>
          <c:x val="7.2358951275715185E-3"/>
          <c:y val="1.6528970086976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529670349859769"/>
          <c:y val="7.4380365391392769E-2"/>
          <c:w val="0.52098444918514919"/>
          <c:h val="0.9146030114793483"/>
        </c:manualLayout>
      </c:layout>
      <c:barChart>
        <c:barDir val="bar"/>
        <c:grouping val="clustered"/>
        <c:varyColors val="0"/>
        <c:ser>
          <c:idx val="3"/>
          <c:order val="0"/>
          <c:tx>
            <c:v>tidigare värde</c:v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dLbls>
            <c:delete val="1"/>
          </c:dLbls>
          <c:cat>
            <c:strRef>
              <c:f>Profiltabell!$D$222:$D$240</c:f>
              <c:strCache>
                <c:ptCount val="19"/>
                <c:pt idx="0">
                  <c:v>115. Läkemedelsinteraktion bland äldre. Kvinnor</c:v>
                </c:pt>
                <c:pt idx="1">
                  <c:v>115. Läkemedelsinteraktion bland äldre. Män</c:v>
                </c:pt>
                <c:pt idx="2">
                  <c:v>115. Läkemedelsinteraktion bland äldre</c:v>
                </c:pt>
                <c:pt idx="3">
                  <c:v>116. Tio eller fler läkemedel bland äldre. Kvinnor</c:v>
                </c:pt>
                <c:pt idx="4">
                  <c:v>116. Tio eller fler läkemedel bland äldre. Män</c:v>
                </c:pt>
                <c:pt idx="5">
                  <c:v>116. Tio eller fler läkemedel bland äldre</c:v>
                </c:pt>
                <c:pt idx="6">
                  <c:v>117. Förekomst av antibiotikabehandling. Kvinnor</c:v>
                </c:pt>
                <c:pt idx="7">
                  <c:v>117. Förekomst av antibiotikabehandling. Män</c:v>
                </c:pt>
                <c:pt idx="8">
                  <c:v>117. Förekomst av antibiotikabehandling</c:v>
                </c:pt>
                <c:pt idx="9">
                  <c:v>118. Penicillin V - barn med luftvägsantibiotika. Flickor</c:v>
                </c:pt>
                <c:pt idx="10">
                  <c:v>118. Penicillin V- barn med luftvägsantibiotika. Pojkar</c:v>
                </c:pt>
                <c:pt idx="11">
                  <c:v>118. Penicillin V vid beh. av barn med luftvägsantibiotika</c:v>
                </c:pt>
                <c:pt idx="12">
                  <c:v>119. Kinoloner vid behandling med urinvägsantibiotika</c:v>
                </c:pt>
                <c:pt idx="13">
                  <c:v>120. Kombinationspreparat vid astma. Kvinnor</c:v>
                </c:pt>
                <c:pt idx="14">
                  <c:v>120. Kombinationspreparat vid astma. Män</c:v>
                </c:pt>
                <c:pt idx="15">
                  <c:v>120. Kombinationspreparat vid astma</c:v>
                </c:pt>
                <c:pt idx="16">
                  <c:v>121. ARB vid blodtryckssänkande behandling. Kvinnor</c:v>
                </c:pt>
                <c:pt idx="17">
                  <c:v>121. ARB vid blodtryckssänkande behandling. Män</c:v>
                </c:pt>
                <c:pt idx="18">
                  <c:v>121. ARB vid blodtryckssänkande behandling</c:v>
                </c:pt>
              </c:strCache>
            </c:strRef>
          </c:cat>
          <c:val>
            <c:numRef>
              <c:f>Profiltabell!$K$222:$K$240</c:f>
              <c:numCache>
                <c:formatCode>#,##0.0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8.224706423772691</c:v>
                </c:pt>
                <c:pt idx="7">
                  <c:v>11.079328643834547</c:v>
                </c:pt>
                <c:pt idx="8">
                  <c:v>9.7677350581549245</c:v>
                </c:pt>
                <c:pt idx="9">
                  <c:v>5.5418813170824945</c:v>
                </c:pt>
                <c:pt idx="10">
                  <c:v>4.3714730158179149</c:v>
                </c:pt>
                <c:pt idx="11">
                  <c:v>4.9527367337163097</c:v>
                </c:pt>
                <c:pt idx="12">
                  <c:v>14.477288016653187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20.269117392492944</c:v>
                </c:pt>
                <c:pt idx="17">
                  <c:v>22.764093482994824</c:v>
                </c:pt>
                <c:pt idx="18">
                  <c:v>21.743288465094984</c:v>
                </c:pt>
              </c:numCache>
            </c:numRef>
          </c:val>
        </c:ser>
        <c:ser>
          <c:idx val="1"/>
          <c:order val="1"/>
          <c:tx>
            <c:v>felstaplar</c:v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elete val="1"/>
          </c:dLbls>
          <c:errBars>
            <c:errBarType val="both"/>
            <c:errValType val="cust"/>
            <c:noEndCap val="0"/>
            <c:plus>
              <c:numRef>
                <c:f>Profiltabell!$R$222:$R$240</c:f>
                <c:numCache>
                  <c:formatCode>General</c:formatCode>
                  <c:ptCount val="19"/>
                  <c:pt idx="0">
                    <c:v>30.662020905923349</c:v>
                  </c:pt>
                  <c:pt idx="1">
                    <c:v>30.208333333333336</c:v>
                  </c:pt>
                  <c:pt idx="2">
                    <c:v>25.435540069686407</c:v>
                  </c:pt>
                  <c:pt idx="3">
                    <c:v>20.947630922693264</c:v>
                  </c:pt>
                  <c:pt idx="4">
                    <c:v>32.910052910052904</c:v>
                  </c:pt>
                  <c:pt idx="5">
                    <c:v>22.563176895306857</c:v>
                  </c:pt>
                  <c:pt idx="6">
                    <c:v>19.699583308344177</c:v>
                  </c:pt>
                  <c:pt idx="7">
                    <c:v>19.059343417394516</c:v>
                  </c:pt>
                  <c:pt idx="8">
                    <c:v>19.509267061999562</c:v>
                  </c:pt>
                  <c:pt idx="9">
                    <c:v>21.949191705655409</c:v>
                  </c:pt>
                  <c:pt idx="10">
                    <c:v>19.116240588446928</c:v>
                  </c:pt>
                  <c:pt idx="11">
                    <c:v>20.445519099393263</c:v>
                  </c:pt>
                  <c:pt idx="12">
                    <c:v>17.177245781010821</c:v>
                  </c:pt>
                  <c:pt idx="13">
                    <c:v>32.778600132786742</c:v>
                  </c:pt>
                  <c:pt idx="14">
                    <c:v>29.598919635933935</c:v>
                  </c:pt>
                  <c:pt idx="15">
                    <c:v>26.150365214825023</c:v>
                  </c:pt>
                  <c:pt idx="16">
                    <c:v>47.271290778916622</c:v>
                  </c:pt>
                  <c:pt idx="17">
                    <c:v>57.21318114391476</c:v>
                  </c:pt>
                  <c:pt idx="18">
                    <c:v>47.721071191173642</c:v>
                  </c:pt>
                </c:numCache>
              </c:numRef>
            </c:plus>
            <c:minus>
              <c:numRef>
                <c:f>Profiltabell!$S$222:$S$240</c:f>
                <c:numCache>
                  <c:formatCode>General</c:formatCode>
                  <c:ptCount val="19"/>
                  <c:pt idx="0">
                    <c:v>22.996515679442496</c:v>
                  </c:pt>
                  <c:pt idx="1">
                    <c:v>25.347222222222221</c:v>
                  </c:pt>
                  <c:pt idx="2">
                    <c:v>21.254355400696859</c:v>
                  </c:pt>
                  <c:pt idx="3">
                    <c:v>30.673316708229436</c:v>
                  </c:pt>
                  <c:pt idx="4">
                    <c:v>22.751322751322757</c:v>
                  </c:pt>
                  <c:pt idx="5">
                    <c:v>26.805054151624553</c:v>
                  </c:pt>
                  <c:pt idx="6">
                    <c:v>5.3906764075346949</c:v>
                  </c:pt>
                  <c:pt idx="7">
                    <c:v>6.2976970561603602</c:v>
                  </c:pt>
                  <c:pt idx="8">
                    <c:v>5.839218484008895</c:v>
                  </c:pt>
                  <c:pt idx="9">
                    <c:v>12.707082068333072</c:v>
                  </c:pt>
                  <c:pt idx="10">
                    <c:v>7.2968262222871587</c:v>
                  </c:pt>
                  <c:pt idx="11">
                    <c:v>9.4728970016542124</c:v>
                  </c:pt>
                  <c:pt idx="12">
                    <c:v>13.81370102892922</c:v>
                  </c:pt>
                  <c:pt idx="13">
                    <c:v>14.740754152601198</c:v>
                  </c:pt>
                  <c:pt idx="14">
                    <c:v>16.618761745617874</c:v>
                  </c:pt>
                  <c:pt idx="15">
                    <c:v>12.077912496003544</c:v>
                  </c:pt>
                  <c:pt idx="16">
                    <c:v>25.65319324958255</c:v>
                  </c:pt>
                  <c:pt idx="17">
                    <c:v>28.280250503512534</c:v>
                  </c:pt>
                  <c:pt idx="18">
                    <c:v>26.658794753074243</c:v>
                  </c:pt>
                </c:numCache>
              </c:numRef>
            </c:minus>
            <c:spPr>
              <a:ln w="12700">
                <a:solidFill>
                  <a:srgbClr val="333333"/>
                </a:solidFill>
                <a:prstDash val="solid"/>
              </a:ln>
            </c:spPr>
          </c:errBars>
          <c:cat>
            <c:strRef>
              <c:f>Profiltabell!$D$222:$D$240</c:f>
              <c:strCache>
                <c:ptCount val="19"/>
                <c:pt idx="0">
                  <c:v>115. Läkemedelsinteraktion bland äldre. Kvinnor</c:v>
                </c:pt>
                <c:pt idx="1">
                  <c:v>115. Läkemedelsinteraktion bland äldre. Män</c:v>
                </c:pt>
                <c:pt idx="2">
                  <c:v>115. Läkemedelsinteraktion bland äldre</c:v>
                </c:pt>
                <c:pt idx="3">
                  <c:v>116. Tio eller fler läkemedel bland äldre. Kvinnor</c:v>
                </c:pt>
                <c:pt idx="4">
                  <c:v>116. Tio eller fler läkemedel bland äldre. Män</c:v>
                </c:pt>
                <c:pt idx="5">
                  <c:v>116. Tio eller fler läkemedel bland äldre</c:v>
                </c:pt>
                <c:pt idx="6">
                  <c:v>117. Förekomst av antibiotikabehandling. Kvinnor</c:v>
                </c:pt>
                <c:pt idx="7">
                  <c:v>117. Förekomst av antibiotikabehandling. Män</c:v>
                </c:pt>
                <c:pt idx="8">
                  <c:v>117. Förekomst av antibiotikabehandling</c:v>
                </c:pt>
                <c:pt idx="9">
                  <c:v>118. Penicillin V - barn med luftvägsantibiotika. Flickor</c:v>
                </c:pt>
                <c:pt idx="10">
                  <c:v>118. Penicillin V- barn med luftvägsantibiotika. Pojkar</c:v>
                </c:pt>
                <c:pt idx="11">
                  <c:v>118. Penicillin V vid beh. av barn med luftvägsantibiotika</c:v>
                </c:pt>
                <c:pt idx="12">
                  <c:v>119. Kinoloner vid behandling med urinvägsantibiotika</c:v>
                </c:pt>
                <c:pt idx="13">
                  <c:v>120. Kombinationspreparat vid astma. Kvinnor</c:v>
                </c:pt>
                <c:pt idx="14">
                  <c:v>120. Kombinationspreparat vid astma. Män</c:v>
                </c:pt>
                <c:pt idx="15">
                  <c:v>120. Kombinationspreparat vid astma</c:v>
                </c:pt>
                <c:pt idx="16">
                  <c:v>121. ARB vid blodtryckssänkande behandling. Kvinnor</c:v>
                </c:pt>
                <c:pt idx="17">
                  <c:v>121. ARB vid blodtryckssänkande behandling. Män</c:v>
                </c:pt>
                <c:pt idx="18">
                  <c:v>121. ARB vid blodtryckssänkande behandling</c:v>
                </c:pt>
              </c:strCache>
            </c:strRef>
          </c:cat>
          <c:val>
            <c:numRef>
              <c:f>ltprof09!$AI$222:$AI$240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ser>
          <c:idx val="0"/>
          <c:order val="2"/>
          <c:tx>
            <c:v>Rapport_09</c:v>
          </c:tx>
          <c:spPr>
            <a:solidFill>
              <a:srgbClr val="99CC00"/>
            </a:solidFill>
            <a:ln w="12700">
              <a:solidFill>
                <a:srgbClr val="808080"/>
              </a:solidFill>
              <a:prstDash val="solid"/>
            </a:ln>
          </c:spPr>
          <c:invertIfNegative val="1"/>
          <c:dLbls>
            <c:delete val="1"/>
          </c:dLbls>
          <c:cat>
            <c:strRef>
              <c:f>Profiltabell!$D$222:$D$240</c:f>
              <c:strCache>
                <c:ptCount val="19"/>
                <c:pt idx="0">
                  <c:v>115. Läkemedelsinteraktion bland äldre. Kvinnor</c:v>
                </c:pt>
                <c:pt idx="1">
                  <c:v>115. Läkemedelsinteraktion bland äldre. Män</c:v>
                </c:pt>
                <c:pt idx="2">
                  <c:v>115. Läkemedelsinteraktion bland äldre</c:v>
                </c:pt>
                <c:pt idx="3">
                  <c:v>116. Tio eller fler läkemedel bland äldre. Kvinnor</c:v>
                </c:pt>
                <c:pt idx="4">
                  <c:v>116. Tio eller fler läkemedel bland äldre. Män</c:v>
                </c:pt>
                <c:pt idx="5">
                  <c:v>116. Tio eller fler läkemedel bland äldre</c:v>
                </c:pt>
                <c:pt idx="6">
                  <c:v>117. Förekomst av antibiotikabehandling. Kvinnor</c:v>
                </c:pt>
                <c:pt idx="7">
                  <c:v>117. Förekomst av antibiotikabehandling. Män</c:v>
                </c:pt>
                <c:pt idx="8">
                  <c:v>117. Förekomst av antibiotikabehandling</c:v>
                </c:pt>
                <c:pt idx="9">
                  <c:v>118. Penicillin V - barn med luftvägsantibiotika. Flickor</c:v>
                </c:pt>
                <c:pt idx="10">
                  <c:v>118. Penicillin V- barn med luftvägsantibiotika. Pojkar</c:v>
                </c:pt>
                <c:pt idx="11">
                  <c:v>118. Penicillin V vid beh. av barn med luftvägsantibiotika</c:v>
                </c:pt>
                <c:pt idx="12">
                  <c:v>119. Kinoloner vid behandling med urinvägsantibiotika</c:v>
                </c:pt>
                <c:pt idx="13">
                  <c:v>120. Kombinationspreparat vid astma. Kvinnor</c:v>
                </c:pt>
                <c:pt idx="14">
                  <c:v>120. Kombinationspreparat vid astma. Män</c:v>
                </c:pt>
                <c:pt idx="15">
                  <c:v>120. Kombinationspreparat vid astma</c:v>
                </c:pt>
                <c:pt idx="16">
                  <c:v>121. ARB vid blodtryckssänkande behandling. Kvinnor</c:v>
                </c:pt>
                <c:pt idx="17">
                  <c:v>121. ARB vid blodtryckssänkande behandling. Män</c:v>
                </c:pt>
                <c:pt idx="18">
                  <c:v>121. ARB vid blodtryckssänkande behandling</c:v>
                </c:pt>
              </c:strCache>
            </c:strRef>
          </c:cat>
          <c:val>
            <c:numRef>
              <c:f>Profiltabell!$E$222:$E$240</c:f>
              <c:numCache>
                <c:formatCode>#,##0.0</c:formatCode>
                <c:ptCount val="19"/>
                <c:pt idx="0">
                  <c:v>-6.2717770034843108</c:v>
                </c:pt>
                <c:pt idx="1">
                  <c:v>30.208333333333336</c:v>
                </c:pt>
                <c:pt idx="2">
                  <c:v>7.3170731707317058</c:v>
                </c:pt>
                <c:pt idx="3">
                  <c:v>-0.33250207813799604</c:v>
                </c:pt>
                <c:pt idx="4">
                  <c:v>15.132275132275129</c:v>
                </c:pt>
                <c:pt idx="5">
                  <c:v>4.9638989169675156</c:v>
                </c:pt>
                <c:pt idx="6">
                  <c:v>8.5162875834525789</c:v>
                </c:pt>
                <c:pt idx="7">
                  <c:v>12.102322501727876</c:v>
                </c:pt>
                <c:pt idx="8">
                  <c:v>10.390839639161424</c:v>
                </c:pt>
                <c:pt idx="9">
                  <c:v>9.2705284109131405</c:v>
                </c:pt>
                <c:pt idx="10">
                  <c:v>7.612006937389963</c:v>
                </c:pt>
                <c:pt idx="11">
                  <c:v>8.3919411959055878</c:v>
                </c:pt>
                <c:pt idx="12">
                  <c:v>8.9764164741083441</c:v>
                </c:pt>
                <c:pt idx="13">
                  <c:v>18.476685641207354</c:v>
                </c:pt>
                <c:pt idx="14">
                  <c:v>-4.12378597694613</c:v>
                </c:pt>
                <c:pt idx="15">
                  <c:v>6.5345171048424868</c:v>
                </c:pt>
                <c:pt idx="16">
                  <c:v>6.753102543288195</c:v>
                </c:pt>
                <c:pt idx="17">
                  <c:v>19.203102651224814</c:v>
                </c:pt>
                <c:pt idx="18">
                  <c:v>13.546196808224023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w="12700">
                    <a:solidFill>
                      <a:srgbClr val="808080"/>
                    </a:solidFill>
                    <a:prstDash val="solid"/>
                  </a:ln>
                </c14:spPr>
              </c14:invertSolidFillFmt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0"/>
        <c:overlap val="85"/>
        <c:axId val="117158656"/>
        <c:axId val="117160192"/>
      </c:barChart>
      <c:catAx>
        <c:axId val="117158656"/>
        <c:scaling>
          <c:orientation val="maxMin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rtl="0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v-SE"/>
          </a:p>
        </c:txPr>
        <c:crossAx val="117160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7160192"/>
        <c:scaling>
          <c:orientation val="minMax"/>
          <c:max val="75"/>
          <c:min val="-75"/>
        </c:scaling>
        <c:delete val="0"/>
        <c:axPos val="t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v-SE"/>
          </a:p>
        </c:txPr>
        <c:crossAx val="117158656"/>
        <c:crosses val="autoZero"/>
        <c:crossBetween val="between"/>
        <c:majorUnit val="25"/>
        <c:minorUnit val="5"/>
      </c:valAx>
      <c:spPr>
        <a:solidFill>
          <a:srgbClr val="FFFFFF"/>
        </a:solidFill>
        <a:ln w="12700"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v-SE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Annan vård
</a:t>
            </a:r>
          </a:p>
        </c:rich>
      </c:tx>
      <c:layout>
        <c:manualLayout>
          <c:xMode val="edge"/>
          <c:yMode val="edge"/>
          <c:x val="7.2463870674635824E-3"/>
          <c:y val="3.08643835864172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5507310783671284"/>
          <c:y val="0.16666767136665317"/>
          <c:w val="0.52463842368436331"/>
          <c:h val="0.80864684996413227"/>
        </c:manualLayout>
      </c:layout>
      <c:barChart>
        <c:barDir val="bar"/>
        <c:grouping val="clustered"/>
        <c:varyColors val="0"/>
        <c:ser>
          <c:idx val="3"/>
          <c:order val="0"/>
          <c:tx>
            <c:v>tidigare värde</c:v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dLbls>
            <c:delete val="1"/>
          </c:dLbls>
          <c:cat>
            <c:strRef>
              <c:f>Profiltabell!$D$241:$D$247</c:f>
              <c:strCache>
                <c:ptCount val="7"/>
                <c:pt idx="0">
                  <c:v>122. God viruskontroll vid HIV</c:v>
                </c:pt>
                <c:pt idx="1">
                  <c:v>123. Smärtskattning i livets slutskede. Kvinnor</c:v>
                </c:pt>
                <c:pt idx="2">
                  <c:v>123. Smärtskattning i livets slutskede. Män</c:v>
                </c:pt>
                <c:pt idx="3">
                  <c:v>123. Smärtskattning i livets slutskede</c:v>
                </c:pt>
                <c:pt idx="4">
                  <c:v>124. Vidbehovsordination av opiater i livets slutskede. Kvinnor</c:v>
                </c:pt>
                <c:pt idx="5">
                  <c:v>124. Vidbehovsordination av opiater i livets slutskede. Män</c:v>
                </c:pt>
                <c:pt idx="6">
                  <c:v>124. Vidbehovsordination av opiater i livets slutskede</c:v>
                </c:pt>
              </c:strCache>
            </c:strRef>
          </c:cat>
          <c:val>
            <c:numRef>
              <c:f>Profiltabell!$K$241:$K$247</c:f>
              <c:numCache>
                <c:formatCode>#,##0.0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v>felstaplar</c:v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elete val="1"/>
          </c:dLbls>
          <c:errBars>
            <c:errBarType val="both"/>
            <c:errValType val="cust"/>
            <c:noEndCap val="0"/>
            <c:plus>
              <c:numRef>
                <c:f>Profiltabell!$R$241:$R$247</c:f>
                <c:numCache>
                  <c:formatCode>General</c:formatCode>
                  <c:ptCount val="7"/>
                  <c:pt idx="0">
                    <c:v>4.6099893754329511</c:v>
                  </c:pt>
                  <c:pt idx="1">
                    <c:v>132.11678832116792</c:v>
                  </c:pt>
                  <c:pt idx="2">
                    <c:v>122.53521126760565</c:v>
                  </c:pt>
                  <c:pt idx="3">
                    <c:v>128.05755395683451</c:v>
                  </c:pt>
                  <c:pt idx="4">
                    <c:v>3.3057851239669449</c:v>
                  </c:pt>
                  <c:pt idx="5">
                    <c:v>3.1315240083507305</c:v>
                  </c:pt>
                  <c:pt idx="6">
                    <c:v>2.0768431983385254</c:v>
                  </c:pt>
                </c:numCache>
              </c:numRef>
            </c:plus>
            <c:minus>
              <c:numRef>
                <c:f>Profiltabell!$S$241:$S$247</c:f>
                <c:numCache>
                  <c:formatCode>General</c:formatCode>
                  <c:ptCount val="7"/>
                  <c:pt idx="0">
                    <c:v>23.919997352417223</c:v>
                  </c:pt>
                  <c:pt idx="1">
                    <c:v>87.591240875912419</c:v>
                  </c:pt>
                  <c:pt idx="2">
                    <c:v>80.281690140845058</c:v>
                  </c:pt>
                  <c:pt idx="3">
                    <c:v>84.172661870503589</c:v>
                  </c:pt>
                  <c:pt idx="4">
                    <c:v>6.3016528925619779</c:v>
                  </c:pt>
                  <c:pt idx="5">
                    <c:v>6.3674321503131477</c:v>
                  </c:pt>
                  <c:pt idx="6">
                    <c:v>6.3343717549324969</c:v>
                  </c:pt>
                </c:numCache>
              </c:numRef>
            </c:minus>
            <c:spPr>
              <a:ln w="12700">
                <a:solidFill>
                  <a:srgbClr val="333333"/>
                </a:solidFill>
                <a:prstDash val="solid"/>
              </a:ln>
            </c:spPr>
          </c:errBars>
          <c:cat>
            <c:strRef>
              <c:f>Profiltabell!$D$241:$D$247</c:f>
              <c:strCache>
                <c:ptCount val="7"/>
                <c:pt idx="0">
                  <c:v>122. God viruskontroll vid HIV</c:v>
                </c:pt>
                <c:pt idx="1">
                  <c:v>123. Smärtskattning i livets slutskede. Kvinnor</c:v>
                </c:pt>
                <c:pt idx="2">
                  <c:v>123. Smärtskattning i livets slutskede. Män</c:v>
                </c:pt>
                <c:pt idx="3">
                  <c:v>123. Smärtskattning i livets slutskede</c:v>
                </c:pt>
                <c:pt idx="4">
                  <c:v>124. Vidbehovsordination av opiater i livets slutskede. Kvinnor</c:v>
                </c:pt>
                <c:pt idx="5">
                  <c:v>124. Vidbehovsordination av opiater i livets slutskede. Män</c:v>
                </c:pt>
                <c:pt idx="6">
                  <c:v>124. Vidbehovsordination av opiater i livets slutskede</c:v>
                </c:pt>
              </c:strCache>
            </c:strRef>
          </c:cat>
          <c:val>
            <c:numRef>
              <c:f>ltprof09!$AI$241:$AI$247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0"/>
          <c:order val="2"/>
          <c:tx>
            <c:v>Rapport_09</c:v>
          </c:tx>
          <c:spPr>
            <a:solidFill>
              <a:srgbClr val="99CC00"/>
            </a:solidFill>
            <a:ln w="12700">
              <a:solidFill>
                <a:srgbClr val="808080"/>
              </a:solidFill>
              <a:prstDash val="solid"/>
            </a:ln>
          </c:spPr>
          <c:invertIfNegative val="1"/>
          <c:dLbls>
            <c:delete val="1"/>
          </c:dLbls>
          <c:cat>
            <c:strRef>
              <c:f>Profiltabell!$D$241:$D$247</c:f>
              <c:strCache>
                <c:ptCount val="7"/>
                <c:pt idx="0">
                  <c:v>122. God viruskontroll vid HIV</c:v>
                </c:pt>
                <c:pt idx="1">
                  <c:v>123. Smärtskattning i livets slutskede. Kvinnor</c:v>
                </c:pt>
                <c:pt idx="2">
                  <c:v>123. Smärtskattning i livets slutskede. Män</c:v>
                </c:pt>
                <c:pt idx="3">
                  <c:v>123. Smärtskattning i livets slutskede</c:v>
                </c:pt>
                <c:pt idx="4">
                  <c:v>124. Vidbehovsordination av opiater i livets slutskede. Kvinnor</c:v>
                </c:pt>
                <c:pt idx="5">
                  <c:v>124. Vidbehovsordination av opiater i livets slutskede. Män</c:v>
                </c:pt>
                <c:pt idx="6">
                  <c:v>124. Vidbehovsordination av opiater i livets slutskede</c:v>
                </c:pt>
              </c:strCache>
            </c:strRef>
          </c:cat>
          <c:val>
            <c:numRef>
              <c:f>Profiltabell!$E$241:$E$247</c:f>
              <c:numCache>
                <c:formatCode>#,##0.0</c:formatCode>
                <c:ptCount val="7"/>
                <c:pt idx="0">
                  <c:v>4.4076547095590346</c:v>
                </c:pt>
                <c:pt idx="1">
                  <c:v>3.6496350364963508</c:v>
                </c:pt>
                <c:pt idx="2">
                  <c:v>28.87323943661973</c:v>
                </c:pt>
                <c:pt idx="3">
                  <c:v>17.985611510791355</c:v>
                </c:pt>
                <c:pt idx="4">
                  <c:v>0.10330578512397574</c:v>
                </c:pt>
                <c:pt idx="5">
                  <c:v>-1.1482254697285954</c:v>
                </c:pt>
                <c:pt idx="6">
                  <c:v>-0.62305295950155171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w="12700">
                    <a:solidFill>
                      <a:srgbClr val="808080"/>
                    </a:solidFill>
                    <a:prstDash val="solid"/>
                  </a:ln>
                </c14:spPr>
              </c14:invertSolidFillFmt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0"/>
        <c:overlap val="85"/>
        <c:axId val="117207424"/>
        <c:axId val="117208960"/>
      </c:barChart>
      <c:catAx>
        <c:axId val="117207424"/>
        <c:scaling>
          <c:orientation val="maxMin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rtl="0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v-SE"/>
          </a:p>
        </c:txPr>
        <c:crossAx val="117208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7208960"/>
        <c:scaling>
          <c:orientation val="minMax"/>
          <c:max val="75"/>
          <c:min val="-75"/>
        </c:scaling>
        <c:delete val="0"/>
        <c:axPos val="t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v-SE"/>
          </a:p>
        </c:txPr>
        <c:crossAx val="117207424"/>
        <c:crosses val="autoZero"/>
        <c:crossBetween val="between"/>
        <c:majorUnit val="25"/>
        <c:minorUnit val="5"/>
      </c:valAx>
      <c:spPr>
        <a:solidFill>
          <a:srgbClr val="FFFFFF"/>
        </a:solidFill>
        <a:ln w="12700"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v-SE"/>
    </a:p>
  </c:txPr>
  <c:printSettings>
    <c:headerFooter alignWithMargins="0"/>
    <c:pageMargins b="1" l="0.75000000000000011" r="0.75000000000000011" t="1" header="0.5" footer="0.5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Hälsotillstånd, dödlighet med mera </a:t>
            </a:r>
          </a:p>
        </c:rich>
      </c:tx>
      <c:layout>
        <c:manualLayout>
          <c:xMode val="edge"/>
          <c:yMode val="edge"/>
          <c:x val="9.8546119738647076E-2"/>
          <c:y val="1.28534704370179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622038461447461E-2"/>
          <c:y val="0.10025706940874037"/>
          <c:w val="0.8933771182864233"/>
          <c:h val="0.75578406169665813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none"/>
          </c:marker>
          <c:dLbls>
            <c:dLbl>
              <c:idx val="0"/>
              <c:tx>
                <c:strRef>
                  <c:f>'Profildiagram - plott'!$L$14</c:f>
                  <c:strCache>
                    <c:ptCount val="1"/>
                    <c:pt idx="0">
                      <c:v>1k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"/>
              <c:tx>
                <c:strRef>
                  <c:f>'Profildiagram - plott'!$L$15</c:f>
                  <c:strCache>
                    <c:ptCount val="1"/>
                    <c:pt idx="0">
                      <c:v>1m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"/>
              <c:tx>
                <c:strRef>
                  <c:f>'Profildiagram - plott'!$L$16</c:f>
                  <c:strCache>
                    <c:ptCount val="1"/>
                    <c:pt idx="0">
                      <c:v>4k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3"/>
              <c:tx>
                <c:strRef>
                  <c:f>'Profildiagram - plott'!$L$17</c:f>
                  <c:strCache>
                    <c:ptCount val="1"/>
                    <c:pt idx="0">
                      <c:v>4m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4"/>
              <c:tx>
                <c:strRef>
                  <c:f>'Profildiagram - plott'!$L$18</c:f>
                  <c:strCache>
                    <c:ptCount val="1"/>
                    <c:pt idx="0">
                      <c:v>4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5"/>
              <c:tx>
                <c:strRef>
                  <c:f>'Profildiagram - plott'!$L$19</c:f>
                  <c:strCache>
                    <c:ptCount val="1"/>
                    <c:pt idx="0">
                      <c:v>5k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6"/>
              <c:tx>
                <c:strRef>
                  <c:f>'Profildiagram - plott'!$L$20</c:f>
                  <c:strCache>
                    <c:ptCount val="1"/>
                    <c:pt idx="0">
                      <c:v>5m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7"/>
              <c:tx>
                <c:strRef>
                  <c:f>'Profildiagram - plott'!$L$21</c:f>
                  <c:strCache>
                    <c:ptCount val="1"/>
                    <c:pt idx="0">
                      <c:v>5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8"/>
              <c:tx>
                <c:strRef>
                  <c:f>'Profildiagram - plott'!$L$22</c:f>
                  <c:strCache>
                    <c:ptCount val="1"/>
                    <c:pt idx="0">
                      <c:v>6k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9"/>
              <c:tx>
                <c:strRef>
                  <c:f>'Profildiagram - plott'!$L$23</c:f>
                  <c:strCache>
                    <c:ptCount val="1"/>
                    <c:pt idx="0">
                      <c:v>6m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0"/>
              <c:tx>
                <c:strRef>
                  <c:f>'Profildiagram - plott'!$L$24</c:f>
                  <c:strCache>
                    <c:ptCount val="1"/>
                    <c:pt idx="0">
                      <c:v>6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1"/>
              <c:tx>
                <c:strRef>
                  <c:f>'Profildiagram - plott'!$L$25</c:f>
                  <c:strCache>
                    <c:ptCount val="1"/>
                    <c:pt idx="0">
                      <c:v>7k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2"/>
              <c:tx>
                <c:strRef>
                  <c:f>'Profildiagram - plott'!$L$26</c:f>
                  <c:strCache>
                    <c:ptCount val="1"/>
                    <c:pt idx="0">
                      <c:v>7m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3"/>
              <c:tx>
                <c:strRef>
                  <c:f>'Profildiagram - plott'!$L$27</c:f>
                  <c:strCache>
                    <c:ptCount val="1"/>
                    <c:pt idx="0">
                      <c:v>7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4"/>
              <c:tx>
                <c:strRef>
                  <c:f>'Profildiagram - plott'!$L$28</c:f>
                  <c:strCache>
                    <c:ptCount val="1"/>
                    <c:pt idx="0">
                      <c:v>9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v-S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'Profildiagram - plott'!$O$14:$O$28</c:f>
              <c:numCache>
                <c:formatCode>0.0</c:formatCode>
                <c:ptCount val="15"/>
                <c:pt idx="0">
                  <c:v>0.19488428745433717</c:v>
                </c:pt>
                <c:pt idx="1">
                  <c:v>0.41397153945667192</c:v>
                </c:pt>
                <c:pt idx="2">
                  <c:v>-20.917643235044515</c:v>
                </c:pt>
                <c:pt idx="3">
                  <c:v>2.9844960449510674</c:v>
                </c:pt>
                <c:pt idx="4">
                  <c:v>-7.8214939255833986</c:v>
                </c:pt>
                <c:pt idx="5">
                  <c:v>31.332331802071128</c:v>
                </c:pt>
                <c:pt idx="6">
                  <c:v>7.1465311106544966</c:v>
                </c:pt>
                <c:pt idx="7">
                  <c:v>18.75935507442809</c:v>
                </c:pt>
                <c:pt idx="8">
                  <c:v>-2.2647093925289377</c:v>
                </c:pt>
                <c:pt idx="9">
                  <c:v>21.767756011824996</c:v>
                </c:pt>
                <c:pt idx="10">
                  <c:v>16.275657619144798</c:v>
                </c:pt>
                <c:pt idx="11">
                  <c:v>8.1792496520853231</c:v>
                </c:pt>
                <c:pt idx="12">
                  <c:v>6.9486928815279754</c:v>
                </c:pt>
                <c:pt idx="13">
                  <c:v>7.8891163809273079</c:v>
                </c:pt>
                <c:pt idx="14">
                  <c:v>-14.023034948135724</c:v>
                </c:pt>
              </c:numCache>
            </c:numRef>
          </c:xVal>
          <c:yVal>
            <c:numRef>
              <c:f>'Profildiagram - plott'!$N$14:$N$28</c:f>
              <c:numCache>
                <c:formatCode>0.0</c:formatCode>
                <c:ptCount val="15"/>
                <c:pt idx="0">
                  <c:v>-0.78398263176937821</c:v>
                </c:pt>
                <c:pt idx="1">
                  <c:v>-1.3848303900393715</c:v>
                </c:pt>
                <c:pt idx="2">
                  <c:v>2.9382861350347627</c:v>
                </c:pt>
                <c:pt idx="3">
                  <c:v>14.699207993613724</c:v>
                </c:pt>
                <c:pt idx="4">
                  <c:v>9.2282887537448595</c:v>
                </c:pt>
                <c:pt idx="5">
                  <c:v>-4.5289546315963527</c:v>
                </c:pt>
                <c:pt idx="6">
                  <c:v>-24.478720716421257</c:v>
                </c:pt>
                <c:pt idx="7">
                  <c:v>-16.071793166304278</c:v>
                </c:pt>
                <c:pt idx="8">
                  <c:v>-7.9958761535300988</c:v>
                </c:pt>
                <c:pt idx="9">
                  <c:v>-10.313999707536251</c:v>
                </c:pt>
                <c:pt idx="10">
                  <c:v>-10.395549519106176</c:v>
                </c:pt>
                <c:pt idx="11">
                  <c:v>-4.3305571535153469</c:v>
                </c:pt>
                <c:pt idx="12">
                  <c:v>-9.2081947349888402</c:v>
                </c:pt>
                <c:pt idx="13">
                  <c:v>-7.0859556649312125</c:v>
                </c:pt>
                <c:pt idx="14">
                  <c:v>8.292269519319083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398144"/>
        <c:axId val="117400320"/>
      </c:scatterChart>
      <c:valAx>
        <c:axId val="117398144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Färbättring/försämring %                                                                                                                                                                                      </a:t>
                </a:r>
              </a:p>
            </c:rich>
          </c:tx>
          <c:layout>
            <c:manualLayout>
              <c:xMode val="edge"/>
              <c:yMode val="edge"/>
              <c:x val="0.3957999891142383"/>
              <c:y val="0.9331619537275064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low"/>
        <c:spPr>
          <a:ln w="38100">
            <a:solidFill>
              <a:srgbClr val="FF99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v-SE"/>
          </a:p>
        </c:txPr>
        <c:crossAx val="117400320"/>
        <c:crosses val="autoZero"/>
        <c:crossBetween val="midCat"/>
      </c:valAx>
      <c:valAx>
        <c:axId val="11740032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Avvikelse mot riket %</a:t>
                </a:r>
              </a:p>
            </c:rich>
          </c:tx>
          <c:layout>
            <c:manualLayout>
              <c:xMode val="edge"/>
              <c:yMode val="edge"/>
              <c:x val="8.0775507982497607E-3"/>
              <c:y val="0.3187660668380463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low"/>
        <c:spPr>
          <a:ln w="38100">
            <a:solidFill>
              <a:srgbClr val="FF99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v-SE"/>
          </a:p>
        </c:txPr>
        <c:crossAx val="117398144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v-SE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Förebyggande insatser</a:t>
            </a:r>
          </a:p>
        </c:rich>
      </c:tx>
      <c:layout>
        <c:manualLayout>
          <c:xMode val="edge"/>
          <c:yMode val="edge"/>
          <c:x val="7.3421544347616607E-3"/>
          <c:y val="5.81395348837209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5961886761607995"/>
          <c:y val="0.3255813953488374"/>
          <c:w val="0.52276139575503"/>
          <c:h val="0.62790697674418616"/>
        </c:manualLayout>
      </c:layout>
      <c:barChart>
        <c:barDir val="bar"/>
        <c:grouping val="clustered"/>
        <c:varyColors val="0"/>
        <c:ser>
          <c:idx val="3"/>
          <c:order val="0"/>
          <c:tx>
            <c:v>tidigare värde</c:v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dLbls>
            <c:delete val="1"/>
          </c:dLbls>
          <c:cat>
            <c:strRef>
              <c:f>Profiltabell!$D$28:$D$30</c:f>
              <c:strCache>
                <c:ptCount val="3"/>
                <c:pt idx="0">
                  <c:v>10. Vaccination av barn – MPR</c:v>
                </c:pt>
                <c:pt idx="1">
                  <c:v>11. Influensavaccination för invånare över 65 år</c:v>
                </c:pt>
                <c:pt idx="2">
                  <c:v>12. Gynekologisk cellprovskontroll. Kvinnor</c:v>
                </c:pt>
              </c:strCache>
            </c:strRef>
          </c:cat>
          <c:val>
            <c:numRef>
              <c:f>Profiltabell!$K$28:$K$30</c:f>
              <c:numCache>
                <c:formatCode>#,##0.0</c:formatCode>
                <c:ptCount val="3"/>
                <c:pt idx="0">
                  <c:v>0</c:v>
                </c:pt>
                <c:pt idx="1">
                  <c:v>-12.068965517241379</c:v>
                </c:pt>
                <c:pt idx="2">
                  <c:v>8.0040398939527879</c:v>
                </c:pt>
              </c:numCache>
            </c:numRef>
          </c:val>
        </c:ser>
        <c:ser>
          <c:idx val="1"/>
          <c:order val="1"/>
          <c:tx>
            <c:v>felstaplar</c:v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elete val="1"/>
          </c:dLbls>
          <c:errBars>
            <c:errBarType val="both"/>
            <c:errValType val="cust"/>
            <c:noEndCap val="0"/>
            <c:plus>
              <c:numRef>
                <c:f>Profiltabell!$R$28:$R$30</c:f>
                <c:numCache>
                  <c:formatCode>General</c:formatCode>
                  <c:ptCount val="3"/>
                  <c:pt idx="0">
                    <c:v>2.1724051385958778</c:v>
                  </c:pt>
                  <c:pt idx="1">
                    <c:v>17.1875</c:v>
                  </c:pt>
                  <c:pt idx="2">
                    <c:v>16.412838263058514</c:v>
                  </c:pt>
                </c:numCache>
              </c:numRef>
            </c:plus>
            <c:minus>
              <c:numRef>
                <c:f>Profiltabell!$S$28:$S$30</c:f>
                <c:numCache>
                  <c:formatCode>General</c:formatCode>
                  <c:ptCount val="3"/>
                  <c:pt idx="0">
                    <c:v>2.7141678225375583</c:v>
                  </c:pt>
                  <c:pt idx="1">
                    <c:v>12.5</c:v>
                  </c:pt>
                  <c:pt idx="2">
                    <c:v>12.34738829452486</c:v>
                  </c:pt>
                </c:numCache>
              </c:numRef>
            </c:minus>
            <c:spPr>
              <a:ln w="12700">
                <a:solidFill>
                  <a:srgbClr val="333333"/>
                </a:solidFill>
                <a:prstDash val="solid"/>
              </a:ln>
            </c:spPr>
          </c:errBars>
          <c:cat>
            <c:strRef>
              <c:f>Profiltabell!$D$28:$D$30</c:f>
              <c:strCache>
                <c:ptCount val="3"/>
                <c:pt idx="0">
                  <c:v>10. Vaccination av barn – MPR</c:v>
                </c:pt>
                <c:pt idx="1">
                  <c:v>11. Influensavaccination för invånare över 65 år</c:v>
                </c:pt>
                <c:pt idx="2">
                  <c:v>12. Gynekologisk cellprovskontroll. Kvinnor</c:v>
                </c:pt>
              </c:strCache>
            </c:strRef>
          </c:cat>
          <c:val>
            <c:numRef>
              <c:f>ltprof09!$AI$28:$AI$30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0"/>
          <c:order val="2"/>
          <c:tx>
            <c:v>Rapport_09</c:v>
          </c:tx>
          <c:spPr>
            <a:solidFill>
              <a:srgbClr val="99CC00"/>
            </a:solidFill>
            <a:ln w="12700">
              <a:solidFill>
                <a:srgbClr val="808080"/>
              </a:solidFill>
              <a:prstDash val="solid"/>
            </a:ln>
          </c:spPr>
          <c:invertIfNegative val="1"/>
          <c:dLbls>
            <c:delete val="1"/>
          </c:dLbls>
          <c:cat>
            <c:strRef>
              <c:f>Profiltabell!$D$28:$D$30</c:f>
              <c:strCache>
                <c:ptCount val="3"/>
                <c:pt idx="0">
                  <c:v>10. Vaccination av barn – MPR</c:v>
                </c:pt>
                <c:pt idx="1">
                  <c:v>11. Influensavaccination för invånare över 65 år</c:v>
                </c:pt>
                <c:pt idx="2">
                  <c:v>12. Gynekologisk cellprovskontroll. Kvinnor</c:v>
                </c:pt>
              </c:strCache>
            </c:strRef>
          </c:cat>
          <c:val>
            <c:numRef>
              <c:f>Profiltabell!$E$28:$E$30</c:f>
              <c:numCache>
                <c:formatCode>#,##0.0</c:formatCode>
                <c:ptCount val="3"/>
                <c:pt idx="0">
                  <c:v>-7.4219411176421154E-2</c:v>
                </c:pt>
                <c:pt idx="1">
                  <c:v>-12.5</c:v>
                </c:pt>
                <c:pt idx="2">
                  <c:v>9.804908747640015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w="12700">
                    <a:solidFill>
                      <a:srgbClr val="808080"/>
                    </a:solidFill>
                    <a:prstDash val="solid"/>
                  </a:ln>
                </c14:spPr>
              </c14:invertSolidFillFmt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0"/>
        <c:overlap val="85"/>
        <c:axId val="125944960"/>
        <c:axId val="125946496"/>
      </c:barChart>
      <c:catAx>
        <c:axId val="125944960"/>
        <c:scaling>
          <c:orientation val="maxMin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rtl="0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v-SE"/>
          </a:p>
        </c:txPr>
        <c:crossAx val="125946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5946496"/>
        <c:scaling>
          <c:orientation val="minMax"/>
          <c:max val="75"/>
          <c:min val="-75"/>
        </c:scaling>
        <c:delete val="0"/>
        <c:axPos val="t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v-SE"/>
          </a:p>
        </c:txPr>
        <c:crossAx val="125944960"/>
        <c:crosses val="autoZero"/>
        <c:crossBetween val="between"/>
        <c:majorUnit val="25"/>
      </c:valAx>
      <c:spPr>
        <a:solidFill>
          <a:srgbClr val="FFFFFF"/>
        </a:solidFill>
        <a:ln w="12700"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v-SE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Förebyggande, Förtroende, Tillgänglighet &amp; Kostnader</a:t>
            </a:r>
          </a:p>
        </c:rich>
      </c:tx>
      <c:layout>
        <c:manualLayout>
          <c:xMode val="edge"/>
          <c:yMode val="edge"/>
          <c:x val="9.6774193548387108E-2"/>
          <c:y val="1.28205449232394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870967741935504E-2"/>
          <c:y val="0.10000025040126805"/>
          <c:w val="0.89516129032258063"/>
          <c:h val="0.75897625945577796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none"/>
          </c:marker>
          <c:dLbls>
            <c:dLbl>
              <c:idx val="0"/>
              <c:tx>
                <c:strRef>
                  <c:f>'Profildiagram - plott'!$L$37</c:f>
                  <c:strCache>
                    <c:ptCount val="1"/>
                    <c:pt idx="0">
                      <c:v>11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"/>
              <c:tx>
                <c:strRef>
                  <c:f>'Profildiagram - plott'!$L$38</c:f>
                  <c:strCache>
                    <c:ptCount val="1"/>
                    <c:pt idx="0">
                      <c:v>12k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"/>
              <c:tx>
                <c:strRef>
                  <c:f>'Profildiagram - plott'!$L$39</c:f>
                  <c:strCache>
                    <c:ptCount val="1"/>
                    <c:pt idx="0">
                      <c:v>14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3"/>
              <c:tx>
                <c:strRef>
                  <c:f>'Profildiagram - plott'!$L$40</c:f>
                  <c:strCache>
                    <c:ptCount val="1"/>
                    <c:pt idx="0">
                      <c:v>15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4"/>
              <c:tx>
                <c:strRef>
                  <c:f>'Profildiagram - plott'!$L$41</c:f>
                  <c:strCache>
                    <c:ptCount val="1"/>
                    <c:pt idx="0">
                      <c:v>16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5"/>
              <c:tx>
                <c:strRef>
                  <c:f>'Profildiagram - plott'!$L$42</c:f>
                  <c:strCache>
                    <c:ptCount val="1"/>
                    <c:pt idx="0">
                      <c:v>17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6"/>
              <c:tx>
                <c:strRef>
                  <c:f>'Profildiagram - plott'!$L$43</c:f>
                  <c:strCache>
                    <c:ptCount val="1"/>
                    <c:pt idx="0">
                      <c:v>18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7"/>
              <c:tx>
                <c:strRef>
                  <c:f>'Profildiagram - plott'!$L$44</c:f>
                  <c:strCache>
                    <c:ptCount val="1"/>
                    <c:pt idx="0">
                      <c:v>24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8"/>
              <c:tx>
                <c:strRef>
                  <c:f>'Profildiagram - plott'!$L$45</c:f>
                  <c:strCache>
                    <c:ptCount val="1"/>
                    <c:pt idx="0">
                      <c:v>25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9"/>
              <c:tx>
                <c:strRef>
                  <c:f>'Profildiagram - plott'!$L$46</c:f>
                  <c:strCache>
                    <c:ptCount val="1"/>
                    <c:pt idx="0">
                      <c:v>26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0"/>
              <c:tx>
                <c:strRef>
                  <c:f>'Profildiagram - plott'!#REF!</c:f>
                  <c:strCache>
                    <c:ptCount val="1"/>
                    <c:pt idx="0">
                      <c:v>#REFERENS!</c:v>
                    </c:pt>
                  </c:strCache>
                </c:strRef>
              </c:tx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v-SE"/>
                </a:p>
              </c:tx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1"/>
              <c:tx>
                <c:strRef>
                  <c:f>'Profildiagram - plott'!#REF!</c:f>
                  <c:strCache>
                    <c:ptCount val="1"/>
                    <c:pt idx="0">
                      <c:v>#REFERENS!</c:v>
                    </c:pt>
                  </c:strCache>
                </c:strRef>
              </c:tx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v-SE"/>
                </a:p>
              </c:tx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2"/>
              <c:tx>
                <c:strRef>
                  <c:f>'Profildiagram - plott'!#REF!</c:f>
                  <c:strCache>
                    <c:ptCount val="1"/>
                    <c:pt idx="0">
                      <c:v>#REFERENS!</c:v>
                    </c:pt>
                  </c:strCache>
                </c:strRef>
              </c:tx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v-SE"/>
                </a:p>
              </c:tx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3"/>
              <c:tx>
                <c:strRef>
                  <c:f>'Profildiagram - plott'!$L$44</c:f>
                  <c:strCache>
                    <c:ptCount val="1"/>
                    <c:pt idx="0">
                      <c:v>24</c:v>
                    </c:pt>
                  </c:strCache>
                </c:strRef>
              </c:tx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v-SE"/>
                </a:p>
              </c:tx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4"/>
              <c:tx>
                <c:strRef>
                  <c:f>'Profildiagram - plott'!$L$45</c:f>
                  <c:strCache>
                    <c:ptCount val="1"/>
                    <c:pt idx="0">
                      <c:v>25</c:v>
                    </c:pt>
                  </c:strCache>
                </c:strRef>
              </c:tx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v-SE"/>
                </a:p>
              </c:tx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5"/>
              <c:tx>
                <c:strRef>
                  <c:f>'Profildiagram - plott'!$L$46</c:f>
                  <c:strCache>
                    <c:ptCount val="1"/>
                    <c:pt idx="0">
                      <c:v>26</c:v>
                    </c:pt>
                  </c:strCache>
                </c:strRef>
              </c:tx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v-SE"/>
                </a:p>
              </c:tx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v-S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'Profildiagram - plott'!$O$37:$O$46</c:f>
              <c:numCache>
                <c:formatCode>0.0</c:formatCode>
                <c:ptCount val="10"/>
                <c:pt idx="0">
                  <c:v>9.8039215686274517</c:v>
                </c:pt>
                <c:pt idx="1">
                  <c:v>1.975452951490354</c:v>
                </c:pt>
                <c:pt idx="2">
                  <c:v>-3.7061118335500756</c:v>
                </c:pt>
                <c:pt idx="3">
                  <c:v>-5.2346570397111885</c:v>
                </c:pt>
                <c:pt idx="4">
                  <c:v>-0.22091310751105403</c:v>
                </c:pt>
                <c:pt idx="5">
                  <c:v>0.93877351338259885</c:v>
                </c:pt>
                <c:pt idx="6">
                  <c:v>1.9148563251502957</c:v>
                </c:pt>
                <c:pt idx="7">
                  <c:v>-6.053127801419909</c:v>
                </c:pt>
                <c:pt idx="8">
                  <c:v>-4.9346281032586283</c:v>
                </c:pt>
                <c:pt idx="9">
                  <c:v>6.9458372508591122</c:v>
                </c:pt>
              </c:numCache>
            </c:numRef>
          </c:xVal>
          <c:yVal>
            <c:numRef>
              <c:f>'Profildiagram - plott'!$N$37:$N$46</c:f>
              <c:numCache>
                <c:formatCode>0.0</c:formatCode>
                <c:ptCount val="10"/>
                <c:pt idx="0">
                  <c:v>-12.5</c:v>
                </c:pt>
                <c:pt idx="1">
                  <c:v>9.804908747640015</c:v>
                </c:pt>
                <c:pt idx="2">
                  <c:v>-3.5343013061001503</c:v>
                </c:pt>
                <c:pt idx="3">
                  <c:v>-6.3790403599662744</c:v>
                </c:pt>
                <c:pt idx="4">
                  <c:v>0.75047714347834205</c:v>
                </c:pt>
                <c:pt idx="5">
                  <c:v>-0.85611142765554227</c:v>
                </c:pt>
                <c:pt idx="6">
                  <c:v>-4.1369644084511386</c:v>
                </c:pt>
                <c:pt idx="7">
                  <c:v>-4.0345894149516806</c:v>
                </c:pt>
                <c:pt idx="8">
                  <c:v>-14.462094395339003</c:v>
                </c:pt>
                <c:pt idx="9">
                  <c:v>-7.1980234263208542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275456"/>
        <c:axId val="118560256"/>
      </c:scatterChart>
      <c:valAx>
        <c:axId val="118275456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Förbättring/försämring %</a:t>
                </a:r>
              </a:p>
            </c:rich>
          </c:tx>
          <c:layout>
            <c:manualLayout>
              <c:xMode val="edge"/>
              <c:yMode val="edge"/>
              <c:x val="0.40806451612903233"/>
              <c:y val="0.9358997793964829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low"/>
        <c:spPr>
          <a:ln w="38100">
            <a:solidFill>
              <a:srgbClr val="FF99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v-SE"/>
          </a:p>
        </c:txPr>
        <c:crossAx val="118560256"/>
        <c:crosses val="autoZero"/>
        <c:crossBetween val="midCat"/>
      </c:valAx>
      <c:valAx>
        <c:axId val="11856025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Avvikelse mot riket %</a:t>
                </a:r>
              </a:p>
            </c:rich>
          </c:tx>
          <c:layout>
            <c:manualLayout>
              <c:xMode val="edge"/>
              <c:yMode val="edge"/>
              <c:x val="8.0645161290322596E-3"/>
              <c:y val="0.3358982769888748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low"/>
        <c:spPr>
          <a:ln w="38100">
            <a:solidFill>
              <a:srgbClr val="FF99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v-SE"/>
          </a:p>
        </c:txPr>
        <c:crossAx val="118275456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v-SE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Graviditet &amp; kvinnosjukvård</a:t>
            </a:r>
          </a:p>
        </c:rich>
      </c:tx>
      <c:layout>
        <c:manualLayout>
          <c:xMode val="edge"/>
          <c:yMode val="edge"/>
          <c:x val="0.10628036036942741"/>
          <c:y val="1.27877397545103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55251980254849"/>
          <c:y val="9.9744370085180875E-2"/>
          <c:w val="0.85829442540764866"/>
          <c:h val="0.72122852215438471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none"/>
          </c:marker>
          <c:dLbls>
            <c:dLbl>
              <c:idx val="0"/>
              <c:tx>
                <c:strRef>
                  <c:f>'Profildiagram - plott'!$L$60</c:f>
                  <c:strCache>
                    <c:ptCount val="1"/>
                    <c:pt idx="0">
                      <c:v>27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"/>
              <c:tx>
                <c:strRef>
                  <c:f>'Profildiagram - plott'!$L$61</c:f>
                  <c:strCache>
                    <c:ptCount val="1"/>
                    <c:pt idx="0">
                      <c:v>28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"/>
              <c:tx>
                <c:strRef>
                  <c:f>'Profildiagram - plott'!$L$62</c:f>
                  <c:strCache>
                    <c:ptCount val="1"/>
                    <c:pt idx="0">
                      <c:v>29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3"/>
              <c:tx>
                <c:strRef>
                  <c:f>'Profildiagram - plott'!$L$63</c:f>
                  <c:strCache>
                    <c:ptCount val="1"/>
                    <c:pt idx="0">
                      <c:v>30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4"/>
              <c:tx>
                <c:strRef>
                  <c:f>'Profildiagram - plott'!$L$64</c:f>
                  <c:strCache>
                    <c:ptCount val="1"/>
                    <c:pt idx="0">
                      <c:v>31k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5"/>
              <c:tx>
                <c:strRef>
                  <c:f>'Profildiagram - plott'!$L$65</c:f>
                  <c:strCache>
                    <c:ptCount val="1"/>
                    <c:pt idx="0">
                      <c:v>35k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6"/>
              <c:tx>
                <c:strRef>
                  <c:f>'Profildiagram - plott'!$L$66</c:f>
                  <c:strCache>
                    <c:ptCount val="1"/>
                    <c:pt idx="0">
                      <c:v>36k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7"/>
              <c:tx>
                <c:strRef>
                  <c:f>'Profildiagram - plott'!$L$67</c:f>
                  <c:strCache>
                    <c:ptCount val="1"/>
                    <c:pt idx="0">
                      <c:v>37k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8"/>
              <c:tx>
                <c:strRef>
                  <c:f>'Profildiagram - plott'!$L$66</c:f>
                  <c:strCache>
                    <c:ptCount val="1"/>
                    <c:pt idx="0">
                      <c:v>36k</c:v>
                    </c:pt>
                  </c:strCache>
                </c:strRef>
              </c:tx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v-SE"/>
                </a:p>
              </c:tx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9"/>
              <c:tx>
                <c:strRef>
                  <c:f>'Profildiagram - plott'!$L$67</c:f>
                  <c:strCache>
                    <c:ptCount val="1"/>
                    <c:pt idx="0">
                      <c:v>37k</c:v>
                    </c:pt>
                  </c:strCache>
                </c:strRef>
              </c:tx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v-SE"/>
                </a:p>
              </c:tx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v-S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'Profildiagram - plott'!$O$60:$O$67</c:f>
              <c:numCache>
                <c:formatCode>0.0</c:formatCode>
                <c:ptCount val="8"/>
                <c:pt idx="0">
                  <c:v>-0.53522529250685436</c:v>
                </c:pt>
                <c:pt idx="1">
                  <c:v>29.589041095890412</c:v>
                </c:pt>
                <c:pt idx="2">
                  <c:v>-25.33936651583711</c:v>
                </c:pt>
                <c:pt idx="3">
                  <c:v>-2.7027027027026849</c:v>
                </c:pt>
                <c:pt idx="4">
                  <c:v>-7.2664359861591681</c:v>
                </c:pt>
                <c:pt idx="5">
                  <c:v>-185.1581508515815</c:v>
                </c:pt>
                <c:pt idx="6">
                  <c:v>-40.243902439024396</c:v>
                </c:pt>
                <c:pt idx="7">
                  <c:v>-13.30275229357799</c:v>
                </c:pt>
              </c:numCache>
            </c:numRef>
          </c:xVal>
          <c:yVal>
            <c:numRef>
              <c:f>'Profildiagram - plott'!$N$60:$N$67</c:f>
              <c:numCache>
                <c:formatCode>0.0</c:formatCode>
                <c:ptCount val="8"/>
                <c:pt idx="0">
                  <c:v>7.0175438596491153</c:v>
                </c:pt>
                <c:pt idx="1">
                  <c:v>14.04682274247493</c:v>
                </c:pt>
                <c:pt idx="2">
                  <c:v>-50.543478260869556</c:v>
                </c:pt>
                <c:pt idx="3">
                  <c:v>-0.8849557522123902</c:v>
                </c:pt>
                <c:pt idx="4">
                  <c:v>20.308483290488432</c:v>
                </c:pt>
                <c:pt idx="5">
                  <c:v>-37.720329024676865</c:v>
                </c:pt>
                <c:pt idx="6">
                  <c:v>44.888178913738017</c:v>
                </c:pt>
                <c:pt idx="7">
                  <c:v>36.956521739130416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581888"/>
        <c:axId val="118616832"/>
      </c:scatterChart>
      <c:valAx>
        <c:axId val="118581888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Förbättring/försämring %</a:t>
                </a:r>
              </a:p>
            </c:rich>
          </c:tx>
          <c:layout>
            <c:manualLayout>
              <c:xMode val="edge"/>
              <c:yMode val="edge"/>
              <c:x val="0.41223897355414274"/>
              <c:y val="0.913044618472039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low"/>
        <c:spPr>
          <a:ln w="38100">
            <a:solidFill>
              <a:srgbClr val="FF99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v-SE"/>
          </a:p>
        </c:txPr>
        <c:crossAx val="118616832"/>
        <c:crosses val="autoZero"/>
        <c:crossBetween val="midCat"/>
      </c:valAx>
      <c:valAx>
        <c:axId val="1186168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Avvikelse mot riket %</a:t>
                </a:r>
              </a:p>
            </c:rich>
          </c:tx>
          <c:layout>
            <c:manualLayout>
              <c:xMode val="edge"/>
              <c:yMode val="edge"/>
              <c:x val="1.2882467923566959E-2"/>
              <c:y val="0.3017906582064445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low"/>
        <c:spPr>
          <a:ln w="38100">
            <a:solidFill>
              <a:srgbClr val="FF99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v-SE"/>
          </a:p>
        </c:txPr>
        <c:crossAx val="118581888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v-SE"/>
    </a:p>
  </c:txPr>
  <c:printSettings>
    <c:headerFooter alignWithMargins="0"/>
    <c:pageMargins b="1" l="0.75000000000000011" r="0.75000000000000011" t="1" header="0.5" footer="0.5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Rörelseorganens sjukdomar</a:t>
            </a:r>
          </a:p>
        </c:rich>
      </c:tx>
      <c:layout>
        <c:manualLayout>
          <c:xMode val="edge"/>
          <c:yMode val="edge"/>
          <c:x val="0.10450168975275836"/>
          <c:y val="1.27551020408163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771712636053556"/>
          <c:y val="9.9489795918367332E-2"/>
          <c:w val="0.86816788409983869"/>
          <c:h val="0.72193877551020413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none"/>
          </c:marker>
          <c:dLbls>
            <c:dLbl>
              <c:idx val="0"/>
              <c:tx>
                <c:strRef>
                  <c:f>'Profildiagram - plott'!$L$86</c:f>
                  <c:strCache>
                    <c:ptCount val="1"/>
                    <c:pt idx="0">
                      <c:v>39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"/>
              <c:tx>
                <c:strRef>
                  <c:f>'Profildiagram - plott'!$L$87</c:f>
                  <c:strCache>
                    <c:ptCount val="1"/>
                    <c:pt idx="0">
                      <c:v>40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"/>
              <c:tx>
                <c:strRef>
                  <c:f>'Profildiagram - plott'!$L$88</c:f>
                  <c:strCache>
                    <c:ptCount val="1"/>
                    <c:pt idx="0">
                      <c:v>41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3"/>
              <c:tx>
                <c:strRef>
                  <c:f>'Profildiagram - plott'!$L$89</c:f>
                  <c:strCache>
                    <c:ptCount val="1"/>
                    <c:pt idx="0">
                      <c:v>43k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4"/>
              <c:tx>
                <c:strRef>
                  <c:f>'Profildiagram - plott'!$L$90</c:f>
                  <c:strCache>
                    <c:ptCount val="1"/>
                    <c:pt idx="0">
                      <c:v>43m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5"/>
              <c:tx>
                <c:strRef>
                  <c:f>'Profildiagram - plott'!$L$91</c:f>
                  <c:strCache>
                    <c:ptCount val="1"/>
                    <c:pt idx="0">
                      <c:v>43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6"/>
              <c:tx>
                <c:strRef>
                  <c:f>'Profildiagram - plott'!$L$92</c:f>
                  <c:strCache>
                    <c:ptCount val="1"/>
                    <c:pt idx="0">
                      <c:v>44k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7"/>
              <c:tx>
                <c:strRef>
                  <c:f>'Profildiagram - plott'!$L$93</c:f>
                  <c:strCache>
                    <c:ptCount val="1"/>
                    <c:pt idx="0">
                      <c:v>44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8"/>
              <c:tx>
                <c:strRef>
                  <c:f>'Profildiagram - plott'!$L$94</c:f>
                  <c:strCache>
                    <c:ptCount val="1"/>
                    <c:pt idx="0">
                      <c:v>45k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9"/>
              <c:tx>
                <c:strRef>
                  <c:f>'Profildiagram - plott'!$L$95</c:f>
                  <c:strCache>
                    <c:ptCount val="1"/>
                    <c:pt idx="0">
                      <c:v>45m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0"/>
              <c:tx>
                <c:strRef>
                  <c:f>'Profildiagram - plott'!$L$96</c:f>
                  <c:strCache>
                    <c:ptCount val="1"/>
                    <c:pt idx="0">
                      <c:v>45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1"/>
              <c:tx>
                <c:strRef>
                  <c:f>'Profildiagram - plott'!$L$97</c:f>
                  <c:strCache>
                    <c:ptCount val="1"/>
                    <c:pt idx="0">
                      <c:v>47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2"/>
              <c:tx>
                <c:strRef>
                  <c:f>'Profildiagram - plott'!$L$98</c:f>
                  <c:strCache>
                    <c:ptCount val="1"/>
                    <c:pt idx="0">
                      <c:v>48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3"/>
              <c:tx>
                <c:strRef>
                  <c:f>'Profildiagram - plott'!$L$99</c:f>
                  <c:strCache>
                    <c:ptCount val="1"/>
                    <c:pt idx="0">
                      <c:v>51k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4"/>
              <c:tx>
                <c:strRef>
                  <c:f>'Profildiagram - plott'!$L$100</c:f>
                  <c:strCache>
                    <c:ptCount val="1"/>
                    <c:pt idx="0">
                      <c:v>51m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5"/>
              <c:tx>
                <c:strRef>
                  <c:f>'Profildiagram - plott'!$L$101</c:f>
                  <c:strCache>
                    <c:ptCount val="1"/>
                    <c:pt idx="0">
                      <c:v>51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v-S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strRef>
              <c:f>'Profildiagram - plott'!$O$86:$O$101</c:f>
              <c:strCache>
                <c:ptCount val="16"/>
                <c:pt idx="0">
                  <c:v>0,1</c:v>
                </c:pt>
                <c:pt idx="1">
                  <c:v>-0,5</c:v>
                </c:pt>
                <c:pt idx="2">
                  <c:v>18,2</c:v>
                </c:pt>
                <c:pt idx="3">
                  <c:v>32,2</c:v>
                </c:pt>
                <c:pt idx="4">
                  <c:v>39,6</c:v>
                </c:pt>
                <c:pt idx="5">
                  <c:v>37,1</c:v>
                </c:pt>
                <c:pt idx="6">
                  <c:v>-</c:v>
                </c:pt>
                <c:pt idx="7">
                  <c:v>-</c:v>
                </c:pt>
                <c:pt idx="8">
                  <c:v>-2,0</c:v>
                </c:pt>
                <c:pt idx="9">
                  <c:v>-9,3</c:v>
                </c:pt>
                <c:pt idx="10">
                  <c:v>-3,0</c:v>
                </c:pt>
                <c:pt idx="11">
                  <c:v>16,7</c:v>
                </c:pt>
                <c:pt idx="12">
                  <c:v>1539,0</c:v>
                </c:pt>
                <c:pt idx="13">
                  <c:v>-54,2</c:v>
                </c:pt>
                <c:pt idx="14">
                  <c:v>-25,9</c:v>
                </c:pt>
                <c:pt idx="15">
                  <c:v>-36,3</c:v>
                </c:pt>
              </c:strCache>
            </c:strRef>
          </c:xVal>
          <c:yVal>
            <c:numRef>
              <c:f>'Profildiagram - plott'!$N$86:$N$101</c:f>
              <c:numCache>
                <c:formatCode>0.0</c:formatCode>
                <c:ptCount val="16"/>
                <c:pt idx="0">
                  <c:v>-2.7640661611647519</c:v>
                </c:pt>
                <c:pt idx="1">
                  <c:v>-0.84299262381455353</c:v>
                </c:pt>
                <c:pt idx="2">
                  <c:v>-12.5</c:v>
                </c:pt>
                <c:pt idx="3">
                  <c:v>3.1074565748629572</c:v>
                </c:pt>
                <c:pt idx="4">
                  <c:v>19.174012082796867</c:v>
                </c:pt>
                <c:pt idx="5">
                  <c:v>12.563607650465</c:v>
                </c:pt>
                <c:pt idx="6">
                  <c:v>0</c:v>
                </c:pt>
                <c:pt idx="7">
                  <c:v>0</c:v>
                </c:pt>
                <c:pt idx="8">
                  <c:v>3.8901698823369828</c:v>
                </c:pt>
                <c:pt idx="9">
                  <c:v>-7.5091507519636504</c:v>
                </c:pt>
                <c:pt idx="10">
                  <c:v>1.3526998362772267</c:v>
                </c:pt>
                <c:pt idx="11">
                  <c:v>-17.305443679355594</c:v>
                </c:pt>
                <c:pt idx="12">
                  <c:v>-74.33249370277079</c:v>
                </c:pt>
                <c:pt idx="13">
                  <c:v>14.253953797218905</c:v>
                </c:pt>
                <c:pt idx="14">
                  <c:v>18.885779526767625</c:v>
                </c:pt>
                <c:pt idx="15">
                  <c:v>16.887415192975109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654080"/>
        <c:axId val="118656000"/>
      </c:scatterChart>
      <c:valAx>
        <c:axId val="118654080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Förbättring/försämring %</a:t>
                </a:r>
              </a:p>
            </c:rich>
          </c:tx>
          <c:layout>
            <c:manualLayout>
              <c:xMode val="edge"/>
              <c:yMode val="edge"/>
              <c:x val="0.40675273088381331"/>
              <c:y val="0.9132653061224488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low"/>
        <c:spPr>
          <a:ln w="38100">
            <a:solidFill>
              <a:srgbClr val="FF99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v-SE"/>
          </a:p>
        </c:txPr>
        <c:crossAx val="118656000"/>
        <c:crosses val="autoZero"/>
        <c:crossBetween val="midCat"/>
      </c:valAx>
      <c:valAx>
        <c:axId val="11865600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Avvikelse mot riket %</a:t>
                </a:r>
              </a:p>
            </c:rich>
          </c:tx>
          <c:layout>
            <c:manualLayout>
              <c:xMode val="edge"/>
              <c:yMode val="edge"/>
              <c:x val="1.2861746431108722E-2"/>
              <c:y val="0.301020408163265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low"/>
        <c:spPr>
          <a:ln w="38100">
            <a:solidFill>
              <a:srgbClr val="FF99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v-SE"/>
          </a:p>
        </c:txPr>
        <c:crossAx val="118654080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v-SE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Diabetesvård</a:t>
            </a:r>
          </a:p>
        </c:rich>
      </c:tx>
      <c:layout>
        <c:manualLayout>
          <c:xMode val="edge"/>
          <c:yMode val="edge"/>
          <c:x val="8.6677367576244016E-2"/>
          <c:y val="1.27226779249113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913322632423749E-2"/>
          <c:y val="9.9236887814308519E-2"/>
          <c:w val="0.8812199036918138"/>
          <c:h val="0.72264810613496488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none"/>
          </c:marker>
          <c:dLbls>
            <c:dLbl>
              <c:idx val="0"/>
              <c:tx>
                <c:strRef>
                  <c:f>'Profildiagram - plott'!$L$110</c:f>
                  <c:strCache>
                    <c:ptCount val="1"/>
                    <c:pt idx="0">
                      <c:v>54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"/>
              <c:tx>
                <c:strRef>
                  <c:f>'Profildiagram - plott'!$L$111</c:f>
                  <c:strCache>
                    <c:ptCount val="1"/>
                    <c:pt idx="0">
                      <c:v>55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"/>
              <c:tx>
                <c:strRef>
                  <c:f>'Profildiagram - plott'!$L$112</c:f>
                  <c:strCache>
                    <c:ptCount val="1"/>
                    <c:pt idx="0">
                      <c:v>56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3"/>
              <c:tx>
                <c:strRef>
                  <c:f>'Profildiagram - plott'!$L$113</c:f>
                  <c:strCache>
                    <c:ptCount val="1"/>
                    <c:pt idx="0">
                      <c:v>57k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4"/>
              <c:tx>
                <c:strRef>
                  <c:f>'Profildiagram - plott'!$L$114</c:f>
                  <c:strCache>
                    <c:ptCount val="1"/>
                    <c:pt idx="0">
                      <c:v>57m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5"/>
              <c:tx>
                <c:strRef>
                  <c:f>'Profildiagram - plott'!$L$115</c:f>
                  <c:strCache>
                    <c:ptCount val="1"/>
                    <c:pt idx="0">
                      <c:v>57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6"/>
              <c:tx>
                <c:strRef>
                  <c:f>'Profildiagram - plott'!#REF!</c:f>
                  <c:strCache>
                    <c:ptCount val="1"/>
                    <c:pt idx="0">
                      <c:v>#REFERENS!</c:v>
                    </c:pt>
                  </c:strCache>
                </c:strRef>
              </c:tx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v-SE"/>
                </a:p>
              </c:tx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7"/>
              <c:tx>
                <c:strRef>
                  <c:f>'Profildiagram - plott'!#REF!</c:f>
                  <c:strCache>
                    <c:ptCount val="1"/>
                    <c:pt idx="0">
                      <c:v>#REFERENS!</c:v>
                    </c:pt>
                  </c:strCache>
                </c:strRef>
              </c:tx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v-SE"/>
                </a:p>
              </c:tx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8"/>
              <c:tx>
                <c:strRef>
                  <c:f>'Profildiagram - plott'!$L$112</c:f>
                  <c:strCache>
                    <c:ptCount val="1"/>
                    <c:pt idx="0">
                      <c:v>56</c:v>
                    </c:pt>
                  </c:strCache>
                </c:strRef>
              </c:tx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v-SE"/>
                </a:p>
              </c:tx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9"/>
              <c:tx>
                <c:strRef>
                  <c:f>'Profildiagram - plott'!$L$113</c:f>
                  <c:strCache>
                    <c:ptCount val="1"/>
                    <c:pt idx="0">
                      <c:v>57k</c:v>
                    </c:pt>
                  </c:strCache>
                </c:strRef>
              </c:tx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v-SE"/>
                </a:p>
              </c:tx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0"/>
              <c:tx>
                <c:strRef>
                  <c:f>'Profildiagram - plott'!$L$114</c:f>
                  <c:strCache>
                    <c:ptCount val="1"/>
                    <c:pt idx="0">
                      <c:v>57m</c:v>
                    </c:pt>
                  </c:strCache>
                </c:strRef>
              </c:tx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v-SE"/>
                </a:p>
              </c:tx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1"/>
              <c:tx>
                <c:strRef>
                  <c:f>'Profildiagram - plott'!$L$115</c:f>
                  <c:strCache>
                    <c:ptCount val="1"/>
                    <c:pt idx="0">
                      <c:v>57</c:v>
                    </c:pt>
                  </c:strCache>
                </c:strRef>
              </c:tx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v-SE"/>
                </a:p>
              </c:tx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2"/>
              <c:tx>
                <c:strRef>
                  <c:f>'Profildiagram - plott'!$L$116</c:f>
                  <c:strCache>
                    <c:ptCount val="1"/>
                  </c:strCache>
                </c:strRef>
              </c:tx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v-SE"/>
                </a:p>
              </c:tx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3"/>
              <c:tx>
                <c:strRef>
                  <c:f>'Profildiagram - plott'!$L$117</c:f>
                  <c:strCache>
                    <c:ptCount val="1"/>
                  </c:strCache>
                </c:strRef>
              </c:tx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v-SE"/>
                </a:p>
              </c:tx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4"/>
              <c:tx>
                <c:strRef>
                  <c:f>'Profildiagram - plott'!$L$118</c:f>
                  <c:strCache>
                    <c:ptCount val="1"/>
                  </c:strCache>
                </c:strRef>
              </c:tx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v-SE"/>
                </a:p>
              </c:tx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5"/>
              <c:tx>
                <c:strRef>
                  <c:f>'Profildiagram - plott'!$L$119</c:f>
                  <c:strCache>
                    <c:ptCount val="1"/>
                  </c:strCache>
                </c:strRef>
              </c:tx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v-SE"/>
                </a:p>
              </c:tx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v-S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'Profildiagram - plott'!$O$110:$O$115</c:f>
              <c:numCache>
                <c:formatCode>0.0</c:formatCode>
                <c:ptCount val="6"/>
                <c:pt idx="0">
                  <c:v>15.099009900990104</c:v>
                </c:pt>
                <c:pt idx="1">
                  <c:v>12.654320987654327</c:v>
                </c:pt>
                <c:pt idx="2">
                  <c:v>24.820143884892094</c:v>
                </c:pt>
                <c:pt idx="3">
                  <c:v>18.697050232337901</c:v>
                </c:pt>
                <c:pt idx="4">
                  <c:v>20.998445759279015</c:v>
                </c:pt>
                <c:pt idx="5">
                  <c:v>20.057415131499774</c:v>
                </c:pt>
              </c:numCache>
            </c:numRef>
          </c:xVal>
          <c:yVal>
            <c:numRef>
              <c:f>'Profildiagram - plott'!$N$110:$N$115</c:f>
              <c:numCache>
                <c:formatCode>0.0</c:formatCode>
                <c:ptCount val="6"/>
                <c:pt idx="0">
                  <c:v>-10.748560460652595</c:v>
                </c:pt>
                <c:pt idx="1">
                  <c:v>-5.1948051948051948</c:v>
                </c:pt>
                <c:pt idx="2">
                  <c:v>-15.158924205378963</c:v>
                </c:pt>
                <c:pt idx="3">
                  <c:v>-5.2633357749091347</c:v>
                </c:pt>
                <c:pt idx="4">
                  <c:v>-4.0254016438390234</c:v>
                </c:pt>
                <c:pt idx="5">
                  <c:v>-4.8009334113608473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721920"/>
        <c:axId val="118752768"/>
      </c:scatterChart>
      <c:valAx>
        <c:axId val="118721920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Förbättring/försämring %</a:t>
                </a:r>
              </a:p>
            </c:rich>
          </c:tx>
          <c:layout>
            <c:manualLayout>
              <c:xMode val="edge"/>
              <c:yMode val="edge"/>
              <c:x val="0.40288924558587486"/>
              <c:y val="0.9134882750086349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low"/>
        <c:spPr>
          <a:ln w="38100">
            <a:solidFill>
              <a:srgbClr val="FF99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v-SE"/>
          </a:p>
        </c:txPr>
        <c:crossAx val="118752768"/>
        <c:crosses val="autoZero"/>
        <c:crossBetween val="midCat"/>
      </c:valAx>
      <c:valAx>
        <c:axId val="11875276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Avvikelse mot riket %</a:t>
                </a:r>
              </a:p>
            </c:rich>
          </c:tx>
          <c:layout>
            <c:manualLayout>
              <c:xMode val="edge"/>
              <c:yMode val="edge"/>
              <c:x val="1.2841091492776888E-2"/>
              <c:y val="0.3027997346128901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low"/>
        <c:spPr>
          <a:ln w="38100">
            <a:solidFill>
              <a:srgbClr val="FF99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v-SE"/>
          </a:p>
        </c:txPr>
        <c:crossAx val="118721920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v-SE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Hjärtsjukvård</a:t>
            </a:r>
          </a:p>
        </c:rich>
      </c:tx>
      <c:layout>
        <c:manualLayout>
          <c:xMode val="edge"/>
          <c:yMode val="edge"/>
          <c:x val="0.10416682968817249"/>
          <c:y val="1.26903710570310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737196290934699"/>
          <c:y val="9.89848942448424E-2"/>
          <c:w val="0.86859110293829978"/>
          <c:h val="0.72335115025077124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none"/>
          </c:marker>
          <c:dLbls>
            <c:dLbl>
              <c:idx val="0"/>
              <c:tx>
                <c:strRef>
                  <c:f>'Profildiagram - plott'!$L$128</c:f>
                  <c:strCache>
                    <c:ptCount val="1"/>
                    <c:pt idx="0">
                      <c:v>60k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"/>
              <c:tx>
                <c:strRef>
                  <c:f>'Profildiagram - plott'!$L$129</c:f>
                  <c:strCache>
                    <c:ptCount val="1"/>
                    <c:pt idx="0">
                      <c:v>60m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"/>
              <c:tx>
                <c:strRef>
                  <c:f>'Profildiagram - plott'!$L$130</c:f>
                  <c:strCache>
                    <c:ptCount val="1"/>
                    <c:pt idx="0">
                      <c:v>60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3"/>
              <c:tx>
                <c:strRef>
                  <c:f>'Profildiagram - plott'!$L$131</c:f>
                  <c:strCache>
                    <c:ptCount val="1"/>
                    <c:pt idx="0">
                      <c:v>61k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4"/>
              <c:tx>
                <c:strRef>
                  <c:f>'Profildiagram - plott'!$L$132</c:f>
                  <c:strCache>
                    <c:ptCount val="1"/>
                    <c:pt idx="0">
                      <c:v>61m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5"/>
              <c:tx>
                <c:strRef>
                  <c:f>'Profildiagram - plott'!$L$133</c:f>
                  <c:strCache>
                    <c:ptCount val="1"/>
                    <c:pt idx="0">
                      <c:v>61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6"/>
              <c:tx>
                <c:strRef>
                  <c:f>'Profildiagram - plott'!$L$134</c:f>
                  <c:strCache>
                    <c:ptCount val="1"/>
                    <c:pt idx="0">
                      <c:v>62k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7"/>
              <c:tx>
                <c:strRef>
                  <c:f>'Profildiagram - plott'!$L$135</c:f>
                  <c:strCache>
                    <c:ptCount val="1"/>
                    <c:pt idx="0">
                      <c:v>62m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8"/>
              <c:tx>
                <c:strRef>
                  <c:f>'Profildiagram - plott'!$L$136</c:f>
                  <c:strCache>
                    <c:ptCount val="1"/>
                    <c:pt idx="0">
                      <c:v>62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9"/>
              <c:tx>
                <c:strRef>
                  <c:f>'Profildiagram - plott'!$L$137</c:f>
                  <c:strCache>
                    <c:ptCount val="1"/>
                    <c:pt idx="0">
                      <c:v>63k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0"/>
              <c:tx>
                <c:strRef>
                  <c:f>'Profildiagram - plott'!$L$138</c:f>
                  <c:strCache>
                    <c:ptCount val="1"/>
                    <c:pt idx="0">
                      <c:v>63m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1"/>
              <c:tx>
                <c:strRef>
                  <c:f>'Profildiagram - plott'!$L$139</c:f>
                  <c:strCache>
                    <c:ptCount val="1"/>
                    <c:pt idx="0">
                      <c:v>63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2"/>
              <c:tx>
                <c:strRef>
                  <c:f>'Profildiagram - plott'!$L$140</c:f>
                  <c:strCache>
                    <c:ptCount val="1"/>
                    <c:pt idx="0">
                      <c:v>64k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3"/>
              <c:tx>
                <c:strRef>
                  <c:f>'Profildiagram - plott'!$L$141</c:f>
                  <c:strCache>
                    <c:ptCount val="1"/>
                    <c:pt idx="0">
                      <c:v>64m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4"/>
              <c:tx>
                <c:strRef>
                  <c:f>'Profildiagram - plott'!$L$142</c:f>
                  <c:strCache>
                    <c:ptCount val="1"/>
                    <c:pt idx="0">
                      <c:v>64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5"/>
              <c:tx>
                <c:strRef>
                  <c:f>'Profildiagram - plott'!$L$143</c:f>
                  <c:strCache>
                    <c:ptCount val="1"/>
                    <c:pt idx="0">
                      <c:v>65k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6"/>
              <c:tx>
                <c:strRef>
                  <c:f>'Profildiagram - plott'!$L$144</c:f>
                  <c:strCache>
                    <c:ptCount val="1"/>
                    <c:pt idx="0">
                      <c:v>65m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7"/>
              <c:tx>
                <c:strRef>
                  <c:f>'Profildiagram - plott'!$L$145</c:f>
                  <c:strCache>
                    <c:ptCount val="1"/>
                    <c:pt idx="0">
                      <c:v>65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8"/>
              <c:tx>
                <c:strRef>
                  <c:f>'Profildiagram - plott'!$L$146</c:f>
                  <c:strCache>
                    <c:ptCount val="1"/>
                    <c:pt idx="0">
                      <c:v>66k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9"/>
              <c:tx>
                <c:strRef>
                  <c:f>'Profildiagram - plott'!$L$147</c:f>
                  <c:strCache>
                    <c:ptCount val="1"/>
                    <c:pt idx="0">
                      <c:v>66m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0"/>
              <c:tx>
                <c:strRef>
                  <c:f>'Profildiagram - plott'!$L$148</c:f>
                  <c:strCache>
                    <c:ptCount val="1"/>
                    <c:pt idx="0">
                      <c:v>66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1"/>
              <c:tx>
                <c:strRef>
                  <c:f>'Profildiagram - plott'!$L$149</c:f>
                  <c:strCache>
                    <c:ptCount val="1"/>
                    <c:pt idx="0">
                      <c:v>67k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2"/>
              <c:tx>
                <c:strRef>
                  <c:f>'Profildiagram - plott'!$L$150</c:f>
                  <c:strCache>
                    <c:ptCount val="1"/>
                    <c:pt idx="0">
                      <c:v>67m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3"/>
              <c:tx>
                <c:strRef>
                  <c:f>'Profildiagram - plott'!$L$151</c:f>
                  <c:strCache>
                    <c:ptCount val="1"/>
                    <c:pt idx="0">
                      <c:v>67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4"/>
              <c:tx>
                <c:strRef>
                  <c:f>'Profildiagram - plott'!$L$152</c:f>
                  <c:strCache>
                    <c:ptCount val="1"/>
                    <c:pt idx="0">
                      <c:v>68k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5"/>
              <c:tx>
                <c:strRef>
                  <c:f>'Profildiagram - plott'!$L$153</c:f>
                  <c:strCache>
                    <c:ptCount val="1"/>
                    <c:pt idx="0">
                      <c:v>68m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6"/>
              <c:tx>
                <c:strRef>
                  <c:f>'Profildiagram - plott'!$L$154</c:f>
                  <c:strCache>
                    <c:ptCount val="1"/>
                    <c:pt idx="0">
                      <c:v>68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v-S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'Profildiagram - plott'!$O$128:$O$154</c:f>
              <c:numCache>
                <c:formatCode>0.0</c:formatCode>
                <c:ptCount val="27"/>
                <c:pt idx="0">
                  <c:v>12.913212929098938</c:v>
                </c:pt>
                <c:pt idx="1">
                  <c:v>7.9469829784988457</c:v>
                </c:pt>
                <c:pt idx="2">
                  <c:v>8.4800000000000022</c:v>
                </c:pt>
                <c:pt idx="3">
                  <c:v>12.632594021215043</c:v>
                </c:pt>
                <c:pt idx="4">
                  <c:v>3.3065187239944525</c:v>
                </c:pt>
                <c:pt idx="5">
                  <c:v>6.6435655394909796</c:v>
                </c:pt>
                <c:pt idx="6">
                  <c:v>-9.8995695839311395</c:v>
                </c:pt>
                <c:pt idx="7">
                  <c:v>9.0616966580976879</c:v>
                </c:pt>
                <c:pt idx="8">
                  <c:v>-1.0589013898080752</c:v>
                </c:pt>
                <c:pt idx="9">
                  <c:v>58.730158734784567</c:v>
                </c:pt>
                <c:pt idx="10">
                  <c:v>10.294117650000008</c:v>
                </c:pt>
                <c:pt idx="11">
                  <c:v>28.632478628190878</c:v>
                </c:pt>
                <c:pt idx="12">
                  <c:v>27.272727279999998</c:v>
                </c:pt>
                <c:pt idx="13">
                  <c:v>7.1428571483236114</c:v>
                </c:pt>
                <c:pt idx="14">
                  <c:v>10.628310067604026</c:v>
                </c:pt>
                <c:pt idx="15">
                  <c:v>12.156862627843132</c:v>
                </c:pt>
                <c:pt idx="16">
                  <c:v>-5.288202789485489E-2</c:v>
                </c:pt>
                <c:pt idx="17">
                  <c:v>2.8806584414814838</c:v>
                </c:pt>
                <c:pt idx="18">
                  <c:v>-3.3122840462290011</c:v>
                </c:pt>
                <c:pt idx="19">
                  <c:v>5.4891436935838005</c:v>
                </c:pt>
                <c:pt idx="20">
                  <c:v>2.5882922109337034</c:v>
                </c:pt>
                <c:pt idx="21">
                  <c:v>10.328638497652578</c:v>
                </c:pt>
                <c:pt idx="22">
                  <c:v>-6.4228785747773145</c:v>
                </c:pt>
                <c:pt idx="23">
                  <c:v>0.93457943925233322</c:v>
                </c:pt>
                <c:pt idx="24">
                  <c:v>22.857142857142858</c:v>
                </c:pt>
                <c:pt idx="25">
                  <c:v>35.294117647058826</c:v>
                </c:pt>
                <c:pt idx="26">
                  <c:v>35.294117647058826</c:v>
                </c:pt>
              </c:numCache>
            </c:numRef>
          </c:xVal>
          <c:yVal>
            <c:numRef>
              <c:f>'Profildiagram - plott'!$N$128:$N$154</c:f>
              <c:numCache>
                <c:formatCode>0.0</c:formatCode>
                <c:ptCount val="27"/>
                <c:pt idx="0">
                  <c:v>12.52752474124083</c:v>
                </c:pt>
                <c:pt idx="1">
                  <c:v>-1.2120000902553298</c:v>
                </c:pt>
                <c:pt idx="2">
                  <c:v>3.4166515606222387</c:v>
                </c:pt>
                <c:pt idx="3">
                  <c:v>3.0808729139923003</c:v>
                </c:pt>
                <c:pt idx="4">
                  <c:v>-17.843137254901958</c:v>
                </c:pt>
                <c:pt idx="5">
                  <c:v>-9.4410981930242244</c:v>
                </c:pt>
                <c:pt idx="6">
                  <c:v>-31.389365351629507</c:v>
                </c:pt>
                <c:pt idx="7">
                  <c:v>-12.390786338363785</c:v>
                </c:pt>
                <c:pt idx="8">
                  <c:v>-25.575657894736835</c:v>
                </c:pt>
                <c:pt idx="9">
                  <c:v>17.525592016615903</c:v>
                </c:pt>
                <c:pt idx="10">
                  <c:v>5.1436703734473657</c:v>
                </c:pt>
                <c:pt idx="11">
                  <c:v>8.6451987253469742</c:v>
                </c:pt>
                <c:pt idx="12">
                  <c:v>-14.39984536285108</c:v>
                </c:pt>
                <c:pt idx="13">
                  <c:v>-13.419412291257585</c:v>
                </c:pt>
                <c:pt idx="14">
                  <c:v>-13.833291706370787</c:v>
                </c:pt>
                <c:pt idx="15">
                  <c:v>2.1515745330652378</c:v>
                </c:pt>
                <c:pt idx="16">
                  <c:v>-3.750402651510234</c:v>
                </c:pt>
                <c:pt idx="17">
                  <c:v>-1.9468818844986961</c:v>
                </c:pt>
                <c:pt idx="18">
                  <c:v>-0.74608610567514599</c:v>
                </c:pt>
                <c:pt idx="19">
                  <c:v>2.6834481120873965</c:v>
                </c:pt>
                <c:pt idx="20">
                  <c:v>1.6051748921897331</c:v>
                </c:pt>
                <c:pt idx="21">
                  <c:v>0</c:v>
                </c:pt>
                <c:pt idx="22">
                  <c:v>-11.274509803921573</c:v>
                </c:pt>
                <c:pt idx="23">
                  <c:v>-7.0707070707070638</c:v>
                </c:pt>
                <c:pt idx="24">
                  <c:v>-170</c:v>
                </c:pt>
                <c:pt idx="25">
                  <c:v>-83.333333333333343</c:v>
                </c:pt>
                <c:pt idx="26">
                  <c:v>-83.333333333333343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802304"/>
        <c:axId val="118910976"/>
      </c:scatterChart>
      <c:valAx>
        <c:axId val="118802304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Förbättring/försämring %</a:t>
                </a:r>
              </a:p>
            </c:rich>
          </c:tx>
          <c:layout>
            <c:manualLayout>
              <c:xMode val="edge"/>
              <c:yMode val="edge"/>
              <c:x val="0.40705191908916633"/>
              <c:y val="0.9137067161062372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low"/>
        <c:spPr>
          <a:ln w="38100">
            <a:solidFill>
              <a:srgbClr val="FF99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v-SE"/>
          </a:p>
        </c:txPr>
        <c:crossAx val="118910976"/>
        <c:crosses val="autoZero"/>
        <c:crossBetween val="midCat"/>
      </c:valAx>
      <c:valAx>
        <c:axId val="11891097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Avvikelse mot riket %</a:t>
                </a:r>
              </a:p>
            </c:rich>
          </c:tx>
          <c:layout>
            <c:manualLayout>
              <c:xMode val="edge"/>
              <c:yMode val="edge"/>
              <c:x val="1.2820532884698149E-2"/>
              <c:y val="0.3020308311573395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low"/>
        <c:spPr>
          <a:ln w="38100">
            <a:solidFill>
              <a:srgbClr val="FF99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v-SE"/>
          </a:p>
        </c:txPr>
        <c:crossAx val="118802304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v-SE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Strokesjukvård</a:t>
            </a:r>
          </a:p>
        </c:rich>
      </c:tx>
      <c:layout>
        <c:manualLayout>
          <c:xMode val="edge"/>
          <c:yMode val="edge"/>
          <c:x val="9.7600076250059578E-2"/>
          <c:y val="1.26582278481012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720008375006544"/>
          <c:y val="9.6202531645569633E-2"/>
          <c:w val="0.86720067750052954"/>
          <c:h val="0.72658227848101253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none"/>
          </c:marker>
          <c:dLbls>
            <c:dLbl>
              <c:idx val="0"/>
              <c:tx>
                <c:strRef>
                  <c:f>'Profildiagram - plott'!$L$158</c:f>
                  <c:strCache>
                    <c:ptCount val="1"/>
                    <c:pt idx="0">
                      <c:v>71k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"/>
              <c:tx>
                <c:strRef>
                  <c:f>'Profildiagram - plott'!$L$159</c:f>
                  <c:strCache>
                    <c:ptCount val="1"/>
                    <c:pt idx="0">
                      <c:v>71m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"/>
              <c:tx>
                <c:strRef>
                  <c:f>'Profildiagram - plott'!$L$160</c:f>
                  <c:strCache>
                    <c:ptCount val="1"/>
                    <c:pt idx="0">
                      <c:v>71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3"/>
              <c:tx>
                <c:strRef>
                  <c:f>'Profildiagram - plott'!$L$161</c:f>
                  <c:strCache>
                    <c:ptCount val="1"/>
                    <c:pt idx="0">
                      <c:v>72k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4"/>
              <c:tx>
                <c:strRef>
                  <c:f>'Profildiagram - plott'!$L$162</c:f>
                  <c:strCache>
                    <c:ptCount val="1"/>
                    <c:pt idx="0">
                      <c:v>72m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5"/>
              <c:tx>
                <c:strRef>
                  <c:f>'Profildiagram - plott'!$L$163</c:f>
                  <c:strCache>
                    <c:ptCount val="1"/>
                    <c:pt idx="0">
                      <c:v>72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6"/>
              <c:tx>
                <c:strRef>
                  <c:f>'Profildiagram - plott'!$L$164</c:f>
                  <c:strCache>
                    <c:ptCount val="1"/>
                    <c:pt idx="0">
                      <c:v>73k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7"/>
              <c:tx>
                <c:strRef>
                  <c:f>'Profildiagram - plott'!$L$165</c:f>
                  <c:strCache>
                    <c:ptCount val="1"/>
                    <c:pt idx="0">
                      <c:v>73m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8"/>
              <c:tx>
                <c:strRef>
                  <c:f>'Profildiagram - plott'!$L$166</c:f>
                  <c:strCache>
                    <c:ptCount val="1"/>
                    <c:pt idx="0">
                      <c:v>73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9"/>
              <c:tx>
                <c:strRef>
                  <c:f>'Profildiagram - plott'!$L$167</c:f>
                  <c:strCache>
                    <c:ptCount val="1"/>
                    <c:pt idx="0">
                      <c:v>74k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0"/>
              <c:tx>
                <c:strRef>
                  <c:f>'Profildiagram - plott'!$L$168</c:f>
                  <c:strCache>
                    <c:ptCount val="1"/>
                    <c:pt idx="0">
                      <c:v>74m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1"/>
              <c:tx>
                <c:strRef>
                  <c:f>'Profildiagram - plott'!$L$169</c:f>
                  <c:strCache>
                    <c:ptCount val="1"/>
                    <c:pt idx="0">
                      <c:v>74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2"/>
              <c:tx>
                <c:strRef>
                  <c:f>'Profildiagram - plott'!$L$170</c:f>
                  <c:strCache>
                    <c:ptCount val="1"/>
                    <c:pt idx="0">
                      <c:v>75k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3"/>
              <c:tx>
                <c:strRef>
                  <c:f>'Profildiagram - plott'!$L$171</c:f>
                  <c:strCache>
                    <c:ptCount val="1"/>
                    <c:pt idx="0">
                      <c:v>75m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4"/>
              <c:tx>
                <c:strRef>
                  <c:f>'Profildiagram - plott'!$L$172</c:f>
                  <c:strCache>
                    <c:ptCount val="1"/>
                    <c:pt idx="0">
                      <c:v>75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5"/>
              <c:tx>
                <c:strRef>
                  <c:f>'Profildiagram - plott'!$L$173</c:f>
                  <c:strCache>
                    <c:ptCount val="1"/>
                    <c:pt idx="0">
                      <c:v>76k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6"/>
              <c:tx>
                <c:strRef>
                  <c:f>'Profildiagram - plott'!$L$174</c:f>
                  <c:strCache>
                    <c:ptCount val="1"/>
                    <c:pt idx="0">
                      <c:v>76m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7"/>
              <c:tx>
                <c:strRef>
                  <c:f>'Profildiagram - plott'!$L$175</c:f>
                  <c:strCache>
                    <c:ptCount val="1"/>
                    <c:pt idx="0">
                      <c:v>76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8"/>
              <c:tx>
                <c:strRef>
                  <c:f>'Profildiagram - plott'!$L$176</c:f>
                  <c:strCache>
                    <c:ptCount val="1"/>
                    <c:pt idx="0">
                      <c:v>77k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9"/>
              <c:tx>
                <c:strRef>
                  <c:f>'Profildiagram - plott'!$L$177</c:f>
                  <c:strCache>
                    <c:ptCount val="1"/>
                    <c:pt idx="0">
                      <c:v>77m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0"/>
              <c:tx>
                <c:strRef>
                  <c:f>'Profildiagram - plott'!$L$178</c:f>
                  <c:strCache>
                    <c:ptCount val="1"/>
                    <c:pt idx="0">
                      <c:v>77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1"/>
              <c:tx>
                <c:strRef>
                  <c:f>'Profildiagram - plott'!$L$179</c:f>
                  <c:strCache>
                    <c:ptCount val="1"/>
                    <c:pt idx="0">
                      <c:v>78k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2"/>
              <c:tx>
                <c:strRef>
                  <c:f>'Profildiagram - plott'!$L$180</c:f>
                  <c:strCache>
                    <c:ptCount val="1"/>
                    <c:pt idx="0">
                      <c:v>78m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3"/>
              <c:tx>
                <c:strRef>
                  <c:f>'Profildiagram - plott'!$L$181</c:f>
                  <c:strCache>
                    <c:ptCount val="1"/>
                    <c:pt idx="0">
                      <c:v>78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v-S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'Profildiagram - plott'!$O$158:$O$181</c:f>
              <c:numCache>
                <c:formatCode>0.0</c:formatCode>
                <c:ptCount val="24"/>
                <c:pt idx="0">
                  <c:v>2.3261947387936885</c:v>
                </c:pt>
                <c:pt idx="1">
                  <c:v>0.71714029302801174</c:v>
                </c:pt>
                <c:pt idx="2">
                  <c:v>1.3179885613917226</c:v>
                </c:pt>
                <c:pt idx="3">
                  <c:v>17.080045095828623</c:v>
                </c:pt>
                <c:pt idx="4">
                  <c:v>-10.5726872246696</c:v>
                </c:pt>
                <c:pt idx="5">
                  <c:v>6.6980023501762558</c:v>
                </c:pt>
                <c:pt idx="6">
                  <c:v>0.57691828039312476</c:v>
                </c:pt>
                <c:pt idx="7">
                  <c:v>-1.0999332678754263</c:v>
                </c:pt>
                <c:pt idx="8">
                  <c:v>-0.33723161032174542</c:v>
                </c:pt>
                <c:pt idx="9">
                  <c:v>97.849638235233968</c:v>
                </c:pt>
                <c:pt idx="10">
                  <c:v>531.19700196933456</c:v>
                </c:pt>
                <c:pt idx="11">
                  <c:v>205.65523313265106</c:v>
                </c:pt>
                <c:pt idx="12">
                  <c:v>20.219858089937201</c:v>
                </c:pt>
                <c:pt idx="13">
                  <c:v>5.038215914292409</c:v>
                </c:pt>
                <c:pt idx="14">
                  <c:v>10.43212156668363</c:v>
                </c:pt>
                <c:pt idx="15">
                  <c:v>13.754325259515568</c:v>
                </c:pt>
                <c:pt idx="16">
                  <c:v>13.191153238546601</c:v>
                </c:pt>
                <c:pt idx="17">
                  <c:v>12.520729684908789</c:v>
                </c:pt>
                <c:pt idx="18">
                  <c:v>10.748122288220197</c:v>
                </c:pt>
                <c:pt idx="19">
                  <c:v>16.930147362363222</c:v>
                </c:pt>
                <c:pt idx="20">
                  <c:v>13.98704146088614</c:v>
                </c:pt>
                <c:pt idx="21">
                  <c:v>-1.1194002159432066</c:v>
                </c:pt>
                <c:pt idx="22">
                  <c:v>-3.5916910947028051</c:v>
                </c:pt>
                <c:pt idx="23">
                  <c:v>-2.4137624153686579</c:v>
                </c:pt>
              </c:numCache>
            </c:numRef>
          </c:xVal>
          <c:yVal>
            <c:numRef>
              <c:f>'Profildiagram - plott'!$N$158:$N$181</c:f>
              <c:numCache>
                <c:formatCode>0.0</c:formatCode>
                <c:ptCount val="24"/>
                <c:pt idx="0">
                  <c:v>-5.4799881688084104</c:v>
                </c:pt>
                <c:pt idx="1">
                  <c:v>-9.053112255439757</c:v>
                </c:pt>
                <c:pt idx="2">
                  <c:v>-6.3405435211113232</c:v>
                </c:pt>
                <c:pt idx="3">
                  <c:v>-0.13614703880191525</c:v>
                </c:pt>
                <c:pt idx="4">
                  <c:v>-20.673076923076923</c:v>
                </c:pt>
                <c:pt idx="5">
                  <c:v>-8.69267624914443</c:v>
                </c:pt>
                <c:pt idx="6">
                  <c:v>12.415836087788634</c:v>
                </c:pt>
                <c:pt idx="7">
                  <c:v>6.6434740006995421</c:v>
                </c:pt>
                <c:pt idx="8">
                  <c:v>9.3792098600296274</c:v>
                </c:pt>
                <c:pt idx="9">
                  <c:v>31.189332295886178</c:v>
                </c:pt>
                <c:pt idx="10">
                  <c:v>20.900537634218459</c:v>
                </c:pt>
                <c:pt idx="11">
                  <c:v>25.407792216503044</c:v>
                </c:pt>
                <c:pt idx="12">
                  <c:v>18.249099463480508</c:v>
                </c:pt>
                <c:pt idx="13">
                  <c:v>14.087619322722819</c:v>
                </c:pt>
                <c:pt idx="14">
                  <c:v>16.100632035198355</c:v>
                </c:pt>
                <c:pt idx="15">
                  <c:v>-6.4034151547492151</c:v>
                </c:pt>
                <c:pt idx="16">
                  <c:v>-11.234817813765176</c:v>
                </c:pt>
                <c:pt idx="17">
                  <c:v>-9.7814776274713982</c:v>
                </c:pt>
                <c:pt idx="18">
                  <c:v>1.6126286513647767</c:v>
                </c:pt>
                <c:pt idx="19">
                  <c:v>5.1913463192531903</c:v>
                </c:pt>
                <c:pt idx="20">
                  <c:v>3.081867830069847</c:v>
                </c:pt>
                <c:pt idx="21">
                  <c:v>5.3902469320387576</c:v>
                </c:pt>
                <c:pt idx="22">
                  <c:v>0.47275224797833348</c:v>
                </c:pt>
                <c:pt idx="23">
                  <c:v>2.7423178789763405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944896"/>
        <c:axId val="118946816"/>
      </c:scatterChart>
      <c:valAx>
        <c:axId val="118944896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Förbättring/försämring %</a:t>
                </a:r>
              </a:p>
            </c:rich>
          </c:tx>
          <c:layout>
            <c:manualLayout>
              <c:xMode val="edge"/>
              <c:yMode val="edge"/>
              <c:x val="0.40640031750024808"/>
              <c:y val="0.9139240506329114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low"/>
        <c:spPr>
          <a:ln w="38100">
            <a:solidFill>
              <a:srgbClr val="FF99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v-SE"/>
          </a:p>
        </c:txPr>
        <c:crossAx val="118946816"/>
        <c:crosses val="autoZero"/>
        <c:crossBetween val="midCat"/>
      </c:valAx>
      <c:valAx>
        <c:axId val="1189468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Avvikelse mot riket %</a:t>
                </a:r>
              </a:p>
            </c:rich>
          </c:tx>
          <c:layout>
            <c:manualLayout>
              <c:xMode val="edge"/>
              <c:yMode val="edge"/>
              <c:x val="1.2800010000007814E-2"/>
              <c:y val="0.3012658227848101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low"/>
        <c:spPr>
          <a:ln w="38100">
            <a:solidFill>
              <a:srgbClr val="FF99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v-SE"/>
          </a:p>
        </c:txPr>
        <c:crossAx val="118944896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v-SE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Cancersjukvård &amp; Njursjukvård</a:t>
            </a:r>
          </a:p>
        </c:rich>
      </c:tx>
      <c:layout>
        <c:manualLayout>
          <c:xMode val="edge"/>
          <c:yMode val="edge"/>
          <c:x val="7.5079872204472847E-2"/>
          <c:y val="1.51515525162575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63897763578275"/>
          <c:y val="9.848509135567432E-2"/>
          <c:w val="0.87539936102236426"/>
          <c:h val="0.72474926202765466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none"/>
          </c:marker>
          <c:dLbls>
            <c:dLbl>
              <c:idx val="0"/>
              <c:tx>
                <c:strRef>
                  <c:f>'Profildiagram - plott'!$L$190</c:f>
                  <c:strCache>
                    <c:ptCount val="1"/>
                    <c:pt idx="0">
                      <c:v>80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"/>
              <c:tx>
                <c:strRef>
                  <c:f>'Profildiagram - plott'!$L$191</c:f>
                  <c:strCache>
                    <c:ptCount val="1"/>
                    <c:pt idx="0">
                      <c:v>81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"/>
              <c:tx>
                <c:strRef>
                  <c:f>'Profildiagram - plott'!$L$192</c:f>
                  <c:strCache>
                    <c:ptCount val="1"/>
                    <c:pt idx="0">
                      <c:v>84k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3"/>
              <c:tx>
                <c:strRef>
                  <c:f>'Profildiagram - plott'!$L$193</c:f>
                  <c:strCache>
                    <c:ptCount val="1"/>
                    <c:pt idx="0">
                      <c:v>84m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4"/>
              <c:tx>
                <c:strRef>
                  <c:f>'Profildiagram - plott'!$L$194</c:f>
                  <c:strCache>
                    <c:ptCount val="1"/>
                    <c:pt idx="0">
                      <c:v>84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5"/>
              <c:tx>
                <c:strRef>
                  <c:f>'Profildiagram - plott'!$L$195</c:f>
                  <c:strCache>
                    <c:ptCount val="1"/>
                    <c:pt idx="0">
                      <c:v>85k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6"/>
              <c:tx>
                <c:strRef>
                  <c:f>'Profildiagram - plott'!$L$196</c:f>
                  <c:strCache>
                    <c:ptCount val="1"/>
                    <c:pt idx="0">
                      <c:v>85m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7"/>
              <c:tx>
                <c:strRef>
                  <c:f>'Profildiagram - plott'!$L$197</c:f>
                  <c:strCache>
                    <c:ptCount val="1"/>
                    <c:pt idx="0">
                      <c:v>85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8"/>
              <c:tx>
                <c:strRef>
                  <c:f>'Profildiagram - plott'!$L$198</c:f>
                  <c:strCache>
                    <c:ptCount val="1"/>
                    <c:pt idx="0">
                      <c:v>86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9"/>
              <c:tx>
                <c:strRef>
                  <c:f>'Profildiagram - plott'!$L$199</c:f>
                  <c:strCache>
                    <c:ptCount val="1"/>
                    <c:pt idx="0">
                      <c:v>87k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0"/>
              <c:tx>
                <c:strRef>
                  <c:f>'Profildiagram - plott'!$L$200</c:f>
                  <c:strCache>
                    <c:ptCount val="1"/>
                    <c:pt idx="0">
                      <c:v>87m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1"/>
              <c:tx>
                <c:strRef>
                  <c:f>'Profildiagram - plott'!$L$201</c:f>
                  <c:strCache>
                    <c:ptCount val="1"/>
                    <c:pt idx="0">
                      <c:v>87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v-S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'Profildiagram - plott'!$O$190:$O$201</c:f>
              <c:numCache>
                <c:formatCode>0.0</c:formatCode>
                <c:ptCount val="12"/>
                <c:pt idx="0">
                  <c:v>-12.591634325140136</c:v>
                </c:pt>
                <c:pt idx="1">
                  <c:v>-7.9270818947659096</c:v>
                </c:pt>
                <c:pt idx="2">
                  <c:v>-3.4501251340722199</c:v>
                </c:pt>
                <c:pt idx="3">
                  <c:v>17.576117042309214</c:v>
                </c:pt>
                <c:pt idx="4">
                  <c:v>6.1819801277203323</c:v>
                </c:pt>
                <c:pt idx="5">
                  <c:v>5.4514187446259701</c:v>
                </c:pt>
                <c:pt idx="6">
                  <c:v>9.7807468311065442</c:v>
                </c:pt>
                <c:pt idx="7">
                  <c:v>8.1322313734657889</c:v>
                </c:pt>
                <c:pt idx="8">
                  <c:v>5.5210409096237179</c:v>
                </c:pt>
                <c:pt idx="9">
                  <c:v>39.073514602215518</c:v>
                </c:pt>
                <c:pt idx="10">
                  <c:v>36.163895486935864</c:v>
                </c:pt>
                <c:pt idx="11">
                  <c:v>40.648369394497976</c:v>
                </c:pt>
              </c:numCache>
            </c:numRef>
          </c:xVal>
          <c:yVal>
            <c:numRef>
              <c:f>'Profildiagram - plott'!$N$190:$N$201</c:f>
              <c:numCache>
                <c:formatCode>0.0</c:formatCode>
                <c:ptCount val="12"/>
                <c:pt idx="0">
                  <c:v>-24.44085487077535</c:v>
                </c:pt>
                <c:pt idx="1">
                  <c:v>2.9970647304186584</c:v>
                </c:pt>
                <c:pt idx="2">
                  <c:v>-13.611644273832383</c:v>
                </c:pt>
                <c:pt idx="3">
                  <c:v>2.996189816418422</c:v>
                </c:pt>
                <c:pt idx="4">
                  <c:v>-5.8127478791561158</c:v>
                </c:pt>
                <c:pt idx="5">
                  <c:v>-1.6677357280307874</c:v>
                </c:pt>
                <c:pt idx="6">
                  <c:v>7.7323919986552383</c:v>
                </c:pt>
                <c:pt idx="7">
                  <c:v>3.5676566321594207</c:v>
                </c:pt>
                <c:pt idx="8">
                  <c:v>1.9363605480692943</c:v>
                </c:pt>
                <c:pt idx="9">
                  <c:v>2.7912169705991809</c:v>
                </c:pt>
                <c:pt idx="10">
                  <c:v>8.9311163895486896</c:v>
                </c:pt>
                <c:pt idx="11">
                  <c:v>5.9687394011298371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036544"/>
        <c:axId val="119038720"/>
      </c:scatterChart>
      <c:valAx>
        <c:axId val="119036544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Förbättring/försämring %</a:t>
                </a:r>
              </a:p>
            </c:rich>
          </c:tx>
          <c:layout>
            <c:manualLayout>
              <c:xMode val="edge"/>
              <c:yMode val="edge"/>
              <c:x val="0.40415335463258778"/>
              <c:y val="0.9141436684808745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low"/>
        <c:spPr>
          <a:ln w="38100">
            <a:solidFill>
              <a:srgbClr val="FF99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v-SE"/>
          </a:p>
        </c:txPr>
        <c:crossAx val="119038720"/>
        <c:crosses val="autoZero"/>
        <c:crossBetween val="midCat"/>
      </c:valAx>
      <c:valAx>
        <c:axId val="11903872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Avvikelse mot riket %</a:t>
                </a:r>
              </a:p>
            </c:rich>
          </c:tx>
          <c:layout>
            <c:manualLayout>
              <c:xMode val="edge"/>
              <c:yMode val="edge"/>
              <c:x val="1.2779552715654953E-2"/>
              <c:y val="0.3030310503251517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low"/>
        <c:spPr>
          <a:ln w="38100">
            <a:solidFill>
              <a:srgbClr val="FF99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v-SE"/>
          </a:p>
        </c:txPr>
        <c:crossAx val="119036544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v-SE"/>
    </a:p>
  </c:txPr>
  <c:printSettings>
    <c:headerFooter alignWithMargins="0"/>
    <c:pageMargins b="1" l="0.75000000000000011" r="0.75000000000000011" t="1" header="0.5" footer="0.5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Psykiatrisk vård</a:t>
            </a:r>
          </a:p>
        </c:rich>
      </c:tx>
      <c:layout>
        <c:manualLayout>
          <c:xMode val="edge"/>
          <c:yMode val="edge"/>
          <c:x val="9.8883726580764345E-2"/>
          <c:y val="1.25944739285780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85822065985823"/>
          <c:y val="9.5718001857192966E-2"/>
          <c:w val="0.86921985462123497"/>
          <c:h val="0.72796059307180949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none"/>
          </c:marker>
          <c:dLbls>
            <c:dLbl>
              <c:idx val="0"/>
              <c:tx>
                <c:strRef>
                  <c:f>'Profildiagram - plott'!$L$211</c:f>
                  <c:strCache>
                    <c:ptCount val="1"/>
                    <c:pt idx="0">
                      <c:v>92k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"/>
              <c:tx>
                <c:strRef>
                  <c:f>'Profildiagram - plott'!$L$212</c:f>
                  <c:strCache>
                    <c:ptCount val="1"/>
                    <c:pt idx="0">
                      <c:v>92m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"/>
              <c:tx>
                <c:strRef>
                  <c:f>'Profildiagram - plott'!$L$213</c:f>
                  <c:strCache>
                    <c:ptCount val="1"/>
                    <c:pt idx="0">
                      <c:v>92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3"/>
              <c:tx>
                <c:strRef>
                  <c:f>'Profildiagram - plott'!$L$214</c:f>
                  <c:strCache>
                    <c:ptCount val="1"/>
                    <c:pt idx="0">
                      <c:v>96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4"/>
              <c:tx>
                <c:strRef>
                  <c:f>'Profildiagram - plott'!$L$215</c:f>
                  <c:strCache>
                    <c:ptCount val="1"/>
                    <c:pt idx="0">
                      <c:v>97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v-S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strRef>
              <c:f>'Profildiagram - plott'!$O$211:$O$215</c:f>
              <c:strCache>
                <c:ptCount val="5"/>
                <c:pt idx="0">
                  <c:v>-6,3</c:v>
                </c:pt>
                <c:pt idx="1">
                  <c:v>-10,2</c:v>
                </c:pt>
                <c:pt idx="2">
                  <c:v>-7,6</c:v>
                </c:pt>
                <c:pt idx="3">
                  <c:v>-</c:v>
                </c:pt>
                <c:pt idx="4">
                  <c:v>-163,7</c:v>
                </c:pt>
              </c:strCache>
            </c:strRef>
          </c:xVal>
          <c:yVal>
            <c:numRef>
              <c:f>'Profildiagram - plott'!$N$211:$N$215</c:f>
              <c:numCache>
                <c:formatCode>0.0</c:formatCode>
                <c:ptCount val="5"/>
                <c:pt idx="0">
                  <c:v>31.277087185424708</c:v>
                </c:pt>
                <c:pt idx="1">
                  <c:v>26.88215123794534</c:v>
                </c:pt>
                <c:pt idx="2">
                  <c:v>29.893932715972387</c:v>
                </c:pt>
                <c:pt idx="3">
                  <c:v>84.301732925586123</c:v>
                </c:pt>
                <c:pt idx="4">
                  <c:v>20.822162645218949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153792"/>
        <c:axId val="119155712"/>
      </c:scatterChart>
      <c:valAx>
        <c:axId val="119153792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Förbättring/försämring %</a:t>
                </a:r>
              </a:p>
            </c:rich>
          </c:tx>
          <c:layout>
            <c:manualLayout>
              <c:xMode val="edge"/>
              <c:yMode val="edge"/>
              <c:x val="0.40669919803378879"/>
              <c:y val="0.9143588072147640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low"/>
        <c:spPr>
          <a:ln w="38100">
            <a:solidFill>
              <a:srgbClr val="FF99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v-SE"/>
          </a:p>
        </c:txPr>
        <c:crossAx val="119155712"/>
        <c:crosses val="autoZero"/>
        <c:crossBetween val="midCat"/>
      </c:valAx>
      <c:valAx>
        <c:axId val="11915571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Avvikelse mot riket %</a:t>
                </a:r>
              </a:p>
            </c:rich>
          </c:tx>
          <c:layout>
            <c:manualLayout>
              <c:xMode val="edge"/>
              <c:yMode val="edge"/>
              <c:x val="1.2759190526550238E-2"/>
              <c:y val="0.302267374285872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low"/>
        <c:spPr>
          <a:ln w="38100">
            <a:solidFill>
              <a:srgbClr val="FF99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v-SE"/>
          </a:p>
        </c:txPr>
        <c:crossAx val="119153792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v-SE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Läkemedelsbehandling &amp; Kirurgisk behandling </a:t>
            </a:r>
          </a:p>
        </c:rich>
      </c:tx>
      <c:layout>
        <c:manualLayout>
          <c:xMode val="edge"/>
          <c:yMode val="edge"/>
          <c:x val="9.538950715421303E-2"/>
          <c:y val="1.50376307899406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51828298887124"/>
          <c:y val="9.2732056537967344E-2"/>
          <c:w val="0.87281399046104924"/>
          <c:h val="0.73183136511044489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none"/>
          </c:marker>
          <c:dLbls>
            <c:dLbl>
              <c:idx val="0"/>
              <c:tx>
                <c:strRef>
                  <c:f>'Profildiagram - plott'!$L$233</c:f>
                  <c:strCache>
                    <c:ptCount val="1"/>
                    <c:pt idx="0">
                      <c:v>98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"/>
              <c:tx>
                <c:strRef>
                  <c:f>'Profildiagram - plott'!$L$234</c:f>
                  <c:strCache>
                    <c:ptCount val="1"/>
                    <c:pt idx="0">
                      <c:v>99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"/>
              <c:tx>
                <c:strRef>
                  <c:f>'Profildiagram - plott'!$L$235</c:f>
                  <c:strCache>
                    <c:ptCount val="1"/>
                    <c:pt idx="0">
                      <c:v>117k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3"/>
              <c:tx>
                <c:strRef>
                  <c:f>'Profildiagram - plott'!$L$236</c:f>
                  <c:strCache>
                    <c:ptCount val="1"/>
                    <c:pt idx="0">
                      <c:v>117m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4"/>
              <c:tx>
                <c:strRef>
                  <c:f>'Profildiagram - plott'!$L$237</c:f>
                  <c:strCache>
                    <c:ptCount val="1"/>
                    <c:pt idx="0">
                      <c:v>117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5"/>
              <c:tx>
                <c:strRef>
                  <c:f>'Profildiagram - plott'!$L$238</c:f>
                  <c:strCache>
                    <c:ptCount val="1"/>
                    <c:pt idx="0">
                      <c:v>118f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6"/>
              <c:tx>
                <c:strRef>
                  <c:f>'Profildiagram - plott'!$L$239</c:f>
                  <c:strCache>
                    <c:ptCount val="1"/>
                    <c:pt idx="0">
                      <c:v>118p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7"/>
              <c:tx>
                <c:strRef>
                  <c:f>'Profildiagram - plott'!$L$240</c:f>
                  <c:strCache>
                    <c:ptCount val="1"/>
                    <c:pt idx="0">
                      <c:v>118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8"/>
              <c:tx>
                <c:strRef>
                  <c:f>'Profildiagram - plott'!$L$241</c:f>
                  <c:strCache>
                    <c:ptCount val="1"/>
                    <c:pt idx="0">
                      <c:v>119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9"/>
              <c:tx>
                <c:strRef>
                  <c:f>'Profildiagram - plott'!$L$242</c:f>
                  <c:strCache>
                    <c:ptCount val="1"/>
                    <c:pt idx="0">
                      <c:v>121k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0"/>
              <c:tx>
                <c:strRef>
                  <c:f>'Profildiagram - plott'!$L$243</c:f>
                  <c:strCache>
                    <c:ptCount val="1"/>
                    <c:pt idx="0">
                      <c:v>121m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1"/>
              <c:tx>
                <c:strRef>
                  <c:f>'Profildiagram - plott'!$L$244</c:f>
                  <c:strCache>
                    <c:ptCount val="1"/>
                    <c:pt idx="0">
                      <c:v>121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v-S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'Profildiagram - plott'!$O$233:$O$244</c:f>
              <c:numCache>
                <c:formatCode>0.0</c:formatCode>
                <c:ptCount val="12"/>
                <c:pt idx="0">
                  <c:v>0.10330578512397574</c:v>
                </c:pt>
                <c:pt idx="1">
                  <c:v>1.0663507109004637</c:v>
                </c:pt>
                <c:pt idx="2">
                  <c:v>3.1730768481466214</c:v>
                </c:pt>
                <c:pt idx="3">
                  <c:v>4.694180821552294</c:v>
                </c:pt>
                <c:pt idx="4">
                  <c:v>3.8985247053630054</c:v>
                </c:pt>
                <c:pt idx="5">
                  <c:v>9.0923362415513598</c:v>
                </c:pt>
                <c:pt idx="6">
                  <c:v>9.2712176387389693</c:v>
                </c:pt>
                <c:pt idx="7">
                  <c:v>9.1441692451060383</c:v>
                </c:pt>
                <c:pt idx="8">
                  <c:v>32.46183119771289</c:v>
                </c:pt>
                <c:pt idx="9">
                  <c:v>18.659223262239529</c:v>
                </c:pt>
                <c:pt idx="10">
                  <c:v>28.070780299306552</c:v>
                </c:pt>
                <c:pt idx="11">
                  <c:v>23.552549191764864</c:v>
                </c:pt>
              </c:numCache>
            </c:numRef>
          </c:xVal>
          <c:yVal>
            <c:numRef>
              <c:f>'Profildiagram - plott'!$N$233:$N$244</c:f>
              <c:numCache>
                <c:formatCode>0.0</c:formatCode>
                <c:ptCount val="12"/>
                <c:pt idx="0">
                  <c:v>0.31055900621119192</c:v>
                </c:pt>
                <c:pt idx="1">
                  <c:v>10.635538261997409</c:v>
                </c:pt>
                <c:pt idx="2">
                  <c:v>8.5162875834525789</c:v>
                </c:pt>
                <c:pt idx="3">
                  <c:v>12.102322501727876</c:v>
                </c:pt>
                <c:pt idx="4">
                  <c:v>10.390839639161424</c:v>
                </c:pt>
                <c:pt idx="5">
                  <c:v>9.2705284109131405</c:v>
                </c:pt>
                <c:pt idx="6">
                  <c:v>7.612006937389963</c:v>
                </c:pt>
                <c:pt idx="7">
                  <c:v>8.3919411959055878</c:v>
                </c:pt>
                <c:pt idx="8">
                  <c:v>8.9764164741083441</c:v>
                </c:pt>
                <c:pt idx="9">
                  <c:v>6.753102543288195</c:v>
                </c:pt>
                <c:pt idx="10">
                  <c:v>19.203102651224814</c:v>
                </c:pt>
                <c:pt idx="11">
                  <c:v>13.546196808224023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188864"/>
        <c:axId val="119211520"/>
      </c:scatterChart>
      <c:valAx>
        <c:axId val="119188864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Förbättring/försämring %</a:t>
                </a:r>
              </a:p>
            </c:rich>
          </c:tx>
          <c:layout>
            <c:manualLayout>
              <c:xMode val="edge"/>
              <c:yMode val="edge"/>
              <c:x val="0.4085850556438792"/>
              <c:y val="0.9147892063880561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low"/>
        <c:spPr>
          <a:ln w="38100">
            <a:solidFill>
              <a:srgbClr val="FF99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v-SE"/>
          </a:p>
        </c:txPr>
        <c:crossAx val="119211520"/>
        <c:crosses val="autoZero"/>
        <c:crossBetween val="midCat"/>
      </c:valAx>
      <c:valAx>
        <c:axId val="11921152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Avvikelse mot riket %</a:t>
                </a:r>
              </a:p>
            </c:rich>
          </c:tx>
          <c:layout>
            <c:manualLayout>
              <c:xMode val="edge"/>
              <c:yMode val="edge"/>
              <c:x val="1.2718600953895071E-2"/>
              <c:y val="0.3032588875971363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low"/>
        <c:spPr>
          <a:ln w="38100">
            <a:solidFill>
              <a:srgbClr val="FF99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v-SE"/>
          </a:p>
        </c:txPr>
        <c:crossAx val="119188864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v-SE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5805671312629024E-2"/>
          <c:y val="8.2644961603183131E-2"/>
          <c:w val="0.94629274183376677"/>
          <c:h val="0.76033364674928472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none"/>
          </c:marker>
          <c:xVal>
            <c:numRef>
              <c:f>'Profildiagram - plott'!$P$10:$P$24</c:f>
              <c:numCache>
                <c:formatCode>0.0</c:formatCode>
                <c:ptCount val="15"/>
              </c:numCache>
            </c:numRef>
          </c:xVal>
          <c:yVal>
            <c:numRef>
              <c:f>'Profildiagram - plott'!$O$14:$O$28</c:f>
              <c:numCache>
                <c:formatCode>0.0</c:formatCode>
                <c:ptCount val="15"/>
                <c:pt idx="0">
                  <c:v>0.19488428745433717</c:v>
                </c:pt>
                <c:pt idx="1">
                  <c:v>0.41397153945667192</c:v>
                </c:pt>
                <c:pt idx="2">
                  <c:v>-20.917643235044515</c:v>
                </c:pt>
                <c:pt idx="3">
                  <c:v>2.9844960449510674</c:v>
                </c:pt>
                <c:pt idx="4">
                  <c:v>-7.8214939255833986</c:v>
                </c:pt>
                <c:pt idx="5">
                  <c:v>31.332331802071128</c:v>
                </c:pt>
                <c:pt idx="6">
                  <c:v>7.1465311106544966</c:v>
                </c:pt>
                <c:pt idx="7">
                  <c:v>18.75935507442809</c:v>
                </c:pt>
                <c:pt idx="8">
                  <c:v>-2.2647093925289377</c:v>
                </c:pt>
                <c:pt idx="9">
                  <c:v>21.767756011824996</c:v>
                </c:pt>
                <c:pt idx="10">
                  <c:v>16.275657619144798</c:v>
                </c:pt>
                <c:pt idx="11">
                  <c:v>8.1792496520853231</c:v>
                </c:pt>
                <c:pt idx="12">
                  <c:v>6.9486928815279754</c:v>
                </c:pt>
                <c:pt idx="13">
                  <c:v>7.8891163809273079</c:v>
                </c:pt>
                <c:pt idx="14">
                  <c:v>-14.023034948135724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256576"/>
        <c:axId val="119258112"/>
      </c:scatterChart>
      <c:valAx>
        <c:axId val="119256576"/>
        <c:scaling>
          <c:orientation val="minMax"/>
          <c:max val="20"/>
          <c:min val="-20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none"/>
        <c:minorTickMark val="none"/>
        <c:tickLblPos val="low"/>
        <c:spPr>
          <a:ln w="38100">
            <a:solidFill>
              <a:srgbClr val="FF99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endParaRPr lang="sv-SE"/>
          </a:p>
        </c:txPr>
        <c:crossAx val="119258112"/>
        <c:crosses val="autoZero"/>
        <c:crossBetween val="midCat"/>
      </c:valAx>
      <c:valAx>
        <c:axId val="119258112"/>
        <c:scaling>
          <c:orientation val="minMax"/>
          <c:max val="20"/>
          <c:min val="-2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none"/>
        <c:minorTickMark val="none"/>
        <c:tickLblPos val="low"/>
        <c:spPr>
          <a:ln w="38100">
            <a:solidFill>
              <a:srgbClr val="FF99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endParaRPr lang="sv-SE"/>
          </a:p>
        </c:txPr>
        <c:crossAx val="119256576"/>
        <c:crosses val="autoZero"/>
        <c:crossBetween val="midCat"/>
        <c:majorUnit val="10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FFFFFF"/>
          </a:solidFill>
          <a:latin typeface="Arial"/>
          <a:ea typeface="Arial"/>
          <a:cs typeface="Arial"/>
        </a:defRPr>
      </a:pPr>
      <a:endParaRPr lang="sv-SE"/>
    </a:p>
  </c:txPr>
  <c:printSettings>
    <c:headerFooter alignWithMargins="0"/>
    <c:pageMargins b="1" l="0.75000000000000011" r="0.75000000000000011" t="1" header="0.5" footer="0.5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Förtroende och patientnöjdhet
</a:t>
            </a:r>
          </a:p>
        </c:rich>
      </c:tx>
      <c:layout>
        <c:manualLayout>
          <c:xMode val="edge"/>
          <c:yMode val="edge"/>
          <c:x val="7.3206442166910699E-3"/>
          <c:y val="5.26315789473684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5534407027818447"/>
          <c:y val="0.28421052631578947"/>
          <c:w val="0.52708638360175686"/>
          <c:h val="0.673684210526316"/>
        </c:manualLayout>
      </c:layout>
      <c:barChart>
        <c:barDir val="bar"/>
        <c:grouping val="clustered"/>
        <c:varyColors val="0"/>
        <c:ser>
          <c:idx val="3"/>
          <c:order val="0"/>
          <c:tx>
            <c:v>tidigare värde</c:v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dLbls>
            <c:delete val="1"/>
          </c:dLbls>
          <c:cat>
            <c:strRef>
              <c:f>Profiltabell!$D$31:$D$34</c:f>
              <c:strCache>
                <c:ptCount val="4"/>
                <c:pt idx="0">
                  <c:v>14. Tillgång till sjukvård </c:v>
                </c:pt>
                <c:pt idx="1">
                  <c:v>15. Förtroende för vårdcentraler</c:v>
                </c:pt>
                <c:pt idx="2">
                  <c:v>16. Förtroende för sjukhus</c:v>
                </c:pt>
                <c:pt idx="3">
                  <c:v>17. Förväntad hjälp vid besök</c:v>
                </c:pt>
              </c:strCache>
            </c:strRef>
          </c:cat>
          <c:val>
            <c:numRef>
              <c:f>Profiltabell!$K$31:$K$34</c:f>
              <c:numCache>
                <c:formatCode>#,##0.0</c:formatCode>
                <c:ptCount val="4"/>
                <c:pt idx="0">
                  <c:v>4.5120956781734272</c:v>
                </c:pt>
                <c:pt idx="1">
                  <c:v>4.7258979206049148</c:v>
                </c:pt>
                <c:pt idx="2">
                  <c:v>2.0285499624342727</c:v>
                </c:pt>
                <c:pt idx="3">
                  <c:v>-1.2109469605237486E-2</c:v>
                </c:pt>
              </c:numCache>
            </c:numRef>
          </c:val>
        </c:ser>
        <c:ser>
          <c:idx val="1"/>
          <c:order val="1"/>
          <c:tx>
            <c:v>felstaplar</c:v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elete val="1"/>
          </c:dLbls>
          <c:errBars>
            <c:errBarType val="both"/>
            <c:errValType val="cust"/>
            <c:noEndCap val="0"/>
            <c:plus>
              <c:numRef>
                <c:f>Profiltabell!$R$31:$R$34</c:f>
                <c:numCache>
                  <c:formatCode>General</c:formatCode>
                  <c:ptCount val="4"/>
                  <c:pt idx="0">
                    <c:v>11.121189717618599</c:v>
                  </c:pt>
                  <c:pt idx="1">
                    <c:v>18.824316387977984</c:v>
                  </c:pt>
                  <c:pt idx="2">
                    <c:v>11.978021090832751</c:v>
                  </c:pt>
                  <c:pt idx="3">
                    <c:v>5.2966355981598525</c:v>
                  </c:pt>
                </c:numCache>
              </c:numRef>
            </c:plus>
            <c:minus>
              <c:numRef>
                <c:f>Profiltabell!$S$31:$S$34</c:f>
                <c:numCache>
                  <c:formatCode>General</c:formatCode>
                  <c:ptCount val="4"/>
                  <c:pt idx="0">
                    <c:v>10.836716345436747</c:v>
                  </c:pt>
                  <c:pt idx="1">
                    <c:v>9.7672274707484448</c:v>
                  </c:pt>
                  <c:pt idx="2">
                    <c:v>11.435414919336758</c:v>
                  </c:pt>
                  <c:pt idx="3">
                    <c:v>4.1604293806090942</c:v>
                  </c:pt>
                </c:numCache>
              </c:numRef>
            </c:minus>
            <c:spPr>
              <a:ln w="12700">
                <a:solidFill>
                  <a:srgbClr val="333333"/>
                </a:solidFill>
                <a:prstDash val="solid"/>
              </a:ln>
            </c:spPr>
          </c:errBars>
          <c:cat>
            <c:strRef>
              <c:f>Profiltabell!$D$31:$D$34</c:f>
              <c:strCache>
                <c:ptCount val="4"/>
                <c:pt idx="0">
                  <c:v>14. Tillgång till sjukvård </c:v>
                </c:pt>
                <c:pt idx="1">
                  <c:v>15. Förtroende för vårdcentraler</c:v>
                </c:pt>
                <c:pt idx="2">
                  <c:v>16. Förtroende för sjukhus</c:v>
                </c:pt>
                <c:pt idx="3">
                  <c:v>17. Förväntad hjälp vid besök</c:v>
                </c:pt>
              </c:strCache>
            </c:strRef>
          </c:cat>
          <c:val>
            <c:numRef>
              <c:f>ltprof09!$AI$28:$AI$30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0"/>
          <c:order val="2"/>
          <c:tx>
            <c:v>Rapport_09</c:v>
          </c:tx>
          <c:spPr>
            <a:solidFill>
              <a:srgbClr val="99CC00"/>
            </a:solidFill>
            <a:ln w="12700">
              <a:solidFill>
                <a:srgbClr val="808080"/>
              </a:solidFill>
              <a:prstDash val="solid"/>
            </a:ln>
          </c:spPr>
          <c:invertIfNegative val="1"/>
          <c:dLbls>
            <c:delete val="1"/>
          </c:dLbls>
          <c:cat>
            <c:strRef>
              <c:f>Profiltabell!$D$31:$D$34</c:f>
              <c:strCache>
                <c:ptCount val="4"/>
                <c:pt idx="0">
                  <c:v>14. Tillgång till sjukvård </c:v>
                </c:pt>
                <c:pt idx="1">
                  <c:v>15. Förtroende för vårdcentraler</c:v>
                </c:pt>
                <c:pt idx="2">
                  <c:v>16. Förtroende för sjukhus</c:v>
                </c:pt>
                <c:pt idx="3">
                  <c:v>17. Förväntad hjälp vid besök</c:v>
                </c:pt>
              </c:strCache>
            </c:strRef>
          </c:cat>
          <c:val>
            <c:numRef>
              <c:f>Profiltabell!$E$31:$E$34</c:f>
              <c:numCache>
                <c:formatCode>#,##0.0</c:formatCode>
                <c:ptCount val="4"/>
                <c:pt idx="0">
                  <c:v>-3.5343013061001503</c:v>
                </c:pt>
                <c:pt idx="1">
                  <c:v>-6.3790403599662744</c:v>
                </c:pt>
                <c:pt idx="2">
                  <c:v>0.75047714347834205</c:v>
                </c:pt>
                <c:pt idx="3">
                  <c:v>-0.85611142765554227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w="12700">
                    <a:solidFill>
                      <a:srgbClr val="808080"/>
                    </a:solidFill>
                    <a:prstDash val="solid"/>
                  </a:ln>
                </c14:spPr>
              </c14:invertSolidFillFmt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0"/>
        <c:overlap val="85"/>
        <c:axId val="116224384"/>
        <c:axId val="116225920"/>
      </c:barChart>
      <c:catAx>
        <c:axId val="116224384"/>
        <c:scaling>
          <c:orientation val="maxMin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rtl="0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v-SE"/>
          </a:p>
        </c:txPr>
        <c:crossAx val="116225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6225920"/>
        <c:scaling>
          <c:orientation val="minMax"/>
          <c:max val="75"/>
          <c:min val="-75"/>
        </c:scaling>
        <c:delete val="0"/>
        <c:axPos val="t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v-SE"/>
          </a:p>
        </c:txPr>
        <c:crossAx val="116224384"/>
        <c:crosses val="autoZero"/>
        <c:crossBetween val="between"/>
        <c:majorUnit val="25"/>
      </c:valAx>
      <c:spPr>
        <a:solidFill>
          <a:srgbClr val="FFFFFF"/>
        </a:solidFill>
        <a:ln w="12700"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v-SE"/>
    </a:p>
  </c:txPr>
  <c:printSettings>
    <c:headerFooter alignWithMargins="0"/>
    <c:pageMargins b="1" l="0.75000000000000011" r="0.75000000000000011" t="1" header="0.5" footer="0.5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Tillgänglighet
</a:t>
            </a:r>
          </a:p>
        </c:rich>
      </c:tx>
      <c:layout>
        <c:manualLayout>
          <c:xMode val="edge"/>
          <c:yMode val="edge"/>
          <c:x val="1.7647058823529412E-2"/>
          <c:y val="4.00000000000000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602941176470588"/>
          <c:y val="0.224"/>
          <c:w val="0.52205882352941191"/>
          <c:h val="0.74400000000000011"/>
        </c:manualLayout>
      </c:layout>
      <c:barChart>
        <c:barDir val="bar"/>
        <c:grouping val="clustered"/>
        <c:varyColors val="0"/>
        <c:ser>
          <c:idx val="3"/>
          <c:order val="0"/>
          <c:tx>
            <c:v>tidigare värde</c:v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dLbls>
            <c:delete val="1"/>
          </c:dLbls>
          <c:cat>
            <c:strRef>
              <c:f>Profiltabell!$D$35:$D$40</c:f>
              <c:strCache>
                <c:ptCount val="6"/>
                <c:pt idx="0">
                  <c:v>18. Rimlig väntetid vid besök på vårdcentral</c:v>
                </c:pt>
                <c:pt idx="1">
                  <c:v>19. Vårdcentralers tillgänglighet per telefon</c:v>
                </c:pt>
                <c:pt idx="2">
                  <c:v>20. Sjukvårdsrådgivningens tillgänglighet per telefon</c:v>
                </c:pt>
                <c:pt idx="3">
                  <c:v>21. Läkarbesök inom sju dagar i primärvård</c:v>
                </c:pt>
                <c:pt idx="4">
                  <c:v>22. Tillgänglighet -  besök i specialiserad vård</c:v>
                </c:pt>
                <c:pt idx="5">
                  <c:v>23. Tillgänglighet - behandling i specialiserad vård</c:v>
                </c:pt>
              </c:strCache>
            </c:strRef>
          </c:cat>
          <c:val>
            <c:numRef>
              <c:f>Profiltabell!$K$35:$K$40</c:f>
              <c:numCache>
                <c:formatCode>#,##0.0</c:formatCode>
                <c:ptCount val="6"/>
                <c:pt idx="0">
                  <c:v>2.7277406073082919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-20.584926884139463</c:v>
                </c:pt>
                <c:pt idx="5">
                  <c:v>50.872391378720494</c:v>
                </c:pt>
              </c:numCache>
            </c:numRef>
          </c:val>
        </c:ser>
        <c:ser>
          <c:idx val="1"/>
          <c:order val="1"/>
          <c:tx>
            <c:v>felstaplar</c:v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elete val="1"/>
          </c:dLbls>
          <c:errBars>
            <c:errBarType val="both"/>
            <c:errValType val="cust"/>
            <c:noEndCap val="0"/>
            <c:plus>
              <c:numRef>
                <c:f>Profiltabell!$R$35:$R$40</c:f>
                <c:numCache>
                  <c:formatCode>General</c:formatCode>
                  <c:ptCount val="6"/>
                  <c:pt idx="0">
                    <c:v>8.5272306417376527</c:v>
                  </c:pt>
                  <c:pt idx="1">
                    <c:v>21.645490556900938</c:v>
                  </c:pt>
                  <c:pt idx="2">
                    <c:v>27.406921436772198</c:v>
                  </c:pt>
                  <c:pt idx="3">
                    <c:v>4.680991010743254</c:v>
                  </c:pt>
                  <c:pt idx="4">
                    <c:v>70.911148839841545</c:v>
                  </c:pt>
                  <c:pt idx="5">
                    <c:v>85.014749262536881</c:v>
                  </c:pt>
                </c:numCache>
              </c:numRef>
            </c:plus>
            <c:minus>
              <c:numRef>
                <c:f>Profiltabell!$S$35:$S$40</c:f>
                <c:numCache>
                  <c:formatCode>General</c:formatCode>
                  <c:ptCount val="6"/>
                  <c:pt idx="0">
                    <c:v>10.702261299638833</c:v>
                  </c:pt>
                  <c:pt idx="1">
                    <c:v>35.117419842018982</c:v>
                  </c:pt>
                  <c:pt idx="2">
                    <c:v>18.156470395276365</c:v>
                  </c:pt>
                  <c:pt idx="3">
                    <c:v>8.8686691515018676</c:v>
                  </c:pt>
                  <c:pt idx="4">
                    <c:v>123.08998302207131</c:v>
                  </c:pt>
                  <c:pt idx="5">
                    <c:v>154.51327433628319</c:v>
                  </c:pt>
                </c:numCache>
              </c:numRef>
            </c:minus>
            <c:spPr>
              <a:ln w="12700">
                <a:solidFill>
                  <a:srgbClr val="333333"/>
                </a:solidFill>
                <a:prstDash val="solid"/>
              </a:ln>
            </c:spPr>
          </c:errBars>
          <c:cat>
            <c:strRef>
              <c:f>Profiltabell!$D$35:$D$40</c:f>
              <c:strCache>
                <c:ptCount val="6"/>
                <c:pt idx="0">
                  <c:v>18. Rimlig väntetid vid besök på vårdcentral</c:v>
                </c:pt>
                <c:pt idx="1">
                  <c:v>19. Vårdcentralers tillgänglighet per telefon</c:v>
                </c:pt>
                <c:pt idx="2">
                  <c:v>20. Sjukvårdsrådgivningens tillgänglighet per telefon</c:v>
                </c:pt>
                <c:pt idx="3">
                  <c:v>21. Läkarbesök inom sju dagar i primärvård</c:v>
                </c:pt>
                <c:pt idx="4">
                  <c:v>22. Tillgänglighet -  besök i specialiserad vård</c:v>
                </c:pt>
                <c:pt idx="5">
                  <c:v>23. Tillgänglighet - behandling i specialiserad vård</c:v>
                </c:pt>
              </c:strCache>
            </c:strRef>
          </c:cat>
          <c:val>
            <c:numRef>
              <c:f>ltprof09!$AI$35:$AI$40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0"/>
          <c:order val="2"/>
          <c:tx>
            <c:v>Rapport_09</c:v>
          </c:tx>
          <c:spPr>
            <a:solidFill>
              <a:srgbClr val="99CC00"/>
            </a:solidFill>
            <a:ln w="12700">
              <a:solidFill>
                <a:srgbClr val="808080"/>
              </a:solidFill>
              <a:prstDash val="solid"/>
            </a:ln>
          </c:spPr>
          <c:invertIfNegative val="1"/>
          <c:dLbls>
            <c:delete val="1"/>
          </c:dLbls>
          <c:cat>
            <c:strRef>
              <c:f>Profiltabell!$D$35:$D$40</c:f>
              <c:strCache>
                <c:ptCount val="6"/>
                <c:pt idx="0">
                  <c:v>18. Rimlig väntetid vid besök på vårdcentral</c:v>
                </c:pt>
                <c:pt idx="1">
                  <c:v>19. Vårdcentralers tillgänglighet per telefon</c:v>
                </c:pt>
                <c:pt idx="2">
                  <c:v>20. Sjukvårdsrådgivningens tillgänglighet per telefon</c:v>
                </c:pt>
                <c:pt idx="3">
                  <c:v>21. Läkarbesök inom sju dagar i primärvård</c:v>
                </c:pt>
                <c:pt idx="4">
                  <c:v>22. Tillgänglighet -  besök i specialiserad vård</c:v>
                </c:pt>
                <c:pt idx="5">
                  <c:v>23. Tillgänglighet - behandling i specialiserad vård</c:v>
                </c:pt>
              </c:strCache>
            </c:strRef>
          </c:cat>
          <c:val>
            <c:numRef>
              <c:f>Profiltabell!$E$35:$E$40</c:f>
              <c:numCache>
                <c:formatCode>#,##0.0</c:formatCode>
                <c:ptCount val="6"/>
                <c:pt idx="0">
                  <c:v>-4.1369644084511386</c:v>
                </c:pt>
                <c:pt idx="1">
                  <c:v>12.068177692112991</c:v>
                </c:pt>
                <c:pt idx="2">
                  <c:v>8.7748072822699594</c:v>
                </c:pt>
                <c:pt idx="3">
                  <c:v>-0.66871300153475055</c:v>
                </c:pt>
                <c:pt idx="4">
                  <c:v>-34.408602150537618</c:v>
                </c:pt>
                <c:pt idx="5">
                  <c:v>28.613569321533923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w="12700">
                    <a:solidFill>
                      <a:srgbClr val="808080"/>
                    </a:solidFill>
                    <a:prstDash val="solid"/>
                  </a:ln>
                </c14:spPr>
              </c14:invertSolidFillFmt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0"/>
        <c:overlap val="85"/>
        <c:axId val="116243840"/>
        <c:axId val="116343936"/>
      </c:barChart>
      <c:catAx>
        <c:axId val="116243840"/>
        <c:scaling>
          <c:orientation val="maxMin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rtl="0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v-SE"/>
          </a:p>
        </c:txPr>
        <c:crossAx val="116343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6343936"/>
        <c:scaling>
          <c:orientation val="minMax"/>
          <c:max val="75"/>
          <c:min val="-75"/>
        </c:scaling>
        <c:delete val="0"/>
        <c:axPos val="t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v-SE"/>
          </a:p>
        </c:txPr>
        <c:crossAx val="116243840"/>
        <c:crosses val="autoZero"/>
        <c:crossBetween val="between"/>
        <c:majorUnit val="25"/>
      </c:valAx>
      <c:spPr>
        <a:solidFill>
          <a:srgbClr val="FFFFFF"/>
        </a:solidFill>
        <a:ln w="12700"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v-SE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Kostnader
</a:t>
            </a:r>
          </a:p>
        </c:rich>
      </c:tx>
      <c:layout>
        <c:manualLayout>
          <c:xMode val="edge"/>
          <c:yMode val="edge"/>
          <c:x val="1.1730213676896476E-2"/>
          <c:y val="6.09759728466370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5894461010857462"/>
          <c:y val="0.34146544794116779"/>
          <c:w val="0.5234607853315052"/>
          <c:h val="0.60975972846637105"/>
        </c:manualLayout>
      </c:layout>
      <c:barChart>
        <c:barDir val="bar"/>
        <c:grouping val="clustered"/>
        <c:varyColors val="0"/>
        <c:ser>
          <c:idx val="3"/>
          <c:order val="0"/>
          <c:tx>
            <c:v>tidigare värde</c:v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dLbls>
            <c:delete val="1"/>
          </c:dLbls>
          <c:cat>
            <c:strRef>
              <c:f>Profiltabell!$D$41:$D$43</c:f>
              <c:strCache>
                <c:ptCount val="3"/>
                <c:pt idx="0">
                  <c:v>24. Strukturjusterad hälso- och sjukvårdskostnad</c:v>
                </c:pt>
                <c:pt idx="1">
                  <c:v>25. Kostnader per DRG-poäng</c:v>
                </c:pt>
                <c:pt idx="2">
                  <c:v>26. Kostnad per vårdkontakt i primärvård</c:v>
                </c:pt>
              </c:strCache>
            </c:strRef>
          </c:cat>
          <c:val>
            <c:numRef>
              <c:f>Profiltabell!$K$41:$K$43</c:f>
              <c:numCache>
                <c:formatCode>#,##0.0</c:formatCode>
                <c:ptCount val="3"/>
                <c:pt idx="0">
                  <c:v>-2.6321912013536339</c:v>
                </c:pt>
                <c:pt idx="1">
                  <c:v>-8.9274124620209268</c:v>
                </c:pt>
                <c:pt idx="2">
                  <c:v>-9.1522880720180044</c:v>
                </c:pt>
              </c:numCache>
            </c:numRef>
          </c:val>
        </c:ser>
        <c:ser>
          <c:idx val="1"/>
          <c:order val="1"/>
          <c:tx>
            <c:v>felstaplar</c:v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elete val="1"/>
          </c:dLbls>
          <c:errBars>
            <c:errBarType val="both"/>
            <c:errValType val="cust"/>
            <c:noEndCap val="0"/>
            <c:plus>
              <c:numRef>
                <c:f>Profiltabell!$R$41:$R$43</c:f>
                <c:numCache>
                  <c:formatCode>General</c:formatCode>
                  <c:ptCount val="3"/>
                  <c:pt idx="0">
                    <c:v>10.202462297335547</c:v>
                  </c:pt>
                  <c:pt idx="1">
                    <c:v>7.1942148047692926</c:v>
                  </c:pt>
                  <c:pt idx="2">
                    <c:v>10.387093957760628</c:v>
                  </c:pt>
                </c:numCache>
              </c:numRef>
            </c:plus>
            <c:minus>
              <c:numRef>
                <c:f>Profiltabell!$S$41:$S$43</c:f>
                <c:numCache>
                  <c:formatCode>General</c:formatCode>
                  <c:ptCount val="3"/>
                  <c:pt idx="0">
                    <c:v>6.2017345247240456</c:v>
                  </c:pt>
                  <c:pt idx="1">
                    <c:v>18.995225390542846</c:v>
                  </c:pt>
                  <c:pt idx="2">
                    <c:v>30.043437446269134</c:v>
                  </c:pt>
                </c:numCache>
              </c:numRef>
            </c:minus>
            <c:spPr>
              <a:ln w="12700">
                <a:solidFill>
                  <a:srgbClr val="333333"/>
                </a:solidFill>
                <a:prstDash val="solid"/>
              </a:ln>
            </c:spPr>
          </c:errBars>
          <c:cat>
            <c:strRef>
              <c:f>Profiltabell!$D$41:$D$43</c:f>
              <c:strCache>
                <c:ptCount val="3"/>
                <c:pt idx="0">
                  <c:v>24. Strukturjusterad hälso- och sjukvårdskostnad</c:v>
                </c:pt>
                <c:pt idx="1">
                  <c:v>25. Kostnader per DRG-poäng</c:v>
                </c:pt>
                <c:pt idx="2">
                  <c:v>26. Kostnad per vårdkontakt i primärvård</c:v>
                </c:pt>
              </c:strCache>
            </c:strRef>
          </c:cat>
          <c:val>
            <c:numRef>
              <c:f>ltprof09!$AI$6:$AI$8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0"/>
          <c:order val="2"/>
          <c:tx>
            <c:v>Rapport_09</c:v>
          </c:tx>
          <c:spPr>
            <a:solidFill>
              <a:srgbClr val="99CC00"/>
            </a:solidFill>
            <a:ln w="12700">
              <a:solidFill>
                <a:srgbClr val="808080"/>
              </a:solidFill>
              <a:prstDash val="solid"/>
            </a:ln>
          </c:spPr>
          <c:invertIfNegative val="1"/>
          <c:dLbls>
            <c:delete val="1"/>
          </c:dLbls>
          <c:cat>
            <c:strRef>
              <c:f>Profiltabell!$D$41:$D$43</c:f>
              <c:strCache>
                <c:ptCount val="3"/>
                <c:pt idx="0">
                  <c:v>24. Strukturjusterad hälso- och sjukvårdskostnad</c:v>
                </c:pt>
                <c:pt idx="1">
                  <c:v>25. Kostnader per DRG-poäng</c:v>
                </c:pt>
                <c:pt idx="2">
                  <c:v>26. Kostnad per vårdkontakt i primärvård</c:v>
                </c:pt>
              </c:strCache>
            </c:strRef>
          </c:cat>
          <c:val>
            <c:numRef>
              <c:f>Profiltabell!$E$41:$E$43</c:f>
              <c:numCache>
                <c:formatCode>#,##0.0</c:formatCode>
                <c:ptCount val="3"/>
                <c:pt idx="0">
                  <c:v>-4.0345894149516806</c:v>
                </c:pt>
                <c:pt idx="1">
                  <c:v>-14.462094395339003</c:v>
                </c:pt>
                <c:pt idx="2">
                  <c:v>-7.1980234263208542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w="12700">
                    <a:solidFill>
                      <a:srgbClr val="808080"/>
                    </a:solidFill>
                    <a:prstDash val="solid"/>
                  </a:ln>
                </c14:spPr>
              </c14:invertSolidFillFmt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0"/>
        <c:overlap val="85"/>
        <c:axId val="116375936"/>
        <c:axId val="116377472"/>
      </c:barChart>
      <c:catAx>
        <c:axId val="116375936"/>
        <c:scaling>
          <c:orientation val="maxMin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rtl="0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v-SE"/>
          </a:p>
        </c:txPr>
        <c:crossAx val="116377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6377472"/>
        <c:scaling>
          <c:orientation val="minMax"/>
          <c:max val="75"/>
          <c:min val="-75"/>
        </c:scaling>
        <c:delete val="0"/>
        <c:axPos val="t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v-SE"/>
          </a:p>
        </c:txPr>
        <c:crossAx val="116375936"/>
        <c:crosses val="autoZero"/>
        <c:crossBetween val="between"/>
        <c:majorUnit val="25"/>
        <c:minorUnit val="5"/>
      </c:valAx>
      <c:spPr>
        <a:solidFill>
          <a:srgbClr val="FFFFFF"/>
        </a:solidFill>
        <a:ln w="12700"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v-SE"/>
    </a:p>
  </c:txPr>
  <c:printSettings>
    <c:headerFooter alignWithMargins="0"/>
    <c:pageMargins b="1" l="0.75000000000000011" r="0.75000000000000011" t="1" header="0.5" footer="0.5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Graviditet, förlossnings-
och nyföddhetsvård
</a:t>
            </a:r>
          </a:p>
        </c:rich>
      </c:tx>
      <c:layout>
        <c:manualLayout>
          <c:xMode val="edge"/>
          <c:yMode val="edge"/>
          <c:x val="7.3421544347616607E-3"/>
          <c:y val="4.4117805455126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5815043672912759"/>
          <c:y val="0.20588309212392339"/>
          <c:w val="0.5242298266419827"/>
          <c:h val="0.76470862788885841"/>
        </c:manualLayout>
      </c:layout>
      <c:barChart>
        <c:barDir val="bar"/>
        <c:grouping val="clustered"/>
        <c:varyColors val="0"/>
        <c:ser>
          <c:idx val="3"/>
          <c:order val="0"/>
          <c:tx>
            <c:v>tidigare värde</c:v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dLbls>
            <c:delete val="1"/>
          </c:dLbls>
          <c:cat>
            <c:strRef>
              <c:f>Profiltabell!$D$44:$D$49</c:f>
              <c:strCache>
                <c:ptCount val="6"/>
                <c:pt idx="0">
                  <c:v>27. Tidiga aborter</c:v>
                </c:pt>
                <c:pt idx="1">
                  <c:v>28. Dödfödda</c:v>
                </c:pt>
                <c:pt idx="2">
                  <c:v>29. Neonatal dödlighet</c:v>
                </c:pt>
                <c:pt idx="3">
                  <c:v>30. Låg Apgar-poäng hos nyfödda</c:v>
                </c:pt>
                <c:pt idx="4">
                  <c:v>31. Bristningar vid förlossning. Kvinnor</c:v>
                </c:pt>
                <c:pt idx="5">
                  <c:v>32. Kejsarsnitt vid okomplicerad graviditet. Kvinnor</c:v>
                </c:pt>
              </c:strCache>
            </c:strRef>
          </c:cat>
          <c:val>
            <c:numRef>
              <c:f>Profiltabell!$K$44:$K$49</c:f>
              <c:numCache>
                <c:formatCode>#,##0.0</c:formatCode>
                <c:ptCount val="6"/>
                <c:pt idx="0">
                  <c:v>9.2318150917743118</c:v>
                </c:pt>
                <c:pt idx="1">
                  <c:v>-1.955307262569828</c:v>
                </c:pt>
                <c:pt idx="2">
                  <c:v>4.3290043290043334</c:v>
                </c:pt>
                <c:pt idx="3">
                  <c:v>7.4999999999999885</c:v>
                </c:pt>
                <c:pt idx="4">
                  <c:v>22.311827956989248</c:v>
                </c:pt>
                <c:pt idx="5">
                  <c:v>0</c:v>
                </c:pt>
              </c:numCache>
            </c:numRef>
          </c:val>
        </c:ser>
        <c:ser>
          <c:idx val="1"/>
          <c:order val="1"/>
          <c:tx>
            <c:v>felstaplar</c:v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elete val="1"/>
          </c:dLbls>
          <c:errBars>
            <c:errBarType val="both"/>
            <c:errValType val="cust"/>
            <c:noEndCap val="0"/>
            <c:plus>
              <c:numRef>
                <c:f>Profiltabell!$R$44:$R$49</c:f>
                <c:numCache>
                  <c:formatCode>General</c:formatCode>
                  <c:ptCount val="6"/>
                  <c:pt idx="0">
                    <c:v>11.450381679389308</c:v>
                  </c:pt>
                  <c:pt idx="1">
                    <c:v>22.073578595317727</c:v>
                  </c:pt>
                  <c:pt idx="2">
                    <c:v>23.369565217391312</c:v>
                  </c:pt>
                  <c:pt idx="3">
                    <c:v>33.62831858407079</c:v>
                  </c:pt>
                  <c:pt idx="4">
                    <c:v>31.362467866323911</c:v>
                  </c:pt>
                  <c:pt idx="5">
                    <c:v>25.542784163473819</c:v>
                  </c:pt>
                </c:numCache>
              </c:numRef>
            </c:plus>
            <c:minus>
              <c:numRef>
                <c:f>Profiltabell!$S$44:$S$49</c:f>
                <c:numCache>
                  <c:formatCode>General</c:formatCode>
                  <c:ptCount val="6"/>
                  <c:pt idx="0">
                    <c:v>6.8032677112628877</c:v>
                  </c:pt>
                  <c:pt idx="1">
                    <c:v>42.809364548494962</c:v>
                  </c:pt>
                  <c:pt idx="2">
                    <c:v>76.08695652173914</c:v>
                  </c:pt>
                  <c:pt idx="3">
                    <c:v>38.053097345132763</c:v>
                  </c:pt>
                  <c:pt idx="4">
                    <c:v>25.706940874035979</c:v>
                  </c:pt>
                  <c:pt idx="5">
                    <c:v>20.561941251596416</c:v>
                  </c:pt>
                </c:numCache>
              </c:numRef>
            </c:minus>
            <c:spPr>
              <a:ln w="12700">
                <a:solidFill>
                  <a:srgbClr val="333333"/>
                </a:solidFill>
                <a:prstDash val="solid"/>
              </a:ln>
            </c:spPr>
          </c:errBars>
          <c:cat>
            <c:strRef>
              <c:f>Profiltabell!$D$44:$D$49</c:f>
              <c:strCache>
                <c:ptCount val="6"/>
                <c:pt idx="0">
                  <c:v>27. Tidiga aborter</c:v>
                </c:pt>
                <c:pt idx="1">
                  <c:v>28. Dödfödda</c:v>
                </c:pt>
                <c:pt idx="2">
                  <c:v>29. Neonatal dödlighet</c:v>
                </c:pt>
                <c:pt idx="3">
                  <c:v>30. Låg Apgar-poäng hos nyfödda</c:v>
                </c:pt>
                <c:pt idx="4">
                  <c:v>31. Bristningar vid förlossning. Kvinnor</c:v>
                </c:pt>
                <c:pt idx="5">
                  <c:v>32. Kejsarsnitt vid okomplicerad graviditet. Kvinnor</c:v>
                </c:pt>
              </c:strCache>
            </c:strRef>
          </c:cat>
          <c:val>
            <c:numRef>
              <c:f>ltprof09!$AI$6:$AI$11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0"/>
          <c:order val="2"/>
          <c:tx>
            <c:v>Rapport_09</c:v>
          </c:tx>
          <c:spPr>
            <a:solidFill>
              <a:srgbClr val="99CC00"/>
            </a:solidFill>
            <a:ln w="12700">
              <a:solidFill>
                <a:srgbClr val="808080"/>
              </a:solidFill>
              <a:prstDash val="solid"/>
            </a:ln>
          </c:spPr>
          <c:invertIfNegative val="1"/>
          <c:dLbls>
            <c:delete val="1"/>
          </c:dLbls>
          <c:cat>
            <c:strRef>
              <c:f>Profiltabell!$D$44:$D$49</c:f>
              <c:strCache>
                <c:ptCount val="6"/>
                <c:pt idx="0">
                  <c:v>27. Tidiga aborter</c:v>
                </c:pt>
                <c:pt idx="1">
                  <c:v>28. Dödfödda</c:v>
                </c:pt>
                <c:pt idx="2">
                  <c:v>29. Neonatal dödlighet</c:v>
                </c:pt>
                <c:pt idx="3">
                  <c:v>30. Låg Apgar-poäng hos nyfödda</c:v>
                </c:pt>
                <c:pt idx="4">
                  <c:v>31. Bristningar vid förlossning. Kvinnor</c:v>
                </c:pt>
                <c:pt idx="5">
                  <c:v>32. Kejsarsnitt vid okomplicerad graviditet. Kvinnor</c:v>
                </c:pt>
              </c:strCache>
            </c:strRef>
          </c:cat>
          <c:val>
            <c:numRef>
              <c:f>Profiltabell!$E$44:$E$49</c:f>
              <c:numCache>
                <c:formatCode>#,##0.0</c:formatCode>
                <c:ptCount val="6"/>
                <c:pt idx="0">
                  <c:v>7.0175438596491153</c:v>
                </c:pt>
                <c:pt idx="1">
                  <c:v>14.04682274247493</c:v>
                </c:pt>
                <c:pt idx="2">
                  <c:v>-50.543478260869556</c:v>
                </c:pt>
                <c:pt idx="3">
                  <c:v>-0.8849557522123902</c:v>
                </c:pt>
                <c:pt idx="4">
                  <c:v>20.308483290488432</c:v>
                </c:pt>
                <c:pt idx="5">
                  <c:v>18.518518518518519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w="12700">
                    <a:solidFill>
                      <a:srgbClr val="808080"/>
                    </a:solidFill>
                    <a:prstDash val="solid"/>
                  </a:ln>
                </c14:spPr>
              </c14:invertSolidFillFmt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0"/>
        <c:overlap val="85"/>
        <c:axId val="116498432"/>
        <c:axId val="116499968"/>
      </c:barChart>
      <c:catAx>
        <c:axId val="116498432"/>
        <c:scaling>
          <c:orientation val="maxMin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rtl="0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v-SE"/>
          </a:p>
        </c:txPr>
        <c:crossAx val="116499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6499968"/>
        <c:scaling>
          <c:orientation val="minMax"/>
          <c:max val="75"/>
          <c:min val="-75"/>
        </c:scaling>
        <c:delete val="0"/>
        <c:axPos val="t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v-SE"/>
          </a:p>
        </c:txPr>
        <c:crossAx val="116498432"/>
        <c:crosses val="autoZero"/>
        <c:crossBetween val="between"/>
        <c:majorUnit val="25"/>
        <c:minorUnit val="5"/>
      </c:valAx>
      <c:spPr>
        <a:solidFill>
          <a:srgbClr val="FFFFFF"/>
        </a:solidFill>
        <a:ln w="12700"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v-SE"/>
    </a:p>
  </c:txPr>
  <c:printSettings>
    <c:headerFooter alignWithMargins="0"/>
    <c:pageMargins b="1" l="0.75000000000000011" r="0.75000000000000011" t="1" header="0.5" footer="0.5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Kvinnosjukvård
</a:t>
            </a:r>
          </a:p>
        </c:rich>
      </c:tx>
      <c:layout>
        <c:manualLayout>
          <c:xMode val="edge"/>
          <c:yMode val="edge"/>
          <c:x val="7.3313835480602989E-3"/>
          <c:y val="4.80769230769230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5894461010857462"/>
          <c:y val="0.26923076923076927"/>
          <c:w val="0.5234607853315052"/>
          <c:h val="0.6923076923076924"/>
        </c:manualLayout>
      </c:layout>
      <c:barChart>
        <c:barDir val="bar"/>
        <c:grouping val="clustered"/>
        <c:varyColors val="0"/>
        <c:ser>
          <c:idx val="3"/>
          <c:order val="0"/>
          <c:tx>
            <c:v>tidigare värde</c:v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dLbls>
            <c:delete val="1"/>
          </c:dLbls>
          <c:cat>
            <c:strRef>
              <c:f>Profiltabell!$D$50:$D$53</c:f>
              <c:strCache>
                <c:ptCount val="4"/>
                <c:pt idx="0">
                  <c:v>34. Oönskade händelser, borttagande av livmoder. Kvinnor</c:v>
                </c:pt>
                <c:pt idx="1">
                  <c:v>35. Tillgänglighet - gynekologisk operation. Kvinnor</c:v>
                </c:pt>
                <c:pt idx="2">
                  <c:v>36. Tillgänglighet -  gynekologisk mottagning. Kvinnor</c:v>
                </c:pt>
                <c:pt idx="3">
                  <c:v>37. Dagkirurgiska operationer vid livmoderframfall. Kvinnor</c:v>
                </c:pt>
              </c:strCache>
            </c:strRef>
          </c:cat>
          <c:val>
            <c:numRef>
              <c:f>Profiltabell!$K$50:$K$53</c:f>
              <c:numCache>
                <c:formatCode>#,##0.0</c:formatCode>
                <c:ptCount val="4"/>
                <c:pt idx="0">
                  <c:v>0</c:v>
                </c:pt>
                <c:pt idx="1">
                  <c:v>81.059907834101381</c:v>
                </c:pt>
                <c:pt idx="2">
                  <c:v>78.793103448275872</c:v>
                </c:pt>
                <c:pt idx="3">
                  <c:v>83.193277310924373</c:v>
                </c:pt>
              </c:numCache>
            </c:numRef>
          </c:val>
        </c:ser>
        <c:ser>
          <c:idx val="1"/>
          <c:order val="1"/>
          <c:tx>
            <c:v>felstaplar</c:v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elete val="1"/>
          </c:dLbls>
          <c:errBars>
            <c:errBarType val="both"/>
            <c:errValType val="cust"/>
            <c:noEndCap val="0"/>
            <c:plus>
              <c:numRef>
                <c:f>Profiltabell!$R$50:$R$53</c:f>
                <c:numCache>
                  <c:formatCode>General</c:formatCode>
                  <c:ptCount val="4"/>
                  <c:pt idx="0">
                    <c:v>59.407075236671659</c:v>
                  </c:pt>
                  <c:pt idx="1">
                    <c:v>100</c:v>
                  </c:pt>
                  <c:pt idx="2">
                    <c:v>100</c:v>
                  </c:pt>
                  <c:pt idx="3">
                    <c:v>276.81159420289856</c:v>
                  </c:pt>
                </c:numCache>
              </c:numRef>
            </c:plus>
            <c:minus>
              <c:numRef>
                <c:f>Profiltabell!$S$50:$S$53</c:f>
                <c:numCache>
                  <c:formatCode>General</c:formatCode>
                  <c:ptCount val="4"/>
                  <c:pt idx="0">
                    <c:v>53.323368211260579</c:v>
                  </c:pt>
                  <c:pt idx="1">
                    <c:v>496.35722679200944</c:v>
                  </c:pt>
                  <c:pt idx="2">
                    <c:v>362.77955271565497</c:v>
                  </c:pt>
                  <c:pt idx="3">
                    <c:v>100</c:v>
                  </c:pt>
                </c:numCache>
              </c:numRef>
            </c:minus>
            <c:spPr>
              <a:ln w="12700">
                <a:solidFill>
                  <a:srgbClr val="333333"/>
                </a:solidFill>
                <a:prstDash val="solid"/>
              </a:ln>
            </c:spPr>
          </c:errBars>
          <c:cat>
            <c:strRef>
              <c:f>Profiltabell!$D$50:$D$53</c:f>
              <c:strCache>
                <c:ptCount val="4"/>
                <c:pt idx="0">
                  <c:v>34. Oönskade händelser, borttagande av livmoder. Kvinnor</c:v>
                </c:pt>
                <c:pt idx="1">
                  <c:v>35. Tillgänglighet - gynekologisk operation. Kvinnor</c:v>
                </c:pt>
                <c:pt idx="2">
                  <c:v>36. Tillgänglighet -  gynekologisk mottagning. Kvinnor</c:v>
                </c:pt>
                <c:pt idx="3">
                  <c:v>37. Dagkirurgiska operationer vid livmoderframfall. Kvinnor</c:v>
                </c:pt>
              </c:strCache>
            </c:strRef>
          </c:cat>
          <c:val>
            <c:numRef>
              <c:f>ltprof09!$AI$6:$AI$9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0"/>
          <c:order val="2"/>
          <c:tx>
            <c:v>Rapport_09</c:v>
          </c:tx>
          <c:spPr>
            <a:solidFill>
              <a:srgbClr val="99CC00"/>
            </a:solidFill>
            <a:ln w="12700">
              <a:solidFill>
                <a:srgbClr val="808080"/>
              </a:solidFill>
              <a:prstDash val="solid"/>
            </a:ln>
          </c:spPr>
          <c:invertIfNegative val="1"/>
          <c:dLbls>
            <c:delete val="1"/>
          </c:dLbls>
          <c:cat>
            <c:strRef>
              <c:f>Profiltabell!$D$50:$D$53</c:f>
              <c:strCache>
                <c:ptCount val="4"/>
                <c:pt idx="0">
                  <c:v>34. Oönskade händelser, borttagande av livmoder. Kvinnor</c:v>
                </c:pt>
                <c:pt idx="1">
                  <c:v>35. Tillgänglighet - gynekologisk operation. Kvinnor</c:v>
                </c:pt>
                <c:pt idx="2">
                  <c:v>36. Tillgänglighet -  gynekologisk mottagning. Kvinnor</c:v>
                </c:pt>
                <c:pt idx="3">
                  <c:v>37. Dagkirurgiska operationer vid livmoderframfall. Kvinnor</c:v>
                </c:pt>
              </c:strCache>
            </c:strRef>
          </c:cat>
          <c:val>
            <c:numRef>
              <c:f>Profiltabell!$E$50:$E$53</c:f>
              <c:numCache>
                <c:formatCode>#,##0.0</c:formatCode>
                <c:ptCount val="4"/>
                <c:pt idx="0">
                  <c:v>14.1604384653712</c:v>
                </c:pt>
                <c:pt idx="1">
                  <c:v>-37.720329024676865</c:v>
                </c:pt>
                <c:pt idx="2">
                  <c:v>44.888178913738017</c:v>
                </c:pt>
                <c:pt idx="3">
                  <c:v>36.956521739130416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w="12700">
                    <a:solidFill>
                      <a:srgbClr val="808080"/>
                    </a:solidFill>
                    <a:prstDash val="solid"/>
                  </a:ln>
                </c14:spPr>
              </c14:invertSolidFillFmt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0"/>
        <c:overlap val="85"/>
        <c:axId val="116538368"/>
        <c:axId val="116560640"/>
      </c:barChart>
      <c:catAx>
        <c:axId val="116538368"/>
        <c:scaling>
          <c:orientation val="maxMin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rtl="0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v-SE"/>
          </a:p>
        </c:txPr>
        <c:crossAx val="116560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6560640"/>
        <c:scaling>
          <c:orientation val="minMax"/>
          <c:max val="75"/>
          <c:min val="-75"/>
        </c:scaling>
        <c:delete val="0"/>
        <c:axPos val="t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v-SE"/>
          </a:p>
        </c:txPr>
        <c:crossAx val="116538368"/>
        <c:crosses val="autoZero"/>
        <c:crossBetween val="between"/>
        <c:majorUnit val="25"/>
        <c:minorUnit val="5"/>
      </c:valAx>
      <c:spPr>
        <a:solidFill>
          <a:srgbClr val="FFFFFF"/>
        </a:solidFill>
        <a:ln w="12700"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v-SE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Rörelseorganens sjukdomar
</a:t>
            </a:r>
          </a:p>
        </c:rich>
      </c:tx>
      <c:layout>
        <c:manualLayout>
          <c:xMode val="edge"/>
          <c:yMode val="edge"/>
          <c:x val="1.9033674963396779E-2"/>
          <c:y val="8.1699476772296251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5680819912152276"/>
          <c:y val="4.5751706992485881E-2"/>
          <c:w val="0.52562225475841873"/>
          <c:h val="0.94771393055863629"/>
        </c:manualLayout>
      </c:layout>
      <c:barChart>
        <c:barDir val="bar"/>
        <c:grouping val="clustered"/>
        <c:varyColors val="0"/>
        <c:ser>
          <c:idx val="3"/>
          <c:order val="0"/>
          <c:tx>
            <c:v>tidigare värde</c:v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dLbls>
            <c:delete val="1"/>
          </c:dLbls>
          <c:cat>
            <c:strRef>
              <c:f>Profiltabell!$D$54:$D$84</c:f>
              <c:strCache>
                <c:ptCount val="31"/>
                <c:pt idx="0">
                  <c:v>39. Implantatöverlevnad vid total knäprotesoperation. Kv.</c:v>
                </c:pt>
                <c:pt idx="1">
                  <c:v>39. Implantatöverlevnad vid total knäprotesoperation. Män</c:v>
                </c:pt>
                <c:pt idx="2">
                  <c:v>39. Implantatöverlevnad vid total knäprotesoperation</c:v>
                </c:pt>
                <c:pt idx="3">
                  <c:v>40. Implantatöverlevnad vid total höftprotesoperation. Kv.</c:v>
                </c:pt>
                <c:pt idx="4">
                  <c:v>40. Implantatöverlevnad vid total höftprotesoperation. Män</c:v>
                </c:pt>
                <c:pt idx="5">
                  <c:v>40. Implantatöverlevnad vid total höftprotesoperation</c:v>
                </c:pt>
                <c:pt idx="6">
                  <c:v>41. Omoperation efter total höftprotesoperation. Kvinnor</c:v>
                </c:pt>
                <c:pt idx="7">
                  <c:v>41. Omoperation efter total höftprotesoperation. Män</c:v>
                </c:pt>
                <c:pt idx="8">
                  <c:v>41. Omoperation efter total höftprotesoperation</c:v>
                </c:pt>
                <c:pt idx="9">
                  <c:v>42. Patientrapporterat resultat av total höftprotesop. Kvinnor</c:v>
                </c:pt>
                <c:pt idx="10">
                  <c:v>42. Patientrapporterat resultat av total höftprotesop. Män</c:v>
                </c:pt>
                <c:pt idx="11">
                  <c:v>42. Patientrapporterat resultat av total höftprotesoperation</c:v>
                </c:pt>
                <c:pt idx="12">
                  <c:v>43. Oönskade händelser, knä- och total höftprotesop. Kv.</c:v>
                </c:pt>
                <c:pt idx="13">
                  <c:v>43. Oönskade händelser, knä- och total höftprotesop. Män</c:v>
                </c:pt>
                <c:pt idx="14">
                  <c:v>43. Oönskade händelser efter knä- och total höftprotesop.</c:v>
                </c:pt>
                <c:pt idx="15">
                  <c:v>44. Väntetid inför höftfrakturoperation. Kvinnor</c:v>
                </c:pt>
                <c:pt idx="16">
                  <c:v>44. Väntetid inför höftfrakturoperation. Män</c:v>
                </c:pt>
                <c:pt idx="17">
                  <c:v>44. Väntetid inför höftfrakturoperation</c:v>
                </c:pt>
                <c:pt idx="18">
                  <c:v>45. Protesopereration vid höftfraktur. Kvinnor</c:v>
                </c:pt>
                <c:pt idx="19">
                  <c:v>45. Protesopereration vid höftfraktur. Män</c:v>
                </c:pt>
                <c:pt idx="20">
                  <c:v>45. Protesopereration vid höftfraktur</c:v>
                </c:pt>
                <c:pt idx="21">
                  <c:v>46. Läkemedel mot benskörhet efter fraktur</c:v>
                </c:pt>
                <c:pt idx="22">
                  <c:v>47. Biologiska läkemedel vid reumatoid artrit. Kvinnor</c:v>
                </c:pt>
                <c:pt idx="23">
                  <c:v>47. Biologiska läkemedel vid reumatoid artrit. Män</c:v>
                </c:pt>
                <c:pt idx="24">
                  <c:v>47. Biologiska läkemedel vid reumatoid artrit</c:v>
                </c:pt>
                <c:pt idx="25">
                  <c:v>48. Patientrapporterat resultat vid reumatoid artrit </c:v>
                </c:pt>
                <c:pt idx="26">
                  <c:v>49. Tillgänglighet -  besök ortopedisk mottagning</c:v>
                </c:pt>
                <c:pt idx="27">
                  <c:v>50. Tillgänglighet - knä- och total höftprotesoperation</c:v>
                </c:pt>
                <c:pt idx="28">
                  <c:v>51. Artroskopi i knäleden vid artros eller meniskskada. Kv.</c:v>
                </c:pt>
                <c:pt idx="29">
                  <c:v>51. Artroskopi i knäleden vid artros eller meniskskada. Män</c:v>
                </c:pt>
                <c:pt idx="30">
                  <c:v>51. Artroskopi i knäleden vid artros eller meniskskada</c:v>
                </c:pt>
              </c:strCache>
            </c:strRef>
          </c:cat>
          <c:val>
            <c:numRef>
              <c:f>Profiltabell!$K$54:$K$84</c:f>
              <c:numCache>
                <c:formatCode>#,##0.0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1.8710993287242228</c:v>
                </c:pt>
                <c:pt idx="3">
                  <c:v>0</c:v>
                </c:pt>
                <c:pt idx="4">
                  <c:v>0</c:v>
                </c:pt>
                <c:pt idx="5">
                  <c:v>1.5021459227467719</c:v>
                </c:pt>
                <c:pt idx="6">
                  <c:v>0</c:v>
                </c:pt>
                <c:pt idx="7">
                  <c:v>0</c:v>
                </c:pt>
                <c:pt idx="8">
                  <c:v>-29.411764705882366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-35.918367346938766</c:v>
                </c:pt>
                <c:pt idx="13">
                  <c:v>-27.622873345935716</c:v>
                </c:pt>
                <c:pt idx="14">
                  <c:v>-33.19315951780208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11.081700449450191</c:v>
                </c:pt>
                <c:pt idx="19">
                  <c:v>15.997526611015431</c:v>
                </c:pt>
                <c:pt idx="20">
                  <c:v>11.867354848467663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-17.007682360994902</c:v>
                </c:pt>
                <c:pt idx="25">
                  <c:v>-98.312709449073381</c:v>
                </c:pt>
                <c:pt idx="26">
                  <c:v>65.312327252625764</c:v>
                </c:pt>
                <c:pt idx="27">
                  <c:v>62.794476035743294</c:v>
                </c:pt>
                <c:pt idx="28">
                  <c:v>36.489257148908436</c:v>
                </c:pt>
                <c:pt idx="29">
                  <c:v>28.382526698500332</c:v>
                </c:pt>
                <c:pt idx="30">
                  <c:v>31.444627628789597</c:v>
                </c:pt>
              </c:numCache>
            </c:numRef>
          </c:val>
        </c:ser>
        <c:ser>
          <c:idx val="1"/>
          <c:order val="1"/>
          <c:tx>
            <c:v>felstaplar</c:v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elete val="1"/>
          </c:dLbls>
          <c:errBars>
            <c:errBarType val="both"/>
            <c:errValType val="cust"/>
            <c:noEndCap val="0"/>
            <c:plus>
              <c:numRef>
                <c:f>Profiltabell!$R$54:$R$84</c:f>
                <c:numCache>
                  <c:formatCode>General</c:formatCode>
                  <c:ptCount val="31"/>
                  <c:pt idx="0">
                    <c:v>2.9454196195713576</c:v>
                  </c:pt>
                  <c:pt idx="1">
                    <c:v>3.7220182334859047</c:v>
                  </c:pt>
                  <c:pt idx="2">
                    <c:v>2.9865733517808595</c:v>
                  </c:pt>
                  <c:pt idx="3">
                    <c:v>2.7111574556829972</c:v>
                  </c:pt>
                  <c:pt idx="4">
                    <c:v>4.4967880085652983</c:v>
                  </c:pt>
                  <c:pt idx="5">
                    <c:v>3.4773445732349813</c:v>
                  </c:pt>
                  <c:pt idx="6">
                    <c:v>80</c:v>
                  </c:pt>
                  <c:pt idx="7">
                    <c:v>63.157894736842103</c:v>
                  </c:pt>
                  <c:pt idx="8">
                    <c:v>62.5</c:v>
                  </c:pt>
                  <c:pt idx="9">
                    <c:v>16.580310880829018</c:v>
                  </c:pt>
                  <c:pt idx="10">
                    <c:v>28.248587570621481</c:v>
                  </c:pt>
                  <c:pt idx="11">
                    <c:v>19.086021505376348</c:v>
                  </c:pt>
                  <c:pt idx="12">
                    <c:v>26.811307047090683</c:v>
                  </c:pt>
                  <c:pt idx="13">
                    <c:v>31.558878874913336</c:v>
                  </c:pt>
                  <c:pt idx="14">
                    <c:v>21.108966485348308</c:v>
                  </c:pt>
                  <c:pt idx="15">
                    <c:v>51.851851851851848</c:v>
                  </c:pt>
                  <c:pt idx="16">
                    <c:v>39.285714285714285</c:v>
                  </c:pt>
                  <c:pt idx="17">
                    <c:v>44.444444444444443</c:v>
                  </c:pt>
                  <c:pt idx="18">
                    <c:v>15.909938625343326</c:v>
                  </c:pt>
                  <c:pt idx="19">
                    <c:v>31.524801693253202</c:v>
                  </c:pt>
                  <c:pt idx="20">
                    <c:v>19.893112163348352</c:v>
                  </c:pt>
                  <c:pt idx="21">
                    <c:v>32.558706073762153</c:v>
                  </c:pt>
                  <c:pt idx="22">
                    <c:v>58.480425993491778</c:v>
                  </c:pt>
                  <c:pt idx="23">
                    <c:v>46.853889210577087</c:v>
                  </c:pt>
                  <c:pt idx="24">
                    <c:v>46.946862413927512</c:v>
                  </c:pt>
                  <c:pt idx="25">
                    <c:v>45.037783375314852</c:v>
                  </c:pt>
                  <c:pt idx="26">
                    <c:v>99.214316892186815</c:v>
                  </c:pt>
                  <c:pt idx="27">
                    <c:v>100</c:v>
                  </c:pt>
                  <c:pt idx="28">
                    <c:v>51.069031668163589</c:v>
                  </c:pt>
                  <c:pt idx="29">
                    <c:v>46.309582807939421</c:v>
                  </c:pt>
                  <c:pt idx="30">
                    <c:v>45.920425377086048</c:v>
                  </c:pt>
                </c:numCache>
              </c:numRef>
            </c:plus>
            <c:minus>
              <c:numRef>
                <c:f>Profiltabell!$S$54:$S$84</c:f>
                <c:numCache>
                  <c:formatCode>General</c:formatCode>
                  <c:ptCount val="31"/>
                  <c:pt idx="0">
                    <c:v>4.4537693700761478</c:v>
                  </c:pt>
                  <c:pt idx="1">
                    <c:v>10.195837866014545</c:v>
                  </c:pt>
                  <c:pt idx="2">
                    <c:v>5.1930283718012813</c:v>
                  </c:pt>
                  <c:pt idx="3">
                    <c:v>2.7111574556830118</c:v>
                  </c:pt>
                  <c:pt idx="4">
                    <c:v>12.633832976445408</c:v>
                  </c:pt>
                  <c:pt idx="5">
                    <c:v>8.0084299262381542</c:v>
                  </c:pt>
                  <c:pt idx="6">
                    <c:v>73.333333333333343</c:v>
                  </c:pt>
                  <c:pt idx="7">
                    <c:v>68.421052631578959</c:v>
                  </c:pt>
                  <c:pt idx="8">
                    <c:v>43.75</c:v>
                  </c:pt>
                  <c:pt idx="9">
                    <c:v>24.093264248704667</c:v>
                  </c:pt>
                  <c:pt idx="10">
                    <c:v>45.197740112994346</c:v>
                  </c:pt>
                  <c:pt idx="11">
                    <c:v>29.838709677419352</c:v>
                  </c:pt>
                  <c:pt idx="12">
                    <c:v>32.841291856548452</c:v>
                  </c:pt>
                  <c:pt idx="13">
                    <c:v>46.25136179063086</c:v>
                  </c:pt>
                  <c:pt idx="14">
                    <c:v>27.887933555594557</c:v>
                  </c:pt>
                  <c:pt idx="15">
                    <c:v>7.4074074074074066</c:v>
                  </c:pt>
                  <c:pt idx="16">
                    <c:v>25</c:v>
                  </c:pt>
                  <c:pt idx="17">
                    <c:v>11.111111111111111</c:v>
                  </c:pt>
                  <c:pt idx="18">
                    <c:v>30.739039028856258</c:v>
                  </c:pt>
                  <c:pt idx="19">
                    <c:v>52.57123993902735</c:v>
                  </c:pt>
                  <c:pt idx="20">
                    <c:v>32.89132304605608</c:v>
                  </c:pt>
                  <c:pt idx="21">
                    <c:v>23.420221512654763</c:v>
                  </c:pt>
                  <c:pt idx="22">
                    <c:v>49.191401242481021</c:v>
                  </c:pt>
                  <c:pt idx="23">
                    <c:v>53.290870488322717</c:v>
                  </c:pt>
                  <c:pt idx="24">
                    <c:v>50.62361959204884</c:v>
                  </c:pt>
                  <c:pt idx="25">
                    <c:v>74.33249370277079</c:v>
                  </c:pt>
                  <c:pt idx="26">
                    <c:v>149.41073766914013</c:v>
                  </c:pt>
                  <c:pt idx="27">
                    <c:v>163.94279877425947</c:v>
                  </c:pt>
                  <c:pt idx="28">
                    <c:v>87.465033805668142</c:v>
                  </c:pt>
                  <c:pt idx="29">
                    <c:v>84.632426681126901</c:v>
                  </c:pt>
                  <c:pt idx="30">
                    <c:v>85.847233573512284</c:v>
                  </c:pt>
                </c:numCache>
              </c:numRef>
            </c:minus>
            <c:spPr>
              <a:ln w="12700">
                <a:solidFill>
                  <a:srgbClr val="333333"/>
                </a:solidFill>
                <a:prstDash val="solid"/>
              </a:ln>
            </c:spPr>
          </c:errBars>
          <c:cat>
            <c:strRef>
              <c:f>Profiltabell!$D$54:$D$84</c:f>
              <c:strCache>
                <c:ptCount val="31"/>
                <c:pt idx="0">
                  <c:v>39. Implantatöverlevnad vid total knäprotesoperation. Kv.</c:v>
                </c:pt>
                <c:pt idx="1">
                  <c:v>39. Implantatöverlevnad vid total knäprotesoperation. Män</c:v>
                </c:pt>
                <c:pt idx="2">
                  <c:v>39. Implantatöverlevnad vid total knäprotesoperation</c:v>
                </c:pt>
                <c:pt idx="3">
                  <c:v>40. Implantatöverlevnad vid total höftprotesoperation. Kv.</c:v>
                </c:pt>
                <c:pt idx="4">
                  <c:v>40. Implantatöverlevnad vid total höftprotesoperation. Män</c:v>
                </c:pt>
                <c:pt idx="5">
                  <c:v>40. Implantatöverlevnad vid total höftprotesoperation</c:v>
                </c:pt>
                <c:pt idx="6">
                  <c:v>41. Omoperation efter total höftprotesoperation. Kvinnor</c:v>
                </c:pt>
                <c:pt idx="7">
                  <c:v>41. Omoperation efter total höftprotesoperation. Män</c:v>
                </c:pt>
                <c:pt idx="8">
                  <c:v>41. Omoperation efter total höftprotesoperation</c:v>
                </c:pt>
                <c:pt idx="9">
                  <c:v>42. Patientrapporterat resultat av total höftprotesop. Kvinnor</c:v>
                </c:pt>
                <c:pt idx="10">
                  <c:v>42. Patientrapporterat resultat av total höftprotesop. Män</c:v>
                </c:pt>
                <c:pt idx="11">
                  <c:v>42. Patientrapporterat resultat av total höftprotesoperation</c:v>
                </c:pt>
                <c:pt idx="12">
                  <c:v>43. Oönskade händelser, knä- och total höftprotesop. Kv.</c:v>
                </c:pt>
                <c:pt idx="13">
                  <c:v>43. Oönskade händelser, knä- och total höftprotesop. Män</c:v>
                </c:pt>
                <c:pt idx="14">
                  <c:v>43. Oönskade händelser efter knä- och total höftprotesop.</c:v>
                </c:pt>
                <c:pt idx="15">
                  <c:v>44. Väntetid inför höftfrakturoperation. Kvinnor</c:v>
                </c:pt>
                <c:pt idx="16">
                  <c:v>44. Väntetid inför höftfrakturoperation. Män</c:v>
                </c:pt>
                <c:pt idx="17">
                  <c:v>44. Väntetid inför höftfrakturoperation</c:v>
                </c:pt>
                <c:pt idx="18">
                  <c:v>45. Protesopereration vid höftfraktur. Kvinnor</c:v>
                </c:pt>
                <c:pt idx="19">
                  <c:v>45. Protesopereration vid höftfraktur. Män</c:v>
                </c:pt>
                <c:pt idx="20">
                  <c:v>45. Protesopereration vid höftfraktur</c:v>
                </c:pt>
                <c:pt idx="21">
                  <c:v>46. Läkemedel mot benskörhet efter fraktur</c:v>
                </c:pt>
                <c:pt idx="22">
                  <c:v>47. Biologiska läkemedel vid reumatoid artrit. Kvinnor</c:v>
                </c:pt>
                <c:pt idx="23">
                  <c:v>47. Biologiska läkemedel vid reumatoid artrit. Män</c:v>
                </c:pt>
                <c:pt idx="24">
                  <c:v>47. Biologiska läkemedel vid reumatoid artrit</c:v>
                </c:pt>
                <c:pt idx="25">
                  <c:v>48. Patientrapporterat resultat vid reumatoid artrit </c:v>
                </c:pt>
                <c:pt idx="26">
                  <c:v>49. Tillgänglighet -  besök ortopedisk mottagning</c:v>
                </c:pt>
                <c:pt idx="27">
                  <c:v>50. Tillgänglighet - knä- och total höftprotesoperation</c:v>
                </c:pt>
                <c:pt idx="28">
                  <c:v>51. Artroskopi i knäleden vid artros eller meniskskada. Kv.</c:v>
                </c:pt>
                <c:pt idx="29">
                  <c:v>51. Artroskopi i knäleden vid artros eller meniskskada. Män</c:v>
                </c:pt>
                <c:pt idx="30">
                  <c:v>51. Artroskopi i knäleden vid artros eller meniskskada</c:v>
                </c:pt>
              </c:strCache>
            </c:strRef>
          </c:cat>
          <c:val>
            <c:numRef>
              <c:f>ltprof09!$AI$54:$AI$84</c:f>
              <c:numCache>
                <c:formatCode>General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ser>
          <c:idx val="0"/>
          <c:order val="2"/>
          <c:tx>
            <c:v>Rapport_09</c:v>
          </c:tx>
          <c:spPr>
            <a:solidFill>
              <a:srgbClr val="99CC00"/>
            </a:solidFill>
            <a:ln w="12700">
              <a:solidFill>
                <a:srgbClr val="808080"/>
              </a:solidFill>
              <a:prstDash val="solid"/>
            </a:ln>
          </c:spPr>
          <c:invertIfNegative val="1"/>
          <c:dLbls>
            <c:delete val="1"/>
          </c:dLbls>
          <c:cat>
            <c:strRef>
              <c:f>Profiltabell!$D$54:$D$84</c:f>
              <c:strCache>
                <c:ptCount val="31"/>
                <c:pt idx="0">
                  <c:v>39. Implantatöverlevnad vid total knäprotesoperation. Kv.</c:v>
                </c:pt>
                <c:pt idx="1">
                  <c:v>39. Implantatöverlevnad vid total knäprotesoperation. Män</c:v>
                </c:pt>
                <c:pt idx="2">
                  <c:v>39. Implantatöverlevnad vid total knäprotesoperation</c:v>
                </c:pt>
                <c:pt idx="3">
                  <c:v>40. Implantatöverlevnad vid total höftprotesoperation. Kv.</c:v>
                </c:pt>
                <c:pt idx="4">
                  <c:v>40. Implantatöverlevnad vid total höftprotesoperation. Män</c:v>
                </c:pt>
                <c:pt idx="5">
                  <c:v>40. Implantatöverlevnad vid total höftprotesoperation</c:v>
                </c:pt>
                <c:pt idx="6">
                  <c:v>41. Omoperation efter total höftprotesoperation. Kvinnor</c:v>
                </c:pt>
                <c:pt idx="7">
                  <c:v>41. Omoperation efter total höftprotesoperation. Män</c:v>
                </c:pt>
                <c:pt idx="8">
                  <c:v>41. Omoperation efter total höftprotesoperation</c:v>
                </c:pt>
                <c:pt idx="9">
                  <c:v>42. Patientrapporterat resultat av total höftprotesop. Kvinnor</c:v>
                </c:pt>
                <c:pt idx="10">
                  <c:v>42. Patientrapporterat resultat av total höftprotesop. Män</c:v>
                </c:pt>
                <c:pt idx="11">
                  <c:v>42. Patientrapporterat resultat av total höftprotesoperation</c:v>
                </c:pt>
                <c:pt idx="12">
                  <c:v>43. Oönskade händelser, knä- och total höftprotesop. Kv.</c:v>
                </c:pt>
                <c:pt idx="13">
                  <c:v>43. Oönskade händelser, knä- och total höftprotesop. Män</c:v>
                </c:pt>
                <c:pt idx="14">
                  <c:v>43. Oönskade händelser efter knä- och total höftprotesop.</c:v>
                </c:pt>
                <c:pt idx="15">
                  <c:v>44. Väntetid inför höftfrakturoperation. Kvinnor</c:v>
                </c:pt>
                <c:pt idx="16">
                  <c:v>44. Väntetid inför höftfrakturoperation. Män</c:v>
                </c:pt>
                <c:pt idx="17">
                  <c:v>44. Väntetid inför höftfrakturoperation</c:v>
                </c:pt>
                <c:pt idx="18">
                  <c:v>45. Protesopereration vid höftfraktur. Kvinnor</c:v>
                </c:pt>
                <c:pt idx="19">
                  <c:v>45. Protesopereration vid höftfraktur. Män</c:v>
                </c:pt>
                <c:pt idx="20">
                  <c:v>45. Protesopereration vid höftfraktur</c:v>
                </c:pt>
                <c:pt idx="21">
                  <c:v>46. Läkemedel mot benskörhet efter fraktur</c:v>
                </c:pt>
                <c:pt idx="22">
                  <c:v>47. Biologiska läkemedel vid reumatoid artrit. Kvinnor</c:v>
                </c:pt>
                <c:pt idx="23">
                  <c:v>47. Biologiska läkemedel vid reumatoid artrit. Män</c:v>
                </c:pt>
                <c:pt idx="24">
                  <c:v>47. Biologiska läkemedel vid reumatoid artrit</c:v>
                </c:pt>
                <c:pt idx="25">
                  <c:v>48. Patientrapporterat resultat vid reumatoid artrit </c:v>
                </c:pt>
                <c:pt idx="26">
                  <c:v>49. Tillgänglighet -  besök ortopedisk mottagning</c:v>
                </c:pt>
                <c:pt idx="27">
                  <c:v>50. Tillgänglighet - knä- och total höftprotesoperation</c:v>
                </c:pt>
                <c:pt idx="28">
                  <c:v>51. Artroskopi i knäleden vid artros eller meniskskada. Kv.</c:v>
                </c:pt>
                <c:pt idx="29">
                  <c:v>51. Artroskopi i knäleden vid artros eller meniskskada. Män</c:v>
                </c:pt>
                <c:pt idx="30">
                  <c:v>51. Artroskopi i knäleden vid artros eller meniskskada</c:v>
                </c:pt>
              </c:strCache>
            </c:strRef>
          </c:cat>
          <c:val>
            <c:numRef>
              <c:f>Profiltabell!$E$54:$E$84</c:f>
              <c:numCache>
                <c:formatCode>#,##0.0</c:formatCode>
                <c:ptCount val="31"/>
                <c:pt idx="0">
                  <c:v>-1.7710557251059658</c:v>
                </c:pt>
                <c:pt idx="1">
                  <c:v>-4.9694607077075359</c:v>
                </c:pt>
                <c:pt idx="2">
                  <c:v>-2.7640661611647519</c:v>
                </c:pt>
                <c:pt idx="3">
                  <c:v>-0.20855057351408013</c:v>
                </c:pt>
                <c:pt idx="4">
                  <c:v>-2.0342612419700274</c:v>
                </c:pt>
                <c:pt idx="5">
                  <c:v>-0.84299262381455353</c:v>
                </c:pt>
                <c:pt idx="6">
                  <c:v>-26.666666666666661</c:v>
                </c:pt>
                <c:pt idx="7">
                  <c:v>15.789473684210517</c:v>
                </c:pt>
                <c:pt idx="8">
                  <c:v>-12.5</c:v>
                </c:pt>
                <c:pt idx="9">
                  <c:v>12.953367875647665</c:v>
                </c:pt>
                <c:pt idx="10">
                  <c:v>6.7796610169491593</c:v>
                </c:pt>
                <c:pt idx="11">
                  <c:v>10.215053763440855</c:v>
                </c:pt>
                <c:pt idx="12">
                  <c:v>3.1074565748629572</c:v>
                </c:pt>
                <c:pt idx="13">
                  <c:v>19.174012082796867</c:v>
                </c:pt>
                <c:pt idx="14">
                  <c:v>12.563607650465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3.8901698823369828</c:v>
                </c:pt>
                <c:pt idx="19">
                  <c:v>-7.5091507519636504</c:v>
                </c:pt>
                <c:pt idx="20">
                  <c:v>1.3526998362772267</c:v>
                </c:pt>
                <c:pt idx="21">
                  <c:v>-0.43023569433689945</c:v>
                </c:pt>
                <c:pt idx="22">
                  <c:v>-26.14140617296124</c:v>
                </c:pt>
                <c:pt idx="23">
                  <c:v>1.4958502219648688</c:v>
                </c:pt>
                <c:pt idx="24">
                  <c:v>-17.305443679355594</c:v>
                </c:pt>
                <c:pt idx="25">
                  <c:v>-74.33249370277079</c:v>
                </c:pt>
                <c:pt idx="26">
                  <c:v>90.30990833697075</c:v>
                </c:pt>
                <c:pt idx="27">
                  <c:v>-25.331971399387136</c:v>
                </c:pt>
                <c:pt idx="28">
                  <c:v>14.253953797218905</c:v>
                </c:pt>
                <c:pt idx="29">
                  <c:v>18.885779526767625</c:v>
                </c:pt>
                <c:pt idx="30">
                  <c:v>16.887415192975109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w="12700">
                    <a:solidFill>
                      <a:srgbClr val="808080"/>
                    </a:solidFill>
                    <a:prstDash val="solid"/>
                  </a:ln>
                </c14:spPr>
              </c14:invertSolidFillFmt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0"/>
        <c:overlap val="85"/>
        <c:axId val="2307200"/>
        <c:axId val="2308736"/>
      </c:barChart>
      <c:catAx>
        <c:axId val="2307200"/>
        <c:scaling>
          <c:orientation val="maxMin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rtl="0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v-SE"/>
          </a:p>
        </c:txPr>
        <c:crossAx val="2308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08736"/>
        <c:scaling>
          <c:orientation val="minMax"/>
          <c:max val="75"/>
          <c:min val="-75"/>
        </c:scaling>
        <c:delete val="0"/>
        <c:axPos val="t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v-SE"/>
          </a:p>
        </c:txPr>
        <c:crossAx val="2307200"/>
        <c:crosses val="autoZero"/>
        <c:crossBetween val="between"/>
        <c:majorUnit val="25"/>
        <c:minorUnit val="5"/>
      </c:valAx>
      <c:spPr>
        <a:solidFill>
          <a:srgbClr val="FFFFFF"/>
        </a:solidFill>
        <a:ln w="12700"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v-SE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Diabetesvård
</a:t>
            </a:r>
          </a:p>
        </c:rich>
      </c:tx>
      <c:layout>
        <c:manualLayout>
          <c:xMode val="edge"/>
          <c:yMode val="edge"/>
          <c:x val="7.3206442166910699E-3"/>
          <c:y val="1.83486786502492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5973645680819908"/>
          <c:y val="8.5627167034496396E-2"/>
          <c:w val="0.52269399707174247"/>
          <c:h val="0.90214336697058661"/>
        </c:manualLayout>
      </c:layout>
      <c:barChart>
        <c:barDir val="bar"/>
        <c:grouping val="clustered"/>
        <c:varyColors val="0"/>
        <c:ser>
          <c:idx val="3"/>
          <c:order val="0"/>
          <c:tx>
            <c:v>tidigare värde</c:v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dLbls>
            <c:delete val="1"/>
          </c:dLbls>
          <c:cat>
            <c:strRef>
              <c:f>Profiltabell!$D$85:$D$100</c:f>
              <c:strCache>
                <c:ptCount val="16"/>
                <c:pt idx="0">
                  <c:v>54. Måluppfyllelse för blodsockervärde (HbA1c). Kvinnor</c:v>
                </c:pt>
                <c:pt idx="1">
                  <c:v>54. Måluppfyllelse för blodsockervärde (HbA1c). Män</c:v>
                </c:pt>
                <c:pt idx="2">
                  <c:v>54. Måluppfyllelse för blodsockervärde (HbA1c)</c:v>
                </c:pt>
                <c:pt idx="3">
                  <c:v>55. Måluppfyllelse för blodtryck. Kvinnor</c:v>
                </c:pt>
                <c:pt idx="4">
                  <c:v>55. Måluppfyllelse för blodtryck. Män</c:v>
                </c:pt>
                <c:pt idx="5">
                  <c:v>55. Måluppfyllelse för blodtryck</c:v>
                </c:pt>
                <c:pt idx="6">
                  <c:v>56. Måluppfyllelse för kolesterol. Kvinnor</c:v>
                </c:pt>
                <c:pt idx="7">
                  <c:v>56. Måluppfyllelse för kolesterol. Män</c:v>
                </c:pt>
                <c:pt idx="8">
                  <c:v>56. Måluppfyllelse för kolesterol</c:v>
                </c:pt>
                <c:pt idx="9">
                  <c:v>57. Blodfettssänkande läkemedelsbehandling . Kvinnor</c:v>
                </c:pt>
                <c:pt idx="10">
                  <c:v>57. Blodfettssänkande läkemedelsbehandling . Män</c:v>
                </c:pt>
                <c:pt idx="11">
                  <c:v>57. Blodfettssänkande läkemedelsbehandling </c:v>
                </c:pt>
                <c:pt idx="12">
                  <c:v>58. Måluppfyllelse för blodsocker. (HbA1c) - barn. Flickor</c:v>
                </c:pt>
                <c:pt idx="13">
                  <c:v>58. Måluppfyllelse för blodsocker. (HbA1c) - barn. Pojkar</c:v>
                </c:pt>
                <c:pt idx="14">
                  <c:v>58. Måluppfyllelse för blodsockervärde (HbA1c) - barn</c:v>
                </c:pt>
                <c:pt idx="15">
                  <c:v>59. Amputation av patienter med diabetes</c:v>
                </c:pt>
              </c:strCache>
            </c:strRef>
          </c:cat>
          <c:val>
            <c:numRef>
              <c:f>Profiltabell!$K$85:$K$100</c:f>
              <c:numCache>
                <c:formatCode>#,##0.0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-21.247563352826511</c:v>
                </c:pt>
                <c:pt idx="3">
                  <c:v>0</c:v>
                </c:pt>
                <c:pt idx="4">
                  <c:v>0</c:v>
                </c:pt>
                <c:pt idx="5">
                  <c:v>-3.8575667655786474</c:v>
                </c:pt>
                <c:pt idx="6">
                  <c:v>0</c:v>
                </c:pt>
                <c:pt idx="7">
                  <c:v>0</c:v>
                </c:pt>
                <c:pt idx="8">
                  <c:v>-24.864864864864863</c:v>
                </c:pt>
                <c:pt idx="9">
                  <c:v>-2.7265441099898298</c:v>
                </c:pt>
                <c:pt idx="10">
                  <c:v>-2.3028178068534513</c:v>
                </c:pt>
                <c:pt idx="11">
                  <c:v>-2.8187157101217939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tx>
            <c:v>felstaplar</c:v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elete val="1"/>
          </c:dLbls>
          <c:errBars>
            <c:errBarType val="both"/>
            <c:errValType val="cust"/>
            <c:noEndCap val="0"/>
            <c:plus>
              <c:numRef>
                <c:f>Profiltabell!$R$85:$R$100</c:f>
                <c:numCache>
                  <c:formatCode>General</c:formatCode>
                  <c:ptCount val="16"/>
                  <c:pt idx="0">
                    <c:v>11.028037383177567</c:v>
                  </c:pt>
                  <c:pt idx="1">
                    <c:v>14.090019569471615</c:v>
                  </c:pt>
                  <c:pt idx="2">
                    <c:v>11.900191938579646</c:v>
                  </c:pt>
                  <c:pt idx="3">
                    <c:v>12.2715404699739</c:v>
                  </c:pt>
                  <c:pt idx="4">
                    <c:v>16.062176165803095</c:v>
                  </c:pt>
                  <c:pt idx="5">
                    <c:v>12.727272727272723</c:v>
                  </c:pt>
                  <c:pt idx="6">
                    <c:v>24.561403508771924</c:v>
                  </c:pt>
                  <c:pt idx="7">
                    <c:v>19.825708061002182</c:v>
                  </c:pt>
                  <c:pt idx="8">
                    <c:v>21.760391198044008</c:v>
                  </c:pt>
                  <c:pt idx="9">
                    <c:v>14.978370535848518</c:v>
                  </c:pt>
                  <c:pt idx="10">
                    <c:v>13.34028993001394</c:v>
                  </c:pt>
                  <c:pt idx="11">
                    <c:v>12.479489123963566</c:v>
                  </c:pt>
                  <c:pt idx="12">
                    <c:v>101.94805194805194</c:v>
                  </c:pt>
                  <c:pt idx="13">
                    <c:v>89.393939393939391</c:v>
                  </c:pt>
                  <c:pt idx="14">
                    <c:v>95.297805642633222</c:v>
                  </c:pt>
                  <c:pt idx="15">
                    <c:v>64.126984126984127</c:v>
                  </c:pt>
                </c:numCache>
              </c:numRef>
            </c:plus>
            <c:minus>
              <c:numRef>
                <c:f>Profiltabell!$S$85:$S$100</c:f>
                <c:numCache>
                  <c:formatCode>General</c:formatCode>
                  <c:ptCount val="16"/>
                  <c:pt idx="0">
                    <c:v>16.074766355140191</c:v>
                  </c:pt>
                  <c:pt idx="1">
                    <c:v>18.003913894324857</c:v>
                  </c:pt>
                  <c:pt idx="2">
                    <c:v>17.274472168905948</c:v>
                  </c:pt>
                  <c:pt idx="3">
                    <c:v>22.454308093994772</c:v>
                  </c:pt>
                  <c:pt idx="4">
                    <c:v>20.984455958549226</c:v>
                  </c:pt>
                  <c:pt idx="5">
                    <c:v>20.779220779220779</c:v>
                  </c:pt>
                  <c:pt idx="6">
                    <c:v>35.964912280701768</c:v>
                  </c:pt>
                  <c:pt idx="7">
                    <c:v>26.797385620915026</c:v>
                  </c:pt>
                  <c:pt idx="8">
                    <c:v>30.806845965770169</c:v>
                  </c:pt>
                  <c:pt idx="9">
                    <c:v>14.951096985389784</c:v>
                  </c:pt>
                  <c:pt idx="10">
                    <c:v>11.788625088679959</c:v>
                  </c:pt>
                  <c:pt idx="11">
                    <c:v>13.286949719162102</c:v>
                  </c:pt>
                  <c:pt idx="12">
                    <c:v>30.844155844155846</c:v>
                  </c:pt>
                  <c:pt idx="13">
                    <c:v>41.81818181818182</c:v>
                  </c:pt>
                  <c:pt idx="14">
                    <c:v>36.677115987460809</c:v>
                  </c:pt>
                  <c:pt idx="15">
                    <c:v>33.412698412698418</c:v>
                  </c:pt>
                </c:numCache>
              </c:numRef>
            </c:minus>
            <c:spPr>
              <a:ln w="12700">
                <a:solidFill>
                  <a:srgbClr val="333333"/>
                </a:solidFill>
                <a:prstDash val="solid"/>
              </a:ln>
            </c:spPr>
          </c:errBars>
          <c:cat>
            <c:strRef>
              <c:f>Profiltabell!$D$85:$D$100</c:f>
              <c:strCache>
                <c:ptCount val="16"/>
                <c:pt idx="0">
                  <c:v>54. Måluppfyllelse för blodsockervärde (HbA1c). Kvinnor</c:v>
                </c:pt>
                <c:pt idx="1">
                  <c:v>54. Måluppfyllelse för blodsockervärde (HbA1c). Män</c:v>
                </c:pt>
                <c:pt idx="2">
                  <c:v>54. Måluppfyllelse för blodsockervärde (HbA1c)</c:v>
                </c:pt>
                <c:pt idx="3">
                  <c:v>55. Måluppfyllelse för blodtryck. Kvinnor</c:v>
                </c:pt>
                <c:pt idx="4">
                  <c:v>55. Måluppfyllelse för blodtryck. Män</c:v>
                </c:pt>
                <c:pt idx="5">
                  <c:v>55. Måluppfyllelse för blodtryck</c:v>
                </c:pt>
                <c:pt idx="6">
                  <c:v>56. Måluppfyllelse för kolesterol. Kvinnor</c:v>
                </c:pt>
                <c:pt idx="7">
                  <c:v>56. Måluppfyllelse för kolesterol. Män</c:v>
                </c:pt>
                <c:pt idx="8">
                  <c:v>56. Måluppfyllelse för kolesterol</c:v>
                </c:pt>
                <c:pt idx="9">
                  <c:v>57. Blodfettssänkande läkemedelsbehandling . Kvinnor</c:v>
                </c:pt>
                <c:pt idx="10">
                  <c:v>57. Blodfettssänkande läkemedelsbehandling . Män</c:v>
                </c:pt>
                <c:pt idx="11">
                  <c:v>57. Blodfettssänkande läkemedelsbehandling </c:v>
                </c:pt>
                <c:pt idx="12">
                  <c:v>58. Måluppfyllelse för blodsocker. (HbA1c) - barn. Flickor</c:v>
                </c:pt>
                <c:pt idx="13">
                  <c:v>58. Måluppfyllelse för blodsocker. (HbA1c) - barn. Pojkar</c:v>
                </c:pt>
                <c:pt idx="14">
                  <c:v>58. Måluppfyllelse för blodsockervärde (HbA1c) - barn</c:v>
                </c:pt>
                <c:pt idx="15">
                  <c:v>59. Amputation av patienter med diabetes</c:v>
                </c:pt>
              </c:strCache>
            </c:strRef>
          </c:cat>
          <c:val>
            <c:numRef>
              <c:f>ltprof09!$AI$85:$AI$100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0"/>
          <c:order val="2"/>
          <c:tx>
            <c:v>Rapport_09</c:v>
          </c:tx>
          <c:spPr>
            <a:solidFill>
              <a:srgbClr val="99CC00"/>
            </a:solidFill>
            <a:ln w="12700">
              <a:solidFill>
                <a:srgbClr val="808080"/>
              </a:solidFill>
              <a:prstDash val="solid"/>
            </a:ln>
          </c:spPr>
          <c:invertIfNegative val="1"/>
          <c:dLbls>
            <c:delete val="1"/>
          </c:dLbls>
          <c:cat>
            <c:strRef>
              <c:f>Profiltabell!$D$85:$D$100</c:f>
              <c:strCache>
                <c:ptCount val="16"/>
                <c:pt idx="0">
                  <c:v>54. Måluppfyllelse för blodsockervärde (HbA1c). Kvinnor</c:v>
                </c:pt>
                <c:pt idx="1">
                  <c:v>54. Måluppfyllelse för blodsockervärde (HbA1c). Män</c:v>
                </c:pt>
                <c:pt idx="2">
                  <c:v>54. Måluppfyllelse för blodsockervärde (HbA1c)</c:v>
                </c:pt>
                <c:pt idx="3">
                  <c:v>55. Måluppfyllelse för blodtryck. Kvinnor</c:v>
                </c:pt>
                <c:pt idx="4">
                  <c:v>55. Måluppfyllelse för blodtryck. Män</c:v>
                </c:pt>
                <c:pt idx="5">
                  <c:v>55. Måluppfyllelse för blodtryck</c:v>
                </c:pt>
                <c:pt idx="6">
                  <c:v>56. Måluppfyllelse för kolesterol. Kvinnor</c:v>
                </c:pt>
                <c:pt idx="7">
                  <c:v>56. Måluppfyllelse för kolesterol. Män</c:v>
                </c:pt>
                <c:pt idx="8">
                  <c:v>56. Måluppfyllelse för kolesterol</c:v>
                </c:pt>
                <c:pt idx="9">
                  <c:v>57. Blodfettssänkande läkemedelsbehandling . Kvinnor</c:v>
                </c:pt>
                <c:pt idx="10">
                  <c:v>57. Blodfettssänkande läkemedelsbehandling . Män</c:v>
                </c:pt>
                <c:pt idx="11">
                  <c:v>57. Blodfettssänkande läkemedelsbehandling </c:v>
                </c:pt>
                <c:pt idx="12">
                  <c:v>58. Måluppfyllelse för blodsocker. (HbA1c) - barn. Flickor</c:v>
                </c:pt>
                <c:pt idx="13">
                  <c:v>58. Måluppfyllelse för blodsocker. (HbA1c) - barn. Pojkar</c:v>
                </c:pt>
                <c:pt idx="14">
                  <c:v>58. Måluppfyllelse för blodsockervärde (HbA1c) - barn</c:v>
                </c:pt>
                <c:pt idx="15">
                  <c:v>59. Amputation av patienter med diabetes</c:v>
                </c:pt>
              </c:strCache>
            </c:strRef>
          </c:cat>
          <c:val>
            <c:numRef>
              <c:f>Profiltabell!$E$85:$E$100</c:f>
              <c:numCache>
                <c:formatCode>#,##0.0</c:formatCode>
                <c:ptCount val="16"/>
                <c:pt idx="0">
                  <c:v>-8.2242990654205581</c:v>
                </c:pt>
                <c:pt idx="1">
                  <c:v>-12.524461839530328</c:v>
                </c:pt>
                <c:pt idx="2">
                  <c:v>-10.748560460652595</c:v>
                </c:pt>
                <c:pt idx="3">
                  <c:v>-3.1331592689294934</c:v>
                </c:pt>
                <c:pt idx="4">
                  <c:v>-6.7357512953367911</c:v>
                </c:pt>
                <c:pt idx="5">
                  <c:v>-5.1948051948051948</c:v>
                </c:pt>
                <c:pt idx="6">
                  <c:v>-17.251461988304097</c:v>
                </c:pt>
                <c:pt idx="7">
                  <c:v>-15.250544662309368</c:v>
                </c:pt>
                <c:pt idx="8">
                  <c:v>-15.158924205378963</c:v>
                </c:pt>
                <c:pt idx="9">
                  <c:v>-5.2633357749091347</c:v>
                </c:pt>
                <c:pt idx="10">
                  <c:v>-4.0254016438390234</c:v>
                </c:pt>
                <c:pt idx="11">
                  <c:v>-4.8009334113608473</c:v>
                </c:pt>
                <c:pt idx="12">
                  <c:v>-18.181818181818183</c:v>
                </c:pt>
                <c:pt idx="13">
                  <c:v>-32.424242424242422</c:v>
                </c:pt>
                <c:pt idx="14">
                  <c:v>-24.764890282131656</c:v>
                </c:pt>
                <c:pt idx="15">
                  <c:v>-4.4179894179894248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w="12700">
                    <a:solidFill>
                      <a:srgbClr val="808080"/>
                    </a:solidFill>
                    <a:prstDash val="solid"/>
                  </a:ln>
                </c14:spPr>
              </c14:invertSolidFillFmt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0"/>
        <c:overlap val="85"/>
        <c:axId val="62204928"/>
        <c:axId val="85832448"/>
      </c:barChart>
      <c:catAx>
        <c:axId val="62204928"/>
        <c:scaling>
          <c:orientation val="maxMin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rtl="0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v-SE"/>
          </a:p>
        </c:txPr>
        <c:crossAx val="85832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832448"/>
        <c:scaling>
          <c:orientation val="minMax"/>
          <c:max val="75"/>
          <c:min val="-75"/>
        </c:scaling>
        <c:delete val="0"/>
        <c:axPos val="t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v-SE"/>
          </a:p>
        </c:txPr>
        <c:crossAx val="62204928"/>
        <c:crosses val="autoZero"/>
        <c:crossBetween val="between"/>
        <c:majorUnit val="25"/>
        <c:minorUnit val="5"/>
      </c:valAx>
      <c:spPr>
        <a:solidFill>
          <a:srgbClr val="FFFFFF"/>
        </a:solidFill>
        <a:ln w="12700"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v-SE"/>
    </a:p>
  </c:txPr>
  <c:printSettings>
    <c:headerFooter alignWithMargins="0"/>
    <c:pageMargins b="1" l="0.75000000000000011" r="0.75000000000000011" t="1" header="0.5" footer="0.5"/>
    <c:pageSetup/>
  </c:printSettings>
</c:chartSpace>
</file>

<file path=xl/ctrlProps/ctrlProp1.xml><?xml version="1.0" encoding="utf-8"?>
<formControlPr xmlns="http://schemas.microsoft.com/office/spreadsheetml/2009/9/main" objectType="Drop" dropLines="21" dropStyle="combo" dx="15" fmlaLink="ltprof09!$A$250" fmlaRange="ltprof09!$A$252:$A$272" sel="21" val="0"/>
</file>

<file path=xl/ctrlProps/ctrlProp2.xml><?xml version="1.0" encoding="utf-8"?>
<formControlPr xmlns="http://schemas.microsoft.com/office/spreadsheetml/2009/9/main" objectType="Drop" dropLines="21" dropStyle="combo" dx="15" fmlaLink="ltprof09!$A$250" fmlaRange="ltprof09!$A$252:$A$272" sel="21" val="0"/>
</file>

<file path=xl/ctrlProps/ctrlProp3.xml><?xml version="1.0" encoding="utf-8"?>
<formControlPr xmlns="http://schemas.microsoft.com/office/spreadsheetml/2009/9/main" objectType="Drop" dropLines="21" dropStyle="combo" dx="15" fmlaLink="ltprof09!$A$250" fmlaRange="ltprof09!$A$252:$A$272" sel="21" val="0"/>
</file>

<file path=xl/ctrlProps/ctrlProp4.xml><?xml version="1.0" encoding="utf-8"?>
<formControlPr xmlns="http://schemas.microsoft.com/office/spreadsheetml/2009/9/main" objectType="Drop" dropLines="21" dropStyle="combo" dx="15" fmlaLink="ltprof09!$A$250" fmlaRange="ltprof09!$A$252:$A$272" sel="21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3" Type="http://schemas.openxmlformats.org/officeDocument/2006/relationships/chart" Target="../charts/chart21.xml"/><Relationship Id="rId7" Type="http://schemas.openxmlformats.org/officeDocument/2006/relationships/chart" Target="../charts/chart25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5" Type="http://schemas.openxmlformats.org/officeDocument/2006/relationships/chart" Target="../charts/chart23.xml"/><Relationship Id="rId10" Type="http://schemas.openxmlformats.org/officeDocument/2006/relationships/chart" Target="../charts/chart28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25</xdr:row>
      <xdr:rowOff>66675</xdr:rowOff>
    </xdr:from>
    <xdr:to>
      <xdr:col>1</xdr:col>
      <xdr:colOff>133350</xdr:colOff>
      <xdr:row>25</xdr:row>
      <xdr:rowOff>142875</xdr:rowOff>
    </xdr:to>
    <xdr:sp macro="" textlink="">
      <xdr:nvSpPr>
        <xdr:cNvPr id="15361" name="Oval 2"/>
        <xdr:cNvSpPr>
          <a:spLocks noChangeArrowheads="1"/>
        </xdr:cNvSpPr>
      </xdr:nvSpPr>
      <xdr:spPr bwMode="auto">
        <a:xfrm>
          <a:off x="123825" y="5476875"/>
          <a:ext cx="76200" cy="76200"/>
        </a:xfrm>
        <a:prstGeom prst="ellipse">
          <a:avLst/>
        </a:prstGeom>
        <a:solidFill>
          <a:srgbClr val="000000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66675</xdr:colOff>
      <xdr:row>28</xdr:row>
      <xdr:rowOff>66675</xdr:rowOff>
    </xdr:from>
    <xdr:to>
      <xdr:col>1</xdr:col>
      <xdr:colOff>142875</xdr:colOff>
      <xdr:row>28</xdr:row>
      <xdr:rowOff>142875</xdr:rowOff>
    </xdr:to>
    <xdr:sp macro="" textlink="">
      <xdr:nvSpPr>
        <xdr:cNvPr id="15362" name="Oval 6"/>
        <xdr:cNvSpPr>
          <a:spLocks noChangeArrowheads="1"/>
        </xdr:cNvSpPr>
      </xdr:nvSpPr>
      <xdr:spPr bwMode="auto">
        <a:xfrm>
          <a:off x="133350" y="6048375"/>
          <a:ext cx="76200" cy="76200"/>
        </a:xfrm>
        <a:prstGeom prst="ellipse">
          <a:avLst/>
        </a:prstGeom>
        <a:solidFill>
          <a:srgbClr val="000000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66675</xdr:colOff>
      <xdr:row>29</xdr:row>
      <xdr:rowOff>66675</xdr:rowOff>
    </xdr:from>
    <xdr:to>
      <xdr:col>1</xdr:col>
      <xdr:colOff>142875</xdr:colOff>
      <xdr:row>29</xdr:row>
      <xdr:rowOff>142875</xdr:rowOff>
    </xdr:to>
    <xdr:sp macro="" textlink="">
      <xdr:nvSpPr>
        <xdr:cNvPr id="15363" name="Oval 7"/>
        <xdr:cNvSpPr>
          <a:spLocks noChangeArrowheads="1"/>
        </xdr:cNvSpPr>
      </xdr:nvSpPr>
      <xdr:spPr bwMode="auto">
        <a:xfrm>
          <a:off x="133350" y="6238875"/>
          <a:ext cx="76200" cy="76200"/>
        </a:xfrm>
        <a:prstGeom prst="ellipse">
          <a:avLst/>
        </a:prstGeom>
        <a:solidFill>
          <a:srgbClr val="000000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66675</xdr:colOff>
      <xdr:row>30</xdr:row>
      <xdr:rowOff>66675</xdr:rowOff>
    </xdr:from>
    <xdr:to>
      <xdr:col>1</xdr:col>
      <xdr:colOff>142875</xdr:colOff>
      <xdr:row>30</xdr:row>
      <xdr:rowOff>142875</xdr:rowOff>
    </xdr:to>
    <xdr:sp macro="" textlink="">
      <xdr:nvSpPr>
        <xdr:cNvPr id="15364" name="Oval 8"/>
        <xdr:cNvSpPr>
          <a:spLocks noChangeArrowheads="1"/>
        </xdr:cNvSpPr>
      </xdr:nvSpPr>
      <xdr:spPr bwMode="auto">
        <a:xfrm>
          <a:off x="133350" y="6429375"/>
          <a:ext cx="76200" cy="76200"/>
        </a:xfrm>
        <a:prstGeom prst="ellipse">
          <a:avLst/>
        </a:prstGeom>
        <a:solidFill>
          <a:srgbClr val="000000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66675</xdr:colOff>
      <xdr:row>32</xdr:row>
      <xdr:rowOff>66675</xdr:rowOff>
    </xdr:from>
    <xdr:to>
      <xdr:col>1</xdr:col>
      <xdr:colOff>142875</xdr:colOff>
      <xdr:row>32</xdr:row>
      <xdr:rowOff>142875</xdr:rowOff>
    </xdr:to>
    <xdr:sp macro="" textlink="">
      <xdr:nvSpPr>
        <xdr:cNvPr id="15366" name="Oval 8"/>
        <xdr:cNvSpPr>
          <a:spLocks noChangeArrowheads="1"/>
        </xdr:cNvSpPr>
      </xdr:nvSpPr>
      <xdr:spPr bwMode="auto">
        <a:xfrm>
          <a:off x="133350" y="6810375"/>
          <a:ext cx="76200" cy="76200"/>
        </a:xfrm>
        <a:prstGeom prst="ellipse">
          <a:avLst/>
        </a:prstGeom>
        <a:solidFill>
          <a:srgbClr val="000000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1</xdr:col>
      <xdr:colOff>4076700</xdr:colOff>
      <xdr:row>0</xdr:row>
      <xdr:rowOff>123825</xdr:rowOff>
    </xdr:from>
    <xdr:to>
      <xdr:col>1</xdr:col>
      <xdr:colOff>5924550</xdr:colOff>
      <xdr:row>3</xdr:row>
      <xdr:rowOff>19050</xdr:rowOff>
    </xdr:to>
    <xdr:pic>
      <xdr:nvPicPr>
        <xdr:cNvPr id="15374" name="Picture 14" descr="Socialstyrelsen_RGB_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143375" y="123825"/>
          <a:ext cx="1847850" cy="381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19050</xdr:colOff>
      <xdr:row>0</xdr:row>
      <xdr:rowOff>9525</xdr:rowOff>
    </xdr:from>
    <xdr:to>
      <xdr:col>1</xdr:col>
      <xdr:colOff>1362075</xdr:colOff>
      <xdr:row>3</xdr:row>
      <xdr:rowOff>66675</xdr:rowOff>
    </xdr:to>
    <xdr:pic>
      <xdr:nvPicPr>
        <xdr:cNvPr id="15375" name="Picture 15" descr="SKL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5725" y="9525"/>
          <a:ext cx="1343025" cy="542925"/>
        </a:xfrm>
        <a:prstGeom prst="rect">
          <a:avLst/>
        </a:prstGeom>
        <a:noFill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14</xdr:row>
          <xdr:rowOff>219075</xdr:rowOff>
        </xdr:from>
        <xdr:to>
          <xdr:col>4</xdr:col>
          <xdr:colOff>466725</xdr:colOff>
          <xdr:row>15</xdr:row>
          <xdr:rowOff>114300</xdr:rowOff>
        </xdr:to>
        <xdr:sp macro="" textlink="">
          <xdr:nvSpPr>
            <xdr:cNvPr id="15368" name="Drop Down 8" hidden="1">
              <a:extLst>
                <a:ext uri="{63B3BB69-23CF-44E3-9099-C40C66FF867C}">
                  <a14:compatExt spid="_x0000_s153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1</xdr:row>
          <xdr:rowOff>76200</xdr:rowOff>
        </xdr:from>
        <xdr:to>
          <xdr:col>3</xdr:col>
          <xdr:colOff>923925</xdr:colOff>
          <xdr:row>2</xdr:row>
          <xdr:rowOff>133350</xdr:rowOff>
        </xdr:to>
        <xdr:sp macro="" textlink="">
          <xdr:nvSpPr>
            <xdr:cNvPr id="12292" name="Drop Down 4" hidden="1">
              <a:extLst>
                <a:ext uri="{63B3BB69-23CF-44E3-9099-C40C66FF867C}">
                  <a14:compatExt spid="_x0000_s122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7</xdr:row>
      <xdr:rowOff>19050</xdr:rowOff>
    </xdr:from>
    <xdr:to>
      <xdr:col>12</xdr:col>
      <xdr:colOff>0</xdr:colOff>
      <xdr:row>30</xdr:row>
      <xdr:rowOff>19050</xdr:rowOff>
    </xdr:to>
    <xdr:graphicFrame macro="">
      <xdr:nvGraphicFramePr>
        <xdr:cNvPr id="921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19050</xdr:colOff>
      <xdr:row>30</xdr:row>
      <xdr:rowOff>85725</xdr:rowOff>
    </xdr:from>
    <xdr:to>
      <xdr:col>11</xdr:col>
      <xdr:colOff>590550</xdr:colOff>
      <xdr:row>35</xdr:row>
      <xdr:rowOff>95250</xdr:rowOff>
    </xdr:to>
    <xdr:graphicFrame macro="">
      <xdr:nvGraphicFramePr>
        <xdr:cNvPr id="9222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28575</xdr:colOff>
      <xdr:row>36</xdr:row>
      <xdr:rowOff>47625</xdr:rowOff>
    </xdr:from>
    <xdr:to>
      <xdr:col>12</xdr:col>
      <xdr:colOff>28575</xdr:colOff>
      <xdr:row>41</xdr:row>
      <xdr:rowOff>142875</xdr:rowOff>
    </xdr:to>
    <xdr:graphicFrame macro="">
      <xdr:nvGraphicFramePr>
        <xdr:cNvPr id="9223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9525</xdr:colOff>
      <xdr:row>42</xdr:row>
      <xdr:rowOff>38100</xdr:rowOff>
    </xdr:from>
    <xdr:to>
      <xdr:col>11</xdr:col>
      <xdr:colOff>228600</xdr:colOff>
      <xdr:row>49</xdr:row>
      <xdr:rowOff>95250</xdr:rowOff>
    </xdr:to>
    <xdr:graphicFrame macro="">
      <xdr:nvGraphicFramePr>
        <xdr:cNvPr id="9224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19050</xdr:colOff>
      <xdr:row>50</xdr:row>
      <xdr:rowOff>0</xdr:rowOff>
    </xdr:from>
    <xdr:to>
      <xdr:col>12</xdr:col>
      <xdr:colOff>9525</xdr:colOff>
      <xdr:row>54</xdr:row>
      <xdr:rowOff>133350</xdr:rowOff>
    </xdr:to>
    <xdr:graphicFrame macro="">
      <xdr:nvGraphicFramePr>
        <xdr:cNvPr id="9225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66675</xdr:colOff>
      <xdr:row>3</xdr:row>
      <xdr:rowOff>95250</xdr:rowOff>
    </xdr:from>
    <xdr:to>
      <xdr:col>7</xdr:col>
      <xdr:colOff>485775</xdr:colOff>
      <xdr:row>3</xdr:row>
      <xdr:rowOff>95250</xdr:rowOff>
    </xdr:to>
    <xdr:cxnSp macro="">
      <xdr:nvCxnSpPr>
        <xdr:cNvPr id="9226" name="AutoShape 13"/>
        <xdr:cNvCxnSpPr>
          <a:cxnSpLocks noChangeShapeType="1"/>
        </xdr:cNvCxnSpPr>
      </xdr:nvCxnSpPr>
      <xdr:spPr bwMode="auto">
        <a:xfrm>
          <a:off x="4257675" y="523875"/>
          <a:ext cx="419100" cy="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1</xdr:col>
      <xdr:colOff>19050</xdr:colOff>
      <xdr:row>57</xdr:row>
      <xdr:rowOff>0</xdr:rowOff>
    </xdr:from>
    <xdr:to>
      <xdr:col>12</xdr:col>
      <xdr:colOff>0</xdr:colOff>
      <xdr:row>65</xdr:row>
      <xdr:rowOff>0</xdr:rowOff>
    </xdr:to>
    <xdr:graphicFrame macro="">
      <xdr:nvGraphicFramePr>
        <xdr:cNvPr id="9227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9525</xdr:colOff>
      <xdr:row>65</xdr:row>
      <xdr:rowOff>76200</xdr:rowOff>
    </xdr:from>
    <xdr:to>
      <xdr:col>11</xdr:col>
      <xdr:colOff>600075</xdr:colOff>
      <xdr:row>71</xdr:row>
      <xdr:rowOff>95250</xdr:rowOff>
    </xdr:to>
    <xdr:graphicFrame macro="">
      <xdr:nvGraphicFramePr>
        <xdr:cNvPr id="9228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38100</xdr:colOff>
      <xdr:row>71</xdr:row>
      <xdr:rowOff>142875</xdr:rowOff>
    </xdr:from>
    <xdr:to>
      <xdr:col>12</xdr:col>
      <xdr:colOff>38100</xdr:colOff>
      <xdr:row>107</xdr:row>
      <xdr:rowOff>142875</xdr:rowOff>
    </xdr:to>
    <xdr:graphicFrame macro="">
      <xdr:nvGraphicFramePr>
        <xdr:cNvPr id="9229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28575</xdr:colOff>
      <xdr:row>108</xdr:row>
      <xdr:rowOff>76200</xdr:rowOff>
    </xdr:from>
    <xdr:to>
      <xdr:col>12</xdr:col>
      <xdr:colOff>28575</xdr:colOff>
      <xdr:row>127</xdr:row>
      <xdr:rowOff>114300</xdr:rowOff>
    </xdr:to>
    <xdr:graphicFrame macro="">
      <xdr:nvGraphicFramePr>
        <xdr:cNvPr id="9230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28575</xdr:colOff>
      <xdr:row>128</xdr:row>
      <xdr:rowOff>0</xdr:rowOff>
    </xdr:from>
    <xdr:to>
      <xdr:col>12</xdr:col>
      <xdr:colOff>38100</xdr:colOff>
      <xdr:row>158</xdr:row>
      <xdr:rowOff>152400</xdr:rowOff>
    </xdr:to>
    <xdr:graphicFrame macro="">
      <xdr:nvGraphicFramePr>
        <xdr:cNvPr id="9231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19050</xdr:colOff>
      <xdr:row>159</xdr:row>
      <xdr:rowOff>47625</xdr:rowOff>
    </xdr:from>
    <xdr:to>
      <xdr:col>12</xdr:col>
      <xdr:colOff>9525</xdr:colOff>
      <xdr:row>184</xdr:row>
      <xdr:rowOff>123825</xdr:rowOff>
    </xdr:to>
    <xdr:graphicFrame macro="">
      <xdr:nvGraphicFramePr>
        <xdr:cNvPr id="9232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19050</xdr:colOff>
      <xdr:row>185</xdr:row>
      <xdr:rowOff>19050</xdr:rowOff>
    </xdr:from>
    <xdr:to>
      <xdr:col>12</xdr:col>
      <xdr:colOff>0</xdr:colOff>
      <xdr:row>197</xdr:row>
      <xdr:rowOff>9525</xdr:rowOff>
    </xdr:to>
    <xdr:graphicFrame macro="">
      <xdr:nvGraphicFramePr>
        <xdr:cNvPr id="9233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19050</xdr:colOff>
      <xdr:row>197</xdr:row>
      <xdr:rowOff>66675</xdr:rowOff>
    </xdr:from>
    <xdr:to>
      <xdr:col>12</xdr:col>
      <xdr:colOff>0</xdr:colOff>
      <xdr:row>214</xdr:row>
      <xdr:rowOff>142875</xdr:rowOff>
    </xdr:to>
    <xdr:graphicFrame macro="">
      <xdr:nvGraphicFramePr>
        <xdr:cNvPr id="9235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19050</xdr:colOff>
      <xdr:row>215</xdr:row>
      <xdr:rowOff>57150</xdr:rowOff>
    </xdr:from>
    <xdr:to>
      <xdr:col>12</xdr:col>
      <xdr:colOff>0</xdr:colOff>
      <xdr:row>233</xdr:row>
      <xdr:rowOff>85725</xdr:rowOff>
    </xdr:to>
    <xdr:graphicFrame macro="">
      <xdr:nvGraphicFramePr>
        <xdr:cNvPr id="9236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19050</xdr:colOff>
      <xdr:row>234</xdr:row>
      <xdr:rowOff>0</xdr:rowOff>
    </xdr:from>
    <xdr:to>
      <xdr:col>12</xdr:col>
      <xdr:colOff>0</xdr:colOff>
      <xdr:row>256</xdr:row>
      <xdr:rowOff>47625</xdr:rowOff>
    </xdr:to>
    <xdr:graphicFrame macro="">
      <xdr:nvGraphicFramePr>
        <xdr:cNvPr id="9237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28575</xdr:colOff>
      <xdr:row>256</xdr:row>
      <xdr:rowOff>114300</xdr:rowOff>
    </xdr:from>
    <xdr:to>
      <xdr:col>12</xdr:col>
      <xdr:colOff>9525</xdr:colOff>
      <xdr:row>268</xdr:row>
      <xdr:rowOff>142875</xdr:rowOff>
    </xdr:to>
    <xdr:graphicFrame macro="">
      <xdr:nvGraphicFramePr>
        <xdr:cNvPr id="9238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9525</xdr:colOff>
      <xdr:row>269</xdr:row>
      <xdr:rowOff>66675</xdr:rowOff>
    </xdr:from>
    <xdr:to>
      <xdr:col>12</xdr:col>
      <xdr:colOff>85725</xdr:colOff>
      <xdr:row>290</xdr:row>
      <xdr:rowOff>123825</xdr:rowOff>
    </xdr:to>
    <xdr:graphicFrame macro="">
      <xdr:nvGraphicFramePr>
        <xdr:cNvPr id="9239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9525</xdr:colOff>
      <xdr:row>291</xdr:row>
      <xdr:rowOff>28575</xdr:rowOff>
    </xdr:from>
    <xdr:to>
      <xdr:col>12</xdr:col>
      <xdr:colOff>76200</xdr:colOff>
      <xdr:row>300</xdr:row>
      <xdr:rowOff>114300</xdr:rowOff>
    </xdr:to>
    <xdr:graphicFrame macro="">
      <xdr:nvGraphicFramePr>
        <xdr:cNvPr id="9240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2</xdr:row>
          <xdr:rowOff>57150</xdr:rowOff>
        </xdr:from>
        <xdr:to>
          <xdr:col>4</xdr:col>
          <xdr:colOff>0</xdr:colOff>
          <xdr:row>3</xdr:row>
          <xdr:rowOff>114300</xdr:rowOff>
        </xdr:to>
        <xdr:sp macro="" textlink="">
          <xdr:nvSpPr>
            <xdr:cNvPr id="9220" name="Drop Down 4" hidden="1">
              <a:extLst>
                <a:ext uri="{63B3BB69-23CF-44E3-9099-C40C66FF867C}">
                  <a14:compatExt spid="_x0000_s92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8</xdr:row>
      <xdr:rowOff>47625</xdr:rowOff>
    </xdr:from>
    <xdr:to>
      <xdr:col>10</xdr:col>
      <xdr:colOff>457200</xdr:colOff>
      <xdr:row>31</xdr:row>
      <xdr:rowOff>28575</xdr:rowOff>
    </xdr:to>
    <xdr:graphicFrame macro="">
      <xdr:nvGraphicFramePr>
        <xdr:cNvPr id="16389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66675</xdr:colOff>
      <xdr:row>31</xdr:row>
      <xdr:rowOff>0</xdr:rowOff>
    </xdr:from>
    <xdr:to>
      <xdr:col>10</xdr:col>
      <xdr:colOff>485775</xdr:colOff>
      <xdr:row>53</xdr:row>
      <xdr:rowOff>152400</xdr:rowOff>
    </xdr:to>
    <xdr:graphicFrame macro="">
      <xdr:nvGraphicFramePr>
        <xdr:cNvPr id="16390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28575</xdr:colOff>
      <xdr:row>56</xdr:row>
      <xdr:rowOff>0</xdr:rowOff>
    </xdr:from>
    <xdr:to>
      <xdr:col>10</xdr:col>
      <xdr:colOff>457200</xdr:colOff>
      <xdr:row>79</xdr:row>
      <xdr:rowOff>0</xdr:rowOff>
    </xdr:to>
    <xdr:graphicFrame macro="">
      <xdr:nvGraphicFramePr>
        <xdr:cNvPr id="16392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66675</xdr:colOff>
      <xdr:row>79</xdr:row>
      <xdr:rowOff>0</xdr:rowOff>
    </xdr:from>
    <xdr:to>
      <xdr:col>10</xdr:col>
      <xdr:colOff>504825</xdr:colOff>
      <xdr:row>102</xdr:row>
      <xdr:rowOff>9525</xdr:rowOff>
    </xdr:to>
    <xdr:graphicFrame macro="">
      <xdr:nvGraphicFramePr>
        <xdr:cNvPr id="16393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47625</xdr:colOff>
      <xdr:row>104</xdr:row>
      <xdr:rowOff>76200</xdr:rowOff>
    </xdr:from>
    <xdr:to>
      <xdr:col>10</xdr:col>
      <xdr:colOff>495300</xdr:colOff>
      <xdr:row>127</xdr:row>
      <xdr:rowOff>95250</xdr:rowOff>
    </xdr:to>
    <xdr:graphicFrame macro="">
      <xdr:nvGraphicFramePr>
        <xdr:cNvPr id="16394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28575</xdr:colOff>
      <xdr:row>127</xdr:row>
      <xdr:rowOff>152400</xdr:rowOff>
    </xdr:from>
    <xdr:to>
      <xdr:col>10</xdr:col>
      <xdr:colOff>485775</xdr:colOff>
      <xdr:row>151</xdr:row>
      <xdr:rowOff>19050</xdr:rowOff>
    </xdr:to>
    <xdr:graphicFrame macro="">
      <xdr:nvGraphicFramePr>
        <xdr:cNvPr id="16395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76200</xdr:colOff>
      <xdr:row>155</xdr:row>
      <xdr:rowOff>47625</xdr:rowOff>
    </xdr:from>
    <xdr:to>
      <xdr:col>10</xdr:col>
      <xdr:colOff>542925</xdr:colOff>
      <xdr:row>178</xdr:row>
      <xdr:rowOff>85725</xdr:rowOff>
    </xdr:to>
    <xdr:graphicFrame macro="">
      <xdr:nvGraphicFramePr>
        <xdr:cNvPr id="16396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28575</xdr:colOff>
      <xdr:row>179</xdr:row>
      <xdr:rowOff>114300</xdr:rowOff>
    </xdr:from>
    <xdr:to>
      <xdr:col>10</xdr:col>
      <xdr:colOff>504825</xdr:colOff>
      <xdr:row>203</xdr:row>
      <xdr:rowOff>0</xdr:rowOff>
    </xdr:to>
    <xdr:graphicFrame macro="">
      <xdr:nvGraphicFramePr>
        <xdr:cNvPr id="16397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76200</xdr:colOff>
      <xdr:row>204</xdr:row>
      <xdr:rowOff>142875</xdr:rowOff>
    </xdr:from>
    <xdr:to>
      <xdr:col>10</xdr:col>
      <xdr:colOff>561975</xdr:colOff>
      <xdr:row>228</xdr:row>
      <xdr:rowOff>38100</xdr:rowOff>
    </xdr:to>
    <xdr:graphicFrame macro="">
      <xdr:nvGraphicFramePr>
        <xdr:cNvPr id="16398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76200</xdr:colOff>
      <xdr:row>229</xdr:row>
      <xdr:rowOff>28575</xdr:rowOff>
    </xdr:from>
    <xdr:to>
      <xdr:col>10</xdr:col>
      <xdr:colOff>581025</xdr:colOff>
      <xdr:row>252</xdr:row>
      <xdr:rowOff>104775</xdr:rowOff>
    </xdr:to>
    <xdr:graphicFrame macro="">
      <xdr:nvGraphicFramePr>
        <xdr:cNvPr id="16400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</xdr:col>
      <xdr:colOff>428625</xdr:colOff>
      <xdr:row>0</xdr:row>
      <xdr:rowOff>9525</xdr:rowOff>
    </xdr:from>
    <xdr:to>
      <xdr:col>10</xdr:col>
      <xdr:colOff>495300</xdr:colOff>
      <xdr:row>7</xdr:row>
      <xdr:rowOff>28575</xdr:rowOff>
    </xdr:to>
    <xdr:graphicFrame macro="">
      <xdr:nvGraphicFramePr>
        <xdr:cNvPr id="16401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581025</xdr:colOff>
      <xdr:row>1</xdr:row>
      <xdr:rowOff>19050</xdr:rowOff>
    </xdr:from>
    <xdr:to>
      <xdr:col>10</xdr:col>
      <xdr:colOff>400050</xdr:colOff>
      <xdr:row>2</xdr:row>
      <xdr:rowOff>123825</xdr:rowOff>
    </xdr:to>
    <xdr:sp macro="" textlink="">
      <xdr:nvSpPr>
        <xdr:cNvPr id="16402" name="WordArt 18"/>
        <xdr:cNvSpPr>
          <a:spLocks noChangeArrowheads="1" noChangeShapeType="1" noTextEdit="1"/>
        </xdr:cNvSpPr>
      </xdr:nvSpPr>
      <xdr:spPr bwMode="auto">
        <a:xfrm>
          <a:off x="4410075" y="180975"/>
          <a:ext cx="1647825" cy="26670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10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/>
              <a:cs typeface="Arial"/>
            </a:rPr>
            <a:t>Bättre än riket/Förbättring</a:t>
          </a:r>
        </a:p>
      </xdr:txBody>
    </xdr:sp>
    <xdr:clientData/>
  </xdr:twoCellAnchor>
  <xdr:twoCellAnchor>
    <xdr:from>
      <xdr:col>5</xdr:col>
      <xdr:colOff>57150</xdr:colOff>
      <xdr:row>1</xdr:row>
      <xdr:rowOff>19050</xdr:rowOff>
    </xdr:from>
    <xdr:to>
      <xdr:col>7</xdr:col>
      <xdr:colOff>390525</xdr:colOff>
      <xdr:row>2</xdr:row>
      <xdr:rowOff>104775</xdr:rowOff>
    </xdr:to>
    <xdr:sp macro="" textlink="">
      <xdr:nvSpPr>
        <xdr:cNvPr id="16403" name="WordArt 19"/>
        <xdr:cNvSpPr>
          <a:spLocks noChangeArrowheads="1" noChangeShapeType="1" noTextEdit="1"/>
        </xdr:cNvSpPr>
      </xdr:nvSpPr>
      <xdr:spPr bwMode="auto">
        <a:xfrm>
          <a:off x="2667000" y="180975"/>
          <a:ext cx="1552575" cy="2476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10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/>
              <a:cs typeface="Arial"/>
            </a:rPr>
            <a:t>Bättre än riket/Försämring</a:t>
          </a:r>
        </a:p>
      </xdr:txBody>
    </xdr:sp>
    <xdr:clientData/>
  </xdr:twoCellAnchor>
  <xdr:twoCellAnchor>
    <xdr:from>
      <xdr:col>5</xdr:col>
      <xdr:colOff>47625</xdr:colOff>
      <xdr:row>3</xdr:row>
      <xdr:rowOff>142875</xdr:rowOff>
    </xdr:from>
    <xdr:to>
      <xdr:col>7</xdr:col>
      <xdr:colOff>419100</xdr:colOff>
      <xdr:row>5</xdr:row>
      <xdr:rowOff>85725</xdr:rowOff>
    </xdr:to>
    <xdr:sp macro="" textlink="">
      <xdr:nvSpPr>
        <xdr:cNvPr id="16404" name="WordArt 20"/>
        <xdr:cNvSpPr>
          <a:spLocks noChangeArrowheads="1" noChangeShapeType="1" noTextEdit="1"/>
        </xdr:cNvSpPr>
      </xdr:nvSpPr>
      <xdr:spPr bwMode="auto">
        <a:xfrm>
          <a:off x="2657475" y="628650"/>
          <a:ext cx="1590675" cy="26670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10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/>
              <a:cs typeface="Arial"/>
            </a:rPr>
            <a:t>Sämre än riket/Försämring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285750</xdr:colOff>
          <xdr:row>2</xdr:row>
          <xdr:rowOff>57150</xdr:rowOff>
        </xdr:from>
        <xdr:to>
          <xdr:col>3</xdr:col>
          <xdr:colOff>200025</xdr:colOff>
          <xdr:row>3</xdr:row>
          <xdr:rowOff>114300</xdr:rowOff>
        </xdr:to>
        <xdr:sp macro="" textlink="">
          <xdr:nvSpPr>
            <xdr:cNvPr id="16386" name="Drop Down 2" hidden="1">
              <a:extLst>
                <a:ext uri="{63B3BB69-23CF-44E3-9099-C40C66FF867C}">
                  <a14:compatExt spid="_x0000_s163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0.53313</cdr:x>
      <cdr:y>0.50803</cdr:y>
    </cdr:from>
    <cdr:to>
      <cdr:x>0.96727</cdr:x>
      <cdr:y>0.75315</cdr:y>
    </cdr:to>
    <cdr:sp macro="" textlink="">
      <cdr:nvSpPr>
        <cdr:cNvPr id="18433" name="WordArt 1"/>
        <cdr:cNvSpPr>
          <a:spLocks xmlns:a="http://schemas.openxmlformats.org/drawingml/2006/main" noChangeArrowheads="1" noChangeShapeType="1" noTextEdit="1"/>
        </cdr:cNvSpPr>
      </cdr:nvSpPr>
      <cdr:spPr bwMode="auto">
        <a:xfrm xmlns:a="http://schemas.openxmlformats.org/drawingml/2006/main">
          <a:off x="1993786" y="593535"/>
          <a:ext cx="1620974" cy="2848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fromWordArt="1">
          <a:prstTxWarp prst="textPlain">
            <a:avLst>
              <a:gd name="adj" fmla="val 50000"/>
            </a:avLst>
          </a:prstTxWarp>
        </a:bodyPr>
        <a:lstStyle xmlns:a="http://schemas.openxmlformats.org/drawingml/2006/main"/>
        <a:p xmlns:a="http://schemas.openxmlformats.org/drawingml/2006/main">
          <a:pPr algn="ctr" rtl="0"/>
          <a:r>
            <a:rPr lang="en-US" sz="10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/>
              <a:cs typeface="Arial"/>
            </a:rPr>
            <a:t>Sämre än riket/Förbättring</a:t>
          </a:r>
        </a:p>
      </cdr:txBody>
    </cdr:sp>
  </cdr:relSizeAnchor>
</c:userShape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omments" Target="../comments1.xml"/><Relationship Id="rId4" Type="http://schemas.openxmlformats.org/officeDocument/2006/relationships/ctrlProp" Target="../ctrlProps/ctrlProp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trlProp" Target="../ctrlProps/ctrlProp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indexed="53"/>
  </sheetPr>
  <dimension ref="A4:J91"/>
  <sheetViews>
    <sheetView showGridLines="0" tabSelected="1" zoomScaleNormal="100" workbookViewId="0"/>
  </sheetViews>
  <sheetFormatPr defaultRowHeight="12.75"/>
  <cols>
    <col min="1" max="1" width="1" style="99" customWidth="1"/>
    <col min="2" max="2" width="92.85546875" style="99" customWidth="1"/>
    <col min="3" max="3" width="9.140625" style="7"/>
    <col min="7" max="7" width="6.7109375" customWidth="1"/>
  </cols>
  <sheetData>
    <row r="4" spans="2:10">
      <c r="B4" s="158"/>
    </row>
    <row r="5" spans="2:10">
      <c r="B5" s="158"/>
    </row>
    <row r="6" spans="2:10" ht="15.75">
      <c r="B6" s="159" t="s">
        <v>114</v>
      </c>
    </row>
    <row r="7" spans="2:10">
      <c r="B7" s="160"/>
    </row>
    <row r="8" spans="2:10" ht="23.25">
      <c r="B8" s="161" t="s">
        <v>1995</v>
      </c>
      <c r="I8" s="155"/>
      <c r="J8" s="155"/>
    </row>
    <row r="9" spans="2:10" ht="23.25">
      <c r="B9" s="161" t="s">
        <v>115</v>
      </c>
      <c r="C9" s="157"/>
      <c r="D9" s="45"/>
      <c r="E9" s="45"/>
      <c r="F9" s="45"/>
      <c r="G9" s="45"/>
      <c r="I9" s="155"/>
      <c r="J9" s="155"/>
    </row>
    <row r="10" spans="2:10" ht="23.25">
      <c r="B10" s="161" t="s">
        <v>116</v>
      </c>
      <c r="C10" s="157"/>
      <c r="D10" s="45"/>
      <c r="E10" s="45"/>
      <c r="F10" s="45"/>
      <c r="G10" s="45"/>
      <c r="I10" s="155"/>
      <c r="J10" s="155"/>
    </row>
    <row r="11" spans="2:10" ht="18.75">
      <c r="B11" s="160"/>
      <c r="C11" s="199" t="s">
        <v>146</v>
      </c>
      <c r="D11" s="76"/>
      <c r="E11" s="76"/>
      <c r="F11" s="76"/>
      <c r="G11" s="45"/>
    </row>
    <row r="12" spans="2:10" ht="15.75">
      <c r="B12" s="159" t="s">
        <v>117</v>
      </c>
      <c r="C12" s="200" t="s">
        <v>119</v>
      </c>
      <c r="D12" s="76"/>
      <c r="E12" s="76"/>
      <c r="F12" s="76"/>
      <c r="G12" s="45"/>
    </row>
    <row r="13" spans="2:10" ht="15.75">
      <c r="B13" s="159">
        <v>2009</v>
      </c>
      <c r="C13" s="200" t="s">
        <v>435</v>
      </c>
      <c r="D13" s="200"/>
      <c r="E13" s="200"/>
      <c r="F13" s="200"/>
      <c r="G13" s="45"/>
    </row>
    <row r="14" spans="2:10" ht="15">
      <c r="B14" s="45"/>
      <c r="C14" s="200" t="s">
        <v>434</v>
      </c>
      <c r="D14" s="200"/>
      <c r="E14" s="200"/>
      <c r="F14" s="200"/>
      <c r="G14" s="157"/>
    </row>
    <row r="15" spans="2:10" ht="25.5">
      <c r="B15" s="208" t="str">
        <f>HLOOKUP(ltprof09!$A$250,ltprof09!$J$2:$AD$247,3,0)</f>
        <v>Norrbotten</v>
      </c>
      <c r="C15" s="209" t="s">
        <v>1534</v>
      </c>
      <c r="D15" s="200"/>
      <c r="E15" s="200"/>
      <c r="F15" s="200"/>
      <c r="G15" s="157"/>
    </row>
    <row r="16" spans="2:10" ht="15">
      <c r="B16" s="45"/>
      <c r="C16" s="207"/>
      <c r="D16" s="207"/>
      <c r="E16" s="207"/>
      <c r="F16" s="207"/>
      <c r="G16" s="157"/>
    </row>
    <row r="17" spans="2:10" ht="44.25" customHeight="1">
      <c r="B17" s="156" t="s">
        <v>2064</v>
      </c>
      <c r="C17" s="206"/>
      <c r="D17" s="206"/>
      <c r="E17" s="206"/>
      <c r="F17" s="206"/>
      <c r="G17" s="157"/>
    </row>
    <row r="18" spans="2:10" ht="15">
      <c r="B18" s="170" t="s">
        <v>1760</v>
      </c>
      <c r="G18" s="157"/>
    </row>
    <row r="19" spans="2:10" ht="15">
      <c r="B19" s="171" t="s">
        <v>1761</v>
      </c>
    </row>
    <row r="20" spans="2:10" ht="15">
      <c r="B20" s="170" t="s">
        <v>113</v>
      </c>
      <c r="C20" s="157"/>
      <c r="D20" s="45"/>
      <c r="E20" s="45"/>
      <c r="F20" s="45"/>
      <c r="G20" s="45"/>
      <c r="H20" s="45"/>
      <c r="I20" s="45"/>
      <c r="J20" s="45"/>
    </row>
    <row r="21" spans="2:10" ht="15">
      <c r="B21" s="170" t="s">
        <v>141</v>
      </c>
    </row>
    <row r="22" spans="2:10" ht="15">
      <c r="B22" s="170" t="s">
        <v>445</v>
      </c>
    </row>
    <row r="23" spans="2:10" ht="15">
      <c r="B23" s="170" t="s">
        <v>446</v>
      </c>
    </row>
    <row r="24" spans="2:10" ht="9" customHeight="1">
      <c r="B24" s="170"/>
    </row>
    <row r="25" spans="2:10" ht="15">
      <c r="B25" s="172" t="s">
        <v>151</v>
      </c>
    </row>
    <row r="26" spans="2:10" ht="15">
      <c r="B26" s="173" t="s">
        <v>1762</v>
      </c>
    </row>
    <row r="27" spans="2:10" ht="15" customHeight="1">
      <c r="B27" s="170" t="s">
        <v>37</v>
      </c>
    </row>
    <row r="28" spans="2:10" ht="15">
      <c r="B28" s="170" t="s">
        <v>2063</v>
      </c>
    </row>
    <row r="29" spans="2:10" ht="15">
      <c r="B29" s="173" t="s">
        <v>1763</v>
      </c>
    </row>
    <row r="30" spans="2:10" ht="15">
      <c r="B30" s="173" t="s">
        <v>1764</v>
      </c>
    </row>
    <row r="31" spans="2:10" ht="15">
      <c r="B31" s="173" t="s">
        <v>1765</v>
      </c>
    </row>
    <row r="32" spans="2:10" ht="15">
      <c r="B32" s="170" t="s">
        <v>142</v>
      </c>
    </row>
    <row r="33" spans="1:3" ht="15" customHeight="1">
      <c r="B33" s="170" t="s">
        <v>1766</v>
      </c>
      <c r="C33" s="129"/>
    </row>
    <row r="34" spans="1:3" ht="15" customHeight="1">
      <c r="B34" s="170" t="s">
        <v>2062</v>
      </c>
      <c r="C34" s="129"/>
    </row>
    <row r="35" spans="1:3" ht="15" customHeight="1">
      <c r="B35" s="170" t="s">
        <v>1528</v>
      </c>
      <c r="C35" s="129"/>
    </row>
    <row r="36" spans="1:3" ht="9" customHeight="1">
      <c r="B36" s="170"/>
      <c r="C36" s="130"/>
    </row>
    <row r="37" spans="1:3" s="99" customFormat="1" ht="15" customHeight="1">
      <c r="A37" s="100"/>
      <c r="B37" s="172" t="s">
        <v>1759</v>
      </c>
      <c r="C37" s="131"/>
    </row>
    <row r="38" spans="1:3" ht="15">
      <c r="B38" s="170" t="s">
        <v>1276</v>
      </c>
    </row>
    <row r="39" spans="1:3" ht="15" customHeight="1">
      <c r="B39" s="170" t="s">
        <v>143</v>
      </c>
    </row>
    <row r="40" spans="1:3" ht="15" customHeight="1">
      <c r="B40" s="170" t="s">
        <v>436</v>
      </c>
    </row>
    <row r="41" spans="1:3" ht="15" customHeight="1">
      <c r="B41" s="170" t="s">
        <v>437</v>
      </c>
    </row>
    <row r="42" spans="1:3" ht="15" customHeight="1">
      <c r="B42" s="170" t="s">
        <v>438</v>
      </c>
    </row>
    <row r="43" spans="1:3" ht="9" customHeight="1"/>
    <row r="44" spans="1:3" ht="15">
      <c r="B44" s="172" t="s">
        <v>1770</v>
      </c>
    </row>
    <row r="45" spans="1:3" ht="15">
      <c r="B45" s="170" t="s">
        <v>1277</v>
      </c>
    </row>
    <row r="46" spans="1:3" ht="15" customHeight="1">
      <c r="B46" s="170" t="s">
        <v>442</v>
      </c>
    </row>
    <row r="47" spans="1:3" ht="15" customHeight="1">
      <c r="B47" s="170" t="s">
        <v>443</v>
      </c>
    </row>
    <row r="48" spans="1:3" ht="15" customHeight="1">
      <c r="B48" s="170" t="s">
        <v>447</v>
      </c>
    </row>
    <row r="49" spans="2:9" ht="15" customHeight="1">
      <c r="B49" s="170" t="s">
        <v>448</v>
      </c>
    </row>
    <row r="50" spans="2:9" ht="15" customHeight="1">
      <c r="B50" s="170"/>
    </row>
    <row r="51" spans="2:9" ht="15" customHeight="1">
      <c r="B51" s="156" t="s">
        <v>444</v>
      </c>
    </row>
    <row r="52" spans="2:9" ht="9" customHeight="1">
      <c r="B52" s="156"/>
    </row>
    <row r="53" spans="2:9" ht="15">
      <c r="B53" s="172" t="s">
        <v>152</v>
      </c>
    </row>
    <row r="54" spans="2:9" ht="15">
      <c r="B54" s="173" t="s">
        <v>1767</v>
      </c>
    </row>
    <row r="55" spans="2:9" ht="15">
      <c r="B55" s="170" t="s">
        <v>144</v>
      </c>
      <c r="C55" s="132"/>
    </row>
    <row r="56" spans="2:9" ht="15">
      <c r="B56" s="170" t="s">
        <v>145</v>
      </c>
      <c r="C56" s="133"/>
      <c r="I56" s="44"/>
    </row>
    <row r="57" spans="2:9" ht="15">
      <c r="B57" s="170" t="s">
        <v>110</v>
      </c>
      <c r="C57" s="133"/>
      <c r="I57" s="44"/>
    </row>
    <row r="58" spans="2:9" ht="15">
      <c r="B58" s="170" t="s">
        <v>111</v>
      </c>
      <c r="C58" s="132"/>
    </row>
    <row r="59" spans="2:9" ht="15">
      <c r="B59" s="170" t="s">
        <v>112</v>
      </c>
      <c r="C59" s="132"/>
      <c r="E59" s="45"/>
      <c r="F59" s="45"/>
      <c r="G59" s="45"/>
      <c r="H59" s="45"/>
    </row>
    <row r="60" spans="2:9" ht="15">
      <c r="B60" s="173" t="s">
        <v>1768</v>
      </c>
      <c r="C60" s="132"/>
    </row>
    <row r="61" spans="2:9" ht="15">
      <c r="B61" s="170" t="s">
        <v>153</v>
      </c>
      <c r="C61" s="134"/>
    </row>
    <row r="62" spans="2:9" ht="15">
      <c r="B62" s="170" t="s">
        <v>154</v>
      </c>
      <c r="C62" s="134"/>
    </row>
    <row r="63" spans="2:9" ht="15">
      <c r="B63" s="170" t="s">
        <v>156</v>
      </c>
      <c r="C63" s="134"/>
    </row>
    <row r="64" spans="2:9" ht="15">
      <c r="B64" s="170" t="s">
        <v>155</v>
      </c>
      <c r="C64" s="134"/>
    </row>
    <row r="65" spans="2:6" ht="9" customHeight="1">
      <c r="B65" s="170"/>
      <c r="C65" s="134"/>
    </row>
    <row r="66" spans="2:6" ht="15">
      <c r="B66" s="174" t="s">
        <v>1851</v>
      </c>
    </row>
    <row r="67" spans="2:6">
      <c r="B67" s="201" t="s">
        <v>439</v>
      </c>
    </row>
    <row r="68" spans="2:6">
      <c r="B68" s="201" t="s">
        <v>440</v>
      </c>
    </row>
    <row r="69" spans="2:6" ht="15">
      <c r="B69" s="170" t="s">
        <v>1852</v>
      </c>
    </row>
    <row r="70" spans="2:6" ht="15">
      <c r="B70" s="170" t="s">
        <v>1853</v>
      </c>
      <c r="C70" s="45"/>
      <c r="D70" s="45"/>
      <c r="E70" s="45"/>
      <c r="F70" s="45"/>
    </row>
    <row r="71" spans="2:6" ht="15">
      <c r="B71" s="170" t="s">
        <v>441</v>
      </c>
      <c r="C71" s="165"/>
      <c r="D71" s="165"/>
      <c r="E71" s="165"/>
      <c r="F71" s="165"/>
    </row>
    <row r="72" spans="2:6" ht="15">
      <c r="B72" s="170" t="s">
        <v>1854</v>
      </c>
      <c r="C72" s="165"/>
      <c r="D72" s="165"/>
      <c r="E72" s="165"/>
      <c r="F72" s="165"/>
    </row>
    <row r="73" spans="2:6" ht="15">
      <c r="B73" s="170" t="s">
        <v>1769</v>
      </c>
      <c r="C73" s="45"/>
      <c r="D73" s="45"/>
      <c r="E73" s="45"/>
      <c r="F73" s="45"/>
    </row>
    <row r="74" spans="2:6" ht="15">
      <c r="B74" s="170" t="s">
        <v>1855</v>
      </c>
      <c r="C74" s="45"/>
      <c r="D74" s="45"/>
      <c r="E74" s="45"/>
      <c r="F74" s="45"/>
    </row>
    <row r="75" spans="2:6" ht="15">
      <c r="B75" s="170" t="s">
        <v>1856</v>
      </c>
    </row>
    <row r="76" spans="2:6" ht="15">
      <c r="B76" s="170" t="s">
        <v>1857</v>
      </c>
    </row>
    <row r="77" spans="2:6" ht="15">
      <c r="B77" s="170" t="s">
        <v>1858</v>
      </c>
    </row>
    <row r="78" spans="2:6" ht="15">
      <c r="B78" s="170" t="s">
        <v>1859</v>
      </c>
    </row>
    <row r="87" spans="2:2">
      <c r="B87" s="3"/>
    </row>
    <row r="88" spans="2:2">
      <c r="B88" s="3"/>
    </row>
    <row r="89" spans="2:2">
      <c r="B89" s="3"/>
    </row>
    <row r="90" spans="2:2">
      <c r="B90" s="3"/>
    </row>
    <row r="91" spans="2:2">
      <c r="B91" s="3"/>
    </row>
  </sheetData>
  <phoneticPr fontId="22" type="noConversion"/>
  <hyperlinks>
    <hyperlink ref="B25" location="Profiltabell!A1" display="Profiltabell per landsting"/>
    <hyperlink ref="B37" location="Profildiagram!A1" display="Profildiagram – anger procentuella avvikelsen från riket"/>
    <hyperlink ref="B67" location="'Alla data - Landsting'!A1" display="Landsting"/>
    <hyperlink ref="B68" location="'Alla data - Sjukhus'!A1" display="Sjukhus"/>
    <hyperlink ref="B44" location="'Profildiagram - plott'!A1" display="Profildiagram – plottdiagram"/>
    <hyperlink ref="B53" location="'Färgtabell och pilar'!A1" display="Färgsatt tabell och pilar – alla landstingsresultat för indikatorerna"/>
  </hyperlinks>
  <pageMargins left="0.8" right="0.74803149606299213" top="0.70866141732283472" bottom="0.15748031496062992" header="0.55118110236220474" footer="0.15748031496062992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368" r:id="rId4" name="Drop Down 8">
              <controlPr defaultSize="0" autoLine="0" autoPict="0">
                <anchor moveWithCells="1">
                  <from>
                    <xdr:col>2</xdr:col>
                    <xdr:colOff>552450</xdr:colOff>
                    <xdr:row>14</xdr:row>
                    <xdr:rowOff>219075</xdr:rowOff>
                  </from>
                  <to>
                    <xdr:col>4</xdr:col>
                    <xdr:colOff>466725</xdr:colOff>
                    <xdr:row>15</xdr:row>
                    <xdr:rowOff>114300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6"/>
  </sheetPr>
  <dimension ref="B1:AE247"/>
  <sheetViews>
    <sheetView workbookViewId="0">
      <pane ySplit="5" topLeftCell="A6" activePane="bottomLeft" state="frozen"/>
      <selection pane="bottomLeft"/>
    </sheetView>
  </sheetViews>
  <sheetFormatPr defaultRowHeight="12.75"/>
  <cols>
    <col min="1" max="1" width="9.140625" style="238"/>
    <col min="2" max="2" width="13" style="238" customWidth="1"/>
    <col min="3" max="3" width="36.85546875" style="238" customWidth="1"/>
    <col min="4" max="4" width="10" style="238" customWidth="1"/>
    <col min="5" max="5" width="12.5703125" style="238" customWidth="1"/>
    <col min="6" max="6" width="37.5703125" style="238" customWidth="1"/>
    <col min="7" max="7" width="10" style="238" bestFit="1" customWidth="1"/>
    <col min="8" max="9" width="10" style="238" customWidth="1"/>
    <col min="10" max="10" width="17.140625" style="238" bestFit="1" customWidth="1"/>
    <col min="11" max="24" width="17.140625" style="238" customWidth="1"/>
    <col min="25" max="30" width="17.140625" style="238" bestFit="1" customWidth="1"/>
    <col min="31" max="31" width="17.140625" style="238" customWidth="1"/>
    <col min="32" max="38" width="17.140625" style="238" bestFit="1" customWidth="1"/>
    <col min="39" max="39" width="8.42578125" style="238" customWidth="1"/>
    <col min="40" max="40" width="8.140625" style="238" customWidth="1"/>
    <col min="41" max="41" width="11.5703125" style="238" bestFit="1" customWidth="1"/>
    <col min="42" max="42" width="8.140625" style="238" customWidth="1"/>
    <col min="43" max="43" width="9.5703125" style="238" bestFit="1" customWidth="1"/>
    <col min="44" max="44" width="8.140625" style="238" customWidth="1"/>
    <col min="45" max="45" width="6.28515625" style="238" customWidth="1"/>
    <col min="46" max="46" width="8.140625" style="238" customWidth="1"/>
    <col min="47" max="47" width="5.5703125" style="238" customWidth="1"/>
    <col min="48" max="16384" width="9.140625" style="238"/>
  </cols>
  <sheetData>
    <row r="1" spans="2:31">
      <c r="B1" s="238" t="s">
        <v>358</v>
      </c>
      <c r="C1" s="238" t="s">
        <v>359</v>
      </c>
      <c r="J1" s="238">
        <v>1</v>
      </c>
      <c r="K1" s="238">
        <v>2</v>
      </c>
      <c r="L1" s="238">
        <v>3</v>
      </c>
      <c r="M1" s="238">
        <v>4</v>
      </c>
      <c r="N1" s="238">
        <v>5</v>
      </c>
      <c r="O1" s="238">
        <v>6</v>
      </c>
      <c r="P1" s="238">
        <v>7</v>
      </c>
      <c r="Q1" s="238">
        <v>8</v>
      </c>
      <c r="R1" s="238">
        <v>9</v>
      </c>
      <c r="S1" s="238">
        <v>10</v>
      </c>
      <c r="T1" s="238">
        <v>11</v>
      </c>
      <c r="U1" s="238">
        <v>12</v>
      </c>
      <c r="V1" s="238">
        <v>13</v>
      </c>
      <c r="W1" s="238">
        <v>14</v>
      </c>
      <c r="X1" s="238">
        <v>15</v>
      </c>
      <c r="Y1" s="238">
        <v>16</v>
      </c>
      <c r="Z1" s="238">
        <v>17</v>
      </c>
      <c r="AA1" s="238">
        <v>18</v>
      </c>
      <c r="AB1" s="238">
        <v>19</v>
      </c>
      <c r="AC1" s="238">
        <v>20</v>
      </c>
      <c r="AD1" s="238">
        <v>21</v>
      </c>
      <c r="AE1" s="238">
        <v>22</v>
      </c>
    </row>
    <row r="3" spans="2:31">
      <c r="B3" s="238" t="s">
        <v>349</v>
      </c>
      <c r="J3" s="238" t="s">
        <v>383</v>
      </c>
      <c r="K3" s="238" t="s">
        <v>360</v>
      </c>
    </row>
    <row r="4" spans="2:31">
      <c r="J4" s="238" t="s">
        <v>384</v>
      </c>
      <c r="K4" s="238" t="s">
        <v>385</v>
      </c>
      <c r="L4" s="238" t="s">
        <v>386</v>
      </c>
      <c r="M4" s="238" t="s">
        <v>387</v>
      </c>
      <c r="N4" s="238" t="s">
        <v>388</v>
      </c>
      <c r="O4" s="238" t="s">
        <v>389</v>
      </c>
      <c r="P4" s="238" t="s">
        <v>390</v>
      </c>
      <c r="Q4" s="238" t="s">
        <v>391</v>
      </c>
      <c r="R4" s="238" t="s">
        <v>392</v>
      </c>
      <c r="S4" s="238" t="s">
        <v>393</v>
      </c>
      <c r="T4" s="238" t="s">
        <v>394</v>
      </c>
      <c r="U4" s="238" t="s">
        <v>395</v>
      </c>
      <c r="V4" s="238" t="s">
        <v>396</v>
      </c>
      <c r="W4" s="238" t="s">
        <v>397</v>
      </c>
      <c r="X4" s="238" t="s">
        <v>398</v>
      </c>
      <c r="Y4" s="238" t="s">
        <v>399</v>
      </c>
      <c r="Z4" s="238" t="s">
        <v>400</v>
      </c>
      <c r="AA4" s="238" t="s">
        <v>401</v>
      </c>
      <c r="AB4" s="238" t="s">
        <v>402</v>
      </c>
      <c r="AC4" s="238" t="s">
        <v>403</v>
      </c>
      <c r="AD4" s="238" t="s">
        <v>404</v>
      </c>
      <c r="AE4" s="238" t="s">
        <v>405</v>
      </c>
    </row>
    <row r="5" spans="2:31">
      <c r="B5" s="238" t="s">
        <v>330</v>
      </c>
      <c r="C5" s="238" t="s">
        <v>316</v>
      </c>
      <c r="D5" s="238" t="s">
        <v>190</v>
      </c>
      <c r="E5" s="238" t="s">
        <v>1866</v>
      </c>
      <c r="F5" s="238" t="s">
        <v>1498</v>
      </c>
      <c r="G5" s="238" t="s">
        <v>1495</v>
      </c>
      <c r="H5" s="238" t="s">
        <v>406</v>
      </c>
      <c r="I5" s="238" t="s">
        <v>350</v>
      </c>
      <c r="J5" s="238" t="s">
        <v>373</v>
      </c>
      <c r="K5" s="238" t="s">
        <v>375</v>
      </c>
      <c r="L5" s="238" t="s">
        <v>374</v>
      </c>
      <c r="M5" s="238" t="s">
        <v>382</v>
      </c>
      <c r="N5" s="238" t="s">
        <v>367</v>
      </c>
      <c r="O5" s="238" t="s">
        <v>369</v>
      </c>
      <c r="P5" s="238" t="s">
        <v>368</v>
      </c>
      <c r="Q5" s="238" t="s">
        <v>363</v>
      </c>
      <c r="R5" s="238" t="s">
        <v>361</v>
      </c>
      <c r="S5" s="238" t="s">
        <v>372</v>
      </c>
      <c r="T5" s="238" t="s">
        <v>365</v>
      </c>
      <c r="U5" s="238" t="s">
        <v>380</v>
      </c>
      <c r="V5" s="238" t="s">
        <v>376</v>
      </c>
      <c r="W5" s="238" t="s">
        <v>381</v>
      </c>
      <c r="X5" s="238" t="s">
        <v>379</v>
      </c>
      <c r="Y5" s="238" t="s">
        <v>362</v>
      </c>
      <c r="Z5" s="238" t="s">
        <v>364</v>
      </c>
      <c r="AA5" s="238" t="s">
        <v>378</v>
      </c>
      <c r="AB5" s="238" t="s">
        <v>366</v>
      </c>
      <c r="AC5" s="238" t="s">
        <v>377</v>
      </c>
      <c r="AD5" s="238" t="s">
        <v>370</v>
      </c>
      <c r="AE5" s="238" t="s">
        <v>371</v>
      </c>
    </row>
    <row r="6" spans="2:31">
      <c r="B6" s="238" t="s">
        <v>331</v>
      </c>
      <c r="C6" s="238" t="s">
        <v>1934</v>
      </c>
      <c r="D6" s="238">
        <v>1</v>
      </c>
      <c r="E6" s="238" t="s">
        <v>193</v>
      </c>
      <c r="F6" s="238" t="s">
        <v>1588</v>
      </c>
      <c r="G6" s="238" t="s">
        <v>140</v>
      </c>
      <c r="H6" s="238" t="s">
        <v>407</v>
      </c>
      <c r="I6" s="238">
        <v>0</v>
      </c>
      <c r="J6" s="239">
        <v>83.19</v>
      </c>
      <c r="K6" s="239">
        <v>83.38</v>
      </c>
      <c r="L6" s="239">
        <v>82.34</v>
      </c>
      <c r="M6" s="239">
        <v>82.67</v>
      </c>
      <c r="N6" s="239">
        <v>83.18</v>
      </c>
      <c r="O6" s="239">
        <v>83.46</v>
      </c>
      <c r="P6" s="239">
        <v>82.8</v>
      </c>
      <c r="Q6" s="239">
        <v>82.76</v>
      </c>
      <c r="R6" s="239">
        <v>83.01</v>
      </c>
      <c r="S6" s="239">
        <v>82.97</v>
      </c>
      <c r="T6" s="239">
        <v>83.93</v>
      </c>
      <c r="U6" s="239">
        <v>82.97</v>
      </c>
      <c r="V6" s="239">
        <v>82.38</v>
      </c>
      <c r="W6" s="239">
        <v>82.76</v>
      </c>
      <c r="X6" s="239">
        <v>82.61</v>
      </c>
      <c r="Y6" s="239">
        <v>82.83</v>
      </c>
      <c r="Z6" s="239">
        <v>81.96</v>
      </c>
      <c r="AA6" s="239">
        <v>82.32</v>
      </c>
      <c r="AB6" s="239">
        <v>82.09</v>
      </c>
      <c r="AC6" s="239">
        <v>83.02</v>
      </c>
      <c r="AD6" s="239">
        <v>82.26</v>
      </c>
      <c r="AE6" s="239">
        <v>82.91</v>
      </c>
    </row>
    <row r="7" spans="2:31">
      <c r="E7" s="238" t="s">
        <v>194</v>
      </c>
      <c r="F7" s="238" t="s">
        <v>1589</v>
      </c>
      <c r="G7" s="238" t="s">
        <v>140</v>
      </c>
      <c r="H7" s="238" t="s">
        <v>408</v>
      </c>
      <c r="I7" s="238">
        <v>0</v>
      </c>
      <c r="J7" s="239">
        <v>78.84</v>
      </c>
      <c r="K7" s="239">
        <v>79.72</v>
      </c>
      <c r="L7" s="239">
        <v>78.31</v>
      </c>
      <c r="M7" s="239">
        <v>79.12</v>
      </c>
      <c r="N7" s="239">
        <v>79.180000000000007</v>
      </c>
      <c r="O7" s="239">
        <v>79.510000000000005</v>
      </c>
      <c r="P7" s="239">
        <v>78.2</v>
      </c>
      <c r="Q7" s="239">
        <v>78.86</v>
      </c>
      <c r="R7" s="239">
        <v>79.06</v>
      </c>
      <c r="S7" s="239">
        <v>78.75</v>
      </c>
      <c r="T7" s="239">
        <v>79.72</v>
      </c>
      <c r="U7" s="239">
        <v>78.67</v>
      </c>
      <c r="V7" s="239">
        <v>78</v>
      </c>
      <c r="W7" s="239">
        <v>78.510000000000005</v>
      </c>
      <c r="X7" s="239">
        <v>78.62</v>
      </c>
      <c r="Y7" s="239">
        <v>78.62</v>
      </c>
      <c r="Z7" s="239">
        <v>77.790000000000006</v>
      </c>
      <c r="AA7" s="239">
        <v>77.7</v>
      </c>
      <c r="AB7" s="239">
        <v>78.09</v>
      </c>
      <c r="AC7" s="239">
        <v>78.89</v>
      </c>
      <c r="AD7" s="239">
        <v>77.62</v>
      </c>
      <c r="AE7" s="239">
        <v>78.709999999999994</v>
      </c>
    </row>
    <row r="8" spans="2:31">
      <c r="D8" s="238">
        <v>2</v>
      </c>
      <c r="E8" s="238" t="s">
        <v>195</v>
      </c>
      <c r="F8" s="238" t="s">
        <v>1590</v>
      </c>
      <c r="G8" s="238" t="s">
        <v>140</v>
      </c>
      <c r="H8" s="238" t="s">
        <v>419</v>
      </c>
      <c r="I8" s="238">
        <v>0</v>
      </c>
      <c r="J8" s="239">
        <v>70</v>
      </c>
      <c r="K8" s="239">
        <v>73</v>
      </c>
      <c r="L8" s="239">
        <v>68</v>
      </c>
      <c r="M8" s="239">
        <v>69</v>
      </c>
      <c r="N8" s="239">
        <v>66</v>
      </c>
      <c r="O8" s="239">
        <v>72</v>
      </c>
      <c r="P8" s="239">
        <v>68</v>
      </c>
      <c r="Q8" s="239">
        <v>62</v>
      </c>
      <c r="R8" s="239">
        <v>63</v>
      </c>
      <c r="S8" s="239">
        <v>69</v>
      </c>
      <c r="T8" s="239">
        <v>72</v>
      </c>
      <c r="U8" s="239">
        <v>67</v>
      </c>
      <c r="V8" s="239">
        <v>66</v>
      </c>
      <c r="W8" s="239">
        <v>65</v>
      </c>
      <c r="X8" s="239">
        <v>67</v>
      </c>
      <c r="Y8" s="239">
        <v>69</v>
      </c>
      <c r="Z8" s="239">
        <v>65</v>
      </c>
      <c r="AA8" s="239">
        <v>66</v>
      </c>
      <c r="AB8" s="239">
        <v>66</v>
      </c>
      <c r="AC8" s="239">
        <v>65</v>
      </c>
      <c r="AD8" s="239">
        <v>67</v>
      </c>
      <c r="AE8" s="239">
        <v>68</v>
      </c>
    </row>
    <row r="9" spans="2:31">
      <c r="E9" s="238" t="s">
        <v>196</v>
      </c>
      <c r="F9" s="238" t="s">
        <v>1591</v>
      </c>
      <c r="G9" s="238" t="s">
        <v>140</v>
      </c>
      <c r="H9" s="238" t="s">
        <v>420</v>
      </c>
      <c r="I9" s="238">
        <v>0</v>
      </c>
      <c r="J9" s="239">
        <v>74</v>
      </c>
      <c r="K9" s="239">
        <v>71</v>
      </c>
      <c r="L9" s="239">
        <v>71</v>
      </c>
      <c r="M9" s="239">
        <v>73</v>
      </c>
      <c r="N9" s="239">
        <v>74</v>
      </c>
      <c r="O9" s="239">
        <v>74</v>
      </c>
      <c r="P9" s="239">
        <v>76</v>
      </c>
      <c r="Q9" s="239">
        <v>76</v>
      </c>
      <c r="R9" s="239">
        <v>70</v>
      </c>
      <c r="S9" s="239">
        <v>73</v>
      </c>
      <c r="T9" s="239">
        <v>77</v>
      </c>
      <c r="U9" s="239">
        <v>72</v>
      </c>
      <c r="V9" s="239">
        <v>71</v>
      </c>
      <c r="W9" s="239">
        <v>72</v>
      </c>
      <c r="X9" s="239">
        <v>71</v>
      </c>
      <c r="Y9" s="239">
        <v>71</v>
      </c>
      <c r="Z9" s="239">
        <v>70</v>
      </c>
      <c r="AA9" s="239">
        <v>73</v>
      </c>
      <c r="AB9" s="239">
        <v>67</v>
      </c>
      <c r="AC9" s="239">
        <v>74</v>
      </c>
      <c r="AD9" s="239">
        <v>72</v>
      </c>
      <c r="AE9" s="239">
        <v>73</v>
      </c>
    </row>
    <row r="10" spans="2:31">
      <c r="E10" s="238" t="s">
        <v>197</v>
      </c>
      <c r="F10" s="238" t="s">
        <v>1592</v>
      </c>
      <c r="G10" s="238" t="s">
        <v>140</v>
      </c>
      <c r="H10" s="238" t="s">
        <v>418</v>
      </c>
      <c r="I10" s="238">
        <v>0</v>
      </c>
      <c r="J10" s="239">
        <v>72</v>
      </c>
      <c r="K10" s="239">
        <v>72</v>
      </c>
      <c r="L10" s="239">
        <v>69</v>
      </c>
      <c r="M10" s="239">
        <v>71</v>
      </c>
      <c r="N10" s="239">
        <v>70</v>
      </c>
      <c r="O10" s="239">
        <v>73</v>
      </c>
      <c r="P10" s="239">
        <v>72</v>
      </c>
      <c r="Q10" s="239">
        <v>69</v>
      </c>
      <c r="R10" s="239">
        <v>66</v>
      </c>
      <c r="S10" s="239">
        <v>71</v>
      </c>
      <c r="T10" s="239">
        <v>74</v>
      </c>
      <c r="U10" s="239">
        <v>70</v>
      </c>
      <c r="V10" s="239">
        <v>68</v>
      </c>
      <c r="W10" s="239">
        <v>68</v>
      </c>
      <c r="X10" s="239">
        <v>69</v>
      </c>
      <c r="Y10" s="239">
        <v>70</v>
      </c>
      <c r="Z10" s="239">
        <v>67</v>
      </c>
      <c r="AA10" s="239">
        <v>69</v>
      </c>
      <c r="AB10" s="239">
        <v>66</v>
      </c>
      <c r="AC10" s="239">
        <v>69</v>
      </c>
      <c r="AD10" s="239">
        <v>69</v>
      </c>
      <c r="AE10" s="239">
        <v>70</v>
      </c>
    </row>
    <row r="11" spans="2:31">
      <c r="D11" s="238">
        <v>3</v>
      </c>
      <c r="E11" s="238" t="s">
        <v>198</v>
      </c>
      <c r="F11" s="238" t="s">
        <v>1593</v>
      </c>
      <c r="G11" s="238" t="s">
        <v>140</v>
      </c>
      <c r="H11" s="238" t="s">
        <v>1348</v>
      </c>
      <c r="I11" s="238">
        <v>1</v>
      </c>
      <c r="J11" s="239">
        <v>23</v>
      </c>
      <c r="K11" s="239">
        <v>20</v>
      </c>
      <c r="L11" s="239">
        <v>20</v>
      </c>
      <c r="M11" s="239">
        <v>20</v>
      </c>
      <c r="N11" s="239">
        <v>19</v>
      </c>
      <c r="O11" s="239">
        <v>18</v>
      </c>
      <c r="P11" s="239">
        <v>17</v>
      </c>
      <c r="Q11" s="239">
        <v>31</v>
      </c>
      <c r="R11" s="239">
        <v>16</v>
      </c>
      <c r="S11" s="239">
        <v>20</v>
      </c>
      <c r="T11" s="239">
        <v>20</v>
      </c>
      <c r="U11" s="239">
        <v>20</v>
      </c>
      <c r="V11" s="239">
        <v>15</v>
      </c>
      <c r="W11" s="239">
        <v>17</v>
      </c>
      <c r="X11" s="239">
        <v>20</v>
      </c>
      <c r="Y11" s="239">
        <v>23</v>
      </c>
      <c r="Z11" s="239">
        <v>24</v>
      </c>
      <c r="AA11" s="239">
        <v>21</v>
      </c>
      <c r="AB11" s="239">
        <v>16</v>
      </c>
      <c r="AC11" s="239">
        <v>24</v>
      </c>
      <c r="AD11" s="239">
        <v>18</v>
      </c>
      <c r="AE11" s="239">
        <v>20</v>
      </c>
    </row>
    <row r="12" spans="2:31">
      <c r="E12" s="238" t="s">
        <v>199</v>
      </c>
      <c r="F12" s="238" t="s">
        <v>1594</v>
      </c>
      <c r="G12" s="238" t="s">
        <v>140</v>
      </c>
      <c r="H12" s="238" t="s">
        <v>1349</v>
      </c>
      <c r="I12" s="238">
        <v>1</v>
      </c>
      <c r="J12" s="239">
        <v>17</v>
      </c>
      <c r="K12" s="239">
        <v>16</v>
      </c>
      <c r="L12" s="239">
        <v>13</v>
      </c>
      <c r="M12" s="239">
        <v>15</v>
      </c>
      <c r="N12" s="239">
        <v>14</v>
      </c>
      <c r="O12" s="239">
        <v>12</v>
      </c>
      <c r="P12" s="239">
        <v>11</v>
      </c>
      <c r="Q12" s="239">
        <v>15</v>
      </c>
      <c r="R12" s="239">
        <v>14</v>
      </c>
      <c r="S12" s="239">
        <v>14</v>
      </c>
      <c r="T12" s="239">
        <v>15</v>
      </c>
      <c r="U12" s="239">
        <v>15</v>
      </c>
      <c r="V12" s="239">
        <v>13</v>
      </c>
      <c r="W12" s="239">
        <v>13</v>
      </c>
      <c r="X12" s="239">
        <v>18</v>
      </c>
      <c r="Y12" s="239">
        <v>13</v>
      </c>
      <c r="Z12" s="239">
        <v>15</v>
      </c>
      <c r="AA12" s="239">
        <v>11</v>
      </c>
      <c r="AB12" s="239">
        <v>15</v>
      </c>
      <c r="AC12" s="239">
        <v>10</v>
      </c>
      <c r="AD12" s="239">
        <v>12</v>
      </c>
      <c r="AE12" s="239">
        <v>14</v>
      </c>
    </row>
    <row r="13" spans="2:31">
      <c r="E13" s="238" t="s">
        <v>200</v>
      </c>
      <c r="F13" s="238" t="s">
        <v>1595</v>
      </c>
      <c r="G13" s="238" t="s">
        <v>140</v>
      </c>
      <c r="H13" s="238" t="s">
        <v>1347</v>
      </c>
      <c r="I13" s="238">
        <v>1</v>
      </c>
      <c r="J13" s="239">
        <v>20</v>
      </c>
      <c r="K13" s="239">
        <v>18</v>
      </c>
      <c r="L13" s="239">
        <v>17</v>
      </c>
      <c r="M13" s="239">
        <v>17</v>
      </c>
      <c r="N13" s="239">
        <v>16</v>
      </c>
      <c r="O13" s="239">
        <v>15</v>
      </c>
      <c r="P13" s="239">
        <v>14</v>
      </c>
      <c r="Q13" s="239">
        <v>23</v>
      </c>
      <c r="R13" s="239">
        <v>15</v>
      </c>
      <c r="S13" s="239">
        <v>17</v>
      </c>
      <c r="T13" s="239">
        <v>18</v>
      </c>
      <c r="U13" s="239">
        <v>18</v>
      </c>
      <c r="V13" s="239">
        <v>14</v>
      </c>
      <c r="W13" s="239">
        <v>16</v>
      </c>
      <c r="X13" s="239">
        <v>19</v>
      </c>
      <c r="Y13" s="239">
        <v>18</v>
      </c>
      <c r="Z13" s="239">
        <v>19</v>
      </c>
      <c r="AA13" s="239">
        <v>17</v>
      </c>
      <c r="AB13" s="239">
        <v>16</v>
      </c>
      <c r="AC13" s="239">
        <v>17</v>
      </c>
      <c r="AD13" s="239">
        <v>16</v>
      </c>
      <c r="AE13" s="239">
        <v>18</v>
      </c>
    </row>
    <row r="14" spans="2:31">
      <c r="D14" s="238">
        <v>4</v>
      </c>
      <c r="E14" s="238" t="s">
        <v>201</v>
      </c>
      <c r="F14" s="238" t="s">
        <v>1529</v>
      </c>
      <c r="G14" s="238" t="s">
        <v>1496</v>
      </c>
      <c r="H14" s="238" t="s">
        <v>410</v>
      </c>
      <c r="I14" s="238">
        <v>1</v>
      </c>
      <c r="J14" s="239">
        <v>36.449100000000001</v>
      </c>
      <c r="K14" s="239">
        <v>31.1692</v>
      </c>
      <c r="L14" s="239">
        <v>32.458300000000001</v>
      </c>
      <c r="M14" s="239">
        <v>31.680800000000001</v>
      </c>
      <c r="N14" s="239">
        <v>27.075399999999998</v>
      </c>
      <c r="O14" s="239">
        <v>31.623200000000001</v>
      </c>
      <c r="P14" s="239">
        <v>33.6586</v>
      </c>
      <c r="Q14" s="239">
        <v>43.557699999999997</v>
      </c>
      <c r="R14" s="239">
        <v>29.997499999999999</v>
      </c>
      <c r="S14" s="239">
        <v>41.0989</v>
      </c>
      <c r="T14" s="239">
        <v>27.591999999999999</v>
      </c>
      <c r="U14" s="239">
        <v>32.796500000000002</v>
      </c>
      <c r="V14" s="239">
        <v>33.8994</v>
      </c>
      <c r="W14" s="239">
        <v>36.192</v>
      </c>
      <c r="X14" s="239">
        <v>38.630600000000001</v>
      </c>
      <c r="Y14" s="239">
        <v>35.694800000000001</v>
      </c>
      <c r="Z14" s="239">
        <v>39.842300000000002</v>
      </c>
      <c r="AA14" s="239">
        <v>32.1312</v>
      </c>
      <c r="AB14" s="239">
        <v>38.808399999999999</v>
      </c>
      <c r="AC14" s="239">
        <v>23.2987</v>
      </c>
      <c r="AD14" s="239">
        <v>33.482700000000001</v>
      </c>
      <c r="AE14" s="239">
        <v>34.496299999999998</v>
      </c>
    </row>
    <row r="15" spans="2:31">
      <c r="E15" s="238" t="s">
        <v>202</v>
      </c>
      <c r="F15" s="238" t="s">
        <v>1530</v>
      </c>
      <c r="G15" s="238" t="s">
        <v>1496</v>
      </c>
      <c r="H15" s="238" t="s">
        <v>411</v>
      </c>
      <c r="I15" s="238">
        <v>1</v>
      </c>
      <c r="J15" s="239">
        <v>60.591099999999997</v>
      </c>
      <c r="K15" s="239">
        <v>52.017600000000002</v>
      </c>
      <c r="L15" s="239">
        <v>59.996400000000001</v>
      </c>
      <c r="M15" s="239">
        <v>50.466099999999997</v>
      </c>
      <c r="N15" s="239">
        <v>47.995899999999999</v>
      </c>
      <c r="O15" s="239">
        <v>52.549500000000002</v>
      </c>
      <c r="P15" s="239">
        <v>56.309800000000003</v>
      </c>
      <c r="Q15" s="239">
        <v>57.222099999999998</v>
      </c>
      <c r="R15" s="239">
        <v>53.380400000000002</v>
      </c>
      <c r="S15" s="239">
        <v>64.871600000000001</v>
      </c>
      <c r="T15" s="239">
        <v>50.716500000000003</v>
      </c>
      <c r="U15" s="239">
        <v>55.2271</v>
      </c>
      <c r="V15" s="239">
        <v>49.7089</v>
      </c>
      <c r="W15" s="239">
        <v>57.163899999999998</v>
      </c>
      <c r="X15" s="239">
        <v>55.783799999999999</v>
      </c>
      <c r="Y15" s="239">
        <v>51.8491</v>
      </c>
      <c r="Z15" s="239">
        <v>57.033700000000003</v>
      </c>
      <c r="AA15" s="239">
        <v>56.1616</v>
      </c>
      <c r="AB15" s="239">
        <v>48.1952</v>
      </c>
      <c r="AC15" s="239">
        <v>42.138800000000003</v>
      </c>
      <c r="AD15" s="239">
        <v>47.5505</v>
      </c>
      <c r="AE15" s="239">
        <v>55.744500000000002</v>
      </c>
    </row>
    <row r="16" spans="2:31">
      <c r="E16" s="238" t="s">
        <v>203</v>
      </c>
      <c r="F16" s="238" t="s">
        <v>1527</v>
      </c>
      <c r="G16" s="238" t="s">
        <v>1496</v>
      </c>
      <c r="H16" s="238" t="s">
        <v>409</v>
      </c>
      <c r="I16" s="238">
        <v>1</v>
      </c>
      <c r="J16" s="239">
        <v>47.576700000000002</v>
      </c>
      <c r="K16" s="239">
        <v>41.406500000000001</v>
      </c>
      <c r="L16" s="239">
        <v>45.480800000000002</v>
      </c>
      <c r="M16" s="239">
        <v>40.544699999999999</v>
      </c>
      <c r="N16" s="239">
        <v>36.953499999999998</v>
      </c>
      <c r="O16" s="239">
        <v>41.857500000000002</v>
      </c>
      <c r="P16" s="239">
        <v>44.346699999999998</v>
      </c>
      <c r="Q16" s="239">
        <v>49.505899999999997</v>
      </c>
      <c r="R16" s="239">
        <v>41.378300000000003</v>
      </c>
      <c r="S16" s="239">
        <v>52.295999999999999</v>
      </c>
      <c r="T16" s="239">
        <v>38.618200000000002</v>
      </c>
      <c r="U16" s="239">
        <v>43.537100000000002</v>
      </c>
      <c r="V16" s="239">
        <v>41.744500000000002</v>
      </c>
      <c r="W16" s="239">
        <v>46.084099999999999</v>
      </c>
      <c r="X16" s="239">
        <v>46.734299999999998</v>
      </c>
      <c r="Y16" s="239">
        <v>43.7911</v>
      </c>
      <c r="Z16" s="239">
        <v>48.133200000000002</v>
      </c>
      <c r="AA16" s="239">
        <v>43.679900000000004</v>
      </c>
      <c r="AB16" s="239">
        <v>43.351500000000001</v>
      </c>
      <c r="AC16" s="239">
        <v>32.225099999999998</v>
      </c>
      <c r="AD16" s="239">
        <v>40.479100000000003</v>
      </c>
      <c r="AE16" s="239">
        <v>44.5944</v>
      </c>
    </row>
    <row r="17" spans="2:31">
      <c r="D17" s="238">
        <v>5</v>
      </c>
      <c r="E17" s="238" t="s">
        <v>204</v>
      </c>
      <c r="F17" s="238" t="s">
        <v>1596</v>
      </c>
      <c r="G17" s="238" t="s">
        <v>1496</v>
      </c>
      <c r="H17" s="238" t="s">
        <v>413</v>
      </c>
      <c r="I17" s="238">
        <v>1</v>
      </c>
      <c r="J17" s="239">
        <v>35.8902</v>
      </c>
      <c r="K17" s="239">
        <v>36.142299999999999</v>
      </c>
      <c r="L17" s="239">
        <v>47.376399999999997</v>
      </c>
      <c r="M17" s="239">
        <v>38.819800000000001</v>
      </c>
      <c r="N17" s="239">
        <v>41.512099999999997</v>
      </c>
      <c r="O17" s="239">
        <v>36.660299999999999</v>
      </c>
      <c r="P17" s="239">
        <v>44.672199999999997</v>
      </c>
      <c r="Q17" s="239">
        <v>39.294899999999998</v>
      </c>
      <c r="R17" s="239">
        <v>36.538699999999999</v>
      </c>
      <c r="S17" s="239">
        <v>36.511699999999998</v>
      </c>
      <c r="T17" s="239">
        <v>30.773299999999999</v>
      </c>
      <c r="U17" s="239">
        <v>37.9041</v>
      </c>
      <c r="V17" s="239">
        <v>46.576799999999999</v>
      </c>
      <c r="W17" s="239">
        <v>42.771000000000001</v>
      </c>
      <c r="X17" s="239">
        <v>39.014000000000003</v>
      </c>
      <c r="Y17" s="239">
        <v>45.905999999999999</v>
      </c>
      <c r="Z17" s="239">
        <v>46.449100000000001</v>
      </c>
      <c r="AA17" s="239">
        <v>48.036799999999999</v>
      </c>
      <c r="AB17" s="239">
        <v>46.174300000000002</v>
      </c>
      <c r="AC17" s="239">
        <v>36.839500000000001</v>
      </c>
      <c r="AD17" s="239">
        <v>41.091900000000003</v>
      </c>
      <c r="AE17" s="239">
        <v>39.311500000000002</v>
      </c>
    </row>
    <row r="18" spans="2:31">
      <c r="E18" s="238" t="s">
        <v>205</v>
      </c>
      <c r="F18" s="238" t="s">
        <v>1597</v>
      </c>
      <c r="G18" s="238" t="s">
        <v>1496</v>
      </c>
      <c r="H18" s="238" t="s">
        <v>414</v>
      </c>
      <c r="I18" s="238">
        <v>1</v>
      </c>
      <c r="J18" s="239">
        <v>54.253399999999999</v>
      </c>
      <c r="K18" s="239">
        <v>45.040799999999997</v>
      </c>
      <c r="L18" s="239">
        <v>62.350900000000003</v>
      </c>
      <c r="M18" s="239">
        <v>55.235999999999997</v>
      </c>
      <c r="N18" s="239">
        <v>55.315199999999997</v>
      </c>
      <c r="O18" s="239">
        <v>46.238100000000003</v>
      </c>
      <c r="P18" s="239">
        <v>62.321100000000001</v>
      </c>
      <c r="Q18" s="239">
        <v>55.854599999999998</v>
      </c>
      <c r="R18" s="239">
        <v>53.440899999999999</v>
      </c>
      <c r="S18" s="239">
        <v>50.746899999999997</v>
      </c>
      <c r="T18" s="239">
        <v>40.734299999999998</v>
      </c>
      <c r="U18" s="239">
        <v>58.102800000000002</v>
      </c>
      <c r="V18" s="239">
        <v>71.879000000000005</v>
      </c>
      <c r="W18" s="239">
        <v>58.581099999999999</v>
      </c>
      <c r="X18" s="239">
        <v>61.220500000000001</v>
      </c>
      <c r="Y18" s="239">
        <v>64.283100000000005</v>
      </c>
      <c r="Z18" s="239">
        <v>61.268300000000004</v>
      </c>
      <c r="AA18" s="239">
        <v>70.125799999999998</v>
      </c>
      <c r="AB18" s="239">
        <v>60.604900000000001</v>
      </c>
      <c r="AC18" s="239">
        <v>58.5015</v>
      </c>
      <c r="AD18" s="239">
        <v>70.945899999999995</v>
      </c>
      <c r="AE18" s="239">
        <v>56.994399999999999</v>
      </c>
    </row>
    <row r="19" spans="2:31">
      <c r="E19" s="238" t="s">
        <v>206</v>
      </c>
      <c r="F19" s="238" t="s">
        <v>1598</v>
      </c>
      <c r="G19" s="238" t="s">
        <v>1496</v>
      </c>
      <c r="H19" s="238" t="s">
        <v>412</v>
      </c>
      <c r="I19" s="238">
        <v>1</v>
      </c>
      <c r="J19" s="239">
        <v>44.149299999999997</v>
      </c>
      <c r="K19" s="239">
        <v>40.242400000000004</v>
      </c>
      <c r="L19" s="239">
        <v>54.472499999999997</v>
      </c>
      <c r="M19" s="239">
        <v>46.545699999999997</v>
      </c>
      <c r="N19" s="239">
        <v>47.817</v>
      </c>
      <c r="O19" s="239">
        <v>41.005299999999998</v>
      </c>
      <c r="P19" s="239">
        <v>53.176200000000001</v>
      </c>
      <c r="Q19" s="239">
        <v>46.768999999999998</v>
      </c>
      <c r="R19" s="239">
        <v>44.671100000000003</v>
      </c>
      <c r="S19" s="239">
        <v>42.995800000000003</v>
      </c>
      <c r="T19" s="239">
        <v>35.531799999999997</v>
      </c>
      <c r="U19" s="239">
        <v>47.333799999999997</v>
      </c>
      <c r="V19" s="239">
        <v>58.399099999999997</v>
      </c>
      <c r="W19" s="239">
        <v>50.357300000000002</v>
      </c>
      <c r="X19" s="239">
        <v>49.128900000000002</v>
      </c>
      <c r="Y19" s="239">
        <v>54.570500000000003</v>
      </c>
      <c r="Z19" s="239">
        <v>53.357799999999997</v>
      </c>
      <c r="AA19" s="239">
        <v>58.186700000000002</v>
      </c>
      <c r="AB19" s="239">
        <v>53.176499999999997</v>
      </c>
      <c r="AC19" s="239">
        <v>47.025399999999998</v>
      </c>
      <c r="AD19" s="239">
        <v>55.144199999999998</v>
      </c>
      <c r="AE19" s="239">
        <v>47.508699999999997</v>
      </c>
    </row>
    <row r="20" spans="2:31">
      <c r="D20" s="238">
        <v>6</v>
      </c>
      <c r="E20" s="238" t="s">
        <v>207</v>
      </c>
      <c r="F20" s="238" t="s">
        <v>1599</v>
      </c>
      <c r="G20" s="238" t="s">
        <v>140</v>
      </c>
      <c r="H20" s="238" t="s">
        <v>416</v>
      </c>
      <c r="I20" s="238">
        <v>1</v>
      </c>
      <c r="J20" s="239">
        <v>35.586300000000001</v>
      </c>
      <c r="K20" s="239">
        <v>26.44</v>
      </c>
      <c r="L20" s="239">
        <v>47.289200000000001</v>
      </c>
      <c r="M20" s="239">
        <v>45.4437</v>
      </c>
      <c r="N20" s="239">
        <v>42.118099999999998</v>
      </c>
      <c r="O20" s="239">
        <v>29.519200000000001</v>
      </c>
      <c r="P20" s="239">
        <v>46.192900000000002</v>
      </c>
      <c r="Q20" s="239">
        <v>21.918500000000002</v>
      </c>
      <c r="R20" s="239">
        <v>47.200699999999998</v>
      </c>
      <c r="S20" s="239">
        <v>39.078299999999999</v>
      </c>
      <c r="T20" s="239">
        <v>32.602400000000003</v>
      </c>
      <c r="U20" s="239">
        <v>39.597200000000001</v>
      </c>
      <c r="V20" s="239">
        <v>48.303899999999999</v>
      </c>
      <c r="W20" s="239">
        <v>38.831400000000002</v>
      </c>
      <c r="X20" s="239">
        <v>36.069499999999998</v>
      </c>
      <c r="Y20" s="239">
        <v>44.783000000000001</v>
      </c>
      <c r="Z20" s="239">
        <v>42.3536</v>
      </c>
      <c r="AA20" s="239">
        <v>43.304299999999998</v>
      </c>
      <c r="AB20" s="239">
        <v>48.909799999999997</v>
      </c>
      <c r="AC20" s="239">
        <v>40.8872</v>
      </c>
      <c r="AD20" s="239">
        <v>42.843800000000002</v>
      </c>
      <c r="AE20" s="239">
        <v>39.671700000000001</v>
      </c>
    </row>
    <row r="21" spans="2:31">
      <c r="E21" s="238" t="s">
        <v>208</v>
      </c>
      <c r="F21" s="238" t="s">
        <v>1600</v>
      </c>
      <c r="G21" s="238" t="s">
        <v>140</v>
      </c>
      <c r="H21" s="238" t="s">
        <v>417</v>
      </c>
      <c r="I21" s="238">
        <v>1</v>
      </c>
      <c r="J21" s="239">
        <v>94.680599999999998</v>
      </c>
      <c r="K21" s="239">
        <v>91.509500000000003</v>
      </c>
      <c r="L21" s="239">
        <v>97.282399999999996</v>
      </c>
      <c r="M21" s="239">
        <v>104.27079999999999</v>
      </c>
      <c r="N21" s="239">
        <v>103.2248</v>
      </c>
      <c r="O21" s="239">
        <v>89.915099999999995</v>
      </c>
      <c r="P21" s="239">
        <v>123.78749999999999</v>
      </c>
      <c r="Q21" s="239">
        <v>116.7136</v>
      </c>
      <c r="R21" s="239">
        <v>109.822</v>
      </c>
      <c r="S21" s="239">
        <v>101.70229999999999</v>
      </c>
      <c r="T21" s="239">
        <v>89.250900000000001</v>
      </c>
      <c r="U21" s="239">
        <v>111.7146</v>
      </c>
      <c r="V21" s="239">
        <v>109.04940000000001</v>
      </c>
      <c r="W21" s="239">
        <v>124.5087</v>
      </c>
      <c r="X21" s="239">
        <v>99.9649</v>
      </c>
      <c r="Y21" s="239">
        <v>106.4729</v>
      </c>
      <c r="Z21" s="239">
        <v>118.9543</v>
      </c>
      <c r="AA21" s="239">
        <v>122.6589</v>
      </c>
      <c r="AB21" s="239">
        <v>111.2872</v>
      </c>
      <c r="AC21" s="239">
        <v>109.68810000000001</v>
      </c>
      <c r="AD21" s="239">
        <v>116.1741</v>
      </c>
      <c r="AE21" s="239">
        <v>105.3122</v>
      </c>
    </row>
    <row r="22" spans="2:31">
      <c r="E22" s="238" t="s">
        <v>209</v>
      </c>
      <c r="F22" s="238" t="s">
        <v>1601</v>
      </c>
      <c r="G22" s="238" t="s">
        <v>140</v>
      </c>
      <c r="H22" s="238" t="s">
        <v>415</v>
      </c>
      <c r="I22" s="238">
        <v>1</v>
      </c>
      <c r="J22" s="239">
        <v>62.695999999999998</v>
      </c>
      <c r="K22" s="239">
        <v>57.260100000000001</v>
      </c>
      <c r="L22" s="239">
        <v>71.115700000000004</v>
      </c>
      <c r="M22" s="239">
        <v>73.481499999999997</v>
      </c>
      <c r="N22" s="239">
        <v>70.777500000000003</v>
      </c>
      <c r="O22" s="239">
        <v>58.363900000000001</v>
      </c>
      <c r="P22" s="239">
        <v>83.592100000000002</v>
      </c>
      <c r="Q22" s="239">
        <v>66.004499999999993</v>
      </c>
      <c r="R22" s="239">
        <v>77.110299999999995</v>
      </c>
      <c r="S22" s="239">
        <v>68.479900000000001</v>
      </c>
      <c r="T22" s="239">
        <v>59.496099999999998</v>
      </c>
      <c r="U22" s="239">
        <v>73.822699999999998</v>
      </c>
      <c r="V22" s="239">
        <v>77.251599999999996</v>
      </c>
      <c r="W22" s="239">
        <v>79.348399999999998</v>
      </c>
      <c r="X22" s="239">
        <v>66.558700000000002</v>
      </c>
      <c r="Y22" s="239">
        <v>74.012100000000004</v>
      </c>
      <c r="Z22" s="239">
        <v>78.764700000000005</v>
      </c>
      <c r="AA22" s="239">
        <v>80.509299999999996</v>
      </c>
      <c r="AB22" s="239">
        <v>79.192300000000003</v>
      </c>
      <c r="AC22" s="239">
        <v>73.402799999999999</v>
      </c>
      <c r="AD22" s="239">
        <v>77.9482</v>
      </c>
      <c r="AE22" s="239">
        <v>70.608099999999993</v>
      </c>
    </row>
    <row r="23" spans="2:31">
      <c r="D23" s="238">
        <v>7</v>
      </c>
      <c r="E23" s="238" t="s">
        <v>210</v>
      </c>
      <c r="F23" s="238" t="s">
        <v>1566</v>
      </c>
      <c r="G23" s="238" t="s">
        <v>1497</v>
      </c>
      <c r="H23" s="238" t="s">
        <v>422</v>
      </c>
      <c r="I23" s="238">
        <v>1</v>
      </c>
      <c r="J23" s="239">
        <v>1055.9668590000001</v>
      </c>
      <c r="K23" s="239">
        <v>1033.9770249999999</v>
      </c>
      <c r="L23" s="239">
        <v>1034.6845579999999</v>
      </c>
      <c r="M23" s="239">
        <v>941.44256150000001</v>
      </c>
      <c r="N23" s="239">
        <v>1054.5128139999999</v>
      </c>
      <c r="O23" s="239">
        <v>1033.874149</v>
      </c>
      <c r="P23" s="239">
        <v>1101.0639900000001</v>
      </c>
      <c r="Q23" s="239">
        <v>1178.6610740000001</v>
      </c>
      <c r="R23" s="239">
        <v>886.91917369999999</v>
      </c>
      <c r="S23" s="239">
        <v>1062.68148</v>
      </c>
      <c r="T23" s="239">
        <v>936.6787028</v>
      </c>
      <c r="U23" s="239">
        <v>1037.3331889999999</v>
      </c>
      <c r="V23" s="239">
        <v>1112.98442</v>
      </c>
      <c r="W23" s="239">
        <v>1079.4599659999999</v>
      </c>
      <c r="X23" s="239">
        <v>1126.5845429999999</v>
      </c>
      <c r="Y23" s="239">
        <v>1165.690216</v>
      </c>
      <c r="Z23" s="239">
        <v>1006.564197</v>
      </c>
      <c r="AA23" s="239">
        <v>1189.97928</v>
      </c>
      <c r="AB23" s="239">
        <v>988.24925829999995</v>
      </c>
      <c r="AC23" s="239">
        <v>1148.5190660000001</v>
      </c>
      <c r="AD23" s="239">
        <v>1096.7570559999999</v>
      </c>
      <c r="AE23" s="239">
        <v>1051.232818</v>
      </c>
    </row>
    <row r="24" spans="2:31">
      <c r="E24" s="238" t="s">
        <v>211</v>
      </c>
      <c r="F24" s="238" t="s">
        <v>1567</v>
      </c>
      <c r="G24" s="238" t="s">
        <v>1497</v>
      </c>
      <c r="H24" s="238" t="s">
        <v>423</v>
      </c>
      <c r="I24" s="238">
        <v>1</v>
      </c>
      <c r="J24" s="239">
        <v>1358.421957</v>
      </c>
      <c r="K24" s="239">
        <v>1262.175577</v>
      </c>
      <c r="L24" s="239">
        <v>1252.051993</v>
      </c>
      <c r="M24" s="239">
        <v>1153.1259560000001</v>
      </c>
      <c r="N24" s="239">
        <v>1272.675596</v>
      </c>
      <c r="O24" s="239">
        <v>1239.7055350000001</v>
      </c>
      <c r="P24" s="239">
        <v>1359.5835979999999</v>
      </c>
      <c r="Q24" s="239">
        <v>1462.928457</v>
      </c>
      <c r="R24" s="239">
        <v>1035.809704</v>
      </c>
      <c r="S24" s="239">
        <v>1372.083228</v>
      </c>
      <c r="T24" s="239">
        <v>1197.6109349999999</v>
      </c>
      <c r="U24" s="239">
        <v>1328.250687</v>
      </c>
      <c r="V24" s="239">
        <v>1492.0960070000001</v>
      </c>
      <c r="W24" s="239">
        <v>1353.2454069999999</v>
      </c>
      <c r="X24" s="239">
        <v>1352.6976259999999</v>
      </c>
      <c r="Y24" s="239">
        <v>1410.715821</v>
      </c>
      <c r="Z24" s="239">
        <v>1260.455567</v>
      </c>
      <c r="AA24" s="239">
        <v>1483.6510149999999</v>
      </c>
      <c r="AB24" s="239">
        <v>1288.3003570000001</v>
      </c>
      <c r="AC24" s="239">
        <v>1466.528474</v>
      </c>
      <c r="AD24" s="239">
        <v>1452.109766</v>
      </c>
      <c r="AE24" s="239">
        <v>1329.671065</v>
      </c>
    </row>
    <row r="25" spans="2:31">
      <c r="E25" s="238" t="s">
        <v>212</v>
      </c>
      <c r="F25" s="238" t="s">
        <v>1602</v>
      </c>
      <c r="G25" s="238" t="s">
        <v>1497</v>
      </c>
      <c r="H25" s="238" t="s">
        <v>421</v>
      </c>
      <c r="I25" s="238">
        <v>1</v>
      </c>
      <c r="J25" s="239">
        <v>1181.4864190000001</v>
      </c>
      <c r="K25" s="239">
        <v>1134.5065750000001</v>
      </c>
      <c r="L25" s="239">
        <v>1117.5135330000001</v>
      </c>
      <c r="M25" s="239">
        <v>1031.0595109999999</v>
      </c>
      <c r="N25" s="239">
        <v>1144.5796539999999</v>
      </c>
      <c r="O25" s="239">
        <v>1125.5072520000001</v>
      </c>
      <c r="P25" s="239">
        <v>1217.6723979999999</v>
      </c>
      <c r="Q25" s="239">
        <v>1296.109258</v>
      </c>
      <c r="R25" s="239">
        <v>952.08608860000004</v>
      </c>
      <c r="S25" s="239">
        <v>1193.98432</v>
      </c>
      <c r="T25" s="239">
        <v>1047.8981269999999</v>
      </c>
      <c r="U25" s="239">
        <v>1161.6396769999999</v>
      </c>
      <c r="V25" s="239">
        <v>1274.6051319999999</v>
      </c>
      <c r="W25" s="239">
        <v>1194.1915039999999</v>
      </c>
      <c r="X25" s="239">
        <v>1223.264885</v>
      </c>
      <c r="Y25" s="239">
        <v>1270.0383240000001</v>
      </c>
      <c r="Z25" s="239">
        <v>1115.1531359999999</v>
      </c>
      <c r="AA25" s="239">
        <v>1315.318718</v>
      </c>
      <c r="AB25" s="239">
        <v>1118.210343</v>
      </c>
      <c r="AC25" s="239">
        <v>1283.06212</v>
      </c>
      <c r="AD25" s="239">
        <v>1252.501722</v>
      </c>
      <c r="AE25" s="239">
        <v>1169.6227710000001</v>
      </c>
    </row>
    <row r="26" spans="2:31">
      <c r="D26" s="238">
        <v>8</v>
      </c>
      <c r="E26" s="238" t="s">
        <v>213</v>
      </c>
      <c r="F26" s="238" t="s">
        <v>1603</v>
      </c>
      <c r="G26" s="238" t="s">
        <v>140</v>
      </c>
      <c r="H26" s="238" t="s">
        <v>426</v>
      </c>
      <c r="I26" s="238">
        <v>0</v>
      </c>
      <c r="J26" s="239">
        <v>58.907400000000003</v>
      </c>
      <c r="K26" s="239">
        <v>41.4634</v>
      </c>
      <c r="L26" s="239">
        <v>28.571400000000001</v>
      </c>
      <c r="M26" s="239">
        <v>56.521700000000003</v>
      </c>
      <c r="N26" s="239">
        <v>29.166699999999999</v>
      </c>
      <c r="O26" s="239">
        <v>31.25</v>
      </c>
      <c r="P26" s="239">
        <v>69.230800000000002</v>
      </c>
      <c r="Q26" s="239">
        <v>45.454500000000003</v>
      </c>
      <c r="R26" s="239">
        <v>52.631599999999999</v>
      </c>
      <c r="S26" s="239">
        <v>63.533799999999999</v>
      </c>
      <c r="T26" s="239">
        <v>64.7059</v>
      </c>
      <c r="U26" s="239">
        <v>52.192999999999998</v>
      </c>
      <c r="V26" s="239">
        <v>50</v>
      </c>
      <c r="W26" s="239">
        <v>50</v>
      </c>
      <c r="X26" s="239">
        <v>56.521700000000003</v>
      </c>
      <c r="Y26" s="239">
        <v>47.619</v>
      </c>
      <c r="Z26" s="239">
        <v>33.333300000000001</v>
      </c>
      <c r="AA26" s="239">
        <v>75.862099999999998</v>
      </c>
      <c r="AB26" s="239">
        <v>76.923100000000005</v>
      </c>
      <c r="AC26" s="239">
        <v>50</v>
      </c>
      <c r="AD26" s="239">
        <v>33.333300000000001</v>
      </c>
      <c r="AE26" s="239">
        <v>55.9011</v>
      </c>
    </row>
    <row r="27" spans="2:31">
      <c r="D27" s="238">
        <v>9</v>
      </c>
      <c r="E27" s="238" t="s">
        <v>214</v>
      </c>
      <c r="F27" s="238" t="s">
        <v>1604</v>
      </c>
      <c r="G27" s="238" t="s">
        <v>140</v>
      </c>
      <c r="H27" s="238" t="s">
        <v>427</v>
      </c>
      <c r="I27" s="238">
        <v>1</v>
      </c>
      <c r="J27" s="239">
        <v>10.662358640000001</v>
      </c>
      <c r="K27" s="239">
        <v>11.40939597</v>
      </c>
      <c r="L27" s="239">
        <v>9.9650349649999992</v>
      </c>
      <c r="M27" s="239">
        <v>9.2996555680000004</v>
      </c>
      <c r="N27" s="239">
        <v>9.3150684930000001</v>
      </c>
      <c r="O27" s="239">
        <v>10.10362694</v>
      </c>
      <c r="P27" s="239">
        <v>8.1081081079999997</v>
      </c>
      <c r="Q27" s="239">
        <v>5.9701492539999998</v>
      </c>
      <c r="R27" s="239">
        <v>7.6086956519999998</v>
      </c>
      <c r="S27" s="239">
        <v>10.10280043</v>
      </c>
      <c r="T27" s="239">
        <v>7.7409162719999998</v>
      </c>
      <c r="U27" s="239">
        <v>10.02998092</v>
      </c>
      <c r="V27" s="239">
        <v>9.6491228069999995</v>
      </c>
      <c r="W27" s="239">
        <v>8.4487534629999992</v>
      </c>
      <c r="X27" s="239">
        <v>10.794297350000001</v>
      </c>
      <c r="Y27" s="239">
        <v>6.3943161630000001</v>
      </c>
      <c r="Z27" s="239">
        <v>10.26936027</v>
      </c>
      <c r="AA27" s="239">
        <v>7.7087794430000001</v>
      </c>
      <c r="AB27" s="239">
        <v>8</v>
      </c>
      <c r="AC27" s="239">
        <v>9.8066298340000007</v>
      </c>
      <c r="AD27" s="239">
        <v>8.9108910889999997</v>
      </c>
      <c r="AE27" s="239">
        <v>9.7166193540000005</v>
      </c>
    </row>
    <row r="28" spans="2:31">
      <c r="B28" s="238" t="s">
        <v>332</v>
      </c>
      <c r="C28" s="238" t="s">
        <v>1935</v>
      </c>
      <c r="D28" s="238">
        <v>10</v>
      </c>
      <c r="E28" s="238" t="s">
        <v>215</v>
      </c>
      <c r="F28" s="238" t="s">
        <v>1568</v>
      </c>
      <c r="G28" s="238" t="s">
        <v>1497</v>
      </c>
      <c r="H28" s="238" t="s">
        <v>424</v>
      </c>
      <c r="I28" s="238">
        <v>0</v>
      </c>
      <c r="J28" s="239">
        <v>95.199106810000004</v>
      </c>
      <c r="K28" s="239">
        <v>94.11014788</v>
      </c>
      <c r="L28" s="239">
        <v>97.897897900000004</v>
      </c>
      <c r="M28" s="239">
        <v>97.450728359999999</v>
      </c>
      <c r="N28" s="239">
        <v>98.227782120000001</v>
      </c>
      <c r="O28" s="239">
        <v>97.475728160000003</v>
      </c>
      <c r="P28" s="239">
        <v>98.097345129999994</v>
      </c>
      <c r="Q28" s="239">
        <v>97.777777779999994</v>
      </c>
      <c r="R28" s="239">
        <v>98.306110099999998</v>
      </c>
      <c r="S28" s="239">
        <v>96.876535410000002</v>
      </c>
      <c r="T28" s="239">
        <v>98.274870620000002</v>
      </c>
      <c r="U28" s="239">
        <v>97.196881739999995</v>
      </c>
      <c r="V28" s="239">
        <v>97.88261516</v>
      </c>
      <c r="W28" s="239">
        <v>96.842804920000006</v>
      </c>
      <c r="X28" s="239">
        <v>97.649651120000001</v>
      </c>
      <c r="Y28" s="239">
        <v>97.325408620000005</v>
      </c>
      <c r="Z28" s="239">
        <v>97.050461979999994</v>
      </c>
      <c r="AA28" s="239">
        <v>98.837209299999998</v>
      </c>
      <c r="AB28" s="239">
        <v>96.837349399999994</v>
      </c>
      <c r="AC28" s="239">
        <v>97.396021700000006</v>
      </c>
      <c r="AD28" s="239">
        <v>96.663920919999995</v>
      </c>
      <c r="AE28" s="239">
        <v>96.735717600000001</v>
      </c>
    </row>
    <row r="29" spans="2:31">
      <c r="D29" s="238">
        <v>11</v>
      </c>
      <c r="E29" s="238" t="s">
        <v>216</v>
      </c>
      <c r="F29" s="238" t="s">
        <v>1605</v>
      </c>
      <c r="G29" s="238" t="s">
        <v>1497</v>
      </c>
      <c r="H29" s="238" t="s">
        <v>425</v>
      </c>
      <c r="I29" s="238">
        <v>0</v>
      </c>
      <c r="J29" s="239">
        <v>73</v>
      </c>
      <c r="K29" s="239">
        <v>64</v>
      </c>
      <c r="L29" s="239">
        <v>75</v>
      </c>
      <c r="M29" s="239">
        <v>59</v>
      </c>
      <c r="N29" s="239">
        <v>69</v>
      </c>
      <c r="O29" s="239">
        <v>69</v>
      </c>
      <c r="P29" s="239">
        <v>68</v>
      </c>
      <c r="Q29" s="239" t="s">
        <v>191</v>
      </c>
      <c r="R29" s="239">
        <v>68</v>
      </c>
      <c r="S29" s="239">
        <v>65.599999999999994</v>
      </c>
      <c r="T29" s="239">
        <v>71</v>
      </c>
      <c r="U29" s="239">
        <v>58</v>
      </c>
      <c r="V29" s="239">
        <v>68.2</v>
      </c>
      <c r="W29" s="239" t="s">
        <v>191</v>
      </c>
      <c r="X29" s="239">
        <v>68</v>
      </c>
      <c r="Y29" s="239">
        <v>62.6</v>
      </c>
      <c r="Z29" s="239">
        <v>60.34</v>
      </c>
      <c r="AA29" s="239">
        <v>64</v>
      </c>
      <c r="AB29" s="239">
        <v>63</v>
      </c>
      <c r="AC29" s="239">
        <v>73</v>
      </c>
      <c r="AD29" s="239">
        <v>56</v>
      </c>
      <c r="AE29" s="239">
        <v>64</v>
      </c>
    </row>
    <row r="30" spans="2:31">
      <c r="D30" s="238">
        <v>12</v>
      </c>
      <c r="E30" s="238" t="s">
        <v>1606</v>
      </c>
      <c r="F30" s="238" t="s">
        <v>1607</v>
      </c>
      <c r="G30" s="238" t="s">
        <v>1497</v>
      </c>
      <c r="H30" s="238" t="s">
        <v>428</v>
      </c>
      <c r="I30" s="238">
        <v>0</v>
      </c>
      <c r="J30" s="239">
        <v>73.010000000000005</v>
      </c>
      <c r="K30" s="239">
        <v>69.64</v>
      </c>
      <c r="L30" s="239">
        <v>75.88</v>
      </c>
      <c r="M30" s="239">
        <v>81.22</v>
      </c>
      <c r="N30" s="239">
        <v>84.53</v>
      </c>
      <c r="O30" s="239">
        <v>75.930000000000007</v>
      </c>
      <c r="P30" s="239">
        <v>91.54</v>
      </c>
      <c r="Q30" s="239">
        <v>74.650000000000006</v>
      </c>
      <c r="R30" s="239">
        <v>77.08</v>
      </c>
      <c r="S30" s="239">
        <v>73.36</v>
      </c>
      <c r="T30" s="239">
        <v>76.98</v>
      </c>
      <c r="U30" s="239">
        <v>85.98</v>
      </c>
      <c r="V30" s="239">
        <v>82.5</v>
      </c>
      <c r="W30" s="239">
        <v>81.84</v>
      </c>
      <c r="X30" s="239">
        <v>78.61</v>
      </c>
      <c r="Y30" s="239">
        <v>92.49</v>
      </c>
      <c r="Z30" s="239">
        <v>89.59</v>
      </c>
      <c r="AA30" s="239">
        <v>90.19</v>
      </c>
      <c r="AB30" s="239">
        <v>85</v>
      </c>
      <c r="AC30" s="239">
        <v>77.42</v>
      </c>
      <c r="AD30" s="239">
        <v>87.24</v>
      </c>
      <c r="AE30" s="239">
        <v>79.45</v>
      </c>
    </row>
    <row r="31" spans="2:31">
      <c r="B31" s="238" t="s">
        <v>333</v>
      </c>
      <c r="C31" s="238" t="s">
        <v>1936</v>
      </c>
      <c r="D31" s="238">
        <v>14</v>
      </c>
      <c r="E31" s="238" t="s">
        <v>217</v>
      </c>
      <c r="F31" s="238" t="s">
        <v>1559</v>
      </c>
      <c r="G31" s="238" t="s">
        <v>1497</v>
      </c>
      <c r="H31" s="238" t="s">
        <v>1457</v>
      </c>
      <c r="I31" s="238">
        <v>0</v>
      </c>
      <c r="J31" s="239">
        <v>78.365853659999999</v>
      </c>
      <c r="K31" s="239">
        <v>78.400000000000006</v>
      </c>
      <c r="L31" s="239">
        <v>72.599999999999994</v>
      </c>
      <c r="M31" s="239">
        <v>75.099999999999994</v>
      </c>
      <c r="N31" s="239">
        <v>81</v>
      </c>
      <c r="O31" s="239">
        <v>82.4</v>
      </c>
      <c r="P31" s="239">
        <v>81</v>
      </c>
      <c r="Q31" s="239" t="s">
        <v>191</v>
      </c>
      <c r="R31" s="239">
        <v>79.900000000000006</v>
      </c>
      <c r="S31" s="239">
        <v>75.105042019999999</v>
      </c>
      <c r="T31" s="239">
        <v>85.3</v>
      </c>
      <c r="U31" s="239">
        <v>74.886597940000001</v>
      </c>
      <c r="V31" s="239">
        <v>68.900000000000006</v>
      </c>
      <c r="W31" s="239">
        <v>79.400000000000006</v>
      </c>
      <c r="X31" s="239">
        <v>78.099999999999994</v>
      </c>
      <c r="Y31" s="239">
        <v>74.8</v>
      </c>
      <c r="Z31" s="239">
        <v>68.444444439999998</v>
      </c>
      <c r="AA31" s="239">
        <v>78</v>
      </c>
      <c r="AB31" s="239">
        <v>75.8</v>
      </c>
      <c r="AC31" s="239">
        <v>78.599999999999994</v>
      </c>
      <c r="AD31" s="239">
        <v>74.05</v>
      </c>
      <c r="AE31" s="239">
        <v>76.763037019999999</v>
      </c>
    </row>
    <row r="32" spans="2:31">
      <c r="D32" s="238">
        <v>15</v>
      </c>
      <c r="E32" s="238" t="s">
        <v>218</v>
      </c>
      <c r="F32" s="238" t="s">
        <v>1525</v>
      </c>
      <c r="G32" s="238" t="s">
        <v>1497</v>
      </c>
      <c r="H32" s="238" t="s">
        <v>1458</v>
      </c>
      <c r="I32" s="238">
        <v>0</v>
      </c>
      <c r="J32" s="239">
        <v>56.146341460000002</v>
      </c>
      <c r="K32" s="239">
        <v>56</v>
      </c>
      <c r="L32" s="239">
        <v>50.6</v>
      </c>
      <c r="M32" s="239">
        <v>53.3</v>
      </c>
      <c r="N32" s="239">
        <v>60</v>
      </c>
      <c r="O32" s="239">
        <v>56.4</v>
      </c>
      <c r="P32" s="239">
        <v>60.9</v>
      </c>
      <c r="Q32" s="239" t="s">
        <v>191</v>
      </c>
      <c r="R32" s="239">
        <v>58.6</v>
      </c>
      <c r="S32" s="239">
        <v>53.27380952</v>
      </c>
      <c r="T32" s="239">
        <v>66.633333329999999</v>
      </c>
      <c r="U32" s="239">
        <v>54.649484540000003</v>
      </c>
      <c r="V32" s="239">
        <v>56.5</v>
      </c>
      <c r="W32" s="239">
        <v>54.7</v>
      </c>
      <c r="X32" s="239">
        <v>60.3</v>
      </c>
      <c r="Y32" s="239">
        <v>54.5</v>
      </c>
      <c r="Z32" s="239">
        <v>55</v>
      </c>
      <c r="AA32" s="239">
        <v>56</v>
      </c>
      <c r="AB32" s="239">
        <v>58.4</v>
      </c>
      <c r="AC32" s="239">
        <v>55.6</v>
      </c>
      <c r="AD32" s="239">
        <v>52.5</v>
      </c>
      <c r="AE32" s="239">
        <v>56.077186349999998</v>
      </c>
    </row>
    <row r="33" spans="2:31">
      <c r="D33" s="238">
        <v>16</v>
      </c>
      <c r="E33" s="238" t="s">
        <v>219</v>
      </c>
      <c r="F33" s="238" t="s">
        <v>1524</v>
      </c>
      <c r="G33" s="238" t="s">
        <v>1497</v>
      </c>
      <c r="H33" s="238" t="s">
        <v>1459</v>
      </c>
      <c r="I33" s="238">
        <v>0</v>
      </c>
      <c r="J33" s="239">
        <v>65.987804879999999</v>
      </c>
      <c r="K33" s="239">
        <v>72.900000000000006</v>
      </c>
      <c r="L33" s="239">
        <v>63.7</v>
      </c>
      <c r="M33" s="239">
        <v>70.400000000000006</v>
      </c>
      <c r="N33" s="239">
        <v>71.7</v>
      </c>
      <c r="O33" s="239">
        <v>75.3</v>
      </c>
      <c r="P33" s="239">
        <v>69.099999999999994</v>
      </c>
      <c r="Q33" s="239" t="s">
        <v>191</v>
      </c>
      <c r="R33" s="239">
        <v>68.400000000000006</v>
      </c>
      <c r="S33" s="239">
        <v>67.174369749999997</v>
      </c>
      <c r="T33" s="239">
        <v>68.099999999999994</v>
      </c>
      <c r="U33" s="239">
        <v>66.24742268</v>
      </c>
      <c r="V33" s="239">
        <v>63.5</v>
      </c>
      <c r="W33" s="239">
        <v>72.099999999999994</v>
      </c>
      <c r="X33" s="239">
        <v>67.099999999999994</v>
      </c>
      <c r="Y33" s="239">
        <v>68.3</v>
      </c>
      <c r="Z33" s="239">
        <v>59.555555560000002</v>
      </c>
      <c r="AA33" s="239">
        <v>69</v>
      </c>
      <c r="AB33" s="239">
        <v>71.099999999999994</v>
      </c>
      <c r="AC33" s="239">
        <v>69.5</v>
      </c>
      <c r="AD33" s="239">
        <v>67.75</v>
      </c>
      <c r="AE33" s="239">
        <v>67.245339099999995</v>
      </c>
    </row>
    <row r="34" spans="2:31">
      <c r="D34" s="238">
        <v>17</v>
      </c>
      <c r="E34" s="238" t="s">
        <v>220</v>
      </c>
      <c r="F34" s="238" t="s">
        <v>1526</v>
      </c>
      <c r="G34" s="238" t="s">
        <v>1497</v>
      </c>
      <c r="H34" s="238" t="s">
        <v>1460</v>
      </c>
      <c r="I34" s="238">
        <v>0</v>
      </c>
      <c r="J34" s="239">
        <v>83.723693139999995</v>
      </c>
      <c r="K34" s="239">
        <v>86.271676299999996</v>
      </c>
      <c r="L34" s="239">
        <v>80.567375889999994</v>
      </c>
      <c r="M34" s="239">
        <v>82.841068919999998</v>
      </c>
      <c r="N34" s="239">
        <v>85.190409029999998</v>
      </c>
      <c r="O34" s="239">
        <v>83.094555869999994</v>
      </c>
      <c r="P34" s="239">
        <v>84.560906520000003</v>
      </c>
      <c r="Q34" s="239" t="s">
        <v>191</v>
      </c>
      <c r="R34" s="239">
        <v>83.613445380000002</v>
      </c>
      <c r="S34" s="239">
        <v>85.077567099999996</v>
      </c>
      <c r="T34" s="239">
        <v>86.8630201</v>
      </c>
      <c r="U34" s="239">
        <v>83.490360920000001</v>
      </c>
      <c r="V34" s="239">
        <v>86.134453780000001</v>
      </c>
      <c r="W34" s="239">
        <v>84.895104900000007</v>
      </c>
      <c r="X34" s="239">
        <v>82.8125</v>
      </c>
      <c r="Y34" s="239">
        <v>82.714285709999999</v>
      </c>
      <c r="Z34" s="239">
        <v>81.239669419999998</v>
      </c>
      <c r="AA34" s="239">
        <v>83.356643360000007</v>
      </c>
      <c r="AB34" s="239">
        <v>82.844574780000002</v>
      </c>
      <c r="AC34" s="239">
        <v>88.517441860000005</v>
      </c>
      <c r="AD34" s="239">
        <v>83.345145290000005</v>
      </c>
      <c r="AE34" s="239">
        <v>84.06483394</v>
      </c>
    </row>
    <row r="35" spans="2:31">
      <c r="B35" s="238" t="s">
        <v>334</v>
      </c>
      <c r="C35" s="238" t="s">
        <v>1937</v>
      </c>
      <c r="D35" s="238">
        <v>18</v>
      </c>
      <c r="E35" s="238" t="s">
        <v>221</v>
      </c>
      <c r="F35" s="238" t="s">
        <v>1550</v>
      </c>
      <c r="G35" s="238" t="s">
        <v>1497</v>
      </c>
      <c r="H35" s="238" t="s">
        <v>1461</v>
      </c>
      <c r="I35" s="238">
        <v>0</v>
      </c>
      <c r="J35" s="239">
        <v>86.286731970000005</v>
      </c>
      <c r="K35" s="239">
        <v>80.147058819999998</v>
      </c>
      <c r="L35" s="239">
        <v>75.796178339999997</v>
      </c>
      <c r="M35" s="239">
        <v>79.452054790000005</v>
      </c>
      <c r="N35" s="239">
        <v>85.826771649999998</v>
      </c>
      <c r="O35" s="239">
        <v>83.45323741</v>
      </c>
      <c r="P35" s="239">
        <v>86.792452830000002</v>
      </c>
      <c r="Q35" s="239" t="s">
        <v>191</v>
      </c>
      <c r="R35" s="239">
        <v>81.355932199999998</v>
      </c>
      <c r="S35" s="239">
        <v>83.308931189999996</v>
      </c>
      <c r="T35" s="239">
        <v>92.1182266</v>
      </c>
      <c r="U35" s="239">
        <v>85.949764520000002</v>
      </c>
      <c r="V35" s="239">
        <v>87.5</v>
      </c>
      <c r="W35" s="239">
        <v>77.777777779999994</v>
      </c>
      <c r="X35" s="239">
        <v>83.615819209999998</v>
      </c>
      <c r="Y35" s="239">
        <v>85.185185189999999</v>
      </c>
      <c r="Z35" s="239">
        <v>83.710407239999995</v>
      </c>
      <c r="AA35" s="239">
        <v>87.804878049999999</v>
      </c>
      <c r="AB35" s="239">
        <v>82.758620690000001</v>
      </c>
      <c r="AC35" s="239">
        <v>86.309523810000002</v>
      </c>
      <c r="AD35" s="239">
        <v>81.36882129</v>
      </c>
      <c r="AE35" s="239">
        <v>84.880288620000002</v>
      </c>
    </row>
    <row r="36" spans="2:31">
      <c r="D36" s="238">
        <v>19</v>
      </c>
      <c r="E36" s="238" t="s">
        <v>222</v>
      </c>
      <c r="F36" s="238" t="s">
        <v>1608</v>
      </c>
      <c r="G36" s="238" t="s">
        <v>1497</v>
      </c>
      <c r="H36" s="238" t="s">
        <v>1462</v>
      </c>
      <c r="I36" s="238">
        <v>0</v>
      </c>
      <c r="J36" s="239">
        <v>62.687179489999998</v>
      </c>
      <c r="K36" s="239">
        <v>50.501672239999998</v>
      </c>
      <c r="L36" s="239">
        <v>58.757961780000002</v>
      </c>
      <c r="M36" s="239">
        <v>66.185897440000005</v>
      </c>
      <c r="N36" s="239">
        <v>55.718954250000003</v>
      </c>
      <c r="O36" s="239">
        <v>59.284497440000003</v>
      </c>
      <c r="P36" s="239">
        <v>67.164179099999998</v>
      </c>
      <c r="Q36" s="239" t="s">
        <v>191</v>
      </c>
      <c r="R36" s="239">
        <v>66.356589150000005</v>
      </c>
      <c r="S36" s="239">
        <v>44.165920620000001</v>
      </c>
      <c r="T36" s="239">
        <v>72.276159649999997</v>
      </c>
      <c r="U36" s="239">
        <v>63.226351350000002</v>
      </c>
      <c r="V36" s="239">
        <v>38.550247120000002</v>
      </c>
      <c r="W36" s="239">
        <v>61.320754719999996</v>
      </c>
      <c r="X36" s="239">
        <v>56.240601499999997</v>
      </c>
      <c r="Y36" s="239">
        <v>66.559485530000003</v>
      </c>
      <c r="Z36" s="239">
        <v>59.802955670000003</v>
      </c>
      <c r="AA36" s="239">
        <v>52.786377709999996</v>
      </c>
      <c r="AB36" s="239">
        <v>40.487804879999999</v>
      </c>
      <c r="AC36" s="239">
        <v>57.240204429999999</v>
      </c>
      <c r="AD36" s="239">
        <v>66.585760519999994</v>
      </c>
      <c r="AE36" s="239">
        <v>59.415403990000001</v>
      </c>
    </row>
    <row r="37" spans="2:31">
      <c r="D37" s="238">
        <v>20</v>
      </c>
      <c r="E37" s="238" t="s">
        <v>223</v>
      </c>
      <c r="F37" s="238" t="s">
        <v>1609</v>
      </c>
      <c r="G37" s="238" t="s">
        <v>140</v>
      </c>
      <c r="H37" s="238" t="s">
        <v>1463</v>
      </c>
      <c r="I37" s="238">
        <v>0</v>
      </c>
      <c r="J37" s="239">
        <v>63.33</v>
      </c>
      <c r="K37" s="239">
        <v>64.78</v>
      </c>
      <c r="L37" s="239">
        <v>66.790000000000006</v>
      </c>
      <c r="M37" s="239">
        <v>73.55</v>
      </c>
      <c r="N37" s="239">
        <v>56.96</v>
      </c>
      <c r="O37" s="239">
        <v>73.849999999999994</v>
      </c>
      <c r="P37" s="239">
        <v>73.33</v>
      </c>
      <c r="Q37" s="239" t="s">
        <v>191</v>
      </c>
      <c r="R37" s="239">
        <v>67.88</v>
      </c>
      <c r="S37" s="239">
        <v>59.74</v>
      </c>
      <c r="T37" s="239">
        <v>77.680000000000007</v>
      </c>
      <c r="U37" s="239">
        <v>49.9</v>
      </c>
      <c r="V37" s="239">
        <v>54.98</v>
      </c>
      <c r="W37" s="239">
        <v>62.01</v>
      </c>
      <c r="X37" s="239">
        <v>55.56</v>
      </c>
      <c r="Y37" s="239">
        <v>65.56</v>
      </c>
      <c r="Z37" s="239">
        <v>53.05</v>
      </c>
      <c r="AA37" s="239">
        <v>57.5</v>
      </c>
      <c r="AB37" s="239">
        <v>64.37</v>
      </c>
      <c r="AC37" s="239">
        <v>56.89</v>
      </c>
      <c r="AD37" s="239">
        <v>66.319999999999993</v>
      </c>
      <c r="AE37" s="239">
        <v>60.97</v>
      </c>
    </row>
    <row r="38" spans="2:31">
      <c r="D38" s="238">
        <v>21</v>
      </c>
      <c r="E38" s="238" t="s">
        <v>224</v>
      </c>
      <c r="F38" s="238" t="s">
        <v>1610</v>
      </c>
      <c r="G38" s="238" t="s">
        <v>1497</v>
      </c>
      <c r="H38" s="238" t="s">
        <v>1467</v>
      </c>
      <c r="I38" s="238">
        <v>0</v>
      </c>
      <c r="J38" s="239">
        <v>92.82</v>
      </c>
      <c r="K38" s="239">
        <v>88.16</v>
      </c>
      <c r="L38" s="239">
        <v>87.59</v>
      </c>
      <c r="M38" s="239">
        <v>92.29</v>
      </c>
      <c r="N38" s="239">
        <v>91.12</v>
      </c>
      <c r="O38" s="239">
        <v>92.99</v>
      </c>
      <c r="P38" s="239">
        <v>94.96</v>
      </c>
      <c r="Q38" s="239">
        <v>92.03</v>
      </c>
      <c r="R38" s="239">
        <v>92.33</v>
      </c>
      <c r="S38" s="239">
        <v>89.44</v>
      </c>
      <c r="T38" s="239">
        <v>95.49</v>
      </c>
      <c r="U38" s="239">
        <v>93.58</v>
      </c>
      <c r="V38" s="239">
        <v>92.34</v>
      </c>
      <c r="W38" s="239">
        <v>88.55</v>
      </c>
      <c r="X38" s="239">
        <v>85.15</v>
      </c>
      <c r="Y38" s="239">
        <v>83.13</v>
      </c>
      <c r="Z38" s="239">
        <v>90.25</v>
      </c>
      <c r="AA38" s="239">
        <v>88.73</v>
      </c>
      <c r="AB38" s="239">
        <v>88.9</v>
      </c>
      <c r="AC38" s="239">
        <v>86.9</v>
      </c>
      <c r="AD38" s="239">
        <v>90.61</v>
      </c>
      <c r="AE38" s="239">
        <v>91.22</v>
      </c>
    </row>
    <row r="39" spans="2:31">
      <c r="D39" s="238">
        <v>22</v>
      </c>
      <c r="E39" s="238" t="s">
        <v>225</v>
      </c>
      <c r="F39" s="238" t="s">
        <v>1611</v>
      </c>
      <c r="G39" s="238" t="s">
        <v>1497</v>
      </c>
      <c r="H39" s="238" t="s">
        <v>1468</v>
      </c>
      <c r="I39" s="238">
        <v>1</v>
      </c>
      <c r="J39" s="239">
        <v>14.66</v>
      </c>
      <c r="K39" s="239">
        <v>30.52</v>
      </c>
      <c r="L39" s="239">
        <v>15.21</v>
      </c>
      <c r="M39" s="239">
        <v>33.68</v>
      </c>
      <c r="N39" s="239">
        <v>5.14</v>
      </c>
      <c r="O39" s="239">
        <v>6.87</v>
      </c>
      <c r="P39" s="239">
        <v>6.28</v>
      </c>
      <c r="Q39" s="239">
        <v>13.15</v>
      </c>
      <c r="R39" s="239">
        <v>20.399999999999999</v>
      </c>
      <c r="S39" s="239">
        <v>11.37</v>
      </c>
      <c r="T39" s="239">
        <v>17.77</v>
      </c>
      <c r="U39" s="239">
        <v>11.09</v>
      </c>
      <c r="V39" s="239">
        <v>24.22</v>
      </c>
      <c r="W39" s="239">
        <v>21.16</v>
      </c>
      <c r="X39" s="239">
        <v>11.19</v>
      </c>
      <c r="Y39" s="239">
        <v>20.25</v>
      </c>
      <c r="Z39" s="239">
        <v>34.4</v>
      </c>
      <c r="AA39" s="239">
        <v>39.42</v>
      </c>
      <c r="AB39" s="239">
        <v>26.29</v>
      </c>
      <c r="AC39" s="239">
        <v>19.57</v>
      </c>
      <c r="AD39" s="239">
        <v>23.75</v>
      </c>
      <c r="AE39" s="239">
        <v>17.670000000000002</v>
      </c>
    </row>
    <row r="40" spans="2:31">
      <c r="D40" s="238">
        <v>23</v>
      </c>
      <c r="E40" s="238" t="s">
        <v>226</v>
      </c>
      <c r="F40" s="238" t="s">
        <v>1612</v>
      </c>
      <c r="G40" s="238" t="s">
        <v>1497</v>
      </c>
      <c r="H40" s="238" t="s">
        <v>1469</v>
      </c>
      <c r="I40" s="238">
        <v>1</v>
      </c>
      <c r="J40" s="239">
        <v>19.28</v>
      </c>
      <c r="K40" s="239">
        <v>21.25</v>
      </c>
      <c r="L40" s="239">
        <v>20.76</v>
      </c>
      <c r="M40" s="239">
        <v>20.77</v>
      </c>
      <c r="N40" s="239">
        <v>10.3</v>
      </c>
      <c r="O40" s="239">
        <v>18.940000000000001</v>
      </c>
      <c r="P40" s="239">
        <v>6.66</v>
      </c>
      <c r="Q40" s="239">
        <v>2.54</v>
      </c>
      <c r="R40" s="239">
        <v>43.14</v>
      </c>
      <c r="S40" s="239">
        <v>8</v>
      </c>
      <c r="T40" s="239">
        <v>8.1999999999999993</v>
      </c>
      <c r="U40" s="239">
        <v>14.91</v>
      </c>
      <c r="V40" s="239">
        <v>9.8800000000000008</v>
      </c>
      <c r="W40" s="239">
        <v>20.52</v>
      </c>
      <c r="X40" s="239">
        <v>14.5</v>
      </c>
      <c r="Y40" s="239">
        <v>25.02</v>
      </c>
      <c r="Z40" s="239">
        <v>33.43</v>
      </c>
      <c r="AA40" s="239">
        <v>17.23</v>
      </c>
      <c r="AB40" s="239">
        <v>28.25</v>
      </c>
      <c r="AC40" s="239">
        <v>19.79</v>
      </c>
      <c r="AD40" s="239">
        <v>12.1</v>
      </c>
      <c r="AE40" s="239">
        <v>16.95</v>
      </c>
    </row>
    <row r="41" spans="2:31">
      <c r="B41" s="238" t="s">
        <v>335</v>
      </c>
      <c r="C41" s="238" t="s">
        <v>1938</v>
      </c>
      <c r="D41" s="238">
        <v>24</v>
      </c>
      <c r="E41" s="238" t="s">
        <v>227</v>
      </c>
      <c r="F41" s="238" t="s">
        <v>1554</v>
      </c>
      <c r="G41" s="238" t="s">
        <v>1496</v>
      </c>
      <c r="H41" s="238" t="s">
        <v>1481</v>
      </c>
      <c r="I41" s="238">
        <v>1</v>
      </c>
      <c r="J41" s="239">
        <v>20965.8</v>
      </c>
      <c r="K41" s="239">
        <v>19974.099999999999</v>
      </c>
      <c r="L41" s="239">
        <v>19216.7</v>
      </c>
      <c r="M41" s="239">
        <v>17767.7</v>
      </c>
      <c r="N41" s="239">
        <v>19322.3</v>
      </c>
      <c r="O41" s="239">
        <v>20006.3</v>
      </c>
      <c r="P41" s="239">
        <v>18949.400000000001</v>
      </c>
      <c r="Q41" s="239">
        <v>21013.5</v>
      </c>
      <c r="R41" s="239">
        <v>20782</v>
      </c>
      <c r="S41" s="239">
        <v>19076.7</v>
      </c>
      <c r="T41" s="239">
        <v>19457.400000000001</v>
      </c>
      <c r="U41" s="239">
        <v>19059.5</v>
      </c>
      <c r="V41" s="239">
        <v>19498.099999999999</v>
      </c>
      <c r="W41" s="239">
        <v>20208.2</v>
      </c>
      <c r="X41" s="239">
        <v>19774.099999999999</v>
      </c>
      <c r="Y41" s="239">
        <v>20688</v>
      </c>
      <c r="Z41" s="239">
        <v>19875.2</v>
      </c>
      <c r="AA41" s="239">
        <v>20620.900000000001</v>
      </c>
      <c r="AB41" s="239">
        <v>20470.599999999999</v>
      </c>
      <c r="AC41" s="239">
        <v>20268.599999999999</v>
      </c>
      <c r="AD41" s="239">
        <v>20584.7</v>
      </c>
      <c r="AE41" s="239">
        <v>19786.400000000001</v>
      </c>
    </row>
    <row r="42" spans="2:31">
      <c r="D42" s="238">
        <v>25</v>
      </c>
      <c r="E42" s="238" t="s">
        <v>1584</v>
      </c>
      <c r="F42" s="238" t="s">
        <v>1613</v>
      </c>
      <c r="G42" s="238" t="s">
        <v>1496</v>
      </c>
      <c r="H42" s="238" t="s">
        <v>1585</v>
      </c>
      <c r="I42" s="238">
        <v>1</v>
      </c>
      <c r="J42" s="239">
        <v>42510.376680000001</v>
      </c>
      <c r="K42" s="239">
        <v>44027.558219999999</v>
      </c>
      <c r="L42" s="239">
        <v>48395.48732</v>
      </c>
      <c r="M42" s="239">
        <v>43769.496010000003</v>
      </c>
      <c r="N42" s="239">
        <v>43749.092879999997</v>
      </c>
      <c r="O42" s="239">
        <v>45539.897570000001</v>
      </c>
      <c r="P42" s="239">
        <v>41110.79578</v>
      </c>
      <c r="Q42" s="239">
        <v>44973.185749999997</v>
      </c>
      <c r="R42" s="239">
        <v>52712.106249999997</v>
      </c>
      <c r="S42" s="239">
        <v>43860.410510000002</v>
      </c>
      <c r="T42" s="239">
        <v>45022.300929999998</v>
      </c>
      <c r="U42" s="239">
        <v>45149.958830000003</v>
      </c>
      <c r="V42" s="239">
        <v>47025.151669999999</v>
      </c>
      <c r="W42" s="239">
        <v>47447.002990000001</v>
      </c>
      <c r="X42" s="239">
        <v>43386.326200000003</v>
      </c>
      <c r="Y42" s="239">
        <v>46682.067369999997</v>
      </c>
      <c r="Z42" s="239">
        <v>45977.82404</v>
      </c>
      <c r="AA42" s="239">
        <v>49975.101979999999</v>
      </c>
      <c r="AB42" s="239">
        <v>45598.292840000002</v>
      </c>
      <c r="AC42" s="239">
        <v>46674.097759999997</v>
      </c>
      <c r="AD42" s="239">
        <v>50704.035069999998</v>
      </c>
      <c r="AE42" s="239">
        <v>44297.664949999998</v>
      </c>
    </row>
    <row r="43" spans="2:31">
      <c r="D43" s="238">
        <v>26</v>
      </c>
      <c r="E43" s="238" t="s">
        <v>228</v>
      </c>
      <c r="F43" s="238" t="s">
        <v>1614</v>
      </c>
      <c r="G43" s="238" t="s">
        <v>1497</v>
      </c>
      <c r="H43" s="238" t="s">
        <v>1482</v>
      </c>
      <c r="I43" s="238">
        <v>1</v>
      </c>
      <c r="J43" s="239">
        <v>1280.462307</v>
      </c>
      <c r="K43" s="239">
        <v>1595.330005</v>
      </c>
      <c r="L43" s="239">
        <v>1522.6904850000001</v>
      </c>
      <c r="M43" s="239">
        <v>1203.6764410000001</v>
      </c>
      <c r="N43" s="239">
        <v>1339.0964899999999</v>
      </c>
      <c r="O43" s="239">
        <v>1268.41004</v>
      </c>
      <c r="P43" s="239">
        <v>1338.5614519999999</v>
      </c>
      <c r="Q43" s="239">
        <v>1196.469075</v>
      </c>
      <c r="R43" s="239">
        <v>1162.0305539999999</v>
      </c>
      <c r="S43" s="239">
        <v>1131.833601</v>
      </c>
      <c r="T43" s="239">
        <v>1162.7972569999999</v>
      </c>
      <c r="U43" s="239">
        <v>1233.869688</v>
      </c>
      <c r="V43" s="239">
        <v>1256.223203</v>
      </c>
      <c r="W43" s="239">
        <v>1301.414571</v>
      </c>
      <c r="X43" s="239">
        <v>1195.6489630000001</v>
      </c>
      <c r="Y43" s="239">
        <v>1166.327601</v>
      </c>
      <c r="Z43" s="239">
        <v>1309.7209969999999</v>
      </c>
      <c r="AA43" s="239">
        <v>1379.5300769999999</v>
      </c>
      <c r="AB43" s="239">
        <v>1642.4814080000001</v>
      </c>
      <c r="AC43" s="239">
        <v>1237.1415500000001</v>
      </c>
      <c r="AD43" s="239">
        <v>1353.9380679999999</v>
      </c>
      <c r="AE43" s="239">
        <v>1263.0252170000001</v>
      </c>
    </row>
    <row r="44" spans="2:31">
      <c r="B44" s="238" t="s">
        <v>336</v>
      </c>
      <c r="C44" s="238" t="s">
        <v>321</v>
      </c>
      <c r="D44" s="238">
        <v>27</v>
      </c>
      <c r="E44" s="238" t="s">
        <v>1867</v>
      </c>
      <c r="F44" s="238" t="s">
        <v>1558</v>
      </c>
      <c r="G44" s="238" t="s">
        <v>1497</v>
      </c>
      <c r="H44" s="238" t="s">
        <v>1317</v>
      </c>
      <c r="I44" s="238">
        <v>0</v>
      </c>
      <c r="J44" s="239">
        <v>71.3</v>
      </c>
      <c r="K44" s="239">
        <v>70.959999999999994</v>
      </c>
      <c r="L44" s="239">
        <v>79.040000000000006</v>
      </c>
      <c r="M44" s="239">
        <v>79.63</v>
      </c>
      <c r="N44" s="239">
        <v>83.22</v>
      </c>
      <c r="O44" s="239">
        <v>77.97</v>
      </c>
      <c r="P44" s="239">
        <v>79.94</v>
      </c>
      <c r="Q44" s="239">
        <v>77.23</v>
      </c>
      <c r="R44" s="239">
        <v>69.59</v>
      </c>
      <c r="S44" s="239">
        <v>72.8</v>
      </c>
      <c r="T44" s="239">
        <v>76.02</v>
      </c>
      <c r="U44" s="239">
        <v>74.930000000000007</v>
      </c>
      <c r="V44" s="239">
        <v>76.540000000000006</v>
      </c>
      <c r="W44" s="239">
        <v>79.34</v>
      </c>
      <c r="X44" s="239">
        <v>76.290000000000006</v>
      </c>
      <c r="Y44" s="239">
        <v>71.81</v>
      </c>
      <c r="Z44" s="239">
        <v>75.510000000000005</v>
      </c>
      <c r="AA44" s="239">
        <v>77.33</v>
      </c>
      <c r="AB44" s="239">
        <v>73.44</v>
      </c>
      <c r="AC44" s="239">
        <v>81.349999999999994</v>
      </c>
      <c r="AD44" s="239">
        <v>79.91</v>
      </c>
      <c r="AE44" s="239">
        <v>74.67</v>
      </c>
    </row>
    <row r="45" spans="2:31">
      <c r="D45" s="238">
        <v>28</v>
      </c>
      <c r="E45" s="238" t="s">
        <v>1868</v>
      </c>
      <c r="F45" s="238" t="s">
        <v>1506</v>
      </c>
      <c r="G45" s="238" t="s">
        <v>1497</v>
      </c>
      <c r="H45" s="238" t="s">
        <v>1318</v>
      </c>
      <c r="I45" s="238">
        <v>1</v>
      </c>
      <c r="J45" s="239">
        <v>2.5</v>
      </c>
      <c r="K45" s="239">
        <v>2.33</v>
      </c>
      <c r="L45" s="239">
        <v>3.36</v>
      </c>
      <c r="M45" s="239">
        <v>2.98</v>
      </c>
      <c r="N45" s="239">
        <v>3.55</v>
      </c>
      <c r="O45" s="239">
        <v>3.12</v>
      </c>
      <c r="P45" s="239">
        <v>3.66</v>
      </c>
      <c r="Q45" s="239">
        <v>2.69</v>
      </c>
      <c r="R45" s="239">
        <v>3.53</v>
      </c>
      <c r="S45" s="239">
        <v>3.1</v>
      </c>
      <c r="T45" s="239">
        <v>2.4500000000000002</v>
      </c>
      <c r="U45" s="239">
        <v>3.1</v>
      </c>
      <c r="V45" s="239">
        <v>2.5499999999999998</v>
      </c>
      <c r="W45" s="239">
        <v>4.1500000000000004</v>
      </c>
      <c r="X45" s="239">
        <v>3.41</v>
      </c>
      <c r="Y45" s="239">
        <v>3.14</v>
      </c>
      <c r="Z45" s="239">
        <v>3.41</v>
      </c>
      <c r="AA45" s="239">
        <v>4.2699999999999996</v>
      </c>
      <c r="AB45" s="239">
        <v>2.86</v>
      </c>
      <c r="AC45" s="239">
        <v>3.26</v>
      </c>
      <c r="AD45" s="239">
        <v>2.57</v>
      </c>
      <c r="AE45" s="239">
        <v>2.99</v>
      </c>
    </row>
    <row r="46" spans="2:31">
      <c r="D46" s="238">
        <v>29</v>
      </c>
      <c r="E46" s="238" t="s">
        <v>1869</v>
      </c>
      <c r="F46" s="238" t="s">
        <v>1544</v>
      </c>
      <c r="G46" s="238" t="s">
        <v>1497</v>
      </c>
      <c r="H46" s="238" t="s">
        <v>1319</v>
      </c>
      <c r="I46" s="238">
        <v>1</v>
      </c>
      <c r="J46" s="239">
        <v>1.64</v>
      </c>
      <c r="K46" s="239">
        <v>1.61</v>
      </c>
      <c r="L46" s="239">
        <v>1.73</v>
      </c>
      <c r="M46" s="239">
        <v>1.67</v>
      </c>
      <c r="N46" s="239">
        <v>2.61</v>
      </c>
      <c r="O46" s="239">
        <v>1.46</v>
      </c>
      <c r="P46" s="239">
        <v>3.04</v>
      </c>
      <c r="Q46" s="239">
        <v>3.24</v>
      </c>
      <c r="R46" s="239">
        <v>2.82</v>
      </c>
      <c r="S46" s="239">
        <v>1.64</v>
      </c>
      <c r="T46" s="239">
        <v>1.95</v>
      </c>
      <c r="U46" s="239">
        <v>1.83</v>
      </c>
      <c r="V46" s="239">
        <v>1.58</v>
      </c>
      <c r="W46" s="239">
        <v>1.78</v>
      </c>
      <c r="X46" s="239">
        <v>2.15</v>
      </c>
      <c r="Y46" s="239">
        <v>2.16</v>
      </c>
      <c r="Z46" s="239">
        <v>1.51</v>
      </c>
      <c r="AA46" s="239">
        <v>2.2200000000000002</v>
      </c>
      <c r="AB46" s="239">
        <v>1.89</v>
      </c>
      <c r="AC46" s="239">
        <v>1.41</v>
      </c>
      <c r="AD46" s="239">
        <v>2.77</v>
      </c>
      <c r="AE46" s="239">
        <v>1.84</v>
      </c>
    </row>
    <row r="47" spans="2:31">
      <c r="D47" s="238">
        <v>30</v>
      </c>
      <c r="E47" s="238" t="s">
        <v>229</v>
      </c>
      <c r="F47" s="238" t="s">
        <v>1615</v>
      </c>
      <c r="G47" s="238" t="s">
        <v>1497</v>
      </c>
      <c r="H47" s="238" t="s">
        <v>1320</v>
      </c>
      <c r="I47" s="238">
        <v>1</v>
      </c>
      <c r="J47" s="239">
        <v>0.95</v>
      </c>
      <c r="K47" s="239">
        <v>0.9</v>
      </c>
      <c r="L47" s="239">
        <v>1.1299999999999999</v>
      </c>
      <c r="M47" s="239">
        <v>1.3</v>
      </c>
      <c r="N47" s="239">
        <v>1.33</v>
      </c>
      <c r="O47" s="239">
        <v>0.96</v>
      </c>
      <c r="P47" s="239">
        <v>1.52</v>
      </c>
      <c r="Q47" s="239">
        <v>1.05</v>
      </c>
      <c r="R47" s="239">
        <v>1.32</v>
      </c>
      <c r="S47" s="239">
        <v>1.25</v>
      </c>
      <c r="T47" s="239">
        <v>0.75</v>
      </c>
      <c r="U47" s="239">
        <v>1.24</v>
      </c>
      <c r="V47" s="239">
        <v>1.03</v>
      </c>
      <c r="W47" s="239">
        <v>1.01</v>
      </c>
      <c r="X47" s="239">
        <v>1.56</v>
      </c>
      <c r="Y47" s="239">
        <v>0.99</v>
      </c>
      <c r="Z47" s="239">
        <v>1.1200000000000001</v>
      </c>
      <c r="AA47" s="239">
        <v>1.05</v>
      </c>
      <c r="AB47" s="239">
        <v>1.35</v>
      </c>
      <c r="AC47" s="239">
        <v>1.25</v>
      </c>
      <c r="AD47" s="239">
        <v>1.1399999999999999</v>
      </c>
      <c r="AE47" s="239">
        <v>1.1299999999999999</v>
      </c>
    </row>
    <row r="48" spans="2:31">
      <c r="D48" s="238">
        <v>31</v>
      </c>
      <c r="E48" s="238" t="s">
        <v>1870</v>
      </c>
      <c r="F48" s="238" t="s">
        <v>1617</v>
      </c>
      <c r="G48" s="238" t="s">
        <v>1497</v>
      </c>
      <c r="H48" s="238" t="s">
        <v>1321</v>
      </c>
      <c r="I48" s="238">
        <v>1</v>
      </c>
      <c r="J48" s="239">
        <v>4.8499999999999996</v>
      </c>
      <c r="K48" s="239">
        <v>2.81</v>
      </c>
      <c r="L48" s="239">
        <v>4.12</v>
      </c>
      <c r="M48" s="239">
        <v>4.6500000000000004</v>
      </c>
      <c r="N48" s="239">
        <v>3.05</v>
      </c>
      <c r="O48" s="239">
        <v>4</v>
      </c>
      <c r="P48" s="239">
        <v>3.9</v>
      </c>
      <c r="Q48" s="239">
        <v>3.98</v>
      </c>
      <c r="R48" s="239">
        <v>4.8899999999999997</v>
      </c>
      <c r="S48" s="239">
        <v>4.1500000000000004</v>
      </c>
      <c r="T48" s="239">
        <v>3.2</v>
      </c>
      <c r="U48" s="239">
        <v>3.25</v>
      </c>
      <c r="V48" s="239">
        <v>2.85</v>
      </c>
      <c r="W48" s="239">
        <v>3.4</v>
      </c>
      <c r="X48" s="239">
        <v>2.67</v>
      </c>
      <c r="Y48" s="239">
        <v>3.49</v>
      </c>
      <c r="Z48" s="239">
        <v>2.73</v>
      </c>
      <c r="AA48" s="239">
        <v>4.42</v>
      </c>
      <c r="AB48" s="239">
        <v>3.12</v>
      </c>
      <c r="AC48" s="239">
        <v>4.2</v>
      </c>
      <c r="AD48" s="239">
        <v>3.1</v>
      </c>
      <c r="AE48" s="239">
        <v>3.89</v>
      </c>
    </row>
    <row r="49" spans="2:31">
      <c r="D49" s="238">
        <v>32</v>
      </c>
      <c r="E49" s="238" t="s">
        <v>1871</v>
      </c>
      <c r="F49" s="238" t="s">
        <v>1619</v>
      </c>
      <c r="G49" s="238" t="s">
        <v>140</v>
      </c>
      <c r="H49" s="238" t="s">
        <v>1484</v>
      </c>
      <c r="I49" s="238">
        <v>1</v>
      </c>
      <c r="J49" s="239">
        <v>9.3800000000000008</v>
      </c>
      <c r="K49" s="239">
        <v>9.16</v>
      </c>
      <c r="L49" s="239">
        <v>7.95</v>
      </c>
      <c r="M49" s="239">
        <v>7.63</v>
      </c>
      <c r="N49" s="239">
        <v>5.83</v>
      </c>
      <c r="O49" s="239">
        <v>8.08</v>
      </c>
      <c r="P49" s="239">
        <v>7.44</v>
      </c>
      <c r="Q49" s="239">
        <v>9.14</v>
      </c>
      <c r="R49" s="239">
        <v>5.99</v>
      </c>
      <c r="S49" s="239">
        <v>6.36</v>
      </c>
      <c r="T49" s="239">
        <v>8.36</v>
      </c>
      <c r="U49" s="239">
        <v>6.85</v>
      </c>
      <c r="V49" s="239">
        <v>7.65</v>
      </c>
      <c r="W49" s="239">
        <v>7.73</v>
      </c>
      <c r="X49" s="239">
        <v>9.1999999999999993</v>
      </c>
      <c r="Y49" s="239">
        <v>9.1</v>
      </c>
      <c r="Z49" s="239">
        <v>9.44</v>
      </c>
      <c r="AA49" s="239">
        <v>8.3000000000000007</v>
      </c>
      <c r="AB49" s="239">
        <v>6.09</v>
      </c>
      <c r="AC49" s="239">
        <v>8.26</v>
      </c>
      <c r="AD49" s="239">
        <v>6.38</v>
      </c>
      <c r="AE49" s="239">
        <v>7.83</v>
      </c>
    </row>
    <row r="50" spans="2:31">
      <c r="B50" s="238" t="s">
        <v>337</v>
      </c>
      <c r="C50" s="238" t="s">
        <v>324</v>
      </c>
      <c r="D50" s="238">
        <v>34</v>
      </c>
      <c r="E50" s="238" t="s">
        <v>1616</v>
      </c>
      <c r="F50" s="238" t="s">
        <v>1621</v>
      </c>
      <c r="G50" s="238" t="s">
        <v>140</v>
      </c>
      <c r="H50" s="238" t="s">
        <v>1322</v>
      </c>
      <c r="I50" s="238">
        <v>1</v>
      </c>
      <c r="J50" s="239">
        <v>2.8879000000000001</v>
      </c>
      <c r="K50" s="239">
        <v>1.087</v>
      </c>
      <c r="L50" s="239">
        <v>2.3555999999999999</v>
      </c>
      <c r="M50" s="239">
        <v>1.5329999999999999</v>
      </c>
      <c r="N50" s="239">
        <v>1.3985000000000001</v>
      </c>
      <c r="O50" s="239">
        <v>1.8358000000000001</v>
      </c>
      <c r="P50" s="239">
        <v>1.3003</v>
      </c>
      <c r="Q50" s="239">
        <v>2.0133000000000001</v>
      </c>
      <c r="R50" s="239">
        <v>3.0771999999999999</v>
      </c>
      <c r="S50" s="239">
        <v>1.7381</v>
      </c>
      <c r="T50" s="239">
        <v>1.7410000000000001</v>
      </c>
      <c r="U50" s="239">
        <v>2.3142</v>
      </c>
      <c r="V50" s="239">
        <v>1.6760999999999999</v>
      </c>
      <c r="W50" s="239">
        <v>1.0161</v>
      </c>
      <c r="X50" s="239">
        <v>0.81469999999999998</v>
      </c>
      <c r="Y50" s="239">
        <v>2.4335</v>
      </c>
      <c r="Z50" s="239">
        <v>1.3924000000000001</v>
      </c>
      <c r="AA50" s="239">
        <v>1.1202000000000001</v>
      </c>
      <c r="AB50" s="239">
        <v>2.1823000000000001</v>
      </c>
      <c r="AC50" s="239">
        <v>1.5687</v>
      </c>
      <c r="AD50" s="239">
        <v>1.7228000000000001</v>
      </c>
      <c r="AE50" s="239">
        <v>2.0070000000000001</v>
      </c>
    </row>
    <row r="51" spans="2:31">
      <c r="D51" s="238">
        <v>35</v>
      </c>
      <c r="E51" s="238" t="s">
        <v>1618</v>
      </c>
      <c r="F51" s="238" t="s">
        <v>1623</v>
      </c>
      <c r="G51" s="238" t="s">
        <v>1497</v>
      </c>
      <c r="H51" s="238" t="s">
        <v>1472</v>
      </c>
      <c r="I51" s="238">
        <v>1</v>
      </c>
      <c r="J51" s="239">
        <v>10.98</v>
      </c>
      <c r="K51" s="239">
        <v>50.75</v>
      </c>
      <c r="L51" s="239">
        <v>3.64</v>
      </c>
      <c r="M51" s="239">
        <v>1.92</v>
      </c>
      <c r="N51" s="239">
        <v>0</v>
      </c>
      <c r="O51" s="239">
        <v>4.8</v>
      </c>
      <c r="P51" s="239">
        <v>0</v>
      </c>
      <c r="Q51" s="239">
        <v>0</v>
      </c>
      <c r="R51" s="239">
        <v>11.11</v>
      </c>
      <c r="S51" s="239">
        <v>0</v>
      </c>
      <c r="T51" s="239">
        <v>4.08</v>
      </c>
      <c r="U51" s="239">
        <v>0.36</v>
      </c>
      <c r="V51" s="239">
        <v>26.92</v>
      </c>
      <c r="W51" s="239">
        <v>1.18</v>
      </c>
      <c r="X51" s="239">
        <v>6.67</v>
      </c>
      <c r="Y51" s="239">
        <v>9.3800000000000008</v>
      </c>
      <c r="Z51" s="239">
        <v>12.44</v>
      </c>
      <c r="AA51" s="239">
        <v>0</v>
      </c>
      <c r="AB51" s="239">
        <v>7.14</v>
      </c>
      <c r="AC51" s="239">
        <v>1.1499999999999999</v>
      </c>
      <c r="AD51" s="239">
        <v>11.72</v>
      </c>
      <c r="AE51" s="239">
        <v>8.51</v>
      </c>
    </row>
    <row r="52" spans="2:31">
      <c r="D52" s="238">
        <v>36</v>
      </c>
      <c r="E52" s="238" t="s">
        <v>1872</v>
      </c>
      <c r="F52" s="238" t="s">
        <v>1625</v>
      </c>
      <c r="G52" s="238" t="s">
        <v>140</v>
      </c>
      <c r="H52" s="238" t="s">
        <v>1473</v>
      </c>
      <c r="I52" s="238">
        <v>1</v>
      </c>
      <c r="J52" s="239">
        <v>7.73</v>
      </c>
      <c r="K52" s="239">
        <v>28.97</v>
      </c>
      <c r="L52" s="239">
        <v>4.1399999999999997</v>
      </c>
      <c r="M52" s="239">
        <v>5.94</v>
      </c>
      <c r="N52" s="239">
        <v>0</v>
      </c>
      <c r="O52" s="239">
        <v>1.83</v>
      </c>
      <c r="P52" s="239">
        <v>16.760000000000002</v>
      </c>
      <c r="Q52" s="239">
        <v>0</v>
      </c>
      <c r="R52" s="239">
        <v>13.92</v>
      </c>
      <c r="S52" s="239">
        <v>1.38</v>
      </c>
      <c r="T52" s="239">
        <v>9.84</v>
      </c>
      <c r="U52" s="239">
        <v>4.05</v>
      </c>
      <c r="V52" s="239">
        <v>4.3</v>
      </c>
      <c r="W52" s="239">
        <v>3.52</v>
      </c>
      <c r="X52" s="239">
        <v>5.1100000000000003</v>
      </c>
      <c r="Y52" s="239">
        <v>1.88</v>
      </c>
      <c r="Z52" s="239">
        <v>11.44</v>
      </c>
      <c r="AA52" s="239">
        <v>5.41</v>
      </c>
      <c r="AB52" s="239">
        <v>3.25</v>
      </c>
      <c r="AC52" s="239">
        <v>6.04</v>
      </c>
      <c r="AD52" s="239">
        <v>3.45</v>
      </c>
      <c r="AE52" s="239">
        <v>6.26</v>
      </c>
    </row>
    <row r="53" spans="2:31">
      <c r="D53" s="238">
        <v>37</v>
      </c>
      <c r="E53" s="238" t="s">
        <v>1873</v>
      </c>
      <c r="F53" s="238" t="s">
        <v>1627</v>
      </c>
      <c r="G53" s="238" t="s">
        <v>1497</v>
      </c>
      <c r="H53" s="238" t="s">
        <v>1483</v>
      </c>
      <c r="I53" s="238">
        <v>0</v>
      </c>
      <c r="J53" s="239">
        <v>1.5</v>
      </c>
      <c r="K53" s="239">
        <v>0.8</v>
      </c>
      <c r="L53" s="239">
        <v>19.8</v>
      </c>
      <c r="M53" s="239">
        <v>45.8</v>
      </c>
      <c r="N53" s="239">
        <v>21.4</v>
      </c>
      <c r="O53" s="239">
        <v>4.9000000000000004</v>
      </c>
      <c r="P53" s="239">
        <v>1.3</v>
      </c>
      <c r="Q53" s="239">
        <v>0</v>
      </c>
      <c r="R53" s="239">
        <v>5.9</v>
      </c>
      <c r="S53" s="239">
        <v>13.7</v>
      </c>
      <c r="T53" s="239">
        <v>3.5</v>
      </c>
      <c r="U53" s="239">
        <v>15.1</v>
      </c>
      <c r="V53" s="239">
        <v>16.899999999999999</v>
      </c>
      <c r="W53" s="239">
        <v>11.7</v>
      </c>
      <c r="X53" s="239">
        <v>6.4</v>
      </c>
      <c r="Y53" s="239">
        <v>0.5</v>
      </c>
      <c r="Z53" s="239">
        <v>33.9</v>
      </c>
      <c r="AA53" s="239">
        <v>52</v>
      </c>
      <c r="AB53" s="239">
        <v>0</v>
      </c>
      <c r="AC53" s="239">
        <v>1.2</v>
      </c>
      <c r="AD53" s="239">
        <v>18.899999999999999</v>
      </c>
      <c r="AE53" s="239">
        <v>13.8</v>
      </c>
    </row>
    <row r="54" spans="2:31">
      <c r="B54" s="238" t="s">
        <v>338</v>
      </c>
      <c r="C54" s="238" t="s">
        <v>328</v>
      </c>
      <c r="D54" s="238">
        <v>39</v>
      </c>
      <c r="E54" s="238" t="s">
        <v>1874</v>
      </c>
      <c r="F54" s="238" t="s">
        <v>1629</v>
      </c>
      <c r="G54" s="238" t="s">
        <v>1496</v>
      </c>
      <c r="H54" s="238" t="s">
        <v>1433</v>
      </c>
      <c r="I54" s="238">
        <v>0</v>
      </c>
      <c r="J54" s="239">
        <v>96.238849999999999</v>
      </c>
      <c r="K54" s="239">
        <v>94.466729999999998</v>
      </c>
      <c r="L54" s="239">
        <v>97.924260000000004</v>
      </c>
      <c r="M54" s="239">
        <v>98.887270000000001</v>
      </c>
      <c r="N54" s="239">
        <v>96.918099999999995</v>
      </c>
      <c r="O54" s="239">
        <v>96.383899999999997</v>
      </c>
      <c r="P54" s="239">
        <v>96.665040000000005</v>
      </c>
      <c r="Q54" s="239">
        <v>97.501869999999997</v>
      </c>
      <c r="R54" s="239">
        <v>97.33184</v>
      </c>
      <c r="S54" s="239">
        <v>95.361429999999999</v>
      </c>
      <c r="T54" s="239">
        <v>98.00976</v>
      </c>
      <c r="U54" s="239">
        <v>95.864149999999995</v>
      </c>
      <c r="V54" s="239">
        <v>94.869870000000006</v>
      </c>
      <c r="W54" s="239">
        <v>95.894260000000003</v>
      </c>
      <c r="X54" s="239">
        <v>96.250979999999998</v>
      </c>
      <c r="Y54" s="239">
        <v>96.611400000000003</v>
      </c>
      <c r="Z54" s="239">
        <v>93.574770000000001</v>
      </c>
      <c r="AA54" s="239">
        <v>97.100750000000005</v>
      </c>
      <c r="AB54" s="239">
        <v>91.779759999999996</v>
      </c>
      <c r="AC54" s="239">
        <v>95.935839999999999</v>
      </c>
      <c r="AD54" s="239">
        <v>94.356719999999996</v>
      </c>
      <c r="AE54" s="239">
        <v>96.057959999999994</v>
      </c>
    </row>
    <row r="55" spans="2:31">
      <c r="E55" s="238" t="s">
        <v>1875</v>
      </c>
      <c r="F55" s="238" t="s">
        <v>1630</v>
      </c>
      <c r="G55" s="238" t="s">
        <v>1496</v>
      </c>
      <c r="H55" s="238" t="s">
        <v>1434</v>
      </c>
      <c r="I55" s="238">
        <v>0</v>
      </c>
      <c r="J55" s="239">
        <v>96.868539999999996</v>
      </c>
      <c r="K55" s="239">
        <v>96.55556</v>
      </c>
      <c r="L55" s="239">
        <v>98.407359999999997</v>
      </c>
      <c r="M55" s="239">
        <v>98.957130000000006</v>
      </c>
      <c r="N55" s="239">
        <v>97.343289999999996</v>
      </c>
      <c r="O55" s="239">
        <v>94.230090000000004</v>
      </c>
      <c r="P55" s="239">
        <v>94.170199999999994</v>
      </c>
      <c r="Q55" s="239">
        <v>94.410439999999994</v>
      </c>
      <c r="R55" s="239">
        <v>96.778930000000003</v>
      </c>
      <c r="S55" s="239">
        <v>95.345160000000007</v>
      </c>
      <c r="T55" s="239">
        <v>97.678370000000001</v>
      </c>
      <c r="U55" s="239">
        <v>96.278109999999998</v>
      </c>
      <c r="V55" s="239">
        <v>93.31223</v>
      </c>
      <c r="W55" s="239">
        <v>97.179649999999995</v>
      </c>
      <c r="X55" s="239">
        <v>99.589370000000002</v>
      </c>
      <c r="Y55" s="239">
        <v>95.690899999999999</v>
      </c>
      <c r="Z55" s="239">
        <v>86.226050000000001</v>
      </c>
      <c r="AA55" s="239">
        <v>96.160229999999999</v>
      </c>
      <c r="AB55" s="239">
        <v>96.668009999999995</v>
      </c>
      <c r="AC55" s="239">
        <v>98.783919999999995</v>
      </c>
      <c r="AD55" s="239">
        <v>91.244190000000003</v>
      </c>
      <c r="AE55" s="239">
        <v>96.015649999999994</v>
      </c>
    </row>
    <row r="56" spans="2:31">
      <c r="E56" s="238" t="s">
        <v>1876</v>
      </c>
      <c r="F56" s="238" t="s">
        <v>1631</v>
      </c>
      <c r="G56" s="238" t="s">
        <v>1496</v>
      </c>
      <c r="H56" s="238" t="s">
        <v>1432</v>
      </c>
      <c r="I56" s="238">
        <v>0</v>
      </c>
      <c r="J56" s="239">
        <v>96.432060000000007</v>
      </c>
      <c r="K56" s="239">
        <v>95.157219999999995</v>
      </c>
      <c r="L56" s="239">
        <v>98.096680000000006</v>
      </c>
      <c r="M56" s="239">
        <v>98.910200000000003</v>
      </c>
      <c r="N56" s="239">
        <v>97.054119999999998</v>
      </c>
      <c r="O56" s="239">
        <v>95.801990000000004</v>
      </c>
      <c r="P56" s="239">
        <v>95.948840000000004</v>
      </c>
      <c r="Q56" s="239">
        <v>96.178870000000003</v>
      </c>
      <c r="R56" s="239">
        <v>97.101510000000005</v>
      </c>
      <c r="S56" s="239">
        <v>95.330699999999993</v>
      </c>
      <c r="T56" s="239">
        <v>97.869870000000006</v>
      </c>
      <c r="U56" s="239">
        <v>95.971429999999998</v>
      </c>
      <c r="V56" s="239">
        <v>94.345219999999998</v>
      </c>
      <c r="W56" s="239">
        <v>96.328469999999996</v>
      </c>
      <c r="X56" s="239">
        <v>97.498410000000007</v>
      </c>
      <c r="Y56" s="239">
        <v>96.275710000000004</v>
      </c>
      <c r="Z56" s="239">
        <v>91.054360000000003</v>
      </c>
      <c r="AA56" s="239">
        <v>96.784000000000006</v>
      </c>
      <c r="AB56" s="239">
        <v>92.611199999999997</v>
      </c>
      <c r="AC56" s="239">
        <v>97.067449999999994</v>
      </c>
      <c r="AD56" s="239">
        <v>93.387180000000001</v>
      </c>
      <c r="AE56" s="239">
        <v>96.041839999999993</v>
      </c>
    </row>
    <row r="57" spans="2:31">
      <c r="D57" s="238">
        <v>40</v>
      </c>
      <c r="E57" s="238" t="s">
        <v>1620</v>
      </c>
      <c r="F57" s="238" t="s">
        <v>1632</v>
      </c>
      <c r="G57" s="238" t="s">
        <v>1497</v>
      </c>
      <c r="H57" s="238" t="s">
        <v>1399</v>
      </c>
      <c r="I57" s="238">
        <v>0</v>
      </c>
      <c r="J57" s="239">
        <v>96.1</v>
      </c>
      <c r="K57" s="239">
        <v>93.9</v>
      </c>
      <c r="L57" s="239">
        <v>97.5</v>
      </c>
      <c r="M57" s="239">
        <v>98.5</v>
      </c>
      <c r="N57" s="239">
        <v>97.4</v>
      </c>
      <c r="O57" s="239">
        <v>96.2</v>
      </c>
      <c r="P57" s="239">
        <v>98.2</v>
      </c>
      <c r="Q57" s="239">
        <v>93.4</v>
      </c>
      <c r="R57" s="239">
        <v>94.9</v>
      </c>
      <c r="S57" s="239">
        <v>94.1</v>
      </c>
      <c r="T57" s="239">
        <v>93.3</v>
      </c>
      <c r="U57" s="239">
        <v>96</v>
      </c>
      <c r="V57" s="239">
        <v>96.7</v>
      </c>
      <c r="W57" s="239">
        <v>95.2</v>
      </c>
      <c r="X57" s="239">
        <v>96.7</v>
      </c>
      <c r="Y57" s="239">
        <v>96.2</v>
      </c>
      <c r="Z57" s="239">
        <v>95.9</v>
      </c>
      <c r="AA57" s="239">
        <v>96.3</v>
      </c>
      <c r="AB57" s="239">
        <v>94.5</v>
      </c>
      <c r="AC57" s="239">
        <v>97.7</v>
      </c>
      <c r="AD57" s="239">
        <v>95.7</v>
      </c>
      <c r="AE57" s="239">
        <v>95.9</v>
      </c>
    </row>
    <row r="58" spans="2:31">
      <c r="E58" s="238" t="s">
        <v>1877</v>
      </c>
      <c r="F58" s="238" t="s">
        <v>1633</v>
      </c>
      <c r="G58" s="238" t="s">
        <v>1497</v>
      </c>
      <c r="H58" s="238" t="s">
        <v>1400</v>
      </c>
      <c r="I58" s="238">
        <v>0</v>
      </c>
      <c r="J58" s="239">
        <v>93.3</v>
      </c>
      <c r="K58" s="239">
        <v>91.1</v>
      </c>
      <c r="L58" s="239">
        <v>93.9</v>
      </c>
      <c r="M58" s="239">
        <v>97.6</v>
      </c>
      <c r="N58" s="239">
        <v>94.1</v>
      </c>
      <c r="O58" s="239">
        <v>93.8</v>
      </c>
      <c r="P58" s="239">
        <v>97.1</v>
      </c>
      <c r="Q58" s="239">
        <v>81.599999999999994</v>
      </c>
      <c r="R58" s="239">
        <v>93</v>
      </c>
      <c r="S58" s="239">
        <v>89</v>
      </c>
      <c r="T58" s="239">
        <v>95</v>
      </c>
      <c r="U58" s="239">
        <v>93.3</v>
      </c>
      <c r="V58" s="239">
        <v>93.7</v>
      </c>
      <c r="W58" s="239">
        <v>97.5</v>
      </c>
      <c r="X58" s="239">
        <v>96.7</v>
      </c>
      <c r="Y58" s="239">
        <v>97.3</v>
      </c>
      <c r="Z58" s="239">
        <v>91.9</v>
      </c>
      <c r="AA58" s="239">
        <v>92.5</v>
      </c>
      <c r="AB58" s="239">
        <v>95.6</v>
      </c>
      <c r="AC58" s="239">
        <v>97.3</v>
      </c>
      <c r="AD58" s="239">
        <v>91.5</v>
      </c>
      <c r="AE58" s="239">
        <v>93.4</v>
      </c>
    </row>
    <row r="59" spans="2:31">
      <c r="E59" s="238" t="s">
        <v>230</v>
      </c>
      <c r="F59" s="238" t="s">
        <v>1634</v>
      </c>
      <c r="G59" s="238" t="s">
        <v>1497</v>
      </c>
      <c r="H59" s="238" t="s">
        <v>1398</v>
      </c>
      <c r="I59" s="238">
        <v>0</v>
      </c>
      <c r="J59" s="239">
        <v>95.1</v>
      </c>
      <c r="K59" s="239">
        <v>92.8</v>
      </c>
      <c r="L59" s="239">
        <v>95.8</v>
      </c>
      <c r="M59" s="239">
        <v>98.2</v>
      </c>
      <c r="N59" s="239">
        <v>96</v>
      </c>
      <c r="O59" s="239">
        <v>95.1</v>
      </c>
      <c r="P59" s="239">
        <v>97.8</v>
      </c>
      <c r="Q59" s="239">
        <v>87.3</v>
      </c>
      <c r="R59" s="239">
        <v>94.1</v>
      </c>
      <c r="S59" s="239">
        <v>92</v>
      </c>
      <c r="T59" s="239">
        <v>94.2</v>
      </c>
      <c r="U59" s="239">
        <v>94.9</v>
      </c>
      <c r="V59" s="239">
        <v>95.5</v>
      </c>
      <c r="W59" s="239">
        <v>96.1</v>
      </c>
      <c r="X59" s="239">
        <v>96.7</v>
      </c>
      <c r="Y59" s="239">
        <v>96.6</v>
      </c>
      <c r="Z59" s="239">
        <v>94.2</v>
      </c>
      <c r="AA59" s="239">
        <v>94.9</v>
      </c>
      <c r="AB59" s="239">
        <v>94.9</v>
      </c>
      <c r="AC59" s="239">
        <v>97.6</v>
      </c>
      <c r="AD59" s="239">
        <v>94.1</v>
      </c>
      <c r="AE59" s="239">
        <v>94.9</v>
      </c>
    </row>
    <row r="60" spans="2:31">
      <c r="D60" s="238">
        <v>41</v>
      </c>
      <c r="E60" s="238" t="s">
        <v>1622</v>
      </c>
      <c r="F60" s="238" t="s">
        <v>1635</v>
      </c>
      <c r="G60" s="238" t="s">
        <v>1497</v>
      </c>
      <c r="H60" s="238" t="s">
        <v>1402</v>
      </c>
      <c r="I60" s="238">
        <v>1</v>
      </c>
      <c r="J60" s="239">
        <v>1.7</v>
      </c>
      <c r="K60" s="239">
        <v>1.9</v>
      </c>
      <c r="L60" s="239">
        <v>0.7</v>
      </c>
      <c r="M60" s="239">
        <v>1</v>
      </c>
      <c r="N60" s="239">
        <v>1.3</v>
      </c>
      <c r="O60" s="239">
        <v>0.3</v>
      </c>
      <c r="P60" s="239">
        <v>1.3</v>
      </c>
      <c r="Q60" s="239">
        <v>2.6</v>
      </c>
      <c r="R60" s="239">
        <v>1.3</v>
      </c>
      <c r="S60" s="239">
        <v>1.3</v>
      </c>
      <c r="T60" s="239">
        <v>1.3</v>
      </c>
      <c r="U60" s="239">
        <v>1.7</v>
      </c>
      <c r="V60" s="239">
        <v>1.7</v>
      </c>
      <c r="W60" s="239">
        <v>1</v>
      </c>
      <c r="X60" s="239">
        <v>2.2000000000000002</v>
      </c>
      <c r="Y60" s="239">
        <v>0.7</v>
      </c>
      <c r="Z60" s="239">
        <v>1.9</v>
      </c>
      <c r="AA60" s="239">
        <v>2.2000000000000002</v>
      </c>
      <c r="AB60" s="239">
        <v>2.1</v>
      </c>
      <c r="AC60" s="239">
        <v>0.5</v>
      </c>
      <c r="AD60" s="239">
        <v>1.9</v>
      </c>
      <c r="AE60" s="239">
        <v>1.5</v>
      </c>
    </row>
    <row r="61" spans="2:31">
      <c r="E61" s="238" t="s">
        <v>1878</v>
      </c>
      <c r="F61" s="238" t="s">
        <v>1636</v>
      </c>
      <c r="G61" s="238" t="s">
        <v>1497</v>
      </c>
      <c r="H61" s="238" t="s">
        <v>1403</v>
      </c>
      <c r="I61" s="238">
        <v>1</v>
      </c>
      <c r="J61" s="239">
        <v>2.2000000000000002</v>
      </c>
      <c r="K61" s="239">
        <v>2.4</v>
      </c>
      <c r="L61" s="239">
        <v>1.2</v>
      </c>
      <c r="M61" s="239">
        <v>1.6</v>
      </c>
      <c r="N61" s="239">
        <v>1.6</v>
      </c>
      <c r="O61" s="239">
        <v>1</v>
      </c>
      <c r="P61" s="239">
        <v>2.4</v>
      </c>
      <c r="Q61" s="239">
        <v>1.4</v>
      </c>
      <c r="R61" s="239">
        <v>3</v>
      </c>
      <c r="S61" s="239">
        <v>1.9</v>
      </c>
      <c r="T61" s="239">
        <v>2.2000000000000002</v>
      </c>
      <c r="U61" s="239">
        <v>1.2</v>
      </c>
      <c r="V61" s="239">
        <v>3.2</v>
      </c>
      <c r="W61" s="239">
        <v>2</v>
      </c>
      <c r="X61" s="239">
        <v>1.7</v>
      </c>
      <c r="Y61" s="239">
        <v>1.7</v>
      </c>
      <c r="Z61" s="239">
        <v>2.7</v>
      </c>
      <c r="AA61" s="239">
        <v>1.6</v>
      </c>
      <c r="AB61" s="239">
        <v>2.1</v>
      </c>
      <c r="AC61" s="239">
        <v>0.7</v>
      </c>
      <c r="AD61" s="239">
        <v>1.6</v>
      </c>
      <c r="AE61" s="239">
        <v>1.9</v>
      </c>
    </row>
    <row r="62" spans="2:31">
      <c r="E62" s="238" t="s">
        <v>231</v>
      </c>
      <c r="F62" s="238" t="s">
        <v>1548</v>
      </c>
      <c r="G62" s="238" t="s">
        <v>1497</v>
      </c>
      <c r="H62" s="238" t="s">
        <v>1401</v>
      </c>
      <c r="I62" s="238">
        <v>1</v>
      </c>
      <c r="J62" s="239">
        <v>1.9</v>
      </c>
      <c r="K62" s="239">
        <v>2.1</v>
      </c>
      <c r="L62" s="239">
        <v>0.9</v>
      </c>
      <c r="M62" s="239">
        <v>1.3</v>
      </c>
      <c r="N62" s="239">
        <v>1.4</v>
      </c>
      <c r="O62" s="239">
        <v>0.6</v>
      </c>
      <c r="P62" s="239">
        <v>1.7</v>
      </c>
      <c r="Q62" s="239">
        <v>2.1</v>
      </c>
      <c r="R62" s="239">
        <v>2</v>
      </c>
      <c r="S62" s="239">
        <v>1.5</v>
      </c>
      <c r="T62" s="239">
        <v>1.7</v>
      </c>
      <c r="U62" s="239">
        <v>1.5</v>
      </c>
      <c r="V62" s="239">
        <v>2.2999999999999998</v>
      </c>
      <c r="W62" s="239">
        <v>1.4</v>
      </c>
      <c r="X62" s="239">
        <v>2</v>
      </c>
      <c r="Y62" s="239">
        <v>1.2</v>
      </c>
      <c r="Z62" s="239">
        <v>2.2999999999999998</v>
      </c>
      <c r="AA62" s="239">
        <v>2</v>
      </c>
      <c r="AB62" s="239">
        <v>2.1</v>
      </c>
      <c r="AC62" s="239">
        <v>0.6</v>
      </c>
      <c r="AD62" s="239">
        <v>1.8</v>
      </c>
      <c r="AE62" s="239">
        <v>1.6</v>
      </c>
    </row>
    <row r="63" spans="2:31">
      <c r="D63" s="238">
        <v>42</v>
      </c>
      <c r="E63" s="238" t="s">
        <v>1624</v>
      </c>
      <c r="F63" s="238" t="s">
        <v>1637</v>
      </c>
      <c r="G63" s="238" t="s">
        <v>1497</v>
      </c>
      <c r="H63" s="238" t="s">
        <v>1405</v>
      </c>
      <c r="I63" s="238">
        <v>0</v>
      </c>
      <c r="J63" s="239">
        <v>0.38800000000000001</v>
      </c>
      <c r="K63" s="239">
        <v>0.378</v>
      </c>
      <c r="L63" s="239">
        <v>0.434</v>
      </c>
      <c r="M63" s="239">
        <v>0.29299999999999998</v>
      </c>
      <c r="N63" s="239">
        <v>0.39</v>
      </c>
      <c r="O63" s="239">
        <v>0.374</v>
      </c>
      <c r="P63" s="239">
        <v>0.32700000000000001</v>
      </c>
      <c r="Q63" s="239">
        <v>0.38700000000000001</v>
      </c>
      <c r="R63" s="239">
        <v>0.38100000000000001</v>
      </c>
      <c r="S63" s="239">
        <v>0.4</v>
      </c>
      <c r="T63" s="239">
        <v>0.37</v>
      </c>
      <c r="U63" s="239">
        <v>0.371</v>
      </c>
      <c r="V63" s="239">
        <v>0.42399999999999999</v>
      </c>
      <c r="W63" s="239">
        <v>0.371</v>
      </c>
      <c r="X63" s="239">
        <v>0.41499999999999998</v>
      </c>
      <c r="Y63" s="239">
        <v>0.439</v>
      </c>
      <c r="Z63" s="239">
        <v>0.35099999999999998</v>
      </c>
      <c r="AA63" s="239">
        <v>0.376</v>
      </c>
      <c r="AB63" s="239">
        <v>0.45</v>
      </c>
      <c r="AC63" s="239">
        <v>0.41599999999999998</v>
      </c>
      <c r="AD63" s="239">
        <v>0.436</v>
      </c>
      <c r="AE63" s="239">
        <v>0.38600000000000001</v>
      </c>
    </row>
    <row r="64" spans="2:31">
      <c r="E64" s="238" t="s">
        <v>1879</v>
      </c>
      <c r="F64" s="238" t="s">
        <v>1638</v>
      </c>
      <c r="G64" s="238" t="s">
        <v>1497</v>
      </c>
      <c r="H64" s="238" t="s">
        <v>1406</v>
      </c>
      <c r="I64" s="238">
        <v>0</v>
      </c>
      <c r="J64" s="239">
        <v>0.35699999999999998</v>
      </c>
      <c r="K64" s="239">
        <v>0.318</v>
      </c>
      <c r="L64" s="239">
        <v>0.45400000000000001</v>
      </c>
      <c r="M64" s="239">
        <v>0.30099999999999999</v>
      </c>
      <c r="N64" s="239">
        <v>0.32700000000000001</v>
      </c>
      <c r="O64" s="239">
        <v>0.316</v>
      </c>
      <c r="P64" s="239">
        <v>0.29199999999999998</v>
      </c>
      <c r="Q64" s="239">
        <v>0.19400000000000001</v>
      </c>
      <c r="R64" s="239">
        <v>0.38500000000000001</v>
      </c>
      <c r="S64" s="239">
        <v>0.378</v>
      </c>
      <c r="T64" s="239">
        <v>0.34799999999999998</v>
      </c>
      <c r="U64" s="239">
        <v>0.34300000000000003</v>
      </c>
      <c r="V64" s="239">
        <v>0.29199999999999998</v>
      </c>
      <c r="W64" s="239">
        <v>0.30499999999999999</v>
      </c>
      <c r="X64" s="239">
        <v>0.443</v>
      </c>
      <c r="Y64" s="239">
        <v>0.38500000000000001</v>
      </c>
      <c r="Z64" s="239">
        <v>0.35099999999999998</v>
      </c>
      <c r="AA64" s="239">
        <v>0.374</v>
      </c>
      <c r="AB64" s="239">
        <v>0.36399999999999999</v>
      </c>
      <c r="AC64" s="239">
        <v>0.39800000000000002</v>
      </c>
      <c r="AD64" s="239">
        <v>0.378</v>
      </c>
      <c r="AE64" s="239">
        <v>0.35399999999999998</v>
      </c>
    </row>
    <row r="65" spans="4:31">
      <c r="E65" s="238" t="s">
        <v>232</v>
      </c>
      <c r="F65" s="238" t="s">
        <v>1639</v>
      </c>
      <c r="G65" s="238" t="s">
        <v>1497</v>
      </c>
      <c r="H65" s="238" t="s">
        <v>1404</v>
      </c>
      <c r="I65" s="238">
        <v>0</v>
      </c>
      <c r="J65" s="239">
        <v>0.38</v>
      </c>
      <c r="K65" s="239">
        <v>0.35599999999999998</v>
      </c>
      <c r="L65" s="239">
        <v>0.443</v>
      </c>
      <c r="M65" s="239">
        <v>0.29699999999999999</v>
      </c>
      <c r="N65" s="239">
        <v>0.36299999999999999</v>
      </c>
      <c r="O65" s="239">
        <v>0.34899999999999998</v>
      </c>
      <c r="P65" s="239">
        <v>0.312</v>
      </c>
      <c r="Q65" s="239">
        <v>0.26100000000000001</v>
      </c>
      <c r="R65" s="239">
        <v>0.38300000000000001</v>
      </c>
      <c r="S65" s="239">
        <v>0.39100000000000001</v>
      </c>
      <c r="T65" s="239">
        <v>0.36</v>
      </c>
      <c r="U65" s="239">
        <v>0.36</v>
      </c>
      <c r="V65" s="239">
        <v>0.37</v>
      </c>
      <c r="W65" s="239">
        <v>0.34100000000000003</v>
      </c>
      <c r="X65" s="239">
        <v>0.43</v>
      </c>
      <c r="Y65" s="239">
        <v>0.41699999999999998</v>
      </c>
      <c r="Z65" s="239">
        <v>0.35099999999999998</v>
      </c>
      <c r="AA65" s="239">
        <v>0.375</v>
      </c>
      <c r="AB65" s="239">
        <v>0.41</v>
      </c>
      <c r="AC65" s="239">
        <v>0.40899999999999997</v>
      </c>
      <c r="AD65" s="239">
        <v>0.41</v>
      </c>
      <c r="AE65" s="239">
        <v>0.372</v>
      </c>
    </row>
    <row r="66" spans="4:31">
      <c r="D66" s="238">
        <v>43</v>
      </c>
      <c r="E66" s="238" t="s">
        <v>1626</v>
      </c>
      <c r="F66" s="238" t="s">
        <v>1640</v>
      </c>
      <c r="G66" s="238" t="s">
        <v>1497</v>
      </c>
      <c r="H66" s="238" t="s">
        <v>1415</v>
      </c>
      <c r="I66" s="238">
        <v>1</v>
      </c>
      <c r="J66" s="239">
        <v>3.2865000000000002</v>
      </c>
      <c r="K66" s="239">
        <v>2.9634</v>
      </c>
      <c r="L66" s="239">
        <v>2.3605</v>
      </c>
      <c r="M66" s="239">
        <v>4.0227000000000004</v>
      </c>
      <c r="N66" s="239">
        <v>3.3431000000000002</v>
      </c>
      <c r="O66" s="239">
        <v>2.6520000000000001</v>
      </c>
      <c r="P66" s="239">
        <v>2.2162999999999999</v>
      </c>
      <c r="Q66" s="239">
        <v>2.8540999999999999</v>
      </c>
      <c r="R66" s="239">
        <v>2.371</v>
      </c>
      <c r="S66" s="239">
        <v>2.8873000000000002</v>
      </c>
      <c r="T66" s="239">
        <v>2.7597</v>
      </c>
      <c r="U66" s="239">
        <v>2.6002999999999998</v>
      </c>
      <c r="V66" s="239">
        <v>3.9418000000000002</v>
      </c>
      <c r="W66" s="239">
        <v>3.4239000000000002</v>
      </c>
      <c r="X66" s="239">
        <v>2.9140000000000001</v>
      </c>
      <c r="Y66" s="239">
        <v>3.1162000000000001</v>
      </c>
      <c r="Z66" s="239">
        <v>3.7847</v>
      </c>
      <c r="AA66" s="239">
        <v>2.4872000000000001</v>
      </c>
      <c r="AB66" s="239">
        <v>2.5211999999999999</v>
      </c>
      <c r="AC66" s="239">
        <v>3.2824</v>
      </c>
      <c r="AD66" s="239">
        <v>2.9340999999999999</v>
      </c>
      <c r="AE66" s="239">
        <v>3.0282</v>
      </c>
    </row>
    <row r="67" spans="4:31">
      <c r="E67" s="238" t="s">
        <v>1880</v>
      </c>
      <c r="F67" s="238" t="s">
        <v>1641</v>
      </c>
      <c r="G67" s="238" t="s">
        <v>1497</v>
      </c>
      <c r="H67" s="238" t="s">
        <v>1416</v>
      </c>
      <c r="I67" s="238">
        <v>1</v>
      </c>
      <c r="J67" s="239">
        <v>5.1872999999999996</v>
      </c>
      <c r="K67" s="239">
        <v>5.0076999999999998</v>
      </c>
      <c r="L67" s="239">
        <v>3.5968</v>
      </c>
      <c r="M67" s="239">
        <v>4.9924999999999997</v>
      </c>
      <c r="N67" s="239">
        <v>3.2486000000000002</v>
      </c>
      <c r="O67" s="239">
        <v>3.4815999999999998</v>
      </c>
      <c r="P67" s="239">
        <v>4.9648000000000003</v>
      </c>
      <c r="Q67" s="239">
        <v>5.9067999999999996</v>
      </c>
      <c r="R67" s="239">
        <v>5.1920999999999999</v>
      </c>
      <c r="S67" s="239">
        <v>3.3660000000000001</v>
      </c>
      <c r="T67" s="239">
        <v>5.2180999999999997</v>
      </c>
      <c r="U67" s="239">
        <v>2.8180000000000001</v>
      </c>
      <c r="V67" s="239">
        <v>4.1153000000000004</v>
      </c>
      <c r="W67" s="239">
        <v>3.9072</v>
      </c>
      <c r="X67" s="239">
        <v>2.7642000000000002</v>
      </c>
      <c r="Y67" s="239">
        <v>4.6932999999999998</v>
      </c>
      <c r="Z67" s="239">
        <v>4.3243999999999998</v>
      </c>
      <c r="AA67" s="239">
        <v>3.2793999999999999</v>
      </c>
      <c r="AB67" s="239">
        <v>3.5362</v>
      </c>
      <c r="AC67" s="239">
        <v>5.0522999999999998</v>
      </c>
      <c r="AD67" s="239">
        <v>3.2644000000000002</v>
      </c>
      <c r="AE67" s="239">
        <v>4.0388000000000002</v>
      </c>
    </row>
    <row r="68" spans="4:31">
      <c r="E68" s="238" t="s">
        <v>233</v>
      </c>
      <c r="F68" s="238" t="s">
        <v>1642</v>
      </c>
      <c r="G68" s="238" t="s">
        <v>1497</v>
      </c>
      <c r="H68" s="238" t="s">
        <v>1414</v>
      </c>
      <c r="I68" s="238">
        <v>1</v>
      </c>
      <c r="J68" s="239">
        <v>3.9033000000000002</v>
      </c>
      <c r="K68" s="239">
        <v>3.7867000000000002</v>
      </c>
      <c r="L68" s="239">
        <v>2.9066000000000001</v>
      </c>
      <c r="M68" s="239">
        <v>4.3730000000000002</v>
      </c>
      <c r="N68" s="239">
        <v>3.3304999999999998</v>
      </c>
      <c r="O68" s="239">
        <v>3.0026000000000002</v>
      </c>
      <c r="P68" s="239">
        <v>3.3515000000000001</v>
      </c>
      <c r="Q68" s="239">
        <v>4.0594999999999999</v>
      </c>
      <c r="R68" s="239">
        <v>3.4418000000000002</v>
      </c>
      <c r="S68" s="239">
        <v>3.0834000000000001</v>
      </c>
      <c r="T68" s="239">
        <v>3.8573</v>
      </c>
      <c r="U68" s="239">
        <v>2.6976</v>
      </c>
      <c r="V68" s="239">
        <v>4.0991999999999997</v>
      </c>
      <c r="W68" s="239">
        <v>3.6143999999999998</v>
      </c>
      <c r="X68" s="239">
        <v>2.8908</v>
      </c>
      <c r="Y68" s="239">
        <v>3.7298</v>
      </c>
      <c r="Z68" s="239">
        <v>3.9643999999999999</v>
      </c>
      <c r="AA68" s="239">
        <v>2.7486999999999999</v>
      </c>
      <c r="AB68" s="239">
        <v>2.8685999999999998</v>
      </c>
      <c r="AC68" s="239">
        <v>3.9756999999999998</v>
      </c>
      <c r="AD68" s="239">
        <v>2.9897999999999998</v>
      </c>
      <c r="AE68" s="239">
        <v>3.4194</v>
      </c>
    </row>
    <row r="69" spans="4:31">
      <c r="D69" s="238">
        <v>44</v>
      </c>
      <c r="E69" s="238" t="s">
        <v>1881</v>
      </c>
      <c r="F69" s="238" t="s">
        <v>1573</v>
      </c>
      <c r="G69" s="238" t="s">
        <v>1497</v>
      </c>
      <c r="H69" s="238" t="s">
        <v>1408</v>
      </c>
      <c r="I69" s="238">
        <v>1</v>
      </c>
      <c r="J69" s="239">
        <v>31</v>
      </c>
      <c r="K69" s="239" t="s">
        <v>191</v>
      </c>
      <c r="L69" s="239">
        <v>25</v>
      </c>
      <c r="M69" s="239">
        <v>23</v>
      </c>
      <c r="N69" s="239">
        <v>19</v>
      </c>
      <c r="O69" s="239">
        <v>26</v>
      </c>
      <c r="P69" s="239">
        <v>24</v>
      </c>
      <c r="Q69" s="239">
        <v>21</v>
      </c>
      <c r="R69" s="239">
        <v>26</v>
      </c>
      <c r="S69" s="239">
        <v>29</v>
      </c>
      <c r="T69" s="239">
        <v>25</v>
      </c>
      <c r="U69" s="239">
        <v>29</v>
      </c>
      <c r="V69" s="239">
        <v>26</v>
      </c>
      <c r="W69" s="239">
        <v>25</v>
      </c>
      <c r="X69" s="239" t="s">
        <v>191</v>
      </c>
      <c r="Y69" s="239">
        <v>23</v>
      </c>
      <c r="Z69" s="239">
        <v>13</v>
      </c>
      <c r="AA69" s="239">
        <v>17</v>
      </c>
      <c r="AB69" s="239">
        <v>27</v>
      </c>
      <c r="AC69" s="239">
        <v>18</v>
      </c>
      <c r="AD69" s="239" t="s">
        <v>191</v>
      </c>
      <c r="AE69" s="239">
        <v>27</v>
      </c>
    </row>
    <row r="70" spans="4:31">
      <c r="E70" s="238" t="s">
        <v>1882</v>
      </c>
      <c r="F70" s="238" t="s">
        <v>1574</v>
      </c>
      <c r="G70" s="238" t="s">
        <v>1497</v>
      </c>
      <c r="H70" s="238" t="s">
        <v>1409</v>
      </c>
      <c r="I70" s="238">
        <v>1</v>
      </c>
      <c r="J70" s="239">
        <v>29</v>
      </c>
      <c r="K70" s="239" t="s">
        <v>191</v>
      </c>
      <c r="L70" s="239">
        <v>30</v>
      </c>
      <c r="M70" s="239">
        <v>25</v>
      </c>
      <c r="N70" s="239">
        <v>20</v>
      </c>
      <c r="O70" s="239">
        <v>29</v>
      </c>
      <c r="P70" s="239">
        <v>20</v>
      </c>
      <c r="Q70" s="239">
        <v>26</v>
      </c>
      <c r="R70" s="239">
        <v>22</v>
      </c>
      <c r="S70" s="239">
        <v>27</v>
      </c>
      <c r="T70" s="239">
        <v>26</v>
      </c>
      <c r="U70" s="239">
        <v>33</v>
      </c>
      <c r="V70" s="239">
        <v>22</v>
      </c>
      <c r="W70" s="239">
        <v>26</v>
      </c>
      <c r="X70" s="239" t="s">
        <v>191</v>
      </c>
      <c r="Y70" s="239">
        <v>22</v>
      </c>
      <c r="Z70" s="239">
        <v>17</v>
      </c>
      <c r="AA70" s="239">
        <v>17</v>
      </c>
      <c r="AB70" s="239">
        <v>35</v>
      </c>
      <c r="AC70" s="239">
        <v>20</v>
      </c>
      <c r="AD70" s="239" t="s">
        <v>191</v>
      </c>
      <c r="AE70" s="239">
        <v>28</v>
      </c>
    </row>
    <row r="71" spans="4:31">
      <c r="E71" s="238" t="s">
        <v>1628</v>
      </c>
      <c r="F71" s="238" t="s">
        <v>1572</v>
      </c>
      <c r="G71" s="238" t="s">
        <v>1497</v>
      </c>
      <c r="H71" s="238" t="s">
        <v>1407</v>
      </c>
      <c r="I71" s="238">
        <v>1</v>
      </c>
      <c r="J71" s="239">
        <v>30</v>
      </c>
      <c r="K71" s="239" t="s">
        <v>191</v>
      </c>
      <c r="L71" s="239">
        <v>27</v>
      </c>
      <c r="M71" s="239">
        <v>24</v>
      </c>
      <c r="N71" s="239">
        <v>20</v>
      </c>
      <c r="O71" s="239">
        <v>27</v>
      </c>
      <c r="P71" s="239">
        <v>23</v>
      </c>
      <c r="Q71" s="239">
        <v>23</v>
      </c>
      <c r="R71" s="239">
        <v>24</v>
      </c>
      <c r="S71" s="239">
        <v>27</v>
      </c>
      <c r="T71" s="239">
        <v>23</v>
      </c>
      <c r="U71" s="239">
        <v>30</v>
      </c>
      <c r="V71" s="239">
        <v>25</v>
      </c>
      <c r="W71" s="239">
        <v>25</v>
      </c>
      <c r="X71" s="239" t="s">
        <v>191</v>
      </c>
      <c r="Y71" s="239">
        <v>22</v>
      </c>
      <c r="Z71" s="239">
        <v>15</v>
      </c>
      <c r="AA71" s="239">
        <v>17</v>
      </c>
      <c r="AB71" s="239">
        <v>29</v>
      </c>
      <c r="AC71" s="239">
        <v>19</v>
      </c>
      <c r="AD71" s="239" t="s">
        <v>191</v>
      </c>
      <c r="AE71" s="239">
        <v>27</v>
      </c>
    </row>
    <row r="72" spans="4:31">
      <c r="D72" s="238">
        <v>45</v>
      </c>
      <c r="E72" s="238" t="s">
        <v>1883</v>
      </c>
      <c r="F72" s="238" t="s">
        <v>1643</v>
      </c>
      <c r="G72" s="238" t="s">
        <v>1497</v>
      </c>
      <c r="H72" s="238" t="s">
        <v>1411</v>
      </c>
      <c r="I72" s="238">
        <v>0</v>
      </c>
      <c r="J72" s="239">
        <v>52.270400000000002</v>
      </c>
      <c r="K72" s="239">
        <v>68.366</v>
      </c>
      <c r="L72" s="239">
        <v>43.338299999999997</v>
      </c>
      <c r="M72" s="239">
        <v>64.031000000000006</v>
      </c>
      <c r="N72" s="239">
        <v>58.0914</v>
      </c>
      <c r="O72" s="239">
        <v>65.648200000000003</v>
      </c>
      <c r="P72" s="239">
        <v>61.287300000000002</v>
      </c>
      <c r="Q72" s="239">
        <v>54.0137</v>
      </c>
      <c r="R72" s="239">
        <v>61.308700000000002</v>
      </c>
      <c r="S72" s="239">
        <v>66.990700000000004</v>
      </c>
      <c r="T72" s="239">
        <v>62.689100000000003</v>
      </c>
      <c r="U72" s="239">
        <v>61.925899999999999</v>
      </c>
      <c r="V72" s="239">
        <v>59.541200000000003</v>
      </c>
      <c r="W72" s="239">
        <v>53.747500000000002</v>
      </c>
      <c r="X72" s="239">
        <v>61.368000000000002</v>
      </c>
      <c r="Y72" s="239">
        <v>58.035899999999998</v>
      </c>
      <c r="Z72" s="239">
        <v>65.479799999999997</v>
      </c>
      <c r="AA72" s="239">
        <v>51.760399999999997</v>
      </c>
      <c r="AB72" s="239">
        <v>54.987400000000001</v>
      </c>
      <c r="AC72" s="239">
        <v>40.851500000000001</v>
      </c>
      <c r="AD72" s="239">
        <v>61.276499999999999</v>
      </c>
      <c r="AE72" s="239">
        <v>58.981999999999999</v>
      </c>
    </row>
    <row r="73" spans="4:31">
      <c r="E73" s="238" t="s">
        <v>1884</v>
      </c>
      <c r="F73" s="238" t="s">
        <v>1644</v>
      </c>
      <c r="G73" s="238" t="s">
        <v>1497</v>
      </c>
      <c r="H73" s="238" t="s">
        <v>1412</v>
      </c>
      <c r="I73" s="238">
        <v>0</v>
      </c>
      <c r="J73" s="239">
        <v>44.404200000000003</v>
      </c>
      <c r="K73" s="239">
        <v>67.225200000000001</v>
      </c>
      <c r="L73" s="239">
        <v>24.4251</v>
      </c>
      <c r="M73" s="239">
        <v>55.767000000000003</v>
      </c>
      <c r="N73" s="239">
        <v>52.641399999999997</v>
      </c>
      <c r="O73" s="239">
        <v>49.198599999999999</v>
      </c>
      <c r="P73" s="239">
        <v>44.238100000000003</v>
      </c>
      <c r="Q73" s="239">
        <v>58.258099999999999</v>
      </c>
      <c r="R73" s="239">
        <v>58.399900000000002</v>
      </c>
      <c r="S73" s="239">
        <v>67.7333</v>
      </c>
      <c r="T73" s="239">
        <v>59.726199999999999</v>
      </c>
      <c r="U73" s="239">
        <v>57.840899999999998</v>
      </c>
      <c r="V73" s="239">
        <v>43.221200000000003</v>
      </c>
      <c r="W73" s="239">
        <v>44.007100000000001</v>
      </c>
      <c r="X73" s="239">
        <v>46.552</v>
      </c>
      <c r="Y73" s="239">
        <v>49.351900000000001</v>
      </c>
      <c r="Z73" s="239">
        <v>48.283999999999999</v>
      </c>
      <c r="AA73" s="239">
        <v>41.010300000000001</v>
      </c>
      <c r="AB73" s="239">
        <v>42.343699999999998</v>
      </c>
      <c r="AC73" s="239">
        <v>32.9861</v>
      </c>
      <c r="AD73" s="239">
        <v>47.631399999999999</v>
      </c>
      <c r="AE73" s="239">
        <v>51.4985</v>
      </c>
    </row>
    <row r="74" spans="4:31">
      <c r="E74" s="238" t="s">
        <v>1885</v>
      </c>
      <c r="F74" s="238" t="s">
        <v>1645</v>
      </c>
      <c r="G74" s="238" t="s">
        <v>1497</v>
      </c>
      <c r="H74" s="238" t="s">
        <v>1410</v>
      </c>
      <c r="I74" s="238">
        <v>0</v>
      </c>
      <c r="J74" s="239">
        <v>49.9741</v>
      </c>
      <c r="K74" s="239">
        <v>67.883600000000001</v>
      </c>
      <c r="L74" s="239">
        <v>38.0458</v>
      </c>
      <c r="M74" s="239">
        <v>61.405500000000004</v>
      </c>
      <c r="N74" s="239">
        <v>56.523299999999999</v>
      </c>
      <c r="O74" s="239">
        <v>61.5794</v>
      </c>
      <c r="P74" s="239">
        <v>56.776499999999999</v>
      </c>
      <c r="Q74" s="239">
        <v>55.455399999999997</v>
      </c>
      <c r="R74" s="239">
        <v>60.1753</v>
      </c>
      <c r="S74" s="239">
        <v>67.302599999999998</v>
      </c>
      <c r="T74" s="239">
        <v>61.729500000000002</v>
      </c>
      <c r="U74" s="239">
        <v>60.554200000000002</v>
      </c>
      <c r="V74" s="239">
        <v>54.477899999999998</v>
      </c>
      <c r="W74" s="239">
        <v>50.695399999999999</v>
      </c>
      <c r="X74" s="239">
        <v>57.140999999999998</v>
      </c>
      <c r="Y74" s="239">
        <v>55.412799999999997</v>
      </c>
      <c r="Z74" s="239">
        <v>59.654600000000002</v>
      </c>
      <c r="AA74" s="239">
        <v>47.952199999999998</v>
      </c>
      <c r="AB74" s="239">
        <v>51.159399999999998</v>
      </c>
      <c r="AC74" s="239">
        <v>37.997</v>
      </c>
      <c r="AD74" s="239">
        <v>57.386000000000003</v>
      </c>
      <c r="AE74" s="239">
        <v>56.620100000000001</v>
      </c>
    </row>
    <row r="75" spans="4:31">
      <c r="D75" s="238">
        <v>46</v>
      </c>
      <c r="E75" s="238" t="s">
        <v>1886</v>
      </c>
      <c r="F75" s="238" t="s">
        <v>1533</v>
      </c>
      <c r="G75" s="238" t="s">
        <v>1496</v>
      </c>
      <c r="H75" s="238" t="s">
        <v>1413</v>
      </c>
      <c r="I75" s="238">
        <v>0</v>
      </c>
      <c r="J75" s="239">
        <v>20.933900000000001</v>
      </c>
      <c r="K75" s="239">
        <v>25.358599999999999</v>
      </c>
      <c r="L75" s="239">
        <v>22.386299999999999</v>
      </c>
      <c r="M75" s="239">
        <v>19.710999999999999</v>
      </c>
      <c r="N75" s="239">
        <v>26.9832</v>
      </c>
      <c r="O75" s="239">
        <v>26.7119</v>
      </c>
      <c r="P75" s="239">
        <v>27.5167</v>
      </c>
      <c r="Q75" s="239">
        <v>21.784300000000002</v>
      </c>
      <c r="R75" s="239">
        <v>17.6037</v>
      </c>
      <c r="S75" s="239">
        <v>22.134499999999999</v>
      </c>
      <c r="T75" s="239">
        <v>22.936499999999999</v>
      </c>
      <c r="U75" s="239">
        <v>23.409800000000001</v>
      </c>
      <c r="V75" s="239">
        <v>23.109300000000001</v>
      </c>
      <c r="W75" s="239">
        <v>24.0153</v>
      </c>
      <c r="X75" s="239">
        <v>22.357399999999998</v>
      </c>
      <c r="Y75" s="239">
        <v>21.7818</v>
      </c>
      <c r="Z75" s="239">
        <v>22.889199999999999</v>
      </c>
      <c r="AA75" s="239">
        <v>23.171399999999998</v>
      </c>
      <c r="AB75" s="239">
        <v>22.640699999999999</v>
      </c>
      <c r="AC75" s="239">
        <v>30.471800000000002</v>
      </c>
      <c r="AD75" s="239">
        <v>22.888500000000001</v>
      </c>
      <c r="AE75" s="239">
        <v>22.987400000000001</v>
      </c>
    </row>
    <row r="76" spans="4:31">
      <c r="D76" s="238">
        <v>47</v>
      </c>
      <c r="E76" s="238" t="s">
        <v>1887</v>
      </c>
      <c r="F76" s="238" t="s">
        <v>1503</v>
      </c>
      <c r="G76" s="238" t="s">
        <v>1497</v>
      </c>
      <c r="H76" s="238" t="s">
        <v>1289</v>
      </c>
      <c r="I76" s="238">
        <v>0</v>
      </c>
      <c r="J76" s="239">
        <v>237.75</v>
      </c>
      <c r="K76" s="239">
        <v>168.29</v>
      </c>
      <c r="L76" s="239">
        <v>145.99</v>
      </c>
      <c r="M76" s="239">
        <v>158.6</v>
      </c>
      <c r="N76" s="239">
        <v>188.7</v>
      </c>
      <c r="O76" s="239">
        <v>170.19</v>
      </c>
      <c r="P76" s="239">
        <v>236.09</v>
      </c>
      <c r="Q76" s="239">
        <v>321.43</v>
      </c>
      <c r="R76" s="239">
        <v>231.18</v>
      </c>
      <c r="S76" s="239">
        <v>273.33</v>
      </c>
      <c r="T76" s="239">
        <v>223.76</v>
      </c>
      <c r="U76" s="239">
        <v>159.99</v>
      </c>
      <c r="V76" s="239">
        <v>217.13</v>
      </c>
      <c r="W76" s="239">
        <v>125.81</v>
      </c>
      <c r="X76" s="239">
        <v>197.69</v>
      </c>
      <c r="Y76" s="239">
        <v>225.8</v>
      </c>
      <c r="Z76" s="239">
        <v>159.01</v>
      </c>
      <c r="AA76" s="239">
        <v>103.05</v>
      </c>
      <c r="AB76" s="239">
        <v>206.57</v>
      </c>
      <c r="AC76" s="239">
        <v>216.39</v>
      </c>
      <c r="AD76" s="239">
        <v>149.80000000000001</v>
      </c>
      <c r="AE76" s="239">
        <v>202.82</v>
      </c>
    </row>
    <row r="77" spans="4:31">
      <c r="E77" s="238" t="s">
        <v>1888</v>
      </c>
      <c r="F77" s="238" t="s">
        <v>1504</v>
      </c>
      <c r="G77" s="238" t="s">
        <v>1497</v>
      </c>
      <c r="H77" s="238" t="s">
        <v>1290</v>
      </c>
      <c r="I77" s="238">
        <v>0</v>
      </c>
      <c r="J77" s="239">
        <v>113.86</v>
      </c>
      <c r="K77" s="239">
        <v>86.2</v>
      </c>
      <c r="L77" s="239">
        <v>60.65</v>
      </c>
      <c r="M77" s="239">
        <v>80.37</v>
      </c>
      <c r="N77" s="239">
        <v>85.41</v>
      </c>
      <c r="O77" s="239">
        <v>100.03</v>
      </c>
      <c r="P77" s="239">
        <v>136.87</v>
      </c>
      <c r="Q77" s="239">
        <v>126.87</v>
      </c>
      <c r="R77" s="239">
        <v>132</v>
      </c>
      <c r="S77" s="239">
        <v>137.86000000000001</v>
      </c>
      <c r="T77" s="239">
        <v>135.24</v>
      </c>
      <c r="U77" s="239">
        <v>86.05</v>
      </c>
      <c r="V77" s="239">
        <v>152.16999999999999</v>
      </c>
      <c r="W77" s="239">
        <v>60.25</v>
      </c>
      <c r="X77" s="239">
        <v>87.87</v>
      </c>
      <c r="Y77" s="239">
        <v>112.48</v>
      </c>
      <c r="Z77" s="239">
        <v>80.540000000000006</v>
      </c>
      <c r="AA77" s="239">
        <v>48.4</v>
      </c>
      <c r="AB77" s="239">
        <v>106.47</v>
      </c>
      <c r="AC77" s="239">
        <v>90.24</v>
      </c>
      <c r="AD77" s="239">
        <v>105.17</v>
      </c>
      <c r="AE77" s="239">
        <v>103.62</v>
      </c>
    </row>
    <row r="78" spans="4:31">
      <c r="E78" s="238" t="s">
        <v>1889</v>
      </c>
      <c r="F78" s="238" t="s">
        <v>1502</v>
      </c>
      <c r="G78" s="238" t="s">
        <v>1497</v>
      </c>
      <c r="H78" s="238" t="s">
        <v>1288</v>
      </c>
      <c r="I78" s="238">
        <v>0</v>
      </c>
      <c r="J78" s="239">
        <v>177.33</v>
      </c>
      <c r="K78" s="239">
        <v>128.02000000000001</v>
      </c>
      <c r="L78" s="239">
        <v>103.99</v>
      </c>
      <c r="M78" s="239">
        <v>119.67</v>
      </c>
      <c r="N78" s="239">
        <v>137.61000000000001</v>
      </c>
      <c r="O78" s="239">
        <v>135.13999999999999</v>
      </c>
      <c r="P78" s="239">
        <v>187.09</v>
      </c>
      <c r="Q78" s="239">
        <v>226.21</v>
      </c>
      <c r="R78" s="239">
        <v>181.22</v>
      </c>
      <c r="S78" s="239">
        <v>207.01</v>
      </c>
      <c r="T78" s="239">
        <v>180.19</v>
      </c>
      <c r="U78" s="239">
        <v>123.47</v>
      </c>
      <c r="V78" s="239">
        <v>185.03</v>
      </c>
      <c r="W78" s="239">
        <v>93.67</v>
      </c>
      <c r="X78" s="239">
        <v>143.31</v>
      </c>
      <c r="Y78" s="239">
        <v>169.62</v>
      </c>
      <c r="Z78" s="239">
        <v>120.14</v>
      </c>
      <c r="AA78" s="239">
        <v>76.010000000000005</v>
      </c>
      <c r="AB78" s="239">
        <v>156.80000000000001</v>
      </c>
      <c r="AC78" s="239">
        <v>153.57</v>
      </c>
      <c r="AD78" s="239">
        <v>127.3</v>
      </c>
      <c r="AE78" s="239">
        <v>153.94</v>
      </c>
    </row>
    <row r="79" spans="4:31">
      <c r="D79" s="238">
        <v>48</v>
      </c>
      <c r="E79" s="238" t="s">
        <v>1890</v>
      </c>
      <c r="F79" s="238" t="s">
        <v>1646</v>
      </c>
      <c r="G79" s="238" t="s">
        <v>140</v>
      </c>
      <c r="H79" s="238" t="s">
        <v>1435</v>
      </c>
      <c r="I79" s="238">
        <v>0</v>
      </c>
      <c r="J79" s="239">
        <v>43.98</v>
      </c>
      <c r="K79" s="239">
        <v>29.81</v>
      </c>
      <c r="L79" s="239">
        <v>47.23</v>
      </c>
      <c r="M79" s="239">
        <v>37.72</v>
      </c>
      <c r="N79" s="239">
        <v>49.95</v>
      </c>
      <c r="O79" s="239">
        <v>50.53</v>
      </c>
      <c r="P79" s="239">
        <v>34.86</v>
      </c>
      <c r="Q79" s="239">
        <v>51.87</v>
      </c>
      <c r="R79" s="239" t="s">
        <v>191</v>
      </c>
      <c r="S79" s="239">
        <v>38.72</v>
      </c>
      <c r="T79" s="239">
        <v>32.57</v>
      </c>
      <c r="U79" s="239">
        <v>32.69</v>
      </c>
      <c r="V79" s="239">
        <v>30.9</v>
      </c>
      <c r="W79" s="239">
        <v>31.05</v>
      </c>
      <c r="X79" s="239">
        <v>34.450000000000003</v>
      </c>
      <c r="Y79" s="239">
        <v>39.130000000000003</v>
      </c>
      <c r="Z79" s="239">
        <v>37.46</v>
      </c>
      <c r="AA79" s="239">
        <v>26.72</v>
      </c>
      <c r="AB79" s="239">
        <v>57.58</v>
      </c>
      <c r="AC79" s="239">
        <v>45.42</v>
      </c>
      <c r="AD79" s="239">
        <v>10.19</v>
      </c>
      <c r="AE79" s="239">
        <v>39.700000000000003</v>
      </c>
    </row>
    <row r="80" spans="4:31">
      <c r="D80" s="238">
        <v>49</v>
      </c>
      <c r="E80" s="238" t="s">
        <v>1891</v>
      </c>
      <c r="F80" s="238" t="s">
        <v>1647</v>
      </c>
      <c r="G80" s="238" t="s">
        <v>140</v>
      </c>
      <c r="H80" s="238" t="s">
        <v>1474</v>
      </c>
      <c r="I80" s="238">
        <v>1</v>
      </c>
      <c r="J80" s="239">
        <v>22.55</v>
      </c>
      <c r="K80" s="239">
        <v>44.63</v>
      </c>
      <c r="L80" s="239">
        <v>12.65</v>
      </c>
      <c r="M80" s="239">
        <v>46.9</v>
      </c>
      <c r="N80" s="239">
        <v>0.68</v>
      </c>
      <c r="O80" s="239">
        <v>7.91</v>
      </c>
      <c r="P80" s="239">
        <v>0.18</v>
      </c>
      <c r="Q80" s="239">
        <v>29.64</v>
      </c>
      <c r="R80" s="239">
        <v>16.690000000000001</v>
      </c>
      <c r="S80" s="239">
        <v>11.58</v>
      </c>
      <c r="T80" s="239">
        <v>30.74</v>
      </c>
      <c r="U80" s="239">
        <v>15.04</v>
      </c>
      <c r="V80" s="239">
        <v>6.32</v>
      </c>
      <c r="W80" s="239">
        <v>15.65</v>
      </c>
      <c r="X80" s="239">
        <v>8.07</v>
      </c>
      <c r="Y80" s="239">
        <v>11.09</v>
      </c>
      <c r="Z80" s="239">
        <v>57.14</v>
      </c>
      <c r="AA80" s="239">
        <v>56.12</v>
      </c>
      <c r="AB80" s="239">
        <v>47.18</v>
      </c>
      <c r="AC80" s="239">
        <v>31.97</v>
      </c>
      <c r="AD80" s="239">
        <v>2.2200000000000002</v>
      </c>
      <c r="AE80" s="239">
        <v>22.91</v>
      </c>
    </row>
    <row r="81" spans="2:31">
      <c r="D81" s="238">
        <v>50</v>
      </c>
      <c r="E81" s="238" t="s">
        <v>234</v>
      </c>
      <c r="F81" s="238" t="s">
        <v>1648</v>
      </c>
      <c r="G81" s="238" t="s">
        <v>1497</v>
      </c>
      <c r="H81" s="238" t="s">
        <v>1480</v>
      </c>
      <c r="I81" s="238">
        <v>1</v>
      </c>
      <c r="J81" s="239">
        <v>8.1999999999999993</v>
      </c>
      <c r="K81" s="239">
        <v>14.41</v>
      </c>
      <c r="L81" s="239">
        <v>22.96</v>
      </c>
      <c r="M81" s="239">
        <v>6.18</v>
      </c>
      <c r="N81" s="239">
        <v>7.79</v>
      </c>
      <c r="O81" s="239">
        <v>13.43</v>
      </c>
      <c r="P81" s="239">
        <v>0</v>
      </c>
      <c r="Q81" s="239">
        <v>4.3499999999999996</v>
      </c>
      <c r="R81" s="239">
        <v>0</v>
      </c>
      <c r="S81" s="239">
        <v>1.08</v>
      </c>
      <c r="T81" s="239">
        <v>11.69</v>
      </c>
      <c r="U81" s="239">
        <v>5.42</v>
      </c>
      <c r="V81" s="239">
        <v>9.0299999999999994</v>
      </c>
      <c r="W81" s="239">
        <v>23.1</v>
      </c>
      <c r="X81" s="239">
        <v>2.02</v>
      </c>
      <c r="Y81" s="239">
        <v>25.06</v>
      </c>
      <c r="Z81" s="239">
        <v>9.86</v>
      </c>
      <c r="AA81" s="239">
        <v>13.85</v>
      </c>
      <c r="AB81" s="239">
        <v>25.84</v>
      </c>
      <c r="AC81" s="239">
        <v>10.72</v>
      </c>
      <c r="AD81" s="239">
        <v>12.27</v>
      </c>
      <c r="AE81" s="239">
        <v>9.7899999999999991</v>
      </c>
    </row>
    <row r="82" spans="2:31">
      <c r="D82" s="238">
        <v>51</v>
      </c>
      <c r="E82" s="238" t="s">
        <v>235</v>
      </c>
      <c r="F82" s="238" t="s">
        <v>1649</v>
      </c>
      <c r="G82" s="238" t="s">
        <v>140</v>
      </c>
      <c r="H82" s="238" t="s">
        <v>1487</v>
      </c>
      <c r="I82" s="238">
        <v>1</v>
      </c>
      <c r="J82" s="239">
        <v>268.92218919999999</v>
      </c>
      <c r="K82" s="239">
        <v>159.0531359</v>
      </c>
      <c r="L82" s="239">
        <v>162.70558260000001</v>
      </c>
      <c r="M82" s="239">
        <v>204.29434019999999</v>
      </c>
      <c r="N82" s="239">
        <v>214.4747419</v>
      </c>
      <c r="O82" s="239">
        <v>155.57313329999999</v>
      </c>
      <c r="P82" s="239">
        <v>348.50303200000002</v>
      </c>
      <c r="Q82" s="239">
        <v>119.3032101</v>
      </c>
      <c r="R82" s="239">
        <v>152.65088470000001</v>
      </c>
      <c r="S82" s="239">
        <v>100.3956467</v>
      </c>
      <c r="T82" s="239">
        <v>237.03061779999999</v>
      </c>
      <c r="U82" s="239">
        <v>175.85152260000001</v>
      </c>
      <c r="V82" s="239">
        <v>90.964114620000004</v>
      </c>
      <c r="W82" s="239">
        <v>102.1844701</v>
      </c>
      <c r="X82" s="239">
        <v>170.0980404</v>
      </c>
      <c r="Y82" s="239">
        <v>174.33194610000001</v>
      </c>
      <c r="Z82" s="239">
        <v>175.62629920000001</v>
      </c>
      <c r="AA82" s="239">
        <v>114.4803625</v>
      </c>
      <c r="AB82" s="239">
        <v>249.46419639999999</v>
      </c>
      <c r="AC82" s="239">
        <v>173.80654440000001</v>
      </c>
      <c r="AD82" s="239">
        <v>159.4044312</v>
      </c>
      <c r="AE82" s="239">
        <v>185.90295209999999</v>
      </c>
    </row>
    <row r="83" spans="2:31">
      <c r="E83" s="238" t="s">
        <v>236</v>
      </c>
      <c r="F83" s="238" t="s">
        <v>1650</v>
      </c>
      <c r="G83" s="238" t="s">
        <v>140</v>
      </c>
      <c r="H83" s="238" t="s">
        <v>1488</v>
      </c>
      <c r="I83" s="238">
        <v>1</v>
      </c>
      <c r="J83" s="239">
        <v>350.10490570000002</v>
      </c>
      <c r="K83" s="239">
        <v>228.77595830000001</v>
      </c>
      <c r="L83" s="239">
        <v>216.529357</v>
      </c>
      <c r="M83" s="239">
        <v>236.65754659999999</v>
      </c>
      <c r="N83" s="239">
        <v>299.9403102</v>
      </c>
      <c r="O83" s="239">
        <v>284.46254269999997</v>
      </c>
      <c r="P83" s="239">
        <v>482.3841683</v>
      </c>
      <c r="Q83" s="239">
        <v>140.27550690000001</v>
      </c>
      <c r="R83" s="239">
        <v>296.5647391</v>
      </c>
      <c r="S83" s="239">
        <v>153.8429142</v>
      </c>
      <c r="T83" s="239">
        <v>362.91605600000003</v>
      </c>
      <c r="U83" s="239">
        <v>241.46806649999999</v>
      </c>
      <c r="V83" s="239">
        <v>149.7799119</v>
      </c>
      <c r="W83" s="239">
        <v>155.68617069999999</v>
      </c>
      <c r="X83" s="239">
        <v>269.69468460000002</v>
      </c>
      <c r="Y83" s="239">
        <v>281.460328</v>
      </c>
      <c r="Z83" s="239">
        <v>264.98098659999999</v>
      </c>
      <c r="AA83" s="239">
        <v>215.7218349</v>
      </c>
      <c r="AB83" s="239">
        <v>292.58272940000001</v>
      </c>
      <c r="AC83" s="239">
        <v>261.33894500000002</v>
      </c>
      <c r="AD83" s="239">
        <v>211.92493909999999</v>
      </c>
      <c r="AE83" s="239">
        <v>261.26730659999998</v>
      </c>
    </row>
    <row r="84" spans="2:31">
      <c r="E84" s="238" t="s">
        <v>237</v>
      </c>
      <c r="F84" s="238" t="s">
        <v>1651</v>
      </c>
      <c r="G84" s="238" t="s">
        <v>140</v>
      </c>
      <c r="H84" s="238" t="s">
        <v>1486</v>
      </c>
      <c r="I84" s="238">
        <v>1</v>
      </c>
      <c r="J84" s="239">
        <v>309.81669349999999</v>
      </c>
      <c r="K84" s="239">
        <v>193.84320510000001</v>
      </c>
      <c r="L84" s="239">
        <v>189.7466354</v>
      </c>
      <c r="M84" s="239">
        <v>220.72119950000001</v>
      </c>
      <c r="N84" s="239">
        <v>258.94072319999998</v>
      </c>
      <c r="O84" s="239">
        <v>221.5469373</v>
      </c>
      <c r="P84" s="239">
        <v>416.4326337</v>
      </c>
      <c r="Q84" s="239">
        <v>129.5726593</v>
      </c>
      <c r="R84" s="239">
        <v>225.77115610000001</v>
      </c>
      <c r="S84" s="239">
        <v>127.3327352</v>
      </c>
      <c r="T84" s="239">
        <v>299.8666159</v>
      </c>
      <c r="U84" s="239">
        <v>209.08325110000001</v>
      </c>
      <c r="V84" s="239">
        <v>121.1774814</v>
      </c>
      <c r="W84" s="239">
        <v>129.40424540000001</v>
      </c>
      <c r="X84" s="239">
        <v>220.62183959999999</v>
      </c>
      <c r="Y84" s="239">
        <v>228.7690891</v>
      </c>
      <c r="Z84" s="239">
        <v>221.29591189999999</v>
      </c>
      <c r="AA84" s="239">
        <v>166.04498659999999</v>
      </c>
      <c r="AB84" s="239">
        <v>271.857214</v>
      </c>
      <c r="AC84" s="239">
        <v>218.4370179</v>
      </c>
      <c r="AD84" s="239">
        <v>186.2324874</v>
      </c>
      <c r="AE84" s="239">
        <v>224.0725491</v>
      </c>
    </row>
    <row r="85" spans="2:31">
      <c r="B85" s="238" t="s">
        <v>339</v>
      </c>
      <c r="C85" s="238" t="s">
        <v>320</v>
      </c>
      <c r="D85" s="238">
        <v>54</v>
      </c>
      <c r="E85" s="238" t="s">
        <v>238</v>
      </c>
      <c r="F85" s="238" t="s">
        <v>1654</v>
      </c>
      <c r="G85" s="238" t="s">
        <v>1496</v>
      </c>
      <c r="H85" s="238" t="s">
        <v>1324</v>
      </c>
      <c r="I85" s="238">
        <v>0</v>
      </c>
      <c r="J85" s="239">
        <v>53.5</v>
      </c>
      <c r="K85" s="239">
        <v>51.1</v>
      </c>
      <c r="L85" s="239">
        <v>58.2</v>
      </c>
      <c r="M85" s="239">
        <v>55.5</v>
      </c>
      <c r="N85" s="239">
        <v>54.9</v>
      </c>
      <c r="O85" s="239">
        <v>57.4</v>
      </c>
      <c r="P85" s="239">
        <v>44.9</v>
      </c>
      <c r="Q85" s="239">
        <v>56.6</v>
      </c>
      <c r="R85" s="239">
        <v>53.3</v>
      </c>
      <c r="S85" s="239">
        <v>51.9</v>
      </c>
      <c r="T85" s="239">
        <v>47.4</v>
      </c>
      <c r="U85" s="239">
        <v>55.4</v>
      </c>
      <c r="V85" s="239">
        <v>59.4</v>
      </c>
      <c r="W85" s="239">
        <v>49.7</v>
      </c>
      <c r="X85" s="239">
        <v>50.2</v>
      </c>
      <c r="Y85" s="239">
        <v>50.6</v>
      </c>
      <c r="Z85" s="239">
        <v>56.5</v>
      </c>
      <c r="AA85" s="239">
        <v>49.4</v>
      </c>
      <c r="AB85" s="239">
        <v>54.5</v>
      </c>
      <c r="AC85" s="239">
        <v>56.1</v>
      </c>
      <c r="AD85" s="239">
        <v>49.1</v>
      </c>
      <c r="AE85" s="239">
        <v>53.5</v>
      </c>
    </row>
    <row r="86" spans="2:31">
      <c r="E86" s="238" t="s">
        <v>239</v>
      </c>
      <c r="F86" s="238" t="s">
        <v>1655</v>
      </c>
      <c r="G86" s="238" t="s">
        <v>1496</v>
      </c>
      <c r="H86" s="238" t="s">
        <v>1325</v>
      </c>
      <c r="I86" s="238">
        <v>0</v>
      </c>
      <c r="J86" s="239">
        <v>51.4</v>
      </c>
      <c r="K86" s="239">
        <v>44</v>
      </c>
      <c r="L86" s="239">
        <v>58.3</v>
      </c>
      <c r="M86" s="239">
        <v>53.6</v>
      </c>
      <c r="N86" s="239">
        <v>50.9</v>
      </c>
      <c r="O86" s="239">
        <v>53.4</v>
      </c>
      <c r="P86" s="239">
        <v>41.9</v>
      </c>
      <c r="Q86" s="239">
        <v>52.1</v>
      </c>
      <c r="R86" s="239">
        <v>51.8</v>
      </c>
      <c r="S86" s="239">
        <v>51.5</v>
      </c>
      <c r="T86" s="239">
        <v>49.1</v>
      </c>
      <c r="U86" s="239">
        <v>53.8</v>
      </c>
      <c r="V86" s="239">
        <v>54</v>
      </c>
      <c r="W86" s="239">
        <v>47.1</v>
      </c>
      <c r="X86" s="239">
        <v>47.9</v>
      </c>
      <c r="Y86" s="239">
        <v>47.1</v>
      </c>
      <c r="Z86" s="239">
        <v>53.7</v>
      </c>
      <c r="AA86" s="239">
        <v>46.3</v>
      </c>
      <c r="AB86" s="239">
        <v>49.8</v>
      </c>
      <c r="AC86" s="239">
        <v>49.1</v>
      </c>
      <c r="AD86" s="239">
        <v>44.7</v>
      </c>
      <c r="AE86" s="239">
        <v>51.1</v>
      </c>
    </row>
    <row r="87" spans="2:31">
      <c r="E87" s="238" t="s">
        <v>240</v>
      </c>
      <c r="F87" s="238" t="s">
        <v>1656</v>
      </c>
      <c r="G87" s="238" t="s">
        <v>1496</v>
      </c>
      <c r="H87" s="238" t="s">
        <v>1323</v>
      </c>
      <c r="I87" s="238">
        <v>0</v>
      </c>
      <c r="J87" s="239">
        <v>52.3</v>
      </c>
      <c r="K87" s="239">
        <v>47</v>
      </c>
      <c r="L87" s="239">
        <v>58.3</v>
      </c>
      <c r="M87" s="239">
        <v>54.4</v>
      </c>
      <c r="N87" s="239">
        <v>52.7</v>
      </c>
      <c r="O87" s="239">
        <v>55.1</v>
      </c>
      <c r="P87" s="239">
        <v>43.1</v>
      </c>
      <c r="Q87" s="239">
        <v>54.1</v>
      </c>
      <c r="R87" s="239">
        <v>52.5</v>
      </c>
      <c r="S87" s="239">
        <v>51.7</v>
      </c>
      <c r="T87" s="239">
        <v>48.4</v>
      </c>
      <c r="U87" s="239">
        <v>54.5</v>
      </c>
      <c r="V87" s="239">
        <v>56.4</v>
      </c>
      <c r="W87" s="239">
        <v>48.2</v>
      </c>
      <c r="X87" s="239">
        <v>48.9</v>
      </c>
      <c r="Y87" s="239">
        <v>48.6</v>
      </c>
      <c r="Z87" s="239">
        <v>54.9</v>
      </c>
      <c r="AA87" s="239">
        <v>47.6</v>
      </c>
      <c r="AB87" s="239">
        <v>51.8</v>
      </c>
      <c r="AC87" s="239">
        <v>52.1</v>
      </c>
      <c r="AD87" s="239">
        <v>46.5</v>
      </c>
      <c r="AE87" s="239">
        <v>52.1</v>
      </c>
    </row>
    <row r="88" spans="2:31">
      <c r="D88" s="238">
        <v>55</v>
      </c>
      <c r="E88" s="238" t="s">
        <v>241</v>
      </c>
      <c r="F88" s="238" t="s">
        <v>1539</v>
      </c>
      <c r="G88" s="238" t="s">
        <v>1496</v>
      </c>
      <c r="H88" s="238" t="s">
        <v>1327</v>
      </c>
      <c r="I88" s="238">
        <v>0</v>
      </c>
      <c r="J88" s="239">
        <v>39.1</v>
      </c>
      <c r="K88" s="239">
        <v>32</v>
      </c>
      <c r="L88" s="239">
        <v>39.4</v>
      </c>
      <c r="M88" s="239">
        <v>43</v>
      </c>
      <c r="N88" s="239">
        <v>41.4</v>
      </c>
      <c r="O88" s="239">
        <v>38.6</v>
      </c>
      <c r="P88" s="239">
        <v>41.6</v>
      </c>
      <c r="Q88" s="239">
        <v>34.1</v>
      </c>
      <c r="R88" s="239">
        <v>30.4</v>
      </c>
      <c r="S88" s="239">
        <v>39.6</v>
      </c>
      <c r="T88" s="239">
        <v>37.4</v>
      </c>
      <c r="U88" s="239">
        <v>38.700000000000003</v>
      </c>
      <c r="V88" s="239">
        <v>38.799999999999997</v>
      </c>
      <c r="W88" s="239">
        <v>36.700000000000003</v>
      </c>
      <c r="X88" s="239">
        <v>32</v>
      </c>
      <c r="Y88" s="239">
        <v>29.7</v>
      </c>
      <c r="Z88" s="239">
        <v>39.9</v>
      </c>
      <c r="AA88" s="239">
        <v>35.799999999999997</v>
      </c>
      <c r="AB88" s="239">
        <v>34.200000000000003</v>
      </c>
      <c r="AC88" s="239">
        <v>40.5</v>
      </c>
      <c r="AD88" s="239">
        <v>37.1</v>
      </c>
      <c r="AE88" s="239">
        <v>38.299999999999997</v>
      </c>
    </row>
    <row r="89" spans="2:31">
      <c r="E89" s="238" t="s">
        <v>242</v>
      </c>
      <c r="F89" s="238" t="s">
        <v>1540</v>
      </c>
      <c r="G89" s="238" t="s">
        <v>1496</v>
      </c>
      <c r="H89" s="238" t="s">
        <v>1328</v>
      </c>
      <c r="I89" s="238">
        <v>0</v>
      </c>
      <c r="J89" s="239">
        <v>39</v>
      </c>
      <c r="K89" s="239">
        <v>32.799999999999997</v>
      </c>
      <c r="L89" s="239">
        <v>36.299999999999997</v>
      </c>
      <c r="M89" s="239">
        <v>43.6</v>
      </c>
      <c r="N89" s="239">
        <v>44.8</v>
      </c>
      <c r="O89" s="239">
        <v>38.1</v>
      </c>
      <c r="P89" s="239">
        <v>42.8</v>
      </c>
      <c r="Q89" s="239">
        <v>38.200000000000003</v>
      </c>
      <c r="R89" s="239">
        <v>30.5</v>
      </c>
      <c r="S89" s="239">
        <v>39.200000000000003</v>
      </c>
      <c r="T89" s="239">
        <v>39.1</v>
      </c>
      <c r="U89" s="239">
        <v>39.700000000000003</v>
      </c>
      <c r="V89" s="239">
        <v>42.1</v>
      </c>
      <c r="W89" s="239">
        <v>37.5</v>
      </c>
      <c r="X89" s="239">
        <v>30.6</v>
      </c>
      <c r="Y89" s="239">
        <v>31.5</v>
      </c>
      <c r="Z89" s="239">
        <v>36.4</v>
      </c>
      <c r="AA89" s="239">
        <v>34.799999999999997</v>
      </c>
      <c r="AB89" s="239">
        <v>36.5</v>
      </c>
      <c r="AC89" s="239">
        <v>36.700000000000003</v>
      </c>
      <c r="AD89" s="239">
        <v>36</v>
      </c>
      <c r="AE89" s="239">
        <v>38.6</v>
      </c>
    </row>
    <row r="90" spans="2:31">
      <c r="E90" s="238" t="s">
        <v>243</v>
      </c>
      <c r="F90" s="238" t="s">
        <v>1538</v>
      </c>
      <c r="G90" s="238" t="s">
        <v>1496</v>
      </c>
      <c r="H90" s="238" t="s">
        <v>1326</v>
      </c>
      <c r="I90" s="238">
        <v>0</v>
      </c>
      <c r="J90" s="239">
        <v>39</v>
      </c>
      <c r="K90" s="239">
        <v>32.5</v>
      </c>
      <c r="L90" s="239">
        <v>37.6</v>
      </c>
      <c r="M90" s="239">
        <v>43.4</v>
      </c>
      <c r="N90" s="239">
        <v>43.2</v>
      </c>
      <c r="O90" s="239">
        <v>38.299999999999997</v>
      </c>
      <c r="P90" s="239">
        <v>42.3</v>
      </c>
      <c r="Q90" s="239">
        <v>36.299999999999997</v>
      </c>
      <c r="R90" s="239">
        <v>30.5</v>
      </c>
      <c r="S90" s="239">
        <v>39.4</v>
      </c>
      <c r="T90" s="239">
        <v>38.4</v>
      </c>
      <c r="U90" s="239">
        <v>39.299999999999997</v>
      </c>
      <c r="V90" s="239">
        <v>40.700000000000003</v>
      </c>
      <c r="W90" s="239">
        <v>37.200000000000003</v>
      </c>
      <c r="X90" s="239">
        <v>31.2</v>
      </c>
      <c r="Y90" s="239">
        <v>30.7</v>
      </c>
      <c r="Z90" s="239">
        <v>37.9</v>
      </c>
      <c r="AA90" s="239">
        <v>35.200000000000003</v>
      </c>
      <c r="AB90" s="239">
        <v>35.5</v>
      </c>
      <c r="AC90" s="239">
        <v>38.299999999999997</v>
      </c>
      <c r="AD90" s="239">
        <v>36.5</v>
      </c>
      <c r="AE90" s="239">
        <v>38.5</v>
      </c>
    </row>
    <row r="91" spans="2:31">
      <c r="D91" s="238">
        <v>56</v>
      </c>
      <c r="E91" s="238" t="s">
        <v>244</v>
      </c>
      <c r="F91" s="238" t="s">
        <v>1660</v>
      </c>
      <c r="G91" s="238" t="s">
        <v>140</v>
      </c>
      <c r="H91" s="238" t="s">
        <v>1330</v>
      </c>
      <c r="I91" s="238">
        <v>0</v>
      </c>
      <c r="J91" s="239">
        <v>32</v>
      </c>
      <c r="K91" s="239">
        <v>31.9</v>
      </c>
      <c r="L91" s="239">
        <v>34.200000000000003</v>
      </c>
      <c r="M91" s="239">
        <v>41.7</v>
      </c>
      <c r="N91" s="239">
        <v>30.2</v>
      </c>
      <c r="O91" s="239">
        <v>35.4</v>
      </c>
      <c r="P91" s="239">
        <v>33.799999999999997</v>
      </c>
      <c r="Q91" s="239">
        <v>21.9</v>
      </c>
      <c r="R91" s="239">
        <v>26</v>
      </c>
      <c r="S91" s="239">
        <v>42.6</v>
      </c>
      <c r="T91" s="239">
        <v>30.6</v>
      </c>
      <c r="U91" s="239">
        <v>32</v>
      </c>
      <c r="V91" s="239">
        <v>39.5</v>
      </c>
      <c r="W91" s="239">
        <v>40.799999999999997</v>
      </c>
      <c r="X91" s="239">
        <v>37.6</v>
      </c>
      <c r="Y91" s="239">
        <v>32.1</v>
      </c>
      <c r="Z91" s="239">
        <v>33.9</v>
      </c>
      <c r="AA91" s="239">
        <v>31.8</v>
      </c>
      <c r="AB91" s="239">
        <v>31.3</v>
      </c>
      <c r="AC91" s="239">
        <v>32.299999999999997</v>
      </c>
      <c r="AD91" s="239">
        <v>28.3</v>
      </c>
      <c r="AE91" s="239">
        <v>34.200000000000003</v>
      </c>
    </row>
    <row r="92" spans="2:31">
      <c r="E92" s="238" t="s">
        <v>245</v>
      </c>
      <c r="F92" s="238" t="s">
        <v>1661</v>
      </c>
      <c r="G92" s="238" t="s">
        <v>140</v>
      </c>
      <c r="H92" s="238" t="s">
        <v>1331</v>
      </c>
      <c r="I92" s="238">
        <v>0</v>
      </c>
      <c r="J92" s="239">
        <v>43.9</v>
      </c>
      <c r="K92" s="239">
        <v>40.9</v>
      </c>
      <c r="L92" s="239">
        <v>44.1</v>
      </c>
      <c r="M92" s="239">
        <v>52.4</v>
      </c>
      <c r="N92" s="239">
        <v>44</v>
      </c>
      <c r="O92" s="239">
        <v>50.4</v>
      </c>
      <c r="P92" s="239">
        <v>44.5</v>
      </c>
      <c r="Q92" s="239">
        <v>33.6</v>
      </c>
      <c r="R92" s="239">
        <v>42.9</v>
      </c>
      <c r="S92" s="239">
        <v>55</v>
      </c>
      <c r="T92" s="239">
        <v>41.2</v>
      </c>
      <c r="U92" s="239">
        <v>43.8</v>
      </c>
      <c r="V92" s="239">
        <v>49.3</v>
      </c>
      <c r="W92" s="239">
        <v>50.2</v>
      </c>
      <c r="X92" s="239">
        <v>51</v>
      </c>
      <c r="Y92" s="239">
        <v>43.6</v>
      </c>
      <c r="Z92" s="239">
        <v>44.8</v>
      </c>
      <c r="AA92" s="239">
        <v>41.8</v>
      </c>
      <c r="AB92" s="239">
        <v>42.9</v>
      </c>
      <c r="AC92" s="239">
        <v>45.9</v>
      </c>
      <c r="AD92" s="239">
        <v>38.9</v>
      </c>
      <c r="AE92" s="239">
        <v>45.9</v>
      </c>
    </row>
    <row r="93" spans="2:31">
      <c r="E93" s="238" t="s">
        <v>246</v>
      </c>
      <c r="F93" s="238" t="s">
        <v>1662</v>
      </c>
      <c r="G93" s="238" t="s">
        <v>140</v>
      </c>
      <c r="H93" s="238" t="s">
        <v>1329</v>
      </c>
      <c r="I93" s="238">
        <v>0</v>
      </c>
      <c r="J93" s="239">
        <v>38.9</v>
      </c>
      <c r="K93" s="239">
        <v>37.1</v>
      </c>
      <c r="L93" s="239">
        <v>39.9</v>
      </c>
      <c r="M93" s="239">
        <v>47.9</v>
      </c>
      <c r="N93" s="239">
        <v>37.799999999999997</v>
      </c>
      <c r="O93" s="239">
        <v>43.8</v>
      </c>
      <c r="P93" s="239">
        <v>40</v>
      </c>
      <c r="Q93" s="239">
        <v>28.3</v>
      </c>
      <c r="R93" s="239">
        <v>35.299999999999997</v>
      </c>
      <c r="S93" s="239">
        <v>49.8</v>
      </c>
      <c r="T93" s="239">
        <v>36.799999999999997</v>
      </c>
      <c r="U93" s="239">
        <v>38.799999999999997</v>
      </c>
      <c r="V93" s="239">
        <v>45.1</v>
      </c>
      <c r="W93" s="239">
        <v>46.4</v>
      </c>
      <c r="X93" s="239">
        <v>45.2</v>
      </c>
      <c r="Y93" s="239">
        <v>38.799999999999997</v>
      </c>
      <c r="Z93" s="239">
        <v>40.299999999999997</v>
      </c>
      <c r="AA93" s="239">
        <v>37.6</v>
      </c>
      <c r="AB93" s="239">
        <v>38</v>
      </c>
      <c r="AC93" s="239">
        <v>40.200000000000003</v>
      </c>
      <c r="AD93" s="239">
        <v>34.700000000000003</v>
      </c>
      <c r="AE93" s="239">
        <v>40.9</v>
      </c>
    </row>
    <row r="94" spans="2:31">
      <c r="D94" s="238">
        <v>57</v>
      </c>
      <c r="E94" s="238" t="s">
        <v>1892</v>
      </c>
      <c r="F94" s="238" t="s">
        <v>1657</v>
      </c>
      <c r="G94" s="238" t="s">
        <v>1497</v>
      </c>
      <c r="H94" s="238" t="s">
        <v>1336</v>
      </c>
      <c r="I94" s="238">
        <v>0</v>
      </c>
      <c r="J94" s="239">
        <v>56.714886530000001</v>
      </c>
      <c r="K94" s="239">
        <v>55.243124049999999</v>
      </c>
      <c r="L94" s="239">
        <v>61.689478459999997</v>
      </c>
      <c r="M94" s="239">
        <v>63.722264039999999</v>
      </c>
      <c r="N94" s="239">
        <v>56.515244559999999</v>
      </c>
      <c r="O94" s="239">
        <v>66.900437510000003</v>
      </c>
      <c r="P94" s="239">
        <v>57.535538930000001</v>
      </c>
      <c r="Q94" s="239">
        <v>49.485905870000003</v>
      </c>
      <c r="R94" s="239">
        <v>55.233099629999998</v>
      </c>
      <c r="S94" s="239">
        <v>60.164245780000002</v>
      </c>
      <c r="T94" s="239">
        <v>53.225081029999998</v>
      </c>
      <c r="U94" s="239">
        <v>55.117888239999999</v>
      </c>
      <c r="V94" s="239">
        <v>62.457549149999998</v>
      </c>
      <c r="W94" s="239">
        <v>61.684554540000001</v>
      </c>
      <c r="X94" s="239">
        <v>63.972600479999997</v>
      </c>
      <c r="Y94" s="239">
        <v>56.037196649999998</v>
      </c>
      <c r="Z94" s="239">
        <v>56.185408610000003</v>
      </c>
      <c r="AA94" s="239">
        <v>60.449701140000002</v>
      </c>
      <c r="AB94" s="239">
        <v>61.324884400000002</v>
      </c>
      <c r="AC94" s="239">
        <v>61.946195950000003</v>
      </c>
      <c r="AD94" s="239">
        <v>55.122752699999999</v>
      </c>
      <c r="AE94" s="239">
        <v>58.185237100000002</v>
      </c>
    </row>
    <row r="95" spans="2:31">
      <c r="E95" s="238" t="s">
        <v>1893</v>
      </c>
      <c r="F95" s="238" t="s">
        <v>1658</v>
      </c>
      <c r="G95" s="238" t="s">
        <v>1497</v>
      </c>
      <c r="H95" s="238" t="s">
        <v>1337</v>
      </c>
      <c r="I95" s="238">
        <v>0</v>
      </c>
      <c r="J95" s="239">
        <v>58.772255739999999</v>
      </c>
      <c r="K95" s="239">
        <v>55.000590780000003</v>
      </c>
      <c r="L95" s="239">
        <v>63.015632670000002</v>
      </c>
      <c r="M95" s="239">
        <v>66.210686969999998</v>
      </c>
      <c r="N95" s="239">
        <v>58.891304519999998</v>
      </c>
      <c r="O95" s="239">
        <v>66.237285150000005</v>
      </c>
      <c r="P95" s="239">
        <v>60.027119069999998</v>
      </c>
      <c r="Q95" s="239">
        <v>52.785972639999997</v>
      </c>
      <c r="R95" s="239">
        <v>57.016477020000004</v>
      </c>
      <c r="S95" s="239">
        <v>62.505440180000001</v>
      </c>
      <c r="T95" s="239">
        <v>55.687616220000002</v>
      </c>
      <c r="U95" s="239">
        <v>56.10322266</v>
      </c>
      <c r="V95" s="239">
        <v>61.762224330000002</v>
      </c>
      <c r="W95" s="239">
        <v>61.547132320000003</v>
      </c>
      <c r="X95" s="239">
        <v>67.823196830000001</v>
      </c>
      <c r="Y95" s="239">
        <v>58.681797830000001</v>
      </c>
      <c r="Z95" s="239">
        <v>59.703446</v>
      </c>
      <c r="AA95" s="239">
        <v>61.328265010000003</v>
      </c>
      <c r="AB95" s="239">
        <v>60.087652720000001</v>
      </c>
      <c r="AC95" s="239">
        <v>64.268926750000006</v>
      </c>
      <c r="AD95" s="239">
        <v>57.431510709999998</v>
      </c>
      <c r="AE95" s="239">
        <v>59.840324099999997</v>
      </c>
    </row>
    <row r="96" spans="2:31">
      <c r="E96" s="238" t="s">
        <v>247</v>
      </c>
      <c r="F96" s="238" t="s">
        <v>1659</v>
      </c>
      <c r="G96" s="238" t="s">
        <v>1497</v>
      </c>
      <c r="H96" s="238" t="s">
        <v>1335</v>
      </c>
      <c r="I96" s="238">
        <v>0</v>
      </c>
      <c r="J96" s="239">
        <v>57.827179739999998</v>
      </c>
      <c r="K96" s="239">
        <v>55.130710790000002</v>
      </c>
      <c r="L96" s="239">
        <v>62.206488759999999</v>
      </c>
      <c r="M96" s="239">
        <v>65.021922189999998</v>
      </c>
      <c r="N96" s="239">
        <v>57.64833067</v>
      </c>
      <c r="O96" s="239">
        <v>66.384803390000002</v>
      </c>
      <c r="P96" s="239">
        <v>58.84887878</v>
      </c>
      <c r="Q96" s="239">
        <v>51.177586589999997</v>
      </c>
      <c r="R96" s="239">
        <v>56.092472090000001</v>
      </c>
      <c r="S96" s="239">
        <v>61.390017239999999</v>
      </c>
      <c r="T96" s="239">
        <v>54.52967821</v>
      </c>
      <c r="U96" s="239">
        <v>55.61038791</v>
      </c>
      <c r="V96" s="239">
        <v>61.997610999999999</v>
      </c>
      <c r="W96" s="239">
        <v>61.371930210000002</v>
      </c>
      <c r="X96" s="239">
        <v>65.949556119999997</v>
      </c>
      <c r="Y96" s="239">
        <v>57.487065479999998</v>
      </c>
      <c r="Z96" s="239">
        <v>58.105046129999998</v>
      </c>
      <c r="AA96" s="239">
        <v>60.741122369999999</v>
      </c>
      <c r="AB96" s="239">
        <v>60.556957689999997</v>
      </c>
      <c r="AC96" s="239">
        <v>63.11845769</v>
      </c>
      <c r="AD96" s="239">
        <v>56.185988819999999</v>
      </c>
      <c r="AE96" s="239">
        <v>59.01947449</v>
      </c>
    </row>
    <row r="97" spans="2:31">
      <c r="D97" s="238">
        <v>58</v>
      </c>
      <c r="E97" s="238" t="s">
        <v>1894</v>
      </c>
      <c r="F97" s="238" t="s">
        <v>1663</v>
      </c>
      <c r="G97" s="238" t="s">
        <v>140</v>
      </c>
      <c r="H97" s="238" t="s">
        <v>1333</v>
      </c>
      <c r="I97" s="238">
        <v>0</v>
      </c>
      <c r="J97" s="239">
        <v>21.5</v>
      </c>
      <c r="K97" s="239">
        <v>47.3</v>
      </c>
      <c r="L97" s="239">
        <v>28.1</v>
      </c>
      <c r="M97" s="239">
        <v>51.1</v>
      </c>
      <c r="N97" s="239">
        <v>24.6</v>
      </c>
      <c r="O97" s="239">
        <v>62.2</v>
      </c>
      <c r="P97" s="239">
        <v>38.5</v>
      </c>
      <c r="Q97" s="239">
        <v>25</v>
      </c>
      <c r="R97" s="239">
        <v>27.4</v>
      </c>
      <c r="S97" s="239">
        <v>27.1</v>
      </c>
      <c r="T97" s="239">
        <v>29.6</v>
      </c>
      <c r="U97" s="239">
        <v>24.1</v>
      </c>
      <c r="V97" s="239">
        <v>26.6</v>
      </c>
      <c r="W97" s="239">
        <v>33.299999999999997</v>
      </c>
      <c r="X97" s="239">
        <v>47.6</v>
      </c>
      <c r="Y97" s="239">
        <v>29.3</v>
      </c>
      <c r="Z97" s="239">
        <v>34</v>
      </c>
      <c r="AA97" s="239">
        <v>30</v>
      </c>
      <c r="AB97" s="239">
        <v>29.6</v>
      </c>
      <c r="AC97" s="239">
        <v>21.3</v>
      </c>
      <c r="AD97" s="239">
        <v>25.2</v>
      </c>
      <c r="AE97" s="239">
        <v>30.8</v>
      </c>
    </row>
    <row r="98" spans="2:31">
      <c r="E98" s="238" t="s">
        <v>1895</v>
      </c>
      <c r="F98" s="238" t="s">
        <v>1664</v>
      </c>
      <c r="G98" s="238" t="s">
        <v>140</v>
      </c>
      <c r="H98" s="238" t="s">
        <v>1334</v>
      </c>
      <c r="I98" s="238">
        <v>0</v>
      </c>
      <c r="J98" s="239">
        <v>34.200000000000003</v>
      </c>
      <c r="K98" s="239">
        <v>53.1</v>
      </c>
      <c r="L98" s="239">
        <v>36.6</v>
      </c>
      <c r="M98" s="239">
        <v>50.5</v>
      </c>
      <c r="N98" s="239">
        <v>26.6</v>
      </c>
      <c r="O98" s="239">
        <v>62.5</v>
      </c>
      <c r="P98" s="239">
        <v>24.4</v>
      </c>
      <c r="Q98" s="239">
        <v>44</v>
      </c>
      <c r="R98" s="239">
        <v>20</v>
      </c>
      <c r="S98" s="239">
        <v>36.799999999999997</v>
      </c>
      <c r="T98" s="239">
        <v>20.5</v>
      </c>
      <c r="U98" s="239">
        <v>26.1</v>
      </c>
      <c r="V98" s="239">
        <v>21.3</v>
      </c>
      <c r="W98" s="239">
        <v>36.4</v>
      </c>
      <c r="X98" s="239">
        <v>40</v>
      </c>
      <c r="Y98" s="239">
        <v>27.7</v>
      </c>
      <c r="Z98" s="239">
        <v>31.5</v>
      </c>
      <c r="AA98" s="239">
        <v>34.200000000000003</v>
      </c>
      <c r="AB98" s="239">
        <v>33.299999999999997</v>
      </c>
      <c r="AC98" s="239">
        <v>19.2</v>
      </c>
      <c r="AD98" s="239">
        <v>22.3</v>
      </c>
      <c r="AE98" s="239">
        <v>33</v>
      </c>
    </row>
    <row r="99" spans="2:31">
      <c r="E99" s="238" t="s">
        <v>1896</v>
      </c>
      <c r="F99" s="238" t="s">
        <v>1665</v>
      </c>
      <c r="G99" s="238" t="s">
        <v>140</v>
      </c>
      <c r="H99" s="238" t="s">
        <v>1332</v>
      </c>
      <c r="I99" s="238">
        <v>0</v>
      </c>
      <c r="J99" s="239">
        <v>31.1</v>
      </c>
      <c r="K99" s="239">
        <v>50.6</v>
      </c>
      <c r="L99" s="239">
        <v>32.200000000000003</v>
      </c>
      <c r="M99" s="239">
        <v>50.8</v>
      </c>
      <c r="N99" s="239">
        <v>25.6</v>
      </c>
      <c r="O99" s="239">
        <v>62.3</v>
      </c>
      <c r="P99" s="239">
        <v>31.1</v>
      </c>
      <c r="Q99" s="239">
        <v>34</v>
      </c>
      <c r="R99" s="239">
        <v>23.6</v>
      </c>
      <c r="S99" s="239">
        <v>32.299999999999997</v>
      </c>
      <c r="T99" s="239">
        <v>24.6</v>
      </c>
      <c r="U99" s="239">
        <v>25.1</v>
      </c>
      <c r="V99" s="239">
        <v>23.7</v>
      </c>
      <c r="W99" s="239">
        <v>35</v>
      </c>
      <c r="X99" s="239">
        <v>43.4</v>
      </c>
      <c r="Y99" s="239">
        <v>28.4</v>
      </c>
      <c r="Z99" s="239">
        <v>32.6</v>
      </c>
      <c r="AA99" s="239">
        <v>32.299999999999997</v>
      </c>
      <c r="AB99" s="239">
        <v>31.6</v>
      </c>
      <c r="AC99" s="239">
        <v>20.2</v>
      </c>
      <c r="AD99" s="239">
        <v>24</v>
      </c>
      <c r="AE99" s="239">
        <v>31.9</v>
      </c>
    </row>
    <row r="100" spans="2:31">
      <c r="D100" s="238">
        <v>59</v>
      </c>
      <c r="E100" s="238" t="s">
        <v>1940</v>
      </c>
      <c r="F100" s="238" t="s">
        <v>1941</v>
      </c>
      <c r="G100" s="238" t="s">
        <v>140</v>
      </c>
      <c r="H100" s="238" t="s">
        <v>1942</v>
      </c>
      <c r="I100" s="238">
        <v>1</v>
      </c>
      <c r="J100" s="239">
        <v>4.3600000000000003</v>
      </c>
      <c r="K100" s="239">
        <v>3.3380000000000001</v>
      </c>
      <c r="L100" s="239">
        <v>1.3560000000000001</v>
      </c>
      <c r="M100" s="239">
        <v>5.0430000000000001</v>
      </c>
      <c r="N100" s="239">
        <v>3.8780000000000001</v>
      </c>
      <c r="O100" s="239">
        <v>4.1159999999999997</v>
      </c>
      <c r="P100" s="239">
        <v>4.585</v>
      </c>
      <c r="Q100" s="239">
        <v>4.7350000000000003</v>
      </c>
      <c r="R100" s="239">
        <v>3.8780000000000001</v>
      </c>
      <c r="S100" s="239">
        <v>2.3940000000000001</v>
      </c>
      <c r="T100" s="239">
        <v>3.1480000000000001</v>
      </c>
      <c r="U100" s="239">
        <v>4.0730000000000004</v>
      </c>
      <c r="V100" s="239">
        <v>4.2830000000000004</v>
      </c>
      <c r="W100" s="239">
        <v>3.99</v>
      </c>
      <c r="X100" s="239">
        <v>4.4619999999999997</v>
      </c>
      <c r="Y100" s="239">
        <v>3.1160000000000001</v>
      </c>
      <c r="Z100" s="239">
        <v>3.7690000000000001</v>
      </c>
      <c r="AA100" s="239">
        <v>4.76</v>
      </c>
      <c r="AB100" s="239">
        <v>3.6379999999999999</v>
      </c>
      <c r="AC100" s="239">
        <v>3.573</v>
      </c>
      <c r="AD100" s="239">
        <v>3.9470000000000001</v>
      </c>
      <c r="AE100" s="239">
        <v>3.78</v>
      </c>
    </row>
    <row r="101" spans="2:31">
      <c r="B101" s="238" t="s">
        <v>340</v>
      </c>
      <c r="C101" s="238" t="s">
        <v>322</v>
      </c>
      <c r="D101" s="238">
        <v>60</v>
      </c>
      <c r="E101" s="238" t="s">
        <v>1897</v>
      </c>
      <c r="F101" s="238" t="s">
        <v>1508</v>
      </c>
      <c r="G101" s="238" t="s">
        <v>1497</v>
      </c>
      <c r="H101" s="238" t="s">
        <v>1372</v>
      </c>
      <c r="I101" s="238">
        <v>1</v>
      </c>
      <c r="J101" s="239">
        <v>28.2165</v>
      </c>
      <c r="K101" s="239">
        <v>22.8505</v>
      </c>
      <c r="L101" s="239">
        <v>27.357700000000001</v>
      </c>
      <c r="M101" s="239">
        <v>28.359300000000001</v>
      </c>
      <c r="N101" s="239">
        <v>30.557400000000001</v>
      </c>
      <c r="O101" s="239">
        <v>28.134699999999999</v>
      </c>
      <c r="P101" s="239">
        <v>30.66</v>
      </c>
      <c r="Q101" s="239">
        <v>18.867899999999999</v>
      </c>
      <c r="R101" s="239">
        <v>31.504799999999999</v>
      </c>
      <c r="S101" s="239">
        <v>28.634699999999999</v>
      </c>
      <c r="T101" s="239">
        <v>28.783999999999999</v>
      </c>
      <c r="U101" s="239">
        <v>29.5564</v>
      </c>
      <c r="V101" s="239">
        <v>30.6768</v>
      </c>
      <c r="W101" s="239">
        <v>33.0749</v>
      </c>
      <c r="X101" s="239">
        <v>24.564699999999998</v>
      </c>
      <c r="Y101" s="239">
        <v>25.945699999999999</v>
      </c>
      <c r="Z101" s="239">
        <v>23.701899999999998</v>
      </c>
      <c r="AA101" s="239">
        <v>28.565899999999999</v>
      </c>
      <c r="AB101" s="239">
        <v>31.772099999999998</v>
      </c>
      <c r="AC101" s="239">
        <v>24.857600000000001</v>
      </c>
      <c r="AD101" s="239">
        <v>24.668900000000001</v>
      </c>
      <c r="AE101" s="239">
        <v>28.201899999999998</v>
      </c>
    </row>
    <row r="102" spans="2:31">
      <c r="E102" s="238" t="s">
        <v>1898</v>
      </c>
      <c r="F102" s="238" t="s">
        <v>1509</v>
      </c>
      <c r="G102" s="238" t="s">
        <v>1497</v>
      </c>
      <c r="H102" s="238" t="s">
        <v>1373</v>
      </c>
      <c r="I102" s="238">
        <v>1</v>
      </c>
      <c r="J102" s="239">
        <v>30.706199999999999</v>
      </c>
      <c r="K102" s="239">
        <v>25.069099999999999</v>
      </c>
      <c r="L102" s="239">
        <v>31.4557</v>
      </c>
      <c r="M102" s="239">
        <v>30.522500000000001</v>
      </c>
      <c r="N102" s="239">
        <v>31.9924</v>
      </c>
      <c r="O102" s="239">
        <v>28.489899999999999</v>
      </c>
      <c r="P102" s="239">
        <v>34.413499999999999</v>
      </c>
      <c r="Q102" s="239">
        <v>29.756</v>
      </c>
      <c r="R102" s="239">
        <v>33.748699999999999</v>
      </c>
      <c r="S102" s="239">
        <v>31.059200000000001</v>
      </c>
      <c r="T102" s="239">
        <v>31.901499999999999</v>
      </c>
      <c r="U102" s="239">
        <v>31.450800000000001</v>
      </c>
      <c r="V102" s="239">
        <v>34.401699999999998</v>
      </c>
      <c r="W102" s="239">
        <v>37.290999999999997</v>
      </c>
      <c r="X102" s="239">
        <v>28.000900000000001</v>
      </c>
      <c r="Y102" s="239">
        <v>29.677499999999998</v>
      </c>
      <c r="Z102" s="239">
        <v>29.5625</v>
      </c>
      <c r="AA102" s="239">
        <v>28.806799999999999</v>
      </c>
      <c r="AB102" s="239">
        <v>34.312800000000003</v>
      </c>
      <c r="AC102" s="239">
        <v>27.6846</v>
      </c>
      <c r="AD102" s="239">
        <v>31.399100000000001</v>
      </c>
      <c r="AE102" s="239">
        <v>31.023099999999999</v>
      </c>
    </row>
    <row r="103" spans="2:31">
      <c r="E103" s="238" t="s">
        <v>248</v>
      </c>
      <c r="F103" s="238" t="s">
        <v>1507</v>
      </c>
      <c r="G103" s="238" t="s">
        <v>1497</v>
      </c>
      <c r="H103" s="238" t="s">
        <v>1371</v>
      </c>
      <c r="I103" s="238">
        <v>1</v>
      </c>
      <c r="J103" s="239">
        <v>29.5792</v>
      </c>
      <c r="K103" s="239">
        <v>24.106200000000001</v>
      </c>
      <c r="L103" s="239">
        <v>29.191700000000001</v>
      </c>
      <c r="M103" s="239">
        <v>29.7761</v>
      </c>
      <c r="N103" s="239">
        <v>30.9602</v>
      </c>
      <c r="O103" s="239">
        <v>28.329799999999999</v>
      </c>
      <c r="P103" s="239">
        <v>32.698900000000002</v>
      </c>
      <c r="Q103" s="239">
        <v>26.2834</v>
      </c>
      <c r="R103" s="239">
        <v>32.941400000000002</v>
      </c>
      <c r="S103" s="239">
        <v>29.966100000000001</v>
      </c>
      <c r="T103" s="239">
        <v>30.750499999999999</v>
      </c>
      <c r="U103" s="239">
        <v>30.758900000000001</v>
      </c>
      <c r="V103" s="239">
        <v>32.703299999999999</v>
      </c>
      <c r="W103" s="239">
        <v>35.166699999999999</v>
      </c>
      <c r="X103" s="239">
        <v>26.502300000000002</v>
      </c>
      <c r="Y103" s="239">
        <v>27.8794</v>
      </c>
      <c r="Z103" s="239">
        <v>26.956</v>
      </c>
      <c r="AA103" s="239">
        <v>28.459599999999998</v>
      </c>
      <c r="AB103" s="239">
        <v>33.184199999999997</v>
      </c>
      <c r="AC103" s="239">
        <v>26.410900000000002</v>
      </c>
      <c r="AD103" s="239">
        <v>28.771599999999999</v>
      </c>
      <c r="AE103" s="239">
        <v>29.789400000000001</v>
      </c>
    </row>
    <row r="104" spans="2:31">
      <c r="D104" s="238">
        <v>61</v>
      </c>
      <c r="E104" s="238" t="s">
        <v>1899</v>
      </c>
      <c r="F104" s="238" t="s">
        <v>1510</v>
      </c>
      <c r="G104" s="238" t="s">
        <v>1497</v>
      </c>
      <c r="H104" s="238" t="s">
        <v>1375</v>
      </c>
      <c r="I104" s="238">
        <v>1</v>
      </c>
      <c r="J104" s="239">
        <v>13.48</v>
      </c>
      <c r="K104" s="239">
        <v>12.266999999999999</v>
      </c>
      <c r="L104" s="239">
        <v>13.464</v>
      </c>
      <c r="M104" s="239">
        <v>14.734999999999999</v>
      </c>
      <c r="N104" s="239">
        <v>14.359</v>
      </c>
      <c r="O104" s="239">
        <v>14.769</v>
      </c>
      <c r="P104" s="239">
        <v>12.752000000000001</v>
      </c>
      <c r="Q104" s="239">
        <v>7.9429999999999996</v>
      </c>
      <c r="R104" s="239">
        <v>14.409000000000001</v>
      </c>
      <c r="S104" s="239">
        <v>13.462</v>
      </c>
      <c r="T104" s="239">
        <v>14.975</v>
      </c>
      <c r="U104" s="239">
        <v>15.96</v>
      </c>
      <c r="V104" s="239">
        <v>15.135999999999999</v>
      </c>
      <c r="W104" s="239">
        <v>14.131</v>
      </c>
      <c r="X104" s="239">
        <v>12.945</v>
      </c>
      <c r="Y104" s="239">
        <v>13.648</v>
      </c>
      <c r="Z104" s="239">
        <v>13.311</v>
      </c>
      <c r="AA104" s="239">
        <v>14.685</v>
      </c>
      <c r="AB104" s="239">
        <v>12.861000000000001</v>
      </c>
      <c r="AC104" s="239">
        <v>13.029</v>
      </c>
      <c r="AD104" s="239">
        <v>13.59</v>
      </c>
      <c r="AE104" s="239">
        <v>14.022</v>
      </c>
    </row>
    <row r="105" spans="2:31">
      <c r="E105" s="238" t="s">
        <v>1900</v>
      </c>
      <c r="F105" s="238" t="s">
        <v>1511</v>
      </c>
      <c r="G105" s="238" t="s">
        <v>1497</v>
      </c>
      <c r="H105" s="238" t="s">
        <v>1376</v>
      </c>
      <c r="I105" s="238">
        <v>1</v>
      </c>
      <c r="J105" s="239">
        <v>14.563000000000001</v>
      </c>
      <c r="K105" s="239">
        <v>13.61</v>
      </c>
      <c r="L105" s="239">
        <v>13.901999999999999</v>
      </c>
      <c r="M105" s="239">
        <v>14.646000000000001</v>
      </c>
      <c r="N105" s="239">
        <v>13.804</v>
      </c>
      <c r="O105" s="239">
        <v>14.972</v>
      </c>
      <c r="P105" s="239">
        <v>14.763</v>
      </c>
      <c r="Q105" s="239">
        <v>13.029</v>
      </c>
      <c r="R105" s="239">
        <v>13.282999999999999</v>
      </c>
      <c r="S105" s="239">
        <v>15.596</v>
      </c>
      <c r="T105" s="239">
        <v>16.408999999999999</v>
      </c>
      <c r="U105" s="239">
        <v>14.574999999999999</v>
      </c>
      <c r="V105" s="239">
        <v>15.69</v>
      </c>
      <c r="W105" s="239">
        <v>16.013000000000002</v>
      </c>
      <c r="X105" s="239">
        <v>12.278</v>
      </c>
      <c r="Y105" s="239">
        <v>12.686</v>
      </c>
      <c r="Z105" s="239">
        <v>14.914</v>
      </c>
      <c r="AA105" s="239">
        <v>16.181999999999999</v>
      </c>
      <c r="AB105" s="239">
        <v>15.849</v>
      </c>
      <c r="AC105" s="239">
        <v>13.973000000000001</v>
      </c>
      <c r="AD105" s="239">
        <v>17.428999999999998</v>
      </c>
      <c r="AE105" s="239">
        <v>14.79</v>
      </c>
    </row>
    <row r="106" spans="2:31">
      <c r="E106" s="238" t="s">
        <v>249</v>
      </c>
      <c r="F106" s="238" t="s">
        <v>1668</v>
      </c>
      <c r="G106" s="238" t="s">
        <v>1497</v>
      </c>
      <c r="H106" s="238" t="s">
        <v>1374</v>
      </c>
      <c r="I106" s="238">
        <v>1</v>
      </c>
      <c r="J106" s="239">
        <v>13.894</v>
      </c>
      <c r="K106" s="239">
        <v>12.816000000000001</v>
      </c>
      <c r="L106" s="239">
        <v>13.423</v>
      </c>
      <c r="M106" s="239">
        <v>14.515000000000001</v>
      </c>
      <c r="N106" s="239">
        <v>13.827</v>
      </c>
      <c r="O106" s="239">
        <v>14.794</v>
      </c>
      <c r="P106" s="239">
        <v>13.781000000000001</v>
      </c>
      <c r="Q106" s="239">
        <v>10.731999999999999</v>
      </c>
      <c r="R106" s="239">
        <v>13.888999999999999</v>
      </c>
      <c r="S106" s="239">
        <v>14.462999999999999</v>
      </c>
      <c r="T106" s="239">
        <v>15.69</v>
      </c>
      <c r="U106" s="239">
        <v>15.036</v>
      </c>
      <c r="V106" s="239">
        <v>15.387</v>
      </c>
      <c r="W106" s="239">
        <v>15.068</v>
      </c>
      <c r="X106" s="239">
        <v>12.468</v>
      </c>
      <c r="Y106" s="239">
        <v>12.747</v>
      </c>
      <c r="Z106" s="239">
        <v>13.923999999999999</v>
      </c>
      <c r="AA106" s="239">
        <v>15.19</v>
      </c>
      <c r="AB106" s="239">
        <v>14.211</v>
      </c>
      <c r="AC106" s="239">
        <v>13.25</v>
      </c>
      <c r="AD106" s="239">
        <v>15.625999999999999</v>
      </c>
      <c r="AE106" s="239">
        <v>14.278</v>
      </c>
    </row>
    <row r="107" spans="2:31">
      <c r="D107" s="238">
        <v>62</v>
      </c>
      <c r="E107" s="238" t="s">
        <v>1901</v>
      </c>
      <c r="F107" s="238" t="s">
        <v>1669</v>
      </c>
      <c r="G107" s="238" t="s">
        <v>140</v>
      </c>
      <c r="H107" s="238" t="s">
        <v>1396</v>
      </c>
      <c r="I107" s="238">
        <v>1</v>
      </c>
      <c r="J107" s="239">
        <v>11.85</v>
      </c>
      <c r="K107" s="239">
        <v>12.55</v>
      </c>
      <c r="L107" s="239">
        <v>8.34</v>
      </c>
      <c r="M107" s="239">
        <v>14.11</v>
      </c>
      <c r="N107" s="239">
        <v>11.58</v>
      </c>
      <c r="O107" s="239">
        <v>10.88</v>
      </c>
      <c r="P107" s="239">
        <v>12.47</v>
      </c>
      <c r="Q107" s="239">
        <v>15.58</v>
      </c>
      <c r="R107" s="239">
        <v>14.93</v>
      </c>
      <c r="S107" s="239">
        <v>11.17</v>
      </c>
      <c r="T107" s="239">
        <v>11.94</v>
      </c>
      <c r="U107" s="239">
        <v>13.36</v>
      </c>
      <c r="V107" s="239">
        <v>9.52</v>
      </c>
      <c r="W107" s="239">
        <v>6.94</v>
      </c>
      <c r="X107" s="239">
        <v>7.96</v>
      </c>
      <c r="Y107" s="239">
        <v>9.4</v>
      </c>
      <c r="Z107" s="239">
        <v>8.4</v>
      </c>
      <c r="AA107" s="239">
        <v>11.94</v>
      </c>
      <c r="AB107" s="239">
        <v>7.63</v>
      </c>
      <c r="AC107" s="239">
        <v>13.05</v>
      </c>
      <c r="AD107" s="239">
        <v>15.32</v>
      </c>
      <c r="AE107" s="239">
        <v>11.66</v>
      </c>
    </row>
    <row r="108" spans="2:31">
      <c r="E108" s="238" t="s">
        <v>1902</v>
      </c>
      <c r="F108" s="238" t="s">
        <v>1670</v>
      </c>
      <c r="G108" s="238" t="s">
        <v>140</v>
      </c>
      <c r="H108" s="238" t="s">
        <v>1397</v>
      </c>
      <c r="I108" s="238">
        <v>1</v>
      </c>
      <c r="J108" s="239">
        <v>12.42</v>
      </c>
      <c r="K108" s="239">
        <v>12.3</v>
      </c>
      <c r="L108" s="239">
        <v>9.85</v>
      </c>
      <c r="M108" s="239">
        <v>12.86</v>
      </c>
      <c r="N108" s="239">
        <v>15.36</v>
      </c>
      <c r="O108" s="239">
        <v>11.43</v>
      </c>
      <c r="P108" s="239">
        <v>15.32</v>
      </c>
      <c r="Q108" s="239">
        <v>13.6</v>
      </c>
      <c r="R108" s="239">
        <v>10.14</v>
      </c>
      <c r="S108" s="239">
        <v>13.62</v>
      </c>
      <c r="T108" s="239">
        <v>14.58</v>
      </c>
      <c r="U108" s="239">
        <v>11.48</v>
      </c>
      <c r="V108" s="239">
        <v>12.94</v>
      </c>
      <c r="W108" s="239">
        <v>5.56</v>
      </c>
      <c r="X108" s="239">
        <v>14.25</v>
      </c>
      <c r="Y108" s="239">
        <v>12.35</v>
      </c>
      <c r="Z108" s="239">
        <v>10.78</v>
      </c>
      <c r="AA108" s="239">
        <v>15.13</v>
      </c>
      <c r="AB108" s="239">
        <v>9.76</v>
      </c>
      <c r="AC108" s="239">
        <v>13.14</v>
      </c>
      <c r="AD108" s="239">
        <v>14.15</v>
      </c>
      <c r="AE108" s="239">
        <v>12.59</v>
      </c>
    </row>
    <row r="109" spans="2:31">
      <c r="E109" s="238" t="s">
        <v>250</v>
      </c>
      <c r="F109" s="238" t="s">
        <v>1671</v>
      </c>
      <c r="G109" s="238" t="s">
        <v>140</v>
      </c>
      <c r="H109" s="238" t="s">
        <v>1395</v>
      </c>
      <c r="I109" s="238">
        <v>1</v>
      </c>
      <c r="J109" s="239">
        <v>12.33</v>
      </c>
      <c r="K109" s="239">
        <v>12.33</v>
      </c>
      <c r="L109" s="239">
        <v>9.4700000000000006</v>
      </c>
      <c r="M109" s="239">
        <v>13.56</v>
      </c>
      <c r="N109" s="239">
        <v>13.82</v>
      </c>
      <c r="O109" s="239">
        <v>11.14</v>
      </c>
      <c r="P109" s="239">
        <v>13.64</v>
      </c>
      <c r="Q109" s="239">
        <v>14.31</v>
      </c>
      <c r="R109" s="239">
        <v>11.73</v>
      </c>
      <c r="S109" s="239">
        <v>12.19</v>
      </c>
      <c r="T109" s="239">
        <v>12.77</v>
      </c>
      <c r="U109" s="239">
        <v>12.3</v>
      </c>
      <c r="V109" s="239">
        <v>11.3</v>
      </c>
      <c r="W109" s="239">
        <v>6.47</v>
      </c>
      <c r="X109" s="239">
        <v>11.45</v>
      </c>
      <c r="Y109" s="239">
        <v>10.87</v>
      </c>
      <c r="Z109" s="239">
        <v>9.48</v>
      </c>
      <c r="AA109" s="239">
        <v>14.22</v>
      </c>
      <c r="AB109" s="239">
        <v>10.25</v>
      </c>
      <c r="AC109" s="239">
        <v>12.98</v>
      </c>
      <c r="AD109" s="239">
        <v>15.27</v>
      </c>
      <c r="AE109" s="239">
        <v>12.16</v>
      </c>
    </row>
    <row r="110" spans="2:31">
      <c r="D110" s="238">
        <v>63</v>
      </c>
      <c r="E110" s="238" t="s">
        <v>251</v>
      </c>
      <c r="F110" s="238" t="s">
        <v>1672</v>
      </c>
      <c r="G110" s="238" t="s">
        <v>1496</v>
      </c>
      <c r="H110" s="238" t="s">
        <v>1378</v>
      </c>
      <c r="I110" s="238">
        <v>0</v>
      </c>
      <c r="J110" s="239">
        <v>77.16535433</v>
      </c>
      <c r="K110" s="239">
        <v>78.947368420000004</v>
      </c>
      <c r="L110" s="239">
        <v>88.235294120000006</v>
      </c>
      <c r="M110" s="239">
        <v>65.38461538</v>
      </c>
      <c r="N110" s="239">
        <v>82</v>
      </c>
      <c r="O110" s="239">
        <v>73.07692308</v>
      </c>
      <c r="P110" s="239">
        <v>87.878787880000004</v>
      </c>
      <c r="Q110" s="239" t="s">
        <v>191</v>
      </c>
      <c r="R110" s="239">
        <v>77.272727270000004</v>
      </c>
      <c r="S110" s="239">
        <v>88.235294120000006</v>
      </c>
      <c r="T110" s="239">
        <v>74.193548390000004</v>
      </c>
      <c r="U110" s="239">
        <v>76.397515530000007</v>
      </c>
      <c r="V110" s="239">
        <v>79.166666669999998</v>
      </c>
      <c r="W110" s="239">
        <v>84.21052632</v>
      </c>
      <c r="X110" s="239">
        <v>77.777777779999994</v>
      </c>
      <c r="Y110" s="239">
        <v>75</v>
      </c>
      <c r="Z110" s="239">
        <v>72.222222220000006</v>
      </c>
      <c r="AA110" s="239">
        <v>62.162162160000001</v>
      </c>
      <c r="AB110" s="239">
        <v>58.333333330000002</v>
      </c>
      <c r="AC110" s="239">
        <v>78.048780489999999</v>
      </c>
      <c r="AD110" s="239">
        <v>92.592592589999995</v>
      </c>
      <c r="AE110" s="239">
        <v>78.785046730000005</v>
      </c>
    </row>
    <row r="111" spans="2:31">
      <c r="E111" s="238" t="s">
        <v>252</v>
      </c>
      <c r="F111" s="238" t="s">
        <v>1673</v>
      </c>
      <c r="G111" s="238" t="s">
        <v>1496</v>
      </c>
      <c r="H111" s="238" t="s">
        <v>1379</v>
      </c>
      <c r="I111" s="238">
        <v>0</v>
      </c>
      <c r="J111" s="239">
        <v>85.093167699999995</v>
      </c>
      <c r="K111" s="239">
        <v>84.693877549999996</v>
      </c>
      <c r="L111" s="239">
        <v>86.842105259999997</v>
      </c>
      <c r="M111" s="239">
        <v>81.021897809999999</v>
      </c>
      <c r="N111" s="239">
        <v>88.721804509999998</v>
      </c>
      <c r="O111" s="239">
        <v>83.606557379999998</v>
      </c>
      <c r="P111" s="239">
        <v>85.263157890000002</v>
      </c>
      <c r="Q111" s="239">
        <v>100</v>
      </c>
      <c r="R111" s="239">
        <v>79.245283020000002</v>
      </c>
      <c r="S111" s="239">
        <v>86.444444439999998</v>
      </c>
      <c r="T111" s="239">
        <v>86.7768595</v>
      </c>
      <c r="U111" s="239">
        <v>85.632183909999995</v>
      </c>
      <c r="V111" s="239">
        <v>71.942446039999993</v>
      </c>
      <c r="W111" s="239">
        <v>78.494623660000002</v>
      </c>
      <c r="X111" s="239">
        <v>85.263157890000002</v>
      </c>
      <c r="Y111" s="239">
        <v>80.952380950000006</v>
      </c>
      <c r="Z111" s="239">
        <v>82.442748089999995</v>
      </c>
      <c r="AA111" s="239">
        <v>72.826086959999998</v>
      </c>
      <c r="AB111" s="239">
        <v>68</v>
      </c>
      <c r="AC111" s="239">
        <v>89.010989010000003</v>
      </c>
      <c r="AD111" s="239">
        <v>88.235294120000006</v>
      </c>
      <c r="AE111" s="239">
        <v>83.918788269999993</v>
      </c>
    </row>
    <row r="112" spans="2:31">
      <c r="E112" s="238" t="s">
        <v>253</v>
      </c>
      <c r="F112" s="238" t="s">
        <v>1674</v>
      </c>
      <c r="G112" s="238" t="s">
        <v>1496</v>
      </c>
      <c r="H112" s="238" t="s">
        <v>1377</v>
      </c>
      <c r="I112" s="238">
        <v>0</v>
      </c>
      <c r="J112" s="239">
        <v>83.442622950000001</v>
      </c>
      <c r="K112" s="239">
        <v>83.08823529</v>
      </c>
      <c r="L112" s="239">
        <v>87.162162159999994</v>
      </c>
      <c r="M112" s="239">
        <v>76.719576720000006</v>
      </c>
      <c r="N112" s="239">
        <v>86.885245900000001</v>
      </c>
      <c r="O112" s="239">
        <v>80.459770109999994</v>
      </c>
      <c r="P112" s="239">
        <v>85.9375</v>
      </c>
      <c r="Q112" s="239">
        <v>92.857142859999996</v>
      </c>
      <c r="R112" s="239">
        <v>78.666666669999998</v>
      </c>
      <c r="S112" s="239">
        <v>86.898839140000007</v>
      </c>
      <c r="T112" s="239">
        <v>84.21052632</v>
      </c>
      <c r="U112" s="239">
        <v>83.455344069999995</v>
      </c>
      <c r="V112" s="239">
        <v>73.796791440000007</v>
      </c>
      <c r="W112" s="239">
        <v>80.666666669999998</v>
      </c>
      <c r="X112" s="239">
        <v>82.857142859999996</v>
      </c>
      <c r="Y112" s="239">
        <v>79.166666669999998</v>
      </c>
      <c r="Z112" s="239">
        <v>80.239520959999993</v>
      </c>
      <c r="AA112" s="239">
        <v>69.767441860000005</v>
      </c>
      <c r="AB112" s="239">
        <v>66.129032260000002</v>
      </c>
      <c r="AC112" s="239">
        <v>85.60606061</v>
      </c>
      <c r="AD112" s="239">
        <v>89.743589740000004</v>
      </c>
      <c r="AE112" s="239">
        <v>82.60244428</v>
      </c>
    </row>
    <row r="113" spans="4:31">
      <c r="D113" s="238">
        <v>64</v>
      </c>
      <c r="E113" s="238" t="s">
        <v>1903</v>
      </c>
      <c r="F113" s="238" t="s">
        <v>1675</v>
      </c>
      <c r="G113" s="238" t="s">
        <v>1497</v>
      </c>
      <c r="H113" s="238" t="s">
        <v>1381</v>
      </c>
      <c r="I113" s="238">
        <v>0</v>
      </c>
      <c r="J113" s="239">
        <v>68.106312290000005</v>
      </c>
      <c r="K113" s="239">
        <v>77.049180329999999</v>
      </c>
      <c r="L113" s="239">
        <v>91.358024689999993</v>
      </c>
      <c r="M113" s="239">
        <v>77.906976740000005</v>
      </c>
      <c r="N113" s="239">
        <v>78.571428569999995</v>
      </c>
      <c r="O113" s="239">
        <v>63.636363639999999</v>
      </c>
      <c r="P113" s="239">
        <v>84.722222220000006</v>
      </c>
      <c r="Q113" s="239">
        <v>64.285714290000001</v>
      </c>
      <c r="R113" s="239">
        <v>61.290322580000002</v>
      </c>
      <c r="S113" s="239">
        <v>75.590551180000006</v>
      </c>
      <c r="T113" s="239">
        <v>76</v>
      </c>
      <c r="U113" s="239">
        <v>72.388059699999999</v>
      </c>
      <c r="V113" s="239">
        <v>78.125</v>
      </c>
      <c r="W113" s="239">
        <v>82.352941180000002</v>
      </c>
      <c r="X113" s="239">
        <v>77.906976740000005</v>
      </c>
      <c r="Y113" s="239">
        <v>70</v>
      </c>
      <c r="Z113" s="239">
        <v>82.716049380000001</v>
      </c>
      <c r="AA113" s="239">
        <v>68.518518520000001</v>
      </c>
      <c r="AB113" s="239">
        <v>58.823529409999999</v>
      </c>
      <c r="AC113" s="239">
        <v>76.744186049999996</v>
      </c>
      <c r="AD113" s="239">
        <v>63.636363639999999</v>
      </c>
      <c r="AE113" s="239">
        <v>74.341412009999999</v>
      </c>
    </row>
    <row r="114" spans="4:31">
      <c r="E114" s="238" t="s">
        <v>1904</v>
      </c>
      <c r="F114" s="238" t="s">
        <v>1676</v>
      </c>
      <c r="G114" s="238" t="s">
        <v>1497</v>
      </c>
      <c r="H114" s="238" t="s">
        <v>1382</v>
      </c>
      <c r="I114" s="238">
        <v>0</v>
      </c>
      <c r="J114" s="239">
        <v>78.378378380000001</v>
      </c>
      <c r="K114" s="239">
        <v>88.46153846</v>
      </c>
      <c r="L114" s="239">
        <v>89.440993789999993</v>
      </c>
      <c r="M114" s="239">
        <v>78.817733989999994</v>
      </c>
      <c r="N114" s="239">
        <v>77.664974619999995</v>
      </c>
      <c r="O114" s="239">
        <v>81.818181820000007</v>
      </c>
      <c r="P114" s="239">
        <v>82.5</v>
      </c>
      <c r="Q114" s="239">
        <v>68.965517239999997</v>
      </c>
      <c r="R114" s="239">
        <v>78.75</v>
      </c>
      <c r="S114" s="239">
        <v>85.328836420000002</v>
      </c>
      <c r="T114" s="239">
        <v>83.333333330000002</v>
      </c>
      <c r="U114" s="239">
        <v>77.838827839999993</v>
      </c>
      <c r="V114" s="239">
        <v>77.018633539999996</v>
      </c>
      <c r="W114" s="239">
        <v>88.095238100000003</v>
      </c>
      <c r="X114" s="239">
        <v>83.040935669999996</v>
      </c>
      <c r="Y114" s="239">
        <v>84.285714290000001</v>
      </c>
      <c r="Z114" s="239">
        <v>79.702970300000004</v>
      </c>
      <c r="AA114" s="239">
        <v>77.777777779999994</v>
      </c>
      <c r="AB114" s="239">
        <v>62.5</v>
      </c>
      <c r="AC114" s="239">
        <v>85.567010310000001</v>
      </c>
      <c r="AD114" s="239">
        <v>70</v>
      </c>
      <c r="AE114" s="239">
        <v>80.84953204</v>
      </c>
    </row>
    <row r="115" spans="4:31">
      <c r="E115" s="238" t="s">
        <v>1652</v>
      </c>
      <c r="F115" s="238" t="s">
        <v>1677</v>
      </c>
      <c r="G115" s="238" t="s">
        <v>1497</v>
      </c>
      <c r="H115" s="238" t="s">
        <v>1380</v>
      </c>
      <c r="I115" s="238">
        <v>0</v>
      </c>
      <c r="J115" s="239">
        <v>75.180972080000004</v>
      </c>
      <c r="K115" s="239">
        <v>85.253456220000004</v>
      </c>
      <c r="L115" s="239">
        <v>90.082644630000004</v>
      </c>
      <c r="M115" s="239">
        <v>78.546712799999995</v>
      </c>
      <c r="N115" s="239">
        <v>77.966101690000002</v>
      </c>
      <c r="O115" s="239">
        <v>74.825174829999995</v>
      </c>
      <c r="P115" s="239">
        <v>83.189655169999995</v>
      </c>
      <c r="Q115" s="239">
        <v>67.441860469999995</v>
      </c>
      <c r="R115" s="239">
        <v>73.873873869999997</v>
      </c>
      <c r="S115" s="239">
        <v>82.408500590000003</v>
      </c>
      <c r="T115" s="239">
        <v>81.382978719999997</v>
      </c>
      <c r="U115" s="239">
        <v>76.044226039999998</v>
      </c>
      <c r="V115" s="239">
        <v>77.333333330000002</v>
      </c>
      <c r="W115" s="239">
        <v>86.440677969999996</v>
      </c>
      <c r="X115" s="239">
        <v>81.322957200000005</v>
      </c>
      <c r="Y115" s="239">
        <v>79.52380952</v>
      </c>
      <c r="Z115" s="239">
        <v>80.565371020000001</v>
      </c>
      <c r="AA115" s="239">
        <v>74.509803919999996</v>
      </c>
      <c r="AB115" s="239">
        <v>61.224489800000001</v>
      </c>
      <c r="AC115" s="239">
        <v>82.857142859999996</v>
      </c>
      <c r="AD115" s="239">
        <v>67.910447759999997</v>
      </c>
      <c r="AE115" s="239">
        <v>78.81286068</v>
      </c>
    </row>
    <row r="116" spans="4:31">
      <c r="D116" s="238">
        <v>65</v>
      </c>
      <c r="E116" s="238" t="s">
        <v>1905</v>
      </c>
      <c r="F116" s="238" t="s">
        <v>1678</v>
      </c>
      <c r="G116" s="238" t="s">
        <v>1497</v>
      </c>
      <c r="H116" s="238" t="s">
        <v>1384</v>
      </c>
      <c r="I116" s="238">
        <v>0</v>
      </c>
      <c r="J116" s="239">
        <v>83.045977010000001</v>
      </c>
      <c r="K116" s="239">
        <v>89.610389609999999</v>
      </c>
      <c r="L116" s="239">
        <v>95.78947368</v>
      </c>
      <c r="M116" s="239">
        <v>80.39215686</v>
      </c>
      <c r="N116" s="239">
        <v>83.018867920000005</v>
      </c>
      <c r="O116" s="239">
        <v>86.764705879999994</v>
      </c>
      <c r="P116" s="239">
        <v>79.381443300000001</v>
      </c>
      <c r="Q116" s="239">
        <v>63.157894740000003</v>
      </c>
      <c r="R116" s="239">
        <v>80.555555560000002</v>
      </c>
      <c r="S116" s="239">
        <v>83.561643840000002</v>
      </c>
      <c r="T116" s="239">
        <v>92.727272729999996</v>
      </c>
      <c r="U116" s="239">
        <v>80.891719749999993</v>
      </c>
      <c r="V116" s="239">
        <v>87.654320990000002</v>
      </c>
      <c r="W116" s="239">
        <v>92.647058819999998</v>
      </c>
      <c r="X116" s="239">
        <v>93</v>
      </c>
      <c r="Y116" s="239">
        <v>61.038961039999997</v>
      </c>
      <c r="Z116" s="239">
        <v>91.509433959999996</v>
      </c>
      <c r="AA116" s="239">
        <v>87.037037040000001</v>
      </c>
      <c r="AB116" s="239">
        <v>92.857142859999996</v>
      </c>
      <c r="AC116" s="239">
        <v>88.235294120000006</v>
      </c>
      <c r="AD116" s="239">
        <v>86.274509800000004</v>
      </c>
      <c r="AE116" s="239">
        <v>84.457347029999994</v>
      </c>
    </row>
    <row r="117" spans="4:31">
      <c r="E117" s="238" t="s">
        <v>1906</v>
      </c>
      <c r="F117" s="238" t="s">
        <v>1679</v>
      </c>
      <c r="G117" s="238" t="s">
        <v>1497</v>
      </c>
      <c r="H117" s="238" t="s">
        <v>1385</v>
      </c>
      <c r="I117" s="238">
        <v>0</v>
      </c>
      <c r="J117" s="239">
        <v>91.117092869999993</v>
      </c>
      <c r="K117" s="239">
        <v>95.505617979999997</v>
      </c>
      <c r="L117" s="239">
        <v>93.367346940000004</v>
      </c>
      <c r="M117" s="239">
        <v>85.596707820000006</v>
      </c>
      <c r="N117" s="239">
        <v>86.982248519999999</v>
      </c>
      <c r="O117" s="239">
        <v>93.023255809999995</v>
      </c>
      <c r="P117" s="239">
        <v>90.625</v>
      </c>
      <c r="Q117" s="239">
        <v>89.285714290000001</v>
      </c>
      <c r="R117" s="239">
        <v>85.542168669999995</v>
      </c>
      <c r="S117" s="239">
        <v>91.07744108</v>
      </c>
      <c r="T117" s="239">
        <v>90.441176470000002</v>
      </c>
      <c r="U117" s="239">
        <v>87.993421049999995</v>
      </c>
      <c r="V117" s="239">
        <v>93.137254900000002</v>
      </c>
      <c r="W117" s="239">
        <v>95.906432749999993</v>
      </c>
      <c r="X117" s="239">
        <v>89.071038250000001</v>
      </c>
      <c r="Y117" s="239">
        <v>83.625730989999994</v>
      </c>
      <c r="Z117" s="239">
        <v>95.70815451</v>
      </c>
      <c r="AA117" s="239">
        <v>88.888888890000004</v>
      </c>
      <c r="AB117" s="239">
        <v>93.023255809999995</v>
      </c>
      <c r="AC117" s="239">
        <v>92.8</v>
      </c>
      <c r="AD117" s="239">
        <v>87.096774190000005</v>
      </c>
      <c r="AE117" s="239">
        <v>90.490533560000003</v>
      </c>
    </row>
    <row r="118" spans="4:31">
      <c r="E118" s="238" t="s">
        <v>1653</v>
      </c>
      <c r="F118" s="238" t="s">
        <v>1680</v>
      </c>
      <c r="G118" s="238" t="s">
        <v>1497</v>
      </c>
      <c r="H118" s="238" t="s">
        <v>1383</v>
      </c>
      <c r="I118" s="238">
        <v>0</v>
      </c>
      <c r="J118" s="239">
        <v>88.542621449999999</v>
      </c>
      <c r="K118" s="239">
        <v>93.725490199999996</v>
      </c>
      <c r="L118" s="239">
        <v>94.158075600000004</v>
      </c>
      <c r="M118" s="239">
        <v>84.057971010000003</v>
      </c>
      <c r="N118" s="239">
        <v>85.454545449999998</v>
      </c>
      <c r="O118" s="239">
        <v>90.259740260000001</v>
      </c>
      <c r="P118" s="239">
        <v>86.851211070000005</v>
      </c>
      <c r="Q118" s="239">
        <v>78.723404259999995</v>
      </c>
      <c r="R118" s="239">
        <v>84.033613450000004</v>
      </c>
      <c r="S118" s="239">
        <v>88.600451469999996</v>
      </c>
      <c r="T118" s="239">
        <v>91.099476440000004</v>
      </c>
      <c r="U118" s="239">
        <v>85.574837310000007</v>
      </c>
      <c r="V118" s="239">
        <v>91.578947369999995</v>
      </c>
      <c r="W118" s="239">
        <v>94.979079499999997</v>
      </c>
      <c r="X118" s="239">
        <v>90.459363960000005</v>
      </c>
      <c r="Y118" s="239">
        <v>76.612903230000001</v>
      </c>
      <c r="Z118" s="239">
        <v>94.395280240000005</v>
      </c>
      <c r="AA118" s="239">
        <v>88.333333330000002</v>
      </c>
      <c r="AB118" s="239">
        <v>92.96875</v>
      </c>
      <c r="AC118" s="239">
        <v>91.477272729999996</v>
      </c>
      <c r="AD118" s="239">
        <v>86.805555560000002</v>
      </c>
      <c r="AE118" s="239">
        <v>88.529112819999995</v>
      </c>
    </row>
    <row r="119" spans="4:31">
      <c r="D119" s="238">
        <v>66</v>
      </c>
      <c r="E119" s="238" t="s">
        <v>1907</v>
      </c>
      <c r="F119" s="238" t="s">
        <v>1681</v>
      </c>
      <c r="G119" s="238" t="s">
        <v>1497</v>
      </c>
      <c r="H119" s="238" t="s">
        <v>1387</v>
      </c>
      <c r="I119" s="238">
        <v>0</v>
      </c>
      <c r="J119" s="239">
        <v>78.64</v>
      </c>
      <c r="K119" s="239">
        <v>78.849999999999994</v>
      </c>
      <c r="L119" s="239">
        <v>83.89</v>
      </c>
      <c r="M119" s="239">
        <v>86</v>
      </c>
      <c r="N119" s="239">
        <v>84.89</v>
      </c>
      <c r="O119" s="239">
        <v>90.07</v>
      </c>
      <c r="P119" s="239">
        <v>83.48</v>
      </c>
      <c r="Q119" s="239">
        <v>69.290000000000006</v>
      </c>
      <c r="R119" s="239">
        <v>88.32</v>
      </c>
      <c r="S119" s="239">
        <v>86.53</v>
      </c>
      <c r="T119" s="239">
        <v>85.49</v>
      </c>
      <c r="U119" s="239">
        <v>79.180000000000007</v>
      </c>
      <c r="V119" s="239">
        <v>83.68</v>
      </c>
      <c r="W119" s="239">
        <v>79.209999999999994</v>
      </c>
      <c r="X119" s="239">
        <v>87.83</v>
      </c>
      <c r="Y119" s="239">
        <v>82.93</v>
      </c>
      <c r="Z119" s="239">
        <v>84.86</v>
      </c>
      <c r="AA119" s="239">
        <v>74.63</v>
      </c>
      <c r="AB119" s="239">
        <v>83.73</v>
      </c>
      <c r="AC119" s="239">
        <v>79.8</v>
      </c>
      <c r="AD119" s="239">
        <v>81.150000000000006</v>
      </c>
      <c r="AE119" s="239">
        <v>81.760000000000005</v>
      </c>
    </row>
    <row r="120" spans="4:31">
      <c r="E120" s="238" t="s">
        <v>1908</v>
      </c>
      <c r="F120" s="238" t="s">
        <v>1682</v>
      </c>
      <c r="G120" s="238" t="s">
        <v>1497</v>
      </c>
      <c r="H120" s="238" t="s">
        <v>1388</v>
      </c>
      <c r="I120" s="238">
        <v>0</v>
      </c>
      <c r="J120" s="239">
        <v>82</v>
      </c>
      <c r="K120" s="239">
        <v>83.13</v>
      </c>
      <c r="L120" s="239">
        <v>87.88</v>
      </c>
      <c r="M120" s="239">
        <v>85.3</v>
      </c>
      <c r="N120" s="239">
        <v>85.12</v>
      </c>
      <c r="O120" s="239">
        <v>85.87</v>
      </c>
      <c r="P120" s="239">
        <v>88.47</v>
      </c>
      <c r="Q120" s="239">
        <v>78.55</v>
      </c>
      <c r="R120" s="239">
        <v>87.75</v>
      </c>
      <c r="S120" s="239">
        <v>87.53</v>
      </c>
      <c r="T120" s="239">
        <v>85.35</v>
      </c>
      <c r="U120" s="239">
        <v>81.99</v>
      </c>
      <c r="V120" s="239">
        <v>84.97</v>
      </c>
      <c r="W120" s="239">
        <v>86.61</v>
      </c>
      <c r="X120" s="239">
        <v>91.57</v>
      </c>
      <c r="Y120" s="239">
        <v>87.49</v>
      </c>
      <c r="Z120" s="239">
        <v>88.29</v>
      </c>
      <c r="AA120" s="239">
        <v>84.79</v>
      </c>
      <c r="AB120" s="239">
        <v>86.69</v>
      </c>
      <c r="AC120" s="239">
        <v>81.52</v>
      </c>
      <c r="AD120" s="239">
        <v>86.48</v>
      </c>
      <c r="AE120" s="239">
        <v>84.22</v>
      </c>
    </row>
    <row r="121" spans="4:31">
      <c r="E121" s="238" t="s">
        <v>1909</v>
      </c>
      <c r="F121" s="238" t="s">
        <v>1779</v>
      </c>
      <c r="G121" s="238" t="s">
        <v>1497</v>
      </c>
      <c r="H121" s="238" t="s">
        <v>1386</v>
      </c>
      <c r="I121" s="238">
        <v>0</v>
      </c>
      <c r="J121" s="239">
        <v>80.790000000000006</v>
      </c>
      <c r="K121" s="239">
        <v>81.92</v>
      </c>
      <c r="L121" s="239">
        <v>86.77</v>
      </c>
      <c r="M121" s="239">
        <v>85.55</v>
      </c>
      <c r="N121" s="239">
        <v>84.97</v>
      </c>
      <c r="O121" s="239">
        <v>87.35</v>
      </c>
      <c r="P121" s="239">
        <v>86.94</v>
      </c>
      <c r="Q121" s="239">
        <v>74.66</v>
      </c>
      <c r="R121" s="239">
        <v>87.99</v>
      </c>
      <c r="S121" s="239">
        <v>87.13</v>
      </c>
      <c r="T121" s="239">
        <v>85.81</v>
      </c>
      <c r="U121" s="239">
        <v>81.38</v>
      </c>
      <c r="V121" s="239">
        <v>84.78</v>
      </c>
      <c r="W121" s="239">
        <v>84.93</v>
      </c>
      <c r="X121" s="239">
        <v>90.38</v>
      </c>
      <c r="Y121" s="239">
        <v>85.79</v>
      </c>
      <c r="Z121" s="239">
        <v>87.42</v>
      </c>
      <c r="AA121" s="239">
        <v>81.58</v>
      </c>
      <c r="AB121" s="239">
        <v>85.8</v>
      </c>
      <c r="AC121" s="239">
        <v>81.33</v>
      </c>
      <c r="AD121" s="239">
        <v>84.82</v>
      </c>
      <c r="AE121" s="239">
        <v>83.48</v>
      </c>
    </row>
    <row r="122" spans="4:31">
      <c r="D122" s="238">
        <v>67</v>
      </c>
      <c r="E122" s="238" t="s">
        <v>1910</v>
      </c>
      <c r="F122" s="238" t="s">
        <v>1780</v>
      </c>
      <c r="G122" s="238" t="s">
        <v>1496</v>
      </c>
      <c r="H122" s="238" t="s">
        <v>1393</v>
      </c>
      <c r="I122" s="238">
        <v>1</v>
      </c>
      <c r="J122" s="239">
        <v>16.600000000000001</v>
      </c>
      <c r="K122" s="239">
        <v>20.3</v>
      </c>
      <c r="L122" s="239">
        <v>20.100000000000001</v>
      </c>
      <c r="M122" s="239">
        <v>20.399999999999999</v>
      </c>
      <c r="N122" s="239">
        <v>20</v>
      </c>
      <c r="O122" s="239">
        <v>19.399999999999999</v>
      </c>
      <c r="P122" s="239">
        <v>22.2</v>
      </c>
      <c r="Q122" s="239">
        <v>16.3</v>
      </c>
      <c r="R122" s="239">
        <v>23</v>
      </c>
      <c r="S122" s="239">
        <v>18.600000000000001</v>
      </c>
      <c r="T122" s="239">
        <v>18.899999999999999</v>
      </c>
      <c r="U122" s="239">
        <v>17.100000000000001</v>
      </c>
      <c r="V122" s="239">
        <v>24.6</v>
      </c>
      <c r="W122" s="239">
        <v>20.8</v>
      </c>
      <c r="X122" s="239">
        <v>22.2</v>
      </c>
      <c r="Y122" s="239">
        <v>17.2</v>
      </c>
      <c r="Z122" s="239">
        <v>23.8</v>
      </c>
      <c r="AA122" s="239">
        <v>20.9</v>
      </c>
      <c r="AB122" s="239">
        <v>22.4</v>
      </c>
      <c r="AC122" s="239">
        <v>19.3</v>
      </c>
      <c r="AD122" s="239">
        <v>19.100000000000001</v>
      </c>
      <c r="AE122" s="239">
        <v>19.100000000000001</v>
      </c>
    </row>
    <row r="123" spans="4:31">
      <c r="E123" s="238" t="s">
        <v>1911</v>
      </c>
      <c r="F123" s="238" t="s">
        <v>1781</v>
      </c>
      <c r="G123" s="238" t="s">
        <v>1496</v>
      </c>
      <c r="H123" s="238" t="s">
        <v>1394</v>
      </c>
      <c r="I123" s="238">
        <v>1</v>
      </c>
      <c r="J123" s="239">
        <v>17.899999999999999</v>
      </c>
      <c r="K123" s="239">
        <v>19.8</v>
      </c>
      <c r="L123" s="239">
        <v>22.1</v>
      </c>
      <c r="M123" s="239">
        <v>21.6</v>
      </c>
      <c r="N123" s="239">
        <v>20.9</v>
      </c>
      <c r="O123" s="239">
        <v>21.6</v>
      </c>
      <c r="P123" s="239">
        <v>23.3</v>
      </c>
      <c r="Q123" s="239">
        <v>26.5</v>
      </c>
      <c r="R123" s="239">
        <v>22.7</v>
      </c>
      <c r="S123" s="239">
        <v>18.8</v>
      </c>
      <c r="T123" s="239">
        <v>17.100000000000001</v>
      </c>
      <c r="U123" s="239">
        <v>18.5</v>
      </c>
      <c r="V123" s="239">
        <v>23.7</v>
      </c>
      <c r="W123" s="239">
        <v>24.3</v>
      </c>
      <c r="X123" s="239">
        <v>24.2</v>
      </c>
      <c r="Y123" s="239">
        <v>21.3</v>
      </c>
      <c r="Z123" s="239">
        <v>24.7</v>
      </c>
      <c r="AA123" s="239">
        <v>22.2</v>
      </c>
      <c r="AB123" s="239">
        <v>23.1</v>
      </c>
      <c r="AC123" s="239">
        <v>20.399999999999999</v>
      </c>
      <c r="AD123" s="239">
        <v>22.7</v>
      </c>
      <c r="AE123" s="239">
        <v>20.399999999999999</v>
      </c>
    </row>
    <row r="124" spans="4:31">
      <c r="E124" s="238" t="s">
        <v>1912</v>
      </c>
      <c r="F124" s="238" t="s">
        <v>1782</v>
      </c>
      <c r="G124" s="238" t="s">
        <v>1496</v>
      </c>
      <c r="H124" s="238" t="s">
        <v>1392</v>
      </c>
      <c r="I124" s="238">
        <v>1</v>
      </c>
      <c r="J124" s="239">
        <v>17.3</v>
      </c>
      <c r="K124" s="239">
        <v>20.100000000000001</v>
      </c>
      <c r="L124" s="239">
        <v>21.2</v>
      </c>
      <c r="M124" s="239">
        <v>20.9</v>
      </c>
      <c r="N124" s="239">
        <v>20.3</v>
      </c>
      <c r="O124" s="239">
        <v>20.399999999999999</v>
      </c>
      <c r="P124" s="239">
        <v>22.6</v>
      </c>
      <c r="Q124" s="239">
        <v>21.7</v>
      </c>
      <c r="R124" s="239">
        <v>21.4</v>
      </c>
      <c r="S124" s="239">
        <v>18.8</v>
      </c>
      <c r="T124" s="239">
        <v>18</v>
      </c>
      <c r="U124" s="239">
        <v>17.899999999999999</v>
      </c>
      <c r="V124" s="239">
        <v>24.3</v>
      </c>
      <c r="W124" s="239">
        <v>22.7</v>
      </c>
      <c r="X124" s="239">
        <v>23.4</v>
      </c>
      <c r="Y124" s="239">
        <v>19.3</v>
      </c>
      <c r="Z124" s="239">
        <v>24.4</v>
      </c>
      <c r="AA124" s="239">
        <v>21.7</v>
      </c>
      <c r="AB124" s="239">
        <v>22.8</v>
      </c>
      <c r="AC124" s="239">
        <v>20.100000000000001</v>
      </c>
      <c r="AD124" s="239">
        <v>21.2</v>
      </c>
      <c r="AE124" s="239">
        <v>19.8</v>
      </c>
    </row>
    <row r="125" spans="4:31">
      <c r="D125" s="238">
        <v>68</v>
      </c>
      <c r="E125" s="238" t="s">
        <v>1913</v>
      </c>
      <c r="F125" s="238" t="s">
        <v>1783</v>
      </c>
      <c r="G125" s="238" t="s">
        <v>1497</v>
      </c>
      <c r="H125" s="238" t="s">
        <v>1390</v>
      </c>
      <c r="I125" s="238">
        <v>1</v>
      </c>
      <c r="J125" s="239">
        <v>7</v>
      </c>
      <c r="K125" s="239">
        <v>2</v>
      </c>
      <c r="L125" s="239">
        <v>19</v>
      </c>
      <c r="M125" s="239">
        <v>8</v>
      </c>
      <c r="N125" s="239">
        <v>23</v>
      </c>
      <c r="O125" s="239">
        <v>12.5</v>
      </c>
      <c r="P125" s="239">
        <v>16.5</v>
      </c>
      <c r="Q125" s="239" t="s">
        <v>191</v>
      </c>
      <c r="R125" s="239">
        <v>11.5</v>
      </c>
      <c r="S125" s="239">
        <v>7</v>
      </c>
      <c r="T125" s="239">
        <v>8</v>
      </c>
      <c r="U125" s="239">
        <v>12</v>
      </c>
      <c r="V125" s="239">
        <v>8</v>
      </c>
      <c r="W125" s="239">
        <v>8</v>
      </c>
      <c r="X125" s="239">
        <v>3</v>
      </c>
      <c r="Y125" s="239">
        <v>5</v>
      </c>
      <c r="Z125" s="239">
        <v>17.5</v>
      </c>
      <c r="AA125" s="239">
        <v>5</v>
      </c>
      <c r="AB125" s="239">
        <v>20.5</v>
      </c>
      <c r="AC125" s="239">
        <v>9</v>
      </c>
      <c r="AD125" s="239">
        <v>27</v>
      </c>
      <c r="AE125" s="239">
        <v>10</v>
      </c>
    </row>
    <row r="126" spans="4:31">
      <c r="E126" s="238" t="s">
        <v>1914</v>
      </c>
      <c r="F126" s="238" t="s">
        <v>1784</v>
      </c>
      <c r="G126" s="238" t="s">
        <v>1497</v>
      </c>
      <c r="H126" s="238" t="s">
        <v>1391</v>
      </c>
      <c r="I126" s="238">
        <v>1</v>
      </c>
      <c r="J126" s="239">
        <v>10</v>
      </c>
      <c r="K126" s="239">
        <v>7</v>
      </c>
      <c r="L126" s="239">
        <v>22</v>
      </c>
      <c r="M126" s="239">
        <v>8</v>
      </c>
      <c r="N126" s="239">
        <v>13</v>
      </c>
      <c r="O126" s="239">
        <v>12</v>
      </c>
      <c r="P126" s="239">
        <v>21.5</v>
      </c>
      <c r="Q126" s="239">
        <v>8</v>
      </c>
      <c r="R126" s="239">
        <v>7</v>
      </c>
      <c r="S126" s="239">
        <v>10</v>
      </c>
      <c r="T126" s="239">
        <v>11</v>
      </c>
      <c r="U126" s="239">
        <v>14</v>
      </c>
      <c r="V126" s="239">
        <v>10</v>
      </c>
      <c r="W126" s="239">
        <v>12</v>
      </c>
      <c r="X126" s="239">
        <v>10.5</v>
      </c>
      <c r="Y126" s="239">
        <v>29</v>
      </c>
      <c r="Z126" s="239">
        <v>20</v>
      </c>
      <c r="AA126" s="239">
        <v>11.5</v>
      </c>
      <c r="AB126" s="239">
        <v>24</v>
      </c>
      <c r="AC126" s="239">
        <v>6.5</v>
      </c>
      <c r="AD126" s="239">
        <v>22</v>
      </c>
      <c r="AE126" s="239">
        <v>12</v>
      </c>
    </row>
    <row r="127" spans="4:31">
      <c r="E127" s="238" t="s">
        <v>1915</v>
      </c>
      <c r="F127" s="238" t="s">
        <v>1785</v>
      </c>
      <c r="G127" s="238" t="s">
        <v>1497</v>
      </c>
      <c r="H127" s="238" t="s">
        <v>1389</v>
      </c>
      <c r="I127" s="238">
        <v>1</v>
      </c>
      <c r="J127" s="239">
        <v>9</v>
      </c>
      <c r="K127" s="239">
        <v>5.5</v>
      </c>
      <c r="L127" s="239">
        <v>21.5</v>
      </c>
      <c r="M127" s="239">
        <v>8</v>
      </c>
      <c r="N127" s="239">
        <v>13</v>
      </c>
      <c r="O127" s="239">
        <v>12</v>
      </c>
      <c r="P127" s="239">
        <v>20</v>
      </c>
      <c r="Q127" s="239">
        <v>7</v>
      </c>
      <c r="R127" s="239">
        <v>8</v>
      </c>
      <c r="S127" s="239">
        <v>9</v>
      </c>
      <c r="T127" s="239">
        <v>10</v>
      </c>
      <c r="U127" s="239">
        <v>13</v>
      </c>
      <c r="V127" s="239">
        <v>9.5</v>
      </c>
      <c r="W127" s="239">
        <v>12</v>
      </c>
      <c r="X127" s="239">
        <v>7</v>
      </c>
      <c r="Y127" s="239">
        <v>26.5</v>
      </c>
      <c r="Z127" s="239">
        <v>19</v>
      </c>
      <c r="AA127" s="239">
        <v>8</v>
      </c>
      <c r="AB127" s="239">
        <v>23</v>
      </c>
      <c r="AC127" s="239">
        <v>9</v>
      </c>
      <c r="AD127" s="239">
        <v>22</v>
      </c>
      <c r="AE127" s="239">
        <v>12</v>
      </c>
    </row>
    <row r="128" spans="4:31">
      <c r="D128" s="238">
        <v>69</v>
      </c>
      <c r="E128" s="238" t="s">
        <v>1916</v>
      </c>
      <c r="F128" s="238" t="s">
        <v>1786</v>
      </c>
      <c r="G128" s="238" t="s">
        <v>140</v>
      </c>
      <c r="H128" s="238" t="s">
        <v>1475</v>
      </c>
      <c r="I128" s="238">
        <v>1</v>
      </c>
      <c r="J128" s="239">
        <v>1.68</v>
      </c>
      <c r="K128" s="239">
        <v>29.55</v>
      </c>
      <c r="L128" s="239" t="s">
        <v>191</v>
      </c>
      <c r="M128" s="239">
        <v>22.4</v>
      </c>
      <c r="N128" s="239">
        <v>2.69</v>
      </c>
      <c r="O128" s="239">
        <v>0</v>
      </c>
      <c r="P128" s="239">
        <v>11.66</v>
      </c>
      <c r="Q128" s="239">
        <v>19.440000000000001</v>
      </c>
      <c r="R128" s="239">
        <v>0</v>
      </c>
      <c r="S128" s="239">
        <v>24.72</v>
      </c>
      <c r="T128" s="239">
        <v>2.84</v>
      </c>
      <c r="U128" s="239">
        <v>0.68</v>
      </c>
      <c r="V128" s="239">
        <v>4.76</v>
      </c>
      <c r="W128" s="239">
        <v>14.4</v>
      </c>
      <c r="X128" s="239">
        <v>0</v>
      </c>
      <c r="Y128" s="239">
        <v>13.29</v>
      </c>
      <c r="Z128" s="239">
        <v>26.72</v>
      </c>
      <c r="AA128" s="239">
        <v>57.54</v>
      </c>
      <c r="AB128" s="239">
        <v>43.4</v>
      </c>
      <c r="AC128" s="239">
        <v>8.43</v>
      </c>
      <c r="AD128" s="239">
        <v>55.23</v>
      </c>
      <c r="AE128" s="239">
        <v>16.920000000000002</v>
      </c>
    </row>
    <row r="129" spans="2:31">
      <c r="B129" s="238" t="s">
        <v>341</v>
      </c>
      <c r="C129" s="238" t="s">
        <v>329</v>
      </c>
      <c r="D129" s="238">
        <v>71</v>
      </c>
      <c r="E129" s="238" t="s">
        <v>254</v>
      </c>
      <c r="F129" s="238" t="s">
        <v>1789</v>
      </c>
      <c r="G129" s="238" t="s">
        <v>1497</v>
      </c>
      <c r="H129" s="238" t="s">
        <v>1351</v>
      </c>
      <c r="I129" s="238">
        <v>1</v>
      </c>
      <c r="J129" s="239">
        <v>21.338894929999999</v>
      </c>
      <c r="K129" s="239">
        <v>20.15714788</v>
      </c>
      <c r="L129" s="239">
        <v>23.420804700000001</v>
      </c>
      <c r="M129" s="239">
        <v>22.955133199999999</v>
      </c>
      <c r="N129" s="239">
        <v>22.523563370000002</v>
      </c>
      <c r="O129" s="239">
        <v>28.175222470000001</v>
      </c>
      <c r="P129" s="239">
        <v>24.673031080000001</v>
      </c>
      <c r="Q129" s="239">
        <v>22.49243727</v>
      </c>
      <c r="R129" s="239">
        <v>26.019856770000001</v>
      </c>
      <c r="S129" s="239">
        <v>22.962984049999999</v>
      </c>
      <c r="T129" s="239">
        <v>22.251873920000001</v>
      </c>
      <c r="U129" s="239">
        <v>22.12654199</v>
      </c>
      <c r="V129" s="239">
        <v>25.269654370000001</v>
      </c>
      <c r="W129" s="239">
        <v>24.332949280000001</v>
      </c>
      <c r="X129" s="239">
        <v>17.80973942</v>
      </c>
      <c r="Y129" s="239">
        <v>22.691830899999999</v>
      </c>
      <c r="Z129" s="239">
        <v>25.51141681</v>
      </c>
      <c r="AA129" s="239">
        <v>18.034863529999999</v>
      </c>
      <c r="AB129" s="239">
        <v>24.727920690000001</v>
      </c>
      <c r="AC129" s="239">
        <v>21.654798589999999</v>
      </c>
      <c r="AD129" s="239">
        <v>23.773525840000001</v>
      </c>
      <c r="AE129" s="239">
        <v>22.538422929999999</v>
      </c>
    </row>
    <row r="130" spans="2:31">
      <c r="E130" s="238" t="s">
        <v>255</v>
      </c>
      <c r="F130" s="238" t="s">
        <v>1790</v>
      </c>
      <c r="G130" s="238" t="s">
        <v>1497</v>
      </c>
      <c r="H130" s="238" t="s">
        <v>1352</v>
      </c>
      <c r="I130" s="238">
        <v>1</v>
      </c>
      <c r="J130" s="239">
        <v>21.71856116</v>
      </c>
      <c r="K130" s="239">
        <v>16.463979349999999</v>
      </c>
      <c r="L130" s="239">
        <v>20.773521809999998</v>
      </c>
      <c r="M130" s="239">
        <v>23.017007110000002</v>
      </c>
      <c r="N130" s="239">
        <v>21.68328468</v>
      </c>
      <c r="O130" s="239">
        <v>26.972286149999999</v>
      </c>
      <c r="P130" s="239">
        <v>28.283089950000001</v>
      </c>
      <c r="Q130" s="239">
        <v>22.584849760000001</v>
      </c>
      <c r="R130" s="239">
        <v>23.31955048</v>
      </c>
      <c r="S130" s="239">
        <v>21.385673560000001</v>
      </c>
      <c r="T130" s="239">
        <v>18.88268587</v>
      </c>
      <c r="U130" s="239">
        <v>21.225304959999999</v>
      </c>
      <c r="V130" s="239">
        <v>23.855331469999999</v>
      </c>
      <c r="W130" s="239">
        <v>21.45853074</v>
      </c>
      <c r="X130" s="239">
        <v>18.825823020000001</v>
      </c>
      <c r="Y130" s="239">
        <v>22.449786069999998</v>
      </c>
      <c r="Z130" s="239">
        <v>22.935945449999998</v>
      </c>
      <c r="AA130" s="239">
        <v>20.400384330000001</v>
      </c>
      <c r="AB130" s="239">
        <v>23.734078220000001</v>
      </c>
      <c r="AC130" s="239">
        <v>18.548656640000001</v>
      </c>
      <c r="AD130" s="239">
        <v>23.724277130000001</v>
      </c>
      <c r="AE130" s="239">
        <v>21.754791440000002</v>
      </c>
    </row>
    <row r="131" spans="2:31">
      <c r="E131" s="238" t="s">
        <v>256</v>
      </c>
      <c r="F131" s="238" t="s">
        <v>1791</v>
      </c>
      <c r="G131" s="238" t="s">
        <v>1497</v>
      </c>
      <c r="H131" s="238" t="s">
        <v>1350</v>
      </c>
      <c r="I131" s="238">
        <v>1</v>
      </c>
      <c r="J131" s="239">
        <v>21.433753729999999</v>
      </c>
      <c r="K131" s="239">
        <v>18.55123699</v>
      </c>
      <c r="L131" s="239">
        <v>22.543911510000001</v>
      </c>
      <c r="M131" s="239">
        <v>23.22125475</v>
      </c>
      <c r="N131" s="239">
        <v>22.366115749999999</v>
      </c>
      <c r="O131" s="239">
        <v>27.35532632</v>
      </c>
      <c r="P131" s="239">
        <v>26.837650750000002</v>
      </c>
      <c r="Q131" s="239">
        <v>22.216817150000001</v>
      </c>
      <c r="R131" s="239">
        <v>24.894452309999998</v>
      </c>
      <c r="S131" s="239">
        <v>22.361108640000001</v>
      </c>
      <c r="T131" s="239">
        <v>20.861597549999999</v>
      </c>
      <c r="U131" s="239">
        <v>21.826488059999999</v>
      </c>
      <c r="V131" s="239">
        <v>24.777448159999999</v>
      </c>
      <c r="W131" s="239">
        <v>23.09638412</v>
      </c>
      <c r="X131" s="239">
        <v>18.522379239999999</v>
      </c>
      <c r="Y131" s="239">
        <v>22.476606719999999</v>
      </c>
      <c r="Z131" s="239">
        <v>24.379056899999998</v>
      </c>
      <c r="AA131" s="239">
        <v>19.365188880000002</v>
      </c>
      <c r="AB131" s="239">
        <v>23.762580230000001</v>
      </c>
      <c r="AC131" s="239">
        <v>20.344877650000001</v>
      </c>
      <c r="AD131" s="239">
        <v>23.673722009999999</v>
      </c>
      <c r="AE131" s="239">
        <v>22.26217887</v>
      </c>
    </row>
    <row r="132" spans="2:31">
      <c r="D132" s="238">
        <v>72</v>
      </c>
      <c r="E132" s="238" t="s">
        <v>257</v>
      </c>
      <c r="F132" s="238" t="s">
        <v>1792</v>
      </c>
      <c r="G132" s="238" t="s">
        <v>1497</v>
      </c>
      <c r="H132" s="238" t="s">
        <v>1354</v>
      </c>
      <c r="I132" s="238">
        <v>1</v>
      </c>
      <c r="J132" s="239">
        <v>14.16</v>
      </c>
      <c r="K132" s="239">
        <v>13.74</v>
      </c>
      <c r="L132" s="239">
        <v>15.35</v>
      </c>
      <c r="M132" s="239">
        <v>15.16</v>
      </c>
      <c r="N132" s="239">
        <v>14.58</v>
      </c>
      <c r="O132" s="239">
        <v>15.98</v>
      </c>
      <c r="P132" s="239">
        <v>16.579999999999998</v>
      </c>
      <c r="Q132" s="239">
        <v>15.04</v>
      </c>
      <c r="R132" s="239">
        <v>15.87</v>
      </c>
      <c r="S132" s="239">
        <v>14.98</v>
      </c>
      <c r="T132" s="239">
        <v>14.2</v>
      </c>
      <c r="U132" s="239">
        <v>13.97</v>
      </c>
      <c r="V132" s="239">
        <v>17.57</v>
      </c>
      <c r="W132" s="239">
        <v>18.29</v>
      </c>
      <c r="X132" s="239">
        <v>11.6</v>
      </c>
      <c r="Y132" s="239">
        <v>14.38</v>
      </c>
      <c r="Z132" s="239">
        <v>14.63</v>
      </c>
      <c r="AA132" s="239">
        <v>13.1</v>
      </c>
      <c r="AB132" s="239">
        <v>18.690000000000001</v>
      </c>
      <c r="AC132" s="239">
        <v>13.82</v>
      </c>
      <c r="AD132" s="239">
        <v>14.71</v>
      </c>
      <c r="AE132" s="239">
        <v>14.69</v>
      </c>
    </row>
    <row r="133" spans="2:31">
      <c r="E133" s="238" t="s">
        <v>258</v>
      </c>
      <c r="F133" s="238" t="s">
        <v>1793</v>
      </c>
      <c r="G133" s="238" t="s">
        <v>1497</v>
      </c>
      <c r="H133" s="238" t="s">
        <v>1355</v>
      </c>
      <c r="I133" s="238">
        <v>1</v>
      </c>
      <c r="J133" s="239">
        <v>15.2</v>
      </c>
      <c r="K133" s="239">
        <v>13.44</v>
      </c>
      <c r="L133" s="239">
        <v>14.36</v>
      </c>
      <c r="M133" s="239">
        <v>14.32</v>
      </c>
      <c r="N133" s="239">
        <v>14.86</v>
      </c>
      <c r="O133" s="239">
        <v>15.54</v>
      </c>
      <c r="P133" s="239">
        <v>19.61</v>
      </c>
      <c r="Q133" s="239">
        <v>16.239999999999998</v>
      </c>
      <c r="R133" s="239">
        <v>13.24</v>
      </c>
      <c r="S133" s="239">
        <v>14.1</v>
      </c>
      <c r="T133" s="239">
        <v>13.27</v>
      </c>
      <c r="U133" s="239">
        <v>13.12</v>
      </c>
      <c r="V133" s="239">
        <v>16.22</v>
      </c>
      <c r="W133" s="239">
        <v>16.18</v>
      </c>
      <c r="X133" s="239">
        <v>12.62</v>
      </c>
      <c r="Y133" s="239">
        <v>14.77</v>
      </c>
      <c r="Z133" s="239">
        <v>14.52</v>
      </c>
      <c r="AA133" s="239">
        <v>15.32</v>
      </c>
      <c r="AB133" s="239">
        <v>17.510000000000002</v>
      </c>
      <c r="AC133" s="239">
        <v>11.08</v>
      </c>
      <c r="AD133" s="239">
        <v>17.57</v>
      </c>
      <c r="AE133" s="239">
        <v>14.56</v>
      </c>
    </row>
    <row r="134" spans="2:31">
      <c r="E134" s="238" t="s">
        <v>259</v>
      </c>
      <c r="F134" s="238" t="s">
        <v>1794</v>
      </c>
      <c r="G134" s="238" t="s">
        <v>1497</v>
      </c>
      <c r="H134" s="238" t="s">
        <v>1353</v>
      </c>
      <c r="I134" s="238">
        <v>1</v>
      </c>
      <c r="J134" s="239">
        <v>14.52</v>
      </c>
      <c r="K134" s="239">
        <v>13.81</v>
      </c>
      <c r="L134" s="239">
        <v>15.29</v>
      </c>
      <c r="M134" s="239">
        <v>14.67</v>
      </c>
      <c r="N134" s="239">
        <v>14.68</v>
      </c>
      <c r="O134" s="239">
        <v>15.78</v>
      </c>
      <c r="P134" s="239">
        <v>18.440000000000001</v>
      </c>
      <c r="Q134" s="239">
        <v>15.61</v>
      </c>
      <c r="R134" s="239">
        <v>14.66</v>
      </c>
      <c r="S134" s="239">
        <v>14.65</v>
      </c>
      <c r="T134" s="239">
        <v>13.81</v>
      </c>
      <c r="U134" s="239">
        <v>13.48</v>
      </c>
      <c r="V134" s="239">
        <v>16.850000000000001</v>
      </c>
      <c r="W134" s="239">
        <v>17.37</v>
      </c>
      <c r="X134" s="239">
        <v>12.16</v>
      </c>
      <c r="Y134" s="239">
        <v>14.24</v>
      </c>
      <c r="Z134" s="239">
        <v>14.5</v>
      </c>
      <c r="AA134" s="239">
        <v>14.24</v>
      </c>
      <c r="AB134" s="239">
        <v>18.170000000000002</v>
      </c>
      <c r="AC134" s="239">
        <v>12.41</v>
      </c>
      <c r="AD134" s="239">
        <v>15.88</v>
      </c>
      <c r="AE134" s="239">
        <v>14.61</v>
      </c>
    </row>
    <row r="135" spans="2:31">
      <c r="D135" s="238">
        <v>73</v>
      </c>
      <c r="E135" s="238" t="s">
        <v>260</v>
      </c>
      <c r="F135" s="238" t="s">
        <v>1570</v>
      </c>
      <c r="G135" s="238" t="s">
        <v>1497</v>
      </c>
      <c r="H135" s="238" t="s">
        <v>1357</v>
      </c>
      <c r="I135" s="238">
        <v>0</v>
      </c>
      <c r="J135" s="239">
        <v>70.936400000000006</v>
      </c>
      <c r="K135" s="239">
        <v>86.980599999999995</v>
      </c>
      <c r="L135" s="239">
        <v>88.121499999999997</v>
      </c>
      <c r="M135" s="239">
        <v>95.102000000000004</v>
      </c>
      <c r="N135" s="239">
        <v>81.299199999999999</v>
      </c>
      <c r="O135" s="239">
        <v>86.842100000000002</v>
      </c>
      <c r="P135" s="239">
        <v>92.857100000000003</v>
      </c>
      <c r="Q135" s="239">
        <v>75</v>
      </c>
      <c r="R135" s="239">
        <v>80.808099999999996</v>
      </c>
      <c r="S135" s="239">
        <v>77.590500000000006</v>
      </c>
      <c r="T135" s="239">
        <v>89.766099999999994</v>
      </c>
      <c r="U135" s="239">
        <v>84.051299999999998</v>
      </c>
      <c r="V135" s="239">
        <v>82.519300000000001</v>
      </c>
      <c r="W135" s="239">
        <v>86.556600000000003</v>
      </c>
      <c r="X135" s="239">
        <v>84.842100000000002</v>
      </c>
      <c r="Y135" s="239">
        <v>80.044300000000007</v>
      </c>
      <c r="Z135" s="239">
        <v>86.177099999999996</v>
      </c>
      <c r="AA135" s="239">
        <v>91.247299999999996</v>
      </c>
      <c r="AB135" s="239">
        <v>74.1935</v>
      </c>
      <c r="AC135" s="239">
        <v>95.061700000000002</v>
      </c>
      <c r="AD135" s="239">
        <v>92.746099999999998</v>
      </c>
      <c r="AE135" s="239">
        <v>82.502700000000004</v>
      </c>
    </row>
    <row r="136" spans="2:31">
      <c r="E136" s="238" t="s">
        <v>261</v>
      </c>
      <c r="F136" s="238" t="s">
        <v>1571</v>
      </c>
      <c r="G136" s="238" t="s">
        <v>1497</v>
      </c>
      <c r="H136" s="238" t="s">
        <v>1358</v>
      </c>
      <c r="I136" s="238">
        <v>0</v>
      </c>
      <c r="J136" s="239">
        <v>78.254599999999996</v>
      </c>
      <c r="K136" s="239">
        <v>87.755099999999999</v>
      </c>
      <c r="L136" s="239">
        <v>91.340800000000002</v>
      </c>
      <c r="M136" s="239">
        <v>95.229399999999998</v>
      </c>
      <c r="N136" s="239">
        <v>85.573099999999997</v>
      </c>
      <c r="O136" s="239">
        <v>91.194999999999993</v>
      </c>
      <c r="P136" s="239">
        <v>93.989099999999993</v>
      </c>
      <c r="Q136" s="239">
        <v>73.912999999999997</v>
      </c>
      <c r="R136" s="239">
        <v>88.796700000000001</v>
      </c>
      <c r="S136" s="239">
        <v>79.243099999999998</v>
      </c>
      <c r="T136" s="239">
        <v>90.860200000000006</v>
      </c>
      <c r="U136" s="239">
        <v>86.2346</v>
      </c>
      <c r="V136" s="239">
        <v>79.569900000000004</v>
      </c>
      <c r="W136" s="239">
        <v>87.5</v>
      </c>
      <c r="X136" s="239">
        <v>86.240799999999993</v>
      </c>
      <c r="Y136" s="239">
        <v>81.144099999999995</v>
      </c>
      <c r="Z136" s="239">
        <v>85.558000000000007</v>
      </c>
      <c r="AA136" s="239">
        <v>91.962199999999996</v>
      </c>
      <c r="AB136" s="239">
        <v>78.095200000000006</v>
      </c>
      <c r="AC136" s="239">
        <v>93.693700000000007</v>
      </c>
      <c r="AD136" s="239">
        <v>90.552999999999997</v>
      </c>
      <c r="AE136" s="239">
        <v>84.911900000000003</v>
      </c>
    </row>
    <row r="137" spans="2:31">
      <c r="E137" s="238" t="s">
        <v>262</v>
      </c>
      <c r="F137" s="238" t="s">
        <v>1569</v>
      </c>
      <c r="G137" s="238" t="s">
        <v>1497</v>
      </c>
      <c r="H137" s="238" t="s">
        <v>1356</v>
      </c>
      <c r="I137" s="238">
        <v>0</v>
      </c>
      <c r="J137" s="239">
        <v>74.606999999999999</v>
      </c>
      <c r="K137" s="239">
        <v>87.383799999999994</v>
      </c>
      <c r="L137" s="239">
        <v>89.722200000000001</v>
      </c>
      <c r="M137" s="239">
        <v>95.1691</v>
      </c>
      <c r="N137" s="239">
        <v>83.432000000000002</v>
      </c>
      <c r="O137" s="239">
        <v>89.067499999999995</v>
      </c>
      <c r="P137" s="239">
        <v>93.459299999999999</v>
      </c>
      <c r="Q137" s="239">
        <v>74.482799999999997</v>
      </c>
      <c r="R137" s="239">
        <v>85.193600000000004</v>
      </c>
      <c r="S137" s="239">
        <v>78.439099999999996</v>
      </c>
      <c r="T137" s="239">
        <v>90.336100000000002</v>
      </c>
      <c r="U137" s="239">
        <v>85.186999999999998</v>
      </c>
      <c r="V137" s="239">
        <v>80.913300000000007</v>
      </c>
      <c r="W137" s="239">
        <v>87.009799999999998</v>
      </c>
      <c r="X137" s="239">
        <v>85.487499999999997</v>
      </c>
      <c r="Y137" s="239">
        <v>80.606700000000004</v>
      </c>
      <c r="Z137" s="239">
        <v>85.869600000000005</v>
      </c>
      <c r="AA137" s="239">
        <v>91.590900000000005</v>
      </c>
      <c r="AB137" s="239">
        <v>76.262600000000006</v>
      </c>
      <c r="AC137" s="239">
        <v>94.368300000000005</v>
      </c>
      <c r="AD137" s="239">
        <v>91.585400000000007</v>
      </c>
      <c r="AE137" s="239">
        <v>83.731999999999999</v>
      </c>
    </row>
    <row r="138" spans="2:31">
      <c r="D138" s="238">
        <v>74</v>
      </c>
      <c r="E138" s="238" t="s">
        <v>1917</v>
      </c>
      <c r="F138" s="238" t="s">
        <v>1795</v>
      </c>
      <c r="G138" s="238" t="s">
        <v>140</v>
      </c>
      <c r="H138" s="238" t="s">
        <v>1369</v>
      </c>
      <c r="I138" s="238">
        <v>0</v>
      </c>
      <c r="J138" s="239">
        <v>9.4339622639999998</v>
      </c>
      <c r="K138" s="239">
        <v>7.5</v>
      </c>
      <c r="L138" s="239">
        <v>6.25</v>
      </c>
      <c r="M138" s="239">
        <v>2.8248587569999999</v>
      </c>
      <c r="N138" s="239">
        <v>6.6298342540000004</v>
      </c>
      <c r="O138" s="239">
        <v>5.1724137929999996</v>
      </c>
      <c r="P138" s="239">
        <v>1.818181818</v>
      </c>
      <c r="Q138" s="239">
        <v>24.137931030000001</v>
      </c>
      <c r="R138" s="239">
        <v>6.153846154</v>
      </c>
      <c r="S138" s="239">
        <v>7.7175697870000004</v>
      </c>
      <c r="T138" s="239">
        <v>5.263157895</v>
      </c>
      <c r="U138" s="239">
        <v>7.4285714289999998</v>
      </c>
      <c r="V138" s="239">
        <v>8.3333333330000006</v>
      </c>
      <c r="W138" s="239">
        <v>3.9473684210000002</v>
      </c>
      <c r="X138" s="239">
        <v>3.8251366120000001</v>
      </c>
      <c r="Y138" s="239">
        <v>4.375</v>
      </c>
      <c r="Z138" s="239">
        <v>5.9523809520000004</v>
      </c>
      <c r="AA138" s="239">
        <v>7.1794871789999997</v>
      </c>
      <c r="AB138" s="239">
        <v>11.688311690000001</v>
      </c>
      <c r="AC138" s="239">
        <v>15.09433962</v>
      </c>
      <c r="AD138" s="239">
        <v>9.6774193549999996</v>
      </c>
      <c r="AE138" s="239">
        <v>7.3766816139999998</v>
      </c>
    </row>
    <row r="139" spans="2:31">
      <c r="E139" s="238" t="s">
        <v>1918</v>
      </c>
      <c r="F139" s="238" t="s">
        <v>1796</v>
      </c>
      <c r="G139" s="238" t="s">
        <v>140</v>
      </c>
      <c r="H139" s="238" t="s">
        <v>1370</v>
      </c>
      <c r="I139" s="238">
        <v>0</v>
      </c>
      <c r="J139" s="239">
        <v>9.3321917810000006</v>
      </c>
      <c r="K139" s="239">
        <v>5.9360730589999999</v>
      </c>
      <c r="L139" s="239">
        <v>4.2780748659999999</v>
      </c>
      <c r="M139" s="239">
        <v>5.050505051</v>
      </c>
      <c r="N139" s="239">
        <v>6.7729083670000003</v>
      </c>
      <c r="O139" s="239">
        <v>6.4102564099999997</v>
      </c>
      <c r="P139" s="239">
        <v>7.8125</v>
      </c>
      <c r="Q139" s="239">
        <v>11.764705879999999</v>
      </c>
      <c r="R139" s="239">
        <v>6.722689076</v>
      </c>
      <c r="S139" s="239">
        <v>9.9385245900000001</v>
      </c>
      <c r="T139" s="239">
        <v>7.5892857139999998</v>
      </c>
      <c r="U139" s="239">
        <v>6.2788550320000001</v>
      </c>
      <c r="V139" s="239">
        <v>9.2511013220000002</v>
      </c>
      <c r="W139" s="239">
        <v>3.80952381</v>
      </c>
      <c r="X139" s="239">
        <v>2.4271844659999999</v>
      </c>
      <c r="Y139" s="239">
        <v>6.3025210080000003</v>
      </c>
      <c r="Z139" s="239">
        <v>3.0172413790000001</v>
      </c>
      <c r="AA139" s="239">
        <v>8.984375</v>
      </c>
      <c r="AB139" s="239">
        <v>5</v>
      </c>
      <c r="AC139" s="239">
        <v>9.9337748339999994</v>
      </c>
      <c r="AD139" s="239">
        <v>8.9743589739999994</v>
      </c>
      <c r="AE139" s="239">
        <v>7.4229272670000004</v>
      </c>
    </row>
    <row r="140" spans="2:31">
      <c r="E140" s="238" t="s">
        <v>263</v>
      </c>
      <c r="F140" s="238" t="s">
        <v>1797</v>
      </c>
      <c r="G140" s="238" t="s">
        <v>140</v>
      </c>
      <c r="H140" s="238" t="s">
        <v>1368</v>
      </c>
      <c r="I140" s="238">
        <v>0</v>
      </c>
      <c r="J140" s="239">
        <v>9.373408049</v>
      </c>
      <c r="K140" s="239">
        <v>6.4896755160000001</v>
      </c>
      <c r="L140" s="239">
        <v>5.0167224079999997</v>
      </c>
      <c r="M140" s="239">
        <v>4.2194092830000001</v>
      </c>
      <c r="N140" s="239">
        <v>6.7129629629999998</v>
      </c>
      <c r="O140" s="239">
        <v>5.8823529409999997</v>
      </c>
      <c r="P140" s="239">
        <v>5.6291390730000002</v>
      </c>
      <c r="Q140" s="239">
        <v>17.460317459999999</v>
      </c>
      <c r="R140" s="239">
        <v>6.5217391300000003</v>
      </c>
      <c r="S140" s="239">
        <v>9.085173502</v>
      </c>
      <c r="T140" s="239">
        <v>6.722689076</v>
      </c>
      <c r="U140" s="239">
        <v>6.73022995</v>
      </c>
      <c r="V140" s="239">
        <v>8.8948787060000001</v>
      </c>
      <c r="W140" s="239">
        <v>3.8674033149999998</v>
      </c>
      <c r="X140" s="239">
        <v>3.0848329049999998</v>
      </c>
      <c r="Y140" s="239">
        <v>5.5276381910000003</v>
      </c>
      <c r="Z140" s="239">
        <v>4.25</v>
      </c>
      <c r="AA140" s="239">
        <v>8.2039911310000004</v>
      </c>
      <c r="AB140" s="239">
        <v>7.9096045200000002</v>
      </c>
      <c r="AC140" s="239">
        <v>12.062256809999999</v>
      </c>
      <c r="AD140" s="239">
        <v>9.2857142859999993</v>
      </c>
      <c r="AE140" s="239">
        <v>7.4044157239999997</v>
      </c>
    </row>
    <row r="141" spans="2:31">
      <c r="D141" s="238">
        <v>75</v>
      </c>
      <c r="E141" s="238" t="s">
        <v>1666</v>
      </c>
      <c r="F141" s="238" t="s">
        <v>1798</v>
      </c>
      <c r="G141" s="238" t="s">
        <v>1496</v>
      </c>
      <c r="H141" s="238" t="s">
        <v>1363</v>
      </c>
      <c r="I141" s="238">
        <v>0</v>
      </c>
      <c r="J141" s="239">
        <v>60.409209689999997</v>
      </c>
      <c r="K141" s="239">
        <v>69.002117200000001</v>
      </c>
      <c r="L141" s="239">
        <v>72.819200780000003</v>
      </c>
      <c r="M141" s="239">
        <v>87.751786870000004</v>
      </c>
      <c r="N141" s="239">
        <v>58.873825979999999</v>
      </c>
      <c r="O141" s="239">
        <v>86.805555560000002</v>
      </c>
      <c r="P141" s="239">
        <v>54.257692839999997</v>
      </c>
      <c r="Q141" s="239" t="s">
        <v>191</v>
      </c>
      <c r="R141" s="239">
        <v>60.520224169999999</v>
      </c>
      <c r="S141" s="239">
        <v>62.214712069999997</v>
      </c>
      <c r="T141" s="239">
        <v>75.95663485</v>
      </c>
      <c r="U141" s="239">
        <v>58.529917879999999</v>
      </c>
      <c r="V141" s="239">
        <v>57.756972560000001</v>
      </c>
      <c r="W141" s="239">
        <v>53.554961120000002</v>
      </c>
      <c r="X141" s="239">
        <v>47.141717929999999</v>
      </c>
      <c r="Y141" s="239">
        <v>60.327322940000002</v>
      </c>
      <c r="Z141" s="239">
        <v>66.668328020000004</v>
      </c>
      <c r="AA141" s="239">
        <v>76.014744269999994</v>
      </c>
      <c r="AB141" s="239">
        <v>75.462962959999999</v>
      </c>
      <c r="AC141" s="239">
        <v>66.858670610000004</v>
      </c>
      <c r="AD141" s="239">
        <v>75.478192010000001</v>
      </c>
      <c r="AE141" s="239">
        <v>63.829823949999998</v>
      </c>
    </row>
    <row r="142" spans="2:31">
      <c r="E142" s="238" t="s">
        <v>1667</v>
      </c>
      <c r="F142" s="238" t="s">
        <v>1799</v>
      </c>
      <c r="G142" s="238" t="s">
        <v>1496</v>
      </c>
      <c r="H142" s="238" t="s">
        <v>1364</v>
      </c>
      <c r="I142" s="238">
        <v>0</v>
      </c>
      <c r="J142" s="239">
        <v>57.961284200000001</v>
      </c>
      <c r="K142" s="239">
        <v>63.217418549999998</v>
      </c>
      <c r="L142" s="239">
        <v>71.920890189999994</v>
      </c>
      <c r="M142" s="239">
        <v>71.556706509999998</v>
      </c>
      <c r="N142" s="239">
        <v>65.992605710000007</v>
      </c>
      <c r="O142" s="239">
        <v>76.518031190000002</v>
      </c>
      <c r="P142" s="239">
        <v>64.009483380000006</v>
      </c>
      <c r="Q142" s="239" t="s">
        <v>191</v>
      </c>
      <c r="R142" s="239">
        <v>81.354997339999997</v>
      </c>
      <c r="S142" s="239">
        <v>61.328864060000001</v>
      </c>
      <c r="T142" s="239">
        <v>74.889658650000001</v>
      </c>
      <c r="U142" s="239">
        <v>54.349321240000002</v>
      </c>
      <c r="V142" s="239">
        <v>85.38446811</v>
      </c>
      <c r="W142" s="239">
        <v>62.241832330000001</v>
      </c>
      <c r="X142" s="239">
        <v>60.25883838</v>
      </c>
      <c r="Y142" s="239">
        <v>58.123353250000001</v>
      </c>
      <c r="Z142" s="239">
        <v>60.82737968</v>
      </c>
      <c r="AA142" s="239">
        <v>60.642582619999999</v>
      </c>
      <c r="AB142" s="239">
        <v>86.013645220000001</v>
      </c>
      <c r="AC142" s="239">
        <v>58.170292969999998</v>
      </c>
      <c r="AD142" s="239">
        <v>70.359368790000005</v>
      </c>
      <c r="AE142" s="239">
        <v>61.67134454</v>
      </c>
    </row>
    <row r="143" spans="2:31">
      <c r="E143" s="238" t="s">
        <v>264</v>
      </c>
      <c r="F143" s="238" t="s">
        <v>1800</v>
      </c>
      <c r="G143" s="238" t="s">
        <v>1496</v>
      </c>
      <c r="H143" s="238" t="s">
        <v>1362</v>
      </c>
      <c r="I143" s="238">
        <v>0</v>
      </c>
      <c r="J143" s="239">
        <v>58.953735190000003</v>
      </c>
      <c r="K143" s="239">
        <v>68.224847510000004</v>
      </c>
      <c r="L143" s="239">
        <v>72.063027939999998</v>
      </c>
      <c r="M143" s="239">
        <v>79.134961099999998</v>
      </c>
      <c r="N143" s="239">
        <v>62.220062470000002</v>
      </c>
      <c r="O143" s="239">
        <v>76.381890350000006</v>
      </c>
      <c r="P143" s="239">
        <v>61.600685220000003</v>
      </c>
      <c r="Q143" s="239">
        <v>63.230994150000001</v>
      </c>
      <c r="R143" s="239">
        <v>74.894702030000005</v>
      </c>
      <c r="S143" s="239">
        <v>61.176076729999998</v>
      </c>
      <c r="T143" s="239">
        <v>75.818022799999994</v>
      </c>
      <c r="U143" s="239">
        <v>55.78878924</v>
      </c>
      <c r="V143" s="239">
        <v>70.287698410000004</v>
      </c>
      <c r="W143" s="239">
        <v>58.859922709999999</v>
      </c>
      <c r="X143" s="239">
        <v>56.40431169</v>
      </c>
      <c r="Y143" s="239">
        <v>60.277406419999998</v>
      </c>
      <c r="Z143" s="239">
        <v>62.666838669999997</v>
      </c>
      <c r="AA143" s="239">
        <v>66.724119310000006</v>
      </c>
      <c r="AB143" s="239">
        <v>81.144099569999995</v>
      </c>
      <c r="AC143" s="239">
        <v>63.39388632</v>
      </c>
      <c r="AD143" s="239">
        <v>72.624088959999995</v>
      </c>
      <c r="AE143" s="239">
        <v>62.552707669999997</v>
      </c>
    </row>
    <row r="144" spans="2:31">
      <c r="D144" s="238">
        <v>76</v>
      </c>
      <c r="E144" s="238" t="s">
        <v>1919</v>
      </c>
      <c r="F144" s="238" t="s">
        <v>1801</v>
      </c>
      <c r="G144" s="238" t="s">
        <v>1497</v>
      </c>
      <c r="H144" s="238" t="s">
        <v>1366</v>
      </c>
      <c r="I144" s="238">
        <v>1</v>
      </c>
      <c r="J144" s="239">
        <v>10.88</v>
      </c>
      <c r="K144" s="239">
        <v>6.97</v>
      </c>
      <c r="L144" s="239">
        <v>8.61</v>
      </c>
      <c r="M144" s="239">
        <v>6.69</v>
      </c>
      <c r="N144" s="239">
        <v>11.27</v>
      </c>
      <c r="O144" s="239">
        <v>11.15</v>
      </c>
      <c r="P144" s="239">
        <v>7.86</v>
      </c>
      <c r="Q144" s="239">
        <v>10.039999999999999</v>
      </c>
      <c r="R144" s="239">
        <v>8.9700000000000006</v>
      </c>
      <c r="S144" s="239">
        <v>8.86</v>
      </c>
      <c r="T144" s="239">
        <v>7.66</v>
      </c>
      <c r="U144" s="239">
        <v>9.66</v>
      </c>
      <c r="V144" s="239">
        <v>7.92</v>
      </c>
      <c r="W144" s="239">
        <v>9.33</v>
      </c>
      <c r="X144" s="239">
        <v>8.25</v>
      </c>
      <c r="Y144" s="239">
        <v>9.02</v>
      </c>
      <c r="Z144" s="239">
        <v>8.89</v>
      </c>
      <c r="AA144" s="239">
        <v>10.66</v>
      </c>
      <c r="AB144" s="239">
        <v>10.52</v>
      </c>
      <c r="AC144" s="239">
        <v>9.3800000000000008</v>
      </c>
      <c r="AD144" s="239">
        <v>9.9700000000000006</v>
      </c>
      <c r="AE144" s="239">
        <v>9.3699999999999992</v>
      </c>
    </row>
    <row r="145" spans="2:31">
      <c r="E145" s="238" t="s">
        <v>1920</v>
      </c>
      <c r="F145" s="238" t="s">
        <v>1802</v>
      </c>
      <c r="G145" s="238" t="s">
        <v>1497</v>
      </c>
      <c r="H145" s="238" t="s">
        <v>1367</v>
      </c>
      <c r="I145" s="238">
        <v>1</v>
      </c>
      <c r="J145" s="239">
        <v>10.7</v>
      </c>
      <c r="K145" s="239">
        <v>9.15</v>
      </c>
      <c r="L145" s="239">
        <v>9.5299999999999994</v>
      </c>
      <c r="M145" s="239">
        <v>8.16</v>
      </c>
      <c r="N145" s="239">
        <v>12.1</v>
      </c>
      <c r="O145" s="239">
        <v>10.72</v>
      </c>
      <c r="P145" s="239">
        <v>7.93</v>
      </c>
      <c r="Q145" s="239">
        <v>8.36</v>
      </c>
      <c r="R145" s="239">
        <v>7.98</v>
      </c>
      <c r="S145" s="239">
        <v>8.9499999999999993</v>
      </c>
      <c r="T145" s="239">
        <v>9.2200000000000006</v>
      </c>
      <c r="U145" s="239">
        <v>9.77</v>
      </c>
      <c r="V145" s="239">
        <v>9.67</v>
      </c>
      <c r="W145" s="239">
        <v>8.83</v>
      </c>
      <c r="X145" s="239">
        <v>9.49</v>
      </c>
      <c r="Y145" s="239">
        <v>10.48</v>
      </c>
      <c r="Z145" s="239">
        <v>8.9700000000000006</v>
      </c>
      <c r="AA145" s="239">
        <v>12.1</v>
      </c>
      <c r="AB145" s="239">
        <v>11.79</v>
      </c>
      <c r="AC145" s="239">
        <v>12.56</v>
      </c>
      <c r="AD145" s="239">
        <v>10.99</v>
      </c>
      <c r="AE145" s="239">
        <v>9.8800000000000008</v>
      </c>
    </row>
    <row r="146" spans="2:31">
      <c r="E146" s="238" t="s">
        <v>1921</v>
      </c>
      <c r="F146" s="238" t="s">
        <v>1803</v>
      </c>
      <c r="G146" s="238" t="s">
        <v>1497</v>
      </c>
      <c r="H146" s="238" t="s">
        <v>1365</v>
      </c>
      <c r="I146" s="238">
        <v>1</v>
      </c>
      <c r="J146" s="239">
        <v>10.77</v>
      </c>
      <c r="K146" s="239">
        <v>8.01</v>
      </c>
      <c r="L146" s="239">
        <v>9.0299999999999994</v>
      </c>
      <c r="M146" s="239">
        <v>7.27</v>
      </c>
      <c r="N146" s="239">
        <v>11.57</v>
      </c>
      <c r="O146" s="239">
        <v>11.17</v>
      </c>
      <c r="P146" s="239">
        <v>7.83</v>
      </c>
      <c r="Q146" s="239">
        <v>9.99</v>
      </c>
      <c r="R146" s="239">
        <v>8.66</v>
      </c>
      <c r="S146" s="239">
        <v>8.7899999999999991</v>
      </c>
      <c r="T146" s="239">
        <v>8.5399999999999991</v>
      </c>
      <c r="U146" s="239">
        <v>9.74</v>
      </c>
      <c r="V146" s="239">
        <v>8.81</v>
      </c>
      <c r="W146" s="239">
        <v>9.1300000000000008</v>
      </c>
      <c r="X146" s="239">
        <v>8.83</v>
      </c>
      <c r="Y146" s="239">
        <v>9.69</v>
      </c>
      <c r="Z146" s="239">
        <v>9.18</v>
      </c>
      <c r="AA146" s="239">
        <v>11.51</v>
      </c>
      <c r="AB146" s="239">
        <v>11.35</v>
      </c>
      <c r="AC146" s="239">
        <v>10.95</v>
      </c>
      <c r="AD146" s="239">
        <v>10.55</v>
      </c>
      <c r="AE146" s="239">
        <v>9.61</v>
      </c>
    </row>
    <row r="147" spans="2:31">
      <c r="D147" s="238">
        <v>77</v>
      </c>
      <c r="E147" s="238" t="s">
        <v>1922</v>
      </c>
      <c r="F147" s="238" t="s">
        <v>1519</v>
      </c>
      <c r="G147" s="238" t="s">
        <v>1497</v>
      </c>
      <c r="H147" s="238" t="s">
        <v>1360</v>
      </c>
      <c r="I147" s="238">
        <v>1</v>
      </c>
      <c r="J147" s="239">
        <v>20.787545789999999</v>
      </c>
      <c r="K147" s="239">
        <v>27.68595041</v>
      </c>
      <c r="L147" s="239">
        <v>22.885572140000001</v>
      </c>
      <c r="M147" s="239">
        <v>26.642335769999999</v>
      </c>
      <c r="N147" s="239">
        <v>23.219814240000002</v>
      </c>
      <c r="O147" s="239">
        <v>32.258064519999998</v>
      </c>
      <c r="P147" s="239">
        <v>26.630434780000002</v>
      </c>
      <c r="Q147" s="239">
        <v>24.528301890000002</v>
      </c>
      <c r="R147" s="239">
        <v>19.780219779999999</v>
      </c>
      <c r="S147" s="239">
        <v>18.992248060000001</v>
      </c>
      <c r="T147" s="239">
        <v>25.210084030000001</v>
      </c>
      <c r="U147" s="239">
        <v>24.366812230000001</v>
      </c>
      <c r="V147" s="239">
        <v>25.438596489999998</v>
      </c>
      <c r="W147" s="239">
        <v>25.210084030000001</v>
      </c>
      <c r="X147" s="239">
        <v>18.296529970000002</v>
      </c>
      <c r="Y147" s="239">
        <v>23.875432530000001</v>
      </c>
      <c r="Z147" s="239">
        <v>30.036630039999999</v>
      </c>
      <c r="AA147" s="239">
        <v>19.666666670000001</v>
      </c>
      <c r="AB147" s="239">
        <v>28.037383179999999</v>
      </c>
      <c r="AC147" s="239">
        <v>22.727272729999999</v>
      </c>
      <c r="AD147" s="239">
        <v>22.65625</v>
      </c>
      <c r="AE147" s="239">
        <v>23.027599670000001</v>
      </c>
    </row>
    <row r="148" spans="2:31">
      <c r="E148" s="238" t="s">
        <v>1923</v>
      </c>
      <c r="F148" s="238" t="s">
        <v>1520</v>
      </c>
      <c r="G148" s="238" t="s">
        <v>1497</v>
      </c>
      <c r="H148" s="238" t="s">
        <v>1361</v>
      </c>
      <c r="I148" s="238">
        <v>1</v>
      </c>
      <c r="J148" s="239">
        <v>17.921440260000001</v>
      </c>
      <c r="K148" s="239">
        <v>17.515923570000002</v>
      </c>
      <c r="L148" s="239">
        <v>19.282511209999999</v>
      </c>
      <c r="M148" s="239">
        <v>17.867435159999999</v>
      </c>
      <c r="N148" s="239">
        <v>22.31884058</v>
      </c>
      <c r="O148" s="239">
        <v>22.85714286</v>
      </c>
      <c r="P148" s="239">
        <v>22.357723579999998</v>
      </c>
      <c r="Q148" s="239">
        <v>14.28571429</v>
      </c>
      <c r="R148" s="239">
        <v>23.27044025</v>
      </c>
      <c r="S148" s="239">
        <v>15.4373928</v>
      </c>
      <c r="T148" s="239">
        <v>19.20289855</v>
      </c>
      <c r="U148" s="239">
        <v>18.885672939999999</v>
      </c>
      <c r="V148" s="239">
        <v>22.903225809999999</v>
      </c>
      <c r="W148" s="239">
        <v>22.868217049999998</v>
      </c>
      <c r="X148" s="239">
        <v>16.271186440000001</v>
      </c>
      <c r="Y148" s="239">
        <v>16.770186339999999</v>
      </c>
      <c r="Z148" s="239">
        <v>24.590163929999999</v>
      </c>
      <c r="AA148" s="239">
        <v>11.40065147</v>
      </c>
      <c r="AB148" s="239">
        <v>24.82758621</v>
      </c>
      <c r="AC148" s="239">
        <v>19.1588785</v>
      </c>
      <c r="AD148" s="239">
        <v>17.667844519999999</v>
      </c>
      <c r="AE148" s="239">
        <v>18.635265700000001</v>
      </c>
    </row>
    <row r="149" spans="2:31">
      <c r="E149" s="238" t="s">
        <v>1924</v>
      </c>
      <c r="F149" s="238" t="s">
        <v>1518</v>
      </c>
      <c r="G149" s="238" t="s">
        <v>1497</v>
      </c>
      <c r="H149" s="238" t="s">
        <v>1359</v>
      </c>
      <c r="I149" s="238">
        <v>1</v>
      </c>
      <c r="J149" s="239">
        <v>19.27398444</v>
      </c>
      <c r="K149" s="239">
        <v>21.94244604</v>
      </c>
      <c r="L149" s="239">
        <v>20.990566040000001</v>
      </c>
      <c r="M149" s="239">
        <v>21.739130429999999</v>
      </c>
      <c r="N149" s="239">
        <v>22.75449102</v>
      </c>
      <c r="O149" s="239">
        <v>27.272727270000001</v>
      </c>
      <c r="P149" s="239">
        <v>24.186046510000001</v>
      </c>
      <c r="Q149" s="239">
        <v>19.266055049999999</v>
      </c>
      <c r="R149" s="239">
        <v>22</v>
      </c>
      <c r="S149" s="239">
        <v>17.106460420000001</v>
      </c>
      <c r="T149" s="239">
        <v>21.9844358</v>
      </c>
      <c r="U149" s="239">
        <v>21.3692125</v>
      </c>
      <c r="V149" s="239">
        <v>23.977695170000001</v>
      </c>
      <c r="W149" s="239">
        <v>23.991935479999999</v>
      </c>
      <c r="X149" s="239">
        <v>17.320261439999999</v>
      </c>
      <c r="Y149" s="239">
        <v>20.130932900000001</v>
      </c>
      <c r="Z149" s="239">
        <v>27.162629760000002</v>
      </c>
      <c r="AA149" s="239">
        <v>15.48599671</v>
      </c>
      <c r="AB149" s="239">
        <v>26.190476189999998</v>
      </c>
      <c r="AC149" s="239">
        <v>20.873786410000001</v>
      </c>
      <c r="AD149" s="239">
        <v>20.037105749999998</v>
      </c>
      <c r="AE149" s="239">
        <v>20.67425909</v>
      </c>
    </row>
    <row r="150" spans="2:31">
      <c r="D150" s="238">
        <v>78</v>
      </c>
      <c r="E150" s="238" t="s">
        <v>1925</v>
      </c>
      <c r="F150" s="238" t="s">
        <v>1546</v>
      </c>
      <c r="G150" s="238" t="s">
        <v>1497</v>
      </c>
      <c r="H150" s="238" t="s">
        <v>1465</v>
      </c>
      <c r="I150" s="238">
        <v>0</v>
      </c>
      <c r="J150" s="239">
        <v>86.700336699999994</v>
      </c>
      <c r="K150" s="239">
        <v>87.654320990000002</v>
      </c>
      <c r="L150" s="239">
        <v>84.186046509999997</v>
      </c>
      <c r="M150" s="239">
        <v>91.666666669999998</v>
      </c>
      <c r="N150" s="239">
        <v>84.866468839999996</v>
      </c>
      <c r="O150" s="239">
        <v>88.421052630000005</v>
      </c>
      <c r="P150" s="239">
        <v>92.5</v>
      </c>
      <c r="Q150" s="239">
        <v>90.163934429999998</v>
      </c>
      <c r="R150" s="239">
        <v>96.190476189999998</v>
      </c>
      <c r="S150" s="239">
        <v>86.525505289999998</v>
      </c>
      <c r="T150" s="239">
        <v>93.032786889999997</v>
      </c>
      <c r="U150" s="239">
        <v>89.22829582</v>
      </c>
      <c r="V150" s="239">
        <v>90</v>
      </c>
      <c r="W150" s="239">
        <v>93.700787399999996</v>
      </c>
      <c r="X150" s="239">
        <v>85.632183909999995</v>
      </c>
      <c r="Y150" s="239">
        <v>88.513513509999996</v>
      </c>
      <c r="Z150" s="239">
        <v>81.333333330000002</v>
      </c>
      <c r="AA150" s="239">
        <v>90.654205610000005</v>
      </c>
      <c r="AB150" s="239">
        <v>91.056910569999999</v>
      </c>
      <c r="AC150" s="239">
        <v>93.965517239999997</v>
      </c>
      <c r="AD150" s="239">
        <v>93.283582089999996</v>
      </c>
      <c r="AE150" s="239">
        <v>88.512537739999999</v>
      </c>
    </row>
    <row r="151" spans="2:31">
      <c r="E151" s="238" t="s">
        <v>1926</v>
      </c>
      <c r="F151" s="238" t="s">
        <v>1547</v>
      </c>
      <c r="G151" s="238" t="s">
        <v>1497</v>
      </c>
      <c r="H151" s="238" t="s">
        <v>1466</v>
      </c>
      <c r="I151" s="238">
        <v>0</v>
      </c>
      <c r="J151" s="239">
        <v>89.660493829999993</v>
      </c>
      <c r="K151" s="239">
        <v>89.677419349999994</v>
      </c>
      <c r="L151" s="239">
        <v>84.937238489999999</v>
      </c>
      <c r="M151" s="239">
        <v>90.406976740000005</v>
      </c>
      <c r="N151" s="239">
        <v>92.307692309999993</v>
      </c>
      <c r="O151" s="239">
        <v>86.792452830000002</v>
      </c>
      <c r="P151" s="239">
        <v>91.2</v>
      </c>
      <c r="Q151" s="239">
        <v>94.915254239999996</v>
      </c>
      <c r="R151" s="239">
        <v>95.857988169999999</v>
      </c>
      <c r="S151" s="239">
        <v>90.862068969999996</v>
      </c>
      <c r="T151" s="239">
        <v>91.134751769999994</v>
      </c>
      <c r="U151" s="239">
        <v>93.526635200000001</v>
      </c>
      <c r="V151" s="239">
        <v>93.690851739999999</v>
      </c>
      <c r="W151" s="239">
        <v>93.75</v>
      </c>
      <c r="X151" s="239">
        <v>90.880503140000002</v>
      </c>
      <c r="Y151" s="239">
        <v>89.274447949999995</v>
      </c>
      <c r="Z151" s="239">
        <v>87.234042549999998</v>
      </c>
      <c r="AA151" s="239">
        <v>92.628205129999998</v>
      </c>
      <c r="AB151" s="239">
        <v>96.202531649999997</v>
      </c>
      <c r="AC151" s="239">
        <v>92.916666669999998</v>
      </c>
      <c r="AD151" s="239">
        <v>91.749174920000002</v>
      </c>
      <c r="AE151" s="239">
        <v>91.317469529999997</v>
      </c>
    </row>
    <row r="152" spans="2:31">
      <c r="E152" s="238" t="s">
        <v>1927</v>
      </c>
      <c r="F152" s="238" t="s">
        <v>1545</v>
      </c>
      <c r="G152" s="238" t="s">
        <v>1497</v>
      </c>
      <c r="H152" s="238" t="s">
        <v>1464</v>
      </c>
      <c r="I152" s="238">
        <v>0</v>
      </c>
      <c r="J152" s="239">
        <v>88.244766510000005</v>
      </c>
      <c r="K152" s="239">
        <v>88.788426759999993</v>
      </c>
      <c r="L152" s="239">
        <v>84.581497799999994</v>
      </c>
      <c r="M152" s="239">
        <v>90.953947369999995</v>
      </c>
      <c r="N152" s="239">
        <v>88.662790700000002</v>
      </c>
      <c r="O152" s="239">
        <v>87.562189050000001</v>
      </c>
      <c r="P152" s="239">
        <v>91.777777779999994</v>
      </c>
      <c r="Q152" s="239">
        <v>92.5</v>
      </c>
      <c r="R152" s="239">
        <v>95.985401460000006</v>
      </c>
      <c r="S152" s="239">
        <v>88.813096860000002</v>
      </c>
      <c r="T152" s="239">
        <v>92.015209130000002</v>
      </c>
      <c r="U152" s="239">
        <v>91.565823249999994</v>
      </c>
      <c r="V152" s="239">
        <v>92.100538599999993</v>
      </c>
      <c r="W152" s="239">
        <v>93.726235740000007</v>
      </c>
      <c r="X152" s="239">
        <v>88.138138139999995</v>
      </c>
      <c r="Y152" s="239">
        <v>88.907014680000003</v>
      </c>
      <c r="Z152" s="239">
        <v>84.419713830000006</v>
      </c>
      <c r="AA152" s="239">
        <v>91.627172200000004</v>
      </c>
      <c r="AB152" s="239">
        <v>93.950177940000003</v>
      </c>
      <c r="AC152" s="239">
        <v>93.432203389999998</v>
      </c>
      <c r="AD152" s="239">
        <v>92.469352009999994</v>
      </c>
      <c r="AE152" s="239">
        <v>90.001232130000005</v>
      </c>
    </row>
    <row r="153" spans="2:31">
      <c r="B153" s="238" t="s">
        <v>342</v>
      </c>
      <c r="C153" s="238" t="s">
        <v>326</v>
      </c>
      <c r="D153" s="238">
        <v>79</v>
      </c>
      <c r="E153" s="238" t="s">
        <v>1928</v>
      </c>
      <c r="F153" s="238" t="s">
        <v>1516</v>
      </c>
      <c r="G153" s="238" t="s">
        <v>1496</v>
      </c>
      <c r="H153" s="238" t="s">
        <v>1421</v>
      </c>
      <c r="I153" s="238">
        <v>0</v>
      </c>
      <c r="J153" s="239">
        <v>49.36</v>
      </c>
      <c r="K153" s="239">
        <v>47.38</v>
      </c>
      <c r="L153" s="239">
        <v>44.47</v>
      </c>
      <c r="M153" s="239">
        <v>41.29</v>
      </c>
      <c r="N153" s="239">
        <v>48.46</v>
      </c>
      <c r="O153" s="239">
        <v>32.97</v>
      </c>
      <c r="P153" s="239">
        <v>50.35</v>
      </c>
      <c r="Q153" s="239">
        <v>49.33</v>
      </c>
      <c r="R153" s="239">
        <v>64.209999999999994</v>
      </c>
      <c r="S153" s="239">
        <v>38.85</v>
      </c>
      <c r="T153" s="239">
        <v>40.56</v>
      </c>
      <c r="U153" s="239">
        <v>50.45</v>
      </c>
      <c r="V153" s="239">
        <v>38.97</v>
      </c>
      <c r="W153" s="239">
        <v>48.59</v>
      </c>
      <c r="X153" s="239">
        <v>47.3</v>
      </c>
      <c r="Y153" s="239">
        <v>43.53</v>
      </c>
      <c r="Z153" s="239">
        <v>42.75</v>
      </c>
      <c r="AA153" s="239">
        <v>45.8</v>
      </c>
      <c r="AB153" s="239">
        <v>27.98</v>
      </c>
      <c r="AC153" s="239">
        <v>52.22</v>
      </c>
      <c r="AD153" s="239">
        <v>48.7</v>
      </c>
      <c r="AE153" s="239">
        <v>45.86</v>
      </c>
    </row>
    <row r="154" spans="2:31">
      <c r="E154" s="238" t="s">
        <v>1929</v>
      </c>
      <c r="F154" s="238" t="s">
        <v>1517</v>
      </c>
      <c r="G154" s="238" t="s">
        <v>1496</v>
      </c>
      <c r="H154" s="238" t="s">
        <v>1422</v>
      </c>
      <c r="I154" s="238">
        <v>0</v>
      </c>
      <c r="J154" s="239">
        <v>48.31</v>
      </c>
      <c r="K154" s="239">
        <v>37.54</v>
      </c>
      <c r="L154" s="239">
        <v>38.19</v>
      </c>
      <c r="M154" s="239">
        <v>37.770000000000003</v>
      </c>
      <c r="N154" s="239">
        <v>46.11</v>
      </c>
      <c r="O154" s="239">
        <v>40.24</v>
      </c>
      <c r="P154" s="239">
        <v>41.74</v>
      </c>
      <c r="Q154" s="239">
        <v>39.25</v>
      </c>
      <c r="R154" s="239">
        <v>47.42</v>
      </c>
      <c r="S154" s="239">
        <v>46.47</v>
      </c>
      <c r="T154" s="239">
        <v>43.42</v>
      </c>
      <c r="U154" s="239">
        <v>43.53</v>
      </c>
      <c r="V154" s="239">
        <v>44.5</v>
      </c>
      <c r="W154" s="239">
        <v>53.84</v>
      </c>
      <c r="X154" s="239">
        <v>40.020000000000003</v>
      </c>
      <c r="Y154" s="239">
        <v>50.03</v>
      </c>
      <c r="Z154" s="239">
        <v>37.71</v>
      </c>
      <c r="AA154" s="239">
        <v>49.14</v>
      </c>
      <c r="AB154" s="239">
        <v>43.01</v>
      </c>
      <c r="AC154" s="239">
        <v>52.51</v>
      </c>
      <c r="AD154" s="239">
        <v>38.659999999999997</v>
      </c>
      <c r="AE154" s="239">
        <v>44.63</v>
      </c>
    </row>
    <row r="155" spans="2:31">
      <c r="E155" s="238" t="s">
        <v>1930</v>
      </c>
      <c r="F155" s="238" t="s">
        <v>1515</v>
      </c>
      <c r="G155" s="238" t="s">
        <v>1496</v>
      </c>
      <c r="H155" s="238" t="s">
        <v>1420</v>
      </c>
      <c r="I155" s="238">
        <v>0</v>
      </c>
      <c r="J155" s="239">
        <v>48.69</v>
      </c>
      <c r="K155" s="239">
        <v>40.82</v>
      </c>
      <c r="L155" s="239">
        <v>40.65</v>
      </c>
      <c r="M155" s="239">
        <v>39.049999999999997</v>
      </c>
      <c r="N155" s="239">
        <v>46.83</v>
      </c>
      <c r="O155" s="239">
        <v>38.130000000000003</v>
      </c>
      <c r="P155" s="239">
        <v>44.87</v>
      </c>
      <c r="Q155" s="239">
        <v>44.06</v>
      </c>
      <c r="R155" s="239">
        <v>51.02</v>
      </c>
      <c r="S155" s="239">
        <v>43.85</v>
      </c>
      <c r="T155" s="239">
        <v>42.19</v>
      </c>
      <c r="U155" s="239">
        <v>46.17</v>
      </c>
      <c r="V155" s="239">
        <v>42.23</v>
      </c>
      <c r="W155" s="239">
        <v>51.64</v>
      </c>
      <c r="X155" s="239">
        <v>42.1</v>
      </c>
      <c r="Y155" s="239">
        <v>47.68</v>
      </c>
      <c r="Z155" s="239">
        <v>39.630000000000003</v>
      </c>
      <c r="AA155" s="239">
        <v>48.09</v>
      </c>
      <c r="AB155" s="239">
        <v>37.86</v>
      </c>
      <c r="AC155" s="239">
        <v>52.73</v>
      </c>
      <c r="AD155" s="239">
        <v>42.64</v>
      </c>
      <c r="AE155" s="239">
        <v>45.08</v>
      </c>
    </row>
    <row r="156" spans="2:31">
      <c r="D156" s="238">
        <v>80</v>
      </c>
      <c r="E156" s="238" t="s">
        <v>265</v>
      </c>
      <c r="F156" s="238" t="s">
        <v>1542</v>
      </c>
      <c r="G156" s="238" t="s">
        <v>1497</v>
      </c>
      <c r="H156" s="238" t="s">
        <v>1418</v>
      </c>
      <c r="I156" s="238">
        <v>0</v>
      </c>
      <c r="J156" s="239">
        <v>89.09</v>
      </c>
      <c r="K156" s="239">
        <v>100</v>
      </c>
      <c r="L156" s="239">
        <v>88.46</v>
      </c>
      <c r="M156" s="239">
        <v>79.31</v>
      </c>
      <c r="N156" s="239">
        <v>92.11</v>
      </c>
      <c r="O156" s="239">
        <v>100</v>
      </c>
      <c r="P156" s="239">
        <v>59.26</v>
      </c>
      <c r="Q156" s="239">
        <v>92.86</v>
      </c>
      <c r="R156" s="239">
        <v>94.74</v>
      </c>
      <c r="S156" s="239">
        <v>92.98</v>
      </c>
      <c r="T156" s="239">
        <v>90.48</v>
      </c>
      <c r="U156" s="239">
        <v>85.91</v>
      </c>
      <c r="V156" s="239">
        <v>81.400000000000006</v>
      </c>
      <c r="W156" s="239">
        <v>69.23</v>
      </c>
      <c r="X156" s="239">
        <v>100</v>
      </c>
      <c r="Y156" s="239">
        <v>86.67</v>
      </c>
      <c r="Z156" s="239">
        <v>68.97</v>
      </c>
      <c r="AA156" s="239">
        <v>81.25</v>
      </c>
      <c r="AB156" s="239">
        <v>35.71</v>
      </c>
      <c r="AC156" s="239">
        <v>55.56</v>
      </c>
      <c r="AD156" s="239">
        <v>72.22</v>
      </c>
      <c r="AE156" s="239">
        <v>84.57</v>
      </c>
    </row>
    <row r="157" spans="2:31">
      <c r="E157" s="238" t="s">
        <v>266</v>
      </c>
      <c r="F157" s="238" t="s">
        <v>1543</v>
      </c>
      <c r="G157" s="238" t="s">
        <v>1497</v>
      </c>
      <c r="H157" s="238" t="s">
        <v>1419</v>
      </c>
      <c r="I157" s="238">
        <v>0</v>
      </c>
      <c r="J157" s="239">
        <v>81.67</v>
      </c>
      <c r="K157" s="239">
        <v>84.62</v>
      </c>
      <c r="L157" s="239">
        <v>77.78</v>
      </c>
      <c r="M157" s="239">
        <v>81.33</v>
      </c>
      <c r="N157" s="239">
        <v>81.97</v>
      </c>
      <c r="O157" s="239">
        <v>91.89</v>
      </c>
      <c r="P157" s="239">
        <v>62.5</v>
      </c>
      <c r="Q157" s="239">
        <v>90</v>
      </c>
      <c r="R157" s="239">
        <v>91.43</v>
      </c>
      <c r="S157" s="239">
        <v>89.3</v>
      </c>
      <c r="T157" s="239">
        <v>86.49</v>
      </c>
      <c r="U157" s="239">
        <v>73.64</v>
      </c>
      <c r="V157" s="239">
        <v>76.040000000000006</v>
      </c>
      <c r="W157" s="239">
        <v>68</v>
      </c>
      <c r="X157" s="239">
        <v>86.49</v>
      </c>
      <c r="Y157" s="239">
        <v>79.66</v>
      </c>
      <c r="Z157" s="239">
        <v>62.5</v>
      </c>
      <c r="AA157" s="239">
        <v>85.48</v>
      </c>
      <c r="AB157" s="239">
        <v>43.33</v>
      </c>
      <c r="AC157" s="239">
        <v>65.22</v>
      </c>
      <c r="AD157" s="239">
        <v>57.14</v>
      </c>
      <c r="AE157" s="239">
        <v>78.2</v>
      </c>
    </row>
    <row r="158" spans="2:31">
      <c r="E158" s="238" t="s">
        <v>267</v>
      </c>
      <c r="F158" s="238" t="s">
        <v>1541</v>
      </c>
      <c r="G158" s="238" t="s">
        <v>1497</v>
      </c>
      <c r="H158" s="238" t="s">
        <v>1417</v>
      </c>
      <c r="I158" s="238">
        <v>0</v>
      </c>
      <c r="J158" s="239">
        <v>84.69</v>
      </c>
      <c r="K158" s="239">
        <v>93.55</v>
      </c>
      <c r="L158" s="239">
        <v>81.69</v>
      </c>
      <c r="M158" s="239">
        <v>80.77</v>
      </c>
      <c r="N158" s="239">
        <v>85.86</v>
      </c>
      <c r="O158" s="239">
        <v>94.12</v>
      </c>
      <c r="P158" s="239">
        <v>61.45</v>
      </c>
      <c r="Q158" s="239">
        <v>91.67</v>
      </c>
      <c r="R158" s="239">
        <v>92.59</v>
      </c>
      <c r="S158" s="239">
        <v>90.48</v>
      </c>
      <c r="T158" s="239">
        <v>87.93</v>
      </c>
      <c r="U158" s="239">
        <v>78.59</v>
      </c>
      <c r="V158" s="239">
        <v>77.7</v>
      </c>
      <c r="W158" s="239">
        <v>68.42</v>
      </c>
      <c r="X158" s="239">
        <v>91.53</v>
      </c>
      <c r="Y158" s="239">
        <v>82.02</v>
      </c>
      <c r="Z158" s="239">
        <v>64.709999999999994</v>
      </c>
      <c r="AA158" s="239">
        <v>84.04</v>
      </c>
      <c r="AB158" s="239">
        <v>40.909999999999997</v>
      </c>
      <c r="AC158" s="239">
        <v>61.64</v>
      </c>
      <c r="AD158" s="239">
        <v>60.81</v>
      </c>
      <c r="AE158" s="239">
        <v>80.48</v>
      </c>
    </row>
    <row r="159" spans="2:31">
      <c r="D159" s="238">
        <v>81</v>
      </c>
      <c r="E159" s="238" t="s">
        <v>268</v>
      </c>
      <c r="F159" s="238" t="s">
        <v>1804</v>
      </c>
      <c r="G159" s="238" t="s">
        <v>1497</v>
      </c>
      <c r="H159" s="238" t="s">
        <v>1424</v>
      </c>
      <c r="I159" s="238">
        <v>0</v>
      </c>
      <c r="J159" s="239">
        <v>63.54</v>
      </c>
      <c r="K159" s="239">
        <v>21.88</v>
      </c>
      <c r="L159" s="239">
        <v>44.44</v>
      </c>
      <c r="M159" s="239">
        <v>63.64</v>
      </c>
      <c r="N159" s="239">
        <v>43.59</v>
      </c>
      <c r="O159" s="239">
        <v>60</v>
      </c>
      <c r="P159" s="239">
        <v>55.56</v>
      </c>
      <c r="Q159" s="239">
        <v>33.33</v>
      </c>
      <c r="R159" s="239">
        <v>76.19</v>
      </c>
      <c r="S159" s="239">
        <v>60.17</v>
      </c>
      <c r="T159" s="239">
        <v>59.09</v>
      </c>
      <c r="U159" s="239">
        <v>58.71</v>
      </c>
      <c r="V159" s="239">
        <v>65.959999999999994</v>
      </c>
      <c r="W159" s="239">
        <v>34.619999999999997</v>
      </c>
      <c r="X159" s="239">
        <v>55.56</v>
      </c>
      <c r="Y159" s="239">
        <v>45.16</v>
      </c>
      <c r="Z159" s="239">
        <v>40</v>
      </c>
      <c r="AA159" s="239">
        <v>37.5</v>
      </c>
      <c r="AB159" s="239">
        <v>87.5</v>
      </c>
      <c r="AC159" s="239">
        <v>74.069999999999993</v>
      </c>
      <c r="AD159" s="239">
        <v>75</v>
      </c>
      <c r="AE159" s="239">
        <v>56.75</v>
      </c>
    </row>
    <row r="160" spans="2:31">
      <c r="E160" s="238" t="s">
        <v>269</v>
      </c>
      <c r="F160" s="238" t="s">
        <v>1805</v>
      </c>
      <c r="G160" s="238" t="s">
        <v>1497</v>
      </c>
      <c r="H160" s="238" t="s">
        <v>1425</v>
      </c>
      <c r="I160" s="238">
        <v>0</v>
      </c>
      <c r="J160" s="239">
        <v>79.23</v>
      </c>
      <c r="K160" s="239">
        <v>50</v>
      </c>
      <c r="L160" s="239">
        <v>34.78</v>
      </c>
      <c r="M160" s="239">
        <v>73.489999999999995</v>
      </c>
      <c r="N160" s="239">
        <v>56.45</v>
      </c>
      <c r="O160" s="239">
        <v>73.17</v>
      </c>
      <c r="P160" s="239">
        <v>62.5</v>
      </c>
      <c r="Q160" s="239">
        <v>70</v>
      </c>
      <c r="R160" s="239">
        <v>61.54</v>
      </c>
      <c r="S160" s="239">
        <v>81.349999999999994</v>
      </c>
      <c r="T160" s="239">
        <v>68.42</v>
      </c>
      <c r="U160" s="239">
        <v>61.4</v>
      </c>
      <c r="V160" s="239">
        <v>71.13</v>
      </c>
      <c r="W160" s="239">
        <v>56.86</v>
      </c>
      <c r="X160" s="239">
        <v>69.05</v>
      </c>
      <c r="Y160" s="239">
        <v>66.67</v>
      </c>
      <c r="Z160" s="239">
        <v>58.93</v>
      </c>
      <c r="AA160" s="239">
        <v>77.42</v>
      </c>
      <c r="AB160" s="239">
        <v>93.55</v>
      </c>
      <c r="AC160" s="239">
        <v>60.87</v>
      </c>
      <c r="AD160" s="239">
        <v>64.06</v>
      </c>
      <c r="AE160" s="239">
        <v>69.260000000000005</v>
      </c>
    </row>
    <row r="161" spans="2:31">
      <c r="E161" s="238" t="s">
        <v>270</v>
      </c>
      <c r="F161" s="238" t="s">
        <v>1806</v>
      </c>
      <c r="G161" s="238" t="s">
        <v>1497</v>
      </c>
      <c r="H161" s="238" t="s">
        <v>1423</v>
      </c>
      <c r="I161" s="238">
        <v>0</v>
      </c>
      <c r="J161" s="239">
        <v>72.790000000000006</v>
      </c>
      <c r="K161" s="239">
        <v>35.94</v>
      </c>
      <c r="L161" s="239">
        <v>38.36</v>
      </c>
      <c r="M161" s="239">
        <v>70.69</v>
      </c>
      <c r="N161" s="239">
        <v>51.49</v>
      </c>
      <c r="O161" s="239">
        <v>69.64</v>
      </c>
      <c r="P161" s="239">
        <v>60.24</v>
      </c>
      <c r="Q161" s="239">
        <v>48</v>
      </c>
      <c r="R161" s="239">
        <v>66.67</v>
      </c>
      <c r="S161" s="239">
        <v>74.59</v>
      </c>
      <c r="T161" s="239">
        <v>65</v>
      </c>
      <c r="U161" s="239">
        <v>60.31</v>
      </c>
      <c r="V161" s="239">
        <v>69.44</v>
      </c>
      <c r="W161" s="239">
        <v>49.35</v>
      </c>
      <c r="X161" s="239">
        <v>63.77</v>
      </c>
      <c r="Y161" s="239">
        <v>59.34</v>
      </c>
      <c r="Z161" s="239">
        <v>52.33</v>
      </c>
      <c r="AA161" s="239">
        <v>63.83</v>
      </c>
      <c r="AB161" s="239">
        <v>91.49</v>
      </c>
      <c r="AC161" s="239">
        <v>65.75</v>
      </c>
      <c r="AD161" s="239">
        <v>66.67</v>
      </c>
      <c r="AE161" s="239">
        <v>64.73</v>
      </c>
    </row>
    <row r="162" spans="2:31">
      <c r="D162" s="238">
        <v>82</v>
      </c>
      <c r="E162" s="238" t="s">
        <v>271</v>
      </c>
      <c r="F162" s="238" t="s">
        <v>1809</v>
      </c>
      <c r="G162" s="238" t="s">
        <v>140</v>
      </c>
      <c r="H162" s="238" t="s">
        <v>1426</v>
      </c>
      <c r="I162" s="238">
        <v>0</v>
      </c>
      <c r="J162" s="239">
        <v>38.561261180000002</v>
      </c>
      <c r="K162" s="239">
        <v>36.676161720000003</v>
      </c>
      <c r="L162" s="239">
        <v>48.967569259999998</v>
      </c>
      <c r="M162" s="239">
        <v>49.861875519999998</v>
      </c>
      <c r="N162" s="239">
        <v>46.532993679999997</v>
      </c>
      <c r="O162" s="239">
        <v>54.328738260000002</v>
      </c>
      <c r="P162" s="239">
        <v>55.2706333</v>
      </c>
      <c r="Q162" s="239">
        <v>45.610834330000003</v>
      </c>
      <c r="R162" s="239">
        <v>57.139479440000002</v>
      </c>
      <c r="S162" s="239">
        <v>46.511321600000002</v>
      </c>
      <c r="T162" s="239">
        <v>42.238360610000001</v>
      </c>
      <c r="U162" s="239">
        <v>50.25254632</v>
      </c>
      <c r="V162" s="239">
        <v>55.967282920000002</v>
      </c>
      <c r="W162" s="239">
        <v>59.049731399999999</v>
      </c>
      <c r="X162" s="239">
        <v>55.605783000000002</v>
      </c>
      <c r="Y162" s="239">
        <v>52.924053979999996</v>
      </c>
      <c r="Z162" s="239">
        <v>59.802542879999997</v>
      </c>
      <c r="AA162" s="239">
        <v>68.619233109999996</v>
      </c>
      <c r="AB162" s="239">
        <v>57.526970689999999</v>
      </c>
      <c r="AC162" s="239">
        <v>56.24253332</v>
      </c>
      <c r="AD162" s="239">
        <v>46.059508889999996</v>
      </c>
      <c r="AE162" s="239">
        <v>48.204761550000001</v>
      </c>
    </row>
    <row r="163" spans="2:31">
      <c r="B163" s="238" t="s">
        <v>343</v>
      </c>
      <c r="C163" s="238" t="s">
        <v>319</v>
      </c>
      <c r="D163" s="238">
        <v>84</v>
      </c>
      <c r="E163" s="238" t="s">
        <v>272</v>
      </c>
      <c r="F163" s="238" t="s">
        <v>1579</v>
      </c>
      <c r="G163" s="238" t="s">
        <v>1497</v>
      </c>
      <c r="H163" s="238" t="s">
        <v>1305</v>
      </c>
      <c r="I163" s="238">
        <v>0</v>
      </c>
      <c r="J163" s="239">
        <v>62.28</v>
      </c>
      <c r="K163" s="239">
        <v>55.76</v>
      </c>
      <c r="L163" s="239">
        <v>67.510000000000005</v>
      </c>
      <c r="M163" s="239">
        <v>57.93</v>
      </c>
      <c r="N163" s="239">
        <v>65.98</v>
      </c>
      <c r="O163" s="239">
        <v>54.12</v>
      </c>
      <c r="P163" s="239">
        <v>59.81</v>
      </c>
      <c r="Q163" s="239">
        <v>67.63</v>
      </c>
      <c r="R163" s="239">
        <v>68.260000000000005</v>
      </c>
      <c r="S163" s="239">
        <v>62.22</v>
      </c>
      <c r="T163" s="239">
        <v>64</v>
      </c>
      <c r="U163" s="239">
        <v>66.39</v>
      </c>
      <c r="V163" s="239">
        <v>62.17</v>
      </c>
      <c r="W163" s="239">
        <v>60.06</v>
      </c>
      <c r="X163" s="239">
        <v>54.38</v>
      </c>
      <c r="Y163" s="239">
        <v>62.63</v>
      </c>
      <c r="Z163" s="239">
        <v>64.17</v>
      </c>
      <c r="AA163" s="239">
        <v>64.23</v>
      </c>
      <c r="AB163" s="239">
        <v>63.53</v>
      </c>
      <c r="AC163" s="239">
        <v>62.12</v>
      </c>
      <c r="AD163" s="239">
        <v>54.01</v>
      </c>
      <c r="AE163" s="239">
        <v>62.52</v>
      </c>
    </row>
    <row r="164" spans="2:31">
      <c r="E164" s="238" t="s">
        <v>273</v>
      </c>
      <c r="F164" s="238" t="s">
        <v>1580</v>
      </c>
      <c r="G164" s="238" t="s">
        <v>1497</v>
      </c>
      <c r="H164" s="238" t="s">
        <v>1306</v>
      </c>
      <c r="I164" s="238">
        <v>0</v>
      </c>
      <c r="J164" s="239">
        <v>60.84</v>
      </c>
      <c r="K164" s="239">
        <v>58.81</v>
      </c>
      <c r="L164" s="239">
        <v>53.68</v>
      </c>
      <c r="M164" s="239">
        <v>55.75</v>
      </c>
      <c r="N164" s="239">
        <v>54.84</v>
      </c>
      <c r="O164" s="239">
        <v>52.46</v>
      </c>
      <c r="P164" s="239">
        <v>55.48</v>
      </c>
      <c r="Q164" s="239">
        <v>52.75</v>
      </c>
      <c r="R164" s="239">
        <v>59.99</v>
      </c>
      <c r="S164" s="239">
        <v>60.68</v>
      </c>
      <c r="T164" s="239">
        <v>55.58</v>
      </c>
      <c r="U164" s="239">
        <v>55.98</v>
      </c>
      <c r="V164" s="239">
        <v>51.62</v>
      </c>
      <c r="W164" s="239">
        <v>52.66</v>
      </c>
      <c r="X164" s="239">
        <v>68.59</v>
      </c>
      <c r="Y164" s="239">
        <v>62.57</v>
      </c>
      <c r="Z164" s="239">
        <v>53.76</v>
      </c>
      <c r="AA164" s="239">
        <v>55.25</v>
      </c>
      <c r="AB164" s="239">
        <v>56.09</v>
      </c>
      <c r="AC164" s="239">
        <v>56.93</v>
      </c>
      <c r="AD164" s="239">
        <v>59.47</v>
      </c>
      <c r="AE164" s="239">
        <v>57.74</v>
      </c>
    </row>
    <row r="165" spans="2:31">
      <c r="E165" s="238" t="s">
        <v>274</v>
      </c>
      <c r="F165" s="238" t="s">
        <v>1578</v>
      </c>
      <c r="G165" s="238" t="s">
        <v>1497</v>
      </c>
      <c r="H165" s="238" t="s">
        <v>1304</v>
      </c>
      <c r="I165" s="238">
        <v>0</v>
      </c>
      <c r="J165" s="239">
        <v>61.596355150000001</v>
      </c>
      <c r="K165" s="239">
        <v>57.234994100000002</v>
      </c>
      <c r="L165" s="239">
        <v>60.459406219999998</v>
      </c>
      <c r="M165" s="239">
        <v>56.910939220000003</v>
      </c>
      <c r="N165" s="239">
        <v>60.505874400000003</v>
      </c>
      <c r="O165" s="239">
        <v>53.304363989999999</v>
      </c>
      <c r="P165" s="239">
        <v>57.521608839999999</v>
      </c>
      <c r="Q165" s="239">
        <v>60.505493319999999</v>
      </c>
      <c r="R165" s="239">
        <v>63.994112919999999</v>
      </c>
      <c r="S165" s="239">
        <v>61.474206840000001</v>
      </c>
      <c r="T165" s="239">
        <v>59.837923070000002</v>
      </c>
      <c r="U165" s="239">
        <v>61.463068849999999</v>
      </c>
      <c r="V165" s="239">
        <v>57.200443960000001</v>
      </c>
      <c r="W165" s="239">
        <v>56.653057220000001</v>
      </c>
      <c r="X165" s="239">
        <v>61.376193309999998</v>
      </c>
      <c r="Y165" s="239">
        <v>62.588408049999998</v>
      </c>
      <c r="Z165" s="239">
        <v>59.1876417</v>
      </c>
      <c r="AA165" s="239">
        <v>59.959227759999997</v>
      </c>
      <c r="AB165" s="239">
        <v>60.021603030000001</v>
      </c>
      <c r="AC165" s="239">
        <v>60.009587080000003</v>
      </c>
      <c r="AD165" s="239">
        <v>56.729631429999998</v>
      </c>
      <c r="AE165" s="239">
        <v>60.230689560000002</v>
      </c>
    </row>
    <row r="166" spans="2:31">
      <c r="D166" s="238">
        <v>85</v>
      </c>
      <c r="E166" s="238" t="s">
        <v>275</v>
      </c>
      <c r="F166" s="238" t="s">
        <v>1582</v>
      </c>
      <c r="G166" s="238" t="s">
        <v>1497</v>
      </c>
      <c r="H166" s="238" t="s">
        <v>1308</v>
      </c>
      <c r="I166" s="238">
        <v>0</v>
      </c>
      <c r="J166" s="239">
        <v>62.73</v>
      </c>
      <c r="K166" s="239">
        <v>59.04</v>
      </c>
      <c r="L166" s="239">
        <v>57.54</v>
      </c>
      <c r="M166" s="239">
        <v>66.14</v>
      </c>
      <c r="N166" s="239">
        <v>63.15</v>
      </c>
      <c r="O166" s="239">
        <v>77.63</v>
      </c>
      <c r="P166" s="239">
        <v>57.65</v>
      </c>
      <c r="Q166" s="239">
        <v>50.69</v>
      </c>
      <c r="R166" s="239">
        <v>80.44</v>
      </c>
      <c r="S166" s="239">
        <v>59.64</v>
      </c>
      <c r="T166" s="239">
        <v>53.44</v>
      </c>
      <c r="U166" s="239">
        <v>62.89</v>
      </c>
      <c r="V166" s="239">
        <v>60.65</v>
      </c>
      <c r="W166" s="239">
        <v>65.09</v>
      </c>
      <c r="X166" s="239">
        <v>58.21</v>
      </c>
      <c r="Y166" s="239">
        <v>66.48</v>
      </c>
      <c r="Z166" s="239">
        <v>69.88</v>
      </c>
      <c r="AA166" s="239">
        <v>56.14</v>
      </c>
      <c r="AB166" s="239">
        <v>46.79</v>
      </c>
      <c r="AC166" s="239">
        <v>64.400000000000006</v>
      </c>
      <c r="AD166" s="239">
        <v>61.32</v>
      </c>
      <c r="AE166" s="239">
        <v>62.36</v>
      </c>
    </row>
    <row r="167" spans="2:31">
      <c r="E167" s="238" t="s">
        <v>276</v>
      </c>
      <c r="F167" s="238" t="s">
        <v>1583</v>
      </c>
      <c r="G167" s="238" t="s">
        <v>1497</v>
      </c>
      <c r="H167" s="238" t="s">
        <v>1309</v>
      </c>
      <c r="I167" s="238">
        <v>0</v>
      </c>
      <c r="J167" s="239">
        <v>61.13</v>
      </c>
      <c r="K167" s="239">
        <v>68.180000000000007</v>
      </c>
      <c r="L167" s="239">
        <v>62.37</v>
      </c>
      <c r="M167" s="239">
        <v>55.58</v>
      </c>
      <c r="N167" s="239">
        <v>65.849999999999994</v>
      </c>
      <c r="O167" s="239">
        <v>50.36</v>
      </c>
      <c r="P167" s="239">
        <v>52.98</v>
      </c>
      <c r="Q167" s="239">
        <v>62.15</v>
      </c>
      <c r="R167" s="239">
        <v>61.42</v>
      </c>
      <c r="S167" s="239">
        <v>58.27</v>
      </c>
      <c r="T167" s="239">
        <v>51.8</v>
      </c>
      <c r="U167" s="239">
        <v>57.71</v>
      </c>
      <c r="V167" s="239">
        <v>62.93</v>
      </c>
      <c r="W167" s="239">
        <v>62.54</v>
      </c>
      <c r="X167" s="239">
        <v>67.34</v>
      </c>
      <c r="Y167" s="239">
        <v>55.35</v>
      </c>
      <c r="Z167" s="239">
        <v>55.98</v>
      </c>
      <c r="AA167" s="239">
        <v>62.42</v>
      </c>
      <c r="AB167" s="239">
        <v>52.94</v>
      </c>
      <c r="AC167" s="239">
        <v>60.66</v>
      </c>
      <c r="AD167" s="239">
        <v>64.09</v>
      </c>
      <c r="AE167" s="239">
        <v>59.49</v>
      </c>
    </row>
    <row r="168" spans="2:31">
      <c r="E168" s="238" t="s">
        <v>277</v>
      </c>
      <c r="F168" s="238" t="s">
        <v>1581</v>
      </c>
      <c r="G168" s="238" t="s">
        <v>1497</v>
      </c>
      <c r="H168" s="238" t="s">
        <v>1307</v>
      </c>
      <c r="I168" s="238">
        <v>0</v>
      </c>
      <c r="J168" s="239">
        <v>61.823173439999998</v>
      </c>
      <c r="K168" s="239">
        <v>63.727014369999999</v>
      </c>
      <c r="L168" s="239">
        <v>60.09966395</v>
      </c>
      <c r="M168" s="239">
        <v>61.128812889999999</v>
      </c>
      <c r="N168" s="239">
        <v>64.341960950000001</v>
      </c>
      <c r="O168" s="239">
        <v>62.882260279999997</v>
      </c>
      <c r="P168" s="239">
        <v>54.760208589999998</v>
      </c>
      <c r="Q168" s="239">
        <v>57.648547489999999</v>
      </c>
      <c r="R168" s="239">
        <v>69.834874110000001</v>
      </c>
      <c r="S168" s="239">
        <v>58.897638389999997</v>
      </c>
      <c r="T168" s="239">
        <v>52.945185209999998</v>
      </c>
      <c r="U168" s="239">
        <v>59.888730250000002</v>
      </c>
      <c r="V168" s="239">
        <v>61.785849599999999</v>
      </c>
      <c r="W168" s="239">
        <v>63.635688819999999</v>
      </c>
      <c r="X168" s="239">
        <v>62.9154427</v>
      </c>
      <c r="Y168" s="239">
        <v>60.254459650000001</v>
      </c>
      <c r="Z168" s="239">
        <v>63.206153180000001</v>
      </c>
      <c r="AA168" s="239">
        <v>59.690804360000001</v>
      </c>
      <c r="AB168" s="239">
        <v>50.617066620000003</v>
      </c>
      <c r="AC168" s="239">
        <v>62.140872569999999</v>
      </c>
      <c r="AD168" s="239">
        <v>62.927503809999997</v>
      </c>
      <c r="AE168" s="239">
        <v>60.75980268</v>
      </c>
    </row>
    <row r="169" spans="2:31">
      <c r="D169" s="238">
        <v>86</v>
      </c>
      <c r="E169" s="238" t="s">
        <v>278</v>
      </c>
      <c r="F169" s="238" t="s">
        <v>1575</v>
      </c>
      <c r="G169" s="238" t="s">
        <v>1497</v>
      </c>
      <c r="H169" s="238" t="s">
        <v>1303</v>
      </c>
      <c r="I169" s="238">
        <v>0</v>
      </c>
      <c r="J169" s="239">
        <v>90.15</v>
      </c>
      <c r="K169" s="239">
        <v>90.03</v>
      </c>
      <c r="L169" s="239">
        <v>87.11</v>
      </c>
      <c r="M169" s="239">
        <v>87.72</v>
      </c>
      <c r="N169" s="239">
        <v>88.51</v>
      </c>
      <c r="O169" s="239">
        <v>90.16</v>
      </c>
      <c r="P169" s="239">
        <v>87.34</v>
      </c>
      <c r="Q169" s="239">
        <v>88.31</v>
      </c>
      <c r="R169" s="239">
        <v>86.44</v>
      </c>
      <c r="S169" s="239">
        <v>86.2</v>
      </c>
      <c r="T169" s="239">
        <v>89.48</v>
      </c>
      <c r="U169" s="239">
        <v>88.01</v>
      </c>
      <c r="V169" s="239">
        <v>86.68</v>
      </c>
      <c r="W169" s="239">
        <v>88.61</v>
      </c>
      <c r="X169" s="239">
        <v>85.89</v>
      </c>
      <c r="Y169" s="239">
        <v>88.47</v>
      </c>
      <c r="Z169" s="239">
        <v>87.05</v>
      </c>
      <c r="AA169" s="239">
        <v>88.76</v>
      </c>
      <c r="AB169" s="239">
        <v>89.85</v>
      </c>
      <c r="AC169" s="239">
        <v>88.11</v>
      </c>
      <c r="AD169" s="239">
        <v>90.02</v>
      </c>
      <c r="AE169" s="239">
        <v>88.31</v>
      </c>
    </row>
    <row r="170" spans="2:31">
      <c r="D170" s="238">
        <v>87</v>
      </c>
      <c r="E170" s="238" t="s">
        <v>279</v>
      </c>
      <c r="F170" s="238" t="s">
        <v>1576</v>
      </c>
      <c r="G170" s="238" t="s">
        <v>140</v>
      </c>
      <c r="H170" s="238" t="s">
        <v>1310</v>
      </c>
      <c r="I170" s="238">
        <v>0</v>
      </c>
      <c r="J170" s="239">
        <v>28.71</v>
      </c>
      <c r="K170" s="239">
        <v>30.56</v>
      </c>
      <c r="L170" s="239">
        <v>26.3</v>
      </c>
      <c r="M170" s="239">
        <v>32.78</v>
      </c>
      <c r="N170" s="239">
        <v>31.73</v>
      </c>
      <c r="O170" s="239">
        <v>22.5</v>
      </c>
      <c r="P170" s="239">
        <v>26.5</v>
      </c>
      <c r="Q170" s="239">
        <v>26.89</v>
      </c>
      <c r="R170" s="239">
        <v>28.55</v>
      </c>
      <c r="S170" s="239">
        <v>28.06</v>
      </c>
      <c r="T170" s="239">
        <v>28.13</v>
      </c>
      <c r="U170" s="239">
        <v>24.91</v>
      </c>
      <c r="V170" s="239">
        <v>22.13</v>
      </c>
      <c r="W170" s="239">
        <v>24.25</v>
      </c>
      <c r="X170" s="239">
        <v>24.6</v>
      </c>
      <c r="Y170" s="239">
        <v>24.41</v>
      </c>
      <c r="Z170" s="239">
        <v>28.09</v>
      </c>
      <c r="AA170" s="239">
        <v>16.190000000000001</v>
      </c>
      <c r="AB170" s="239">
        <v>24.1</v>
      </c>
      <c r="AC170" s="239">
        <v>23.66</v>
      </c>
      <c r="AD170" s="239">
        <v>27.62</v>
      </c>
      <c r="AE170" s="239">
        <v>26.87</v>
      </c>
    </row>
    <row r="171" spans="2:31">
      <c r="E171" s="238" t="s">
        <v>280</v>
      </c>
      <c r="F171" s="238" t="s">
        <v>1577</v>
      </c>
      <c r="G171" s="238" t="s">
        <v>140</v>
      </c>
      <c r="H171" s="238" t="s">
        <v>1311</v>
      </c>
      <c r="I171" s="238">
        <v>0</v>
      </c>
      <c r="J171" s="239">
        <v>25.24</v>
      </c>
      <c r="K171" s="239">
        <v>21.88</v>
      </c>
      <c r="L171" s="239">
        <v>17.16</v>
      </c>
      <c r="M171" s="239">
        <v>18.899999999999999</v>
      </c>
      <c r="N171" s="239">
        <v>19.149999999999999</v>
      </c>
      <c r="O171" s="239">
        <v>16.899999999999999</v>
      </c>
      <c r="P171" s="239">
        <v>16.25</v>
      </c>
      <c r="Q171" s="239">
        <v>17.5</v>
      </c>
      <c r="R171" s="239">
        <v>23.53</v>
      </c>
      <c r="S171" s="239">
        <v>24.55</v>
      </c>
      <c r="T171" s="239">
        <v>20.65</v>
      </c>
      <c r="U171" s="239">
        <v>19.760000000000002</v>
      </c>
      <c r="V171" s="239">
        <v>21.85</v>
      </c>
      <c r="W171" s="239">
        <v>16.7</v>
      </c>
      <c r="X171" s="239">
        <v>20.59</v>
      </c>
      <c r="Y171" s="239">
        <v>21.45</v>
      </c>
      <c r="Z171" s="239">
        <v>17.559999999999999</v>
      </c>
      <c r="AA171" s="239">
        <v>18.02</v>
      </c>
      <c r="AB171" s="239">
        <v>10.24</v>
      </c>
      <c r="AC171" s="239">
        <v>16.72</v>
      </c>
      <c r="AD171" s="239">
        <v>22.93</v>
      </c>
      <c r="AE171" s="239">
        <v>21.05</v>
      </c>
    </row>
    <row r="172" spans="2:31">
      <c r="E172" s="238" t="s">
        <v>281</v>
      </c>
      <c r="F172" s="238" t="s">
        <v>1813</v>
      </c>
      <c r="G172" s="238" t="s">
        <v>140</v>
      </c>
      <c r="H172" s="238" t="s">
        <v>1587</v>
      </c>
      <c r="I172" s="238">
        <v>0</v>
      </c>
      <c r="J172" s="239">
        <v>26.915898859999999</v>
      </c>
      <c r="K172" s="239">
        <v>25.97168954</v>
      </c>
      <c r="L172" s="239">
        <v>21.21862922</v>
      </c>
      <c r="M172" s="239">
        <v>24.80408444</v>
      </c>
      <c r="N172" s="239">
        <v>24.293153230000001</v>
      </c>
      <c r="O172" s="239">
        <v>19.292346299999998</v>
      </c>
      <c r="P172" s="239">
        <v>20.506710859999998</v>
      </c>
      <c r="Q172" s="239">
        <v>21.710993680000001</v>
      </c>
      <c r="R172" s="239">
        <v>25.516622590000001</v>
      </c>
      <c r="S172" s="239">
        <v>26.151001900000001</v>
      </c>
      <c r="T172" s="239">
        <v>23.90477121</v>
      </c>
      <c r="U172" s="239">
        <v>22.118890560000001</v>
      </c>
      <c r="V172" s="239">
        <v>21.994269790000001</v>
      </c>
      <c r="W172" s="239">
        <v>19.999661849999999</v>
      </c>
      <c r="X172" s="239">
        <v>22.439718809999999</v>
      </c>
      <c r="Y172" s="239">
        <v>22.84292198</v>
      </c>
      <c r="Z172" s="239">
        <v>22.46419818</v>
      </c>
      <c r="AA172" s="239">
        <v>17.219046760000001</v>
      </c>
      <c r="AB172" s="239">
        <v>16.600562119999999</v>
      </c>
      <c r="AC172" s="239">
        <v>19.65073001</v>
      </c>
      <c r="AD172" s="239">
        <v>25.121861339999999</v>
      </c>
      <c r="AE172" s="239">
        <v>23.70686061</v>
      </c>
    </row>
    <row r="173" spans="2:31">
      <c r="D173" s="238">
        <v>88</v>
      </c>
      <c r="E173" s="238" t="s">
        <v>282</v>
      </c>
      <c r="F173" s="238" t="s">
        <v>1810</v>
      </c>
      <c r="G173" s="238" t="s">
        <v>1497</v>
      </c>
      <c r="H173" s="238" t="s">
        <v>1313</v>
      </c>
      <c r="I173" s="238">
        <v>1</v>
      </c>
      <c r="J173" s="239">
        <v>9.5500000000000007</v>
      </c>
      <c r="K173" s="239">
        <v>6.33</v>
      </c>
      <c r="L173" s="239">
        <v>4.71</v>
      </c>
      <c r="M173" s="239">
        <v>4.92</v>
      </c>
      <c r="N173" s="239">
        <v>9.01</v>
      </c>
      <c r="O173" s="239">
        <v>2</v>
      </c>
      <c r="P173" s="239">
        <v>14.67</v>
      </c>
      <c r="Q173" s="239" t="s">
        <v>191</v>
      </c>
      <c r="R173" s="239">
        <v>9.3000000000000007</v>
      </c>
      <c r="S173" s="239">
        <v>10.119999999999999</v>
      </c>
      <c r="T173" s="239">
        <v>5.33</v>
      </c>
      <c r="U173" s="239">
        <v>11.19</v>
      </c>
      <c r="V173" s="239">
        <v>9.18</v>
      </c>
      <c r="W173" s="239">
        <v>8.6999999999999993</v>
      </c>
      <c r="X173" s="239">
        <v>4.1100000000000003</v>
      </c>
      <c r="Y173" s="239">
        <v>10.31</v>
      </c>
      <c r="Z173" s="239">
        <v>11.82</v>
      </c>
      <c r="AA173" s="239">
        <v>9.68</v>
      </c>
      <c r="AB173" s="239">
        <v>11.11</v>
      </c>
      <c r="AC173" s="239">
        <v>7.04</v>
      </c>
      <c r="AD173" s="239">
        <v>13.64</v>
      </c>
      <c r="AE173" s="239">
        <v>9.26</v>
      </c>
    </row>
    <row r="174" spans="2:31">
      <c r="E174" s="238" t="s">
        <v>283</v>
      </c>
      <c r="F174" s="238" t="s">
        <v>1811</v>
      </c>
      <c r="G174" s="238" t="s">
        <v>1497</v>
      </c>
      <c r="H174" s="238" t="s">
        <v>1314</v>
      </c>
      <c r="I174" s="238">
        <v>1</v>
      </c>
      <c r="J174" s="239">
        <v>9.99</v>
      </c>
      <c r="K174" s="239">
        <v>8.33</v>
      </c>
      <c r="L174" s="239">
        <v>8.16</v>
      </c>
      <c r="M174" s="239">
        <v>7.64</v>
      </c>
      <c r="N174" s="239">
        <v>15.83</v>
      </c>
      <c r="O174" s="239">
        <v>13.24</v>
      </c>
      <c r="P174" s="239">
        <v>10.42</v>
      </c>
      <c r="Q174" s="239">
        <v>4.55</v>
      </c>
      <c r="R174" s="239">
        <v>16</v>
      </c>
      <c r="S174" s="239">
        <v>10.28</v>
      </c>
      <c r="T174" s="239">
        <v>13.85</v>
      </c>
      <c r="U174" s="239">
        <v>13.31</v>
      </c>
      <c r="V174" s="239">
        <v>16.3</v>
      </c>
      <c r="W174" s="239">
        <v>12.23</v>
      </c>
      <c r="X174" s="239">
        <v>2.34</v>
      </c>
      <c r="Y174" s="239">
        <v>7.75</v>
      </c>
      <c r="Z174" s="239">
        <v>16.41</v>
      </c>
      <c r="AA174" s="239">
        <v>10.64</v>
      </c>
      <c r="AB174" s="239">
        <v>8.06</v>
      </c>
      <c r="AC174" s="239">
        <v>13.77</v>
      </c>
      <c r="AD174" s="239">
        <v>11.7</v>
      </c>
      <c r="AE174" s="239">
        <v>11.15</v>
      </c>
    </row>
    <row r="175" spans="2:31">
      <c r="E175" s="238" t="s">
        <v>284</v>
      </c>
      <c r="F175" s="238" t="s">
        <v>1812</v>
      </c>
      <c r="G175" s="238" t="s">
        <v>1497</v>
      </c>
      <c r="H175" s="238" t="s">
        <v>1312</v>
      </c>
      <c r="I175" s="238">
        <v>1</v>
      </c>
      <c r="J175" s="239">
        <v>9.81</v>
      </c>
      <c r="K175" s="239">
        <v>7.43</v>
      </c>
      <c r="L175" s="239">
        <v>6.9</v>
      </c>
      <c r="M175" s="239">
        <v>6.45</v>
      </c>
      <c r="N175" s="239">
        <v>12.8</v>
      </c>
      <c r="O175" s="239">
        <v>8.4700000000000006</v>
      </c>
      <c r="P175" s="239">
        <v>11.87</v>
      </c>
      <c r="Q175" s="239">
        <v>6.9</v>
      </c>
      <c r="R175" s="239">
        <v>12.9</v>
      </c>
      <c r="S175" s="239">
        <v>10.210000000000001</v>
      </c>
      <c r="T175" s="239">
        <v>10.73</v>
      </c>
      <c r="U175" s="239">
        <v>12.46</v>
      </c>
      <c r="V175" s="239">
        <v>13.3</v>
      </c>
      <c r="W175" s="239">
        <v>10.82</v>
      </c>
      <c r="X175" s="239">
        <v>2.99</v>
      </c>
      <c r="Y175" s="239">
        <v>8.7899999999999991</v>
      </c>
      <c r="Z175" s="239">
        <v>14.29</v>
      </c>
      <c r="AA175" s="239">
        <v>10.26</v>
      </c>
      <c r="AB175" s="239">
        <v>9.18</v>
      </c>
      <c r="AC175" s="239">
        <v>11.48</v>
      </c>
      <c r="AD175" s="239">
        <v>12.5</v>
      </c>
      <c r="AE175" s="239">
        <v>10.38</v>
      </c>
    </row>
    <row r="176" spans="2:31">
      <c r="D176" s="238">
        <v>89</v>
      </c>
      <c r="E176" s="238" t="s">
        <v>285</v>
      </c>
      <c r="F176" s="238" t="s">
        <v>1532</v>
      </c>
      <c r="G176" s="238" t="s">
        <v>1496</v>
      </c>
      <c r="H176" s="238" t="s">
        <v>1315</v>
      </c>
      <c r="I176" s="238">
        <v>0</v>
      </c>
      <c r="J176" s="239">
        <v>68.739999999999995</v>
      </c>
      <c r="K176" s="239">
        <v>74.709999999999994</v>
      </c>
      <c r="L176" s="239">
        <v>68.239999999999995</v>
      </c>
      <c r="M176" s="239">
        <v>69.650000000000006</v>
      </c>
      <c r="N176" s="239">
        <v>73.86</v>
      </c>
      <c r="O176" s="239">
        <v>74.709999999999994</v>
      </c>
      <c r="P176" s="239">
        <v>83.38</v>
      </c>
      <c r="Q176" s="239">
        <v>68.97</v>
      </c>
      <c r="R176" s="239">
        <v>76.92</v>
      </c>
      <c r="S176" s="239">
        <v>78.31</v>
      </c>
      <c r="T176" s="239">
        <v>60.09</v>
      </c>
      <c r="U176" s="239">
        <v>68.319999999999993</v>
      </c>
      <c r="V176" s="239">
        <v>61.3</v>
      </c>
      <c r="W176" s="239">
        <v>76.88</v>
      </c>
      <c r="X176" s="239">
        <v>73.680000000000007</v>
      </c>
      <c r="Y176" s="239">
        <v>75.52</v>
      </c>
      <c r="Z176" s="239">
        <v>68.510000000000005</v>
      </c>
      <c r="AA176" s="239">
        <v>69.23</v>
      </c>
      <c r="AB176" s="239">
        <v>58.58</v>
      </c>
      <c r="AC176" s="239">
        <v>75.61</v>
      </c>
      <c r="AD176" s="239">
        <v>63.04</v>
      </c>
      <c r="AE176" s="239">
        <v>71.31</v>
      </c>
    </row>
    <row r="177" spans="2:31">
      <c r="D177" s="238">
        <v>90</v>
      </c>
      <c r="E177" s="238" t="s">
        <v>1787</v>
      </c>
      <c r="F177" s="238" t="s">
        <v>1814</v>
      </c>
      <c r="G177" s="238" t="s">
        <v>1496</v>
      </c>
      <c r="H177" s="238" t="s">
        <v>1316</v>
      </c>
      <c r="I177" s="238">
        <v>1</v>
      </c>
      <c r="J177" s="239">
        <v>67.7</v>
      </c>
      <c r="K177" s="239">
        <v>40.9</v>
      </c>
      <c r="L177" s="239">
        <v>59.7</v>
      </c>
      <c r="M177" s="239">
        <v>67.099999999999994</v>
      </c>
      <c r="N177" s="240">
        <v>37.299999999999997</v>
      </c>
      <c r="O177" s="239" t="s">
        <v>191</v>
      </c>
      <c r="P177" s="239">
        <v>71.3</v>
      </c>
      <c r="Q177" s="239" t="s">
        <v>191</v>
      </c>
      <c r="R177" s="239">
        <v>73.5</v>
      </c>
      <c r="S177" s="239">
        <v>67.900000000000006</v>
      </c>
      <c r="T177" s="239" t="s">
        <v>191</v>
      </c>
      <c r="U177" s="239">
        <v>78.599999999999994</v>
      </c>
      <c r="V177" s="239" t="s">
        <v>191</v>
      </c>
      <c r="W177" s="239" t="s">
        <v>191</v>
      </c>
      <c r="X177" s="239">
        <v>74.5</v>
      </c>
      <c r="Y177" s="239">
        <v>45.5</v>
      </c>
      <c r="Z177" s="240">
        <v>74.8</v>
      </c>
      <c r="AA177" s="239">
        <v>90.5</v>
      </c>
      <c r="AB177" s="239" t="s">
        <v>191</v>
      </c>
      <c r="AC177" s="239" t="s">
        <v>191</v>
      </c>
      <c r="AD177" s="239" t="s">
        <v>191</v>
      </c>
      <c r="AE177" s="239">
        <v>70.5</v>
      </c>
    </row>
    <row r="178" spans="2:31">
      <c r="B178" s="238" t="s">
        <v>344</v>
      </c>
      <c r="C178" s="238" t="s">
        <v>327</v>
      </c>
      <c r="D178" s="238">
        <v>91</v>
      </c>
      <c r="E178" s="238" t="s">
        <v>1931</v>
      </c>
      <c r="F178" s="238" t="s">
        <v>1552</v>
      </c>
      <c r="G178" s="238" t="s">
        <v>1497</v>
      </c>
      <c r="H178" s="238" t="s">
        <v>1342</v>
      </c>
      <c r="I178" s="238">
        <v>1</v>
      </c>
      <c r="J178" s="239">
        <v>10.413270000000001</v>
      </c>
      <c r="K178" s="239">
        <v>9.6377799999999993</v>
      </c>
      <c r="L178" s="239">
        <v>8.5958500000000004</v>
      </c>
      <c r="M178" s="239">
        <v>8.1494599999999995</v>
      </c>
      <c r="N178" s="239">
        <v>7.80105</v>
      </c>
      <c r="O178" s="239">
        <v>7.3170299999999999</v>
      </c>
      <c r="P178" s="239">
        <v>8.4888300000000001</v>
      </c>
      <c r="Q178" s="239">
        <v>8.0658700000000003</v>
      </c>
      <c r="R178" s="239">
        <v>8.1536399999999993</v>
      </c>
      <c r="S178" s="239">
        <v>10.830410000000001</v>
      </c>
      <c r="T178" s="239">
        <v>10.1737</v>
      </c>
      <c r="U178" s="239">
        <v>8.8349299999999999</v>
      </c>
      <c r="V178" s="239">
        <v>9.2208199999999998</v>
      </c>
      <c r="W178" s="239">
        <v>8.9562399999999993</v>
      </c>
      <c r="X178" s="239">
        <v>8.9831599999999998</v>
      </c>
      <c r="Y178" s="239">
        <v>8.0046900000000001</v>
      </c>
      <c r="Z178" s="239">
        <v>9.4517000000000007</v>
      </c>
      <c r="AA178" s="239">
        <v>10.606769999999999</v>
      </c>
      <c r="AB178" s="239">
        <v>10.86295</v>
      </c>
      <c r="AC178" s="239">
        <v>6.9774599999999998</v>
      </c>
      <c r="AD178" s="239">
        <v>7.7957599999999996</v>
      </c>
      <c r="AE178" s="239">
        <v>9.3155199999999994</v>
      </c>
    </row>
    <row r="179" spans="2:31">
      <c r="E179" s="238" t="s">
        <v>1932</v>
      </c>
      <c r="F179" s="238" t="s">
        <v>1553</v>
      </c>
      <c r="G179" s="238" t="s">
        <v>1497</v>
      </c>
      <c r="H179" s="238" t="s">
        <v>1343</v>
      </c>
      <c r="I179" s="238">
        <v>1</v>
      </c>
      <c r="J179" s="239">
        <v>23.29364</v>
      </c>
      <c r="K179" s="239">
        <v>20.928640000000001</v>
      </c>
      <c r="L179" s="239">
        <v>23.90663</v>
      </c>
      <c r="M179" s="239">
        <v>20.557749999999999</v>
      </c>
      <c r="N179" s="239">
        <v>23.071829999999999</v>
      </c>
      <c r="O179" s="239">
        <v>22.992940000000001</v>
      </c>
      <c r="P179" s="239">
        <v>24.181560000000001</v>
      </c>
      <c r="Q179" s="239">
        <v>29.24231</v>
      </c>
      <c r="R179" s="239">
        <v>23.590789999999998</v>
      </c>
      <c r="S179" s="239">
        <v>26.826609999999999</v>
      </c>
      <c r="T179" s="239">
        <v>18.697479999999999</v>
      </c>
      <c r="U179" s="239">
        <v>21.209009999999999</v>
      </c>
      <c r="V179" s="239">
        <v>25.7058</v>
      </c>
      <c r="W179" s="239">
        <v>21.73293</v>
      </c>
      <c r="X179" s="239">
        <v>23.5288</v>
      </c>
      <c r="Y179" s="239">
        <v>23.979849999999999</v>
      </c>
      <c r="Z179" s="239">
        <v>27.332239999999999</v>
      </c>
      <c r="AA179" s="239">
        <v>22.319400000000002</v>
      </c>
      <c r="AB179" s="239">
        <v>25.675070000000002</v>
      </c>
      <c r="AC179" s="239">
        <v>17.852609999999999</v>
      </c>
      <c r="AD179" s="239">
        <v>19.58154</v>
      </c>
      <c r="AE179" s="239">
        <v>22.922070000000001</v>
      </c>
    </row>
    <row r="180" spans="2:31">
      <c r="E180" s="238" t="s">
        <v>1933</v>
      </c>
      <c r="F180" s="238" t="s">
        <v>1551</v>
      </c>
      <c r="G180" s="238" t="s">
        <v>1497</v>
      </c>
      <c r="H180" s="238" t="s">
        <v>1341</v>
      </c>
      <c r="I180" s="238">
        <v>1</v>
      </c>
      <c r="J180" s="239">
        <v>16.423110000000001</v>
      </c>
      <c r="K180" s="239">
        <v>14.942970000000001</v>
      </c>
      <c r="L180" s="239">
        <v>15.86209</v>
      </c>
      <c r="M180" s="239">
        <v>14.15265</v>
      </c>
      <c r="N180" s="239">
        <v>15.31564</v>
      </c>
      <c r="O180" s="239">
        <v>15.171609999999999</v>
      </c>
      <c r="P180" s="239">
        <v>16.145320000000002</v>
      </c>
      <c r="Q180" s="239">
        <v>17.899529999999999</v>
      </c>
      <c r="R180" s="239">
        <v>15.69819</v>
      </c>
      <c r="S180" s="239">
        <v>18.464739999999999</v>
      </c>
      <c r="T180" s="239">
        <v>14.31058</v>
      </c>
      <c r="U180" s="239">
        <v>14.766540000000001</v>
      </c>
      <c r="V180" s="239">
        <v>16.988720000000001</v>
      </c>
      <c r="W180" s="239">
        <v>15.1439</v>
      </c>
      <c r="X180" s="239">
        <v>16.0471</v>
      </c>
      <c r="Y180" s="239">
        <v>15.80766</v>
      </c>
      <c r="Z180" s="239">
        <v>18.247170000000001</v>
      </c>
      <c r="AA180" s="239">
        <v>16.332879999999999</v>
      </c>
      <c r="AB180" s="239">
        <v>18.109940000000002</v>
      </c>
      <c r="AC180" s="239">
        <v>12.22691</v>
      </c>
      <c r="AD180" s="239">
        <v>13.71973</v>
      </c>
      <c r="AE180" s="239">
        <v>15.84075</v>
      </c>
    </row>
    <row r="181" spans="2:31">
      <c r="D181" s="238">
        <v>92</v>
      </c>
      <c r="E181" s="238" t="s">
        <v>157</v>
      </c>
      <c r="F181" s="238" t="s">
        <v>1815</v>
      </c>
      <c r="G181" s="238" t="s">
        <v>1497</v>
      </c>
      <c r="H181" s="238" t="s">
        <v>1345</v>
      </c>
      <c r="I181" s="238">
        <v>1</v>
      </c>
      <c r="J181" s="239">
        <v>3645.935324</v>
      </c>
      <c r="K181" s="239">
        <v>3881.887663</v>
      </c>
      <c r="L181" s="239">
        <v>2759.5522219999998</v>
      </c>
      <c r="M181" s="239">
        <v>3380.4128799999999</v>
      </c>
      <c r="N181" s="239">
        <v>3693.360572</v>
      </c>
      <c r="O181" s="239">
        <v>4543.8897610000004</v>
      </c>
      <c r="P181" s="239">
        <v>3702.3194979999998</v>
      </c>
      <c r="Q181" s="239">
        <v>3362.8470029999999</v>
      </c>
      <c r="R181" s="239">
        <v>3622.3648830000002</v>
      </c>
      <c r="S181" s="239">
        <v>4038.2505460000002</v>
      </c>
      <c r="T181" s="239">
        <v>3970.520935</v>
      </c>
      <c r="U181" s="239">
        <v>4732.426923</v>
      </c>
      <c r="V181" s="239">
        <v>4202.579855</v>
      </c>
      <c r="W181" s="239">
        <v>2879.0132269999999</v>
      </c>
      <c r="X181" s="239">
        <v>4143.9298090000002</v>
      </c>
      <c r="Y181" s="239">
        <v>3321.5657639999999</v>
      </c>
      <c r="Z181" s="239">
        <v>3826.1958089999998</v>
      </c>
      <c r="AA181" s="239">
        <v>2904.9589959999998</v>
      </c>
      <c r="AB181" s="239">
        <v>3438.607242</v>
      </c>
      <c r="AC181" s="239">
        <v>3475.064249</v>
      </c>
      <c r="AD181" s="239">
        <v>2619.746909</v>
      </c>
      <c r="AE181" s="239">
        <v>3812.0428860000002</v>
      </c>
    </row>
    <row r="182" spans="2:31">
      <c r="E182" s="238" t="s">
        <v>158</v>
      </c>
      <c r="F182" s="238" t="s">
        <v>1816</v>
      </c>
      <c r="G182" s="238" t="s">
        <v>1497</v>
      </c>
      <c r="H182" s="238" t="s">
        <v>1346</v>
      </c>
      <c r="I182" s="238">
        <v>1</v>
      </c>
      <c r="J182" s="239">
        <v>2481.9450980000001</v>
      </c>
      <c r="K182" s="239">
        <v>2397.3575860000001</v>
      </c>
      <c r="L182" s="239">
        <v>1781.231638</v>
      </c>
      <c r="M182" s="239">
        <v>2117.6513180000002</v>
      </c>
      <c r="N182" s="239">
        <v>2441.89824</v>
      </c>
      <c r="O182" s="239">
        <v>2891.399954</v>
      </c>
      <c r="P182" s="239">
        <v>2475.4645850000002</v>
      </c>
      <c r="Q182" s="239">
        <v>2131.8194699999999</v>
      </c>
      <c r="R182" s="239">
        <v>2640.6996399999998</v>
      </c>
      <c r="S182" s="239">
        <v>2601.4104470000002</v>
      </c>
      <c r="T182" s="239">
        <v>2473.2698759999998</v>
      </c>
      <c r="U182" s="239">
        <v>3085.2827149999998</v>
      </c>
      <c r="V182" s="239">
        <v>2710.3064749999999</v>
      </c>
      <c r="W182" s="239">
        <v>1844.1160159999999</v>
      </c>
      <c r="X182" s="239">
        <v>2642.690607</v>
      </c>
      <c r="Y182" s="239">
        <v>2084.9518509999998</v>
      </c>
      <c r="Z182" s="239">
        <v>2358.1803169999998</v>
      </c>
      <c r="AA182" s="239">
        <v>1754.720791</v>
      </c>
      <c r="AB182" s="239">
        <v>1934.58006</v>
      </c>
      <c r="AC182" s="239">
        <v>2053.2162189999999</v>
      </c>
      <c r="AD182" s="239">
        <v>1805.843543</v>
      </c>
      <c r="AE182" s="239">
        <v>2469.771162</v>
      </c>
    </row>
    <row r="183" spans="2:31">
      <c r="E183" s="238" t="s">
        <v>159</v>
      </c>
      <c r="F183" s="238" t="s">
        <v>1817</v>
      </c>
      <c r="G183" s="238" t="s">
        <v>1497</v>
      </c>
      <c r="H183" s="238" t="s">
        <v>1344</v>
      </c>
      <c r="I183" s="238">
        <v>1</v>
      </c>
      <c r="J183" s="239">
        <v>3090.9359869999998</v>
      </c>
      <c r="K183" s="239">
        <v>3158.9332920000002</v>
      </c>
      <c r="L183" s="239">
        <v>2280.1373060000001</v>
      </c>
      <c r="M183" s="239">
        <v>2764.6680350000001</v>
      </c>
      <c r="N183" s="239">
        <v>3087.300342</v>
      </c>
      <c r="O183" s="239">
        <v>3727.852132</v>
      </c>
      <c r="P183" s="239">
        <v>3100.8976889999999</v>
      </c>
      <c r="Q183" s="239">
        <v>2765.053179</v>
      </c>
      <c r="R183" s="239">
        <v>3145.571516</v>
      </c>
      <c r="S183" s="239">
        <v>3344.8081569999999</v>
      </c>
      <c r="T183" s="239">
        <v>3240.449415</v>
      </c>
      <c r="U183" s="239">
        <v>3930.3647860000001</v>
      </c>
      <c r="V183" s="239">
        <v>3473.508754</v>
      </c>
      <c r="W183" s="239">
        <v>2374.120719</v>
      </c>
      <c r="X183" s="239">
        <v>3409.0538630000001</v>
      </c>
      <c r="Y183" s="239">
        <v>2714.5675339999998</v>
      </c>
      <c r="Z183" s="239">
        <v>3105.6274830000002</v>
      </c>
      <c r="AA183" s="239">
        <v>2342.1482409999999</v>
      </c>
      <c r="AB183" s="239">
        <v>2690.0641909999999</v>
      </c>
      <c r="AC183" s="239">
        <v>2776.7379890000002</v>
      </c>
      <c r="AD183" s="239">
        <v>2215.4093120000002</v>
      </c>
      <c r="AE183" s="239">
        <v>3160.0821409999999</v>
      </c>
    </row>
    <row r="184" spans="2:31">
      <c r="D184" s="238">
        <v>93</v>
      </c>
      <c r="E184" s="238" t="s">
        <v>160</v>
      </c>
      <c r="F184" s="238" t="s">
        <v>1564</v>
      </c>
      <c r="G184" s="238" t="s">
        <v>1496</v>
      </c>
      <c r="H184" s="238" t="s">
        <v>1339</v>
      </c>
      <c r="I184" s="238">
        <v>1</v>
      </c>
      <c r="J184" s="239">
        <v>4.32</v>
      </c>
      <c r="K184" s="239">
        <v>6.08</v>
      </c>
      <c r="L184" s="239">
        <v>4.8899999999999997</v>
      </c>
      <c r="M184" s="239">
        <v>5.07</v>
      </c>
      <c r="N184" s="239">
        <v>5.49</v>
      </c>
      <c r="O184" s="239">
        <v>6.98</v>
      </c>
      <c r="P184" s="239">
        <v>4.45</v>
      </c>
      <c r="Q184" s="239">
        <v>3.1</v>
      </c>
      <c r="R184" s="239">
        <v>6.14</v>
      </c>
      <c r="S184" s="239">
        <v>6.24</v>
      </c>
      <c r="T184" s="239">
        <v>5.81</v>
      </c>
      <c r="U184" s="239">
        <v>7.04</v>
      </c>
      <c r="V184" s="239">
        <v>5.69</v>
      </c>
      <c r="W184" s="239">
        <v>4.58</v>
      </c>
      <c r="X184" s="239">
        <v>4.5999999999999996</v>
      </c>
      <c r="Y184" s="239">
        <v>4.4000000000000004</v>
      </c>
      <c r="Z184" s="239">
        <v>5.1100000000000003</v>
      </c>
      <c r="AA184" s="239">
        <v>4.84</v>
      </c>
      <c r="AB184" s="239">
        <v>4.5999999999999996</v>
      </c>
      <c r="AC184" s="239">
        <v>5.67</v>
      </c>
      <c r="AD184" s="239">
        <v>3.26</v>
      </c>
      <c r="AE184" s="239">
        <v>5.44</v>
      </c>
    </row>
    <row r="185" spans="2:31">
      <c r="E185" s="238" t="s">
        <v>161</v>
      </c>
      <c r="F185" s="238" t="s">
        <v>1565</v>
      </c>
      <c r="G185" s="238" t="s">
        <v>1496</v>
      </c>
      <c r="H185" s="238" t="s">
        <v>1340</v>
      </c>
      <c r="I185" s="238">
        <v>1</v>
      </c>
      <c r="J185" s="239">
        <v>2.5</v>
      </c>
      <c r="K185" s="239">
        <v>3.82</v>
      </c>
      <c r="L185" s="239">
        <v>2.39</v>
      </c>
      <c r="M185" s="239">
        <v>2.74</v>
      </c>
      <c r="N185" s="239">
        <v>2.4700000000000002</v>
      </c>
      <c r="O185" s="239">
        <v>4.3899999999999997</v>
      </c>
      <c r="P185" s="239">
        <v>2.4</v>
      </c>
      <c r="Q185" s="239">
        <v>1.92</v>
      </c>
      <c r="R185" s="239">
        <v>2.98</v>
      </c>
      <c r="S185" s="239">
        <v>3.29</v>
      </c>
      <c r="T185" s="239">
        <v>2.97</v>
      </c>
      <c r="U185" s="239">
        <v>4.09</v>
      </c>
      <c r="V185" s="239">
        <v>3.59</v>
      </c>
      <c r="W185" s="239">
        <v>2.41</v>
      </c>
      <c r="X185" s="239">
        <v>2.33</v>
      </c>
      <c r="Y185" s="239">
        <v>2.4300000000000002</v>
      </c>
      <c r="Z185" s="239">
        <v>2.91</v>
      </c>
      <c r="AA185" s="239">
        <v>2.75</v>
      </c>
      <c r="AB185" s="239">
        <v>2.31</v>
      </c>
      <c r="AC185" s="239">
        <v>3.15</v>
      </c>
      <c r="AD185" s="239">
        <v>2.2200000000000002</v>
      </c>
      <c r="AE185" s="239">
        <v>3.05</v>
      </c>
    </row>
    <row r="186" spans="2:31">
      <c r="E186" s="238" t="s">
        <v>162</v>
      </c>
      <c r="F186" s="238" t="s">
        <v>1563</v>
      </c>
      <c r="G186" s="238" t="s">
        <v>1496</v>
      </c>
      <c r="H186" s="238" t="s">
        <v>1338</v>
      </c>
      <c r="I186" s="238">
        <v>1</v>
      </c>
      <c r="J186" s="239">
        <v>3.7</v>
      </c>
      <c r="K186" s="239">
        <v>5.23</v>
      </c>
      <c r="L186" s="239">
        <v>3.98</v>
      </c>
      <c r="M186" s="239">
        <v>4.21</v>
      </c>
      <c r="N186" s="239">
        <v>4.3499999999999996</v>
      </c>
      <c r="O186" s="239">
        <v>5.97</v>
      </c>
      <c r="P186" s="239">
        <v>3.68</v>
      </c>
      <c r="Q186" s="239">
        <v>2.66</v>
      </c>
      <c r="R186" s="239">
        <v>4.9400000000000004</v>
      </c>
      <c r="S186" s="239">
        <v>5.17</v>
      </c>
      <c r="T186" s="239">
        <v>4.7</v>
      </c>
      <c r="U186" s="239">
        <v>5.94</v>
      </c>
      <c r="V186" s="239">
        <v>4.91</v>
      </c>
      <c r="W186" s="239">
        <v>3.79</v>
      </c>
      <c r="X186" s="239">
        <v>3.76</v>
      </c>
      <c r="Y186" s="239">
        <v>3.66</v>
      </c>
      <c r="Z186" s="239">
        <v>4.29</v>
      </c>
      <c r="AA186" s="239">
        <v>4.07</v>
      </c>
      <c r="AB186" s="239">
        <v>3.74</v>
      </c>
      <c r="AC186" s="239">
        <v>4.71</v>
      </c>
      <c r="AD186" s="239">
        <v>2.87</v>
      </c>
      <c r="AE186" s="239">
        <v>4.5599999999999996</v>
      </c>
    </row>
    <row r="187" spans="2:31">
      <c r="D187" s="238">
        <v>94</v>
      </c>
      <c r="E187" s="238" t="s">
        <v>163</v>
      </c>
      <c r="F187" s="238" t="s">
        <v>1818</v>
      </c>
      <c r="G187" s="238" t="s">
        <v>140</v>
      </c>
      <c r="H187" s="238" t="s">
        <v>1452</v>
      </c>
      <c r="I187" s="238">
        <v>1</v>
      </c>
      <c r="J187" s="239">
        <v>17.899999999999999</v>
      </c>
      <c r="K187" s="239">
        <v>21.6</v>
      </c>
      <c r="L187" s="239">
        <v>14.1</v>
      </c>
      <c r="M187" s="239">
        <v>15.2</v>
      </c>
      <c r="N187" s="239">
        <v>13.3</v>
      </c>
      <c r="O187" s="239">
        <v>13</v>
      </c>
      <c r="P187" s="239">
        <v>18.5</v>
      </c>
      <c r="Q187" s="239">
        <v>8.6999999999999993</v>
      </c>
      <c r="R187" s="239">
        <v>22.2</v>
      </c>
      <c r="S187" s="239">
        <v>13.4</v>
      </c>
      <c r="T187" s="239">
        <v>20.2</v>
      </c>
      <c r="U187" s="239">
        <v>15.7</v>
      </c>
      <c r="V187" s="239">
        <v>14.6</v>
      </c>
      <c r="W187" s="239">
        <v>22.3</v>
      </c>
      <c r="X187" s="239">
        <v>15.1</v>
      </c>
      <c r="Y187" s="239">
        <v>13.3</v>
      </c>
      <c r="Z187" s="239">
        <v>22.2</v>
      </c>
      <c r="AA187" s="239">
        <v>16.5</v>
      </c>
      <c r="AB187" s="239">
        <v>13.1</v>
      </c>
      <c r="AC187" s="239">
        <v>16.100000000000001</v>
      </c>
      <c r="AD187" s="239">
        <v>17.899999999999999</v>
      </c>
      <c r="AE187" s="239">
        <v>16.143599999999999</v>
      </c>
    </row>
    <row r="188" spans="2:31">
      <c r="E188" s="238" t="s">
        <v>164</v>
      </c>
      <c r="F188" s="238" t="s">
        <v>1819</v>
      </c>
      <c r="G188" s="238" t="s">
        <v>140</v>
      </c>
      <c r="H188" s="238" t="s">
        <v>1453</v>
      </c>
      <c r="I188" s="238">
        <v>1</v>
      </c>
      <c r="J188" s="239">
        <v>17.100000000000001</v>
      </c>
      <c r="K188" s="239">
        <v>12.8</v>
      </c>
      <c r="L188" s="239">
        <v>17.399999999999999</v>
      </c>
      <c r="M188" s="239">
        <v>15.4</v>
      </c>
      <c r="N188" s="239">
        <v>16.399999999999999</v>
      </c>
      <c r="O188" s="239">
        <v>14.8</v>
      </c>
      <c r="P188" s="239">
        <v>13.5</v>
      </c>
      <c r="Q188" s="239">
        <v>18.899999999999999</v>
      </c>
      <c r="R188" s="239">
        <v>21.8</v>
      </c>
      <c r="S188" s="239">
        <v>16</v>
      </c>
      <c r="T188" s="239">
        <v>16.600000000000001</v>
      </c>
      <c r="U188" s="239">
        <v>17.7</v>
      </c>
      <c r="V188" s="239">
        <v>15.6</v>
      </c>
      <c r="W188" s="239">
        <v>17.5</v>
      </c>
      <c r="X188" s="239">
        <v>20.6</v>
      </c>
      <c r="Y188" s="239">
        <v>21.9</v>
      </c>
      <c r="Z188" s="239">
        <v>16.600000000000001</v>
      </c>
      <c r="AA188" s="239">
        <v>14.9</v>
      </c>
      <c r="AB188" s="239">
        <v>14.6</v>
      </c>
      <c r="AC188" s="239">
        <v>17.3</v>
      </c>
      <c r="AD188" s="239">
        <v>11.3</v>
      </c>
      <c r="AE188" s="239">
        <v>16.714300000000001</v>
      </c>
    </row>
    <row r="189" spans="2:31">
      <c r="E189" s="238" t="s">
        <v>165</v>
      </c>
      <c r="F189" s="238" t="s">
        <v>1820</v>
      </c>
      <c r="G189" s="238" t="s">
        <v>140</v>
      </c>
      <c r="H189" s="238" t="s">
        <v>1451</v>
      </c>
      <c r="I189" s="238">
        <v>1</v>
      </c>
      <c r="J189" s="239">
        <v>17.399999999999999</v>
      </c>
      <c r="K189" s="239">
        <v>15.9</v>
      </c>
      <c r="L189" s="239">
        <v>15.6</v>
      </c>
      <c r="M189" s="239">
        <v>15</v>
      </c>
      <c r="N189" s="239">
        <v>15</v>
      </c>
      <c r="O189" s="239">
        <v>14.7</v>
      </c>
      <c r="P189" s="239">
        <v>15.3</v>
      </c>
      <c r="Q189" s="239">
        <v>14.1</v>
      </c>
      <c r="R189" s="239">
        <v>21.8</v>
      </c>
      <c r="S189" s="239">
        <v>14.8</v>
      </c>
      <c r="T189" s="239">
        <v>17.399999999999999</v>
      </c>
      <c r="U189" s="239">
        <v>16.600000000000001</v>
      </c>
      <c r="V189" s="239">
        <v>14.8</v>
      </c>
      <c r="W189" s="239">
        <v>19.600000000000001</v>
      </c>
      <c r="X189" s="239">
        <v>18.2</v>
      </c>
      <c r="Y189" s="239">
        <v>18.600000000000001</v>
      </c>
      <c r="Z189" s="239">
        <v>18.7</v>
      </c>
      <c r="AA189" s="239">
        <v>15.3</v>
      </c>
      <c r="AB189" s="239">
        <v>11.5</v>
      </c>
      <c r="AC189" s="239">
        <v>17.2</v>
      </c>
      <c r="AD189" s="239">
        <v>14.2</v>
      </c>
      <c r="AE189" s="239">
        <v>16.8</v>
      </c>
    </row>
    <row r="190" spans="2:31">
      <c r="D190" s="238">
        <v>95</v>
      </c>
      <c r="E190" s="238" t="s">
        <v>166</v>
      </c>
      <c r="F190" s="238" t="s">
        <v>1821</v>
      </c>
      <c r="G190" s="238" t="s">
        <v>140</v>
      </c>
      <c r="H190" s="238" t="s">
        <v>1455</v>
      </c>
      <c r="I190" s="238">
        <v>0</v>
      </c>
      <c r="J190" s="239">
        <v>79.239274809999998</v>
      </c>
      <c r="K190" s="239">
        <v>83.911749749999998</v>
      </c>
      <c r="L190" s="239">
        <v>87.187814320000001</v>
      </c>
      <c r="M190" s="239">
        <v>85.830443470000006</v>
      </c>
      <c r="N190" s="239">
        <v>84.062367080000001</v>
      </c>
      <c r="O190" s="239">
        <v>84.966233059999993</v>
      </c>
      <c r="P190" s="239">
        <v>81.135462880000006</v>
      </c>
      <c r="Q190" s="239">
        <v>89.213257889999994</v>
      </c>
      <c r="R190" s="239">
        <v>90.205282019999999</v>
      </c>
      <c r="S190" s="239">
        <v>80.268359750000002</v>
      </c>
      <c r="T190" s="239">
        <v>80.306325090000001</v>
      </c>
      <c r="U190" s="239">
        <v>86.152657210000001</v>
      </c>
      <c r="V190" s="239">
        <v>86.234477909999995</v>
      </c>
      <c r="W190" s="239">
        <v>83.050209989999999</v>
      </c>
      <c r="X190" s="239">
        <v>88.484863590000003</v>
      </c>
      <c r="Y190" s="239">
        <v>87.07938145</v>
      </c>
      <c r="Z190" s="239">
        <v>82.905498890000004</v>
      </c>
      <c r="AA190" s="239">
        <v>85.885092189999995</v>
      </c>
      <c r="AB190" s="239">
        <v>81.310416169999996</v>
      </c>
      <c r="AC190" s="239">
        <v>81.941614209999997</v>
      </c>
      <c r="AD190" s="239">
        <v>84.559577610000005</v>
      </c>
      <c r="AE190" s="239">
        <v>83.37826201</v>
      </c>
    </row>
    <row r="191" spans="2:31">
      <c r="E191" s="238" t="s">
        <v>167</v>
      </c>
      <c r="F191" s="238" t="s">
        <v>1822</v>
      </c>
      <c r="G191" s="238" t="s">
        <v>140</v>
      </c>
      <c r="H191" s="238" t="s">
        <v>1456</v>
      </c>
      <c r="I191" s="238">
        <v>0</v>
      </c>
      <c r="J191" s="239">
        <v>76.506718570000004</v>
      </c>
      <c r="K191" s="239">
        <v>84.593766090000003</v>
      </c>
      <c r="L191" s="239">
        <v>86.034617240000003</v>
      </c>
      <c r="M191" s="239">
        <v>85.109024980000001</v>
      </c>
      <c r="N191" s="239">
        <v>86.556059410000003</v>
      </c>
      <c r="O191" s="239">
        <v>81.895278939999997</v>
      </c>
      <c r="P191" s="239">
        <v>80.018627019999997</v>
      </c>
      <c r="Q191" s="239">
        <v>72.576218400000002</v>
      </c>
      <c r="R191" s="239">
        <v>88.722050640000006</v>
      </c>
      <c r="S191" s="239">
        <v>78.839629160000001</v>
      </c>
      <c r="T191" s="239">
        <v>80.999410470000001</v>
      </c>
      <c r="U191" s="239">
        <v>83.999393510000004</v>
      </c>
      <c r="V191" s="239">
        <v>85.516601230000006</v>
      </c>
      <c r="W191" s="239">
        <v>80.878254299999995</v>
      </c>
      <c r="X191" s="239">
        <v>78.621613640000007</v>
      </c>
      <c r="Y191" s="239">
        <v>87.287084780000001</v>
      </c>
      <c r="Z191" s="239">
        <v>88.782440949999994</v>
      </c>
      <c r="AA191" s="239">
        <v>79.268024449999999</v>
      </c>
      <c r="AB191" s="239">
        <v>74.00550149</v>
      </c>
      <c r="AC191" s="239">
        <v>82.566230079999997</v>
      </c>
      <c r="AD191" s="239">
        <v>87.245132609999999</v>
      </c>
      <c r="AE191" s="239">
        <v>82.190156619999996</v>
      </c>
    </row>
    <row r="192" spans="2:31">
      <c r="E192" s="238" t="s">
        <v>168</v>
      </c>
      <c r="F192" s="238" t="s">
        <v>1823</v>
      </c>
      <c r="G192" s="238" t="s">
        <v>140</v>
      </c>
      <c r="H192" s="238" t="s">
        <v>1454</v>
      </c>
      <c r="I192" s="238">
        <v>0</v>
      </c>
      <c r="J192" s="239">
        <v>78.158172320000006</v>
      </c>
      <c r="K192" s="239">
        <v>83.931720499999997</v>
      </c>
      <c r="L192" s="239">
        <v>86.958063789999997</v>
      </c>
      <c r="M192" s="239">
        <v>85.474460930000006</v>
      </c>
      <c r="N192" s="239">
        <v>85.152952170000006</v>
      </c>
      <c r="O192" s="239">
        <v>82.995937760000004</v>
      </c>
      <c r="P192" s="239">
        <v>80.585875169999994</v>
      </c>
      <c r="Q192" s="239">
        <v>84.532214060000001</v>
      </c>
      <c r="R192" s="239">
        <v>89.196688449999996</v>
      </c>
      <c r="S192" s="239">
        <v>79.835761989999995</v>
      </c>
      <c r="T192" s="239">
        <v>80.598189480000002</v>
      </c>
      <c r="U192" s="239">
        <v>85.291067440000006</v>
      </c>
      <c r="V192" s="239">
        <v>85.66058812</v>
      </c>
      <c r="W192" s="239">
        <v>82.388740350000006</v>
      </c>
      <c r="X192" s="239">
        <v>85.152606120000002</v>
      </c>
      <c r="Y192" s="239">
        <v>87.014208920000002</v>
      </c>
      <c r="Z192" s="239">
        <v>86.097720589999994</v>
      </c>
      <c r="AA192" s="239">
        <v>83.345210469999998</v>
      </c>
      <c r="AB192" s="239">
        <v>78.460327509999999</v>
      </c>
      <c r="AC192" s="239">
        <v>82.058484399999998</v>
      </c>
      <c r="AD192" s="239">
        <v>86.117905039999997</v>
      </c>
      <c r="AE192" s="239">
        <v>82.946134119999996</v>
      </c>
    </row>
    <row r="193" spans="2:31">
      <c r="D193" s="238">
        <v>96</v>
      </c>
      <c r="E193" s="238" t="s">
        <v>169</v>
      </c>
      <c r="F193" s="238" t="s">
        <v>1824</v>
      </c>
      <c r="G193" s="238" t="s">
        <v>1497</v>
      </c>
      <c r="H193" s="238" t="s">
        <v>1470</v>
      </c>
      <c r="I193" s="238">
        <v>1</v>
      </c>
      <c r="J193" s="239">
        <v>3.42</v>
      </c>
      <c r="K193" s="239">
        <v>7.35</v>
      </c>
      <c r="L193" s="239">
        <v>0</v>
      </c>
      <c r="M193" s="239">
        <v>2.68</v>
      </c>
      <c r="N193" s="239">
        <v>0</v>
      </c>
      <c r="O193" s="239">
        <v>1.75</v>
      </c>
      <c r="P193" s="239">
        <v>1.8</v>
      </c>
      <c r="Q193" s="239">
        <v>0</v>
      </c>
      <c r="R193" s="239">
        <v>0</v>
      </c>
      <c r="S193" s="239">
        <v>26.18</v>
      </c>
      <c r="T193" s="239">
        <v>0</v>
      </c>
      <c r="U193" s="239">
        <v>0</v>
      </c>
      <c r="V193" s="239">
        <v>23.01</v>
      </c>
      <c r="W193" s="239">
        <v>21.52</v>
      </c>
      <c r="X193" s="239">
        <v>5.41</v>
      </c>
      <c r="Y193" s="239">
        <v>12.42</v>
      </c>
      <c r="Z193" s="239">
        <v>8.7799999999999994</v>
      </c>
      <c r="AA193" s="239">
        <v>2.56</v>
      </c>
      <c r="AB193" s="239">
        <v>2.04</v>
      </c>
      <c r="AC193" s="239">
        <v>26.44</v>
      </c>
      <c r="AD193" s="239">
        <v>1.54</v>
      </c>
      <c r="AE193" s="239">
        <v>9.81</v>
      </c>
    </row>
    <row r="194" spans="2:31">
      <c r="D194" s="238">
        <v>97</v>
      </c>
      <c r="E194" s="238" t="s">
        <v>170</v>
      </c>
      <c r="F194" s="238" t="s">
        <v>551</v>
      </c>
      <c r="G194" s="238" t="s">
        <v>1497</v>
      </c>
      <c r="H194" s="238" t="s">
        <v>1471</v>
      </c>
      <c r="I194" s="238">
        <v>1</v>
      </c>
      <c r="J194" s="239">
        <v>4.66</v>
      </c>
      <c r="K194" s="239">
        <v>12.16</v>
      </c>
      <c r="L194" s="239">
        <v>26.47</v>
      </c>
      <c r="M194" s="239">
        <v>16.059999999999999</v>
      </c>
      <c r="N194" s="239">
        <v>2.5299999999999998</v>
      </c>
      <c r="O194" s="239">
        <v>3.41</v>
      </c>
      <c r="P194" s="239">
        <v>1.93</v>
      </c>
      <c r="Q194" s="239">
        <v>11.11</v>
      </c>
      <c r="R194" s="239">
        <v>0</v>
      </c>
      <c r="S194" s="239">
        <v>17.87</v>
      </c>
      <c r="T194" s="239">
        <v>0</v>
      </c>
      <c r="U194" s="239">
        <v>1.68</v>
      </c>
      <c r="V194" s="239">
        <v>8.93</v>
      </c>
      <c r="W194" s="239">
        <v>32.85</v>
      </c>
      <c r="X194" s="239">
        <v>8.64</v>
      </c>
      <c r="Y194" s="239">
        <v>8.41</v>
      </c>
      <c r="Z194" s="239">
        <v>12.57</v>
      </c>
      <c r="AA194" s="239">
        <v>5.66</v>
      </c>
      <c r="AB194" s="239">
        <v>6.56</v>
      </c>
      <c r="AC194" s="239">
        <v>10.8</v>
      </c>
      <c r="AD194" s="239">
        <v>8.86</v>
      </c>
      <c r="AE194" s="239">
        <v>11.19</v>
      </c>
    </row>
    <row r="195" spans="2:31">
      <c r="B195" s="238" t="s">
        <v>345</v>
      </c>
      <c r="C195" s="238" t="s">
        <v>317</v>
      </c>
      <c r="D195" s="238">
        <v>98</v>
      </c>
      <c r="E195" s="238" t="s">
        <v>173</v>
      </c>
      <c r="F195" s="238" t="s">
        <v>1549</v>
      </c>
      <c r="G195" s="238" t="s">
        <v>1496</v>
      </c>
      <c r="H195" s="238" t="s">
        <v>1427</v>
      </c>
      <c r="I195" s="238">
        <v>0</v>
      </c>
      <c r="J195" s="239">
        <v>96.3</v>
      </c>
      <c r="K195" s="239">
        <v>97.6</v>
      </c>
      <c r="L195" s="239">
        <v>93.6</v>
      </c>
      <c r="M195" s="239">
        <v>96.4</v>
      </c>
      <c r="N195" s="239">
        <v>97.3</v>
      </c>
      <c r="O195" s="239">
        <v>97.8</v>
      </c>
      <c r="P195" s="239">
        <v>98.4</v>
      </c>
      <c r="Q195" s="239">
        <v>95.9</v>
      </c>
      <c r="R195" s="239">
        <v>97.7</v>
      </c>
      <c r="S195" s="239">
        <v>97.2</v>
      </c>
      <c r="T195" s="239">
        <v>92.8</v>
      </c>
      <c r="U195" s="239">
        <v>95.9</v>
      </c>
      <c r="V195" s="239">
        <v>96.5</v>
      </c>
      <c r="W195" s="239">
        <v>97.7</v>
      </c>
      <c r="X195" s="239">
        <v>98.6</v>
      </c>
      <c r="Y195" s="239">
        <v>97.4</v>
      </c>
      <c r="Z195" s="239">
        <v>95.6</v>
      </c>
      <c r="AA195" s="239">
        <v>98.3</v>
      </c>
      <c r="AB195" s="239">
        <v>97.9</v>
      </c>
      <c r="AC195" s="239">
        <v>97.8</v>
      </c>
      <c r="AD195" s="239">
        <v>96.9</v>
      </c>
      <c r="AE195" s="239">
        <v>96.6</v>
      </c>
    </row>
    <row r="196" spans="2:31">
      <c r="D196" s="238">
        <v>99</v>
      </c>
      <c r="E196" s="238" t="s">
        <v>174</v>
      </c>
      <c r="F196" s="238" t="s">
        <v>1505</v>
      </c>
      <c r="G196" s="238" t="s">
        <v>1497</v>
      </c>
      <c r="H196" s="238" t="s">
        <v>1485</v>
      </c>
      <c r="I196" s="238">
        <v>0</v>
      </c>
      <c r="J196" s="239">
        <v>68.8</v>
      </c>
      <c r="K196" s="239">
        <v>72.400000000000006</v>
      </c>
      <c r="L196" s="239">
        <v>85.2</v>
      </c>
      <c r="M196" s="239">
        <v>78</v>
      </c>
      <c r="N196" s="239">
        <v>72</v>
      </c>
      <c r="O196" s="239">
        <v>79.400000000000006</v>
      </c>
      <c r="P196" s="239">
        <v>87</v>
      </c>
      <c r="Q196" s="239">
        <v>49.152000000000001</v>
      </c>
      <c r="R196" s="239">
        <v>88.4</v>
      </c>
      <c r="S196" s="239">
        <v>78.7</v>
      </c>
      <c r="T196" s="239">
        <v>79.599999999999994</v>
      </c>
      <c r="U196" s="239">
        <v>77.5</v>
      </c>
      <c r="V196" s="239">
        <v>91.3</v>
      </c>
      <c r="W196" s="239">
        <v>77.900000000000006</v>
      </c>
      <c r="X196" s="239">
        <v>82</v>
      </c>
      <c r="Y196" s="239">
        <v>68.599999999999994</v>
      </c>
      <c r="Z196" s="239">
        <v>72.7</v>
      </c>
      <c r="AA196" s="239">
        <v>92.3</v>
      </c>
      <c r="AB196" s="239">
        <v>82</v>
      </c>
      <c r="AC196" s="239">
        <v>79.3</v>
      </c>
      <c r="AD196" s="239">
        <v>85.3</v>
      </c>
      <c r="AE196" s="239">
        <v>77.099999999999994</v>
      </c>
    </row>
    <row r="197" spans="2:31">
      <c r="D197" s="238">
        <v>100</v>
      </c>
      <c r="E197" s="238" t="s">
        <v>286</v>
      </c>
      <c r="F197" s="238" t="s">
        <v>1826</v>
      </c>
      <c r="G197" s="238" t="s">
        <v>140</v>
      </c>
      <c r="H197" s="238" t="s">
        <v>1439</v>
      </c>
      <c r="I197" s="238">
        <v>0</v>
      </c>
      <c r="J197" s="239">
        <v>96.75</v>
      </c>
      <c r="K197" s="239">
        <v>87.36</v>
      </c>
      <c r="L197" s="239">
        <v>94</v>
      </c>
      <c r="M197" s="239">
        <v>89</v>
      </c>
      <c r="N197" s="239">
        <v>84.95</v>
      </c>
      <c r="O197" s="239">
        <v>89.29</v>
      </c>
      <c r="P197" s="239">
        <v>79.52</v>
      </c>
      <c r="Q197" s="239">
        <v>91.89</v>
      </c>
      <c r="R197" s="239">
        <v>94.83</v>
      </c>
      <c r="S197" s="239">
        <v>93.02</v>
      </c>
      <c r="T197" s="239">
        <v>91.98</v>
      </c>
      <c r="U197" s="239">
        <v>93.83</v>
      </c>
      <c r="V197" s="239" t="s">
        <v>191</v>
      </c>
      <c r="W197" s="239">
        <v>95.5</v>
      </c>
      <c r="X197" s="239">
        <v>91.53</v>
      </c>
      <c r="Y197" s="239">
        <v>92.12</v>
      </c>
      <c r="Z197" s="239">
        <v>89.29</v>
      </c>
      <c r="AA197" s="239">
        <v>86.46</v>
      </c>
      <c r="AB197" s="239">
        <v>90</v>
      </c>
      <c r="AC197" s="239">
        <v>94.21</v>
      </c>
      <c r="AD197" s="239">
        <v>97.69</v>
      </c>
      <c r="AE197" s="239">
        <v>92.59</v>
      </c>
    </row>
    <row r="198" spans="2:31">
      <c r="E198" s="238" t="s">
        <v>287</v>
      </c>
      <c r="F198" s="238" t="s">
        <v>1827</v>
      </c>
      <c r="G198" s="238" t="s">
        <v>140</v>
      </c>
      <c r="H198" s="238" t="s">
        <v>1440</v>
      </c>
      <c r="I198" s="238">
        <v>0</v>
      </c>
      <c r="J198" s="239">
        <v>92.15</v>
      </c>
      <c r="K198" s="239">
        <v>85.11</v>
      </c>
      <c r="L198" s="239">
        <v>86.05</v>
      </c>
      <c r="M198" s="239">
        <v>74.67</v>
      </c>
      <c r="N198" s="239">
        <v>74.709999999999994</v>
      </c>
      <c r="O198" s="239">
        <v>94.29</v>
      </c>
      <c r="P198" s="239">
        <v>60.26</v>
      </c>
      <c r="Q198" s="239">
        <v>71.430000000000007</v>
      </c>
      <c r="R198" s="239">
        <v>88</v>
      </c>
      <c r="S198" s="239">
        <v>89.26</v>
      </c>
      <c r="T198" s="239">
        <v>90</v>
      </c>
      <c r="U198" s="239">
        <v>86.22</v>
      </c>
      <c r="V198" s="239" t="s">
        <v>191</v>
      </c>
      <c r="W198" s="239">
        <v>84</v>
      </c>
      <c r="X198" s="239">
        <v>91.07</v>
      </c>
      <c r="Y198" s="239">
        <v>86.89</v>
      </c>
      <c r="Z198" s="239">
        <v>83.64</v>
      </c>
      <c r="AA198" s="239">
        <v>84.62</v>
      </c>
      <c r="AB198" s="239">
        <v>76.19</v>
      </c>
      <c r="AC198" s="239">
        <v>81.13</v>
      </c>
      <c r="AD198" s="239">
        <v>90.48</v>
      </c>
      <c r="AE198" s="239">
        <v>85.64</v>
      </c>
    </row>
    <row r="199" spans="2:31">
      <c r="E199" s="238" t="s">
        <v>288</v>
      </c>
      <c r="F199" s="238" t="s">
        <v>1828</v>
      </c>
      <c r="G199" s="238" t="s">
        <v>140</v>
      </c>
      <c r="H199" s="238" t="s">
        <v>1438</v>
      </c>
      <c r="I199" s="238">
        <v>0</v>
      </c>
      <c r="J199" s="239">
        <v>95.46</v>
      </c>
      <c r="K199" s="239">
        <v>86.59</v>
      </c>
      <c r="L199" s="239">
        <v>91.61</v>
      </c>
      <c r="M199" s="239">
        <v>85.09</v>
      </c>
      <c r="N199" s="239">
        <v>81.91</v>
      </c>
      <c r="O199" s="239">
        <v>90.76</v>
      </c>
      <c r="P199" s="239">
        <v>73.36</v>
      </c>
      <c r="Q199" s="239">
        <v>86.27</v>
      </c>
      <c r="R199" s="239">
        <v>92.77</v>
      </c>
      <c r="S199" s="239">
        <v>92.07</v>
      </c>
      <c r="T199" s="239">
        <v>91.44</v>
      </c>
      <c r="U199" s="239">
        <v>91.4</v>
      </c>
      <c r="V199" s="239" t="s">
        <v>191</v>
      </c>
      <c r="W199" s="239">
        <v>91.93</v>
      </c>
      <c r="X199" s="239">
        <v>91.38</v>
      </c>
      <c r="Y199" s="239">
        <v>90.71</v>
      </c>
      <c r="Z199" s="239">
        <v>87.43</v>
      </c>
      <c r="AA199" s="239">
        <v>85.81</v>
      </c>
      <c r="AB199" s="239">
        <v>85.25</v>
      </c>
      <c r="AC199" s="239">
        <v>90.23</v>
      </c>
      <c r="AD199" s="239">
        <v>95.34</v>
      </c>
      <c r="AE199" s="239">
        <v>90.54</v>
      </c>
    </row>
    <row r="200" spans="2:31">
      <c r="D200" s="238">
        <v>101</v>
      </c>
      <c r="E200" s="238" t="s">
        <v>289</v>
      </c>
      <c r="F200" s="238" t="s">
        <v>1829</v>
      </c>
      <c r="G200" s="238" t="s">
        <v>140</v>
      </c>
      <c r="H200" s="238" t="s">
        <v>1442</v>
      </c>
      <c r="I200" s="238">
        <v>1</v>
      </c>
      <c r="J200" s="239">
        <v>2.88</v>
      </c>
      <c r="K200" s="239">
        <v>5.52</v>
      </c>
      <c r="L200" s="239">
        <v>6.06</v>
      </c>
      <c r="M200" s="239">
        <v>3.45</v>
      </c>
      <c r="N200" s="239">
        <v>5.85</v>
      </c>
      <c r="O200" s="239">
        <v>3.61</v>
      </c>
      <c r="P200" s="239">
        <v>6.06</v>
      </c>
      <c r="Q200" s="239">
        <v>2.7</v>
      </c>
      <c r="R200" s="239">
        <v>0</v>
      </c>
      <c r="S200" s="239">
        <v>3.57</v>
      </c>
      <c r="T200" s="239">
        <v>3.75</v>
      </c>
      <c r="U200" s="239">
        <v>4.6500000000000004</v>
      </c>
      <c r="V200" s="239" t="s">
        <v>191</v>
      </c>
      <c r="W200" s="239">
        <v>2.2799999999999998</v>
      </c>
      <c r="X200" s="239">
        <v>5.93</v>
      </c>
      <c r="Y200" s="239">
        <v>2.44</v>
      </c>
      <c r="Z200" s="239">
        <v>0</v>
      </c>
      <c r="AA200" s="239">
        <v>3.19</v>
      </c>
      <c r="AB200" s="239">
        <v>0</v>
      </c>
      <c r="AC200" s="239">
        <v>1.65</v>
      </c>
      <c r="AD200" s="239">
        <v>1.67</v>
      </c>
      <c r="AE200" s="239">
        <v>3.56</v>
      </c>
    </row>
    <row r="201" spans="2:31">
      <c r="E201" s="238" t="s">
        <v>290</v>
      </c>
      <c r="F201" s="238" t="s">
        <v>1830</v>
      </c>
      <c r="G201" s="238" t="s">
        <v>140</v>
      </c>
      <c r="H201" s="238" t="s">
        <v>1443</v>
      </c>
      <c r="I201" s="238">
        <v>1</v>
      </c>
      <c r="J201" s="239">
        <v>4.33</v>
      </c>
      <c r="K201" s="239">
        <v>6.38</v>
      </c>
      <c r="L201" s="239">
        <v>11.63</v>
      </c>
      <c r="M201" s="239">
        <v>3.13</v>
      </c>
      <c r="N201" s="239">
        <v>9.3000000000000007</v>
      </c>
      <c r="O201" s="239">
        <v>8.57</v>
      </c>
      <c r="P201" s="239">
        <v>7.69</v>
      </c>
      <c r="Q201" s="239">
        <v>7.14</v>
      </c>
      <c r="R201" s="239">
        <v>4</v>
      </c>
      <c r="S201" s="239">
        <v>6.31</v>
      </c>
      <c r="T201" s="239">
        <v>1.72</v>
      </c>
      <c r="U201" s="239">
        <v>8.36</v>
      </c>
      <c r="V201" s="239" t="s">
        <v>191</v>
      </c>
      <c r="W201" s="239">
        <v>6</v>
      </c>
      <c r="X201" s="239">
        <v>7.14</v>
      </c>
      <c r="Y201" s="239">
        <v>1.67</v>
      </c>
      <c r="Z201" s="239">
        <v>0</v>
      </c>
      <c r="AA201" s="239">
        <v>2.04</v>
      </c>
      <c r="AB201" s="239">
        <v>2.44</v>
      </c>
      <c r="AC201" s="239">
        <v>1.89</v>
      </c>
      <c r="AD201" s="239">
        <v>1.61</v>
      </c>
      <c r="AE201" s="239">
        <v>5.55</v>
      </c>
    </row>
    <row r="202" spans="2:31">
      <c r="E202" s="238" t="s">
        <v>291</v>
      </c>
      <c r="F202" s="238" t="s">
        <v>1831</v>
      </c>
      <c r="G202" s="238" t="s">
        <v>140</v>
      </c>
      <c r="H202" s="238" t="s">
        <v>1441</v>
      </c>
      <c r="I202" s="238">
        <v>1</v>
      </c>
      <c r="J202" s="239">
        <v>3.26</v>
      </c>
      <c r="K202" s="239">
        <v>5.8</v>
      </c>
      <c r="L202" s="239">
        <v>7.69</v>
      </c>
      <c r="M202" s="239">
        <v>2.91</v>
      </c>
      <c r="N202" s="239">
        <v>6.83</v>
      </c>
      <c r="O202" s="239">
        <v>5.04</v>
      </c>
      <c r="P202" s="239">
        <v>6.56</v>
      </c>
      <c r="Q202" s="239">
        <v>3.92</v>
      </c>
      <c r="R202" s="239">
        <v>1.2</v>
      </c>
      <c r="S202" s="239">
        <v>3.97</v>
      </c>
      <c r="T202" s="239">
        <v>3.15</v>
      </c>
      <c r="U202" s="239">
        <v>5.51</v>
      </c>
      <c r="V202" s="239" t="s">
        <v>191</v>
      </c>
      <c r="W202" s="239">
        <v>3.42</v>
      </c>
      <c r="X202" s="239">
        <v>6.32</v>
      </c>
      <c r="Y202" s="239">
        <v>2.21</v>
      </c>
      <c r="Z202" s="239">
        <v>0</v>
      </c>
      <c r="AA202" s="239">
        <v>2.7</v>
      </c>
      <c r="AB202" s="239">
        <v>0.82</v>
      </c>
      <c r="AC202" s="239">
        <v>1.72</v>
      </c>
      <c r="AD202" s="239">
        <v>1.55</v>
      </c>
      <c r="AE202" s="239">
        <v>4.0199999999999996</v>
      </c>
    </row>
    <row r="203" spans="2:31">
      <c r="D203" s="238">
        <v>103</v>
      </c>
      <c r="E203" s="238" t="s">
        <v>292</v>
      </c>
      <c r="F203" s="238" t="s">
        <v>1833</v>
      </c>
      <c r="G203" s="238" t="s">
        <v>140</v>
      </c>
      <c r="H203" s="238" t="s">
        <v>1436</v>
      </c>
      <c r="I203" s="238">
        <v>0</v>
      </c>
      <c r="J203" s="239">
        <v>63.8889</v>
      </c>
      <c r="K203" s="239">
        <v>45.283000000000001</v>
      </c>
      <c r="L203" s="239">
        <v>15.1515</v>
      </c>
      <c r="M203" s="239">
        <v>71.9298</v>
      </c>
      <c r="N203" s="239">
        <v>83.018900000000002</v>
      </c>
      <c r="O203" s="239">
        <v>71.428600000000003</v>
      </c>
      <c r="P203" s="239">
        <v>41.176499999999997</v>
      </c>
      <c r="Q203" s="239" t="s">
        <v>191</v>
      </c>
      <c r="R203" s="239">
        <v>50</v>
      </c>
      <c r="S203" s="239">
        <v>50.691200000000002</v>
      </c>
      <c r="T203" s="239">
        <v>59.090899999999998</v>
      </c>
      <c r="U203" s="239">
        <v>55.309699999999999</v>
      </c>
      <c r="V203" s="239">
        <v>70.588200000000001</v>
      </c>
      <c r="W203" s="239">
        <v>56</v>
      </c>
      <c r="X203" s="239">
        <v>54.166699999999999</v>
      </c>
      <c r="Y203" s="239">
        <v>72.549000000000007</v>
      </c>
      <c r="Z203" s="239">
        <v>26.923100000000002</v>
      </c>
      <c r="AA203" s="239" t="s">
        <v>191</v>
      </c>
      <c r="AB203" s="239" t="s">
        <v>191</v>
      </c>
      <c r="AC203" s="239">
        <v>17.142900000000001</v>
      </c>
      <c r="AD203" s="239" t="s">
        <v>191</v>
      </c>
      <c r="AE203" s="239">
        <v>53.646299999999997</v>
      </c>
    </row>
    <row r="204" spans="2:31">
      <c r="D204" s="238">
        <v>104</v>
      </c>
      <c r="E204" s="238" t="s">
        <v>293</v>
      </c>
      <c r="F204" s="238" t="s">
        <v>1834</v>
      </c>
      <c r="G204" s="238" t="s">
        <v>140</v>
      </c>
      <c r="H204" s="238" t="s">
        <v>1437</v>
      </c>
      <c r="I204" s="238">
        <v>1</v>
      </c>
      <c r="J204" s="239">
        <v>5.04</v>
      </c>
      <c r="K204" s="239">
        <v>3.64</v>
      </c>
      <c r="L204" s="239">
        <v>14.29</v>
      </c>
      <c r="M204" s="239">
        <v>7</v>
      </c>
      <c r="N204" s="239">
        <v>1.1200000000000001</v>
      </c>
      <c r="O204" s="239">
        <v>3.45</v>
      </c>
      <c r="P204" s="239">
        <v>9.3800000000000008</v>
      </c>
      <c r="Q204" s="239" t="s">
        <v>191</v>
      </c>
      <c r="R204" s="239">
        <v>6.9</v>
      </c>
      <c r="S204" s="239">
        <v>7.66</v>
      </c>
      <c r="T204" s="239">
        <v>16</v>
      </c>
      <c r="U204" s="239">
        <v>10.49</v>
      </c>
      <c r="V204" s="239">
        <v>11.9</v>
      </c>
      <c r="W204" s="239">
        <v>5.13</v>
      </c>
      <c r="X204" s="239">
        <v>2.78</v>
      </c>
      <c r="Y204" s="239">
        <v>8</v>
      </c>
      <c r="Z204" s="239">
        <v>5.26</v>
      </c>
      <c r="AA204" s="239">
        <v>7.14</v>
      </c>
      <c r="AB204" s="239">
        <v>9.09</v>
      </c>
      <c r="AC204" s="239">
        <v>0</v>
      </c>
      <c r="AD204" s="239" t="s">
        <v>191</v>
      </c>
      <c r="AE204" s="239">
        <v>7.4</v>
      </c>
    </row>
    <row r="205" spans="2:31">
      <c r="D205" s="238">
        <v>106</v>
      </c>
      <c r="E205" s="238" t="s">
        <v>294</v>
      </c>
      <c r="F205" s="238" t="s">
        <v>1835</v>
      </c>
      <c r="G205" s="238" t="s">
        <v>1497</v>
      </c>
      <c r="H205" s="238" t="s">
        <v>1431</v>
      </c>
      <c r="I205" s="238">
        <v>0</v>
      </c>
      <c r="J205" s="239">
        <v>90</v>
      </c>
      <c r="K205" s="239">
        <v>79</v>
      </c>
      <c r="L205" s="239">
        <v>87</v>
      </c>
      <c r="M205" s="239">
        <v>82</v>
      </c>
      <c r="N205" s="239">
        <v>70</v>
      </c>
      <c r="O205" s="239">
        <v>83</v>
      </c>
      <c r="P205" s="239">
        <v>64</v>
      </c>
      <c r="Q205" s="239" t="s">
        <v>191</v>
      </c>
      <c r="R205" s="239">
        <v>71</v>
      </c>
      <c r="S205" s="239">
        <v>64</v>
      </c>
      <c r="T205" s="239">
        <v>79</v>
      </c>
      <c r="U205" s="239">
        <v>70</v>
      </c>
      <c r="V205" s="239">
        <v>73</v>
      </c>
      <c r="W205" s="239">
        <v>69</v>
      </c>
      <c r="X205" s="239">
        <v>83</v>
      </c>
      <c r="Y205" s="239">
        <v>87</v>
      </c>
      <c r="Z205" s="239">
        <v>76</v>
      </c>
      <c r="AA205" s="239">
        <v>55</v>
      </c>
      <c r="AB205" s="239">
        <v>75</v>
      </c>
      <c r="AC205" s="239">
        <v>83</v>
      </c>
      <c r="AD205" s="239">
        <v>88</v>
      </c>
      <c r="AE205" s="239">
        <v>76</v>
      </c>
    </row>
    <row r="206" spans="2:31">
      <c r="D206" s="238">
        <v>107</v>
      </c>
      <c r="E206" s="238" t="s">
        <v>295</v>
      </c>
      <c r="F206" s="238" t="s">
        <v>1556</v>
      </c>
      <c r="G206" s="238" t="s">
        <v>1497</v>
      </c>
      <c r="H206" s="238" t="s">
        <v>1429</v>
      </c>
      <c r="I206" s="238">
        <v>1</v>
      </c>
      <c r="J206" s="239">
        <v>20.1812</v>
      </c>
      <c r="K206" s="239">
        <v>19.7774</v>
      </c>
      <c r="L206" s="239">
        <v>25.404599999999999</v>
      </c>
      <c r="M206" s="239">
        <v>24.215499999999999</v>
      </c>
      <c r="N206" s="239">
        <v>20.412800000000001</v>
      </c>
      <c r="O206" s="239">
        <v>22.254899999999999</v>
      </c>
      <c r="P206" s="239">
        <v>24.937000000000001</v>
      </c>
      <c r="Q206" s="239">
        <v>24.7104</v>
      </c>
      <c r="R206" s="239">
        <v>14.586499999999999</v>
      </c>
      <c r="S206" s="239">
        <v>23.250800000000002</v>
      </c>
      <c r="T206" s="239">
        <v>24.618200000000002</v>
      </c>
      <c r="U206" s="239">
        <v>22.298500000000001</v>
      </c>
      <c r="V206" s="239">
        <v>28.707000000000001</v>
      </c>
      <c r="W206" s="239">
        <v>23.7105</v>
      </c>
      <c r="X206" s="239">
        <v>15.039099999999999</v>
      </c>
      <c r="Y206" s="239">
        <v>23.4192</v>
      </c>
      <c r="Z206" s="239">
        <v>30.2273</v>
      </c>
      <c r="AA206" s="239">
        <v>25.063700000000001</v>
      </c>
      <c r="AB206" s="239">
        <v>26.589600000000001</v>
      </c>
      <c r="AC206" s="239">
        <v>22.409600000000001</v>
      </c>
      <c r="AD206" s="239">
        <v>23.027899999999999</v>
      </c>
      <c r="AE206" s="239">
        <v>22.552600000000002</v>
      </c>
    </row>
    <row r="207" spans="2:31">
      <c r="E207" s="238" t="s">
        <v>296</v>
      </c>
      <c r="F207" s="238" t="s">
        <v>1557</v>
      </c>
      <c r="G207" s="238" t="s">
        <v>1497</v>
      </c>
      <c r="H207" s="238" t="s">
        <v>1430</v>
      </c>
      <c r="I207" s="238">
        <v>1</v>
      </c>
      <c r="J207" s="239">
        <v>16.821000000000002</v>
      </c>
      <c r="K207" s="239">
        <v>19.0349</v>
      </c>
      <c r="L207" s="239">
        <v>20.6294</v>
      </c>
      <c r="M207" s="239">
        <v>23.157900000000001</v>
      </c>
      <c r="N207" s="239">
        <v>16.976099999999999</v>
      </c>
      <c r="O207" s="239">
        <v>21.664100000000001</v>
      </c>
      <c r="P207" s="239">
        <v>27.548200000000001</v>
      </c>
      <c r="Q207" s="239">
        <v>20.930199999999999</v>
      </c>
      <c r="R207" s="239">
        <v>14.463800000000001</v>
      </c>
      <c r="S207" s="239">
        <v>21.5989</v>
      </c>
      <c r="T207" s="239">
        <v>22.833200000000001</v>
      </c>
      <c r="U207" s="239">
        <v>18.5139</v>
      </c>
      <c r="V207" s="239">
        <v>23.038399999999999</v>
      </c>
      <c r="W207" s="239">
        <v>23.836500000000001</v>
      </c>
      <c r="X207" s="239">
        <v>16.082799999999999</v>
      </c>
      <c r="Y207" s="239">
        <v>20.018799999999999</v>
      </c>
      <c r="Z207" s="239">
        <v>27.238800000000001</v>
      </c>
      <c r="AA207" s="239">
        <v>21.448899999999998</v>
      </c>
      <c r="AB207" s="239">
        <v>22.522500000000001</v>
      </c>
      <c r="AC207" s="239">
        <v>20.893599999999999</v>
      </c>
      <c r="AD207" s="239">
        <v>17.4603</v>
      </c>
      <c r="AE207" s="239">
        <v>19.940999999999999</v>
      </c>
    </row>
    <row r="208" spans="2:31">
      <c r="E208" s="238" t="s">
        <v>297</v>
      </c>
      <c r="F208" s="238" t="s">
        <v>1555</v>
      </c>
      <c r="G208" s="238" t="s">
        <v>1497</v>
      </c>
      <c r="H208" s="238" t="s">
        <v>1428</v>
      </c>
      <c r="I208" s="238">
        <v>1</v>
      </c>
      <c r="J208" s="239">
        <v>18.8919</v>
      </c>
      <c r="K208" s="239">
        <v>19.414100000000001</v>
      </c>
      <c r="L208" s="239">
        <v>23.6068</v>
      </c>
      <c r="M208" s="239">
        <v>23.820399999999999</v>
      </c>
      <c r="N208" s="239">
        <v>19.0609</v>
      </c>
      <c r="O208" s="239">
        <v>22.027799999999999</v>
      </c>
      <c r="P208" s="239">
        <v>25.925899999999999</v>
      </c>
      <c r="Q208" s="239">
        <v>23.201899999999998</v>
      </c>
      <c r="R208" s="239">
        <v>14.5403</v>
      </c>
      <c r="S208" s="239">
        <v>22.589700000000001</v>
      </c>
      <c r="T208" s="239">
        <v>23.9114</v>
      </c>
      <c r="U208" s="239">
        <v>20.822600000000001</v>
      </c>
      <c r="V208" s="239">
        <v>26.3523</v>
      </c>
      <c r="W208" s="239">
        <v>23.761500000000002</v>
      </c>
      <c r="X208" s="239">
        <v>15.4358</v>
      </c>
      <c r="Y208" s="239">
        <v>22.114000000000001</v>
      </c>
      <c r="Z208" s="239">
        <v>29.096</v>
      </c>
      <c r="AA208" s="239">
        <v>23.710799999999999</v>
      </c>
      <c r="AB208" s="239">
        <v>25</v>
      </c>
      <c r="AC208" s="239">
        <v>21.834499999999998</v>
      </c>
      <c r="AD208" s="239">
        <v>20.8293</v>
      </c>
      <c r="AE208" s="239">
        <v>21.530100000000001</v>
      </c>
    </row>
    <row r="209" spans="2:31">
      <c r="D209" s="238">
        <v>108</v>
      </c>
      <c r="E209" s="238" t="s">
        <v>171</v>
      </c>
      <c r="F209" s="238" t="s">
        <v>1837</v>
      </c>
      <c r="G209" s="238" t="s">
        <v>140</v>
      </c>
      <c r="H209" s="238" t="s">
        <v>1477</v>
      </c>
      <c r="I209" s="238">
        <v>1</v>
      </c>
      <c r="J209" s="239">
        <v>9.3000000000000007</v>
      </c>
      <c r="K209" s="239">
        <v>16.38</v>
      </c>
      <c r="L209" s="239">
        <v>28.08</v>
      </c>
      <c r="M209" s="239">
        <v>33.840000000000003</v>
      </c>
      <c r="N209" s="239">
        <v>1.1299999999999999</v>
      </c>
      <c r="O209" s="239">
        <v>26.19</v>
      </c>
      <c r="P209" s="239">
        <v>5.04</v>
      </c>
      <c r="Q209" s="239">
        <v>6.67</v>
      </c>
      <c r="R209" s="239">
        <v>31.38</v>
      </c>
      <c r="S209" s="239">
        <v>12.18</v>
      </c>
      <c r="T209" s="239">
        <v>2.74</v>
      </c>
      <c r="U209" s="239">
        <v>23.98</v>
      </c>
      <c r="V209" s="239">
        <v>28.15</v>
      </c>
      <c r="W209" s="239">
        <v>19.73</v>
      </c>
      <c r="X209" s="239">
        <v>20.56</v>
      </c>
      <c r="Y209" s="239">
        <v>51.32</v>
      </c>
      <c r="Z209" s="239">
        <v>24.8</v>
      </c>
      <c r="AA209" s="239">
        <v>35.32</v>
      </c>
      <c r="AB209" s="239">
        <v>33.93</v>
      </c>
      <c r="AC209" s="239">
        <v>30.91</v>
      </c>
      <c r="AD209" s="239">
        <v>17.989999999999998</v>
      </c>
      <c r="AE209" s="239">
        <v>22.45</v>
      </c>
    </row>
    <row r="210" spans="2:31">
      <c r="D210" s="238">
        <v>109</v>
      </c>
      <c r="E210" s="238" t="s">
        <v>172</v>
      </c>
      <c r="F210" s="238" t="s">
        <v>1825</v>
      </c>
      <c r="G210" s="238" t="s">
        <v>1497</v>
      </c>
      <c r="H210" s="238" t="s">
        <v>1476</v>
      </c>
      <c r="I210" s="238">
        <v>1</v>
      </c>
      <c r="J210" s="239">
        <v>13.59</v>
      </c>
      <c r="K210" s="239">
        <v>17.309999999999999</v>
      </c>
      <c r="L210" s="239">
        <v>7.06</v>
      </c>
      <c r="M210" s="239">
        <v>16.670000000000002</v>
      </c>
      <c r="N210" s="239">
        <v>0</v>
      </c>
      <c r="O210" s="239">
        <v>43.56</v>
      </c>
      <c r="P210" s="239">
        <v>7.14</v>
      </c>
      <c r="Q210" s="239">
        <v>0</v>
      </c>
      <c r="R210" s="239">
        <v>42.99</v>
      </c>
      <c r="S210" s="239">
        <v>5.81</v>
      </c>
      <c r="T210" s="239">
        <v>3.09</v>
      </c>
      <c r="U210" s="239">
        <v>18.420000000000002</v>
      </c>
      <c r="V210" s="239">
        <v>1.01</v>
      </c>
      <c r="W210" s="239">
        <v>15.89</v>
      </c>
      <c r="X210" s="239">
        <v>24.85</v>
      </c>
      <c r="Y210" s="239">
        <v>25.17</v>
      </c>
      <c r="Z210" s="239">
        <v>32.97</v>
      </c>
      <c r="AA210" s="239">
        <v>22.09</v>
      </c>
      <c r="AB210" s="239">
        <v>27.91</v>
      </c>
      <c r="AC210" s="239">
        <v>25.15</v>
      </c>
      <c r="AD210" s="239">
        <v>24.62</v>
      </c>
      <c r="AE210" s="239">
        <v>17.87</v>
      </c>
    </row>
    <row r="211" spans="2:31">
      <c r="D211" s="238">
        <v>110</v>
      </c>
      <c r="E211" s="238" t="s">
        <v>298</v>
      </c>
      <c r="F211" s="238" t="s">
        <v>1832</v>
      </c>
      <c r="G211" s="238" t="s">
        <v>140</v>
      </c>
      <c r="H211" s="238" t="s">
        <v>1478</v>
      </c>
      <c r="I211" s="238">
        <v>1</v>
      </c>
      <c r="J211" s="239">
        <v>12.09</v>
      </c>
      <c r="K211" s="239">
        <v>28.57</v>
      </c>
      <c r="L211" s="239">
        <v>20</v>
      </c>
      <c r="M211" s="239">
        <v>11.69</v>
      </c>
      <c r="N211" s="239">
        <v>0</v>
      </c>
      <c r="O211" s="239">
        <v>53.68</v>
      </c>
      <c r="P211" s="239">
        <v>9.3800000000000008</v>
      </c>
      <c r="Q211" s="239">
        <v>0</v>
      </c>
      <c r="R211" s="239">
        <v>43.96</v>
      </c>
      <c r="S211" s="239">
        <v>6.19</v>
      </c>
      <c r="T211" s="239">
        <v>16.920000000000002</v>
      </c>
      <c r="U211" s="239">
        <v>5.33</v>
      </c>
      <c r="V211" s="239">
        <v>0</v>
      </c>
      <c r="W211" s="239">
        <v>45.12</v>
      </c>
      <c r="X211" s="239">
        <v>6.76</v>
      </c>
      <c r="Y211" s="239">
        <v>23</v>
      </c>
      <c r="Z211" s="239">
        <v>29.41</v>
      </c>
      <c r="AA211" s="239">
        <v>25.42</v>
      </c>
      <c r="AB211" s="239">
        <v>57.14</v>
      </c>
      <c r="AC211" s="239">
        <v>33.33</v>
      </c>
      <c r="AD211" s="239">
        <v>8.6199999999999992</v>
      </c>
      <c r="AE211" s="239">
        <v>19.47</v>
      </c>
    </row>
    <row r="212" spans="2:31">
      <c r="D212" s="238">
        <v>111</v>
      </c>
      <c r="E212" s="238" t="s">
        <v>299</v>
      </c>
      <c r="F212" s="238" t="s">
        <v>1836</v>
      </c>
      <c r="G212" s="238" t="s">
        <v>140</v>
      </c>
      <c r="H212" s="238" t="s">
        <v>1479</v>
      </c>
      <c r="I212" s="238">
        <v>1</v>
      </c>
      <c r="J212" s="239">
        <v>40.130000000000003</v>
      </c>
      <c r="K212" s="239">
        <v>17.420000000000002</v>
      </c>
      <c r="L212" s="239">
        <v>18.64</v>
      </c>
      <c r="M212" s="239">
        <v>25.57</v>
      </c>
      <c r="N212" s="239">
        <v>2.61</v>
      </c>
      <c r="O212" s="239">
        <v>0</v>
      </c>
      <c r="P212" s="239">
        <v>10.95</v>
      </c>
      <c r="Q212" s="239">
        <v>2.84</v>
      </c>
      <c r="R212" s="239">
        <v>0.59</v>
      </c>
      <c r="S212" s="239">
        <v>8.5</v>
      </c>
      <c r="T212" s="239">
        <v>0.75</v>
      </c>
      <c r="U212" s="239">
        <v>2.09</v>
      </c>
      <c r="V212" s="239">
        <v>4.3600000000000003</v>
      </c>
      <c r="W212" s="239">
        <v>9.4499999999999993</v>
      </c>
      <c r="X212" s="239">
        <v>9.8000000000000007</v>
      </c>
      <c r="Y212" s="239">
        <v>27.78</v>
      </c>
      <c r="Z212" s="239">
        <v>31.41</v>
      </c>
      <c r="AA212" s="239">
        <v>14.72</v>
      </c>
      <c r="AB212" s="239">
        <v>22.56</v>
      </c>
      <c r="AC212" s="239">
        <v>14.82</v>
      </c>
      <c r="AD212" s="239">
        <v>1.26</v>
      </c>
      <c r="AE212" s="239">
        <v>14.94</v>
      </c>
    </row>
    <row r="213" spans="2:31">
      <c r="B213" s="238" t="s">
        <v>346</v>
      </c>
      <c r="C213" s="238" t="s">
        <v>323</v>
      </c>
      <c r="D213" s="238">
        <v>112</v>
      </c>
      <c r="E213" s="238" t="s">
        <v>300</v>
      </c>
      <c r="F213" s="238" t="s">
        <v>1513</v>
      </c>
      <c r="G213" s="238" t="s">
        <v>1497</v>
      </c>
      <c r="H213" s="238" t="s">
        <v>1295</v>
      </c>
      <c r="I213" s="238">
        <v>1</v>
      </c>
      <c r="J213" s="239">
        <v>0.61</v>
      </c>
      <c r="K213" s="239" t="s">
        <v>191</v>
      </c>
      <c r="L213" s="239">
        <v>0.62</v>
      </c>
      <c r="M213" s="239">
        <v>0.79</v>
      </c>
      <c r="N213" s="239">
        <v>0.61</v>
      </c>
      <c r="O213" s="239" t="s">
        <v>191</v>
      </c>
      <c r="P213" s="239">
        <v>0.67</v>
      </c>
      <c r="Q213" s="239" t="s">
        <v>191</v>
      </c>
      <c r="R213" s="239" t="s">
        <v>191</v>
      </c>
      <c r="S213" s="239">
        <v>0.55000000000000004</v>
      </c>
      <c r="T213" s="239">
        <v>0.68</v>
      </c>
      <c r="U213" s="239">
        <v>0.71</v>
      </c>
      <c r="V213" s="239" t="s">
        <v>191</v>
      </c>
      <c r="W213" s="239">
        <v>0.57999999999999996</v>
      </c>
      <c r="X213" s="239">
        <v>0.66</v>
      </c>
      <c r="Y213" s="239">
        <v>0.43</v>
      </c>
      <c r="Z213" s="239">
        <v>0.84</v>
      </c>
      <c r="AA213" s="239">
        <v>0.72</v>
      </c>
      <c r="AB213" s="239">
        <v>0.48</v>
      </c>
      <c r="AC213" s="239" t="s">
        <v>191</v>
      </c>
      <c r="AD213" s="239" t="s">
        <v>191</v>
      </c>
      <c r="AE213" s="239">
        <v>0.61</v>
      </c>
    </row>
    <row r="214" spans="2:31">
      <c r="E214" s="238" t="s">
        <v>301</v>
      </c>
      <c r="F214" s="238" t="s">
        <v>1514</v>
      </c>
      <c r="G214" s="238" t="s">
        <v>1497</v>
      </c>
      <c r="H214" s="238" t="s">
        <v>1296</v>
      </c>
      <c r="I214" s="238">
        <v>1</v>
      </c>
      <c r="J214" s="239">
        <v>0.62</v>
      </c>
      <c r="K214" s="239" t="s">
        <v>191</v>
      </c>
      <c r="L214" s="239">
        <v>0.66</v>
      </c>
      <c r="M214" s="239">
        <v>0.71</v>
      </c>
      <c r="N214" s="239">
        <v>0.57999999999999996</v>
      </c>
      <c r="O214" s="239" t="s">
        <v>191</v>
      </c>
      <c r="P214" s="239">
        <v>0.64</v>
      </c>
      <c r="Q214" s="239" t="s">
        <v>191</v>
      </c>
      <c r="R214" s="239" t="s">
        <v>191</v>
      </c>
      <c r="S214" s="239">
        <v>0.6</v>
      </c>
      <c r="T214" s="239">
        <v>0.69</v>
      </c>
      <c r="U214" s="239">
        <v>0.68</v>
      </c>
      <c r="V214" s="239" t="s">
        <v>191</v>
      </c>
      <c r="W214" s="239">
        <v>0.65</v>
      </c>
      <c r="X214" s="239">
        <v>0.59</v>
      </c>
      <c r="Y214" s="239">
        <v>0.43</v>
      </c>
      <c r="Z214" s="239">
        <v>0.7</v>
      </c>
      <c r="AA214" s="239">
        <v>0.76</v>
      </c>
      <c r="AB214" s="239">
        <v>0.43</v>
      </c>
      <c r="AC214" s="239" t="s">
        <v>191</v>
      </c>
      <c r="AD214" s="239" t="s">
        <v>191</v>
      </c>
      <c r="AE214" s="239">
        <v>0.62</v>
      </c>
    </row>
    <row r="215" spans="2:31">
      <c r="E215" s="238" t="s">
        <v>302</v>
      </c>
      <c r="F215" s="238" t="s">
        <v>1512</v>
      </c>
      <c r="G215" s="238" t="s">
        <v>1497</v>
      </c>
      <c r="H215" s="238" t="s">
        <v>1294</v>
      </c>
      <c r="I215" s="238">
        <v>1</v>
      </c>
      <c r="J215" s="239">
        <v>0.61</v>
      </c>
      <c r="K215" s="239" t="s">
        <v>191</v>
      </c>
      <c r="L215" s="239">
        <v>0.64</v>
      </c>
      <c r="M215" s="239">
        <v>0.74</v>
      </c>
      <c r="N215" s="239">
        <v>0.59</v>
      </c>
      <c r="O215" s="239" t="s">
        <v>191</v>
      </c>
      <c r="P215" s="239">
        <v>0.65</v>
      </c>
      <c r="Q215" s="239" t="s">
        <v>191</v>
      </c>
      <c r="R215" s="239" t="s">
        <v>191</v>
      </c>
      <c r="S215" s="239">
        <v>0.57999999999999996</v>
      </c>
      <c r="T215" s="239">
        <v>0.69</v>
      </c>
      <c r="U215" s="239">
        <v>0.69</v>
      </c>
      <c r="V215" s="239" t="s">
        <v>191</v>
      </c>
      <c r="W215" s="239">
        <v>0.62</v>
      </c>
      <c r="X215" s="239">
        <v>0.62</v>
      </c>
      <c r="Y215" s="239">
        <v>0.43</v>
      </c>
      <c r="Z215" s="239">
        <v>0.76</v>
      </c>
      <c r="AA215" s="239">
        <v>0.74</v>
      </c>
      <c r="AB215" s="239">
        <v>0.45</v>
      </c>
      <c r="AC215" s="239" t="s">
        <v>191</v>
      </c>
      <c r="AD215" s="239" t="s">
        <v>191</v>
      </c>
      <c r="AE215" s="239">
        <v>0.61</v>
      </c>
    </row>
    <row r="216" spans="2:31">
      <c r="D216" s="238">
        <v>113</v>
      </c>
      <c r="E216" s="238" t="s">
        <v>1807</v>
      </c>
      <c r="F216" s="238" t="s">
        <v>1838</v>
      </c>
      <c r="G216" s="238" t="s">
        <v>1497</v>
      </c>
      <c r="H216" s="238" t="s">
        <v>1301</v>
      </c>
      <c r="I216" s="238">
        <v>1</v>
      </c>
      <c r="J216" s="239">
        <v>8.26</v>
      </c>
      <c r="K216" s="239" t="s">
        <v>191</v>
      </c>
      <c r="L216" s="239">
        <v>5.54</v>
      </c>
      <c r="M216" s="239">
        <v>6.52</v>
      </c>
      <c r="N216" s="239">
        <v>5.28</v>
      </c>
      <c r="O216" s="239" t="s">
        <v>191</v>
      </c>
      <c r="P216" s="239">
        <v>6.06</v>
      </c>
      <c r="Q216" s="239" t="s">
        <v>191</v>
      </c>
      <c r="R216" s="239" t="s">
        <v>191</v>
      </c>
      <c r="S216" s="239">
        <v>4.71</v>
      </c>
      <c r="T216" s="239">
        <v>4</v>
      </c>
      <c r="U216" s="239">
        <v>7.01</v>
      </c>
      <c r="V216" s="239" t="s">
        <v>191</v>
      </c>
      <c r="W216" s="239">
        <v>8.14</v>
      </c>
      <c r="X216" s="239">
        <v>5.64</v>
      </c>
      <c r="Y216" s="239">
        <v>8.31</v>
      </c>
      <c r="Z216" s="239">
        <v>6.2</v>
      </c>
      <c r="AA216" s="239">
        <v>8.7100000000000009</v>
      </c>
      <c r="AB216" s="239">
        <v>6.17</v>
      </c>
      <c r="AC216" s="239">
        <v>2.68</v>
      </c>
      <c r="AD216" s="239" t="s">
        <v>191</v>
      </c>
      <c r="AE216" s="239">
        <v>6.73</v>
      </c>
    </row>
    <row r="217" spans="2:31">
      <c r="E217" s="238" t="s">
        <v>1808</v>
      </c>
      <c r="F217" s="238" t="s">
        <v>1839</v>
      </c>
      <c r="G217" s="238" t="s">
        <v>1497</v>
      </c>
      <c r="H217" s="238" t="s">
        <v>1302</v>
      </c>
      <c r="I217" s="238">
        <v>1</v>
      </c>
      <c r="J217" s="239">
        <v>7.09</v>
      </c>
      <c r="K217" s="239" t="s">
        <v>191</v>
      </c>
      <c r="L217" s="239">
        <v>7.17</v>
      </c>
      <c r="M217" s="239">
        <v>5.64</v>
      </c>
      <c r="N217" s="239">
        <v>3.45</v>
      </c>
      <c r="O217" s="239" t="s">
        <v>191</v>
      </c>
      <c r="P217" s="239">
        <v>5.91</v>
      </c>
      <c r="Q217" s="239" t="s">
        <v>191</v>
      </c>
      <c r="R217" s="239" t="s">
        <v>191</v>
      </c>
      <c r="S217" s="239">
        <v>5.59</v>
      </c>
      <c r="T217" s="239">
        <v>3.86</v>
      </c>
      <c r="U217" s="239">
        <v>7.3</v>
      </c>
      <c r="V217" s="239" t="s">
        <v>191</v>
      </c>
      <c r="W217" s="239">
        <v>8.1999999999999993</v>
      </c>
      <c r="X217" s="239">
        <v>6.15</v>
      </c>
      <c r="Y217" s="239">
        <v>8.74</v>
      </c>
      <c r="Z217" s="239">
        <v>7.01</v>
      </c>
      <c r="AA217" s="239">
        <v>9.18</v>
      </c>
      <c r="AB217" s="239">
        <v>6.28</v>
      </c>
      <c r="AC217" s="239">
        <v>5.61</v>
      </c>
      <c r="AD217" s="239" t="s">
        <v>191</v>
      </c>
      <c r="AE217" s="239">
        <v>6.8</v>
      </c>
    </row>
    <row r="218" spans="2:31">
      <c r="E218" s="238" t="s">
        <v>303</v>
      </c>
      <c r="F218" s="238" t="s">
        <v>1840</v>
      </c>
      <c r="G218" s="238" t="s">
        <v>140</v>
      </c>
      <c r="H218" s="238" t="s">
        <v>1300</v>
      </c>
      <c r="I218" s="238">
        <v>1</v>
      </c>
      <c r="J218" s="239">
        <v>7.6</v>
      </c>
      <c r="K218" s="239" t="s">
        <v>191</v>
      </c>
      <c r="L218" s="239">
        <v>6.49</v>
      </c>
      <c r="M218" s="239">
        <v>6</v>
      </c>
      <c r="N218" s="239">
        <v>4.1900000000000004</v>
      </c>
      <c r="O218" s="239" t="s">
        <v>191</v>
      </c>
      <c r="P218" s="239">
        <v>5.98</v>
      </c>
      <c r="Q218" s="239" t="s">
        <v>191</v>
      </c>
      <c r="R218" s="239" t="s">
        <v>191</v>
      </c>
      <c r="S218" s="239">
        <v>5.21</v>
      </c>
      <c r="T218" s="239">
        <v>3.92</v>
      </c>
      <c r="U218" s="239">
        <v>7.2</v>
      </c>
      <c r="V218" s="239" t="s">
        <v>191</v>
      </c>
      <c r="W218" s="239">
        <v>8.17</v>
      </c>
      <c r="X218" s="239">
        <v>5.93</v>
      </c>
      <c r="Y218" s="239">
        <v>8.56</v>
      </c>
      <c r="Z218" s="239">
        <v>6.68</v>
      </c>
      <c r="AA218" s="239">
        <v>8.99</v>
      </c>
      <c r="AB218" s="239">
        <v>6.24</v>
      </c>
      <c r="AC218" s="239">
        <v>4.32</v>
      </c>
      <c r="AD218" s="239" t="s">
        <v>191</v>
      </c>
      <c r="AE218" s="239">
        <v>6.78</v>
      </c>
    </row>
    <row r="219" spans="2:31">
      <c r="D219" s="238">
        <v>114</v>
      </c>
      <c r="E219" s="238" t="s">
        <v>175</v>
      </c>
      <c r="F219" s="238" t="s">
        <v>1841</v>
      </c>
      <c r="G219" s="238" t="s">
        <v>1497</v>
      </c>
      <c r="H219" s="238" t="s">
        <v>1298</v>
      </c>
      <c r="I219" s="238">
        <v>1</v>
      </c>
      <c r="J219" s="239">
        <v>2.7</v>
      </c>
      <c r="K219" s="239" t="s">
        <v>191</v>
      </c>
      <c r="L219" s="239">
        <v>2.4</v>
      </c>
      <c r="M219" s="239">
        <v>3.6</v>
      </c>
      <c r="N219" s="239">
        <v>2.6</v>
      </c>
      <c r="O219" s="239" t="s">
        <v>191</v>
      </c>
      <c r="P219" s="239">
        <v>2.4</v>
      </c>
      <c r="Q219" s="239" t="s">
        <v>191</v>
      </c>
      <c r="R219" s="239" t="s">
        <v>191</v>
      </c>
      <c r="S219" s="239">
        <v>3.2</v>
      </c>
      <c r="T219" s="239">
        <v>2</v>
      </c>
      <c r="U219" s="239">
        <v>3.1</v>
      </c>
      <c r="V219" s="239" t="s">
        <v>191</v>
      </c>
      <c r="W219" s="239">
        <v>1.6</v>
      </c>
      <c r="X219" s="239">
        <v>2.7</v>
      </c>
      <c r="Y219" s="239">
        <v>2.9</v>
      </c>
      <c r="Z219" s="239">
        <v>2.9</v>
      </c>
      <c r="AA219" s="239">
        <v>1.7</v>
      </c>
      <c r="AB219" s="239">
        <v>2.4</v>
      </c>
      <c r="AC219" s="239">
        <v>2.2999999999999998</v>
      </c>
      <c r="AD219" s="239" t="s">
        <v>191</v>
      </c>
      <c r="AE219" s="239">
        <v>2.7</v>
      </c>
    </row>
    <row r="220" spans="2:31">
      <c r="E220" s="238" t="s">
        <v>176</v>
      </c>
      <c r="F220" s="238" t="s">
        <v>1842</v>
      </c>
      <c r="G220" s="238" t="s">
        <v>1497</v>
      </c>
      <c r="H220" s="238" t="s">
        <v>1299</v>
      </c>
      <c r="I220" s="238">
        <v>1</v>
      </c>
      <c r="J220" s="239">
        <v>3</v>
      </c>
      <c r="K220" s="239" t="s">
        <v>191</v>
      </c>
      <c r="L220" s="239">
        <v>2.5</v>
      </c>
      <c r="M220" s="239">
        <v>4.0999999999999996</v>
      </c>
      <c r="N220" s="239">
        <v>3.2</v>
      </c>
      <c r="O220" s="239" t="s">
        <v>191</v>
      </c>
      <c r="P220" s="239">
        <v>2.7</v>
      </c>
      <c r="Q220" s="239" t="s">
        <v>191</v>
      </c>
      <c r="R220" s="239" t="s">
        <v>191</v>
      </c>
      <c r="S220" s="239">
        <v>2.7</v>
      </c>
      <c r="T220" s="239">
        <v>2.9</v>
      </c>
      <c r="U220" s="239">
        <v>3</v>
      </c>
      <c r="V220" s="239" t="s">
        <v>191</v>
      </c>
      <c r="W220" s="239">
        <v>2.4</v>
      </c>
      <c r="X220" s="239">
        <v>2.1</v>
      </c>
      <c r="Y220" s="239">
        <v>2.9</v>
      </c>
      <c r="Z220" s="239">
        <v>1.4</v>
      </c>
      <c r="AA220" s="239">
        <v>2.6</v>
      </c>
      <c r="AB220" s="239">
        <v>1.1000000000000001</v>
      </c>
      <c r="AC220" s="239">
        <v>2.7</v>
      </c>
      <c r="AD220" s="239" t="s">
        <v>191</v>
      </c>
      <c r="AE220" s="239">
        <v>2.8</v>
      </c>
    </row>
    <row r="221" spans="2:31">
      <c r="E221" s="238" t="s">
        <v>1788</v>
      </c>
      <c r="F221" s="238" t="s">
        <v>1843</v>
      </c>
      <c r="G221" s="238" t="s">
        <v>1497</v>
      </c>
      <c r="H221" s="238" t="s">
        <v>1297</v>
      </c>
      <c r="I221" s="238">
        <v>1</v>
      </c>
      <c r="J221" s="239">
        <v>2.9</v>
      </c>
      <c r="K221" s="239" t="s">
        <v>191</v>
      </c>
      <c r="L221" s="239">
        <v>2.5</v>
      </c>
      <c r="M221" s="239">
        <v>3.9</v>
      </c>
      <c r="N221" s="239">
        <v>2.9</v>
      </c>
      <c r="O221" s="239" t="s">
        <v>191</v>
      </c>
      <c r="P221" s="239">
        <v>2.6</v>
      </c>
      <c r="Q221" s="239" t="s">
        <v>191</v>
      </c>
      <c r="R221" s="239" t="s">
        <v>191</v>
      </c>
      <c r="S221" s="239">
        <v>2.9</v>
      </c>
      <c r="T221" s="239">
        <v>2.2000000000000002</v>
      </c>
      <c r="U221" s="239">
        <v>3.1</v>
      </c>
      <c r="V221" s="239" t="s">
        <v>191</v>
      </c>
      <c r="W221" s="239">
        <v>2.1</v>
      </c>
      <c r="X221" s="239">
        <v>2.4</v>
      </c>
      <c r="Y221" s="239">
        <v>2.9</v>
      </c>
      <c r="Z221" s="239">
        <v>2.1</v>
      </c>
      <c r="AA221" s="239">
        <v>2.2000000000000002</v>
      </c>
      <c r="AB221" s="239">
        <v>1.6</v>
      </c>
      <c r="AC221" s="239">
        <v>2.5</v>
      </c>
      <c r="AD221" s="239" t="s">
        <v>191</v>
      </c>
      <c r="AE221" s="239">
        <v>2.7</v>
      </c>
    </row>
    <row r="222" spans="2:31">
      <c r="B222" s="238" t="s">
        <v>347</v>
      </c>
      <c r="C222" s="238" t="s">
        <v>325</v>
      </c>
      <c r="D222" s="238">
        <v>115</v>
      </c>
      <c r="E222" s="238" t="s">
        <v>177</v>
      </c>
      <c r="F222" s="238" t="s">
        <v>1536</v>
      </c>
      <c r="G222" s="238" t="s">
        <v>1496</v>
      </c>
      <c r="H222" s="238" t="s">
        <v>1282</v>
      </c>
      <c r="I222" s="238">
        <v>1</v>
      </c>
      <c r="J222" s="239">
        <v>2.94</v>
      </c>
      <c r="K222" s="239">
        <v>2.74</v>
      </c>
      <c r="L222" s="239">
        <v>1.99</v>
      </c>
      <c r="M222" s="239">
        <v>2.81</v>
      </c>
      <c r="N222" s="239">
        <v>2.83</v>
      </c>
      <c r="O222" s="239">
        <v>2.4900000000000002</v>
      </c>
      <c r="P222" s="239">
        <v>2.6</v>
      </c>
      <c r="Q222" s="239">
        <v>2.86</v>
      </c>
      <c r="R222" s="239">
        <v>3.18</v>
      </c>
      <c r="S222" s="239">
        <v>2.57</v>
      </c>
      <c r="T222" s="239">
        <v>2.6</v>
      </c>
      <c r="U222" s="239">
        <v>3.53</v>
      </c>
      <c r="V222" s="239">
        <v>3.28</v>
      </c>
      <c r="W222" s="239">
        <v>2.36</v>
      </c>
      <c r="X222" s="239">
        <v>2.58</v>
      </c>
      <c r="Y222" s="239">
        <v>2.61</v>
      </c>
      <c r="Z222" s="239">
        <v>2.68</v>
      </c>
      <c r="AA222" s="239">
        <v>3.03</v>
      </c>
      <c r="AB222" s="239">
        <v>2.1</v>
      </c>
      <c r="AC222" s="239">
        <v>2.79</v>
      </c>
      <c r="AD222" s="239">
        <v>3.05</v>
      </c>
      <c r="AE222" s="239">
        <v>2.87</v>
      </c>
    </row>
    <row r="223" spans="2:31">
      <c r="E223" s="238" t="s">
        <v>178</v>
      </c>
      <c r="F223" s="238" t="s">
        <v>1537</v>
      </c>
      <c r="G223" s="238" t="s">
        <v>1496</v>
      </c>
      <c r="H223" s="238" t="s">
        <v>1283</v>
      </c>
      <c r="I223" s="238">
        <v>1</v>
      </c>
      <c r="J223" s="239">
        <v>2.63</v>
      </c>
      <c r="K223" s="239">
        <v>2.95</v>
      </c>
      <c r="L223" s="239">
        <v>2.39</v>
      </c>
      <c r="M223" s="239">
        <v>3.04</v>
      </c>
      <c r="N223" s="239">
        <v>2.35</v>
      </c>
      <c r="O223" s="239">
        <v>2.0499999999999998</v>
      </c>
      <c r="P223" s="239">
        <v>2.56</v>
      </c>
      <c r="Q223" s="239">
        <v>2.81</v>
      </c>
      <c r="R223" s="239">
        <v>2.87</v>
      </c>
      <c r="S223" s="239">
        <v>3.13</v>
      </c>
      <c r="T223" s="239">
        <v>3</v>
      </c>
      <c r="U223" s="239">
        <v>3.4</v>
      </c>
      <c r="V223" s="239">
        <v>3.13</v>
      </c>
      <c r="W223" s="239">
        <v>3.61</v>
      </c>
      <c r="X223" s="239">
        <v>3.35</v>
      </c>
      <c r="Y223" s="239">
        <v>2.77</v>
      </c>
      <c r="Z223" s="239">
        <v>2.63</v>
      </c>
      <c r="AA223" s="239">
        <v>2.5499999999999998</v>
      </c>
      <c r="AB223" s="239">
        <v>2.58</v>
      </c>
      <c r="AC223" s="239">
        <v>2.3199999999999998</v>
      </c>
      <c r="AD223" s="239">
        <v>2.0099999999999998</v>
      </c>
      <c r="AE223" s="239">
        <v>2.88</v>
      </c>
    </row>
    <row r="224" spans="2:31">
      <c r="E224" s="238" t="s">
        <v>179</v>
      </c>
      <c r="F224" s="238" t="s">
        <v>1535</v>
      </c>
      <c r="G224" s="238" t="s">
        <v>1496</v>
      </c>
      <c r="H224" s="238" t="s">
        <v>1281</v>
      </c>
      <c r="I224" s="238">
        <v>1</v>
      </c>
      <c r="J224" s="239">
        <v>2.83</v>
      </c>
      <c r="K224" s="239">
        <v>2.82</v>
      </c>
      <c r="L224" s="239">
        <v>2.14</v>
      </c>
      <c r="M224" s="239">
        <v>2.89</v>
      </c>
      <c r="N224" s="239">
        <v>2.65</v>
      </c>
      <c r="O224" s="239">
        <v>2.3199999999999998</v>
      </c>
      <c r="P224" s="239">
        <v>2.59</v>
      </c>
      <c r="Q224" s="239">
        <v>2.84</v>
      </c>
      <c r="R224" s="239">
        <v>3.06</v>
      </c>
      <c r="S224" s="239">
        <v>2.77</v>
      </c>
      <c r="T224" s="239">
        <v>2.76</v>
      </c>
      <c r="U224" s="239">
        <v>3.48</v>
      </c>
      <c r="V224" s="239">
        <v>3.23</v>
      </c>
      <c r="W224" s="239">
        <v>2.81</v>
      </c>
      <c r="X224" s="239">
        <v>2.86</v>
      </c>
      <c r="Y224" s="239">
        <v>2.67</v>
      </c>
      <c r="Z224" s="239">
        <v>2.66</v>
      </c>
      <c r="AA224" s="239">
        <v>2.85</v>
      </c>
      <c r="AB224" s="239">
        <v>2.2799999999999998</v>
      </c>
      <c r="AC224" s="239">
        <v>2.61</v>
      </c>
      <c r="AD224" s="239">
        <v>2.66</v>
      </c>
      <c r="AE224" s="239">
        <v>2.87</v>
      </c>
    </row>
    <row r="225" spans="4:31">
      <c r="D225" s="238">
        <v>116</v>
      </c>
      <c r="E225" s="238" t="s">
        <v>180</v>
      </c>
      <c r="F225" s="238" t="s">
        <v>1561</v>
      </c>
      <c r="G225" s="238" t="s">
        <v>1496</v>
      </c>
      <c r="H225" s="238" t="s">
        <v>1279</v>
      </c>
      <c r="I225" s="238">
        <v>1</v>
      </c>
      <c r="J225" s="239">
        <v>10.59</v>
      </c>
      <c r="K225" s="239">
        <v>15.72</v>
      </c>
      <c r="L225" s="239">
        <v>10.5</v>
      </c>
      <c r="M225" s="239">
        <v>10.43</v>
      </c>
      <c r="N225" s="239">
        <v>12.07</v>
      </c>
      <c r="O225" s="239">
        <v>14.11</v>
      </c>
      <c r="P225" s="239">
        <v>9.57</v>
      </c>
      <c r="Q225" s="239">
        <v>9.93</v>
      </c>
      <c r="R225" s="239">
        <v>11.06</v>
      </c>
      <c r="S225" s="239">
        <v>12.35</v>
      </c>
      <c r="T225" s="239">
        <v>11.53</v>
      </c>
      <c r="U225" s="239">
        <v>14.31</v>
      </c>
      <c r="V225" s="239">
        <v>12.44</v>
      </c>
      <c r="W225" s="239">
        <v>9.51</v>
      </c>
      <c r="X225" s="239">
        <v>11.63</v>
      </c>
      <c r="Y225" s="239">
        <v>10.41</v>
      </c>
      <c r="Z225" s="239">
        <v>11.58</v>
      </c>
      <c r="AA225" s="239">
        <v>12.63</v>
      </c>
      <c r="AB225" s="239">
        <v>9.56</v>
      </c>
      <c r="AC225" s="239">
        <v>15.67</v>
      </c>
      <c r="AD225" s="239">
        <v>12.07</v>
      </c>
      <c r="AE225" s="239">
        <v>12.03</v>
      </c>
    </row>
    <row r="226" spans="4:31">
      <c r="E226" s="238" t="s">
        <v>181</v>
      </c>
      <c r="F226" s="238" t="s">
        <v>1562</v>
      </c>
      <c r="G226" s="238" t="s">
        <v>1496</v>
      </c>
      <c r="H226" s="238" t="s">
        <v>1280</v>
      </c>
      <c r="I226" s="238">
        <v>1</v>
      </c>
      <c r="J226" s="239">
        <v>8.6</v>
      </c>
      <c r="K226" s="239">
        <v>11.29</v>
      </c>
      <c r="L226" s="239">
        <v>8.3000000000000007</v>
      </c>
      <c r="M226" s="239">
        <v>8.59</v>
      </c>
      <c r="N226" s="239">
        <v>9.61</v>
      </c>
      <c r="O226" s="239">
        <v>11.6</v>
      </c>
      <c r="P226" s="239">
        <v>7.88</v>
      </c>
      <c r="Q226" s="239">
        <v>6.34</v>
      </c>
      <c r="R226" s="239">
        <v>8.0299999999999994</v>
      </c>
      <c r="S226" s="239">
        <v>10.51</v>
      </c>
      <c r="T226" s="239">
        <v>8.41</v>
      </c>
      <c r="U226" s="239">
        <v>11</v>
      </c>
      <c r="V226" s="239">
        <v>9.92</v>
      </c>
      <c r="W226" s="239">
        <v>8.17</v>
      </c>
      <c r="X226" s="239">
        <v>8.6199999999999992</v>
      </c>
      <c r="Y226" s="239">
        <v>8.08</v>
      </c>
      <c r="Z226" s="239">
        <v>8.76</v>
      </c>
      <c r="AA226" s="239">
        <v>9.39</v>
      </c>
      <c r="AB226" s="239">
        <v>7.14</v>
      </c>
      <c r="AC226" s="239">
        <v>10.58</v>
      </c>
      <c r="AD226" s="239">
        <v>8.02</v>
      </c>
      <c r="AE226" s="239">
        <v>9.4499999999999993</v>
      </c>
    </row>
    <row r="227" spans="4:31">
      <c r="E227" s="238" t="s">
        <v>182</v>
      </c>
      <c r="F227" s="238" t="s">
        <v>1560</v>
      </c>
      <c r="G227" s="238" t="s">
        <v>1496</v>
      </c>
      <c r="H227" s="238" t="s">
        <v>1278</v>
      </c>
      <c r="I227" s="238">
        <v>1</v>
      </c>
      <c r="J227" s="239">
        <v>9.91</v>
      </c>
      <c r="K227" s="239">
        <v>14.05</v>
      </c>
      <c r="L227" s="239">
        <v>9.6999999999999993</v>
      </c>
      <c r="M227" s="239">
        <v>9.75</v>
      </c>
      <c r="N227" s="239">
        <v>11.14</v>
      </c>
      <c r="O227" s="239">
        <v>13.13</v>
      </c>
      <c r="P227" s="239">
        <v>8.94</v>
      </c>
      <c r="Q227" s="239">
        <v>8.58</v>
      </c>
      <c r="R227" s="239">
        <v>9.91</v>
      </c>
      <c r="S227" s="239">
        <v>11.68</v>
      </c>
      <c r="T227" s="239">
        <v>10.32</v>
      </c>
      <c r="U227" s="239">
        <v>13.07</v>
      </c>
      <c r="V227" s="239">
        <v>11.5</v>
      </c>
      <c r="W227" s="239">
        <v>9.0299999999999994</v>
      </c>
      <c r="X227" s="239">
        <v>10.52</v>
      </c>
      <c r="Y227" s="239">
        <v>9.5399999999999991</v>
      </c>
      <c r="Z227" s="239">
        <v>10.54</v>
      </c>
      <c r="AA227" s="239">
        <v>11.43</v>
      </c>
      <c r="AB227" s="239">
        <v>8.65</v>
      </c>
      <c r="AC227" s="239">
        <v>13.73</v>
      </c>
      <c r="AD227" s="239">
        <v>10.53</v>
      </c>
      <c r="AE227" s="239">
        <v>11.08</v>
      </c>
    </row>
    <row r="228" spans="4:31">
      <c r="D228" s="238">
        <v>117</v>
      </c>
      <c r="E228" s="238" t="s">
        <v>183</v>
      </c>
      <c r="F228" s="238" t="s">
        <v>1522</v>
      </c>
      <c r="G228" s="238" t="s">
        <v>1497</v>
      </c>
      <c r="H228" s="238" t="s">
        <v>1292</v>
      </c>
      <c r="I228" s="238">
        <v>1</v>
      </c>
      <c r="J228" s="239">
        <v>29.77991475</v>
      </c>
      <c r="K228" s="239">
        <v>25.207431410000002</v>
      </c>
      <c r="L228" s="239">
        <v>25.876840829999999</v>
      </c>
      <c r="M228" s="239">
        <v>24.62401479</v>
      </c>
      <c r="N228" s="239">
        <v>23.537655600000001</v>
      </c>
      <c r="O228" s="239">
        <v>26.687107149999999</v>
      </c>
      <c r="P228" s="239">
        <v>26.112452319999999</v>
      </c>
      <c r="Q228" s="239">
        <v>27.19284124</v>
      </c>
      <c r="R228" s="239">
        <v>27.701795260000001</v>
      </c>
      <c r="S228" s="239">
        <v>28.086523010000001</v>
      </c>
      <c r="T228" s="239">
        <v>28.270326430000001</v>
      </c>
      <c r="U228" s="239">
        <v>27.60014348</v>
      </c>
      <c r="V228" s="239">
        <v>24.191240820000001</v>
      </c>
      <c r="W228" s="239">
        <v>24.00538641</v>
      </c>
      <c r="X228" s="239">
        <v>26.426396230000002</v>
      </c>
      <c r="Y228" s="239">
        <v>23.28018492</v>
      </c>
      <c r="Z228" s="239">
        <v>24.096907940000001</v>
      </c>
      <c r="AA228" s="239">
        <v>24.962544909999998</v>
      </c>
      <c r="AB228" s="239">
        <v>23.48658335</v>
      </c>
      <c r="AC228" s="239">
        <v>21.540036270000002</v>
      </c>
      <c r="AD228" s="239">
        <v>24.539878680000001</v>
      </c>
      <c r="AE228" s="239">
        <v>26.824314439999998</v>
      </c>
    </row>
    <row r="229" spans="4:31">
      <c r="E229" s="238" t="s">
        <v>184</v>
      </c>
      <c r="F229" s="238" t="s">
        <v>1523</v>
      </c>
      <c r="G229" s="238" t="s">
        <v>1497</v>
      </c>
      <c r="H229" s="238" t="s">
        <v>1293</v>
      </c>
      <c r="I229" s="238">
        <v>1</v>
      </c>
      <c r="J229" s="239">
        <v>22.55343749</v>
      </c>
      <c r="K229" s="239">
        <v>18.904102470000002</v>
      </c>
      <c r="L229" s="239">
        <v>18.805383490000001</v>
      </c>
      <c r="M229" s="239">
        <v>17.88403722</v>
      </c>
      <c r="N229" s="239">
        <v>17.98948262</v>
      </c>
      <c r="O229" s="239">
        <v>19.820170789999999</v>
      </c>
      <c r="P229" s="239">
        <v>20.096480029999999</v>
      </c>
      <c r="Q229" s="239">
        <v>19.584916580000002</v>
      </c>
      <c r="R229" s="239">
        <v>20.18539719</v>
      </c>
      <c r="S229" s="239">
        <v>20.870910219999999</v>
      </c>
      <c r="T229" s="239">
        <v>21.261834910000001</v>
      </c>
      <c r="U229" s="239">
        <v>20.919580710000002</v>
      </c>
      <c r="V229" s="239">
        <v>17.600627639999999</v>
      </c>
      <c r="W229" s="239">
        <v>17.722800199999998</v>
      </c>
      <c r="X229" s="239">
        <v>19.391405710000001</v>
      </c>
      <c r="Y229" s="239">
        <v>16.698241299999999</v>
      </c>
      <c r="Z229" s="239">
        <v>17.425801140000001</v>
      </c>
      <c r="AA229" s="239">
        <v>18.53525273</v>
      </c>
      <c r="AB229" s="239">
        <v>17.08611685</v>
      </c>
      <c r="AC229" s="239">
        <v>16.189879229999999</v>
      </c>
      <c r="AD229" s="239">
        <v>17.581433650000001</v>
      </c>
      <c r="AE229" s="239">
        <v>20.002159500000001</v>
      </c>
    </row>
    <row r="230" spans="4:31">
      <c r="E230" s="238" t="s">
        <v>185</v>
      </c>
      <c r="F230" s="238" t="s">
        <v>1521</v>
      </c>
      <c r="G230" s="238" t="s">
        <v>1497</v>
      </c>
      <c r="H230" s="238" t="s">
        <v>1291</v>
      </c>
      <c r="I230" s="238">
        <v>1</v>
      </c>
      <c r="J230" s="239">
        <v>26.169066449999999</v>
      </c>
      <c r="K230" s="239">
        <v>22.05728671</v>
      </c>
      <c r="L230" s="239">
        <v>22.313623060000001</v>
      </c>
      <c r="M230" s="239">
        <v>21.178311000000001</v>
      </c>
      <c r="N230" s="239">
        <v>20.70654618</v>
      </c>
      <c r="O230" s="239">
        <v>23.154146520000001</v>
      </c>
      <c r="P230" s="239">
        <v>23.035167659999999</v>
      </c>
      <c r="Q230" s="239">
        <v>23.382805130000001</v>
      </c>
      <c r="R230" s="239">
        <v>23.79253971</v>
      </c>
      <c r="S230" s="239">
        <v>24.454102070000001</v>
      </c>
      <c r="T230" s="239">
        <v>24.74096243</v>
      </c>
      <c r="U230" s="239">
        <v>24.217655430000001</v>
      </c>
      <c r="V230" s="239">
        <v>20.8327992</v>
      </c>
      <c r="W230" s="239">
        <v>20.829282989999999</v>
      </c>
      <c r="X230" s="239">
        <v>22.86300894</v>
      </c>
      <c r="Y230" s="239">
        <v>19.921579009999999</v>
      </c>
      <c r="Z230" s="239">
        <v>20.680663150000001</v>
      </c>
      <c r="AA230" s="239">
        <v>21.69875704</v>
      </c>
      <c r="AB230" s="239">
        <v>20.236940740000001</v>
      </c>
      <c r="AC230" s="239">
        <v>18.815503629999998</v>
      </c>
      <c r="AD230" s="239">
        <v>20.947026080000001</v>
      </c>
      <c r="AE230" s="239">
        <v>23.37598745</v>
      </c>
    </row>
    <row r="231" spans="4:31">
      <c r="D231" s="238">
        <v>118</v>
      </c>
      <c r="E231" s="238" t="s">
        <v>186</v>
      </c>
      <c r="F231" s="238" t="s">
        <v>1846</v>
      </c>
      <c r="G231" s="238" t="s">
        <v>1497</v>
      </c>
      <c r="H231" s="238" t="s">
        <v>1286</v>
      </c>
      <c r="I231" s="238">
        <v>0</v>
      </c>
      <c r="J231" s="239">
        <v>64.585674659999995</v>
      </c>
      <c r="K231" s="239">
        <v>74.894150519999997</v>
      </c>
      <c r="L231" s="239">
        <v>76.368122819999996</v>
      </c>
      <c r="M231" s="239">
        <v>79.786737500000001</v>
      </c>
      <c r="N231" s="239">
        <v>78.537548760000007</v>
      </c>
      <c r="O231" s="239">
        <v>65.489215599999994</v>
      </c>
      <c r="P231" s="239">
        <v>75.785430210000001</v>
      </c>
      <c r="Q231" s="239">
        <v>62.851647370000002</v>
      </c>
      <c r="R231" s="239">
        <v>71.928904549999999</v>
      </c>
      <c r="S231" s="239">
        <v>75.679540729999999</v>
      </c>
      <c r="T231" s="239">
        <v>67.855926240000002</v>
      </c>
      <c r="U231" s="239">
        <v>71.029024480000004</v>
      </c>
      <c r="V231" s="239">
        <v>87.804460840000004</v>
      </c>
      <c r="W231" s="239">
        <v>79.068129249999998</v>
      </c>
      <c r="X231" s="239">
        <v>79.11402769</v>
      </c>
      <c r="Y231" s="239">
        <v>80.695811590000005</v>
      </c>
      <c r="Z231" s="239">
        <v>75.853114110000007</v>
      </c>
      <c r="AA231" s="239">
        <v>73.570233880000004</v>
      </c>
      <c r="AB231" s="239">
        <v>80.444365910000002</v>
      </c>
      <c r="AC231" s="239">
        <v>75.349851549999997</v>
      </c>
      <c r="AD231" s="239">
        <v>78.675714850000006</v>
      </c>
      <c r="AE231" s="239">
        <v>72.000855119999997</v>
      </c>
    </row>
    <row r="232" spans="4:31">
      <c r="E232" s="238" t="s">
        <v>187</v>
      </c>
      <c r="F232" s="238" t="s">
        <v>1844</v>
      </c>
      <c r="G232" s="238" t="s">
        <v>1497</v>
      </c>
      <c r="H232" s="238" t="s">
        <v>1287</v>
      </c>
      <c r="I232" s="238">
        <v>0</v>
      </c>
      <c r="J232" s="239">
        <v>66.277116320000005</v>
      </c>
      <c r="K232" s="239">
        <v>76.626039590000005</v>
      </c>
      <c r="L232" s="239">
        <v>77.04647027</v>
      </c>
      <c r="M232" s="239">
        <v>79.633938850000007</v>
      </c>
      <c r="N232" s="239">
        <v>80.247377470000004</v>
      </c>
      <c r="O232" s="239">
        <v>68.27559728</v>
      </c>
      <c r="P232" s="239">
        <v>77.595775720000006</v>
      </c>
      <c r="Q232" s="239">
        <v>68.904484120000006</v>
      </c>
      <c r="R232" s="239">
        <v>73.857397309999996</v>
      </c>
      <c r="S232" s="239">
        <v>77.874814670000006</v>
      </c>
      <c r="T232" s="239">
        <v>70.409124520000006</v>
      </c>
      <c r="U232" s="239">
        <v>72.809505060000006</v>
      </c>
      <c r="V232" s="239">
        <v>87.728738300000003</v>
      </c>
      <c r="W232" s="239">
        <v>77.799890129999994</v>
      </c>
      <c r="X232" s="239">
        <v>79.261340419999996</v>
      </c>
      <c r="Y232" s="239">
        <v>82.268260409999996</v>
      </c>
      <c r="Z232" s="239">
        <v>79.383028109999998</v>
      </c>
      <c r="AA232" s="239">
        <v>74.791265339999995</v>
      </c>
      <c r="AB232" s="239">
        <v>81.357995270000004</v>
      </c>
      <c r="AC232" s="239">
        <v>76.742111100000002</v>
      </c>
      <c r="AD232" s="239">
        <v>79.255906229999994</v>
      </c>
      <c r="AE232" s="239">
        <v>73.649686950000003</v>
      </c>
    </row>
    <row r="233" spans="4:31">
      <c r="E233" s="238" t="s">
        <v>188</v>
      </c>
      <c r="F233" s="238" t="s">
        <v>1845</v>
      </c>
      <c r="G233" s="238" t="s">
        <v>1497</v>
      </c>
      <c r="H233" s="238" t="s">
        <v>1285</v>
      </c>
      <c r="I233" s="238">
        <v>0</v>
      </c>
      <c r="J233" s="239">
        <v>65.470363750000004</v>
      </c>
      <c r="K233" s="239">
        <v>75.807010980000001</v>
      </c>
      <c r="L233" s="239">
        <v>76.739994100000004</v>
      </c>
      <c r="M233" s="239">
        <v>79.686684679999999</v>
      </c>
      <c r="N233" s="239">
        <v>79.484918829999998</v>
      </c>
      <c r="O233" s="239">
        <v>66.927974829999997</v>
      </c>
      <c r="P233" s="239">
        <v>76.737631480000005</v>
      </c>
      <c r="Q233" s="239">
        <v>65.966924449999993</v>
      </c>
      <c r="R233" s="239">
        <v>72.961649480000005</v>
      </c>
      <c r="S233" s="239">
        <v>76.821980679999996</v>
      </c>
      <c r="T233" s="239">
        <v>69.181843760000007</v>
      </c>
      <c r="U233" s="239">
        <v>71.976254650000001</v>
      </c>
      <c r="V233" s="239">
        <v>87.768416259999995</v>
      </c>
      <c r="W233" s="239">
        <v>78.424123210000005</v>
      </c>
      <c r="X233" s="239">
        <v>79.180548729999998</v>
      </c>
      <c r="Y233" s="239">
        <v>81.566070839999995</v>
      </c>
      <c r="Z233" s="239">
        <v>77.714561250000003</v>
      </c>
      <c r="AA233" s="239">
        <v>74.193515970000007</v>
      </c>
      <c r="AB233" s="239">
        <v>80.844435559999994</v>
      </c>
      <c r="AC233" s="239">
        <v>76.117973180000007</v>
      </c>
      <c r="AD233" s="239">
        <v>78.984997410000005</v>
      </c>
      <c r="AE233" s="239">
        <v>72.869806130000001</v>
      </c>
    </row>
    <row r="234" spans="4:31">
      <c r="D234" s="238">
        <v>119</v>
      </c>
      <c r="E234" s="238" t="s">
        <v>189</v>
      </c>
      <c r="F234" s="238" t="s">
        <v>1531</v>
      </c>
      <c r="G234" s="238" t="s">
        <v>1497</v>
      </c>
      <c r="H234" s="238" t="s">
        <v>1284</v>
      </c>
      <c r="I234" s="238">
        <v>1</v>
      </c>
      <c r="J234" s="239">
        <v>17.74298976</v>
      </c>
      <c r="K234" s="239">
        <v>15.470115610000001</v>
      </c>
      <c r="L234" s="239">
        <v>14.13297607</v>
      </c>
      <c r="M234" s="239">
        <v>16.745277640000001</v>
      </c>
      <c r="N234" s="239">
        <v>14.927573560000001</v>
      </c>
      <c r="O234" s="239">
        <v>18.769607390000001</v>
      </c>
      <c r="P234" s="239">
        <v>14.078520040000001</v>
      </c>
      <c r="Q234" s="239">
        <v>15.2789497</v>
      </c>
      <c r="R234" s="239">
        <v>16.138692219999999</v>
      </c>
      <c r="S234" s="239">
        <v>16.055948990000001</v>
      </c>
      <c r="T234" s="239">
        <v>17.418313390000002</v>
      </c>
      <c r="U234" s="239">
        <v>17.27824743</v>
      </c>
      <c r="V234" s="239">
        <v>15.65990963</v>
      </c>
      <c r="W234" s="239">
        <v>16.550144419999999</v>
      </c>
      <c r="X234" s="239">
        <v>14.354572080000001</v>
      </c>
      <c r="Y234" s="239">
        <v>13.658729709999999</v>
      </c>
      <c r="Z234" s="239">
        <v>16.743830540000001</v>
      </c>
      <c r="AA234" s="239">
        <v>17.253093629999999</v>
      </c>
      <c r="AB234" s="239">
        <v>13.85413127</v>
      </c>
      <c r="AC234" s="239">
        <v>17.400351709999999</v>
      </c>
      <c r="AD234" s="239">
        <v>15.011170979999999</v>
      </c>
      <c r="AE234" s="239">
        <v>16.49151835</v>
      </c>
    </row>
    <row r="235" spans="4:31">
      <c r="D235" s="238">
        <v>120</v>
      </c>
      <c r="E235" s="238" t="s">
        <v>304</v>
      </c>
      <c r="F235" s="238" t="s">
        <v>1847</v>
      </c>
      <c r="G235" s="238" t="s">
        <v>140</v>
      </c>
      <c r="H235" s="238" t="s">
        <v>1493</v>
      </c>
      <c r="I235" s="238">
        <v>1</v>
      </c>
      <c r="J235" s="239">
        <v>40.20583938</v>
      </c>
      <c r="K235" s="239">
        <v>35.833836839999996</v>
      </c>
      <c r="L235" s="239">
        <v>44.281182739999998</v>
      </c>
      <c r="M235" s="239">
        <v>25.942335079999999</v>
      </c>
      <c r="N235" s="239">
        <v>33.630590320000003</v>
      </c>
      <c r="O235" s="239">
        <v>26.371007809999998</v>
      </c>
      <c r="P235" s="239">
        <v>44.010582419999999</v>
      </c>
      <c r="Q235" s="239">
        <v>39.602216990000002</v>
      </c>
      <c r="R235" s="239">
        <v>41.12635152</v>
      </c>
      <c r="S235" s="239">
        <v>43.875938240000004</v>
      </c>
      <c r="T235" s="239">
        <v>36.384210439999997</v>
      </c>
      <c r="U235" s="239">
        <v>37.038665960000003</v>
      </c>
      <c r="V235" s="239">
        <v>36.800337159999998</v>
      </c>
      <c r="W235" s="239">
        <v>29.711439330000001</v>
      </c>
      <c r="X235" s="239">
        <v>39.130513100000002</v>
      </c>
      <c r="Y235" s="239">
        <v>44.127118400000001</v>
      </c>
      <c r="Z235" s="239">
        <v>41.495131899999997</v>
      </c>
      <c r="AA235" s="239">
        <v>40.347767879999999</v>
      </c>
      <c r="AB235" s="239">
        <v>35.329328969999999</v>
      </c>
      <c r="AC235" s="239">
        <v>36.746180299999999</v>
      </c>
      <c r="AD235" s="239">
        <v>31.461783629999999</v>
      </c>
      <c r="AE235" s="239">
        <v>38.592375539999999</v>
      </c>
    </row>
    <row r="236" spans="4:31">
      <c r="E236" s="238" t="s">
        <v>305</v>
      </c>
      <c r="F236" s="238" t="s">
        <v>1848</v>
      </c>
      <c r="G236" s="238" t="s">
        <v>140</v>
      </c>
      <c r="H236" s="238" t="s">
        <v>1494</v>
      </c>
      <c r="I236" s="238">
        <v>1</v>
      </c>
      <c r="J236" s="239">
        <v>44.744070290000003</v>
      </c>
      <c r="K236" s="239">
        <v>39.637699050000002</v>
      </c>
      <c r="L236" s="239">
        <v>41.47146</v>
      </c>
      <c r="M236" s="239">
        <v>34.851440969999999</v>
      </c>
      <c r="N236" s="239">
        <v>39.620436949999998</v>
      </c>
      <c r="O236" s="239">
        <v>44.572596099999998</v>
      </c>
      <c r="P236" s="239">
        <v>40.617090939999997</v>
      </c>
      <c r="Q236" s="239">
        <v>41.302481849999999</v>
      </c>
      <c r="R236" s="239">
        <v>35.449803230000001</v>
      </c>
      <c r="S236" s="239">
        <v>45.77764105</v>
      </c>
      <c r="T236" s="239">
        <v>39.394251519999997</v>
      </c>
      <c r="U236" s="239">
        <v>46.416371439999999</v>
      </c>
      <c r="V236" s="239">
        <v>36.433791880000001</v>
      </c>
      <c r="W236" s="239">
        <v>30.5184055</v>
      </c>
      <c r="X236" s="239">
        <v>40.104871359999997</v>
      </c>
      <c r="Y236" s="239">
        <v>45.563218489999997</v>
      </c>
      <c r="Z236" s="239">
        <v>50.553466530000001</v>
      </c>
      <c r="AA236" s="239">
        <v>42.790401920000001</v>
      </c>
      <c r="AB236" s="239">
        <v>50.035241620000001</v>
      </c>
      <c r="AC236" s="239">
        <v>42.130710200000003</v>
      </c>
      <c r="AD236" s="239">
        <v>45.136976679999997</v>
      </c>
      <c r="AE236" s="239">
        <v>43.349342569999997</v>
      </c>
    </row>
    <row r="237" spans="4:31">
      <c r="E237" s="238" t="s">
        <v>306</v>
      </c>
      <c r="F237" s="238" t="s">
        <v>1849</v>
      </c>
      <c r="G237" s="238" t="s">
        <v>140</v>
      </c>
      <c r="H237" s="238" t="s">
        <v>1492</v>
      </c>
      <c r="I237" s="238">
        <v>1</v>
      </c>
      <c r="J237" s="239">
        <v>42.161000000000001</v>
      </c>
      <c r="K237" s="239">
        <v>37.487000000000002</v>
      </c>
      <c r="L237" s="239">
        <v>43.16</v>
      </c>
      <c r="M237" s="239">
        <v>30.209</v>
      </c>
      <c r="N237" s="239">
        <v>36.073999999999998</v>
      </c>
      <c r="O237" s="239">
        <v>34.481999999999999</v>
      </c>
      <c r="P237" s="239">
        <v>42.051000000000002</v>
      </c>
      <c r="Q237" s="239">
        <v>40.341999999999999</v>
      </c>
      <c r="R237" s="239">
        <v>38.64</v>
      </c>
      <c r="S237" s="239">
        <v>44.691000000000003</v>
      </c>
      <c r="T237" s="239">
        <v>38.197000000000003</v>
      </c>
      <c r="U237" s="239">
        <v>41.152999999999999</v>
      </c>
      <c r="V237" s="239">
        <v>36.731000000000002</v>
      </c>
      <c r="W237" s="239">
        <v>30.027999999999999</v>
      </c>
      <c r="X237" s="239">
        <v>39.381999999999998</v>
      </c>
      <c r="Y237" s="239">
        <v>44.664000000000001</v>
      </c>
      <c r="Z237" s="239">
        <v>45.572000000000003</v>
      </c>
      <c r="AA237" s="239">
        <v>41.884999999999998</v>
      </c>
      <c r="AB237" s="239">
        <v>42.555</v>
      </c>
      <c r="AC237" s="239">
        <v>38.954000000000001</v>
      </c>
      <c r="AD237" s="239">
        <v>38.003999999999998</v>
      </c>
      <c r="AE237" s="239">
        <v>40.661000000000001</v>
      </c>
    </row>
    <row r="238" spans="4:31">
      <c r="D238" s="238">
        <v>121</v>
      </c>
      <c r="E238" s="238" t="s">
        <v>307</v>
      </c>
      <c r="F238" s="238" t="s">
        <v>1500</v>
      </c>
      <c r="G238" s="238" t="s">
        <v>1497</v>
      </c>
      <c r="H238" s="238" t="s">
        <v>1490</v>
      </c>
      <c r="I238" s="238">
        <v>1</v>
      </c>
      <c r="J238" s="239">
        <v>37.590639090000003</v>
      </c>
      <c r="K238" s="239">
        <v>22.89099435</v>
      </c>
      <c r="L238" s="239">
        <v>22.554952920000002</v>
      </c>
      <c r="M238" s="239">
        <v>19.96664195</v>
      </c>
      <c r="N238" s="239">
        <v>20.932075940000001</v>
      </c>
      <c r="O238" s="239">
        <v>29.712615589999999</v>
      </c>
      <c r="P238" s="239">
        <v>18.105298399999999</v>
      </c>
      <c r="Q238" s="239">
        <v>19.70307991</v>
      </c>
      <c r="R238" s="239">
        <v>27.188290930000001</v>
      </c>
      <c r="S238" s="239">
        <v>37.3781374</v>
      </c>
      <c r="T238" s="239">
        <v>27.675435969999999</v>
      </c>
      <c r="U238" s="239">
        <v>39.812453249999997</v>
      </c>
      <c r="V238" s="239">
        <v>33.334783129999998</v>
      </c>
      <c r="W238" s="239">
        <v>26.68386529</v>
      </c>
      <c r="X238" s="239">
        <v>27.84432039</v>
      </c>
      <c r="Y238" s="239">
        <v>27.079185259999999</v>
      </c>
      <c r="Z238" s="239">
        <v>26.808053189999999</v>
      </c>
      <c r="AA238" s="239">
        <v>25.595478109999998</v>
      </c>
      <c r="AB238" s="239">
        <v>28.992113929999999</v>
      </c>
      <c r="AC238" s="239">
        <v>16.70677216</v>
      </c>
      <c r="AD238" s="239">
        <v>29.5447147</v>
      </c>
      <c r="AE238" s="239">
        <v>31.684394340000001</v>
      </c>
    </row>
    <row r="239" spans="4:31">
      <c r="E239" s="238" t="s">
        <v>308</v>
      </c>
      <c r="F239" s="238" t="s">
        <v>1501</v>
      </c>
      <c r="G239" s="238" t="s">
        <v>1497</v>
      </c>
      <c r="H239" s="238" t="s">
        <v>1491</v>
      </c>
      <c r="I239" s="238">
        <v>1</v>
      </c>
      <c r="J239" s="239">
        <v>36.389131470000002</v>
      </c>
      <c r="K239" s="239">
        <v>27.959214200000002</v>
      </c>
      <c r="L239" s="239">
        <v>21.94969541</v>
      </c>
      <c r="M239" s="239">
        <v>17.706277450000002</v>
      </c>
      <c r="N239" s="239">
        <v>20.26488647</v>
      </c>
      <c r="O239" s="239">
        <v>24.525417390000001</v>
      </c>
      <c r="P239" s="239">
        <v>20.625771289999999</v>
      </c>
      <c r="Q239" s="239">
        <v>13.21034364</v>
      </c>
      <c r="R239" s="239">
        <v>26.01779561</v>
      </c>
      <c r="S239" s="239">
        <v>34.225312840000001</v>
      </c>
      <c r="T239" s="239">
        <v>27.289881309999998</v>
      </c>
      <c r="U239" s="239">
        <v>39.606267459999998</v>
      </c>
      <c r="V239" s="239">
        <v>29.68442842</v>
      </c>
      <c r="W239" s="239">
        <v>24.343508679999999</v>
      </c>
      <c r="X239" s="239">
        <v>30.673864779999999</v>
      </c>
      <c r="Y239" s="239">
        <v>27.51452201</v>
      </c>
      <c r="Z239" s="239">
        <v>25.740627190000001</v>
      </c>
      <c r="AA239" s="239">
        <v>27.613687989999999</v>
      </c>
      <c r="AB239" s="239">
        <v>33.319727030000003</v>
      </c>
      <c r="AC239" s="239">
        <v>18.559157989999999</v>
      </c>
      <c r="AD239" s="239">
        <v>24.945878369999999</v>
      </c>
      <c r="AE239" s="239">
        <v>30.874797409999999</v>
      </c>
    </row>
    <row r="240" spans="4:31">
      <c r="E240" s="238" t="s">
        <v>309</v>
      </c>
      <c r="F240" s="238" t="s">
        <v>1499</v>
      </c>
      <c r="G240" s="238" t="s">
        <v>1497</v>
      </c>
      <c r="H240" s="238" t="s">
        <v>1489</v>
      </c>
      <c r="I240" s="238">
        <v>1</v>
      </c>
      <c r="J240" s="239">
        <v>37.021936480000001</v>
      </c>
      <c r="K240" s="239">
        <v>25.471365240000001</v>
      </c>
      <c r="L240" s="239">
        <v>22.220316180000001</v>
      </c>
      <c r="M240" s="239">
        <v>19.02869346</v>
      </c>
      <c r="N240" s="239">
        <v>20.575668369999999</v>
      </c>
      <c r="O240" s="239">
        <v>26.992130580000001</v>
      </c>
      <c r="P240" s="239">
        <v>19.511692450000002</v>
      </c>
      <c r="Q240" s="239">
        <v>16.36939057</v>
      </c>
      <c r="R240" s="239">
        <v>26.693379400000001</v>
      </c>
      <c r="S240" s="239">
        <v>35.719725670000003</v>
      </c>
      <c r="T240" s="239">
        <v>27.43852257</v>
      </c>
      <c r="U240" s="239">
        <v>39.658947259999998</v>
      </c>
      <c r="V240" s="239">
        <v>31.290950169999999</v>
      </c>
      <c r="W240" s="239">
        <v>25.465154989999998</v>
      </c>
      <c r="X240" s="239">
        <v>29.304640379999999</v>
      </c>
      <c r="Y240" s="239">
        <v>27.667473189999999</v>
      </c>
      <c r="Z240" s="239">
        <v>26.439284740000002</v>
      </c>
      <c r="AA240" s="239">
        <v>26.899769790000001</v>
      </c>
      <c r="AB240" s="239">
        <v>32.128221779999997</v>
      </c>
      <c r="AC240" s="239">
        <v>18.032037389999999</v>
      </c>
      <c r="AD240" s="239">
        <v>27.07010459</v>
      </c>
      <c r="AE240" s="239">
        <v>31.311641120000001</v>
      </c>
    </row>
    <row r="241" spans="2:31">
      <c r="B241" s="238" t="s">
        <v>348</v>
      </c>
      <c r="C241" s="238" t="s">
        <v>318</v>
      </c>
      <c r="D241" s="238">
        <v>122</v>
      </c>
      <c r="E241" s="238" t="s">
        <v>310</v>
      </c>
      <c r="F241" s="238" t="s">
        <v>1850</v>
      </c>
      <c r="G241" s="238" t="s">
        <v>140</v>
      </c>
      <c r="H241" s="238" t="s">
        <v>1444</v>
      </c>
      <c r="I241" s="238">
        <v>0</v>
      </c>
      <c r="J241" s="239">
        <v>90.855900000000005</v>
      </c>
      <c r="K241" s="239">
        <v>87.5</v>
      </c>
      <c r="L241" s="239">
        <v>75</v>
      </c>
      <c r="M241" s="239">
        <v>87.777799999999999</v>
      </c>
      <c r="N241" s="239">
        <v>82.456100000000006</v>
      </c>
      <c r="O241" s="239">
        <v>66.666700000000006</v>
      </c>
      <c r="P241" s="239">
        <v>80</v>
      </c>
      <c r="Q241" s="239" t="s">
        <v>191</v>
      </c>
      <c r="R241" s="239" t="s">
        <v>191</v>
      </c>
      <c r="S241" s="239">
        <v>78.922700000000006</v>
      </c>
      <c r="T241" s="239" t="s">
        <v>191</v>
      </c>
      <c r="U241" s="239">
        <v>86.829300000000003</v>
      </c>
      <c r="V241" s="239">
        <v>86.792500000000004</v>
      </c>
      <c r="W241" s="239">
        <v>84.375</v>
      </c>
      <c r="X241" s="239">
        <v>88.524600000000007</v>
      </c>
      <c r="Y241" s="239">
        <v>91.666700000000006</v>
      </c>
      <c r="Z241" s="239">
        <v>89.285700000000006</v>
      </c>
      <c r="AA241" s="239">
        <v>86.206900000000005</v>
      </c>
      <c r="AB241" s="239" t="s">
        <v>191</v>
      </c>
      <c r="AC241" s="239">
        <v>82.432400000000001</v>
      </c>
      <c r="AD241" s="239">
        <v>91.489400000000003</v>
      </c>
      <c r="AE241" s="239">
        <v>87.627099999999999</v>
      </c>
    </row>
    <row r="242" spans="2:31">
      <c r="D242" s="238">
        <v>123</v>
      </c>
      <c r="E242" s="238" t="s">
        <v>311</v>
      </c>
      <c r="F242" s="238" t="s">
        <v>1860</v>
      </c>
      <c r="G242" s="238" t="s">
        <v>140</v>
      </c>
      <c r="H242" s="238" t="s">
        <v>1449</v>
      </c>
      <c r="I242" s="238">
        <v>0</v>
      </c>
      <c r="J242" s="239">
        <v>31.8</v>
      </c>
      <c r="K242" s="239">
        <v>5.0999999999999996</v>
      </c>
      <c r="L242" s="239">
        <v>4.9000000000000004</v>
      </c>
      <c r="M242" s="239">
        <v>16.5</v>
      </c>
      <c r="N242" s="239">
        <v>19.600000000000001</v>
      </c>
      <c r="O242" s="239">
        <v>7.8</v>
      </c>
      <c r="P242" s="239">
        <v>4.5999999999999996</v>
      </c>
      <c r="Q242" s="239">
        <v>14.1</v>
      </c>
      <c r="R242" s="239">
        <v>17.899999999999999</v>
      </c>
      <c r="S242" s="239">
        <v>9</v>
      </c>
      <c r="T242" s="239">
        <v>1.7</v>
      </c>
      <c r="U242" s="239">
        <v>3.3</v>
      </c>
      <c r="V242" s="239">
        <v>8.1999999999999993</v>
      </c>
      <c r="W242" s="239">
        <v>10.199999999999999</v>
      </c>
      <c r="X242" s="239">
        <v>2.4</v>
      </c>
      <c r="Y242" s="239">
        <v>3.3</v>
      </c>
      <c r="Z242" s="239">
        <v>1.8</v>
      </c>
      <c r="AA242" s="239">
        <v>17.100000000000001</v>
      </c>
      <c r="AB242" s="239">
        <v>31.6</v>
      </c>
      <c r="AC242" s="239">
        <v>8.1999999999999993</v>
      </c>
      <c r="AD242" s="239">
        <v>14.2</v>
      </c>
      <c r="AE242" s="239">
        <v>13.7</v>
      </c>
    </row>
    <row r="243" spans="2:31">
      <c r="E243" s="238" t="s">
        <v>312</v>
      </c>
      <c r="F243" s="238" t="s">
        <v>1861</v>
      </c>
      <c r="G243" s="238" t="s">
        <v>140</v>
      </c>
      <c r="H243" s="238" t="s">
        <v>1450</v>
      </c>
      <c r="I243" s="238">
        <v>0</v>
      </c>
      <c r="J243" s="239">
        <v>31.6</v>
      </c>
      <c r="K243" s="239">
        <v>6.9</v>
      </c>
      <c r="L243" s="239">
        <v>7.9</v>
      </c>
      <c r="M243" s="239">
        <v>15.3</v>
      </c>
      <c r="N243" s="239">
        <v>20.6</v>
      </c>
      <c r="O243" s="239">
        <v>4.4000000000000004</v>
      </c>
      <c r="P243" s="239">
        <v>6.6</v>
      </c>
      <c r="Q243" s="239">
        <v>14.8</v>
      </c>
      <c r="R243" s="239">
        <v>7.1</v>
      </c>
      <c r="S243" s="239">
        <v>11.8</v>
      </c>
      <c r="T243" s="239">
        <v>2.8</v>
      </c>
      <c r="U243" s="239">
        <v>4.2</v>
      </c>
      <c r="V243" s="239">
        <v>9.6999999999999993</v>
      </c>
      <c r="W243" s="239">
        <v>8.3000000000000007</v>
      </c>
      <c r="X243" s="239">
        <v>5.7</v>
      </c>
      <c r="Y243" s="239">
        <v>5.4</v>
      </c>
      <c r="Z243" s="239">
        <v>3.6</v>
      </c>
      <c r="AA243" s="239">
        <v>21.6</v>
      </c>
      <c r="AB243" s="239">
        <v>28.9</v>
      </c>
      <c r="AC243" s="239">
        <v>5.2</v>
      </c>
      <c r="AD243" s="239">
        <v>18.3</v>
      </c>
      <c r="AE243" s="239">
        <v>14.2</v>
      </c>
    </row>
    <row r="244" spans="2:31">
      <c r="E244" s="238" t="s">
        <v>313</v>
      </c>
      <c r="F244" s="238" t="s">
        <v>1862</v>
      </c>
      <c r="G244" s="238" t="s">
        <v>140</v>
      </c>
      <c r="H244" s="238" t="s">
        <v>1448</v>
      </c>
      <c r="I244" s="238">
        <v>0</v>
      </c>
      <c r="J244" s="239">
        <v>31.7</v>
      </c>
      <c r="K244" s="239">
        <v>6</v>
      </c>
      <c r="L244" s="239">
        <v>6.6</v>
      </c>
      <c r="M244" s="239">
        <v>15.9</v>
      </c>
      <c r="N244" s="239">
        <v>20</v>
      </c>
      <c r="O244" s="239">
        <v>6.1</v>
      </c>
      <c r="P244" s="239">
        <v>5.6</v>
      </c>
      <c r="Q244" s="239">
        <v>14.4</v>
      </c>
      <c r="R244" s="239">
        <v>12.3</v>
      </c>
      <c r="S244" s="239">
        <v>10.4</v>
      </c>
      <c r="T244" s="239">
        <v>2.2000000000000002</v>
      </c>
      <c r="U244" s="239">
        <v>3.7</v>
      </c>
      <c r="V244" s="239">
        <v>9</v>
      </c>
      <c r="W244" s="239">
        <v>9.3000000000000007</v>
      </c>
      <c r="X244" s="239">
        <v>4.0999999999999996</v>
      </c>
      <c r="Y244" s="239">
        <v>4.3</v>
      </c>
      <c r="Z244" s="239">
        <v>2.8</v>
      </c>
      <c r="AA244" s="239">
        <v>19.399999999999999</v>
      </c>
      <c r="AB244" s="239">
        <v>30.3</v>
      </c>
      <c r="AC244" s="239">
        <v>6.7</v>
      </c>
      <c r="AD244" s="239">
        <v>16.399999999999999</v>
      </c>
      <c r="AE244" s="239">
        <v>13.9</v>
      </c>
    </row>
    <row r="245" spans="2:31">
      <c r="D245" s="238">
        <v>124</v>
      </c>
      <c r="E245" s="238" t="s">
        <v>314</v>
      </c>
      <c r="F245" s="238" t="s">
        <v>1863</v>
      </c>
      <c r="G245" s="238" t="s">
        <v>140</v>
      </c>
      <c r="H245" s="238" t="s">
        <v>1446</v>
      </c>
      <c r="I245" s="238">
        <v>0</v>
      </c>
      <c r="J245" s="239">
        <v>97.2</v>
      </c>
      <c r="K245" s="239">
        <v>98</v>
      </c>
      <c r="L245" s="239">
        <v>94.9</v>
      </c>
      <c r="M245" s="239">
        <v>95.2</v>
      </c>
      <c r="N245" s="239">
        <v>100</v>
      </c>
      <c r="O245" s="239">
        <v>96.9</v>
      </c>
      <c r="P245" s="239">
        <v>90.7</v>
      </c>
      <c r="Q245" s="239">
        <v>98.6</v>
      </c>
      <c r="R245" s="239">
        <v>92.1</v>
      </c>
      <c r="S245" s="239">
        <v>98.5</v>
      </c>
      <c r="T245" s="239">
        <v>99.2</v>
      </c>
      <c r="U245" s="239">
        <v>97.4</v>
      </c>
      <c r="V245" s="239">
        <v>96.6</v>
      </c>
      <c r="W245" s="239">
        <v>99</v>
      </c>
      <c r="X245" s="239">
        <v>97.6</v>
      </c>
      <c r="Y245" s="239">
        <v>94.3</v>
      </c>
      <c r="Z245" s="239">
        <v>94</v>
      </c>
      <c r="AA245" s="239">
        <v>98.3</v>
      </c>
      <c r="AB245" s="239">
        <v>95.9</v>
      </c>
      <c r="AC245" s="239">
        <v>97.6</v>
      </c>
      <c r="AD245" s="239">
        <v>96.9</v>
      </c>
      <c r="AE245" s="239">
        <v>96.8</v>
      </c>
    </row>
    <row r="246" spans="2:31">
      <c r="E246" s="238" t="s">
        <v>315</v>
      </c>
      <c r="F246" s="238" t="s">
        <v>1864</v>
      </c>
      <c r="G246" s="238" t="s">
        <v>140</v>
      </c>
      <c r="H246" s="238" t="s">
        <v>1447</v>
      </c>
      <c r="I246" s="238">
        <v>0</v>
      </c>
      <c r="J246" s="239">
        <v>96.7</v>
      </c>
      <c r="K246" s="239">
        <v>97.4</v>
      </c>
      <c r="L246" s="239">
        <v>93.9</v>
      </c>
      <c r="M246" s="239">
        <v>93.8</v>
      </c>
      <c r="N246" s="239">
        <v>95.1</v>
      </c>
      <c r="O246" s="239">
        <v>95.3</v>
      </c>
      <c r="P246" s="239">
        <v>89.7</v>
      </c>
      <c r="Q246" s="239">
        <v>93.2</v>
      </c>
      <c r="R246" s="239">
        <v>95.2</v>
      </c>
      <c r="S246" s="239">
        <v>98.2</v>
      </c>
      <c r="T246" s="239">
        <v>96.2</v>
      </c>
      <c r="U246" s="239">
        <v>96</v>
      </c>
      <c r="V246" s="239">
        <v>94.6</v>
      </c>
      <c r="W246" s="239">
        <v>97</v>
      </c>
      <c r="X246" s="239">
        <v>95.2</v>
      </c>
      <c r="Y246" s="239">
        <v>95.7</v>
      </c>
      <c r="Z246" s="239">
        <v>92.8</v>
      </c>
      <c r="AA246" s="239">
        <v>93.4</v>
      </c>
      <c r="AB246" s="239">
        <v>95.6</v>
      </c>
      <c r="AC246" s="239">
        <v>98.8</v>
      </c>
      <c r="AD246" s="239">
        <v>94.7</v>
      </c>
      <c r="AE246" s="239">
        <v>95.8</v>
      </c>
    </row>
    <row r="247" spans="2:31">
      <c r="E247" s="238" t="s">
        <v>1586</v>
      </c>
      <c r="F247" s="238" t="s">
        <v>1865</v>
      </c>
      <c r="G247" s="238" t="s">
        <v>140</v>
      </c>
      <c r="H247" s="238" t="s">
        <v>1445</v>
      </c>
      <c r="I247" s="238">
        <v>0</v>
      </c>
      <c r="J247" s="239">
        <v>97</v>
      </c>
      <c r="K247" s="239">
        <v>97.7</v>
      </c>
      <c r="L247" s="239">
        <v>94.3</v>
      </c>
      <c r="M247" s="239">
        <v>94.5</v>
      </c>
      <c r="N247" s="239">
        <v>97.9</v>
      </c>
      <c r="O247" s="239">
        <v>96.1</v>
      </c>
      <c r="P247" s="239">
        <v>90.2</v>
      </c>
      <c r="Q247" s="239">
        <v>96.1</v>
      </c>
      <c r="R247" s="239">
        <v>93.8</v>
      </c>
      <c r="S247" s="239">
        <v>98.3</v>
      </c>
      <c r="T247" s="239">
        <v>97.7</v>
      </c>
      <c r="U247" s="239">
        <v>96.8</v>
      </c>
      <c r="V247" s="239">
        <v>95.6</v>
      </c>
      <c r="W247" s="239">
        <v>98</v>
      </c>
      <c r="X247" s="239">
        <v>96.4</v>
      </c>
      <c r="Y247" s="239">
        <v>95</v>
      </c>
      <c r="Z247" s="239">
        <v>93.4</v>
      </c>
      <c r="AA247" s="239">
        <v>95.9</v>
      </c>
      <c r="AB247" s="239">
        <v>95.7</v>
      </c>
      <c r="AC247" s="239">
        <v>98.2</v>
      </c>
      <c r="AD247" s="239">
        <v>95.7</v>
      </c>
      <c r="AE247" s="239">
        <v>96.3</v>
      </c>
    </row>
  </sheetData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0"/>
  </sheetPr>
  <dimension ref="A2:BM491"/>
  <sheetViews>
    <sheetView workbookViewId="0"/>
  </sheetViews>
  <sheetFormatPr defaultRowHeight="11.25"/>
  <cols>
    <col min="1" max="1" width="14.5703125" style="210" customWidth="1"/>
    <col min="2" max="2" width="9.140625" style="210"/>
    <col min="3" max="3" width="26.42578125" style="210" customWidth="1"/>
    <col min="4" max="5" width="9.140625" style="210"/>
    <col min="6" max="6" width="50.140625" style="210" bestFit="1" customWidth="1"/>
    <col min="7" max="7" width="11.28515625" style="210" bestFit="1" customWidth="1"/>
    <col min="8" max="8" width="7.5703125" style="210" customWidth="1"/>
    <col min="9" max="9" width="12.42578125" style="210" customWidth="1"/>
    <col min="10" max="12" width="9.85546875" style="210" bestFit="1" customWidth="1"/>
    <col min="13" max="14" width="6.28515625" style="210" bestFit="1" customWidth="1"/>
    <col min="15" max="15" width="9.85546875" style="210" bestFit="1" customWidth="1"/>
    <col min="16" max="16" width="6.28515625" style="210" bestFit="1" customWidth="1"/>
    <col min="17" max="18" width="9.85546875" style="210" bestFit="1" customWidth="1"/>
    <col min="19" max="19" width="6.28515625" style="210" bestFit="1" customWidth="1"/>
    <col min="20" max="20" width="9.85546875" style="210" bestFit="1" customWidth="1"/>
    <col min="21" max="21" width="8" style="210" customWidth="1"/>
    <col min="22" max="24" width="9.85546875" style="210" bestFit="1" customWidth="1"/>
    <col min="25" max="26" width="6.28515625" style="210" bestFit="1" customWidth="1"/>
    <col min="27" max="30" width="9.85546875" style="210" bestFit="1" customWidth="1"/>
    <col min="31" max="31" width="5.5703125" style="210" customWidth="1"/>
    <col min="32" max="32" width="6.28515625" style="210" bestFit="1" customWidth="1"/>
    <col min="33" max="33" width="14.28515625" style="210" customWidth="1"/>
    <col min="34" max="34" width="15.42578125" style="210" customWidth="1"/>
    <col min="35" max="35" width="9.140625" style="210"/>
    <col min="36" max="65" width="10.28515625" style="210" customWidth="1"/>
    <col min="66" max="16384" width="9.140625" style="210"/>
  </cols>
  <sheetData>
    <row r="2" spans="1:65">
      <c r="J2" s="144">
        <v>1</v>
      </c>
      <c r="K2" s="144">
        <v>2</v>
      </c>
      <c r="L2" s="144">
        <v>3</v>
      </c>
      <c r="M2" s="144">
        <v>4</v>
      </c>
      <c r="N2" s="144">
        <v>5</v>
      </c>
      <c r="O2" s="144">
        <v>6</v>
      </c>
      <c r="P2" s="144">
        <v>7</v>
      </c>
      <c r="Q2" s="144">
        <v>8</v>
      </c>
      <c r="R2" s="144">
        <v>9</v>
      </c>
      <c r="S2" s="144">
        <v>10</v>
      </c>
      <c r="T2" s="144">
        <v>11</v>
      </c>
      <c r="U2" s="144">
        <v>12</v>
      </c>
      <c r="V2" s="144">
        <v>13</v>
      </c>
      <c r="W2" s="144">
        <v>14</v>
      </c>
      <c r="X2" s="144">
        <v>15</v>
      </c>
      <c r="Y2" s="144">
        <v>16</v>
      </c>
      <c r="Z2" s="144">
        <v>17</v>
      </c>
      <c r="AA2" s="144">
        <v>18</v>
      </c>
      <c r="AB2" s="144">
        <v>19</v>
      </c>
      <c r="AC2" s="144">
        <v>20</v>
      </c>
      <c r="AD2" s="144">
        <v>21</v>
      </c>
    </row>
    <row r="3" spans="1:65">
      <c r="J3" s="210" t="s">
        <v>384</v>
      </c>
      <c r="K3" s="210" t="s">
        <v>385</v>
      </c>
      <c r="L3" s="210" t="s">
        <v>386</v>
      </c>
      <c r="M3" s="210" t="s">
        <v>387</v>
      </c>
      <c r="N3" s="210" t="s">
        <v>388</v>
      </c>
      <c r="O3" s="210" t="s">
        <v>389</v>
      </c>
      <c r="P3" s="210" t="s">
        <v>390</v>
      </c>
      <c r="Q3" s="210" t="s">
        <v>391</v>
      </c>
      <c r="R3" s="210" t="s">
        <v>392</v>
      </c>
      <c r="S3" s="210" t="s">
        <v>393</v>
      </c>
      <c r="T3" s="210" t="s">
        <v>394</v>
      </c>
      <c r="U3" s="210" t="s">
        <v>395</v>
      </c>
      <c r="V3" s="210" t="s">
        <v>396</v>
      </c>
      <c r="W3" s="210" t="s">
        <v>397</v>
      </c>
      <c r="X3" s="210" t="s">
        <v>398</v>
      </c>
      <c r="Y3" s="210" t="s">
        <v>399</v>
      </c>
      <c r="Z3" s="210" t="s">
        <v>400</v>
      </c>
      <c r="AA3" s="210" t="s">
        <v>401</v>
      </c>
      <c r="AB3" s="210" t="s">
        <v>402</v>
      </c>
      <c r="AC3" s="210" t="s">
        <v>403</v>
      </c>
      <c r="AD3" s="210" t="s">
        <v>404</v>
      </c>
      <c r="AE3" s="210" t="s">
        <v>405</v>
      </c>
    </row>
    <row r="4" spans="1:65" s="216" customFormat="1" ht="54" customHeight="1">
      <c r="B4" s="210">
        <v>0</v>
      </c>
      <c r="C4" s="210">
        <v>0</v>
      </c>
      <c r="D4" s="210">
        <v>0</v>
      </c>
      <c r="E4" s="210">
        <v>0</v>
      </c>
      <c r="F4" s="210">
        <v>0</v>
      </c>
      <c r="G4" s="210">
        <v>0</v>
      </c>
      <c r="H4" s="210">
        <v>0</v>
      </c>
      <c r="I4" s="210">
        <v>0</v>
      </c>
      <c r="J4" s="216" t="s">
        <v>373</v>
      </c>
      <c r="K4" s="216" t="s">
        <v>375</v>
      </c>
      <c r="L4" s="216" t="s">
        <v>374</v>
      </c>
      <c r="M4" s="216" t="s">
        <v>382</v>
      </c>
      <c r="N4" s="216" t="s">
        <v>367</v>
      </c>
      <c r="O4" s="216" t="s">
        <v>369</v>
      </c>
      <c r="P4" s="216" t="s">
        <v>368</v>
      </c>
      <c r="Q4" s="216" t="s">
        <v>363</v>
      </c>
      <c r="R4" s="216" t="s">
        <v>361</v>
      </c>
      <c r="S4" s="216" t="s">
        <v>372</v>
      </c>
      <c r="T4" s="216" t="s">
        <v>365</v>
      </c>
      <c r="U4" s="216" t="s">
        <v>380</v>
      </c>
      <c r="V4" s="216" t="s">
        <v>376</v>
      </c>
      <c r="W4" s="216" t="s">
        <v>381</v>
      </c>
      <c r="X4" s="216" t="s">
        <v>379</v>
      </c>
      <c r="Y4" s="216" t="s">
        <v>362</v>
      </c>
      <c r="Z4" s="216" t="s">
        <v>364</v>
      </c>
      <c r="AA4" s="216" t="s">
        <v>378</v>
      </c>
      <c r="AB4" s="216" t="s">
        <v>366</v>
      </c>
      <c r="AC4" s="216" t="s">
        <v>377</v>
      </c>
      <c r="AD4" s="216" t="s">
        <v>370</v>
      </c>
      <c r="AE4" s="216" t="s">
        <v>371</v>
      </c>
      <c r="AG4" s="216" t="s">
        <v>1943</v>
      </c>
      <c r="AH4" s="216" t="s">
        <v>1944</v>
      </c>
      <c r="AI4" s="216" t="s">
        <v>1945</v>
      </c>
      <c r="AJ4" s="210"/>
      <c r="AK4" s="210"/>
      <c r="AL4" s="210"/>
      <c r="AM4" s="210"/>
      <c r="AN4" s="210"/>
      <c r="AO4" s="210"/>
      <c r="AP4" s="210"/>
    </row>
    <row r="5" spans="1:65" s="211" customFormat="1">
      <c r="B5" s="211" t="s">
        <v>330</v>
      </c>
      <c r="C5" s="211" t="s">
        <v>316</v>
      </c>
      <c r="D5" s="211" t="s">
        <v>190</v>
      </c>
      <c r="E5" s="211" t="s">
        <v>1866</v>
      </c>
      <c r="F5" s="211" t="s">
        <v>1498</v>
      </c>
      <c r="G5" s="211" t="s">
        <v>1495</v>
      </c>
      <c r="H5" s="211" t="s">
        <v>406</v>
      </c>
      <c r="I5" s="211" t="s">
        <v>350</v>
      </c>
    </row>
    <row r="6" spans="1:65">
      <c r="A6" s="210">
        <v>5</v>
      </c>
      <c r="B6" s="210" t="s">
        <v>331</v>
      </c>
      <c r="C6" s="210" t="s">
        <v>1934</v>
      </c>
      <c r="D6" s="210">
        <v>1</v>
      </c>
      <c r="E6" s="210" t="s">
        <v>193</v>
      </c>
      <c r="F6" s="210" t="s">
        <v>1588</v>
      </c>
      <c r="G6" s="210" t="s">
        <v>140</v>
      </c>
      <c r="H6" s="210" t="s">
        <v>407</v>
      </c>
      <c r="I6" s="210">
        <v>0</v>
      </c>
      <c r="J6" s="218">
        <v>3.3771559522373798E-3</v>
      </c>
      <c r="K6" s="218">
        <v>5.6687974912555646E-3</v>
      </c>
      <c r="L6" s="218">
        <v>-6.8749246170545552E-3</v>
      </c>
      <c r="M6" s="218">
        <v>-2.8947051019176805E-3</v>
      </c>
      <c r="N6" s="218">
        <v>3.2565432396575835E-3</v>
      </c>
      <c r="O6" s="218">
        <v>6.6336991918947916E-3</v>
      </c>
      <c r="P6" s="218">
        <v>-1.3267398383789584E-3</v>
      </c>
      <c r="Q6" s="218">
        <v>-1.8091906886984861E-3</v>
      </c>
      <c r="R6" s="218">
        <v>1.2061271257991621E-3</v>
      </c>
      <c r="S6" s="218">
        <v>7.2367627547946295E-4</v>
      </c>
      <c r="T6" s="218">
        <v>1.2302496683150529E-2</v>
      </c>
      <c r="U6" s="218">
        <v>7.2367627547946295E-4</v>
      </c>
      <c r="V6" s="218">
        <v>-6.392473766735028E-3</v>
      </c>
      <c r="W6" s="218">
        <v>-1.8091906886984861E-3</v>
      </c>
      <c r="X6" s="218">
        <v>-3.6183813773971434E-3</v>
      </c>
      <c r="Y6" s="218">
        <v>-9.6490170063922686E-4</v>
      </c>
      <c r="Z6" s="218">
        <v>-1.1458207695091097E-2</v>
      </c>
      <c r="AA6" s="218">
        <v>-7.1161500422144905E-3</v>
      </c>
      <c r="AB6" s="218">
        <v>-9.8902424315522042E-3</v>
      </c>
      <c r="AC6" s="218">
        <v>1.3267398383789584E-3</v>
      </c>
      <c r="AD6" s="218">
        <v>-7.8398263176937821E-3</v>
      </c>
      <c r="AE6" s="217">
        <v>0</v>
      </c>
      <c r="AF6" s="217"/>
      <c r="AG6" s="217">
        <v>1.2302496683150528</v>
      </c>
      <c r="AH6" s="217">
        <v>1.1458207695091098</v>
      </c>
      <c r="AI6" s="210">
        <v>0</v>
      </c>
      <c r="AQ6" s="217"/>
      <c r="AR6" s="217"/>
      <c r="AS6" s="217"/>
      <c r="AT6" s="217"/>
      <c r="AU6" s="217"/>
      <c r="AV6" s="217"/>
      <c r="AW6" s="217"/>
      <c r="AX6" s="217"/>
      <c r="AY6" s="217"/>
      <c r="AZ6" s="217"/>
      <c r="BA6" s="217"/>
      <c r="BB6" s="217"/>
      <c r="BC6" s="217"/>
      <c r="BD6" s="217"/>
      <c r="BE6" s="217"/>
      <c r="BF6" s="217"/>
      <c r="BG6" s="217"/>
      <c r="BH6" s="217"/>
      <c r="BI6" s="217"/>
      <c r="BJ6" s="217"/>
      <c r="BK6" s="217"/>
      <c r="BL6" s="217"/>
      <c r="BM6" s="217"/>
    </row>
    <row r="7" spans="1:65">
      <c r="A7" s="210">
        <v>6</v>
      </c>
      <c r="B7" s="210">
        <v>0</v>
      </c>
      <c r="C7" s="210">
        <v>0</v>
      </c>
      <c r="D7" s="210">
        <v>0</v>
      </c>
      <c r="E7" s="210" t="s">
        <v>194</v>
      </c>
      <c r="F7" s="210" t="s">
        <v>1589</v>
      </c>
      <c r="G7" s="210" t="s">
        <v>140</v>
      </c>
      <c r="H7" s="210" t="s">
        <v>408</v>
      </c>
      <c r="I7" s="210">
        <v>0</v>
      </c>
      <c r="J7" s="218">
        <v>1.6516325752764537E-3</v>
      </c>
      <c r="K7" s="218">
        <v>1.2831914623300791E-2</v>
      </c>
      <c r="L7" s="218">
        <v>-5.0819463854655253E-3</v>
      </c>
      <c r="M7" s="218">
        <v>5.2089950451024115E-3</v>
      </c>
      <c r="N7" s="218">
        <v>5.9712870029222861E-3</v>
      </c>
      <c r="O7" s="218">
        <v>1.0163892770931411E-2</v>
      </c>
      <c r="P7" s="218">
        <v>-6.4794816414685671E-3</v>
      </c>
      <c r="Q7" s="218">
        <v>1.9057298945496849E-3</v>
      </c>
      <c r="R7" s="218">
        <v>4.4467030872825377E-3</v>
      </c>
      <c r="S7" s="218">
        <v>5.0819463854664287E-4</v>
      </c>
      <c r="T7" s="218">
        <v>1.2831914623300791E-2</v>
      </c>
      <c r="U7" s="218">
        <v>-5.0819463854646224E-4</v>
      </c>
      <c r="V7" s="218">
        <v>-9.0204548342014204E-3</v>
      </c>
      <c r="W7" s="218">
        <v>-2.5409731927326725E-3</v>
      </c>
      <c r="X7" s="218">
        <v>-1.1434379367296305E-3</v>
      </c>
      <c r="Y7" s="218">
        <v>-1.1434379367296305E-3</v>
      </c>
      <c r="Z7" s="218">
        <v>-1.1688476686570798E-2</v>
      </c>
      <c r="AA7" s="218">
        <v>-1.2831914623300609E-2</v>
      </c>
      <c r="AB7" s="218">
        <v>-7.8770168974716098E-3</v>
      </c>
      <c r="AC7" s="218">
        <v>2.2868758734596218E-3</v>
      </c>
      <c r="AD7" s="218">
        <v>-1.3848303900393715E-2</v>
      </c>
      <c r="AE7" s="217">
        <v>0</v>
      </c>
      <c r="AF7" s="217"/>
      <c r="AG7" s="217">
        <v>1.2831914623300791</v>
      </c>
      <c r="AH7" s="217">
        <v>1.3848303900393715</v>
      </c>
      <c r="AI7" s="210">
        <v>0</v>
      </c>
      <c r="AQ7" s="217"/>
      <c r="AR7" s="217"/>
      <c r="AS7" s="217"/>
      <c r="AT7" s="217"/>
      <c r="AU7" s="217"/>
      <c r="AV7" s="217"/>
      <c r="AW7" s="217"/>
      <c r="AX7" s="217"/>
      <c r="AY7" s="217"/>
      <c r="AZ7" s="217"/>
      <c r="BA7" s="217"/>
      <c r="BB7" s="217"/>
      <c r="BC7" s="217"/>
      <c r="BD7" s="217"/>
      <c r="BE7" s="217"/>
      <c r="BF7" s="217"/>
      <c r="BG7" s="217"/>
      <c r="BH7" s="217"/>
      <c r="BI7" s="217"/>
      <c r="BJ7" s="217"/>
      <c r="BK7" s="217"/>
      <c r="BL7" s="217"/>
      <c r="BM7" s="217"/>
    </row>
    <row r="8" spans="1:65">
      <c r="A8" s="210">
        <v>7</v>
      </c>
      <c r="B8" s="210">
        <v>0</v>
      </c>
      <c r="C8" s="210">
        <v>0</v>
      </c>
      <c r="D8" s="210">
        <v>2</v>
      </c>
      <c r="E8" s="210" t="s">
        <v>195</v>
      </c>
      <c r="F8" s="210" t="s">
        <v>1590</v>
      </c>
      <c r="G8" s="210" t="s">
        <v>140</v>
      </c>
      <c r="H8" s="210" t="s">
        <v>419</v>
      </c>
      <c r="I8" s="210">
        <v>0</v>
      </c>
      <c r="J8" s="218">
        <v>2.9411764705882353E-2</v>
      </c>
      <c r="K8" s="218">
        <v>7.3529411764705885E-2</v>
      </c>
      <c r="L8" s="218">
        <v>0</v>
      </c>
      <c r="M8" s="218">
        <v>1.4705882352941176E-2</v>
      </c>
      <c r="N8" s="218">
        <v>-2.9411764705882353E-2</v>
      </c>
      <c r="O8" s="218">
        <v>5.8823529411764705E-2</v>
      </c>
      <c r="P8" s="218">
        <v>0</v>
      </c>
      <c r="Q8" s="218">
        <v>-8.8235294117647065E-2</v>
      </c>
      <c r="R8" s="218">
        <v>-7.3529411764705885E-2</v>
      </c>
      <c r="S8" s="218">
        <v>1.4705882352941176E-2</v>
      </c>
      <c r="T8" s="218">
        <v>5.8823529411764705E-2</v>
      </c>
      <c r="U8" s="218">
        <v>-1.4705882352941176E-2</v>
      </c>
      <c r="V8" s="218">
        <v>-2.9411764705882353E-2</v>
      </c>
      <c r="W8" s="218">
        <v>-4.4117647058823532E-2</v>
      </c>
      <c r="X8" s="218">
        <v>-1.4705882352941176E-2</v>
      </c>
      <c r="Y8" s="218">
        <v>1.4705882352941176E-2</v>
      </c>
      <c r="Z8" s="218">
        <v>-4.4117647058823532E-2</v>
      </c>
      <c r="AA8" s="218">
        <v>-2.9411764705882353E-2</v>
      </c>
      <c r="AB8" s="218">
        <v>-2.9411764705882353E-2</v>
      </c>
      <c r="AC8" s="218">
        <v>-4.4117647058823532E-2</v>
      </c>
      <c r="AD8" s="218">
        <v>-1.4705882352941176E-2</v>
      </c>
      <c r="AE8" s="217">
        <v>0</v>
      </c>
      <c r="AF8" s="217"/>
      <c r="AG8" s="217">
        <v>7.3529411764705888</v>
      </c>
      <c r="AH8" s="217">
        <v>8.8235294117647065</v>
      </c>
      <c r="AI8" s="210">
        <v>0</v>
      </c>
      <c r="AQ8" s="217"/>
      <c r="AR8" s="217"/>
      <c r="AS8" s="217"/>
      <c r="AT8" s="217"/>
      <c r="AU8" s="217"/>
      <c r="AV8" s="217"/>
      <c r="AW8" s="217"/>
      <c r="AX8" s="217"/>
      <c r="AY8" s="217"/>
      <c r="AZ8" s="217"/>
      <c r="BA8" s="217"/>
      <c r="BB8" s="217"/>
      <c r="BC8" s="217"/>
      <c r="BD8" s="217"/>
      <c r="BE8" s="217"/>
      <c r="BF8" s="217"/>
      <c r="BG8" s="217"/>
      <c r="BH8" s="217"/>
      <c r="BI8" s="217"/>
      <c r="BJ8" s="217"/>
      <c r="BK8" s="217"/>
      <c r="BL8" s="217"/>
      <c r="BM8" s="217"/>
    </row>
    <row r="9" spans="1:65">
      <c r="A9" s="210">
        <v>8</v>
      </c>
      <c r="B9" s="210">
        <v>0</v>
      </c>
      <c r="C9" s="210">
        <v>0</v>
      </c>
      <c r="D9" s="210">
        <v>0</v>
      </c>
      <c r="E9" s="210" t="s">
        <v>196</v>
      </c>
      <c r="F9" s="210" t="s">
        <v>1591</v>
      </c>
      <c r="G9" s="210" t="s">
        <v>140</v>
      </c>
      <c r="H9" s="210" t="s">
        <v>420</v>
      </c>
      <c r="I9" s="210">
        <v>0</v>
      </c>
      <c r="J9" s="218">
        <v>1.3698630136986301E-2</v>
      </c>
      <c r="K9" s="218">
        <v>-2.7397260273972601E-2</v>
      </c>
      <c r="L9" s="218">
        <v>-2.7397260273972601E-2</v>
      </c>
      <c r="M9" s="218">
        <v>0</v>
      </c>
      <c r="N9" s="218">
        <v>1.3698630136986301E-2</v>
      </c>
      <c r="O9" s="218">
        <v>1.3698630136986301E-2</v>
      </c>
      <c r="P9" s="218">
        <v>4.1095890410958902E-2</v>
      </c>
      <c r="Q9" s="218">
        <v>4.1095890410958902E-2</v>
      </c>
      <c r="R9" s="218">
        <v>-4.1095890410958902E-2</v>
      </c>
      <c r="S9" s="218">
        <v>0</v>
      </c>
      <c r="T9" s="218">
        <v>5.4794520547945202E-2</v>
      </c>
      <c r="U9" s="218">
        <v>-1.3698630136986301E-2</v>
      </c>
      <c r="V9" s="218">
        <v>-2.7397260273972601E-2</v>
      </c>
      <c r="W9" s="218">
        <v>-1.3698630136986301E-2</v>
      </c>
      <c r="X9" s="218">
        <v>-2.7397260273972601E-2</v>
      </c>
      <c r="Y9" s="218">
        <v>-2.7397260273972601E-2</v>
      </c>
      <c r="Z9" s="218">
        <v>-4.1095890410958902E-2</v>
      </c>
      <c r="AA9" s="218">
        <v>0</v>
      </c>
      <c r="AB9" s="218">
        <v>-8.2191780821917804E-2</v>
      </c>
      <c r="AC9" s="218">
        <v>1.3698630136986301E-2</v>
      </c>
      <c r="AD9" s="218">
        <v>-1.3698630136986301E-2</v>
      </c>
      <c r="AE9" s="217">
        <v>0</v>
      </c>
      <c r="AF9" s="217"/>
      <c r="AG9" s="217">
        <v>5.4794520547945202</v>
      </c>
      <c r="AH9" s="217">
        <v>8.2191780821917799</v>
      </c>
      <c r="AI9" s="210">
        <v>0</v>
      </c>
      <c r="AQ9" s="217"/>
      <c r="AR9" s="217"/>
      <c r="AS9" s="217"/>
      <c r="AT9" s="217"/>
      <c r="AU9" s="217"/>
      <c r="AV9" s="217"/>
      <c r="AW9" s="217"/>
      <c r="AX9" s="217"/>
      <c r="AY9" s="217"/>
      <c r="AZ9" s="217"/>
      <c r="BA9" s="217"/>
      <c r="BB9" s="217"/>
      <c r="BC9" s="217"/>
      <c r="BD9" s="217"/>
      <c r="BE9" s="217"/>
      <c r="BF9" s="217"/>
      <c r="BG9" s="217"/>
      <c r="BH9" s="217"/>
      <c r="BI9" s="217"/>
      <c r="BJ9" s="217"/>
      <c r="BK9" s="217"/>
      <c r="BL9" s="217"/>
      <c r="BM9" s="217"/>
    </row>
    <row r="10" spans="1:65">
      <c r="A10" s="210">
        <v>9</v>
      </c>
      <c r="B10" s="210">
        <v>0</v>
      </c>
      <c r="C10" s="210">
        <v>0</v>
      </c>
      <c r="D10" s="210">
        <v>0</v>
      </c>
      <c r="E10" s="210" t="s">
        <v>197</v>
      </c>
      <c r="F10" s="210" t="s">
        <v>1592</v>
      </c>
      <c r="G10" s="210" t="s">
        <v>140</v>
      </c>
      <c r="H10" s="210" t="s">
        <v>418</v>
      </c>
      <c r="I10" s="210">
        <v>0</v>
      </c>
      <c r="J10" s="218">
        <v>2.8571428571428571E-2</v>
      </c>
      <c r="K10" s="218">
        <v>2.8571428571428571E-2</v>
      </c>
      <c r="L10" s="218">
        <v>-1.4285714285714285E-2</v>
      </c>
      <c r="M10" s="218">
        <v>1.4285714285714285E-2</v>
      </c>
      <c r="N10" s="218">
        <v>0</v>
      </c>
      <c r="O10" s="218">
        <v>4.2857142857142858E-2</v>
      </c>
      <c r="P10" s="218">
        <v>2.8571428571428571E-2</v>
      </c>
      <c r="Q10" s="218">
        <v>-1.4285714285714285E-2</v>
      </c>
      <c r="R10" s="218">
        <v>-5.7142857142857141E-2</v>
      </c>
      <c r="S10" s="218">
        <v>1.4285714285714285E-2</v>
      </c>
      <c r="T10" s="218">
        <v>5.7142857142857141E-2</v>
      </c>
      <c r="U10" s="218">
        <v>0</v>
      </c>
      <c r="V10" s="218">
        <v>-2.8571428571428571E-2</v>
      </c>
      <c r="W10" s="218">
        <v>-2.8571428571428571E-2</v>
      </c>
      <c r="X10" s="218">
        <v>-1.4285714285714285E-2</v>
      </c>
      <c r="Y10" s="218">
        <v>0</v>
      </c>
      <c r="Z10" s="218">
        <v>-4.2857142857142858E-2</v>
      </c>
      <c r="AA10" s="218">
        <v>-1.4285714285714285E-2</v>
      </c>
      <c r="AB10" s="218">
        <v>-5.7142857142857141E-2</v>
      </c>
      <c r="AC10" s="218">
        <v>-1.4285714285714285E-2</v>
      </c>
      <c r="AD10" s="218">
        <v>-1.4285714285714285E-2</v>
      </c>
      <c r="AE10" s="217">
        <v>0</v>
      </c>
      <c r="AF10" s="217"/>
      <c r="AG10" s="217">
        <v>5.7142857142857144</v>
      </c>
      <c r="AH10" s="217">
        <v>5.7142857142857144</v>
      </c>
      <c r="AI10" s="210">
        <v>0</v>
      </c>
      <c r="AQ10" s="217"/>
      <c r="AR10" s="217"/>
      <c r="AS10" s="217"/>
      <c r="AT10" s="217"/>
      <c r="AU10" s="217"/>
      <c r="AV10" s="217"/>
      <c r="AW10" s="217"/>
      <c r="AX10" s="217"/>
      <c r="AY10" s="217"/>
      <c r="AZ10" s="217"/>
      <c r="BA10" s="217"/>
      <c r="BB10" s="217"/>
      <c r="BC10" s="217"/>
      <c r="BD10" s="217"/>
      <c r="BE10" s="217"/>
      <c r="BF10" s="217"/>
      <c r="BG10" s="217"/>
      <c r="BH10" s="217"/>
      <c r="BI10" s="217"/>
      <c r="BJ10" s="217"/>
      <c r="BK10" s="217"/>
      <c r="BL10" s="217"/>
      <c r="BM10" s="217"/>
    </row>
    <row r="11" spans="1:65">
      <c r="A11" s="210">
        <v>10</v>
      </c>
      <c r="B11" s="210">
        <v>0</v>
      </c>
      <c r="C11" s="210">
        <v>0</v>
      </c>
      <c r="D11" s="210">
        <v>3</v>
      </c>
      <c r="E11" s="210" t="s">
        <v>198</v>
      </c>
      <c r="F11" s="210" t="s">
        <v>1593</v>
      </c>
      <c r="G11" s="210" t="s">
        <v>140</v>
      </c>
      <c r="H11" s="210" t="s">
        <v>1348</v>
      </c>
      <c r="I11" s="210">
        <v>1</v>
      </c>
      <c r="J11" s="218">
        <v>-0.15</v>
      </c>
      <c r="K11" s="218">
        <v>0</v>
      </c>
      <c r="L11" s="218">
        <v>0</v>
      </c>
      <c r="M11" s="218">
        <v>0</v>
      </c>
      <c r="N11" s="218">
        <v>0.05</v>
      </c>
      <c r="O11" s="218">
        <v>0.1</v>
      </c>
      <c r="P11" s="218">
        <v>0.15</v>
      </c>
      <c r="Q11" s="218">
        <v>-0.55000000000000004</v>
      </c>
      <c r="R11" s="218">
        <v>0.2</v>
      </c>
      <c r="S11" s="218">
        <v>0</v>
      </c>
      <c r="T11" s="218">
        <v>0</v>
      </c>
      <c r="U11" s="218">
        <v>0</v>
      </c>
      <c r="V11" s="218">
        <v>0.25</v>
      </c>
      <c r="W11" s="218">
        <v>0.15</v>
      </c>
      <c r="X11" s="218">
        <v>0</v>
      </c>
      <c r="Y11" s="218">
        <v>-0.15</v>
      </c>
      <c r="Z11" s="218">
        <v>-0.2</v>
      </c>
      <c r="AA11" s="218">
        <v>-0.05</v>
      </c>
      <c r="AB11" s="218">
        <v>0.2</v>
      </c>
      <c r="AC11" s="218">
        <v>-0.2</v>
      </c>
      <c r="AD11" s="218">
        <v>0.1</v>
      </c>
      <c r="AE11" s="217">
        <v>0</v>
      </c>
      <c r="AF11" s="217"/>
      <c r="AG11" s="217">
        <v>25</v>
      </c>
      <c r="AH11" s="217">
        <v>55</v>
      </c>
      <c r="AI11" s="210">
        <v>0</v>
      </c>
      <c r="AQ11" s="217"/>
      <c r="AR11" s="217"/>
      <c r="AS11" s="217"/>
      <c r="AT11" s="217"/>
      <c r="AU11" s="217"/>
      <c r="AV11" s="217"/>
      <c r="AW11" s="217"/>
      <c r="AX11" s="217"/>
      <c r="AY11" s="217"/>
      <c r="AZ11" s="217"/>
      <c r="BA11" s="217"/>
      <c r="BB11" s="217"/>
      <c r="BC11" s="217"/>
      <c r="BD11" s="217"/>
      <c r="BE11" s="217"/>
      <c r="BF11" s="217"/>
      <c r="BG11" s="217"/>
      <c r="BH11" s="217"/>
      <c r="BI11" s="217"/>
      <c r="BJ11" s="217"/>
      <c r="BK11" s="217"/>
      <c r="BL11" s="217"/>
      <c r="BM11" s="217"/>
    </row>
    <row r="12" spans="1:65">
      <c r="A12" s="210">
        <v>11</v>
      </c>
      <c r="B12" s="210">
        <v>0</v>
      </c>
      <c r="C12" s="210">
        <v>0</v>
      </c>
      <c r="D12" s="210">
        <v>0</v>
      </c>
      <c r="E12" s="210" t="s">
        <v>199</v>
      </c>
      <c r="F12" s="210" t="s">
        <v>1594</v>
      </c>
      <c r="G12" s="210" t="s">
        <v>140</v>
      </c>
      <c r="H12" s="210" t="s">
        <v>1349</v>
      </c>
      <c r="I12" s="210">
        <v>1</v>
      </c>
      <c r="J12" s="218">
        <v>-0.21428571428571427</v>
      </c>
      <c r="K12" s="218">
        <v>-0.14285714285714285</v>
      </c>
      <c r="L12" s="218">
        <v>7.1428571428571425E-2</v>
      </c>
      <c r="M12" s="218">
        <v>-7.1428571428571425E-2</v>
      </c>
      <c r="N12" s="218">
        <v>0</v>
      </c>
      <c r="O12" s="218">
        <v>0.14285714285714285</v>
      </c>
      <c r="P12" s="218">
        <v>0.21428571428571427</v>
      </c>
      <c r="Q12" s="218">
        <v>-7.1428571428571425E-2</v>
      </c>
      <c r="R12" s="218">
        <v>0</v>
      </c>
      <c r="S12" s="218">
        <v>0</v>
      </c>
      <c r="T12" s="218">
        <v>-7.1428571428571425E-2</v>
      </c>
      <c r="U12" s="218">
        <v>-7.1428571428571425E-2</v>
      </c>
      <c r="V12" s="218">
        <v>7.1428571428571425E-2</v>
      </c>
      <c r="W12" s="218">
        <v>7.1428571428571425E-2</v>
      </c>
      <c r="X12" s="218">
        <v>-0.2857142857142857</v>
      </c>
      <c r="Y12" s="218">
        <v>7.1428571428571425E-2</v>
      </c>
      <c r="Z12" s="218">
        <v>-7.1428571428571425E-2</v>
      </c>
      <c r="AA12" s="218">
        <v>0.21428571428571427</v>
      </c>
      <c r="AB12" s="218">
        <v>-7.1428571428571425E-2</v>
      </c>
      <c r="AC12" s="218">
        <v>0.2857142857142857</v>
      </c>
      <c r="AD12" s="218">
        <v>0.14285714285714285</v>
      </c>
      <c r="AE12" s="217">
        <v>0</v>
      </c>
      <c r="AF12" s="217"/>
      <c r="AG12" s="217">
        <v>28.571428571428569</v>
      </c>
      <c r="AH12" s="217">
        <v>28.571428571428569</v>
      </c>
      <c r="AI12" s="210">
        <v>0</v>
      </c>
      <c r="AQ12" s="217"/>
      <c r="AR12" s="217"/>
      <c r="AS12" s="217"/>
      <c r="AT12" s="217"/>
      <c r="AU12" s="217"/>
      <c r="AV12" s="217"/>
      <c r="AW12" s="217"/>
      <c r="AX12" s="217"/>
      <c r="AY12" s="217"/>
      <c r="AZ12" s="217"/>
      <c r="BA12" s="217"/>
      <c r="BB12" s="217"/>
      <c r="BC12" s="217"/>
      <c r="BD12" s="217"/>
      <c r="BE12" s="217"/>
      <c r="BF12" s="217"/>
      <c r="BG12" s="217"/>
      <c r="BH12" s="217"/>
      <c r="BI12" s="217"/>
      <c r="BJ12" s="217"/>
      <c r="BK12" s="217"/>
      <c r="BL12" s="217"/>
      <c r="BM12" s="217"/>
    </row>
    <row r="13" spans="1:65">
      <c r="A13" s="210">
        <v>12</v>
      </c>
      <c r="B13" s="210">
        <v>0</v>
      </c>
      <c r="C13" s="210">
        <v>0</v>
      </c>
      <c r="D13" s="210">
        <v>0</v>
      </c>
      <c r="E13" s="210" t="s">
        <v>200</v>
      </c>
      <c r="F13" s="210" t="s">
        <v>1595</v>
      </c>
      <c r="G13" s="210" t="s">
        <v>140</v>
      </c>
      <c r="H13" s="210" t="s">
        <v>1347</v>
      </c>
      <c r="I13" s="210">
        <v>1</v>
      </c>
      <c r="J13" s="218">
        <v>-0.1111111111111111</v>
      </c>
      <c r="K13" s="218">
        <v>0</v>
      </c>
      <c r="L13" s="218">
        <v>5.5555555555555552E-2</v>
      </c>
      <c r="M13" s="218">
        <v>5.5555555555555552E-2</v>
      </c>
      <c r="N13" s="218">
        <v>0.1111111111111111</v>
      </c>
      <c r="O13" s="218">
        <v>0.16666666666666666</v>
      </c>
      <c r="P13" s="218">
        <v>0.22222222222222221</v>
      </c>
      <c r="Q13" s="218">
        <v>-0.27777777777777779</v>
      </c>
      <c r="R13" s="218">
        <v>0.16666666666666666</v>
      </c>
      <c r="S13" s="218">
        <v>5.5555555555555552E-2</v>
      </c>
      <c r="T13" s="218">
        <v>0</v>
      </c>
      <c r="U13" s="218">
        <v>0</v>
      </c>
      <c r="V13" s="218">
        <v>0.22222222222222221</v>
      </c>
      <c r="W13" s="218">
        <v>0.1111111111111111</v>
      </c>
      <c r="X13" s="218">
        <v>-5.5555555555555552E-2</v>
      </c>
      <c r="Y13" s="218">
        <v>0</v>
      </c>
      <c r="Z13" s="218">
        <v>-5.5555555555555552E-2</v>
      </c>
      <c r="AA13" s="218">
        <v>5.5555555555555552E-2</v>
      </c>
      <c r="AB13" s="218">
        <v>0.1111111111111111</v>
      </c>
      <c r="AC13" s="218">
        <v>5.5555555555555552E-2</v>
      </c>
      <c r="AD13" s="218">
        <v>0.1111111111111111</v>
      </c>
      <c r="AE13" s="217">
        <v>0</v>
      </c>
      <c r="AF13" s="217"/>
      <c r="AG13" s="217">
        <v>22.222222222222221</v>
      </c>
      <c r="AH13" s="217">
        <v>27.777777777777779</v>
      </c>
      <c r="AI13" s="210">
        <v>0</v>
      </c>
      <c r="AQ13" s="217"/>
      <c r="AR13" s="217"/>
      <c r="AS13" s="217"/>
      <c r="AT13" s="217"/>
      <c r="AU13" s="217"/>
      <c r="AV13" s="217"/>
      <c r="AW13" s="217"/>
      <c r="AX13" s="217"/>
      <c r="AY13" s="217"/>
      <c r="AZ13" s="217"/>
      <c r="BA13" s="217"/>
      <c r="BB13" s="217"/>
      <c r="BC13" s="217"/>
      <c r="BD13" s="217"/>
      <c r="BE13" s="217"/>
      <c r="BF13" s="217"/>
      <c r="BG13" s="217"/>
      <c r="BH13" s="217"/>
      <c r="BI13" s="217"/>
      <c r="BJ13" s="217"/>
      <c r="BK13" s="217"/>
      <c r="BL13" s="217"/>
      <c r="BM13" s="217"/>
    </row>
    <row r="14" spans="1:65">
      <c r="A14" s="210">
        <v>13</v>
      </c>
      <c r="B14" s="210">
        <v>0</v>
      </c>
      <c r="C14" s="210">
        <v>0</v>
      </c>
      <c r="D14" s="210">
        <v>4</v>
      </c>
      <c r="E14" s="210" t="s">
        <v>201</v>
      </c>
      <c r="F14" s="210" t="s">
        <v>1529</v>
      </c>
      <c r="G14" s="210" t="s">
        <v>1496</v>
      </c>
      <c r="H14" s="210" t="s">
        <v>410</v>
      </c>
      <c r="I14" s="210">
        <v>1</v>
      </c>
      <c r="J14" s="218">
        <v>-5.6608969657615554E-2</v>
      </c>
      <c r="K14" s="218">
        <v>9.644802486063718E-2</v>
      </c>
      <c r="L14" s="218">
        <v>5.9078799755335989E-2</v>
      </c>
      <c r="M14" s="218">
        <v>8.1617448827845204E-2</v>
      </c>
      <c r="N14" s="218">
        <v>0.21512162173914304</v>
      </c>
      <c r="O14" s="218">
        <v>8.3287193119261999E-2</v>
      </c>
      <c r="P14" s="218">
        <v>2.4283763765969052E-2</v>
      </c>
      <c r="Q14" s="218">
        <v>-0.26267744656673325</v>
      </c>
      <c r="R14" s="218">
        <v>0.13041398642752988</v>
      </c>
      <c r="S14" s="218">
        <v>-0.19140023712688037</v>
      </c>
      <c r="T14" s="218">
        <v>0.20014610262549895</v>
      </c>
      <c r="U14" s="218">
        <v>4.9274849766496591E-2</v>
      </c>
      <c r="V14" s="218">
        <v>1.7303304992129533E-2</v>
      </c>
      <c r="W14" s="218">
        <v>-4.9155996440198003E-2</v>
      </c>
      <c r="X14" s="218">
        <v>-0.11984763583340832</v>
      </c>
      <c r="Y14" s="218">
        <v>-3.4742856480260285E-2</v>
      </c>
      <c r="Z14" s="218">
        <v>-0.15497314204711821</v>
      </c>
      <c r="AA14" s="218">
        <v>6.8560976104683646E-2</v>
      </c>
      <c r="AB14" s="218">
        <v>-0.12500181178851069</v>
      </c>
      <c r="AC14" s="218">
        <v>0.32460292843000549</v>
      </c>
      <c r="AD14" s="218">
        <v>2.9382861350347626E-2</v>
      </c>
      <c r="AE14" s="217">
        <v>0</v>
      </c>
      <c r="AF14" s="217"/>
      <c r="AG14" s="217">
        <v>32.460292843000552</v>
      </c>
      <c r="AH14" s="217">
        <v>26.267744656673326</v>
      </c>
      <c r="AI14" s="210">
        <v>0</v>
      </c>
      <c r="AQ14" s="217"/>
      <c r="AR14" s="217"/>
      <c r="AS14" s="217"/>
      <c r="AT14" s="217"/>
      <c r="AU14" s="217"/>
      <c r="AV14" s="217"/>
      <c r="AW14" s="217"/>
      <c r="AX14" s="217"/>
      <c r="AY14" s="217"/>
      <c r="AZ14" s="217"/>
      <c r="BA14" s="217"/>
      <c r="BB14" s="217"/>
      <c r="BC14" s="217"/>
      <c r="BD14" s="217"/>
      <c r="BE14" s="217"/>
      <c r="BF14" s="217"/>
      <c r="BG14" s="217"/>
      <c r="BH14" s="217"/>
      <c r="BI14" s="217"/>
      <c r="BJ14" s="217"/>
      <c r="BK14" s="217"/>
      <c r="BL14" s="217"/>
      <c r="BM14" s="217"/>
    </row>
    <row r="15" spans="1:65">
      <c r="A15" s="210">
        <v>14</v>
      </c>
      <c r="B15" s="210">
        <v>0</v>
      </c>
      <c r="C15" s="210">
        <v>0</v>
      </c>
      <c r="D15" s="210">
        <v>0</v>
      </c>
      <c r="E15" s="210" t="s">
        <v>202</v>
      </c>
      <c r="F15" s="210" t="s">
        <v>1530</v>
      </c>
      <c r="G15" s="210" t="s">
        <v>1496</v>
      </c>
      <c r="H15" s="210" t="s">
        <v>411</v>
      </c>
      <c r="I15" s="210">
        <v>1</v>
      </c>
      <c r="J15" s="218">
        <v>-8.6943106494811059E-2</v>
      </c>
      <c r="K15" s="218">
        <v>6.6856819955331923E-2</v>
      </c>
      <c r="L15" s="218">
        <v>-7.6274789441110769E-2</v>
      </c>
      <c r="M15" s="218">
        <v>9.4689162159495632E-2</v>
      </c>
      <c r="N15" s="218">
        <v>0.13900205401429744</v>
      </c>
      <c r="O15" s="218">
        <v>5.7315071442025675E-2</v>
      </c>
      <c r="P15" s="218">
        <v>-1.0140910762496758E-2</v>
      </c>
      <c r="Q15" s="218">
        <v>-2.6506650880355826E-2</v>
      </c>
      <c r="R15" s="218">
        <v>4.2409565069199663E-2</v>
      </c>
      <c r="S15" s="218">
        <v>-0.16373095103552815</v>
      </c>
      <c r="T15" s="218">
        <v>9.0197239189516429E-2</v>
      </c>
      <c r="U15" s="218">
        <v>9.2816331656038181E-3</v>
      </c>
      <c r="V15" s="218">
        <v>0.10827256500641323</v>
      </c>
      <c r="W15" s="218">
        <v>-2.5462601691646637E-2</v>
      </c>
      <c r="X15" s="218">
        <v>-7.0500228722111108E-4</v>
      </c>
      <c r="Y15" s="218">
        <v>6.9879539685529554E-2</v>
      </c>
      <c r="Z15" s="218">
        <v>-2.3126945259173567E-2</v>
      </c>
      <c r="AA15" s="218">
        <v>-7.4823525190825602E-3</v>
      </c>
      <c r="AB15" s="218">
        <v>0.13542681340760079</v>
      </c>
      <c r="AC15" s="218">
        <v>0.24407250939554573</v>
      </c>
      <c r="AD15" s="218">
        <v>0.14699207993613725</v>
      </c>
      <c r="AE15" s="217">
        <v>0</v>
      </c>
      <c r="AF15" s="217"/>
      <c r="AG15" s="217">
        <v>24.407250939554572</v>
      </c>
      <c r="AH15" s="217">
        <v>16.373095103552814</v>
      </c>
      <c r="AI15" s="210">
        <v>0</v>
      </c>
      <c r="AQ15" s="217"/>
      <c r="AR15" s="217"/>
      <c r="AS15" s="217"/>
      <c r="AT15" s="217"/>
      <c r="AU15" s="217"/>
      <c r="AV15" s="217"/>
      <c r="AW15" s="217"/>
      <c r="AX15" s="217"/>
      <c r="AY15" s="217"/>
      <c r="AZ15" s="217"/>
      <c r="BA15" s="217"/>
      <c r="BB15" s="217"/>
      <c r="BC15" s="217"/>
      <c r="BD15" s="217"/>
      <c r="BE15" s="217"/>
      <c r="BF15" s="217"/>
      <c r="BG15" s="217"/>
      <c r="BH15" s="217"/>
      <c r="BI15" s="217"/>
      <c r="BJ15" s="217"/>
      <c r="BK15" s="217"/>
      <c r="BL15" s="217"/>
      <c r="BM15" s="217"/>
    </row>
    <row r="16" spans="1:65">
      <c r="A16" s="210">
        <v>15</v>
      </c>
      <c r="B16" s="210">
        <v>0</v>
      </c>
      <c r="C16" s="210">
        <v>0</v>
      </c>
      <c r="D16" s="210">
        <v>0</v>
      </c>
      <c r="E16" s="210" t="s">
        <v>203</v>
      </c>
      <c r="F16" s="210" t="s">
        <v>1527</v>
      </c>
      <c r="G16" s="210" t="s">
        <v>1496</v>
      </c>
      <c r="H16" s="210" t="s">
        <v>409</v>
      </c>
      <c r="I16" s="210">
        <v>1</v>
      </c>
      <c r="J16" s="218">
        <v>-6.6876110004843711E-2</v>
      </c>
      <c r="K16" s="218">
        <v>7.148655436557054E-2</v>
      </c>
      <c r="L16" s="218">
        <v>-1.9876935220565852E-2</v>
      </c>
      <c r="M16" s="218">
        <v>9.0811850815349038E-2</v>
      </c>
      <c r="N16" s="218">
        <v>0.17134214161419375</v>
      </c>
      <c r="O16" s="218">
        <v>6.1373176901135536E-2</v>
      </c>
      <c r="P16" s="218">
        <v>5.5545090863427203E-3</v>
      </c>
      <c r="Q16" s="218">
        <v>-0.11013714726512738</v>
      </c>
      <c r="R16" s="218">
        <v>7.2118920761351138E-2</v>
      </c>
      <c r="S16" s="218">
        <v>-0.17270329906894136</v>
      </c>
      <c r="T16" s="218">
        <v>0.13401234235688783</v>
      </c>
      <c r="U16" s="218">
        <v>2.3709254973718626E-2</v>
      </c>
      <c r="V16" s="218">
        <v>6.3907127352313256E-2</v>
      </c>
      <c r="W16" s="218">
        <v>-3.3405539709021742E-2</v>
      </c>
      <c r="X16" s="218">
        <v>-4.7985845756417782E-2</v>
      </c>
      <c r="Y16" s="218">
        <v>1.8013472543637769E-2</v>
      </c>
      <c r="Z16" s="218">
        <v>-7.9355255368387112E-2</v>
      </c>
      <c r="AA16" s="218">
        <v>2.0507059182318783E-2</v>
      </c>
      <c r="AB16" s="218">
        <v>2.787121252892737E-2</v>
      </c>
      <c r="AC16" s="218">
        <v>0.27737339217480228</v>
      </c>
      <c r="AD16" s="218">
        <v>9.2282887537448594E-2</v>
      </c>
      <c r="AE16" s="217">
        <v>0</v>
      </c>
      <c r="AF16" s="217"/>
      <c r="AG16" s="217">
        <v>27.737339217480226</v>
      </c>
      <c r="AH16" s="217">
        <v>17.270329906894137</v>
      </c>
      <c r="AI16" s="210">
        <v>0</v>
      </c>
      <c r="AQ16" s="217"/>
      <c r="AR16" s="217"/>
      <c r="AS16" s="217"/>
      <c r="AT16" s="217"/>
      <c r="AU16" s="217"/>
      <c r="AV16" s="217"/>
      <c r="AW16" s="217"/>
      <c r="AX16" s="217"/>
      <c r="AY16" s="217"/>
      <c r="AZ16" s="217"/>
      <c r="BA16" s="217"/>
      <c r="BB16" s="217"/>
      <c r="BC16" s="217"/>
      <c r="BD16" s="217"/>
      <c r="BE16" s="217"/>
      <c r="BF16" s="217"/>
      <c r="BG16" s="217"/>
      <c r="BH16" s="217"/>
      <c r="BI16" s="217"/>
      <c r="BJ16" s="217"/>
      <c r="BK16" s="217"/>
      <c r="BL16" s="217"/>
      <c r="BM16" s="217"/>
    </row>
    <row r="17" spans="1:65">
      <c r="A17" s="210">
        <v>16</v>
      </c>
      <c r="B17" s="210">
        <v>0</v>
      </c>
      <c r="C17" s="210">
        <v>0</v>
      </c>
      <c r="D17" s="210">
        <v>5</v>
      </c>
      <c r="E17" s="210" t="s">
        <v>204</v>
      </c>
      <c r="F17" s="210" t="s">
        <v>1596</v>
      </c>
      <c r="G17" s="210" t="s">
        <v>1496</v>
      </c>
      <c r="H17" s="210" t="s">
        <v>413</v>
      </c>
      <c r="I17" s="210">
        <v>1</v>
      </c>
      <c r="J17" s="218">
        <v>8.7030512699846158E-2</v>
      </c>
      <c r="K17" s="218">
        <v>8.0617630973124993E-2</v>
      </c>
      <c r="L17" s="218">
        <v>-0.20515370820243425</v>
      </c>
      <c r="M17" s="218">
        <v>1.2507790341248784E-2</v>
      </c>
      <c r="N17" s="218">
        <v>-5.597853045546454E-2</v>
      </c>
      <c r="O17" s="218">
        <v>6.7440825203820831E-2</v>
      </c>
      <c r="P17" s="218">
        <v>-0.13636467700291247</v>
      </c>
      <c r="Q17" s="218">
        <v>4.2226829299324485E-4</v>
      </c>
      <c r="R17" s="218">
        <v>7.0534067639240514E-2</v>
      </c>
      <c r="S17" s="218">
        <v>7.1220889561578793E-2</v>
      </c>
      <c r="T17" s="218">
        <v>0.21719344212253419</v>
      </c>
      <c r="U17" s="218">
        <v>3.5801228648105581E-2</v>
      </c>
      <c r="V17" s="218">
        <v>-0.18481360416163198</v>
      </c>
      <c r="W17" s="218">
        <v>-8.8002238530709792E-2</v>
      </c>
      <c r="X17" s="218">
        <v>7.5677600702084482E-3</v>
      </c>
      <c r="Y17" s="218">
        <v>-0.16774989506887289</v>
      </c>
      <c r="Z17" s="218">
        <v>-0.18156519084746189</v>
      </c>
      <c r="AA17" s="218">
        <v>-0.22195286366584832</v>
      </c>
      <c r="AB17" s="218">
        <v>-0.1745748699489971</v>
      </c>
      <c r="AC17" s="218">
        <v>6.2882362667412872E-2</v>
      </c>
      <c r="AD17" s="218">
        <v>-4.5289546315963526E-2</v>
      </c>
      <c r="AE17" s="217">
        <v>0</v>
      </c>
      <c r="AF17" s="217"/>
      <c r="AG17" s="217">
        <v>21.719344212253418</v>
      </c>
      <c r="AH17" s="217">
        <v>22.195286366584831</v>
      </c>
      <c r="AI17" s="210">
        <v>0</v>
      </c>
      <c r="AQ17" s="217"/>
      <c r="AR17" s="217"/>
      <c r="AS17" s="217"/>
      <c r="AT17" s="217"/>
      <c r="AU17" s="217"/>
      <c r="AV17" s="217"/>
      <c r="AW17" s="217"/>
      <c r="AX17" s="217"/>
      <c r="AY17" s="217"/>
      <c r="AZ17" s="217"/>
      <c r="BA17" s="217"/>
      <c r="BB17" s="217"/>
      <c r="BC17" s="217"/>
      <c r="BD17" s="217"/>
      <c r="BE17" s="217"/>
      <c r="BF17" s="217"/>
      <c r="BG17" s="217"/>
      <c r="BH17" s="217"/>
      <c r="BI17" s="217"/>
      <c r="BJ17" s="217"/>
      <c r="BK17" s="217"/>
      <c r="BL17" s="217"/>
      <c r="BM17" s="217"/>
    </row>
    <row r="18" spans="1:65">
      <c r="A18" s="210">
        <v>17</v>
      </c>
      <c r="B18" s="210">
        <v>0</v>
      </c>
      <c r="C18" s="210">
        <v>0</v>
      </c>
      <c r="D18" s="210">
        <v>0</v>
      </c>
      <c r="E18" s="210" t="s">
        <v>205</v>
      </c>
      <c r="F18" s="210" t="s">
        <v>1597</v>
      </c>
      <c r="G18" s="210" t="s">
        <v>1496</v>
      </c>
      <c r="H18" s="210" t="s">
        <v>414</v>
      </c>
      <c r="I18" s="210">
        <v>1</v>
      </c>
      <c r="J18" s="218">
        <v>4.8092444169953535E-2</v>
      </c>
      <c r="K18" s="218">
        <v>0.20973288603792656</v>
      </c>
      <c r="L18" s="218">
        <v>-9.3982917619976777E-2</v>
      </c>
      <c r="M18" s="218">
        <v>3.0852153895821376E-2</v>
      </c>
      <c r="N18" s="218">
        <v>2.9462543688502759E-2</v>
      </c>
      <c r="O18" s="218">
        <v>0.18872555900228788</v>
      </c>
      <c r="P18" s="218">
        <v>-9.3460059233889684E-2</v>
      </c>
      <c r="Q18" s="218">
        <v>1.9998455988658553E-2</v>
      </c>
      <c r="R18" s="218">
        <v>6.2348230703367341E-2</v>
      </c>
      <c r="S18" s="218">
        <v>0.10961603245231115</v>
      </c>
      <c r="T18" s="218">
        <v>0.28529294106087616</v>
      </c>
      <c r="U18" s="218">
        <v>-1.9447524669090353E-2</v>
      </c>
      <c r="V18" s="218">
        <v>-0.26115899105877077</v>
      </c>
      <c r="W18" s="218">
        <v>-2.7839577221621781E-2</v>
      </c>
      <c r="X18" s="218">
        <v>-7.4149390115520158E-2</v>
      </c>
      <c r="Y18" s="218">
        <v>-0.12788449391519177</v>
      </c>
      <c r="Z18" s="218">
        <v>-7.4988069003270583E-2</v>
      </c>
      <c r="AA18" s="218">
        <v>-0.23039807419676317</v>
      </c>
      <c r="AB18" s="218">
        <v>-6.334832895863457E-2</v>
      </c>
      <c r="AC18" s="218">
        <v>-2.6442948780932885E-2</v>
      </c>
      <c r="AD18" s="218">
        <v>-0.24478720716421257</v>
      </c>
      <c r="AE18" s="217">
        <v>0</v>
      </c>
      <c r="AF18" s="217"/>
      <c r="AG18" s="217">
        <v>28.529294106087615</v>
      </c>
      <c r="AH18" s="217">
        <v>26.115899105877077</v>
      </c>
      <c r="AI18" s="210">
        <v>0</v>
      </c>
      <c r="AQ18" s="217"/>
      <c r="AR18" s="217"/>
      <c r="AS18" s="217"/>
      <c r="AT18" s="217"/>
      <c r="AU18" s="217"/>
      <c r="AV18" s="217"/>
      <c r="AW18" s="217"/>
      <c r="AX18" s="217"/>
      <c r="AY18" s="217"/>
      <c r="AZ18" s="217"/>
      <c r="BA18" s="217"/>
      <c r="BB18" s="217"/>
      <c r="BC18" s="217"/>
      <c r="BD18" s="217"/>
      <c r="BE18" s="217"/>
      <c r="BF18" s="217"/>
      <c r="BG18" s="217"/>
      <c r="BH18" s="217"/>
      <c r="BI18" s="217"/>
      <c r="BJ18" s="217"/>
      <c r="BK18" s="217"/>
      <c r="BL18" s="217"/>
      <c r="BM18" s="217"/>
    </row>
    <row r="19" spans="1:65">
      <c r="A19" s="210">
        <v>18</v>
      </c>
      <c r="B19" s="210">
        <v>0</v>
      </c>
      <c r="C19" s="210">
        <v>0</v>
      </c>
      <c r="D19" s="210">
        <v>0</v>
      </c>
      <c r="E19" s="210" t="s">
        <v>206</v>
      </c>
      <c r="F19" s="210" t="s">
        <v>1598</v>
      </c>
      <c r="G19" s="210" t="s">
        <v>1496</v>
      </c>
      <c r="H19" s="210" t="s">
        <v>412</v>
      </c>
      <c r="I19" s="210">
        <v>1</v>
      </c>
      <c r="J19" s="218">
        <v>7.0711259200946369E-2</v>
      </c>
      <c r="K19" s="218">
        <v>0.15294672344223256</v>
      </c>
      <c r="L19" s="218">
        <v>-0.14657946860259277</v>
      </c>
      <c r="M19" s="218">
        <v>2.0269971605200752E-2</v>
      </c>
      <c r="N19" s="218">
        <v>-6.4893377423504055E-3</v>
      </c>
      <c r="O19" s="218">
        <v>0.1368886119805425</v>
      </c>
      <c r="P19" s="218">
        <v>-0.1192939398468071</v>
      </c>
      <c r="Q19" s="218">
        <v>1.5569779850848354E-2</v>
      </c>
      <c r="R19" s="218">
        <v>5.972800771227154E-2</v>
      </c>
      <c r="S19" s="218">
        <v>9.4991022696895411E-2</v>
      </c>
      <c r="T19" s="218">
        <v>0.25209908921944824</v>
      </c>
      <c r="U19" s="218">
        <v>3.6814309800099971E-3</v>
      </c>
      <c r="V19" s="218">
        <v>-0.22922959373756807</v>
      </c>
      <c r="W19" s="218">
        <v>-5.9959544251895015E-2</v>
      </c>
      <c r="X19" s="218">
        <v>-3.410322740887467E-2</v>
      </c>
      <c r="Y19" s="218">
        <v>-0.14864224868287293</v>
      </c>
      <c r="Z19" s="218">
        <v>-0.12311639762822389</v>
      </c>
      <c r="AA19" s="218">
        <v>-0.22475883364520613</v>
      </c>
      <c r="AB19" s="218">
        <v>-0.11930025447970583</v>
      </c>
      <c r="AC19" s="218">
        <v>1.0172873599993262E-2</v>
      </c>
      <c r="AD19" s="218">
        <v>-0.1607179316630428</v>
      </c>
      <c r="AE19" s="217">
        <v>0</v>
      </c>
      <c r="AF19" s="217"/>
      <c r="AG19" s="217">
        <v>25.209908921944823</v>
      </c>
      <c r="AH19" s="217">
        <v>22.922959373756807</v>
      </c>
      <c r="AI19" s="210">
        <v>0</v>
      </c>
      <c r="AQ19" s="217"/>
      <c r="AR19" s="217"/>
      <c r="AS19" s="217"/>
      <c r="AT19" s="217"/>
      <c r="AU19" s="217"/>
      <c r="AV19" s="217"/>
      <c r="AW19" s="217"/>
      <c r="AX19" s="217"/>
      <c r="AY19" s="217"/>
      <c r="AZ19" s="217"/>
      <c r="BA19" s="217"/>
      <c r="BB19" s="217"/>
      <c r="BC19" s="217"/>
      <c r="BD19" s="217"/>
      <c r="BE19" s="217"/>
      <c r="BF19" s="217"/>
      <c r="BG19" s="217"/>
      <c r="BH19" s="217"/>
      <c r="BI19" s="217"/>
      <c r="BJ19" s="217"/>
      <c r="BK19" s="217"/>
      <c r="BL19" s="217"/>
      <c r="BM19" s="217"/>
    </row>
    <row r="20" spans="1:65">
      <c r="A20" s="210">
        <v>19</v>
      </c>
      <c r="B20" s="210">
        <v>0</v>
      </c>
      <c r="C20" s="210">
        <v>0</v>
      </c>
      <c r="D20" s="210">
        <v>6</v>
      </c>
      <c r="E20" s="210" t="s">
        <v>207</v>
      </c>
      <c r="F20" s="210" t="s">
        <v>1599</v>
      </c>
      <c r="G20" s="210" t="s">
        <v>140</v>
      </c>
      <c r="H20" s="210" t="s">
        <v>416</v>
      </c>
      <c r="I20" s="210">
        <v>1</v>
      </c>
      <c r="J20" s="218">
        <v>0.10298021007418386</v>
      </c>
      <c r="K20" s="218">
        <v>0.33352994704033351</v>
      </c>
      <c r="L20" s="218">
        <v>-0.19201345039410964</v>
      </c>
      <c r="M20" s="218">
        <v>-0.14549414318015105</v>
      </c>
      <c r="N20" s="218">
        <v>-6.1666124718628063E-2</v>
      </c>
      <c r="O20" s="218">
        <v>0.25591290516917597</v>
      </c>
      <c r="P20" s="218">
        <v>-0.16437914180637583</v>
      </c>
      <c r="Q20" s="218">
        <v>0.44750287988666981</v>
      </c>
      <c r="R20" s="218">
        <v>-0.18978264102622264</v>
      </c>
      <c r="S20" s="218">
        <v>1.4957765863323291E-2</v>
      </c>
      <c r="T20" s="218">
        <v>0.17819503575596704</v>
      </c>
      <c r="U20" s="218">
        <v>1.8779129707070898E-3</v>
      </c>
      <c r="V20" s="218">
        <v>-0.21759087712399511</v>
      </c>
      <c r="W20" s="218">
        <v>2.1181345896445051E-2</v>
      </c>
      <c r="X20" s="218">
        <v>9.0800242994376432E-2</v>
      </c>
      <c r="Y20" s="218">
        <v>-0.12883995392181327</v>
      </c>
      <c r="Z20" s="218">
        <v>-6.7602346256903506E-2</v>
      </c>
      <c r="AA20" s="218">
        <v>-9.1566532313966789E-2</v>
      </c>
      <c r="AB20" s="218">
        <v>-0.23286372905622887</v>
      </c>
      <c r="AC20" s="218">
        <v>-3.0638969340865116E-2</v>
      </c>
      <c r="AD20" s="218">
        <v>-7.9958761535300987E-2</v>
      </c>
      <c r="AE20" s="217">
        <v>0</v>
      </c>
      <c r="AF20" s="217"/>
      <c r="AG20" s="217">
        <v>44.750287988666983</v>
      </c>
      <c r="AH20" s="217">
        <v>23.286372905622887</v>
      </c>
      <c r="AI20" s="210">
        <v>0</v>
      </c>
      <c r="AQ20" s="217"/>
      <c r="AR20" s="217"/>
      <c r="AS20" s="217"/>
      <c r="AT20" s="217"/>
      <c r="AU20" s="217"/>
      <c r="AV20" s="217"/>
      <c r="AW20" s="217"/>
      <c r="AX20" s="217"/>
      <c r="AY20" s="217"/>
      <c r="AZ20" s="217"/>
      <c r="BA20" s="217"/>
      <c r="BB20" s="217"/>
      <c r="BC20" s="217"/>
      <c r="BD20" s="217"/>
      <c r="BE20" s="217"/>
      <c r="BF20" s="217"/>
      <c r="BG20" s="217"/>
      <c r="BH20" s="217"/>
      <c r="BI20" s="217"/>
      <c r="BJ20" s="217"/>
      <c r="BK20" s="217"/>
      <c r="BL20" s="217"/>
      <c r="BM20" s="217"/>
    </row>
    <row r="21" spans="1:65">
      <c r="A21" s="210">
        <v>20</v>
      </c>
      <c r="B21" s="210">
        <v>0</v>
      </c>
      <c r="C21" s="210">
        <v>0</v>
      </c>
      <c r="D21" s="210">
        <v>0</v>
      </c>
      <c r="E21" s="210" t="s">
        <v>208</v>
      </c>
      <c r="F21" s="210" t="s">
        <v>1600</v>
      </c>
      <c r="G21" s="210" t="s">
        <v>140</v>
      </c>
      <c r="H21" s="210" t="s">
        <v>417</v>
      </c>
      <c r="I21" s="210">
        <v>1</v>
      </c>
      <c r="J21" s="218">
        <v>0.10095316591999792</v>
      </c>
      <c r="K21" s="218">
        <v>0.13106458700891255</v>
      </c>
      <c r="L21" s="218">
        <v>7.6247576254223237E-2</v>
      </c>
      <c r="M21" s="218">
        <v>9.8886928579975542E-3</v>
      </c>
      <c r="N21" s="218">
        <v>1.9821065365646168E-2</v>
      </c>
      <c r="O21" s="218">
        <v>0.14620433340106853</v>
      </c>
      <c r="P21" s="218">
        <v>-0.17543361547854844</v>
      </c>
      <c r="Q21" s="218">
        <v>-0.10826286033337064</v>
      </c>
      <c r="R21" s="218">
        <v>-4.2823148695022975E-2</v>
      </c>
      <c r="S21" s="218">
        <v>3.4278079842601429E-2</v>
      </c>
      <c r="T21" s="218">
        <v>0.15251129498766527</v>
      </c>
      <c r="U21" s="218">
        <v>-6.0794475853699757E-2</v>
      </c>
      <c r="V21" s="218">
        <v>-3.5486866668819006E-2</v>
      </c>
      <c r="W21" s="218">
        <v>-0.18228182489778011</v>
      </c>
      <c r="X21" s="218">
        <v>5.0775693604349768E-2</v>
      </c>
      <c r="Y21" s="218">
        <v>-1.102151507612595E-2</v>
      </c>
      <c r="Z21" s="218">
        <v>-0.12953959750152402</v>
      </c>
      <c r="AA21" s="218">
        <v>-0.16471690839237996</v>
      </c>
      <c r="AB21" s="218">
        <v>-5.6736066666540005E-2</v>
      </c>
      <c r="AC21" s="218">
        <v>-4.1551691067131837E-2</v>
      </c>
      <c r="AD21" s="218">
        <v>-0.10313999707536251</v>
      </c>
      <c r="AE21" s="217">
        <v>0</v>
      </c>
      <c r="AF21" s="217"/>
      <c r="AG21" s="217">
        <v>15.251129498766527</v>
      </c>
      <c r="AH21" s="217">
        <v>18.22818248977801</v>
      </c>
      <c r="AI21" s="210">
        <v>0</v>
      </c>
      <c r="AQ21" s="217"/>
      <c r="AR21" s="217"/>
      <c r="AS21" s="217"/>
      <c r="AT21" s="217"/>
      <c r="AU21" s="217"/>
      <c r="AV21" s="217"/>
      <c r="AW21" s="217"/>
      <c r="AX21" s="217"/>
      <c r="AY21" s="217"/>
      <c r="AZ21" s="217"/>
      <c r="BA21" s="217"/>
      <c r="BB21" s="217"/>
      <c r="BC21" s="217"/>
      <c r="BD21" s="217"/>
      <c r="BE21" s="217"/>
      <c r="BF21" s="217"/>
      <c r="BG21" s="217"/>
      <c r="BH21" s="217"/>
      <c r="BI21" s="217"/>
      <c r="BJ21" s="217"/>
      <c r="BK21" s="217"/>
      <c r="BL21" s="217"/>
      <c r="BM21" s="217"/>
    </row>
    <row r="22" spans="1:65">
      <c r="A22" s="210">
        <v>21</v>
      </c>
      <c r="B22" s="210">
        <v>0</v>
      </c>
      <c r="C22" s="210">
        <v>0</v>
      </c>
      <c r="D22" s="210">
        <v>0</v>
      </c>
      <c r="E22" s="210" t="s">
        <v>209</v>
      </c>
      <c r="F22" s="210" t="s">
        <v>1601</v>
      </c>
      <c r="G22" s="210" t="s">
        <v>140</v>
      </c>
      <c r="H22" s="210" t="s">
        <v>415</v>
      </c>
      <c r="I22" s="210">
        <v>1</v>
      </c>
      <c r="J22" s="218">
        <v>0.11205654875290506</v>
      </c>
      <c r="K22" s="218">
        <v>0.18904346668441713</v>
      </c>
      <c r="L22" s="218">
        <v>-7.1889769020836245E-3</v>
      </c>
      <c r="M22" s="218">
        <v>-4.0695047735316542E-2</v>
      </c>
      <c r="N22" s="218">
        <v>-2.3991581702384034E-3</v>
      </c>
      <c r="O22" s="218">
        <v>0.17341069933902759</v>
      </c>
      <c r="P22" s="218">
        <v>-0.18388825078142607</v>
      </c>
      <c r="Q22" s="218">
        <v>6.5199318491787783E-2</v>
      </c>
      <c r="R22" s="218">
        <v>-9.2088584737445175E-2</v>
      </c>
      <c r="S22" s="218">
        <v>3.0141017815236391E-2</v>
      </c>
      <c r="T22" s="218">
        <v>0.15737571185175633</v>
      </c>
      <c r="U22" s="218">
        <v>-4.5527354510318287E-2</v>
      </c>
      <c r="V22" s="218">
        <v>-9.4089771570117359E-2</v>
      </c>
      <c r="W22" s="218">
        <v>-0.12378608120031563</v>
      </c>
      <c r="X22" s="218">
        <v>5.7350360652672877E-2</v>
      </c>
      <c r="Y22" s="218">
        <v>-4.8209766301600114E-2</v>
      </c>
      <c r="Z22" s="218">
        <v>-0.11551932427016182</v>
      </c>
      <c r="AA22" s="218">
        <v>-0.14022753763378429</v>
      </c>
      <c r="AB22" s="218">
        <v>-0.12157528668807135</v>
      </c>
      <c r="AC22" s="218">
        <v>-3.9580444736510491E-2</v>
      </c>
      <c r="AD22" s="218">
        <v>-0.10395549519106176</v>
      </c>
      <c r="AE22" s="217">
        <v>0</v>
      </c>
      <c r="AF22" s="217"/>
      <c r="AG22" s="217">
        <v>18.904346668441711</v>
      </c>
      <c r="AH22" s="217">
        <v>18.388825078142606</v>
      </c>
      <c r="AI22" s="210">
        <v>0</v>
      </c>
      <c r="AQ22" s="217"/>
      <c r="AR22" s="217"/>
      <c r="AS22" s="217"/>
      <c r="AT22" s="217"/>
      <c r="AU22" s="217"/>
      <c r="AV22" s="217"/>
      <c r="AW22" s="217"/>
      <c r="AX22" s="217"/>
      <c r="AY22" s="217"/>
      <c r="AZ22" s="217"/>
      <c r="BA22" s="217"/>
      <c r="BB22" s="217"/>
      <c r="BC22" s="217"/>
      <c r="BD22" s="217"/>
      <c r="BE22" s="217"/>
      <c r="BF22" s="217"/>
      <c r="BG22" s="217"/>
      <c r="BH22" s="217"/>
      <c r="BI22" s="217"/>
      <c r="BJ22" s="217"/>
      <c r="BK22" s="217"/>
      <c r="BL22" s="217"/>
      <c r="BM22" s="217"/>
    </row>
    <row r="23" spans="1:65">
      <c r="A23" s="210">
        <v>22</v>
      </c>
      <c r="B23" s="210">
        <v>0</v>
      </c>
      <c r="C23" s="210">
        <v>0</v>
      </c>
      <c r="D23" s="210">
        <v>7</v>
      </c>
      <c r="E23" s="210" t="s">
        <v>210</v>
      </c>
      <c r="F23" s="210" t="s">
        <v>1566</v>
      </c>
      <c r="G23" s="210" t="s">
        <v>1497</v>
      </c>
      <c r="H23" s="210" t="s">
        <v>422</v>
      </c>
      <c r="I23" s="210">
        <v>1</v>
      </c>
      <c r="J23" s="218">
        <v>-4.5033230688200998E-3</v>
      </c>
      <c r="K23" s="218">
        <v>1.6414815733045391E-2</v>
      </c>
      <c r="L23" s="218">
        <v>1.5741765017842153E-2</v>
      </c>
      <c r="M23" s="218">
        <v>0.1044395253078942</v>
      </c>
      <c r="N23" s="218">
        <v>-3.1201423165614899E-3</v>
      </c>
      <c r="O23" s="218">
        <v>1.6512677974632985E-2</v>
      </c>
      <c r="P23" s="218">
        <v>-4.7402603064471825E-2</v>
      </c>
      <c r="Q23" s="218">
        <v>-0.12121792034844954</v>
      </c>
      <c r="R23" s="218">
        <v>0.15630566463156212</v>
      </c>
      <c r="S23" s="218">
        <v>-1.0890700712503833E-2</v>
      </c>
      <c r="T23" s="218">
        <v>0.10897121288311983</v>
      </c>
      <c r="U23" s="218">
        <v>1.3222217535449892E-2</v>
      </c>
      <c r="V23" s="218">
        <v>-5.8742079720726578E-2</v>
      </c>
      <c r="W23" s="218">
        <v>-2.6851471450161618E-2</v>
      </c>
      <c r="X23" s="218">
        <v>-7.1679387962182123E-2</v>
      </c>
      <c r="Y23" s="218">
        <v>-0.10887920928663399</v>
      </c>
      <c r="Z23" s="218">
        <v>4.2491653832671651E-2</v>
      </c>
      <c r="AA23" s="218">
        <v>-0.1319845229565503</v>
      </c>
      <c r="AB23" s="218">
        <v>5.9913996805986323E-2</v>
      </c>
      <c r="AC23" s="218">
        <v>-9.2544911397543644E-2</v>
      </c>
      <c r="AD23" s="218">
        <v>-4.3305571535153471E-2</v>
      </c>
      <c r="AE23" s="217">
        <v>0</v>
      </c>
      <c r="AF23" s="217"/>
      <c r="AG23" s="217">
        <v>15.630566463156212</v>
      </c>
      <c r="AH23" s="217">
        <v>13.198452295655031</v>
      </c>
      <c r="AI23" s="210">
        <v>0</v>
      </c>
      <c r="AQ23" s="217"/>
      <c r="AR23" s="217"/>
      <c r="AS23" s="217"/>
      <c r="AT23" s="217"/>
      <c r="AU23" s="217"/>
      <c r="AV23" s="217"/>
      <c r="AW23" s="217"/>
      <c r="AX23" s="217"/>
      <c r="AY23" s="217"/>
      <c r="AZ23" s="217"/>
      <c r="BA23" s="217"/>
      <c r="BB23" s="217"/>
      <c r="BC23" s="217"/>
      <c r="BD23" s="217"/>
      <c r="BE23" s="217"/>
      <c r="BF23" s="217"/>
      <c r="BG23" s="217"/>
      <c r="BH23" s="217"/>
      <c r="BI23" s="217"/>
      <c r="BJ23" s="217"/>
      <c r="BK23" s="217"/>
      <c r="BL23" s="217"/>
      <c r="BM23" s="217"/>
    </row>
    <row r="24" spans="1:65">
      <c r="A24" s="210">
        <v>23</v>
      </c>
      <c r="B24" s="210">
        <v>0</v>
      </c>
      <c r="C24" s="210">
        <v>0</v>
      </c>
      <c r="D24" s="210">
        <v>0</v>
      </c>
      <c r="E24" s="210" t="s">
        <v>211</v>
      </c>
      <c r="F24" s="210" t="s">
        <v>1567</v>
      </c>
      <c r="G24" s="210" t="s">
        <v>1497</v>
      </c>
      <c r="H24" s="210" t="s">
        <v>423</v>
      </c>
      <c r="I24" s="210">
        <v>1</v>
      </c>
      <c r="J24" s="218">
        <v>-2.1622559711788586E-2</v>
      </c>
      <c r="K24" s="218">
        <v>5.0761041415908398E-2</v>
      </c>
      <c r="L24" s="218">
        <v>5.8374641701329312E-2</v>
      </c>
      <c r="M24" s="218">
        <v>0.13277352094594908</v>
      </c>
      <c r="N24" s="218">
        <v>4.2864337278784026E-2</v>
      </c>
      <c r="O24" s="218">
        <v>6.7659989277122412E-2</v>
      </c>
      <c r="P24" s="218">
        <v>-2.2496190063367241E-2</v>
      </c>
      <c r="Q24" s="218">
        <v>-0.10021831376769862</v>
      </c>
      <c r="R24" s="218">
        <v>0.22100305010397439</v>
      </c>
      <c r="S24" s="218">
        <v>-3.189673304652979E-2</v>
      </c>
      <c r="T24" s="218">
        <v>9.9317894083827477E-2</v>
      </c>
      <c r="U24" s="218">
        <v>1.0682175745473019E-3</v>
      </c>
      <c r="V24" s="218">
        <v>-0.1221542276698336</v>
      </c>
      <c r="W24" s="218">
        <v>-1.7729454013500616E-2</v>
      </c>
      <c r="X24" s="218">
        <v>-1.7317486712399733E-2</v>
      </c>
      <c r="Y24" s="218">
        <v>-6.0950981136075187E-2</v>
      </c>
      <c r="Z24" s="218">
        <v>5.2054601940217465E-2</v>
      </c>
      <c r="AA24" s="218">
        <v>-0.11580303885156734</v>
      </c>
      <c r="AB24" s="218">
        <v>3.1113490463146931E-2</v>
      </c>
      <c r="AC24" s="218">
        <v>-0.10292576307208728</v>
      </c>
      <c r="AD24" s="218">
        <v>-9.2081947349888407E-2</v>
      </c>
      <c r="AE24" s="217">
        <v>0</v>
      </c>
      <c r="AF24" s="217"/>
      <c r="AG24" s="217">
        <v>22.100305010397438</v>
      </c>
      <c r="AH24" s="217">
        <v>12.215422766983359</v>
      </c>
      <c r="AI24" s="210">
        <v>0</v>
      </c>
      <c r="AQ24" s="217"/>
      <c r="AR24" s="217"/>
      <c r="AS24" s="217"/>
      <c r="AT24" s="217"/>
      <c r="AU24" s="217"/>
      <c r="AV24" s="217"/>
      <c r="AW24" s="217"/>
      <c r="AX24" s="217"/>
      <c r="AY24" s="217"/>
      <c r="AZ24" s="217"/>
      <c r="BA24" s="217"/>
      <c r="BB24" s="217"/>
      <c r="BC24" s="217"/>
      <c r="BD24" s="217"/>
      <c r="BE24" s="217"/>
      <c r="BF24" s="217"/>
      <c r="BG24" s="217"/>
      <c r="BH24" s="217"/>
      <c r="BI24" s="217"/>
      <c r="BJ24" s="217"/>
      <c r="BK24" s="217"/>
      <c r="BL24" s="217"/>
      <c r="BM24" s="217"/>
    </row>
    <row r="25" spans="1:65">
      <c r="A25" s="210">
        <v>24</v>
      </c>
      <c r="B25" s="210">
        <v>0</v>
      </c>
      <c r="C25" s="210">
        <v>0</v>
      </c>
      <c r="D25" s="210">
        <v>0</v>
      </c>
      <c r="E25" s="210" t="s">
        <v>212</v>
      </c>
      <c r="F25" s="210" t="s">
        <v>1602</v>
      </c>
      <c r="G25" s="210" t="s">
        <v>1497</v>
      </c>
      <c r="H25" s="210" t="s">
        <v>421</v>
      </c>
      <c r="I25" s="210">
        <v>1</v>
      </c>
      <c r="J25" s="218">
        <v>-1.0143140415996579E-2</v>
      </c>
      <c r="K25" s="218">
        <v>3.0023522857695752E-2</v>
      </c>
      <c r="L25" s="218">
        <v>4.4552174677180596E-2</v>
      </c>
      <c r="M25" s="218">
        <v>0.11846833306907302</v>
      </c>
      <c r="N25" s="218">
        <v>2.1411276884246096E-2</v>
      </c>
      <c r="O25" s="218">
        <v>3.7717732668869138E-2</v>
      </c>
      <c r="P25" s="218">
        <v>-4.1081302614276713E-2</v>
      </c>
      <c r="Q25" s="218">
        <v>-0.1081429757834288</v>
      </c>
      <c r="R25" s="218">
        <v>0.18598875448877525</v>
      </c>
      <c r="S25" s="218">
        <v>-2.082855225122833E-2</v>
      </c>
      <c r="T25" s="218">
        <v>0.10407171185281251</v>
      </c>
      <c r="U25" s="218">
        <v>6.8253578828452585E-3</v>
      </c>
      <c r="V25" s="218">
        <v>-8.9757453089120684E-2</v>
      </c>
      <c r="W25" s="218">
        <v>-2.1005689705403178E-2</v>
      </c>
      <c r="X25" s="218">
        <v>-4.5862747656782742E-2</v>
      </c>
      <c r="Y25" s="218">
        <v>-8.5852939503004974E-2</v>
      </c>
      <c r="Z25" s="218">
        <v>4.6570258677017626E-2</v>
      </c>
      <c r="AA25" s="218">
        <v>-0.12456661293917295</v>
      </c>
      <c r="AB25" s="218">
        <v>4.3956418492129452E-2</v>
      </c>
      <c r="AC25" s="218">
        <v>-9.6987979212316472E-2</v>
      </c>
      <c r="AD25" s="218">
        <v>-7.0859556649312122E-2</v>
      </c>
      <c r="AE25" s="217">
        <v>0</v>
      </c>
      <c r="AF25" s="217"/>
      <c r="AG25" s="217">
        <v>18.598875448877525</v>
      </c>
      <c r="AH25" s="217">
        <v>12.456661293917296</v>
      </c>
      <c r="AI25" s="210">
        <v>0</v>
      </c>
      <c r="AQ25" s="217"/>
      <c r="AR25" s="217"/>
      <c r="AS25" s="217"/>
      <c r="AT25" s="217"/>
      <c r="AU25" s="217"/>
      <c r="AV25" s="217"/>
      <c r="AW25" s="217"/>
      <c r="AX25" s="217"/>
      <c r="AY25" s="217"/>
      <c r="AZ25" s="217"/>
      <c r="BA25" s="217"/>
      <c r="BB25" s="217"/>
      <c r="BC25" s="217"/>
      <c r="BD25" s="217"/>
      <c r="BE25" s="217"/>
      <c r="BF25" s="217"/>
      <c r="BG25" s="217"/>
      <c r="BH25" s="217"/>
      <c r="BI25" s="217"/>
      <c r="BJ25" s="217"/>
      <c r="BK25" s="217"/>
      <c r="BL25" s="217"/>
      <c r="BM25" s="217"/>
    </row>
    <row r="26" spans="1:65">
      <c r="A26" s="210">
        <v>25</v>
      </c>
      <c r="B26" s="210">
        <v>0</v>
      </c>
      <c r="C26" s="210">
        <v>0</v>
      </c>
      <c r="D26" s="210">
        <v>8</v>
      </c>
      <c r="E26" s="210" t="s">
        <v>213</v>
      </c>
      <c r="F26" s="210" t="s">
        <v>1603</v>
      </c>
      <c r="G26" s="210" t="s">
        <v>140</v>
      </c>
      <c r="H26" s="210" t="s">
        <v>426</v>
      </c>
      <c r="I26" s="210">
        <v>0</v>
      </c>
      <c r="J26" s="218">
        <v>5.3778905960705656E-2</v>
      </c>
      <c r="K26" s="218">
        <v>-0.25827219857927664</v>
      </c>
      <c r="L26" s="218">
        <v>-0.48889377847663101</v>
      </c>
      <c r="M26" s="218">
        <v>1.1101749339458494E-2</v>
      </c>
      <c r="N26" s="218">
        <v>-0.47824461414891661</v>
      </c>
      <c r="O26" s="218">
        <v>-0.44097701118582638</v>
      </c>
      <c r="P26" s="218">
        <v>0.23845147948788131</v>
      </c>
      <c r="Q26" s="218">
        <v>-0.1868764657582766</v>
      </c>
      <c r="R26" s="218">
        <v>-5.848722118169411E-2</v>
      </c>
      <c r="S26" s="218">
        <v>0.13653935253510216</v>
      </c>
      <c r="T26" s="218">
        <v>0.15750673958115316</v>
      </c>
      <c r="U26" s="218">
        <v>-6.633322063429882E-2</v>
      </c>
      <c r="V26" s="218">
        <v>-0.10556321789732223</v>
      </c>
      <c r="W26" s="218">
        <v>-0.10556321789732223</v>
      </c>
      <c r="X26" s="218">
        <v>1.1101749339458494E-2</v>
      </c>
      <c r="Y26" s="218">
        <v>-0.14815629746105174</v>
      </c>
      <c r="Z26" s="218">
        <v>-0.40370940822273621</v>
      </c>
      <c r="AA26" s="218">
        <v>0.35707705215103097</v>
      </c>
      <c r="AB26" s="218">
        <v>0.37605700066724995</v>
      </c>
      <c r="AC26" s="218">
        <v>-0.10556321789732223</v>
      </c>
      <c r="AD26" s="218">
        <v>-0.40370940822273621</v>
      </c>
      <c r="AE26" s="217">
        <v>0</v>
      </c>
      <c r="AF26" s="217"/>
      <c r="AG26" s="217">
        <v>37.605700066724992</v>
      </c>
      <c r="AH26" s="217">
        <v>48.889377847663098</v>
      </c>
      <c r="AI26" s="210">
        <v>0</v>
      </c>
      <c r="AQ26" s="217"/>
      <c r="AR26" s="217"/>
      <c r="AS26" s="217"/>
      <c r="AT26" s="217"/>
      <c r="AU26" s="217"/>
      <c r="AV26" s="217"/>
      <c r="AW26" s="217"/>
      <c r="AX26" s="217"/>
      <c r="AY26" s="217"/>
      <c r="AZ26" s="217"/>
      <c r="BA26" s="217"/>
      <c r="BB26" s="217"/>
      <c r="BC26" s="217"/>
      <c r="BD26" s="217"/>
      <c r="BE26" s="217"/>
      <c r="BF26" s="217"/>
      <c r="BG26" s="217"/>
      <c r="BH26" s="217"/>
      <c r="BI26" s="217"/>
      <c r="BJ26" s="217"/>
      <c r="BK26" s="217"/>
      <c r="BL26" s="217"/>
      <c r="BM26" s="217"/>
    </row>
    <row r="27" spans="1:65">
      <c r="A27" s="210">
        <v>26</v>
      </c>
      <c r="B27" s="210">
        <v>0</v>
      </c>
      <c r="C27" s="210">
        <v>0</v>
      </c>
      <c r="D27" s="210">
        <v>9</v>
      </c>
      <c r="E27" s="210" t="s">
        <v>214</v>
      </c>
      <c r="F27" s="210" t="s">
        <v>1604</v>
      </c>
      <c r="G27" s="210" t="s">
        <v>140</v>
      </c>
      <c r="H27" s="210" t="s">
        <v>427</v>
      </c>
      <c r="I27" s="210">
        <v>1</v>
      </c>
      <c r="J27" s="218">
        <v>-9.7332132868894541E-2</v>
      </c>
      <c r="K27" s="218">
        <v>-0.17421456520298301</v>
      </c>
      <c r="L27" s="218">
        <v>-2.5566053577856213E-2</v>
      </c>
      <c r="M27" s="218">
        <v>4.2912433924701433E-2</v>
      </c>
      <c r="N27" s="218">
        <v>4.1326190351863037E-2</v>
      </c>
      <c r="O27" s="218">
        <v>-3.9829448072459632E-2</v>
      </c>
      <c r="P27" s="218">
        <v>0.16554227220374046</v>
      </c>
      <c r="Q27" s="218">
        <v>0.38557341432313152</v>
      </c>
      <c r="R27" s="218">
        <v>0.21694003080734459</v>
      </c>
      <c r="S27" s="218">
        <v>-3.9744386594811103E-2</v>
      </c>
      <c r="T27" s="218">
        <v>0.20333235357075827</v>
      </c>
      <c r="U27" s="218">
        <v>-3.225006090940457E-2</v>
      </c>
      <c r="V27" s="218">
        <v>6.9465052134840546E-3</v>
      </c>
      <c r="W27" s="218">
        <v>0.13048426050342954</v>
      </c>
      <c r="X27" s="218">
        <v>-0.1109107969281885</v>
      </c>
      <c r="Y27" s="218">
        <v>0.34191966052805411</v>
      </c>
      <c r="Z27" s="218">
        <v>-5.6886134555889013E-2</v>
      </c>
      <c r="AA27" s="218">
        <v>0.20663976202519874</v>
      </c>
      <c r="AB27" s="218">
        <v>0.17666837523004614</v>
      </c>
      <c r="AC27" s="218">
        <v>-9.2635593430904408E-3</v>
      </c>
      <c r="AD27" s="218">
        <v>8.2922695193190829E-2</v>
      </c>
      <c r="AE27" s="217">
        <v>0</v>
      </c>
      <c r="AF27" s="217"/>
      <c r="AG27" s="217">
        <v>38.557341432313152</v>
      </c>
      <c r="AH27" s="217">
        <v>17.4214565202983</v>
      </c>
      <c r="AI27" s="210">
        <v>0</v>
      </c>
      <c r="AQ27" s="217"/>
      <c r="AR27" s="217"/>
      <c r="AS27" s="217"/>
      <c r="AT27" s="217"/>
      <c r="AU27" s="217"/>
      <c r="AV27" s="217"/>
      <c r="AW27" s="217"/>
      <c r="AX27" s="217"/>
      <c r="AY27" s="217"/>
      <c r="AZ27" s="217"/>
      <c r="BA27" s="217"/>
      <c r="BB27" s="217"/>
      <c r="BC27" s="217"/>
      <c r="BD27" s="217"/>
      <c r="BE27" s="217"/>
      <c r="BF27" s="217"/>
      <c r="BG27" s="217"/>
      <c r="BH27" s="217"/>
      <c r="BI27" s="217"/>
      <c r="BJ27" s="217"/>
      <c r="BK27" s="217"/>
      <c r="BL27" s="217"/>
      <c r="BM27" s="217"/>
    </row>
    <row r="28" spans="1:65">
      <c r="A28" s="210">
        <v>27</v>
      </c>
      <c r="B28" s="210" t="s">
        <v>332</v>
      </c>
      <c r="C28" s="210" t="s">
        <v>1935</v>
      </c>
      <c r="D28" s="210">
        <v>10</v>
      </c>
      <c r="E28" s="210" t="s">
        <v>215</v>
      </c>
      <c r="F28" s="210" t="s">
        <v>1568</v>
      </c>
      <c r="G28" s="210" t="s">
        <v>1497</v>
      </c>
      <c r="H28" s="210" t="s">
        <v>424</v>
      </c>
      <c r="I28" s="210">
        <v>0</v>
      </c>
      <c r="J28" s="218">
        <v>-1.5884626982908715E-2</v>
      </c>
      <c r="K28" s="218">
        <v>-2.7141678225375582E-2</v>
      </c>
      <c r="L28" s="218">
        <v>1.2013973006388312E-2</v>
      </c>
      <c r="M28" s="218">
        <v>7.3913832216198749E-3</v>
      </c>
      <c r="N28" s="218">
        <v>1.542413244061157E-2</v>
      </c>
      <c r="O28" s="218">
        <v>7.6498172377231811E-3</v>
      </c>
      <c r="P28" s="218">
        <v>1.4075747446566651E-2</v>
      </c>
      <c r="Q28" s="218">
        <v>1.077223807145245E-2</v>
      </c>
      <c r="R28" s="218">
        <v>1.6233843496086257E-2</v>
      </c>
      <c r="S28" s="218">
        <v>1.4556961326557781E-3</v>
      </c>
      <c r="T28" s="218">
        <v>1.5910907141500345E-2</v>
      </c>
      <c r="U28" s="218">
        <v>4.7672581693857614E-3</v>
      </c>
      <c r="V28" s="218">
        <v>1.185598854750212E-2</v>
      </c>
      <c r="W28" s="218">
        <v>1.1070091033263301E-3</v>
      </c>
      <c r="X28" s="218">
        <v>9.447735982887881E-3</v>
      </c>
      <c r="Y28" s="218">
        <v>6.0958975095255158E-3</v>
      </c>
      <c r="Z28" s="218">
        <v>3.2536521959908777E-3</v>
      </c>
      <c r="AA28" s="218">
        <v>2.1724051385958777E-2</v>
      </c>
      <c r="AB28" s="218">
        <v>1.0506129744159019E-3</v>
      </c>
      <c r="AC28" s="218">
        <v>6.8258562233481038E-3</v>
      </c>
      <c r="AD28" s="218">
        <v>-7.4219411176421155E-4</v>
      </c>
      <c r="AE28" s="217">
        <v>0</v>
      </c>
      <c r="AF28" s="217"/>
      <c r="AG28" s="217">
        <v>2.1724051385958778</v>
      </c>
      <c r="AH28" s="217">
        <v>2.7141678225375583</v>
      </c>
      <c r="AI28" s="210">
        <v>0</v>
      </c>
      <c r="AQ28" s="217"/>
      <c r="AR28" s="217"/>
      <c r="AS28" s="217"/>
      <c r="AT28" s="217"/>
      <c r="AU28" s="217"/>
      <c r="AV28" s="217"/>
      <c r="AW28" s="217"/>
      <c r="AX28" s="217"/>
      <c r="AY28" s="217"/>
      <c r="AZ28" s="217"/>
      <c r="BA28" s="217"/>
      <c r="BB28" s="217"/>
      <c r="BC28" s="217"/>
      <c r="BD28" s="217"/>
      <c r="BE28" s="217"/>
      <c r="BF28" s="217"/>
      <c r="BG28" s="217"/>
      <c r="BH28" s="217"/>
      <c r="BI28" s="217"/>
      <c r="BJ28" s="217"/>
      <c r="BK28" s="217"/>
      <c r="BL28" s="217"/>
      <c r="BM28" s="217"/>
    </row>
    <row r="29" spans="1:65">
      <c r="A29" s="210">
        <v>28</v>
      </c>
      <c r="B29" s="210">
        <v>0</v>
      </c>
      <c r="C29" s="210">
        <v>0</v>
      </c>
      <c r="D29" s="210">
        <v>11</v>
      </c>
      <c r="E29" s="210" t="s">
        <v>216</v>
      </c>
      <c r="F29" s="210" t="s">
        <v>1605</v>
      </c>
      <c r="G29" s="210" t="s">
        <v>1497</v>
      </c>
      <c r="H29" s="210" t="s">
        <v>425</v>
      </c>
      <c r="I29" s="210">
        <v>0</v>
      </c>
      <c r="J29" s="218">
        <v>0.140625</v>
      </c>
      <c r="K29" s="218">
        <v>0</v>
      </c>
      <c r="L29" s="218">
        <v>0.171875</v>
      </c>
      <c r="M29" s="218">
        <v>-7.8125E-2</v>
      </c>
      <c r="N29" s="218">
        <v>7.8125E-2</v>
      </c>
      <c r="O29" s="218">
        <v>7.8125E-2</v>
      </c>
      <c r="P29" s="218">
        <v>6.25E-2</v>
      </c>
      <c r="Q29" s="218" t="e">
        <v>#VALUE!</v>
      </c>
      <c r="R29" s="218">
        <v>6.25E-2</v>
      </c>
      <c r="S29" s="218">
        <v>2.4999999999999911E-2</v>
      </c>
      <c r="T29" s="218">
        <v>0.109375</v>
      </c>
      <c r="U29" s="218">
        <v>-9.375E-2</v>
      </c>
      <c r="V29" s="218">
        <v>6.5625000000000003E-2</v>
      </c>
      <c r="W29" s="218" t="e">
        <v>#VALUE!</v>
      </c>
      <c r="X29" s="218">
        <v>6.25E-2</v>
      </c>
      <c r="Y29" s="218">
        <v>-2.1874999999999999E-2</v>
      </c>
      <c r="Z29" s="218">
        <v>-5.7187499999999947E-2</v>
      </c>
      <c r="AA29" s="218">
        <v>0</v>
      </c>
      <c r="AB29" s="218">
        <v>-1.5625E-2</v>
      </c>
      <c r="AC29" s="218">
        <v>0.140625</v>
      </c>
      <c r="AD29" s="218">
        <v>-0.125</v>
      </c>
      <c r="AE29" s="217">
        <v>0</v>
      </c>
      <c r="AF29" s="217"/>
      <c r="AG29" s="217">
        <v>17.1875</v>
      </c>
      <c r="AH29" s="217">
        <v>12.5</v>
      </c>
      <c r="AI29" s="210">
        <v>0</v>
      </c>
      <c r="AQ29" s="217"/>
      <c r="AR29" s="217"/>
      <c r="AS29" s="217"/>
      <c r="AT29" s="217"/>
      <c r="AU29" s="217"/>
      <c r="AV29" s="217"/>
      <c r="AW29" s="217"/>
      <c r="AX29" s="217"/>
      <c r="AY29" s="217"/>
      <c r="AZ29" s="217"/>
      <c r="BA29" s="217"/>
      <c r="BB29" s="217"/>
      <c r="BC29" s="217"/>
      <c r="BD29" s="217"/>
      <c r="BE29" s="217"/>
      <c r="BF29" s="217"/>
      <c r="BG29" s="217"/>
      <c r="BH29" s="217"/>
      <c r="BI29" s="217"/>
      <c r="BJ29" s="217"/>
      <c r="BK29" s="217"/>
      <c r="BL29" s="217"/>
      <c r="BM29" s="217"/>
    </row>
    <row r="30" spans="1:65">
      <c r="A30" s="210">
        <v>29</v>
      </c>
      <c r="B30" s="210">
        <v>0</v>
      </c>
      <c r="C30" s="210">
        <v>0</v>
      </c>
      <c r="D30" s="210">
        <v>12</v>
      </c>
      <c r="E30" s="210" t="s">
        <v>1606</v>
      </c>
      <c r="F30" s="210" t="s">
        <v>1607</v>
      </c>
      <c r="G30" s="210" t="s">
        <v>1497</v>
      </c>
      <c r="H30" s="210" t="s">
        <v>428</v>
      </c>
      <c r="I30" s="210">
        <v>0</v>
      </c>
      <c r="J30" s="218">
        <v>-8.1057268722466935E-2</v>
      </c>
      <c r="K30" s="218">
        <v>-0.12347388294524861</v>
      </c>
      <c r="L30" s="218">
        <v>-4.4933920704845906E-2</v>
      </c>
      <c r="M30" s="218">
        <v>2.2278162366268041E-2</v>
      </c>
      <c r="N30" s="218">
        <v>6.3939584644430433E-2</v>
      </c>
      <c r="O30" s="218">
        <v>-4.4304594084329713E-2</v>
      </c>
      <c r="P30" s="218">
        <v>0.15217117684078041</v>
      </c>
      <c r="Q30" s="218">
        <v>-6.0415355569540551E-2</v>
      </c>
      <c r="R30" s="218">
        <v>-2.9830081812460722E-2</v>
      </c>
      <c r="S30" s="218">
        <v>-7.6651982378854663E-2</v>
      </c>
      <c r="T30" s="218">
        <v>-3.1088735053492748E-2</v>
      </c>
      <c r="U30" s="218">
        <v>8.2190056639395853E-2</v>
      </c>
      <c r="V30" s="218">
        <v>3.8388923851478879E-2</v>
      </c>
      <c r="W30" s="218">
        <v>3.0081812460667091E-2</v>
      </c>
      <c r="X30" s="218">
        <v>-1.0572687224669646E-2</v>
      </c>
      <c r="Y30" s="218">
        <v>0.16412838263058516</v>
      </c>
      <c r="Z30" s="218">
        <v>0.12762743864065451</v>
      </c>
      <c r="AA30" s="218">
        <v>0.135179358086847</v>
      </c>
      <c r="AB30" s="218">
        <v>6.9855254877281267E-2</v>
      </c>
      <c r="AC30" s="218">
        <v>-2.5550660792951554E-2</v>
      </c>
      <c r="AD30" s="218">
        <v>9.8049087476400149E-2</v>
      </c>
      <c r="AE30" s="217">
        <v>0</v>
      </c>
      <c r="AF30" s="217"/>
      <c r="AG30" s="217">
        <v>16.412838263058514</v>
      </c>
      <c r="AH30" s="217">
        <v>12.34738829452486</v>
      </c>
      <c r="AI30" s="210">
        <v>0</v>
      </c>
      <c r="AQ30" s="217"/>
      <c r="AR30" s="217"/>
      <c r="AS30" s="217"/>
      <c r="AT30" s="217"/>
      <c r="AU30" s="217"/>
      <c r="AV30" s="217"/>
      <c r="AW30" s="217"/>
      <c r="AX30" s="217"/>
      <c r="AY30" s="217"/>
      <c r="AZ30" s="217"/>
      <c r="BA30" s="217"/>
      <c r="BB30" s="217"/>
      <c r="BC30" s="217"/>
      <c r="BD30" s="217"/>
      <c r="BE30" s="217"/>
      <c r="BF30" s="217"/>
      <c r="BG30" s="217"/>
      <c r="BH30" s="217"/>
      <c r="BI30" s="217"/>
      <c r="BJ30" s="217"/>
      <c r="BK30" s="217"/>
      <c r="BL30" s="217"/>
      <c r="BM30" s="217"/>
    </row>
    <row r="31" spans="1:65">
      <c r="A31" s="210">
        <v>30</v>
      </c>
      <c r="B31" s="210" t="s">
        <v>333</v>
      </c>
      <c r="C31" s="210" t="s">
        <v>1936</v>
      </c>
      <c r="D31" s="210">
        <v>14</v>
      </c>
      <c r="E31" s="210" t="s">
        <v>217</v>
      </c>
      <c r="F31" s="210" t="s">
        <v>1559</v>
      </c>
      <c r="G31" s="210" t="s">
        <v>1497</v>
      </c>
      <c r="H31" s="210" t="s">
        <v>1457</v>
      </c>
      <c r="I31" s="210">
        <v>0</v>
      </c>
      <c r="J31" s="218">
        <v>2.0880057671277378E-2</v>
      </c>
      <c r="K31" s="218">
        <v>2.1324885564044441E-2</v>
      </c>
      <c r="L31" s="218">
        <v>-5.4232312602683477E-2</v>
      </c>
      <c r="M31" s="218">
        <v>-2.1664554772197371E-2</v>
      </c>
      <c r="N31" s="218">
        <v>5.5195353707749917E-2</v>
      </c>
      <c r="O31" s="218">
        <v>7.3433298092822216E-2</v>
      </c>
      <c r="P31" s="218">
        <v>5.5195353707749917E-2</v>
      </c>
      <c r="Q31" s="218" t="e">
        <v>#VALUE!</v>
      </c>
      <c r="R31" s="218">
        <v>4.0865540262336103E-2</v>
      </c>
      <c r="S31" s="218">
        <v>-2.1598871857662721E-2</v>
      </c>
      <c r="T31" s="218">
        <v>0.11121189717618599</v>
      </c>
      <c r="U31" s="218">
        <v>-2.4444565416440023E-2</v>
      </c>
      <c r="V31" s="218">
        <v>-0.10243259419180277</v>
      </c>
      <c r="W31" s="218">
        <v>3.4351988696238886E-2</v>
      </c>
      <c r="X31" s="218">
        <v>1.7416754624385959E-2</v>
      </c>
      <c r="Y31" s="218">
        <v>-2.5572685711855666E-2</v>
      </c>
      <c r="Z31" s="218">
        <v>-0.10836716345436746</v>
      </c>
      <c r="AA31" s="218">
        <v>1.611404431116659E-2</v>
      </c>
      <c r="AB31" s="218">
        <v>-1.2545582579661223E-2</v>
      </c>
      <c r="AC31" s="218">
        <v>2.393030619048318E-2</v>
      </c>
      <c r="AD31" s="218">
        <v>-3.5343013061001502E-2</v>
      </c>
      <c r="AE31" s="217">
        <v>0</v>
      </c>
      <c r="AF31" s="217"/>
      <c r="AG31" s="217">
        <v>11.121189717618599</v>
      </c>
      <c r="AH31" s="217">
        <v>10.836716345436747</v>
      </c>
      <c r="AI31" s="210">
        <v>0</v>
      </c>
      <c r="AQ31" s="217"/>
      <c r="AR31" s="217"/>
      <c r="AS31" s="217"/>
      <c r="AT31" s="217"/>
      <c r="AU31" s="217"/>
      <c r="AV31" s="217"/>
      <c r="AW31" s="217"/>
      <c r="AX31" s="217"/>
      <c r="AY31" s="217"/>
      <c r="AZ31" s="217"/>
      <c r="BA31" s="217"/>
      <c r="BB31" s="217"/>
      <c r="BC31" s="217"/>
      <c r="BD31" s="217"/>
      <c r="BE31" s="217"/>
      <c r="BF31" s="217"/>
      <c r="BG31" s="217"/>
      <c r="BH31" s="217"/>
      <c r="BI31" s="217"/>
      <c r="BJ31" s="217"/>
      <c r="BK31" s="217"/>
      <c r="BL31" s="217"/>
      <c r="BM31" s="217"/>
    </row>
    <row r="32" spans="1:65">
      <c r="A32" s="210">
        <v>31</v>
      </c>
      <c r="B32" s="210">
        <v>0</v>
      </c>
      <c r="C32" s="210">
        <v>0</v>
      </c>
      <c r="D32" s="210">
        <v>15</v>
      </c>
      <c r="E32" s="210" t="s">
        <v>218</v>
      </c>
      <c r="F32" s="210" t="s">
        <v>1525</v>
      </c>
      <c r="G32" s="210" t="s">
        <v>1497</v>
      </c>
      <c r="H32" s="210" t="s">
        <v>1458</v>
      </c>
      <c r="I32" s="210">
        <v>0</v>
      </c>
      <c r="J32" s="218">
        <v>1.2332129070880902E-3</v>
      </c>
      <c r="K32" s="218">
        <v>-1.3764305063069212E-3</v>
      </c>
      <c r="L32" s="218">
        <v>-9.7672274707484449E-2</v>
      </c>
      <c r="M32" s="218">
        <v>-4.9524352606895743E-2</v>
      </c>
      <c r="N32" s="218">
        <v>6.9953824457528305E-2</v>
      </c>
      <c r="O32" s="218">
        <v>5.7565949900765757E-3</v>
      </c>
      <c r="P32" s="218">
        <v>8.6003131824391205E-2</v>
      </c>
      <c r="Q32" s="218" t="e">
        <v>#VALUE!</v>
      </c>
      <c r="R32" s="218">
        <v>4.4988235220185996E-2</v>
      </c>
      <c r="S32" s="218">
        <v>-4.9991396010901995E-2</v>
      </c>
      <c r="T32" s="218">
        <v>0.18824316387977982</v>
      </c>
      <c r="U32" s="218">
        <v>-2.5459583529907168E-2</v>
      </c>
      <c r="V32" s="218">
        <v>7.5398513641724814E-3</v>
      </c>
      <c r="W32" s="218">
        <v>-2.4558763369553316E-2</v>
      </c>
      <c r="X32" s="218">
        <v>7.5303593579815892E-2</v>
      </c>
      <c r="Y32" s="218">
        <v>-2.8125276117745127E-2</v>
      </c>
      <c r="Z32" s="218">
        <v>-1.9208994247265725E-2</v>
      </c>
      <c r="AA32" s="218">
        <v>-1.3764305063069212E-3</v>
      </c>
      <c r="AB32" s="218">
        <v>4.1421722471994188E-2</v>
      </c>
      <c r="AC32" s="218">
        <v>-8.5094560026904176E-3</v>
      </c>
      <c r="AD32" s="218">
        <v>-6.3790403599662746E-2</v>
      </c>
      <c r="AE32" s="217">
        <v>0</v>
      </c>
      <c r="AF32" s="217"/>
      <c r="AG32" s="217">
        <v>18.824316387977984</v>
      </c>
      <c r="AH32" s="217">
        <v>9.7672274707484448</v>
      </c>
      <c r="AI32" s="210">
        <v>0</v>
      </c>
      <c r="AQ32" s="217"/>
      <c r="AR32" s="217"/>
      <c r="AS32" s="217"/>
      <c r="AT32" s="217"/>
      <c r="AU32" s="217"/>
      <c r="AV32" s="217"/>
      <c r="AW32" s="217"/>
      <c r="AX32" s="217"/>
      <c r="AY32" s="217"/>
      <c r="AZ32" s="217"/>
      <c r="BA32" s="217"/>
      <c r="BB32" s="217"/>
      <c r="BC32" s="217"/>
      <c r="BD32" s="217"/>
      <c r="BE32" s="217"/>
      <c r="BF32" s="217"/>
      <c r="BG32" s="217"/>
      <c r="BH32" s="217"/>
      <c r="BI32" s="217"/>
      <c r="BJ32" s="217"/>
      <c r="BK32" s="217"/>
      <c r="BL32" s="217"/>
      <c r="BM32" s="217"/>
    </row>
    <row r="33" spans="1:65">
      <c r="A33" s="210">
        <v>32</v>
      </c>
      <c r="B33" s="210">
        <v>0</v>
      </c>
      <c r="C33" s="210">
        <v>0</v>
      </c>
      <c r="D33" s="210">
        <v>16</v>
      </c>
      <c r="E33" s="210" t="s">
        <v>219</v>
      </c>
      <c r="F33" s="210" t="s">
        <v>1524</v>
      </c>
      <c r="G33" s="210" t="s">
        <v>1497</v>
      </c>
      <c r="H33" s="210" t="s">
        <v>1459</v>
      </c>
      <c r="I33" s="210">
        <v>0</v>
      </c>
      <c r="J33" s="218">
        <v>-1.8700689695830483E-2</v>
      </c>
      <c r="K33" s="218">
        <v>8.409000498296261E-2</v>
      </c>
      <c r="L33" s="218">
        <v>-5.2722451064270009E-2</v>
      </c>
      <c r="M33" s="218">
        <v>4.6912707144040715E-2</v>
      </c>
      <c r="N33" s="218">
        <v>6.6244902020280064E-2</v>
      </c>
      <c r="O33" s="218">
        <v>0.11978021090832751</v>
      </c>
      <c r="P33" s="218">
        <v>2.7580512267801161E-2</v>
      </c>
      <c r="Q33" s="218" t="e">
        <v>#VALUE!</v>
      </c>
      <c r="R33" s="218">
        <v>1.71708688729032E-2</v>
      </c>
      <c r="S33" s="218">
        <v>-1.055379464953856E-3</v>
      </c>
      <c r="T33" s="218">
        <v>1.2709593132232402E-2</v>
      </c>
      <c r="U33" s="218">
        <v>-1.4839934385876207E-2</v>
      </c>
      <c r="V33" s="218">
        <v>-5.5696634891383802E-2</v>
      </c>
      <c r="W33" s="218">
        <v>7.219326967450744E-2</v>
      </c>
      <c r="X33" s="218">
        <v>-2.1613260033363571E-3</v>
      </c>
      <c r="Y33" s="218">
        <v>1.5683776959346196E-2</v>
      </c>
      <c r="Z33" s="218">
        <v>-0.11435414919336757</v>
      </c>
      <c r="AA33" s="218">
        <v>2.6093420354244369E-2</v>
      </c>
      <c r="AB33" s="218">
        <v>5.7322350538938679E-2</v>
      </c>
      <c r="AC33" s="218">
        <v>3.352887992202875E-2</v>
      </c>
      <c r="AD33" s="218">
        <v>7.5047714347834206E-3</v>
      </c>
      <c r="AE33" s="217">
        <v>0</v>
      </c>
      <c r="AF33" s="217"/>
      <c r="AG33" s="217">
        <v>11.978021090832751</v>
      </c>
      <c r="AH33" s="217">
        <v>11.435414919336758</v>
      </c>
      <c r="AI33" s="210">
        <v>0</v>
      </c>
      <c r="AQ33" s="217"/>
      <c r="AR33" s="217"/>
      <c r="AS33" s="217"/>
      <c r="AT33" s="217"/>
      <c r="AU33" s="217"/>
      <c r="AV33" s="217"/>
      <c r="AW33" s="217"/>
      <c r="AX33" s="217"/>
      <c r="AY33" s="217"/>
      <c r="AZ33" s="217"/>
      <c r="BA33" s="217"/>
      <c r="BB33" s="217"/>
      <c r="BC33" s="217"/>
      <c r="BD33" s="217"/>
      <c r="BE33" s="217"/>
      <c r="BF33" s="217"/>
      <c r="BG33" s="217"/>
      <c r="BH33" s="217"/>
      <c r="BI33" s="217"/>
      <c r="BJ33" s="217"/>
      <c r="BK33" s="217"/>
      <c r="BL33" s="217"/>
      <c r="BM33" s="217"/>
    </row>
    <row r="34" spans="1:65">
      <c r="A34" s="210">
        <v>33</v>
      </c>
      <c r="B34" s="210">
        <v>0</v>
      </c>
      <c r="C34" s="210">
        <v>0</v>
      </c>
      <c r="D34" s="210">
        <v>17</v>
      </c>
      <c r="E34" s="210" t="s">
        <v>220</v>
      </c>
      <c r="F34" s="210" t="s">
        <v>1526</v>
      </c>
      <c r="G34" s="210" t="s">
        <v>1497</v>
      </c>
      <c r="H34" s="210" t="s">
        <v>1460</v>
      </c>
      <c r="I34" s="210">
        <v>0</v>
      </c>
      <c r="J34" s="218">
        <v>-4.0580678508624572E-3</v>
      </c>
      <c r="K34" s="218">
        <v>2.6251670961190458E-2</v>
      </c>
      <c r="L34" s="218">
        <v>-4.1604293806090945E-2</v>
      </c>
      <c r="M34" s="218">
        <v>-1.4557395317921469E-2</v>
      </c>
      <c r="N34" s="218">
        <v>1.3389369100560648E-2</v>
      </c>
      <c r="O34" s="218">
        <v>-1.1542020896544297E-2</v>
      </c>
      <c r="P34" s="218">
        <v>5.9010713130542517E-3</v>
      </c>
      <c r="Q34" s="218" t="e">
        <v>#VALUE!</v>
      </c>
      <c r="R34" s="218">
        <v>-5.3695289557363522E-3</v>
      </c>
      <c r="S34" s="218">
        <v>1.2047048837600978E-2</v>
      </c>
      <c r="T34" s="218">
        <v>3.3286048741821853E-2</v>
      </c>
      <c r="U34" s="218">
        <v>-6.833690058913584E-3</v>
      </c>
      <c r="V34" s="218">
        <v>2.4619329427060563E-2</v>
      </c>
      <c r="W34" s="218">
        <v>9.8765550478884002E-3</v>
      </c>
      <c r="X34" s="218">
        <v>-1.4897239205799587E-2</v>
      </c>
      <c r="Y34" s="218">
        <v>-1.6065555199501546E-2</v>
      </c>
      <c r="Z34" s="218">
        <v>-3.3606971995167677E-2</v>
      </c>
      <c r="AA34" s="218">
        <v>-8.4243380591871898E-3</v>
      </c>
      <c r="AB34" s="218">
        <v>-1.4515691078042682E-2</v>
      </c>
      <c r="AC34" s="218">
        <v>5.2966355981598524E-2</v>
      </c>
      <c r="AD34" s="218">
        <v>-8.5611142765554225E-3</v>
      </c>
      <c r="AE34" s="217">
        <v>0</v>
      </c>
      <c r="AF34" s="217"/>
      <c r="AG34" s="217">
        <v>5.2966355981598525</v>
      </c>
      <c r="AH34" s="217">
        <v>4.1604293806090942</v>
      </c>
      <c r="AI34" s="210">
        <v>0</v>
      </c>
      <c r="AQ34" s="217"/>
      <c r="AR34" s="217"/>
      <c r="AS34" s="217"/>
      <c r="AT34" s="217"/>
      <c r="AU34" s="217"/>
      <c r="AV34" s="217"/>
      <c r="AW34" s="217"/>
      <c r="AX34" s="217"/>
      <c r="AY34" s="217"/>
      <c r="AZ34" s="217"/>
      <c r="BA34" s="217"/>
      <c r="BB34" s="217"/>
      <c r="BC34" s="217"/>
      <c r="BD34" s="217"/>
      <c r="BE34" s="217"/>
      <c r="BF34" s="217"/>
      <c r="BG34" s="217"/>
      <c r="BH34" s="217"/>
      <c r="BI34" s="217"/>
      <c r="BJ34" s="217"/>
      <c r="BK34" s="217"/>
      <c r="BL34" s="217"/>
      <c r="BM34" s="217"/>
    </row>
    <row r="35" spans="1:65">
      <c r="A35" s="210">
        <v>34</v>
      </c>
      <c r="B35" s="210" t="s">
        <v>334</v>
      </c>
      <c r="C35" s="210" t="s">
        <v>1937</v>
      </c>
      <c r="D35" s="210">
        <v>18</v>
      </c>
      <c r="E35" s="210" t="s">
        <v>221</v>
      </c>
      <c r="F35" s="210" t="s">
        <v>1550</v>
      </c>
      <c r="G35" s="210" t="s">
        <v>1497</v>
      </c>
      <c r="H35" s="210" t="s">
        <v>1461</v>
      </c>
      <c r="I35" s="210">
        <v>0</v>
      </c>
      <c r="J35" s="218">
        <v>1.6569728648031586E-2</v>
      </c>
      <c r="K35" s="218">
        <v>-5.5763592195004999E-2</v>
      </c>
      <c r="L35" s="218">
        <v>-0.10702261299638832</v>
      </c>
      <c r="M35" s="218">
        <v>-6.3951641991954342E-2</v>
      </c>
      <c r="N35" s="218">
        <v>1.1150798912068967E-2</v>
      </c>
      <c r="O35" s="218">
        <v>-1.6812515994010787E-2</v>
      </c>
      <c r="P35" s="218">
        <v>2.2527776956091129E-2</v>
      </c>
      <c r="Q35" s="218" t="e">
        <v>#VALUE!</v>
      </c>
      <c r="R35" s="218">
        <v>-4.1521494298613564E-2</v>
      </c>
      <c r="S35" s="218">
        <v>-1.8512630618338327E-2</v>
      </c>
      <c r="T35" s="218">
        <v>8.5272306417376528E-2</v>
      </c>
      <c r="U35" s="218">
        <v>1.2599814602279807E-2</v>
      </c>
      <c r="V35" s="218">
        <v>3.0863601226995902E-2</v>
      </c>
      <c r="W35" s="218">
        <v>-8.3676798883156392E-2</v>
      </c>
      <c r="X35" s="218">
        <v>-1.4897091310102613E-2</v>
      </c>
      <c r="Y35" s="218">
        <v>3.5920774417366351E-3</v>
      </c>
      <c r="Z35" s="218">
        <v>-1.3782721513088167E-2</v>
      </c>
      <c r="AA35" s="218">
        <v>3.4455460479088054E-2</v>
      </c>
      <c r="AB35" s="218">
        <v>-2.4996002776315737E-2</v>
      </c>
      <c r="AC35" s="218">
        <v>1.6838246113871424E-2</v>
      </c>
      <c r="AD35" s="218">
        <v>-4.1369644084511388E-2</v>
      </c>
      <c r="AE35" s="217">
        <v>0</v>
      </c>
      <c r="AF35" s="217"/>
      <c r="AG35" s="217">
        <v>8.5272306417376527</v>
      </c>
      <c r="AH35" s="217">
        <v>10.702261299638833</v>
      </c>
      <c r="AI35" s="210">
        <v>0</v>
      </c>
      <c r="AQ35" s="217"/>
      <c r="AR35" s="217"/>
      <c r="AS35" s="217"/>
      <c r="AT35" s="217"/>
      <c r="AU35" s="217"/>
      <c r="AV35" s="217"/>
      <c r="AW35" s="217"/>
      <c r="AX35" s="217"/>
      <c r="AY35" s="217"/>
      <c r="AZ35" s="217"/>
      <c r="BA35" s="217"/>
      <c r="BB35" s="217"/>
      <c r="BC35" s="217"/>
      <c r="BD35" s="217"/>
      <c r="BE35" s="217"/>
      <c r="BF35" s="217"/>
      <c r="BG35" s="217"/>
      <c r="BH35" s="217"/>
      <c r="BI35" s="217"/>
      <c r="BJ35" s="217"/>
      <c r="BK35" s="217"/>
      <c r="BL35" s="217"/>
      <c r="BM35" s="217"/>
    </row>
    <row r="36" spans="1:65">
      <c r="A36" s="210">
        <v>35</v>
      </c>
      <c r="B36" s="210">
        <v>0</v>
      </c>
      <c r="C36" s="210">
        <v>0</v>
      </c>
      <c r="D36" s="210">
        <v>19</v>
      </c>
      <c r="E36" s="210" t="s">
        <v>222</v>
      </c>
      <c r="F36" s="210" t="s">
        <v>1608</v>
      </c>
      <c r="G36" s="210" t="s">
        <v>1497</v>
      </c>
      <c r="H36" s="210" t="s">
        <v>1462</v>
      </c>
      <c r="I36" s="210">
        <v>0</v>
      </c>
      <c r="J36" s="218">
        <v>5.5066115523689077E-2</v>
      </c>
      <c r="K36" s="218">
        <v>-0.15002391890662298</v>
      </c>
      <c r="L36" s="218">
        <v>-1.1065181179457284E-2</v>
      </c>
      <c r="M36" s="218">
        <v>0.1139518204932095</v>
      </c>
      <c r="N36" s="218">
        <v>-6.2213659956299128E-2</v>
      </c>
      <c r="O36" s="218">
        <v>-2.2032426140202845E-3</v>
      </c>
      <c r="P36" s="218">
        <v>0.13041693886831379</v>
      </c>
      <c r="Q36" s="218" t="e">
        <v>#VALUE!</v>
      </c>
      <c r="R36" s="218">
        <v>0.11682467329799272</v>
      </c>
      <c r="S36" s="218">
        <v>-0.25665875086141948</v>
      </c>
      <c r="T36" s="218">
        <v>0.2164549055690094</v>
      </c>
      <c r="U36" s="218">
        <v>6.4140729576481675E-2</v>
      </c>
      <c r="V36" s="218">
        <v>-0.35117419842018982</v>
      </c>
      <c r="W36" s="218">
        <v>3.2068295459552511E-2</v>
      </c>
      <c r="X36" s="218">
        <v>-5.3433996519393262E-2</v>
      </c>
      <c r="Y36" s="218">
        <v>0.12023955170282773</v>
      </c>
      <c r="Z36" s="218">
        <v>6.5227475364003059E-3</v>
      </c>
      <c r="AA36" s="218">
        <v>-0.11157083575693121</v>
      </c>
      <c r="AB36" s="218">
        <v>-0.31856383764024632</v>
      </c>
      <c r="AC36" s="218">
        <v>-3.6610027264412828E-2</v>
      </c>
      <c r="AD36" s="218">
        <v>0.12068177692112991</v>
      </c>
      <c r="AE36" s="217">
        <v>0</v>
      </c>
      <c r="AF36" s="217"/>
      <c r="AG36" s="217">
        <v>21.645490556900938</v>
      </c>
      <c r="AH36" s="217">
        <v>35.117419842018982</v>
      </c>
      <c r="AI36" s="210">
        <v>0</v>
      </c>
      <c r="AQ36" s="217"/>
      <c r="AR36" s="217"/>
      <c r="AS36" s="217"/>
      <c r="AT36" s="217"/>
      <c r="AU36" s="217"/>
      <c r="AV36" s="217"/>
      <c r="AW36" s="217"/>
      <c r="AX36" s="217"/>
      <c r="AY36" s="217"/>
      <c r="AZ36" s="217"/>
      <c r="BA36" s="217"/>
      <c r="BB36" s="217"/>
      <c r="BC36" s="217"/>
      <c r="BD36" s="217"/>
      <c r="BE36" s="217"/>
      <c r="BF36" s="217"/>
      <c r="BG36" s="217"/>
      <c r="BH36" s="217"/>
      <c r="BI36" s="217"/>
      <c r="BJ36" s="217"/>
      <c r="BK36" s="217"/>
      <c r="BL36" s="217"/>
      <c r="BM36" s="217"/>
    </row>
    <row r="37" spans="1:65">
      <c r="A37" s="210">
        <v>36</v>
      </c>
      <c r="B37" s="210">
        <v>0</v>
      </c>
      <c r="C37" s="210">
        <v>0</v>
      </c>
      <c r="D37" s="210">
        <v>20</v>
      </c>
      <c r="E37" s="210" t="s">
        <v>223</v>
      </c>
      <c r="F37" s="210" t="s">
        <v>1609</v>
      </c>
      <c r="G37" s="210" t="s">
        <v>140</v>
      </c>
      <c r="H37" s="210" t="s">
        <v>1463</v>
      </c>
      <c r="I37" s="210">
        <v>0</v>
      </c>
      <c r="J37" s="218">
        <v>3.8707561095620791E-2</v>
      </c>
      <c r="K37" s="218">
        <v>6.2489749056913277E-2</v>
      </c>
      <c r="L37" s="218">
        <v>9.5456782023946321E-2</v>
      </c>
      <c r="M37" s="218">
        <v>0.20633098245038542</v>
      </c>
      <c r="N37" s="218">
        <v>-6.5770050844677685E-2</v>
      </c>
      <c r="O37" s="218">
        <v>0.21125143513203207</v>
      </c>
      <c r="P37" s="218">
        <v>0.2027226504838445</v>
      </c>
      <c r="Q37" s="218" t="e">
        <v>#VALUE!</v>
      </c>
      <c r="R37" s="218">
        <v>0.11333442676726253</v>
      </c>
      <c r="S37" s="218">
        <v>-2.0173855994751466E-2</v>
      </c>
      <c r="T37" s="218">
        <v>0.27406921436772197</v>
      </c>
      <c r="U37" s="218">
        <v>-0.18156470395276367</v>
      </c>
      <c r="V37" s="218">
        <v>-9.8245038543546034E-2</v>
      </c>
      <c r="W37" s="218">
        <v>1.7057569296375252E-2</v>
      </c>
      <c r="X37" s="218">
        <v>-8.8732163359028976E-2</v>
      </c>
      <c r="Y37" s="218">
        <v>7.5282926029194744E-2</v>
      </c>
      <c r="Z37" s="218">
        <v>-0.1298999507954732</v>
      </c>
      <c r="AA37" s="218">
        <v>-5.6913236017713614E-2</v>
      </c>
      <c r="AB37" s="218">
        <v>5.5765130391996161E-2</v>
      </c>
      <c r="AC37" s="218">
        <v>-6.6918156470395243E-2</v>
      </c>
      <c r="AD37" s="218">
        <v>8.7748072822699599E-2</v>
      </c>
      <c r="AE37" s="217">
        <v>0</v>
      </c>
      <c r="AF37" s="217"/>
      <c r="AG37" s="217">
        <v>27.406921436772198</v>
      </c>
      <c r="AH37" s="217">
        <v>18.156470395276365</v>
      </c>
      <c r="AI37" s="210">
        <v>0</v>
      </c>
      <c r="AQ37" s="217"/>
      <c r="AR37" s="217"/>
      <c r="AS37" s="217"/>
      <c r="AT37" s="217"/>
      <c r="AU37" s="217"/>
      <c r="AV37" s="217"/>
      <c r="AW37" s="217"/>
      <c r="AX37" s="217"/>
      <c r="AY37" s="217"/>
      <c r="AZ37" s="217"/>
      <c r="BA37" s="217"/>
      <c r="BB37" s="217"/>
      <c r="BC37" s="217"/>
      <c r="BD37" s="217"/>
      <c r="BE37" s="217"/>
      <c r="BF37" s="217"/>
      <c r="BG37" s="217"/>
      <c r="BH37" s="217"/>
      <c r="BI37" s="217"/>
      <c r="BJ37" s="217"/>
      <c r="BK37" s="217"/>
      <c r="BL37" s="217"/>
      <c r="BM37" s="217"/>
    </row>
    <row r="38" spans="1:65">
      <c r="A38" s="210">
        <v>37</v>
      </c>
      <c r="B38" s="210">
        <v>0</v>
      </c>
      <c r="C38" s="210">
        <v>0</v>
      </c>
      <c r="D38" s="210">
        <v>21</v>
      </c>
      <c r="E38" s="210" t="s">
        <v>224</v>
      </c>
      <c r="F38" s="210" t="s">
        <v>1610</v>
      </c>
      <c r="G38" s="210" t="s">
        <v>1497</v>
      </c>
      <c r="H38" s="210" t="s">
        <v>1467</v>
      </c>
      <c r="I38" s="210">
        <v>0</v>
      </c>
      <c r="J38" s="218">
        <v>1.7540013155009804E-2</v>
      </c>
      <c r="K38" s="218">
        <v>-3.3545275158956396E-2</v>
      </c>
      <c r="L38" s="218">
        <v>-3.9793904845428586E-2</v>
      </c>
      <c r="M38" s="218">
        <v>1.1729883797412929E-2</v>
      </c>
      <c r="N38" s="218">
        <v>-1.0962508221880544E-3</v>
      </c>
      <c r="O38" s="218">
        <v>1.9403639552729623E-2</v>
      </c>
      <c r="P38" s="218">
        <v>4.0999780749835506E-2</v>
      </c>
      <c r="Q38" s="218">
        <v>8.8796316597237693E-3</v>
      </c>
      <c r="R38" s="218">
        <v>1.2168384126288088E-2</v>
      </c>
      <c r="S38" s="218">
        <v>-1.9513264634948489E-2</v>
      </c>
      <c r="T38" s="218">
        <v>4.6809910107432538E-2</v>
      </c>
      <c r="U38" s="218">
        <v>2.5871519403639548E-2</v>
      </c>
      <c r="V38" s="218">
        <v>1.2278009208506956E-2</v>
      </c>
      <c r="W38" s="218">
        <v>-2.9269896952422735E-2</v>
      </c>
      <c r="X38" s="218">
        <v>-6.6542424906818609E-2</v>
      </c>
      <c r="Y38" s="218">
        <v>-8.8686691515018679E-2</v>
      </c>
      <c r="Z38" s="218">
        <v>-1.0633632975224719E-2</v>
      </c>
      <c r="AA38" s="218">
        <v>-2.729664547248405E-2</v>
      </c>
      <c r="AB38" s="218">
        <v>-2.5433019074764231E-2</v>
      </c>
      <c r="AC38" s="218">
        <v>-4.7358035518526562E-2</v>
      </c>
      <c r="AD38" s="218">
        <v>-6.6871300153475057E-3</v>
      </c>
      <c r="AE38" s="217">
        <v>0</v>
      </c>
      <c r="AF38" s="217"/>
      <c r="AG38" s="217">
        <v>4.680991010743254</v>
      </c>
      <c r="AH38" s="217">
        <v>8.8686691515018676</v>
      </c>
      <c r="AI38" s="210">
        <v>0</v>
      </c>
      <c r="AQ38" s="217"/>
      <c r="AR38" s="217"/>
      <c r="AS38" s="217"/>
      <c r="AT38" s="217"/>
      <c r="AU38" s="217"/>
      <c r="AV38" s="217"/>
      <c r="AW38" s="217"/>
      <c r="AX38" s="217"/>
      <c r="AY38" s="217"/>
      <c r="AZ38" s="217"/>
      <c r="BA38" s="217"/>
      <c r="BB38" s="217"/>
      <c r="BC38" s="217"/>
      <c r="BD38" s="217"/>
      <c r="BE38" s="217"/>
      <c r="BF38" s="217"/>
      <c r="BG38" s="217"/>
      <c r="BH38" s="217"/>
      <c r="BI38" s="217"/>
      <c r="BJ38" s="217"/>
      <c r="BK38" s="217"/>
      <c r="BL38" s="217"/>
      <c r="BM38" s="217"/>
    </row>
    <row r="39" spans="1:65">
      <c r="A39" s="210">
        <v>38</v>
      </c>
      <c r="B39" s="210">
        <v>0</v>
      </c>
      <c r="C39" s="210">
        <v>0</v>
      </c>
      <c r="D39" s="210">
        <v>22</v>
      </c>
      <c r="E39" s="210" t="s">
        <v>225</v>
      </c>
      <c r="F39" s="210" t="s">
        <v>1611</v>
      </c>
      <c r="G39" s="210" t="s">
        <v>1497</v>
      </c>
      <c r="H39" s="210" t="s">
        <v>1468</v>
      </c>
      <c r="I39" s="210">
        <v>1</v>
      </c>
      <c r="J39" s="218">
        <v>0.1703452178834183</v>
      </c>
      <c r="K39" s="218">
        <v>-0.72722127900396127</v>
      </c>
      <c r="L39" s="218">
        <v>0.13921901528013586</v>
      </c>
      <c r="M39" s="218">
        <v>-0.90605546123372926</v>
      </c>
      <c r="N39" s="218">
        <v>0.70911148839841542</v>
      </c>
      <c r="O39" s="218">
        <v>0.61120543293718166</v>
      </c>
      <c r="P39" s="218">
        <v>0.64459535936615731</v>
      </c>
      <c r="Q39" s="218">
        <v>0.25580079230333902</v>
      </c>
      <c r="R39" s="218">
        <v>-0.15449915110356519</v>
      </c>
      <c r="S39" s="218">
        <v>0.35653650254668939</v>
      </c>
      <c r="T39" s="218">
        <v>-5.6593095642330426E-3</v>
      </c>
      <c r="U39" s="218">
        <v>0.37238256932654223</v>
      </c>
      <c r="V39" s="218">
        <v>-0.37068477645727199</v>
      </c>
      <c r="W39" s="218">
        <v>-0.1975099037917373</v>
      </c>
      <c r="X39" s="218">
        <v>0.36672325976230907</v>
      </c>
      <c r="Y39" s="218">
        <v>-0.1460101867572155</v>
      </c>
      <c r="Z39" s="218">
        <v>-0.94680249009620798</v>
      </c>
      <c r="AA39" s="218">
        <v>-1.230899830220713</v>
      </c>
      <c r="AB39" s="218">
        <v>-0.48783248443689853</v>
      </c>
      <c r="AC39" s="218">
        <v>-0.10752688172043001</v>
      </c>
      <c r="AD39" s="218">
        <v>-0.34408602150537621</v>
      </c>
      <c r="AE39" s="217">
        <v>0</v>
      </c>
      <c r="AF39" s="217"/>
      <c r="AG39" s="217">
        <v>70.911148839841545</v>
      </c>
      <c r="AH39" s="217">
        <v>123.08998302207131</v>
      </c>
      <c r="AI39" s="210">
        <v>0</v>
      </c>
      <c r="AQ39" s="217"/>
      <c r="AR39" s="217"/>
      <c r="AS39" s="217"/>
      <c r="AT39" s="217"/>
      <c r="AU39" s="217"/>
      <c r="AV39" s="217"/>
      <c r="AW39" s="217"/>
      <c r="AX39" s="217"/>
      <c r="AY39" s="217"/>
      <c r="AZ39" s="217"/>
      <c r="BA39" s="217"/>
      <c r="BB39" s="217"/>
      <c r="BC39" s="217"/>
      <c r="BD39" s="217"/>
      <c r="BE39" s="217"/>
      <c r="BF39" s="217"/>
      <c r="BG39" s="217"/>
      <c r="BH39" s="217"/>
      <c r="BI39" s="217"/>
      <c r="BJ39" s="217"/>
      <c r="BK39" s="217"/>
      <c r="BL39" s="217"/>
      <c r="BM39" s="217"/>
    </row>
    <row r="40" spans="1:65">
      <c r="A40" s="210">
        <v>39</v>
      </c>
      <c r="B40" s="210">
        <v>0</v>
      </c>
      <c r="C40" s="210">
        <v>0</v>
      </c>
      <c r="D40" s="210">
        <v>23</v>
      </c>
      <c r="E40" s="210" t="s">
        <v>226</v>
      </c>
      <c r="F40" s="210" t="s">
        <v>1612</v>
      </c>
      <c r="G40" s="210" t="s">
        <v>1497</v>
      </c>
      <c r="H40" s="210" t="s">
        <v>1469</v>
      </c>
      <c r="I40" s="210">
        <v>1</v>
      </c>
      <c r="J40" s="218">
        <v>-0.13746312684365794</v>
      </c>
      <c r="K40" s="218">
        <v>-0.25368731563421837</v>
      </c>
      <c r="L40" s="218">
        <v>-0.22477876106194705</v>
      </c>
      <c r="M40" s="218">
        <v>-0.22536873156342185</v>
      </c>
      <c r="N40" s="218">
        <v>0.39233038348082588</v>
      </c>
      <c r="O40" s="218">
        <v>-0.11740412979351045</v>
      </c>
      <c r="P40" s="218">
        <v>0.60707964601769904</v>
      </c>
      <c r="Q40" s="218">
        <v>0.85014749262536882</v>
      </c>
      <c r="R40" s="218">
        <v>-1.5451327433628319</v>
      </c>
      <c r="S40" s="218">
        <v>0.528023598820059</v>
      </c>
      <c r="T40" s="218">
        <v>0.51622418879056053</v>
      </c>
      <c r="U40" s="218">
        <v>0.12035398230088491</v>
      </c>
      <c r="V40" s="218">
        <v>0.41710914454277281</v>
      </c>
      <c r="W40" s="218">
        <v>-0.21061946902654871</v>
      </c>
      <c r="X40" s="218">
        <v>0.14454277286135689</v>
      </c>
      <c r="Y40" s="218">
        <v>-0.47610619469026555</v>
      </c>
      <c r="Z40" s="218">
        <v>-0.97227138643067856</v>
      </c>
      <c r="AA40" s="218">
        <v>-1.6519174041298004E-2</v>
      </c>
      <c r="AB40" s="218">
        <v>-0.66666666666666674</v>
      </c>
      <c r="AC40" s="218">
        <v>-0.16755162241887905</v>
      </c>
      <c r="AD40" s="218">
        <v>0.28613569321533922</v>
      </c>
      <c r="AE40" s="217">
        <v>0</v>
      </c>
      <c r="AF40" s="217"/>
      <c r="AG40" s="217">
        <v>85.014749262536881</v>
      </c>
      <c r="AH40" s="217">
        <v>154.51327433628319</v>
      </c>
      <c r="AI40" s="210">
        <v>0</v>
      </c>
      <c r="AQ40" s="217"/>
      <c r="AR40" s="217"/>
      <c r="AS40" s="217"/>
      <c r="AT40" s="217"/>
      <c r="AU40" s="217"/>
      <c r="AV40" s="217"/>
      <c r="AW40" s="217"/>
      <c r="AX40" s="217"/>
      <c r="AY40" s="217"/>
      <c r="AZ40" s="217"/>
      <c r="BA40" s="217"/>
      <c r="BB40" s="217"/>
      <c r="BC40" s="217"/>
      <c r="BD40" s="217"/>
      <c r="BE40" s="217"/>
      <c r="BF40" s="217"/>
      <c r="BG40" s="217"/>
      <c r="BH40" s="217"/>
      <c r="BI40" s="217"/>
      <c r="BJ40" s="217"/>
      <c r="BK40" s="217"/>
      <c r="BL40" s="217"/>
      <c r="BM40" s="217"/>
    </row>
    <row r="41" spans="1:65">
      <c r="A41" s="210">
        <v>40</v>
      </c>
      <c r="B41" s="210" t="s">
        <v>335</v>
      </c>
      <c r="C41" s="210" t="s">
        <v>1938</v>
      </c>
      <c r="D41" s="210">
        <v>24</v>
      </c>
      <c r="E41" s="210" t="s">
        <v>227</v>
      </c>
      <c r="F41" s="210" t="s">
        <v>1554</v>
      </c>
      <c r="G41" s="210" t="s">
        <v>1496</v>
      </c>
      <c r="H41" s="210" t="s">
        <v>1481</v>
      </c>
      <c r="I41" s="210">
        <v>1</v>
      </c>
      <c r="J41" s="218">
        <v>-5.9606598471677402E-2</v>
      </c>
      <c r="K41" s="218">
        <v>-9.4863138317226522E-3</v>
      </c>
      <c r="L41" s="218">
        <v>2.8792503942101682E-2</v>
      </c>
      <c r="M41" s="218">
        <v>0.10202462297335546</v>
      </c>
      <c r="N41" s="218">
        <v>2.3455504791169802E-2</v>
      </c>
      <c r="O41" s="218">
        <v>-1.111369425463944E-2</v>
      </c>
      <c r="P41" s="218">
        <v>4.2301783042898146E-2</v>
      </c>
      <c r="Q41" s="218">
        <v>-6.2017345247240452E-2</v>
      </c>
      <c r="R41" s="218">
        <v>-5.0317389722233374E-2</v>
      </c>
      <c r="S41" s="218">
        <v>3.5868070998261468E-2</v>
      </c>
      <c r="T41" s="218">
        <v>1.6627582581975497E-2</v>
      </c>
      <c r="U41" s="218">
        <v>3.673735495087542E-2</v>
      </c>
      <c r="V41" s="218">
        <v>1.457061415922062E-2</v>
      </c>
      <c r="W41" s="218">
        <v>-2.131767274491566E-2</v>
      </c>
      <c r="X41" s="218">
        <v>6.2163910564847109E-4</v>
      </c>
      <c r="Y41" s="218">
        <v>-4.5566651841668949E-2</v>
      </c>
      <c r="Z41" s="218">
        <v>-4.4879311041927418E-3</v>
      </c>
      <c r="AA41" s="218">
        <v>-4.2175433631181009E-2</v>
      </c>
      <c r="AB41" s="218">
        <v>-3.4579306998746465E-2</v>
      </c>
      <c r="AC41" s="218">
        <v>-2.4370274532001631E-2</v>
      </c>
      <c r="AD41" s="218">
        <v>-4.0345894149516802E-2</v>
      </c>
      <c r="AE41" s="217">
        <v>0</v>
      </c>
      <c r="AF41" s="217"/>
      <c r="AG41" s="217">
        <v>10.202462297335547</v>
      </c>
      <c r="AH41" s="217">
        <v>6.2017345247240456</v>
      </c>
      <c r="AI41" s="210">
        <v>0</v>
      </c>
      <c r="AQ41" s="217"/>
      <c r="AR41" s="217"/>
      <c r="AS41" s="217"/>
      <c r="AT41" s="217"/>
      <c r="AU41" s="217"/>
      <c r="AV41" s="217"/>
      <c r="AW41" s="217"/>
      <c r="AX41" s="217"/>
      <c r="AY41" s="217"/>
      <c r="AZ41" s="217"/>
      <c r="BA41" s="217"/>
      <c r="BB41" s="217"/>
      <c r="BC41" s="217"/>
      <c r="BD41" s="217"/>
      <c r="BE41" s="217"/>
      <c r="BF41" s="217"/>
      <c r="BG41" s="217"/>
      <c r="BH41" s="217"/>
      <c r="BI41" s="217"/>
      <c r="BJ41" s="217"/>
      <c r="BK41" s="217"/>
      <c r="BL41" s="217"/>
      <c r="BM41" s="217"/>
    </row>
    <row r="42" spans="1:65">
      <c r="A42" s="210">
        <v>41</v>
      </c>
      <c r="B42" s="210">
        <v>0</v>
      </c>
      <c r="C42" s="210">
        <v>0</v>
      </c>
      <c r="D42" s="210">
        <v>25</v>
      </c>
      <c r="E42" s="210" t="s">
        <v>1584</v>
      </c>
      <c r="F42" s="210" t="s">
        <v>1613</v>
      </c>
      <c r="G42" s="210" t="s">
        <v>1496</v>
      </c>
      <c r="H42" s="210" t="s">
        <v>1585</v>
      </c>
      <c r="I42" s="210">
        <v>1</v>
      </c>
      <c r="J42" s="218">
        <v>4.0347234374935093E-2</v>
      </c>
      <c r="K42" s="218">
        <v>6.0975387823461232E-3</v>
      </c>
      <c r="L42" s="218">
        <v>-9.2506509646170451E-2</v>
      </c>
      <c r="M42" s="218">
        <v>1.1923177905565786E-2</v>
      </c>
      <c r="N42" s="218">
        <v>1.2383769451938167E-2</v>
      </c>
      <c r="O42" s="218">
        <v>-2.8042846533832988E-2</v>
      </c>
      <c r="P42" s="218">
        <v>7.194214804769293E-2</v>
      </c>
      <c r="Q42" s="218">
        <v>-1.5249580328048384E-2</v>
      </c>
      <c r="R42" s="218">
        <v>-0.18995225390542847</v>
      </c>
      <c r="S42" s="218">
        <v>9.8708236764519803E-3</v>
      </c>
      <c r="T42" s="218">
        <v>-1.6358333578483555E-2</v>
      </c>
      <c r="U42" s="218">
        <v>-1.9240153650582088E-2</v>
      </c>
      <c r="V42" s="218">
        <v>-6.157179442931339E-2</v>
      </c>
      <c r="W42" s="218">
        <v>-7.1094899551810406E-2</v>
      </c>
      <c r="X42" s="218">
        <v>2.0573065217515386E-2</v>
      </c>
      <c r="Y42" s="218">
        <v>-5.382681960079249E-2</v>
      </c>
      <c r="Z42" s="218">
        <v>-3.7928840987362274E-2</v>
      </c>
      <c r="AA42" s="218">
        <v>-0.128165605036028</v>
      </c>
      <c r="AB42" s="218">
        <v>-2.9361093670920536E-2</v>
      </c>
      <c r="AC42" s="218">
        <v>-5.3646909214793689E-2</v>
      </c>
      <c r="AD42" s="218">
        <v>-0.14462094395339004</v>
      </c>
      <c r="AE42" s="217">
        <v>0</v>
      </c>
      <c r="AF42" s="217"/>
      <c r="AG42" s="217">
        <v>7.1942148047692926</v>
      </c>
      <c r="AH42" s="217">
        <v>18.995225390542846</v>
      </c>
      <c r="AI42" s="210">
        <v>0</v>
      </c>
      <c r="AQ42" s="217"/>
      <c r="AR42" s="217"/>
      <c r="AS42" s="217"/>
      <c r="AT42" s="217"/>
      <c r="AU42" s="217"/>
      <c r="AV42" s="217"/>
      <c r="AW42" s="217"/>
      <c r="AX42" s="217"/>
      <c r="AY42" s="217"/>
      <c r="AZ42" s="217"/>
      <c r="BA42" s="217"/>
      <c r="BB42" s="217"/>
      <c r="BC42" s="217"/>
      <c r="BD42" s="217"/>
      <c r="BE42" s="217"/>
      <c r="BF42" s="217"/>
      <c r="BG42" s="217"/>
      <c r="BH42" s="217"/>
      <c r="BI42" s="217"/>
      <c r="BJ42" s="217"/>
      <c r="BK42" s="217"/>
      <c r="BL42" s="217"/>
      <c r="BM42" s="217"/>
    </row>
    <row r="43" spans="1:65">
      <c r="A43" s="210">
        <v>42</v>
      </c>
      <c r="B43" s="210">
        <v>0</v>
      </c>
      <c r="C43" s="210">
        <v>0</v>
      </c>
      <c r="D43" s="210">
        <v>26</v>
      </c>
      <c r="E43" s="210" t="s">
        <v>228</v>
      </c>
      <c r="F43" s="210" t="s">
        <v>1614</v>
      </c>
      <c r="G43" s="210" t="s">
        <v>1497</v>
      </c>
      <c r="H43" s="210" t="s">
        <v>1482</v>
      </c>
      <c r="I43" s="210">
        <v>1</v>
      </c>
      <c r="J43" s="218">
        <v>-1.3805813031522313E-2</v>
      </c>
      <c r="K43" s="218">
        <v>-0.26310225918474267</v>
      </c>
      <c r="L43" s="218">
        <v>-0.20558993162208569</v>
      </c>
      <c r="M43" s="218">
        <v>4.698938326898032E-2</v>
      </c>
      <c r="N43" s="218">
        <v>-6.0229417414711668E-2</v>
      </c>
      <c r="O43" s="218">
        <v>-4.2634326912254113E-3</v>
      </c>
      <c r="P43" s="218">
        <v>-5.9805801169526294E-2</v>
      </c>
      <c r="Q43" s="218">
        <v>5.2695814069403595E-2</v>
      </c>
      <c r="R43" s="218">
        <v>7.9962507193552065E-2</v>
      </c>
      <c r="S43" s="218">
        <v>0.10387093957760628</v>
      </c>
      <c r="T43" s="218">
        <v>7.9355470224154803E-2</v>
      </c>
      <c r="U43" s="218">
        <v>2.3083885109793586E-2</v>
      </c>
      <c r="V43" s="218">
        <v>5.3854934236044621E-3</v>
      </c>
      <c r="W43" s="218">
        <v>-3.0394764477612097E-2</v>
      </c>
      <c r="X43" s="218">
        <v>5.334513760543548E-2</v>
      </c>
      <c r="Y43" s="218">
        <v>7.6560320964676465E-2</v>
      </c>
      <c r="Z43" s="218">
        <v>-3.6971375845459294E-2</v>
      </c>
      <c r="AA43" s="218">
        <v>-9.2242703021185812E-2</v>
      </c>
      <c r="AB43" s="218">
        <v>-0.30043437446269133</v>
      </c>
      <c r="AC43" s="218">
        <v>2.0493388929700252E-2</v>
      </c>
      <c r="AD43" s="218">
        <v>-7.1980234263208542E-2</v>
      </c>
      <c r="AE43" s="217">
        <v>0</v>
      </c>
      <c r="AF43" s="217"/>
      <c r="AG43" s="217">
        <v>10.387093957760628</v>
      </c>
      <c r="AH43" s="217">
        <v>30.043437446269134</v>
      </c>
      <c r="AI43" s="210">
        <v>0</v>
      </c>
      <c r="AQ43" s="217"/>
      <c r="AR43" s="217"/>
      <c r="AS43" s="217"/>
      <c r="AT43" s="217"/>
      <c r="AU43" s="217"/>
      <c r="AV43" s="217"/>
      <c r="AW43" s="217"/>
      <c r="AX43" s="217"/>
      <c r="AY43" s="217"/>
      <c r="AZ43" s="217"/>
      <c r="BA43" s="217"/>
      <c r="BB43" s="217"/>
      <c r="BC43" s="217"/>
      <c r="BD43" s="217"/>
      <c r="BE43" s="217"/>
      <c r="BF43" s="217"/>
      <c r="BG43" s="217"/>
      <c r="BH43" s="217"/>
      <c r="BI43" s="217"/>
      <c r="BJ43" s="217"/>
      <c r="BK43" s="217"/>
      <c r="BL43" s="217"/>
      <c r="BM43" s="217"/>
    </row>
    <row r="44" spans="1:65">
      <c r="A44" s="210">
        <v>43</v>
      </c>
      <c r="B44" s="210" t="s">
        <v>336</v>
      </c>
      <c r="C44" s="210" t="s">
        <v>321</v>
      </c>
      <c r="D44" s="210">
        <v>27</v>
      </c>
      <c r="E44" s="210" t="s">
        <v>1867</v>
      </c>
      <c r="F44" s="210" t="s">
        <v>1558</v>
      </c>
      <c r="G44" s="210" t="s">
        <v>1497</v>
      </c>
      <c r="H44" s="210" t="s">
        <v>1317</v>
      </c>
      <c r="I44" s="210">
        <v>0</v>
      </c>
      <c r="J44" s="218">
        <v>-4.5131913753850332E-2</v>
      </c>
      <c r="K44" s="218">
        <v>-4.9685281907057829E-2</v>
      </c>
      <c r="L44" s="218">
        <v>5.852417302798988E-2</v>
      </c>
      <c r="M44" s="218">
        <v>6.6425605999732074E-2</v>
      </c>
      <c r="N44" s="218">
        <v>0.11450381679389308</v>
      </c>
      <c r="O44" s="218">
        <v>4.4194455604660468E-2</v>
      </c>
      <c r="P44" s="218">
        <v>7.0577206374715359E-2</v>
      </c>
      <c r="Q44" s="218">
        <v>3.4284183741797272E-2</v>
      </c>
      <c r="R44" s="218">
        <v>-6.8032677112628878E-2</v>
      </c>
      <c r="S44" s="218">
        <v>-2.5043524842641014E-2</v>
      </c>
      <c r="T44" s="218">
        <v>1.8079550020088313E-2</v>
      </c>
      <c r="U44" s="218">
        <v>3.4819874112763508E-3</v>
      </c>
      <c r="V44" s="218">
        <v>2.5043524842641014E-2</v>
      </c>
      <c r="W44" s="218">
        <v>6.2541850810231711E-2</v>
      </c>
      <c r="X44" s="218">
        <v>2.1695460024106127E-2</v>
      </c>
      <c r="Y44" s="218">
        <v>-3.8301861524039096E-2</v>
      </c>
      <c r="Z44" s="218">
        <v>1.1249497790277264E-2</v>
      </c>
      <c r="AA44" s="218">
        <v>3.5623409669211147E-2</v>
      </c>
      <c r="AB44" s="218">
        <v>-1.6472478907191695E-2</v>
      </c>
      <c r="AC44" s="218">
        <v>8.9460291951252074E-2</v>
      </c>
      <c r="AD44" s="218">
        <v>7.0175438596491155E-2</v>
      </c>
      <c r="AE44" s="217">
        <v>0</v>
      </c>
      <c r="AF44" s="217"/>
      <c r="AG44" s="217">
        <v>11.450381679389308</v>
      </c>
      <c r="AH44" s="217">
        <v>6.8032677112628877</v>
      </c>
      <c r="AI44" s="210">
        <v>0</v>
      </c>
      <c r="AQ44" s="217"/>
      <c r="AR44" s="217"/>
      <c r="AS44" s="217"/>
      <c r="AT44" s="217"/>
      <c r="AU44" s="217"/>
      <c r="AV44" s="217"/>
      <c r="AW44" s="217"/>
      <c r="AX44" s="217"/>
      <c r="AY44" s="217"/>
      <c r="AZ44" s="217"/>
      <c r="BA44" s="217"/>
      <c r="BB44" s="217"/>
      <c r="BC44" s="217"/>
      <c r="BD44" s="217"/>
      <c r="BE44" s="217"/>
      <c r="BF44" s="217"/>
      <c r="BG44" s="217"/>
      <c r="BH44" s="217"/>
      <c r="BI44" s="217"/>
      <c r="BJ44" s="217"/>
      <c r="BK44" s="217"/>
      <c r="BL44" s="217"/>
      <c r="BM44" s="217"/>
    </row>
    <row r="45" spans="1:65">
      <c r="A45" s="210">
        <v>44</v>
      </c>
      <c r="B45" s="210">
        <v>0</v>
      </c>
      <c r="C45" s="210">
        <v>0</v>
      </c>
      <c r="D45" s="210">
        <v>28</v>
      </c>
      <c r="E45" s="210" t="s">
        <v>1868</v>
      </c>
      <c r="F45" s="210" t="s">
        <v>1506</v>
      </c>
      <c r="G45" s="210" t="s">
        <v>1497</v>
      </c>
      <c r="H45" s="210" t="s">
        <v>1318</v>
      </c>
      <c r="I45" s="210">
        <v>1</v>
      </c>
      <c r="J45" s="218">
        <v>0.16387959866220742</v>
      </c>
      <c r="K45" s="218">
        <v>0.22073578595317728</v>
      </c>
      <c r="L45" s="218">
        <v>-0.12374581939799319</v>
      </c>
      <c r="M45" s="218">
        <v>3.3444816053512477E-3</v>
      </c>
      <c r="N45" s="218">
        <v>-0.1872909698996654</v>
      </c>
      <c r="O45" s="218">
        <v>-4.3478260869565181E-2</v>
      </c>
      <c r="P45" s="218">
        <v>-0.22408026755852839</v>
      </c>
      <c r="Q45" s="218">
        <v>0.1003344481605352</v>
      </c>
      <c r="R45" s="218">
        <v>-0.18060200668896306</v>
      </c>
      <c r="S45" s="218">
        <v>-3.6789297658862831E-2</v>
      </c>
      <c r="T45" s="218">
        <v>0.1806020066889632</v>
      </c>
      <c r="U45" s="218">
        <v>-3.6789297658862831E-2</v>
      </c>
      <c r="V45" s="218">
        <v>0.14715719063545163</v>
      </c>
      <c r="W45" s="218">
        <v>-0.38795986622073581</v>
      </c>
      <c r="X45" s="218">
        <v>-0.14046822742474913</v>
      </c>
      <c r="Y45" s="218">
        <v>-5.0167224080267525E-2</v>
      </c>
      <c r="Z45" s="218">
        <v>-0.14046822742474913</v>
      </c>
      <c r="AA45" s="218">
        <v>-0.4280936454849496</v>
      </c>
      <c r="AB45" s="218">
        <v>4.3478260869565327E-2</v>
      </c>
      <c r="AC45" s="218">
        <v>-9.0301003344481462E-2</v>
      </c>
      <c r="AD45" s="218">
        <v>0.14046822742474929</v>
      </c>
      <c r="AE45" s="217">
        <v>0</v>
      </c>
      <c r="AF45" s="217"/>
      <c r="AG45" s="217">
        <v>22.073578595317727</v>
      </c>
      <c r="AH45" s="217">
        <v>42.809364548494962</v>
      </c>
      <c r="AI45" s="210">
        <v>0</v>
      </c>
      <c r="AQ45" s="217"/>
      <c r="AR45" s="217"/>
      <c r="AS45" s="217"/>
      <c r="AT45" s="217"/>
      <c r="AU45" s="217"/>
      <c r="AV45" s="217"/>
      <c r="AW45" s="217"/>
      <c r="AX45" s="217"/>
      <c r="AY45" s="217"/>
      <c r="AZ45" s="217"/>
      <c r="BA45" s="217"/>
      <c r="BB45" s="217"/>
      <c r="BC45" s="217"/>
      <c r="BD45" s="217"/>
      <c r="BE45" s="217"/>
      <c r="BF45" s="217"/>
      <c r="BG45" s="217"/>
      <c r="BH45" s="217"/>
      <c r="BI45" s="217"/>
      <c r="BJ45" s="217"/>
      <c r="BK45" s="217"/>
      <c r="BL45" s="217"/>
      <c r="BM45" s="217"/>
    </row>
    <row r="46" spans="1:65">
      <c r="A46" s="210">
        <v>45</v>
      </c>
      <c r="B46" s="210">
        <v>0</v>
      </c>
      <c r="C46" s="210">
        <v>0</v>
      </c>
      <c r="D46" s="210">
        <v>29</v>
      </c>
      <c r="E46" s="210" t="s">
        <v>1869</v>
      </c>
      <c r="F46" s="210" t="s">
        <v>1544</v>
      </c>
      <c r="G46" s="210" t="s">
        <v>1497</v>
      </c>
      <c r="H46" s="210" t="s">
        <v>1319</v>
      </c>
      <c r="I46" s="210">
        <v>1</v>
      </c>
      <c r="J46" s="218">
        <v>0.10869565217391314</v>
      </c>
      <c r="K46" s="218">
        <v>0.125</v>
      </c>
      <c r="L46" s="218">
        <v>5.9782608695652224E-2</v>
      </c>
      <c r="M46" s="218">
        <v>9.2391304347826164E-2</v>
      </c>
      <c r="N46" s="218">
        <v>-0.41847826086956508</v>
      </c>
      <c r="O46" s="218">
        <v>0.20652173913043484</v>
      </c>
      <c r="P46" s="218">
        <v>-0.65217391304347816</v>
      </c>
      <c r="Q46" s="218">
        <v>-0.76086956521739135</v>
      </c>
      <c r="R46" s="218">
        <v>-0.53260869565217372</v>
      </c>
      <c r="S46" s="218">
        <v>0.10869565217391314</v>
      </c>
      <c r="T46" s="218">
        <v>-5.9782608695652106E-2</v>
      </c>
      <c r="U46" s="218">
        <v>5.4347826086956564E-3</v>
      </c>
      <c r="V46" s="218">
        <v>0.14130434782608695</v>
      </c>
      <c r="W46" s="218">
        <v>3.260869565217394E-2</v>
      </c>
      <c r="X46" s="218">
        <v>-0.16847826086956511</v>
      </c>
      <c r="Y46" s="218">
        <v>-0.17391304347826089</v>
      </c>
      <c r="Z46" s="218">
        <v>0.17934782608695654</v>
      </c>
      <c r="AA46" s="218">
        <v>-0.20652173913043484</v>
      </c>
      <c r="AB46" s="218">
        <v>-2.7173913043478163E-2</v>
      </c>
      <c r="AC46" s="218">
        <v>0.23369565217391311</v>
      </c>
      <c r="AD46" s="218">
        <v>-0.50543478260869557</v>
      </c>
      <c r="AE46" s="217">
        <v>0</v>
      </c>
      <c r="AF46" s="217"/>
      <c r="AG46" s="217">
        <v>23.369565217391312</v>
      </c>
      <c r="AH46" s="217">
        <v>76.08695652173914</v>
      </c>
      <c r="AI46" s="210">
        <v>0</v>
      </c>
      <c r="AQ46" s="217"/>
      <c r="AR46" s="217"/>
      <c r="AS46" s="217"/>
      <c r="AT46" s="217"/>
      <c r="AU46" s="217"/>
      <c r="AV46" s="217"/>
      <c r="AW46" s="217"/>
      <c r="AX46" s="217"/>
      <c r="AY46" s="217"/>
      <c r="AZ46" s="217"/>
      <c r="BA46" s="217"/>
      <c r="BB46" s="217"/>
      <c r="BC46" s="217"/>
      <c r="BD46" s="217"/>
      <c r="BE46" s="217"/>
      <c r="BF46" s="217"/>
      <c r="BG46" s="217"/>
      <c r="BH46" s="217"/>
      <c r="BI46" s="217"/>
      <c r="BJ46" s="217"/>
      <c r="BK46" s="217"/>
      <c r="BL46" s="217"/>
      <c r="BM46" s="217"/>
    </row>
    <row r="47" spans="1:65">
      <c r="A47" s="210">
        <v>46</v>
      </c>
      <c r="B47" s="210">
        <v>0</v>
      </c>
      <c r="C47" s="210">
        <v>0</v>
      </c>
      <c r="D47" s="210">
        <v>30</v>
      </c>
      <c r="E47" s="210" t="s">
        <v>229</v>
      </c>
      <c r="F47" s="210" t="s">
        <v>1615</v>
      </c>
      <c r="G47" s="210" t="s">
        <v>1497</v>
      </c>
      <c r="H47" s="210" t="s">
        <v>1320</v>
      </c>
      <c r="I47" s="210">
        <v>1</v>
      </c>
      <c r="J47" s="218">
        <v>0.15929203539823006</v>
      </c>
      <c r="K47" s="218">
        <v>0.20353982300884946</v>
      </c>
      <c r="L47" s="218">
        <v>0</v>
      </c>
      <c r="M47" s="218">
        <v>-0.15044247787610635</v>
      </c>
      <c r="N47" s="218">
        <v>-0.17699115044247804</v>
      </c>
      <c r="O47" s="218">
        <v>0.15044247787610615</v>
      </c>
      <c r="P47" s="218">
        <v>-0.34513274336283201</v>
      </c>
      <c r="Q47" s="218">
        <v>7.0796460176991025E-2</v>
      </c>
      <c r="R47" s="218">
        <v>-0.16814159292035416</v>
      </c>
      <c r="S47" s="218">
        <v>-0.10619469026548684</v>
      </c>
      <c r="T47" s="218">
        <v>0.33628318584070788</v>
      </c>
      <c r="U47" s="218">
        <v>-9.7345132743362928E-2</v>
      </c>
      <c r="V47" s="218">
        <v>8.8495575221238826E-2</v>
      </c>
      <c r="W47" s="218">
        <v>0.10619469026548663</v>
      </c>
      <c r="X47" s="218">
        <v>-0.38053097345132764</v>
      </c>
      <c r="Y47" s="218">
        <v>0.12389380530973444</v>
      </c>
      <c r="Z47" s="218">
        <v>8.8495575221237063E-3</v>
      </c>
      <c r="AA47" s="218">
        <v>7.0796460176991025E-2</v>
      </c>
      <c r="AB47" s="218">
        <v>-0.19469026548672586</v>
      </c>
      <c r="AC47" s="218">
        <v>-0.10619469026548684</v>
      </c>
      <c r="AD47" s="218">
        <v>-8.8495575221239024E-3</v>
      </c>
      <c r="AE47" s="217">
        <v>0</v>
      </c>
      <c r="AF47" s="217"/>
      <c r="AG47" s="217">
        <v>33.62831858407079</v>
      </c>
      <c r="AH47" s="217">
        <v>38.053097345132763</v>
      </c>
      <c r="AI47" s="210">
        <v>0</v>
      </c>
      <c r="AQ47" s="217"/>
      <c r="AR47" s="217"/>
      <c r="AS47" s="217"/>
      <c r="AT47" s="217"/>
      <c r="AU47" s="217"/>
      <c r="AV47" s="217"/>
      <c r="AW47" s="217"/>
      <c r="AX47" s="217"/>
      <c r="AY47" s="217"/>
      <c r="AZ47" s="217"/>
      <c r="BA47" s="217"/>
      <c r="BB47" s="217"/>
      <c r="BC47" s="217"/>
      <c r="BD47" s="217"/>
      <c r="BE47" s="217"/>
      <c r="BF47" s="217"/>
      <c r="BG47" s="217"/>
      <c r="BH47" s="217"/>
      <c r="BI47" s="217"/>
      <c r="BJ47" s="217"/>
      <c r="BK47" s="217"/>
      <c r="BL47" s="217"/>
      <c r="BM47" s="217"/>
    </row>
    <row r="48" spans="1:65">
      <c r="A48" s="210">
        <v>47</v>
      </c>
      <c r="B48" s="210">
        <v>0</v>
      </c>
      <c r="C48" s="210">
        <v>0</v>
      </c>
      <c r="D48" s="210">
        <v>31</v>
      </c>
      <c r="E48" s="210" t="s">
        <v>1870</v>
      </c>
      <c r="F48" s="210" t="s">
        <v>1617</v>
      </c>
      <c r="G48" s="210" t="s">
        <v>1497</v>
      </c>
      <c r="H48" s="210" t="s">
        <v>1321</v>
      </c>
      <c r="I48" s="210">
        <v>1</v>
      </c>
      <c r="J48" s="218">
        <v>-0.24678663239074536</v>
      </c>
      <c r="K48" s="218">
        <v>0.27763496143958871</v>
      </c>
      <c r="L48" s="218">
        <v>-5.9125964010282771E-2</v>
      </c>
      <c r="M48" s="218">
        <v>-0.19537275064267356</v>
      </c>
      <c r="N48" s="218">
        <v>0.21593830334190239</v>
      </c>
      <c r="O48" s="218">
        <v>-2.8277634961439556E-2</v>
      </c>
      <c r="P48" s="218">
        <v>-2.5706940874035441E-3</v>
      </c>
      <c r="Q48" s="218">
        <v>-2.3136246786632352E-2</v>
      </c>
      <c r="R48" s="218">
        <v>-0.25706940874035977</v>
      </c>
      <c r="S48" s="218">
        <v>-6.6838046272493637E-2</v>
      </c>
      <c r="T48" s="218">
        <v>0.17737789203084831</v>
      </c>
      <c r="U48" s="218">
        <v>0.16452442159383035</v>
      </c>
      <c r="V48" s="218">
        <v>0.26735218508997427</v>
      </c>
      <c r="W48" s="218">
        <v>0.1259640102827764</v>
      </c>
      <c r="X48" s="218">
        <v>0.31362467866323912</v>
      </c>
      <c r="Y48" s="218">
        <v>0.10282776349614393</v>
      </c>
      <c r="Z48" s="218">
        <v>0.29820051413881749</v>
      </c>
      <c r="AA48" s="218">
        <v>-0.1362467866323907</v>
      </c>
      <c r="AB48" s="218">
        <v>0.19794344473007711</v>
      </c>
      <c r="AC48" s="218">
        <v>-7.9691516709511578E-2</v>
      </c>
      <c r="AD48" s="218">
        <v>0.20308483290488433</v>
      </c>
      <c r="AE48" s="217">
        <v>0</v>
      </c>
      <c r="AF48" s="217"/>
      <c r="AG48" s="217">
        <v>31.362467866323911</v>
      </c>
      <c r="AH48" s="217">
        <v>25.706940874035979</v>
      </c>
      <c r="AI48" s="210">
        <v>0</v>
      </c>
      <c r="AQ48" s="217"/>
      <c r="AR48" s="217"/>
      <c r="AS48" s="217"/>
      <c r="AT48" s="217"/>
      <c r="AU48" s="217"/>
      <c r="AV48" s="217"/>
      <c r="AW48" s="217"/>
      <c r="AX48" s="217"/>
      <c r="AY48" s="217"/>
      <c r="AZ48" s="217"/>
      <c r="BA48" s="217"/>
      <c r="BB48" s="217"/>
      <c r="BC48" s="217"/>
      <c r="BD48" s="217"/>
      <c r="BE48" s="217"/>
      <c r="BF48" s="217"/>
      <c r="BG48" s="217"/>
      <c r="BH48" s="217"/>
      <c r="BI48" s="217"/>
      <c r="BJ48" s="217"/>
      <c r="BK48" s="217"/>
      <c r="BL48" s="217"/>
      <c r="BM48" s="217"/>
    </row>
    <row r="49" spans="1:65">
      <c r="A49" s="210">
        <v>48</v>
      </c>
      <c r="B49" s="210">
        <v>0</v>
      </c>
      <c r="C49" s="210">
        <v>0</v>
      </c>
      <c r="D49" s="210">
        <v>32</v>
      </c>
      <c r="E49" s="210" t="s">
        <v>1871</v>
      </c>
      <c r="F49" s="210" t="s">
        <v>1619</v>
      </c>
      <c r="G49" s="210" t="s">
        <v>140</v>
      </c>
      <c r="H49" s="210" t="s">
        <v>1484</v>
      </c>
      <c r="I49" s="210">
        <v>1</v>
      </c>
      <c r="J49" s="218">
        <v>-0.19795657726692217</v>
      </c>
      <c r="K49" s="218">
        <v>-0.16985951468710089</v>
      </c>
      <c r="L49" s="218">
        <v>-1.5325670498084304E-2</v>
      </c>
      <c r="M49" s="218">
        <v>2.5542784163473841E-2</v>
      </c>
      <c r="N49" s="218">
        <v>0.2554278416347382</v>
      </c>
      <c r="O49" s="218">
        <v>-3.1928480204342274E-2</v>
      </c>
      <c r="P49" s="218">
        <v>4.9808429118773902E-2</v>
      </c>
      <c r="Q49" s="218">
        <v>-0.16730523627075358</v>
      </c>
      <c r="R49" s="218">
        <v>0.2349936143039591</v>
      </c>
      <c r="S49" s="218">
        <v>0.18773946360153254</v>
      </c>
      <c r="T49" s="218">
        <v>-6.7688378033205543E-2</v>
      </c>
      <c r="U49" s="218">
        <v>0.12515964240102176</v>
      </c>
      <c r="V49" s="218">
        <v>2.2988505747126402E-2</v>
      </c>
      <c r="W49" s="218">
        <v>1.2771392081736863E-2</v>
      </c>
      <c r="X49" s="218">
        <v>-0.17496807151979554</v>
      </c>
      <c r="Y49" s="218">
        <v>-0.16219667943805868</v>
      </c>
      <c r="Z49" s="218">
        <v>-0.20561941251596416</v>
      </c>
      <c r="AA49" s="218">
        <v>-6.0025542784163555E-2</v>
      </c>
      <c r="AB49" s="218">
        <v>0.22222222222222224</v>
      </c>
      <c r="AC49" s="218">
        <v>-5.4916985951468676E-2</v>
      </c>
      <c r="AD49" s="218">
        <v>0.1851851851851852</v>
      </c>
      <c r="AE49" s="217">
        <v>0</v>
      </c>
      <c r="AF49" s="217"/>
      <c r="AG49" s="217">
        <v>25.542784163473819</v>
      </c>
      <c r="AH49" s="217">
        <v>20.561941251596416</v>
      </c>
      <c r="AI49" s="210">
        <v>0</v>
      </c>
      <c r="AQ49" s="217"/>
      <c r="AR49" s="217"/>
      <c r="AS49" s="217"/>
      <c r="AT49" s="217"/>
      <c r="AU49" s="217"/>
      <c r="AV49" s="217"/>
      <c r="AW49" s="217"/>
      <c r="AX49" s="217"/>
      <c r="AY49" s="217"/>
      <c r="AZ49" s="217"/>
      <c r="BA49" s="217"/>
      <c r="BB49" s="217"/>
      <c r="BC49" s="217"/>
      <c r="BD49" s="217"/>
      <c r="BE49" s="217"/>
      <c r="BF49" s="217"/>
      <c r="BG49" s="217"/>
      <c r="BH49" s="217"/>
      <c r="BI49" s="217"/>
      <c r="BJ49" s="217"/>
      <c r="BK49" s="217"/>
      <c r="BL49" s="217"/>
      <c r="BM49" s="217"/>
    </row>
    <row r="50" spans="1:65">
      <c r="A50" s="210">
        <v>49</v>
      </c>
      <c r="B50" s="210" t="s">
        <v>337</v>
      </c>
      <c r="C50" s="210" t="s">
        <v>324</v>
      </c>
      <c r="D50" s="210">
        <v>34</v>
      </c>
      <c r="E50" s="210" t="s">
        <v>1616</v>
      </c>
      <c r="F50" s="210" t="s">
        <v>1621</v>
      </c>
      <c r="G50" s="210" t="s">
        <v>140</v>
      </c>
      <c r="H50" s="210" t="s">
        <v>1322</v>
      </c>
      <c r="I50" s="210">
        <v>1</v>
      </c>
      <c r="J50" s="218">
        <v>-0.43891380169407074</v>
      </c>
      <c r="K50" s="218">
        <v>0.45839561534628803</v>
      </c>
      <c r="L50" s="218">
        <v>-0.17369207772795206</v>
      </c>
      <c r="M50" s="218">
        <v>0.23617339312406585</v>
      </c>
      <c r="N50" s="218">
        <v>0.30318883906327854</v>
      </c>
      <c r="O50" s="218">
        <v>8.5301444942700547E-2</v>
      </c>
      <c r="P50" s="218">
        <v>0.35211758844045843</v>
      </c>
      <c r="Q50" s="218">
        <v>-3.1390134529147842E-3</v>
      </c>
      <c r="R50" s="218">
        <v>-0.5332336821126058</v>
      </c>
      <c r="S50" s="218">
        <v>0.13398106626806183</v>
      </c>
      <c r="T50" s="218">
        <v>0.13253612356751371</v>
      </c>
      <c r="U50" s="218">
        <v>-0.15306427503736916</v>
      </c>
      <c r="V50" s="218">
        <v>0.16487294469357258</v>
      </c>
      <c r="W50" s="218">
        <v>0.49372197309417043</v>
      </c>
      <c r="X50" s="218">
        <v>0.59407075236671658</v>
      </c>
      <c r="Y50" s="218">
        <v>-0.21250622820129539</v>
      </c>
      <c r="Z50" s="218">
        <v>0.30622820129546585</v>
      </c>
      <c r="AA50" s="218">
        <v>0.44185351270553064</v>
      </c>
      <c r="AB50" s="218">
        <v>-8.7344294967613353E-2</v>
      </c>
      <c r="AC50" s="218">
        <v>0.2183856502242153</v>
      </c>
      <c r="AD50" s="218">
        <v>0.141604384653712</v>
      </c>
      <c r="AE50" s="217">
        <v>0</v>
      </c>
      <c r="AF50" s="217"/>
      <c r="AG50" s="217">
        <v>59.407075236671659</v>
      </c>
      <c r="AH50" s="217">
        <v>53.323368211260579</v>
      </c>
      <c r="AI50" s="210">
        <v>0</v>
      </c>
      <c r="AQ50" s="217"/>
      <c r="AR50" s="217"/>
      <c r="AS50" s="217"/>
      <c r="AT50" s="217"/>
      <c r="AU50" s="217"/>
      <c r="AV50" s="217"/>
      <c r="AW50" s="217"/>
      <c r="AX50" s="217"/>
      <c r="AY50" s="217"/>
      <c r="AZ50" s="217"/>
      <c r="BA50" s="217"/>
      <c r="BB50" s="217"/>
      <c r="BC50" s="217"/>
      <c r="BD50" s="217"/>
      <c r="BE50" s="217"/>
      <c r="BF50" s="217"/>
      <c r="BG50" s="217"/>
      <c r="BH50" s="217"/>
      <c r="BI50" s="217"/>
      <c r="BJ50" s="217"/>
      <c r="BK50" s="217"/>
      <c r="BL50" s="217"/>
      <c r="BM50" s="217"/>
    </row>
    <row r="51" spans="1:65">
      <c r="A51" s="210">
        <v>50</v>
      </c>
      <c r="B51" s="210">
        <v>0</v>
      </c>
      <c r="C51" s="210">
        <v>0</v>
      </c>
      <c r="D51" s="210">
        <v>35</v>
      </c>
      <c r="E51" s="210" t="s">
        <v>1618</v>
      </c>
      <c r="F51" s="210" t="s">
        <v>1623</v>
      </c>
      <c r="G51" s="210" t="s">
        <v>1497</v>
      </c>
      <c r="H51" s="210" t="s">
        <v>1472</v>
      </c>
      <c r="I51" s="210">
        <v>1</v>
      </c>
      <c r="J51" s="218">
        <v>-0.29024676850763814</v>
      </c>
      <c r="K51" s="218">
        <v>-4.9635722679200942</v>
      </c>
      <c r="L51" s="218">
        <v>0.57226792009400695</v>
      </c>
      <c r="M51" s="218">
        <v>0.77438307873090484</v>
      </c>
      <c r="N51" s="218">
        <v>1</v>
      </c>
      <c r="O51" s="218">
        <v>0.43595769682726204</v>
      </c>
      <c r="P51" s="218">
        <v>1</v>
      </c>
      <c r="Q51" s="218">
        <v>1</v>
      </c>
      <c r="R51" s="218">
        <v>-0.30552291421856637</v>
      </c>
      <c r="S51" s="218">
        <v>1</v>
      </c>
      <c r="T51" s="218">
        <v>0.52056404230317277</v>
      </c>
      <c r="U51" s="218">
        <v>0.95769682726204475</v>
      </c>
      <c r="V51" s="218">
        <v>-2.1633372502937727</v>
      </c>
      <c r="W51" s="218">
        <v>0.86133960047003533</v>
      </c>
      <c r="X51" s="218">
        <v>0.2162162162162162</v>
      </c>
      <c r="Y51" s="218">
        <v>-0.10223266745005888</v>
      </c>
      <c r="Z51" s="218">
        <v>-0.46180963572267919</v>
      </c>
      <c r="AA51" s="218">
        <v>1</v>
      </c>
      <c r="AB51" s="218">
        <v>0.16098707403055232</v>
      </c>
      <c r="AC51" s="218">
        <v>0.8648648648648648</v>
      </c>
      <c r="AD51" s="218">
        <v>-0.37720329024676863</v>
      </c>
      <c r="AE51" s="217">
        <v>0</v>
      </c>
      <c r="AF51" s="217"/>
      <c r="AG51" s="217">
        <v>100</v>
      </c>
      <c r="AH51" s="217">
        <v>496.35722679200944</v>
      </c>
      <c r="AI51" s="210">
        <v>0</v>
      </c>
      <c r="AQ51" s="217"/>
      <c r="AR51" s="217"/>
      <c r="AS51" s="217"/>
      <c r="AT51" s="217"/>
      <c r="AU51" s="217"/>
      <c r="AV51" s="217"/>
      <c r="AW51" s="217"/>
      <c r="AX51" s="217"/>
      <c r="AY51" s="217"/>
      <c r="AZ51" s="217"/>
      <c r="BA51" s="217"/>
      <c r="BB51" s="217"/>
      <c r="BC51" s="217"/>
      <c r="BD51" s="217"/>
      <c r="BE51" s="217"/>
      <c r="BF51" s="217"/>
      <c r="BG51" s="217"/>
      <c r="BH51" s="217"/>
      <c r="BI51" s="217"/>
      <c r="BJ51" s="217"/>
      <c r="BK51" s="217"/>
      <c r="BL51" s="217"/>
      <c r="BM51" s="217"/>
    </row>
    <row r="52" spans="1:65">
      <c r="A52" s="210">
        <v>51</v>
      </c>
      <c r="B52" s="210">
        <v>0</v>
      </c>
      <c r="C52" s="210">
        <v>0</v>
      </c>
      <c r="D52" s="210">
        <v>36</v>
      </c>
      <c r="E52" s="210" t="s">
        <v>1872</v>
      </c>
      <c r="F52" s="210" t="s">
        <v>1625</v>
      </c>
      <c r="G52" s="210" t="s">
        <v>140</v>
      </c>
      <c r="H52" s="210" t="s">
        <v>1473</v>
      </c>
      <c r="I52" s="210">
        <v>1</v>
      </c>
      <c r="J52" s="218">
        <v>-0.23482428115015985</v>
      </c>
      <c r="K52" s="218">
        <v>-3.6277955271565498</v>
      </c>
      <c r="L52" s="218">
        <v>0.33865814696485624</v>
      </c>
      <c r="M52" s="218">
        <v>5.1118210862619716E-2</v>
      </c>
      <c r="N52" s="218">
        <v>1</v>
      </c>
      <c r="O52" s="218">
        <v>0.707667731629393</v>
      </c>
      <c r="P52" s="218">
        <v>-1.6773162939297128</v>
      </c>
      <c r="Q52" s="218">
        <v>1</v>
      </c>
      <c r="R52" s="218">
        <v>-1.2236421725239617</v>
      </c>
      <c r="S52" s="218">
        <v>0.7795527156549521</v>
      </c>
      <c r="T52" s="218">
        <v>-0.5718849840255591</v>
      </c>
      <c r="U52" s="218">
        <v>0.35303514376996808</v>
      </c>
      <c r="V52" s="218">
        <v>0.31309904153354634</v>
      </c>
      <c r="W52" s="218">
        <v>0.43769968051118208</v>
      </c>
      <c r="X52" s="218">
        <v>0.18370607028753985</v>
      </c>
      <c r="Y52" s="218">
        <v>0.69968051118210861</v>
      </c>
      <c r="Z52" s="218">
        <v>-0.82747603833865813</v>
      </c>
      <c r="AA52" s="218">
        <v>0.13578274760383383</v>
      </c>
      <c r="AB52" s="218">
        <v>0.48083067092651754</v>
      </c>
      <c r="AC52" s="218">
        <v>3.5143769968051082E-2</v>
      </c>
      <c r="AD52" s="218">
        <v>0.44888178913738014</v>
      </c>
      <c r="AE52" s="217">
        <v>0</v>
      </c>
      <c r="AF52" s="217"/>
      <c r="AG52" s="217">
        <v>100</v>
      </c>
      <c r="AH52" s="217">
        <v>362.77955271565497</v>
      </c>
      <c r="AI52" s="210">
        <v>0</v>
      </c>
      <c r="AQ52" s="217"/>
      <c r="AR52" s="217"/>
      <c r="AS52" s="217"/>
      <c r="AT52" s="217"/>
      <c r="AU52" s="217"/>
      <c r="AV52" s="217"/>
      <c r="AW52" s="217"/>
      <c r="AX52" s="217"/>
      <c r="AY52" s="217"/>
      <c r="AZ52" s="217"/>
      <c r="BA52" s="217"/>
      <c r="BB52" s="217"/>
      <c r="BC52" s="217"/>
      <c r="BD52" s="217"/>
      <c r="BE52" s="217"/>
      <c r="BF52" s="217"/>
      <c r="BG52" s="217"/>
      <c r="BH52" s="217"/>
      <c r="BI52" s="217"/>
      <c r="BJ52" s="217"/>
      <c r="BK52" s="217"/>
      <c r="BL52" s="217"/>
      <c r="BM52" s="217"/>
    </row>
    <row r="53" spans="1:65">
      <c r="A53" s="210">
        <v>52</v>
      </c>
      <c r="B53" s="210">
        <v>0</v>
      </c>
      <c r="C53" s="210">
        <v>0</v>
      </c>
      <c r="D53" s="210">
        <v>37</v>
      </c>
      <c r="E53" s="210" t="s">
        <v>1873</v>
      </c>
      <c r="F53" s="210" t="s">
        <v>1627</v>
      </c>
      <c r="G53" s="210" t="s">
        <v>1497</v>
      </c>
      <c r="H53" s="210" t="s">
        <v>1483</v>
      </c>
      <c r="I53" s="210">
        <v>0</v>
      </c>
      <c r="J53" s="218">
        <v>-0.89130434782608692</v>
      </c>
      <c r="K53" s="218">
        <v>-0.94202898550724634</v>
      </c>
      <c r="L53" s="218">
        <v>0.43478260869565216</v>
      </c>
      <c r="M53" s="218">
        <v>2.3188405797101446</v>
      </c>
      <c r="N53" s="218">
        <v>0.5507246376811592</v>
      </c>
      <c r="O53" s="218">
        <v>-0.64492753623188404</v>
      </c>
      <c r="P53" s="218">
        <v>-0.90579710144927528</v>
      </c>
      <c r="Q53" s="218">
        <v>-1</v>
      </c>
      <c r="R53" s="218">
        <v>-0.57246376811594202</v>
      </c>
      <c r="S53" s="218">
        <v>-7.2463768115943053E-3</v>
      </c>
      <c r="T53" s="218">
        <v>-0.74637681159420288</v>
      </c>
      <c r="U53" s="218">
        <v>9.4202898550724556E-2</v>
      </c>
      <c r="V53" s="218">
        <v>0.22463768115942012</v>
      </c>
      <c r="W53" s="218">
        <v>-0.15217391304347835</v>
      </c>
      <c r="X53" s="218">
        <v>-0.53623188405797106</v>
      </c>
      <c r="Y53" s="218">
        <v>-0.96376811594202894</v>
      </c>
      <c r="Z53" s="218">
        <v>1.4565217391304346</v>
      </c>
      <c r="AA53" s="218">
        <v>2.7681159420289854</v>
      </c>
      <c r="AB53" s="218">
        <v>-1</v>
      </c>
      <c r="AC53" s="218">
        <v>-0.91304347826086962</v>
      </c>
      <c r="AD53" s="218">
        <v>0.36956521739130416</v>
      </c>
      <c r="AE53" s="217">
        <v>0</v>
      </c>
      <c r="AF53" s="217"/>
      <c r="AG53" s="217">
        <v>276.81159420289856</v>
      </c>
      <c r="AH53" s="217">
        <v>100</v>
      </c>
      <c r="AI53" s="210">
        <v>0</v>
      </c>
      <c r="AQ53" s="217"/>
      <c r="AR53" s="217"/>
      <c r="AS53" s="217"/>
      <c r="AT53" s="217"/>
      <c r="AU53" s="217"/>
      <c r="AV53" s="217"/>
      <c r="AW53" s="217"/>
      <c r="AX53" s="217"/>
      <c r="AY53" s="217"/>
      <c r="AZ53" s="217"/>
      <c r="BA53" s="217"/>
      <c r="BB53" s="217"/>
      <c r="BC53" s="217"/>
      <c r="BD53" s="217"/>
      <c r="BE53" s="217"/>
      <c r="BF53" s="217"/>
      <c r="BG53" s="217"/>
      <c r="BH53" s="217"/>
      <c r="BI53" s="217"/>
      <c r="BJ53" s="217"/>
      <c r="BK53" s="217"/>
      <c r="BL53" s="217"/>
      <c r="BM53" s="217"/>
    </row>
    <row r="54" spans="1:65">
      <c r="A54" s="210">
        <v>53</v>
      </c>
      <c r="B54" s="210" t="s">
        <v>338</v>
      </c>
      <c r="C54" s="210" t="s">
        <v>328</v>
      </c>
      <c r="D54" s="210">
        <v>39</v>
      </c>
      <c r="E54" s="210" t="s">
        <v>1874</v>
      </c>
      <c r="F54" s="210" t="s">
        <v>1629</v>
      </c>
      <c r="G54" s="210" t="s">
        <v>1496</v>
      </c>
      <c r="H54" s="210" t="s">
        <v>1433</v>
      </c>
      <c r="I54" s="210">
        <v>0</v>
      </c>
      <c r="J54" s="218">
        <v>1.8831338912465466E-3</v>
      </c>
      <c r="K54" s="218">
        <v>-1.6565311193366964E-2</v>
      </c>
      <c r="L54" s="218">
        <v>1.9428894804761728E-2</v>
      </c>
      <c r="M54" s="218">
        <v>2.9454196195713576E-2</v>
      </c>
      <c r="N54" s="218">
        <v>8.9543854564473491E-3</v>
      </c>
      <c r="O54" s="218">
        <v>3.3931597131565444E-3</v>
      </c>
      <c r="P54" s="218">
        <v>6.3199343396425503E-3</v>
      </c>
      <c r="Q54" s="218">
        <v>1.5031653805681514E-2</v>
      </c>
      <c r="R54" s="218">
        <v>1.3261576656427073E-2</v>
      </c>
      <c r="S54" s="218">
        <v>-7.25114295577374E-3</v>
      </c>
      <c r="T54" s="218">
        <v>2.0318982414367387E-2</v>
      </c>
      <c r="U54" s="218">
        <v>-2.0176360189202349E-3</v>
      </c>
      <c r="V54" s="218">
        <v>-1.2368470036215514E-2</v>
      </c>
      <c r="W54" s="218">
        <v>-1.7041794349993643E-3</v>
      </c>
      <c r="X54" s="218">
        <v>2.0094118176151587E-3</v>
      </c>
      <c r="Y54" s="218">
        <v>5.761521481405696E-3</v>
      </c>
      <c r="Z54" s="218">
        <v>-2.5850954985927179E-2</v>
      </c>
      <c r="AA54" s="218">
        <v>1.0855841618956001E-2</v>
      </c>
      <c r="AB54" s="218">
        <v>-4.453769370076148E-2</v>
      </c>
      <c r="AC54" s="218">
        <v>-1.2713157764332632E-3</v>
      </c>
      <c r="AD54" s="218">
        <v>-1.7710557251059657E-2</v>
      </c>
      <c r="AE54" s="217">
        <v>0</v>
      </c>
      <c r="AF54" s="217"/>
      <c r="AG54" s="217">
        <v>2.9454196195713576</v>
      </c>
      <c r="AH54" s="217">
        <v>4.4537693700761478</v>
      </c>
      <c r="AI54" s="210">
        <v>0</v>
      </c>
      <c r="AQ54" s="217"/>
      <c r="AR54" s="217"/>
      <c r="AS54" s="217"/>
      <c r="AT54" s="217"/>
      <c r="AU54" s="217"/>
      <c r="AV54" s="217"/>
      <c r="AW54" s="217"/>
      <c r="AX54" s="217"/>
      <c r="AY54" s="217"/>
      <c r="AZ54" s="217"/>
      <c r="BA54" s="217"/>
      <c r="BB54" s="217"/>
      <c r="BC54" s="217"/>
      <c r="BD54" s="217"/>
      <c r="BE54" s="217"/>
      <c r="BF54" s="217"/>
      <c r="BG54" s="217"/>
      <c r="BH54" s="217"/>
      <c r="BI54" s="217"/>
      <c r="BJ54" s="217"/>
      <c r="BK54" s="217"/>
      <c r="BL54" s="217"/>
      <c r="BM54" s="217"/>
    </row>
    <row r="55" spans="1:65">
      <c r="A55" s="210">
        <v>54</v>
      </c>
      <c r="B55" s="210">
        <v>0</v>
      </c>
      <c r="C55" s="210">
        <v>0</v>
      </c>
      <c r="D55" s="210">
        <v>0</v>
      </c>
      <c r="E55" s="210" t="s">
        <v>1875</v>
      </c>
      <c r="F55" s="210" t="s">
        <v>1630</v>
      </c>
      <c r="G55" s="210" t="s">
        <v>1496</v>
      </c>
      <c r="H55" s="210" t="s">
        <v>1434</v>
      </c>
      <c r="I55" s="210">
        <v>0</v>
      </c>
      <c r="J55" s="218">
        <v>8.8828227481665984E-3</v>
      </c>
      <c r="K55" s="218">
        <v>5.6231458100841495E-3</v>
      </c>
      <c r="L55" s="218">
        <v>2.4909585052020202E-2</v>
      </c>
      <c r="M55" s="218">
        <v>3.0635422454568739E-2</v>
      </c>
      <c r="N55" s="218">
        <v>1.3827329190605931E-2</v>
      </c>
      <c r="O55" s="218">
        <v>-1.8596551707976666E-2</v>
      </c>
      <c r="P55" s="218">
        <v>-1.9220304189994025E-2</v>
      </c>
      <c r="Q55" s="218">
        <v>-1.671821208313436E-2</v>
      </c>
      <c r="R55" s="218">
        <v>7.9495373931229851E-3</v>
      </c>
      <c r="S55" s="218">
        <v>-6.9831324372639954E-3</v>
      </c>
      <c r="T55" s="218">
        <v>1.7317176939384438E-2</v>
      </c>
      <c r="U55" s="218">
        <v>2.7335127138128456E-3</v>
      </c>
      <c r="V55" s="218">
        <v>-2.8156034979714185E-2</v>
      </c>
      <c r="W55" s="218">
        <v>1.2123023694574808E-2</v>
      </c>
      <c r="X55" s="218">
        <v>3.7220182334859048E-2</v>
      </c>
      <c r="Y55" s="218">
        <v>-3.3822611209734514E-3</v>
      </c>
      <c r="Z55" s="218">
        <v>-0.10195837866014544</v>
      </c>
      <c r="AA55" s="218">
        <v>1.5057961905169087E-3</v>
      </c>
      <c r="AB55" s="218">
        <v>6.7943090527429811E-3</v>
      </c>
      <c r="AC55" s="218">
        <v>2.8831445707027982E-2</v>
      </c>
      <c r="AD55" s="218">
        <v>-4.9694607077075362E-2</v>
      </c>
      <c r="AE55" s="217">
        <v>0</v>
      </c>
      <c r="AF55" s="217"/>
      <c r="AG55" s="217">
        <v>3.7220182334859047</v>
      </c>
      <c r="AH55" s="217">
        <v>10.195837866014545</v>
      </c>
      <c r="AI55" s="210">
        <v>0</v>
      </c>
      <c r="AQ55" s="217"/>
      <c r="AR55" s="217"/>
      <c r="AS55" s="217"/>
      <c r="AT55" s="217"/>
      <c r="AU55" s="217"/>
      <c r="AV55" s="217"/>
      <c r="AW55" s="217"/>
      <c r="AX55" s="217"/>
      <c r="AY55" s="217"/>
      <c r="AZ55" s="217"/>
      <c r="BA55" s="217"/>
      <c r="BB55" s="217"/>
      <c r="BC55" s="217"/>
      <c r="BD55" s="217"/>
      <c r="BE55" s="217"/>
      <c r="BF55" s="217"/>
      <c r="BG55" s="217"/>
      <c r="BH55" s="217"/>
      <c r="BI55" s="217"/>
      <c r="BJ55" s="217"/>
      <c r="BK55" s="217"/>
      <c r="BL55" s="217"/>
      <c r="BM55" s="217"/>
    </row>
    <row r="56" spans="1:65">
      <c r="A56" s="210">
        <v>55</v>
      </c>
      <c r="B56" s="210">
        <v>0</v>
      </c>
      <c r="C56" s="210">
        <v>0</v>
      </c>
      <c r="D56" s="210">
        <v>0</v>
      </c>
      <c r="E56" s="210" t="s">
        <v>1876</v>
      </c>
      <c r="F56" s="210" t="s">
        <v>1631</v>
      </c>
      <c r="G56" s="210" t="s">
        <v>1496</v>
      </c>
      <c r="H56" s="210" t="s">
        <v>1432</v>
      </c>
      <c r="I56" s="210">
        <v>0</v>
      </c>
      <c r="J56" s="218">
        <v>4.0630208667390543E-3</v>
      </c>
      <c r="K56" s="218">
        <v>-9.2107773028921383E-3</v>
      </c>
      <c r="L56" s="218">
        <v>2.1395258566474912E-2</v>
      </c>
      <c r="M56" s="218">
        <v>2.9865733517808593E-2</v>
      </c>
      <c r="N56" s="218">
        <v>1.0539989654508954E-2</v>
      </c>
      <c r="O56" s="218">
        <v>-2.4973490720293355E-3</v>
      </c>
      <c r="P56" s="218">
        <v>-9.6832797039279254E-4</v>
      </c>
      <c r="Q56" s="218">
        <v>1.4267739976661213E-3</v>
      </c>
      <c r="R56" s="218">
        <v>1.1033420434260852E-2</v>
      </c>
      <c r="S56" s="218">
        <v>-7.4044812136044077E-3</v>
      </c>
      <c r="T56" s="218">
        <v>1.9033683652874753E-2</v>
      </c>
      <c r="U56" s="218">
        <v>-7.3311798274580567E-4</v>
      </c>
      <c r="V56" s="218">
        <v>-1.7665425818580691E-2</v>
      </c>
      <c r="W56" s="218">
        <v>2.9844284532658102E-3</v>
      </c>
      <c r="X56" s="218">
        <v>1.5165994320808656E-2</v>
      </c>
      <c r="Y56" s="218">
        <v>2.4350845423204122E-3</v>
      </c>
      <c r="Z56" s="218">
        <v>-5.193028371801281E-2</v>
      </c>
      <c r="AA56" s="218">
        <v>7.7274654463097819E-3</v>
      </c>
      <c r="AB56" s="218">
        <v>-3.5720265251061381E-2</v>
      </c>
      <c r="AC56" s="218">
        <v>1.0678783330265231E-2</v>
      </c>
      <c r="AD56" s="218">
        <v>-2.7640661611647518E-2</v>
      </c>
      <c r="AE56" s="217">
        <v>0</v>
      </c>
      <c r="AF56" s="217"/>
      <c r="AG56" s="217">
        <v>2.9865733517808595</v>
      </c>
      <c r="AH56" s="217">
        <v>5.1930283718012813</v>
      </c>
      <c r="AI56" s="210">
        <v>0</v>
      </c>
      <c r="AQ56" s="217"/>
      <c r="AR56" s="217"/>
      <c r="AS56" s="217"/>
      <c r="AT56" s="217"/>
      <c r="AU56" s="217"/>
      <c r="AV56" s="217"/>
      <c r="AW56" s="217"/>
      <c r="AX56" s="217"/>
      <c r="AY56" s="217"/>
      <c r="AZ56" s="217"/>
      <c r="BA56" s="217"/>
      <c r="BB56" s="217"/>
      <c r="BC56" s="217"/>
      <c r="BD56" s="217"/>
      <c r="BE56" s="217"/>
      <c r="BF56" s="217"/>
      <c r="BG56" s="217"/>
      <c r="BH56" s="217"/>
      <c r="BI56" s="217"/>
      <c r="BJ56" s="217"/>
      <c r="BK56" s="217"/>
      <c r="BL56" s="217"/>
      <c r="BM56" s="217"/>
    </row>
    <row r="57" spans="1:65">
      <c r="A57" s="210">
        <v>56</v>
      </c>
      <c r="B57" s="210">
        <v>0</v>
      </c>
      <c r="C57" s="210">
        <v>0</v>
      </c>
      <c r="D57" s="210">
        <v>40</v>
      </c>
      <c r="E57" s="210" t="s">
        <v>1620</v>
      </c>
      <c r="F57" s="210" t="s">
        <v>1632</v>
      </c>
      <c r="G57" s="210" t="s">
        <v>1497</v>
      </c>
      <c r="H57" s="210" t="s">
        <v>1399</v>
      </c>
      <c r="I57" s="210">
        <v>0</v>
      </c>
      <c r="J57" s="218">
        <v>2.0855057351406529E-3</v>
      </c>
      <c r="K57" s="218">
        <v>-2.0855057351407715E-2</v>
      </c>
      <c r="L57" s="218">
        <v>1.6684045881126115E-2</v>
      </c>
      <c r="M57" s="218">
        <v>2.711157455682997E-2</v>
      </c>
      <c r="N57" s="218">
        <v>1.5641293013555786E-2</v>
      </c>
      <c r="O57" s="218">
        <v>3.1282586027111276E-3</v>
      </c>
      <c r="P57" s="218">
        <v>2.3983315954118841E-2</v>
      </c>
      <c r="Q57" s="218">
        <v>-2.6068821689259645E-2</v>
      </c>
      <c r="R57" s="218">
        <v>-1.0427528675703858E-2</v>
      </c>
      <c r="S57" s="218">
        <v>-1.8769551616267061E-2</v>
      </c>
      <c r="T57" s="218">
        <v>-2.711157455683012E-2</v>
      </c>
      <c r="U57" s="218">
        <v>1.0427528675703264E-3</v>
      </c>
      <c r="V57" s="218">
        <v>8.3420229405630573E-3</v>
      </c>
      <c r="W57" s="218">
        <v>-7.29927007299273E-3</v>
      </c>
      <c r="X57" s="218">
        <v>8.3420229405630573E-3</v>
      </c>
      <c r="Y57" s="218">
        <v>3.1282586027111276E-3</v>
      </c>
      <c r="Z57" s="218">
        <v>0</v>
      </c>
      <c r="AA57" s="218">
        <v>4.171011470281454E-3</v>
      </c>
      <c r="AB57" s="218">
        <v>-1.459854014598546E-2</v>
      </c>
      <c r="AC57" s="218">
        <v>1.8769551616266915E-2</v>
      </c>
      <c r="AD57" s="218">
        <v>-2.0855057351408012E-3</v>
      </c>
      <c r="AE57" s="217">
        <v>0</v>
      </c>
      <c r="AF57" s="217"/>
      <c r="AG57" s="217">
        <v>2.7111574556829972</v>
      </c>
      <c r="AH57" s="217">
        <v>2.7111574556830118</v>
      </c>
      <c r="AI57" s="210">
        <v>0</v>
      </c>
      <c r="AQ57" s="217"/>
      <c r="AR57" s="217"/>
      <c r="AS57" s="217"/>
      <c r="AT57" s="217"/>
      <c r="AU57" s="217"/>
      <c r="AV57" s="217"/>
      <c r="AW57" s="217"/>
      <c r="AX57" s="217"/>
      <c r="AY57" s="217"/>
      <c r="AZ57" s="217"/>
      <c r="BA57" s="217"/>
      <c r="BB57" s="217"/>
      <c r="BC57" s="217"/>
      <c r="BD57" s="217"/>
      <c r="BE57" s="217"/>
      <c r="BF57" s="217"/>
      <c r="BG57" s="217"/>
      <c r="BH57" s="217"/>
      <c r="BI57" s="217"/>
      <c r="BJ57" s="217"/>
      <c r="BK57" s="217"/>
      <c r="BL57" s="217"/>
      <c r="BM57" s="217"/>
    </row>
    <row r="58" spans="1:65">
      <c r="A58" s="210">
        <v>57</v>
      </c>
      <c r="B58" s="210">
        <v>0</v>
      </c>
      <c r="C58" s="210">
        <v>0</v>
      </c>
      <c r="D58" s="210">
        <v>0</v>
      </c>
      <c r="E58" s="210" t="s">
        <v>1877</v>
      </c>
      <c r="F58" s="210" t="s">
        <v>1633</v>
      </c>
      <c r="G58" s="210" t="s">
        <v>1497</v>
      </c>
      <c r="H58" s="210" t="s">
        <v>1400</v>
      </c>
      <c r="I58" s="210">
        <v>0</v>
      </c>
      <c r="J58" s="218">
        <v>-1.0706638115632603E-3</v>
      </c>
      <c r="K58" s="218">
        <v>-2.4625267665953011E-2</v>
      </c>
      <c r="L58" s="218">
        <v>5.3533190578158455E-3</v>
      </c>
      <c r="M58" s="218">
        <v>4.496788008565298E-2</v>
      </c>
      <c r="N58" s="218">
        <v>7.4946466809420621E-3</v>
      </c>
      <c r="O58" s="218">
        <v>4.282655246252585E-3</v>
      </c>
      <c r="P58" s="218">
        <v>3.9614561027837135E-2</v>
      </c>
      <c r="Q58" s="218">
        <v>-0.12633832976445408</v>
      </c>
      <c r="R58" s="218">
        <v>-4.2826552462527376E-3</v>
      </c>
      <c r="S58" s="218">
        <v>-4.7109207708779501E-2</v>
      </c>
      <c r="T58" s="218">
        <v>1.7130620985010645E-2</v>
      </c>
      <c r="U58" s="218">
        <v>-1.0706638115632603E-3</v>
      </c>
      <c r="V58" s="218">
        <v>3.2119914346894767E-3</v>
      </c>
      <c r="W58" s="218">
        <v>4.3897216274089872E-2</v>
      </c>
      <c r="X58" s="218">
        <v>3.5331905781584551E-2</v>
      </c>
      <c r="Y58" s="218">
        <v>4.1755888650963503E-2</v>
      </c>
      <c r="Z58" s="218">
        <v>-1.6059957173447537E-2</v>
      </c>
      <c r="AA58" s="218">
        <v>-9.6359743040685831E-3</v>
      </c>
      <c r="AB58" s="218">
        <v>2.3554603854389598E-2</v>
      </c>
      <c r="AC58" s="218">
        <v>4.1755888650963503E-2</v>
      </c>
      <c r="AD58" s="218">
        <v>-2.0342612419700274E-2</v>
      </c>
      <c r="AE58" s="217">
        <v>0</v>
      </c>
      <c r="AF58" s="217"/>
      <c r="AG58" s="217">
        <v>4.4967880085652983</v>
      </c>
      <c r="AH58" s="217">
        <v>12.633832976445408</v>
      </c>
      <c r="AI58" s="210">
        <v>0</v>
      </c>
      <c r="AQ58" s="217"/>
      <c r="AR58" s="217"/>
      <c r="AS58" s="217"/>
      <c r="AT58" s="217"/>
      <c r="AU58" s="217"/>
      <c r="AV58" s="217"/>
      <c r="AW58" s="217"/>
      <c r="AX58" s="217"/>
      <c r="AY58" s="217"/>
      <c r="AZ58" s="217"/>
      <c r="BA58" s="217"/>
      <c r="BB58" s="217"/>
      <c r="BC58" s="217"/>
      <c r="BD58" s="217"/>
      <c r="BE58" s="217"/>
      <c r="BF58" s="217"/>
      <c r="BG58" s="217"/>
      <c r="BH58" s="217"/>
      <c r="BI58" s="217"/>
      <c r="BJ58" s="217"/>
      <c r="BK58" s="217"/>
      <c r="BL58" s="217"/>
      <c r="BM58" s="217"/>
    </row>
    <row r="59" spans="1:65">
      <c r="A59" s="210">
        <v>58</v>
      </c>
      <c r="B59" s="210">
        <v>0</v>
      </c>
      <c r="C59" s="210">
        <v>0</v>
      </c>
      <c r="D59" s="210">
        <v>0</v>
      </c>
      <c r="E59" s="210" t="s">
        <v>230</v>
      </c>
      <c r="F59" s="210" t="s">
        <v>1634</v>
      </c>
      <c r="G59" s="210" t="s">
        <v>1497</v>
      </c>
      <c r="H59" s="210" t="s">
        <v>1398</v>
      </c>
      <c r="I59" s="210">
        <v>0</v>
      </c>
      <c r="J59" s="218">
        <v>2.1074815595362342E-3</v>
      </c>
      <c r="K59" s="218">
        <v>-2.2128556375131805E-2</v>
      </c>
      <c r="L59" s="218">
        <v>9.4836670179135035E-3</v>
      </c>
      <c r="M59" s="218">
        <v>3.4773445732349813E-2</v>
      </c>
      <c r="N59" s="218">
        <v>1.1591148577449887E-2</v>
      </c>
      <c r="O59" s="218">
        <v>2.1074815595362342E-3</v>
      </c>
      <c r="P59" s="218">
        <v>3.0558482613277042E-2</v>
      </c>
      <c r="Q59" s="218">
        <v>-8.0084299262381545E-2</v>
      </c>
      <c r="R59" s="218">
        <v>-8.4299262381455353E-3</v>
      </c>
      <c r="S59" s="218">
        <v>-3.0558482613277191E-2</v>
      </c>
      <c r="T59" s="218">
        <v>-7.3761854583772688E-3</v>
      </c>
      <c r="U59" s="218">
        <v>0</v>
      </c>
      <c r="V59" s="218">
        <v>6.3224446786090023E-3</v>
      </c>
      <c r="W59" s="218">
        <v>1.2644889357218005E-2</v>
      </c>
      <c r="X59" s="218">
        <v>1.8967334035827156E-2</v>
      </c>
      <c r="Y59" s="218">
        <v>1.7913593256058888E-2</v>
      </c>
      <c r="Z59" s="218">
        <v>-7.3761854583772688E-3</v>
      </c>
      <c r="AA59" s="218">
        <v>0</v>
      </c>
      <c r="AB59" s="218">
        <v>0</v>
      </c>
      <c r="AC59" s="218">
        <v>2.8451001053740658E-2</v>
      </c>
      <c r="AD59" s="218">
        <v>-8.4299262381455353E-3</v>
      </c>
      <c r="AE59" s="217">
        <v>0</v>
      </c>
      <c r="AF59" s="217"/>
      <c r="AG59" s="217">
        <v>3.4773445732349813</v>
      </c>
      <c r="AH59" s="217">
        <v>8.0084299262381542</v>
      </c>
      <c r="AI59" s="210">
        <v>0</v>
      </c>
      <c r="AQ59" s="217"/>
      <c r="AR59" s="217"/>
      <c r="AS59" s="217"/>
      <c r="AT59" s="217"/>
      <c r="AU59" s="217"/>
      <c r="AV59" s="217"/>
      <c r="AW59" s="217"/>
      <c r="AX59" s="217"/>
      <c r="AY59" s="217"/>
      <c r="AZ59" s="217"/>
      <c r="BA59" s="217"/>
      <c r="BB59" s="217"/>
      <c r="BC59" s="217"/>
      <c r="BD59" s="217"/>
      <c r="BE59" s="217"/>
      <c r="BF59" s="217"/>
      <c r="BG59" s="217"/>
      <c r="BH59" s="217"/>
      <c r="BI59" s="217"/>
      <c r="BJ59" s="217"/>
      <c r="BK59" s="217"/>
      <c r="BL59" s="217"/>
      <c r="BM59" s="217"/>
    </row>
    <row r="60" spans="1:65">
      <c r="A60" s="210">
        <v>59</v>
      </c>
      <c r="B60" s="210">
        <v>0</v>
      </c>
      <c r="C60" s="210">
        <v>0</v>
      </c>
      <c r="D60" s="210">
        <v>41</v>
      </c>
      <c r="E60" s="210" t="s">
        <v>1622</v>
      </c>
      <c r="F60" s="210" t="s">
        <v>1635</v>
      </c>
      <c r="G60" s="210" t="s">
        <v>1497</v>
      </c>
      <c r="H60" s="210" t="s">
        <v>1402</v>
      </c>
      <c r="I60" s="210">
        <v>1</v>
      </c>
      <c r="J60" s="218">
        <v>-0.1333333333333333</v>
      </c>
      <c r="K60" s="218">
        <v>-0.26666666666666661</v>
      </c>
      <c r="L60" s="218">
        <v>0.53333333333333333</v>
      </c>
      <c r="M60" s="218">
        <v>0.33333333333333331</v>
      </c>
      <c r="N60" s="218">
        <v>0.1333333333333333</v>
      </c>
      <c r="O60" s="218">
        <v>0.8</v>
      </c>
      <c r="P60" s="218">
        <v>0.1333333333333333</v>
      </c>
      <c r="Q60" s="218">
        <v>-0.73333333333333339</v>
      </c>
      <c r="R60" s="218">
        <v>0.1333333333333333</v>
      </c>
      <c r="S60" s="218">
        <v>0.1333333333333333</v>
      </c>
      <c r="T60" s="218">
        <v>0.1333333333333333</v>
      </c>
      <c r="U60" s="218">
        <v>-0.1333333333333333</v>
      </c>
      <c r="V60" s="218">
        <v>-0.1333333333333333</v>
      </c>
      <c r="W60" s="218">
        <v>0.33333333333333331</v>
      </c>
      <c r="X60" s="218">
        <v>-0.46666666666666679</v>
      </c>
      <c r="Y60" s="218">
        <v>0.53333333333333333</v>
      </c>
      <c r="Z60" s="218">
        <v>-0.26666666666666661</v>
      </c>
      <c r="AA60" s="218">
        <v>-0.46666666666666679</v>
      </c>
      <c r="AB60" s="218">
        <v>-0.4</v>
      </c>
      <c r="AC60" s="218">
        <v>0.66666666666666663</v>
      </c>
      <c r="AD60" s="218">
        <v>-0.26666666666666661</v>
      </c>
      <c r="AE60" s="217">
        <v>0</v>
      </c>
      <c r="AF60" s="217"/>
      <c r="AG60" s="217">
        <v>80</v>
      </c>
      <c r="AH60" s="217">
        <v>73.333333333333343</v>
      </c>
      <c r="AI60" s="210">
        <v>0</v>
      </c>
      <c r="AQ60" s="217"/>
      <c r="AR60" s="217"/>
      <c r="AS60" s="217"/>
      <c r="AT60" s="217"/>
      <c r="AU60" s="217"/>
      <c r="AV60" s="217"/>
      <c r="AW60" s="217"/>
      <c r="AX60" s="217"/>
      <c r="AY60" s="217"/>
      <c r="AZ60" s="217"/>
      <c r="BA60" s="217"/>
      <c r="BB60" s="217"/>
      <c r="BC60" s="217"/>
      <c r="BD60" s="217"/>
      <c r="BE60" s="217"/>
      <c r="BF60" s="217"/>
      <c r="BG60" s="217"/>
      <c r="BH60" s="217"/>
      <c r="BI60" s="217"/>
      <c r="BJ60" s="217"/>
      <c r="BK60" s="217"/>
      <c r="BL60" s="217"/>
      <c r="BM60" s="217"/>
    </row>
    <row r="61" spans="1:65">
      <c r="A61" s="210">
        <v>60</v>
      </c>
      <c r="B61" s="210">
        <v>0</v>
      </c>
      <c r="C61" s="210">
        <v>0</v>
      </c>
      <c r="D61" s="210">
        <v>0</v>
      </c>
      <c r="E61" s="210" t="s">
        <v>1878</v>
      </c>
      <c r="F61" s="210" t="s">
        <v>1636</v>
      </c>
      <c r="G61" s="210" t="s">
        <v>1497</v>
      </c>
      <c r="H61" s="210" t="s">
        <v>1403</v>
      </c>
      <c r="I61" s="210">
        <v>1</v>
      </c>
      <c r="J61" s="218">
        <v>-0.15789473684210542</v>
      </c>
      <c r="K61" s="218">
        <v>-0.26315789473684209</v>
      </c>
      <c r="L61" s="218">
        <v>0.36842105263157893</v>
      </c>
      <c r="M61" s="218">
        <v>0.15789473684210517</v>
      </c>
      <c r="N61" s="218">
        <v>0.15789473684210517</v>
      </c>
      <c r="O61" s="218">
        <v>0.47368421052631576</v>
      </c>
      <c r="P61" s="218">
        <v>-0.26315789473684209</v>
      </c>
      <c r="Q61" s="218">
        <v>0.26315789473684209</v>
      </c>
      <c r="R61" s="218">
        <v>-0.57894736842105265</v>
      </c>
      <c r="S61" s="218">
        <v>0</v>
      </c>
      <c r="T61" s="218">
        <v>-0.15789473684210542</v>
      </c>
      <c r="U61" s="218">
        <v>0.36842105263157893</v>
      </c>
      <c r="V61" s="218">
        <v>-0.6842105263157896</v>
      </c>
      <c r="W61" s="218">
        <v>-5.2631578947368474E-2</v>
      </c>
      <c r="X61" s="218">
        <v>0.10526315789473682</v>
      </c>
      <c r="Y61" s="218">
        <v>0.10526315789473682</v>
      </c>
      <c r="Z61" s="218">
        <v>-0.42105263157894751</v>
      </c>
      <c r="AA61" s="218">
        <v>0.15789473684210517</v>
      </c>
      <c r="AB61" s="218">
        <v>-0.10526315789473695</v>
      </c>
      <c r="AC61" s="218">
        <v>0.63157894736842102</v>
      </c>
      <c r="AD61" s="218">
        <v>0.15789473684210517</v>
      </c>
      <c r="AE61" s="217">
        <v>0</v>
      </c>
      <c r="AF61" s="217"/>
      <c r="AG61" s="217">
        <v>63.157894736842103</v>
      </c>
      <c r="AH61" s="217">
        <v>68.421052631578959</v>
      </c>
      <c r="AI61" s="210">
        <v>0</v>
      </c>
      <c r="AQ61" s="217"/>
      <c r="AR61" s="217"/>
      <c r="AS61" s="217"/>
      <c r="AT61" s="217"/>
      <c r="AU61" s="217"/>
      <c r="AV61" s="217"/>
      <c r="AW61" s="217"/>
      <c r="AX61" s="217"/>
      <c r="AY61" s="217"/>
      <c r="AZ61" s="217"/>
      <c r="BA61" s="217"/>
      <c r="BB61" s="217"/>
      <c r="BC61" s="217"/>
      <c r="BD61" s="217"/>
      <c r="BE61" s="217"/>
      <c r="BF61" s="217"/>
      <c r="BG61" s="217"/>
      <c r="BH61" s="217"/>
      <c r="BI61" s="217"/>
      <c r="BJ61" s="217"/>
      <c r="BK61" s="217"/>
      <c r="BL61" s="217"/>
      <c r="BM61" s="217"/>
    </row>
    <row r="62" spans="1:65">
      <c r="A62" s="210">
        <v>61</v>
      </c>
      <c r="B62" s="210">
        <v>0</v>
      </c>
      <c r="C62" s="210">
        <v>0</v>
      </c>
      <c r="D62" s="210">
        <v>0</v>
      </c>
      <c r="E62" s="210" t="s">
        <v>231</v>
      </c>
      <c r="F62" s="210" t="s">
        <v>1548</v>
      </c>
      <c r="G62" s="210" t="s">
        <v>1497</v>
      </c>
      <c r="H62" s="210" t="s">
        <v>1401</v>
      </c>
      <c r="I62" s="210">
        <v>1</v>
      </c>
      <c r="J62" s="218">
        <v>-0.1875</v>
      </c>
      <c r="K62" s="218">
        <v>-0.3125</v>
      </c>
      <c r="L62" s="218">
        <v>0.4375</v>
      </c>
      <c r="M62" s="218">
        <v>0.1875</v>
      </c>
      <c r="N62" s="218">
        <v>0.125</v>
      </c>
      <c r="O62" s="218">
        <v>0.625</v>
      </c>
      <c r="P62" s="218">
        <v>-6.2499999999999917E-2</v>
      </c>
      <c r="Q62" s="218">
        <v>-0.3125</v>
      </c>
      <c r="R62" s="218">
        <v>-0.25</v>
      </c>
      <c r="S62" s="218">
        <v>6.2500000000000056E-2</v>
      </c>
      <c r="T62" s="218">
        <v>-6.2499999999999917E-2</v>
      </c>
      <c r="U62" s="218">
        <v>6.2500000000000056E-2</v>
      </c>
      <c r="V62" s="218">
        <v>-0.4375</v>
      </c>
      <c r="W62" s="218">
        <v>0.125</v>
      </c>
      <c r="X62" s="218">
        <v>-0.25</v>
      </c>
      <c r="Y62" s="218">
        <v>0.25</v>
      </c>
      <c r="Z62" s="218">
        <v>-0.4375</v>
      </c>
      <c r="AA62" s="218">
        <v>-0.25</v>
      </c>
      <c r="AB62" s="218">
        <v>-0.3125</v>
      </c>
      <c r="AC62" s="218">
        <v>0.625</v>
      </c>
      <c r="AD62" s="218">
        <v>-0.125</v>
      </c>
      <c r="AE62" s="217">
        <v>0</v>
      </c>
      <c r="AF62" s="217"/>
      <c r="AG62" s="217">
        <v>62.5</v>
      </c>
      <c r="AH62" s="217">
        <v>43.75</v>
      </c>
      <c r="AI62" s="210">
        <v>0</v>
      </c>
      <c r="AQ62" s="217"/>
      <c r="AR62" s="217"/>
      <c r="AS62" s="217"/>
      <c r="AT62" s="217"/>
      <c r="AU62" s="217"/>
      <c r="AV62" s="217"/>
      <c r="AW62" s="217"/>
      <c r="AX62" s="217"/>
      <c r="AY62" s="217"/>
      <c r="AZ62" s="217"/>
      <c r="BA62" s="217"/>
      <c r="BB62" s="217"/>
      <c r="BC62" s="217"/>
      <c r="BD62" s="217"/>
      <c r="BE62" s="217"/>
      <c r="BF62" s="217"/>
      <c r="BG62" s="217"/>
      <c r="BH62" s="217"/>
      <c r="BI62" s="217"/>
      <c r="BJ62" s="217"/>
      <c r="BK62" s="217"/>
      <c r="BL62" s="217"/>
      <c r="BM62" s="217"/>
    </row>
    <row r="63" spans="1:65">
      <c r="A63" s="210">
        <v>62</v>
      </c>
      <c r="B63" s="210">
        <v>0</v>
      </c>
      <c r="C63" s="210">
        <v>0</v>
      </c>
      <c r="D63" s="210">
        <v>42</v>
      </c>
      <c r="E63" s="210" t="s">
        <v>1624</v>
      </c>
      <c r="F63" s="210" t="s">
        <v>1637</v>
      </c>
      <c r="G63" s="210" t="s">
        <v>1497</v>
      </c>
      <c r="H63" s="210" t="s">
        <v>1405</v>
      </c>
      <c r="I63" s="210">
        <v>0</v>
      </c>
      <c r="J63" s="218">
        <v>5.1813471502590719E-3</v>
      </c>
      <c r="K63" s="218">
        <v>-2.0725388601036288E-2</v>
      </c>
      <c r="L63" s="218">
        <v>0.12435233160621759</v>
      </c>
      <c r="M63" s="218">
        <v>-0.24093264248704668</v>
      </c>
      <c r="N63" s="218">
        <v>1.0362694300518144E-2</v>
      </c>
      <c r="O63" s="218">
        <v>-3.1088082901554431E-2</v>
      </c>
      <c r="P63" s="218">
        <v>-0.15284974093264247</v>
      </c>
      <c r="Q63" s="218">
        <v>2.5906735751295359E-3</v>
      </c>
      <c r="R63" s="218">
        <v>-1.295336787564768E-2</v>
      </c>
      <c r="S63" s="218">
        <v>3.6269430051813503E-2</v>
      </c>
      <c r="T63" s="218">
        <v>-4.1450777202072575E-2</v>
      </c>
      <c r="U63" s="218">
        <v>-3.8860103626943039E-2</v>
      </c>
      <c r="V63" s="218">
        <v>9.8445595854922227E-2</v>
      </c>
      <c r="W63" s="218">
        <v>-3.8860103626943039E-2</v>
      </c>
      <c r="X63" s="218">
        <v>7.5129533678756397E-2</v>
      </c>
      <c r="Y63" s="218">
        <v>0.13730569948186527</v>
      </c>
      <c r="Z63" s="218">
        <v>-9.0673575129533751E-2</v>
      </c>
      <c r="AA63" s="218">
        <v>-2.5906735751295359E-2</v>
      </c>
      <c r="AB63" s="218">
        <v>0.16580310880829016</v>
      </c>
      <c r="AC63" s="218">
        <v>7.772020725388594E-2</v>
      </c>
      <c r="AD63" s="218">
        <v>0.12953367875647664</v>
      </c>
      <c r="AE63" s="217">
        <v>0</v>
      </c>
      <c r="AF63" s="217"/>
      <c r="AG63" s="217">
        <v>16.580310880829018</v>
      </c>
      <c r="AH63" s="217">
        <v>24.093264248704667</v>
      </c>
      <c r="AI63" s="210">
        <v>0</v>
      </c>
      <c r="AQ63" s="217"/>
      <c r="AR63" s="217"/>
      <c r="AS63" s="217"/>
      <c r="AT63" s="217"/>
      <c r="AU63" s="217"/>
      <c r="AV63" s="217"/>
      <c r="AW63" s="217"/>
      <c r="AX63" s="217"/>
      <c r="AY63" s="217"/>
      <c r="AZ63" s="217"/>
      <c r="BA63" s="217"/>
      <c r="BB63" s="217"/>
      <c r="BC63" s="217"/>
      <c r="BD63" s="217"/>
      <c r="BE63" s="217"/>
      <c r="BF63" s="217"/>
      <c r="BG63" s="217"/>
      <c r="BH63" s="217"/>
      <c r="BI63" s="217"/>
      <c r="BJ63" s="217"/>
      <c r="BK63" s="217"/>
      <c r="BL63" s="217"/>
      <c r="BM63" s="217"/>
    </row>
    <row r="64" spans="1:65">
      <c r="A64" s="210">
        <v>63</v>
      </c>
      <c r="B64" s="210">
        <v>0</v>
      </c>
      <c r="C64" s="210">
        <v>0</v>
      </c>
      <c r="D64" s="210">
        <v>0</v>
      </c>
      <c r="E64" s="210" t="s">
        <v>1879</v>
      </c>
      <c r="F64" s="210" t="s">
        <v>1638</v>
      </c>
      <c r="G64" s="210" t="s">
        <v>1497</v>
      </c>
      <c r="H64" s="210" t="s">
        <v>1406</v>
      </c>
      <c r="I64" s="210">
        <v>0</v>
      </c>
      <c r="J64" s="218">
        <v>8.4745762711864493E-3</v>
      </c>
      <c r="K64" s="218">
        <v>-0.10169491525423723</v>
      </c>
      <c r="L64" s="218">
        <v>0.28248587570621481</v>
      </c>
      <c r="M64" s="218">
        <v>-0.14971751412429377</v>
      </c>
      <c r="N64" s="218">
        <v>-7.6271186440677888E-2</v>
      </c>
      <c r="O64" s="218">
        <v>-0.10734463276836152</v>
      </c>
      <c r="P64" s="218">
        <v>-0.1751412429378531</v>
      </c>
      <c r="Q64" s="218">
        <v>-0.45197740112994345</v>
      </c>
      <c r="R64" s="218">
        <v>8.7570621468926635E-2</v>
      </c>
      <c r="S64" s="218">
        <v>6.7796610169491595E-2</v>
      </c>
      <c r="T64" s="218">
        <v>-1.6949152542372899E-2</v>
      </c>
      <c r="U64" s="218">
        <v>-3.1073446327683489E-2</v>
      </c>
      <c r="V64" s="218">
        <v>-0.1751412429378531</v>
      </c>
      <c r="W64" s="218">
        <v>-0.13841807909604517</v>
      </c>
      <c r="X64" s="218">
        <v>0.25141242937853114</v>
      </c>
      <c r="Y64" s="218">
        <v>8.7570621468926635E-2</v>
      </c>
      <c r="Z64" s="218">
        <v>-8.4745762711864493E-3</v>
      </c>
      <c r="AA64" s="218">
        <v>5.6497175141242993E-2</v>
      </c>
      <c r="AB64" s="218">
        <v>2.8248587570621497E-2</v>
      </c>
      <c r="AC64" s="218">
        <v>0.12429378531073458</v>
      </c>
      <c r="AD64" s="218">
        <v>6.7796610169491595E-2</v>
      </c>
      <c r="AE64" s="217">
        <v>0</v>
      </c>
      <c r="AF64" s="217"/>
      <c r="AG64" s="217">
        <v>28.248587570621481</v>
      </c>
      <c r="AH64" s="217">
        <v>45.197740112994346</v>
      </c>
      <c r="AI64" s="210">
        <v>0</v>
      </c>
      <c r="AQ64" s="217"/>
      <c r="AR64" s="217"/>
      <c r="AS64" s="217"/>
      <c r="AT64" s="217"/>
      <c r="AU64" s="217"/>
      <c r="AV64" s="217"/>
      <c r="AW64" s="217"/>
      <c r="AX64" s="217"/>
      <c r="AY64" s="217"/>
      <c r="AZ64" s="217"/>
      <c r="BA64" s="217"/>
      <c r="BB64" s="217"/>
      <c r="BC64" s="217"/>
      <c r="BD64" s="217"/>
      <c r="BE64" s="217"/>
      <c r="BF64" s="217"/>
      <c r="BG64" s="217"/>
      <c r="BH64" s="217"/>
      <c r="BI64" s="217"/>
      <c r="BJ64" s="217"/>
      <c r="BK64" s="217"/>
      <c r="BL64" s="217"/>
      <c r="BM64" s="217"/>
    </row>
    <row r="65" spans="1:65">
      <c r="A65" s="210">
        <v>64</v>
      </c>
      <c r="B65" s="210">
        <v>0</v>
      </c>
      <c r="C65" s="210">
        <v>0</v>
      </c>
      <c r="D65" s="210">
        <v>0</v>
      </c>
      <c r="E65" s="210" t="s">
        <v>232</v>
      </c>
      <c r="F65" s="210" t="s">
        <v>1639</v>
      </c>
      <c r="G65" s="210" t="s">
        <v>1497</v>
      </c>
      <c r="H65" s="210" t="s">
        <v>1404</v>
      </c>
      <c r="I65" s="210">
        <v>0</v>
      </c>
      <c r="J65" s="218">
        <v>2.1505376344086041E-2</v>
      </c>
      <c r="K65" s="218">
        <v>-4.3010752688172081E-2</v>
      </c>
      <c r="L65" s="218">
        <v>0.19086021505376347</v>
      </c>
      <c r="M65" s="218">
        <v>-0.20161290322580649</v>
      </c>
      <c r="N65" s="218">
        <v>-2.4193548387096794E-2</v>
      </c>
      <c r="O65" s="218">
        <v>-6.1827956989247368E-2</v>
      </c>
      <c r="P65" s="218">
        <v>-0.16129032258064516</v>
      </c>
      <c r="Q65" s="218">
        <v>-0.29838709677419351</v>
      </c>
      <c r="R65" s="218">
        <v>2.9569892473118305E-2</v>
      </c>
      <c r="S65" s="218">
        <v>5.1075268817204346E-2</v>
      </c>
      <c r="T65" s="218">
        <v>-3.2258064516129059E-2</v>
      </c>
      <c r="U65" s="218">
        <v>-3.2258064516129059E-2</v>
      </c>
      <c r="V65" s="218">
        <v>-5.3763440860215101E-3</v>
      </c>
      <c r="W65" s="218">
        <v>-8.3333333333333259E-2</v>
      </c>
      <c r="X65" s="218">
        <v>0.15591397849462366</v>
      </c>
      <c r="Y65" s="218">
        <v>0.12096774193548383</v>
      </c>
      <c r="Z65" s="218">
        <v>-5.645161290322586E-2</v>
      </c>
      <c r="AA65" s="218">
        <v>8.0645161290322648E-3</v>
      </c>
      <c r="AB65" s="218">
        <v>0.10215053763440854</v>
      </c>
      <c r="AC65" s="218">
        <v>9.9462365591397789E-2</v>
      </c>
      <c r="AD65" s="218">
        <v>0.10215053763440854</v>
      </c>
      <c r="AE65" s="217">
        <v>0</v>
      </c>
      <c r="AF65" s="217"/>
      <c r="AG65" s="217">
        <v>19.086021505376348</v>
      </c>
      <c r="AH65" s="217">
        <v>29.838709677419352</v>
      </c>
      <c r="AI65" s="210">
        <v>0</v>
      </c>
      <c r="AQ65" s="217"/>
      <c r="AR65" s="217"/>
      <c r="AS65" s="217"/>
      <c r="AT65" s="217"/>
      <c r="AU65" s="217"/>
      <c r="AV65" s="217"/>
      <c r="AW65" s="217"/>
      <c r="AX65" s="217"/>
      <c r="AY65" s="217"/>
      <c r="AZ65" s="217"/>
      <c r="BA65" s="217"/>
      <c r="BB65" s="217"/>
      <c r="BC65" s="217"/>
      <c r="BD65" s="217"/>
      <c r="BE65" s="217"/>
      <c r="BF65" s="217"/>
      <c r="BG65" s="217"/>
      <c r="BH65" s="217"/>
      <c r="BI65" s="217"/>
      <c r="BJ65" s="217"/>
      <c r="BK65" s="217"/>
      <c r="BL65" s="217"/>
      <c r="BM65" s="217"/>
    </row>
    <row r="66" spans="1:65">
      <c r="A66" s="210">
        <v>65</v>
      </c>
      <c r="B66" s="210">
        <v>0</v>
      </c>
      <c r="C66" s="210">
        <v>0</v>
      </c>
      <c r="D66" s="210">
        <v>43</v>
      </c>
      <c r="E66" s="210" t="s">
        <v>1626</v>
      </c>
      <c r="F66" s="210" t="s">
        <v>1640</v>
      </c>
      <c r="G66" s="210" t="s">
        <v>1497</v>
      </c>
      <c r="H66" s="210" t="s">
        <v>1415</v>
      </c>
      <c r="I66" s="210">
        <v>1</v>
      </c>
      <c r="J66" s="218">
        <v>-8.5298196948682445E-2</v>
      </c>
      <c r="K66" s="218">
        <v>2.1398850802456893E-2</v>
      </c>
      <c r="L66" s="218">
        <v>0.22049402285185918</v>
      </c>
      <c r="M66" s="218">
        <v>-0.32841291856548455</v>
      </c>
      <c r="N66" s="218">
        <v>-0.10398916848292721</v>
      </c>
      <c r="O66" s="218">
        <v>0.12423221715870809</v>
      </c>
      <c r="P66" s="218">
        <v>0.26811307047090682</v>
      </c>
      <c r="Q66" s="218">
        <v>5.7492900072650469E-2</v>
      </c>
      <c r="R66" s="218">
        <v>0.21702661647183144</v>
      </c>
      <c r="S66" s="218">
        <v>4.6529291328181691E-2</v>
      </c>
      <c r="T66" s="218">
        <v>8.8666534574995029E-2</v>
      </c>
      <c r="U66" s="218">
        <v>0.14130506571560669</v>
      </c>
      <c r="V66" s="218">
        <v>-0.30169737798031843</v>
      </c>
      <c r="W66" s="218">
        <v>-0.13067168615018829</v>
      </c>
      <c r="X66" s="218">
        <v>3.7712172247539748E-2</v>
      </c>
      <c r="Y66" s="218">
        <v>-2.9060167756422985E-2</v>
      </c>
      <c r="Z66" s="218">
        <v>-0.24981837395152234</v>
      </c>
      <c r="AA66" s="218">
        <v>0.17865398586619111</v>
      </c>
      <c r="AB66" s="218">
        <v>0.16742619377848231</v>
      </c>
      <c r="AC66" s="218">
        <v>-8.3944257314576304E-2</v>
      </c>
      <c r="AD66" s="218">
        <v>3.1074565748629573E-2</v>
      </c>
      <c r="AE66" s="217">
        <v>0</v>
      </c>
      <c r="AF66" s="217"/>
      <c r="AG66" s="217">
        <v>26.811307047090683</v>
      </c>
      <c r="AH66" s="217">
        <v>32.841291856548452</v>
      </c>
      <c r="AI66" s="210">
        <v>0</v>
      </c>
      <c r="AQ66" s="217"/>
      <c r="AR66" s="217"/>
      <c r="AS66" s="217"/>
      <c r="AT66" s="217"/>
      <c r="AU66" s="217"/>
      <c r="AV66" s="217"/>
      <c r="AW66" s="217"/>
      <c r="AX66" s="217"/>
      <c r="AY66" s="217"/>
      <c r="AZ66" s="217"/>
      <c r="BA66" s="217"/>
      <c r="BB66" s="217"/>
      <c r="BC66" s="217"/>
      <c r="BD66" s="217"/>
      <c r="BE66" s="217"/>
      <c r="BF66" s="217"/>
      <c r="BG66" s="217"/>
      <c r="BH66" s="217"/>
      <c r="BI66" s="217"/>
      <c r="BJ66" s="217"/>
      <c r="BK66" s="217"/>
      <c r="BL66" s="217"/>
      <c r="BM66" s="217"/>
    </row>
    <row r="67" spans="1:65">
      <c r="A67" s="210">
        <v>66</v>
      </c>
      <c r="B67" s="210">
        <v>0</v>
      </c>
      <c r="C67" s="210">
        <v>0</v>
      </c>
      <c r="D67" s="210">
        <v>0</v>
      </c>
      <c r="E67" s="210" t="s">
        <v>1880</v>
      </c>
      <c r="F67" s="210" t="s">
        <v>1641</v>
      </c>
      <c r="G67" s="210" t="s">
        <v>1497</v>
      </c>
      <c r="H67" s="210" t="s">
        <v>1416</v>
      </c>
      <c r="I67" s="210">
        <v>1</v>
      </c>
      <c r="J67" s="218">
        <v>-0.28436664355749219</v>
      </c>
      <c r="K67" s="218">
        <v>-0.23989798950183214</v>
      </c>
      <c r="L67" s="218">
        <v>0.10943844706348424</v>
      </c>
      <c r="M67" s="218">
        <v>-0.23613449539467157</v>
      </c>
      <c r="N67" s="218">
        <v>0.19565217391304349</v>
      </c>
      <c r="O67" s="218">
        <v>0.13796177082301683</v>
      </c>
      <c r="P67" s="218">
        <v>-0.22927602258096466</v>
      </c>
      <c r="Q67" s="218">
        <v>-0.46251361790630863</v>
      </c>
      <c r="R67" s="218">
        <v>-0.28555511538080613</v>
      </c>
      <c r="S67" s="218">
        <v>0.16658413390115878</v>
      </c>
      <c r="T67" s="218">
        <v>-0.29199267109042276</v>
      </c>
      <c r="U67" s="218">
        <v>0.30226800039615731</v>
      </c>
      <c r="V67" s="218">
        <v>-1.8941269684064631E-2</v>
      </c>
      <c r="W67" s="218">
        <v>3.258393582252158E-2</v>
      </c>
      <c r="X67" s="218">
        <v>0.31558878874913338</v>
      </c>
      <c r="Y67" s="218">
        <v>-0.16205308507477459</v>
      </c>
      <c r="Z67" s="218">
        <v>-7.0714073487174317E-2</v>
      </c>
      <c r="AA67" s="218">
        <v>0.18802614638011297</v>
      </c>
      <c r="AB67" s="218">
        <v>0.12444290383282167</v>
      </c>
      <c r="AC67" s="218">
        <v>-0.25094087352679001</v>
      </c>
      <c r="AD67" s="218">
        <v>0.19174012082796868</v>
      </c>
      <c r="AE67" s="217">
        <v>0</v>
      </c>
      <c r="AF67" s="217"/>
      <c r="AG67" s="217">
        <v>31.558878874913336</v>
      </c>
      <c r="AH67" s="217">
        <v>46.25136179063086</v>
      </c>
      <c r="AI67" s="210">
        <v>0</v>
      </c>
      <c r="AQ67" s="217"/>
      <c r="AR67" s="217"/>
      <c r="AS67" s="217"/>
      <c r="AT67" s="217"/>
      <c r="AU67" s="217"/>
      <c r="AV67" s="217"/>
      <c r="AW67" s="217"/>
      <c r="AX67" s="217"/>
      <c r="AY67" s="217"/>
      <c r="AZ67" s="217"/>
      <c r="BA67" s="217"/>
      <c r="BB67" s="217"/>
      <c r="BC67" s="217"/>
      <c r="BD67" s="217"/>
      <c r="BE67" s="217"/>
      <c r="BF67" s="217"/>
      <c r="BG67" s="217"/>
      <c r="BH67" s="217"/>
      <c r="BI67" s="217"/>
      <c r="BJ67" s="217"/>
      <c r="BK67" s="217"/>
      <c r="BL67" s="217"/>
      <c r="BM67" s="217"/>
    </row>
    <row r="68" spans="1:65">
      <c r="A68" s="210">
        <v>67</v>
      </c>
      <c r="B68" s="210">
        <v>0</v>
      </c>
      <c r="C68" s="210">
        <v>0</v>
      </c>
      <c r="D68" s="210">
        <v>0</v>
      </c>
      <c r="E68" s="210" t="s">
        <v>233</v>
      </c>
      <c r="F68" s="210" t="s">
        <v>1642</v>
      </c>
      <c r="G68" s="210" t="s">
        <v>1497</v>
      </c>
      <c r="H68" s="210" t="s">
        <v>1414</v>
      </c>
      <c r="I68" s="210">
        <v>1</v>
      </c>
      <c r="J68" s="218">
        <v>-0.14151605544832432</v>
      </c>
      <c r="K68" s="218">
        <v>-0.10741650581973451</v>
      </c>
      <c r="L68" s="218">
        <v>0.14996783061355792</v>
      </c>
      <c r="M68" s="218">
        <v>-0.27887933555594557</v>
      </c>
      <c r="N68" s="218">
        <v>2.5998713224542377E-2</v>
      </c>
      <c r="O68" s="218">
        <v>0.12189272971866405</v>
      </c>
      <c r="P68" s="218">
        <v>1.9857284903784245E-2</v>
      </c>
      <c r="Q68" s="218">
        <v>-0.18719658419605775</v>
      </c>
      <c r="R68" s="218">
        <v>-6.5508568754752876E-3</v>
      </c>
      <c r="S68" s="218">
        <v>9.8262853132128403E-2</v>
      </c>
      <c r="T68" s="218">
        <v>-0.12806340293618762</v>
      </c>
      <c r="U68" s="218">
        <v>0.21108966485348307</v>
      </c>
      <c r="V68" s="218">
        <v>-0.19880680821196695</v>
      </c>
      <c r="W68" s="218">
        <v>-5.7027548692753068E-2</v>
      </c>
      <c r="X68" s="218">
        <v>0.15458852430250919</v>
      </c>
      <c r="Y68" s="218">
        <v>-9.0776159560156749E-2</v>
      </c>
      <c r="Z68" s="218">
        <v>-0.15938468737205355</v>
      </c>
      <c r="AA68" s="218">
        <v>0.19614552260630522</v>
      </c>
      <c r="AB68" s="218">
        <v>0.16108089138445347</v>
      </c>
      <c r="AC68" s="218">
        <v>-0.16268936070655665</v>
      </c>
      <c r="AD68" s="218">
        <v>0.12563607650465</v>
      </c>
      <c r="AE68" s="217">
        <v>0</v>
      </c>
      <c r="AF68" s="217"/>
      <c r="AG68" s="217">
        <v>21.108966485348308</v>
      </c>
      <c r="AH68" s="217">
        <v>27.887933555594557</v>
      </c>
      <c r="AI68" s="210">
        <v>0</v>
      </c>
      <c r="AQ68" s="217"/>
      <c r="AR68" s="217"/>
      <c r="AS68" s="217"/>
      <c r="AT68" s="217"/>
      <c r="AU68" s="217"/>
      <c r="AV68" s="217"/>
      <c r="AW68" s="217"/>
      <c r="AX68" s="217"/>
      <c r="AY68" s="217"/>
      <c r="AZ68" s="217"/>
      <c r="BA68" s="217"/>
      <c r="BB68" s="217"/>
      <c r="BC68" s="217"/>
      <c r="BD68" s="217"/>
      <c r="BE68" s="217"/>
      <c r="BF68" s="217"/>
      <c r="BG68" s="217"/>
      <c r="BH68" s="217"/>
      <c r="BI68" s="217"/>
      <c r="BJ68" s="217"/>
      <c r="BK68" s="217"/>
      <c r="BL68" s="217"/>
      <c r="BM68" s="217"/>
    </row>
    <row r="69" spans="1:65">
      <c r="A69" s="210">
        <v>68</v>
      </c>
      <c r="B69" s="210">
        <v>0</v>
      </c>
      <c r="C69" s="210">
        <v>0</v>
      </c>
      <c r="D69" s="210">
        <v>44</v>
      </c>
      <c r="E69" s="210" t="s">
        <v>1881</v>
      </c>
      <c r="F69" s="210" t="s">
        <v>1573</v>
      </c>
      <c r="G69" s="210" t="s">
        <v>1497</v>
      </c>
      <c r="H69" s="210" t="s">
        <v>1408</v>
      </c>
      <c r="I69" s="210">
        <v>1</v>
      </c>
      <c r="J69" s="218">
        <v>-0.14814814814814814</v>
      </c>
      <c r="K69" s="218" t="e">
        <v>#VALUE!</v>
      </c>
      <c r="L69" s="218">
        <v>7.407407407407407E-2</v>
      </c>
      <c r="M69" s="218">
        <v>0.14814814814814814</v>
      </c>
      <c r="N69" s="218">
        <v>0.29629629629629628</v>
      </c>
      <c r="O69" s="218">
        <v>3.7037037037037035E-2</v>
      </c>
      <c r="P69" s="218">
        <v>0.1111111111111111</v>
      </c>
      <c r="Q69" s="218">
        <v>0.22222222222222221</v>
      </c>
      <c r="R69" s="218">
        <v>3.7037037037037035E-2</v>
      </c>
      <c r="S69" s="218">
        <v>-7.407407407407407E-2</v>
      </c>
      <c r="T69" s="218">
        <v>7.407407407407407E-2</v>
      </c>
      <c r="U69" s="218">
        <v>-7.407407407407407E-2</v>
      </c>
      <c r="V69" s="218">
        <v>3.7037037037037035E-2</v>
      </c>
      <c r="W69" s="218">
        <v>7.407407407407407E-2</v>
      </c>
      <c r="X69" s="218" t="e">
        <v>#VALUE!</v>
      </c>
      <c r="Y69" s="218">
        <v>0.14814814814814814</v>
      </c>
      <c r="Z69" s="218">
        <v>0.51851851851851849</v>
      </c>
      <c r="AA69" s="218">
        <v>0.37037037037037035</v>
      </c>
      <c r="AB69" s="218">
        <v>0</v>
      </c>
      <c r="AC69" s="218">
        <v>0.33333333333333331</v>
      </c>
      <c r="AD69" s="218" t="e">
        <v>#VALUE!</v>
      </c>
      <c r="AE69" s="217">
        <v>0</v>
      </c>
      <c r="AF69" s="217"/>
      <c r="AG69" s="217">
        <v>51.851851851851848</v>
      </c>
      <c r="AH69" s="217">
        <v>7.4074074074074066</v>
      </c>
      <c r="AI69" s="210">
        <v>0</v>
      </c>
      <c r="AQ69" s="217"/>
      <c r="AR69" s="217"/>
      <c r="AS69" s="217"/>
      <c r="AT69" s="217"/>
      <c r="AU69" s="217"/>
      <c r="AV69" s="217"/>
      <c r="AW69" s="217"/>
      <c r="AX69" s="217"/>
      <c r="AY69" s="217"/>
      <c r="AZ69" s="217"/>
      <c r="BA69" s="217"/>
      <c r="BB69" s="217"/>
      <c r="BC69" s="217"/>
      <c r="BD69" s="217"/>
      <c r="BE69" s="217"/>
      <c r="BF69" s="217"/>
      <c r="BG69" s="217"/>
      <c r="BH69" s="217"/>
      <c r="BI69" s="217"/>
      <c r="BJ69" s="217"/>
      <c r="BK69" s="217"/>
      <c r="BL69" s="217"/>
      <c r="BM69" s="217"/>
    </row>
    <row r="70" spans="1:65">
      <c r="A70" s="210">
        <v>69</v>
      </c>
      <c r="B70" s="210">
        <v>0</v>
      </c>
      <c r="C70" s="210">
        <v>0</v>
      </c>
      <c r="D70" s="210">
        <v>0</v>
      </c>
      <c r="E70" s="210" t="s">
        <v>1882</v>
      </c>
      <c r="F70" s="210" t="s">
        <v>1574</v>
      </c>
      <c r="G70" s="210" t="s">
        <v>1497</v>
      </c>
      <c r="H70" s="210" t="s">
        <v>1409</v>
      </c>
      <c r="I70" s="210">
        <v>1</v>
      </c>
      <c r="J70" s="218">
        <v>-3.5714285714285712E-2</v>
      </c>
      <c r="K70" s="218" t="e">
        <v>#VALUE!</v>
      </c>
      <c r="L70" s="218">
        <v>-7.1428571428571425E-2</v>
      </c>
      <c r="M70" s="218">
        <v>0.10714285714285714</v>
      </c>
      <c r="N70" s="218">
        <v>0.2857142857142857</v>
      </c>
      <c r="O70" s="218">
        <v>-3.5714285714285712E-2</v>
      </c>
      <c r="P70" s="218">
        <v>0.2857142857142857</v>
      </c>
      <c r="Q70" s="218">
        <v>7.1428571428571425E-2</v>
      </c>
      <c r="R70" s="218">
        <v>0.21428571428571427</v>
      </c>
      <c r="S70" s="218">
        <v>3.5714285714285712E-2</v>
      </c>
      <c r="T70" s="218">
        <v>7.1428571428571425E-2</v>
      </c>
      <c r="U70" s="218">
        <v>-0.17857142857142858</v>
      </c>
      <c r="V70" s="218">
        <v>0.21428571428571427</v>
      </c>
      <c r="W70" s="218">
        <v>7.1428571428571425E-2</v>
      </c>
      <c r="X70" s="218" t="e">
        <v>#VALUE!</v>
      </c>
      <c r="Y70" s="218">
        <v>0.21428571428571427</v>
      </c>
      <c r="Z70" s="218">
        <v>0.39285714285714285</v>
      </c>
      <c r="AA70" s="218">
        <v>0.39285714285714285</v>
      </c>
      <c r="AB70" s="218">
        <v>-0.25</v>
      </c>
      <c r="AC70" s="218">
        <v>0.2857142857142857</v>
      </c>
      <c r="AD70" s="218" t="e">
        <v>#VALUE!</v>
      </c>
      <c r="AE70" s="217">
        <v>0</v>
      </c>
      <c r="AF70" s="217"/>
      <c r="AG70" s="217">
        <v>39.285714285714285</v>
      </c>
      <c r="AH70" s="217">
        <v>25</v>
      </c>
      <c r="AI70" s="210">
        <v>0</v>
      </c>
      <c r="AQ70" s="217"/>
      <c r="AR70" s="217"/>
      <c r="AS70" s="217"/>
      <c r="AT70" s="217"/>
      <c r="AU70" s="217"/>
      <c r="AV70" s="217"/>
      <c r="AW70" s="217"/>
      <c r="AX70" s="217"/>
      <c r="AY70" s="217"/>
      <c r="AZ70" s="217"/>
      <c r="BA70" s="217"/>
      <c r="BB70" s="217"/>
      <c r="BC70" s="217"/>
      <c r="BD70" s="217"/>
      <c r="BE70" s="217"/>
      <c r="BF70" s="217"/>
      <c r="BG70" s="217"/>
      <c r="BH70" s="217"/>
      <c r="BI70" s="217"/>
      <c r="BJ70" s="217"/>
      <c r="BK70" s="217"/>
      <c r="BL70" s="217"/>
      <c r="BM70" s="217"/>
    </row>
    <row r="71" spans="1:65">
      <c r="A71" s="210">
        <v>70</v>
      </c>
      <c r="B71" s="210">
        <v>0</v>
      </c>
      <c r="C71" s="210">
        <v>0</v>
      </c>
      <c r="D71" s="210">
        <v>0</v>
      </c>
      <c r="E71" s="210" t="s">
        <v>1628</v>
      </c>
      <c r="F71" s="210" t="s">
        <v>1572</v>
      </c>
      <c r="G71" s="210" t="s">
        <v>1497</v>
      </c>
      <c r="H71" s="210" t="s">
        <v>1407</v>
      </c>
      <c r="I71" s="210">
        <v>1</v>
      </c>
      <c r="J71" s="218">
        <v>-0.1111111111111111</v>
      </c>
      <c r="K71" s="218" t="e">
        <v>#VALUE!</v>
      </c>
      <c r="L71" s="218">
        <v>0</v>
      </c>
      <c r="M71" s="218">
        <v>0.1111111111111111</v>
      </c>
      <c r="N71" s="218">
        <v>0.25925925925925924</v>
      </c>
      <c r="O71" s="218">
        <v>0</v>
      </c>
      <c r="P71" s="218">
        <v>0.14814814814814814</v>
      </c>
      <c r="Q71" s="218">
        <v>0.14814814814814814</v>
      </c>
      <c r="R71" s="218">
        <v>0.1111111111111111</v>
      </c>
      <c r="S71" s="218">
        <v>0</v>
      </c>
      <c r="T71" s="218">
        <v>0.14814814814814814</v>
      </c>
      <c r="U71" s="218">
        <v>-0.1111111111111111</v>
      </c>
      <c r="V71" s="218">
        <v>7.407407407407407E-2</v>
      </c>
      <c r="W71" s="218">
        <v>7.407407407407407E-2</v>
      </c>
      <c r="X71" s="218" t="e">
        <v>#VALUE!</v>
      </c>
      <c r="Y71" s="218">
        <v>0.18518518518518517</v>
      </c>
      <c r="Z71" s="218">
        <v>0.44444444444444442</v>
      </c>
      <c r="AA71" s="218">
        <v>0.37037037037037035</v>
      </c>
      <c r="AB71" s="218">
        <v>-7.407407407407407E-2</v>
      </c>
      <c r="AC71" s="218">
        <v>0.29629629629629628</v>
      </c>
      <c r="AD71" s="218" t="e">
        <v>#VALUE!</v>
      </c>
      <c r="AE71" s="217">
        <v>0</v>
      </c>
      <c r="AF71" s="217"/>
      <c r="AG71" s="217">
        <v>44.444444444444443</v>
      </c>
      <c r="AH71" s="217">
        <v>11.111111111111111</v>
      </c>
      <c r="AI71" s="210">
        <v>0</v>
      </c>
      <c r="AQ71" s="217"/>
      <c r="AR71" s="217"/>
      <c r="AS71" s="217"/>
      <c r="AT71" s="217"/>
      <c r="AU71" s="217"/>
      <c r="AV71" s="217"/>
      <c r="AW71" s="217"/>
      <c r="AX71" s="217"/>
      <c r="AY71" s="217"/>
      <c r="AZ71" s="217"/>
      <c r="BA71" s="217"/>
      <c r="BB71" s="217"/>
      <c r="BC71" s="217"/>
      <c r="BD71" s="217"/>
      <c r="BE71" s="217"/>
      <c r="BF71" s="217"/>
      <c r="BG71" s="217"/>
      <c r="BH71" s="217"/>
      <c r="BI71" s="217"/>
      <c r="BJ71" s="217"/>
      <c r="BK71" s="217"/>
      <c r="BL71" s="217"/>
      <c r="BM71" s="217"/>
    </row>
    <row r="72" spans="1:65">
      <c r="A72" s="210">
        <v>71</v>
      </c>
      <c r="B72" s="210">
        <v>0</v>
      </c>
      <c r="C72" s="210">
        <v>0</v>
      </c>
      <c r="D72" s="210">
        <v>45</v>
      </c>
      <c r="E72" s="210" t="s">
        <v>1883</v>
      </c>
      <c r="F72" s="210" t="s">
        <v>1643</v>
      </c>
      <c r="G72" s="210" t="s">
        <v>1497</v>
      </c>
      <c r="H72" s="210" t="s">
        <v>1411</v>
      </c>
      <c r="I72" s="210">
        <v>0</v>
      </c>
      <c r="J72" s="218">
        <v>-0.1137906479943033</v>
      </c>
      <c r="K72" s="218">
        <v>0.15909938625343326</v>
      </c>
      <c r="L72" s="218">
        <v>-0.26522837475840094</v>
      </c>
      <c r="M72" s="218">
        <v>8.5602387168966912E-2</v>
      </c>
      <c r="N72" s="218">
        <v>-1.5099521888033623E-2</v>
      </c>
      <c r="O72" s="218">
        <v>0.11302092163710968</v>
      </c>
      <c r="P72" s="218">
        <v>3.9084805533891737E-2</v>
      </c>
      <c r="Q72" s="218">
        <v>-8.4234173137567384E-2</v>
      </c>
      <c r="R72" s="218">
        <v>3.9447628089925781E-2</v>
      </c>
      <c r="S72" s="218">
        <v>0.13578210301447907</v>
      </c>
      <c r="T72" s="218">
        <v>6.2851378386626494E-2</v>
      </c>
      <c r="U72" s="218">
        <v>4.9911837509748723E-2</v>
      </c>
      <c r="V72" s="218">
        <v>9.4808585670205173E-3</v>
      </c>
      <c r="W72" s="218">
        <v>-8.874741446543008E-2</v>
      </c>
      <c r="X72" s="218">
        <v>4.0453019565291154E-2</v>
      </c>
      <c r="Y72" s="218">
        <v>-1.604048692821541E-2</v>
      </c>
      <c r="Z72" s="218">
        <v>0.11016581329897254</v>
      </c>
      <c r="AA72" s="218">
        <v>-0.1224373537689465</v>
      </c>
      <c r="AB72" s="218">
        <v>-6.7725746838018352E-2</v>
      </c>
      <c r="AC72" s="218">
        <v>-0.30739039028856258</v>
      </c>
      <c r="AD72" s="218">
        <v>3.8901698823369829E-2</v>
      </c>
      <c r="AE72" s="217">
        <v>0</v>
      </c>
      <c r="AF72" s="217"/>
      <c r="AG72" s="217">
        <v>15.909938625343326</v>
      </c>
      <c r="AH72" s="217">
        <v>30.739039028856258</v>
      </c>
      <c r="AI72" s="210">
        <v>0</v>
      </c>
      <c r="AQ72" s="217"/>
      <c r="AR72" s="217"/>
      <c r="AS72" s="217"/>
      <c r="AT72" s="217"/>
      <c r="AU72" s="217"/>
      <c r="AV72" s="217"/>
      <c r="AW72" s="217"/>
      <c r="AX72" s="217"/>
      <c r="AY72" s="217"/>
      <c r="AZ72" s="217"/>
      <c r="BA72" s="217"/>
      <c r="BB72" s="217"/>
      <c r="BC72" s="217"/>
      <c r="BD72" s="217"/>
      <c r="BE72" s="217"/>
      <c r="BF72" s="217"/>
      <c r="BG72" s="217"/>
      <c r="BH72" s="217"/>
      <c r="BI72" s="217"/>
      <c r="BJ72" s="217"/>
      <c r="BK72" s="217"/>
      <c r="BL72" s="217"/>
      <c r="BM72" s="217"/>
    </row>
    <row r="73" spans="1:65">
      <c r="A73" s="210">
        <v>72</v>
      </c>
      <c r="B73" s="210">
        <v>0</v>
      </c>
      <c r="C73" s="210">
        <v>0</v>
      </c>
      <c r="D73" s="210">
        <v>0</v>
      </c>
      <c r="E73" s="210" t="s">
        <v>1884</v>
      </c>
      <c r="F73" s="210" t="s">
        <v>1644</v>
      </c>
      <c r="G73" s="210" t="s">
        <v>1497</v>
      </c>
      <c r="H73" s="210" t="s">
        <v>1412</v>
      </c>
      <c r="I73" s="210">
        <v>0</v>
      </c>
      <c r="J73" s="218">
        <v>-0.13775741041001188</v>
      </c>
      <c r="K73" s="218">
        <v>0.30538171014689752</v>
      </c>
      <c r="L73" s="218">
        <v>-0.52571239939027348</v>
      </c>
      <c r="M73" s="218">
        <v>8.2885909298329133E-2</v>
      </c>
      <c r="N73" s="218">
        <v>2.2192879404254441E-2</v>
      </c>
      <c r="O73" s="218">
        <v>-4.4659553190869658E-2</v>
      </c>
      <c r="P73" s="218">
        <v>-0.14098274707030295</v>
      </c>
      <c r="Q73" s="218">
        <v>0.13125819198617433</v>
      </c>
      <c r="R73" s="218">
        <v>0.13401167024282265</v>
      </c>
      <c r="S73" s="218">
        <v>0.31524801693253202</v>
      </c>
      <c r="T73" s="218">
        <v>0.15976581842189574</v>
      </c>
      <c r="U73" s="218">
        <v>0.12315698515490739</v>
      </c>
      <c r="V73" s="218">
        <v>-0.16072895327048353</v>
      </c>
      <c r="W73" s="218">
        <v>-0.14546831461110515</v>
      </c>
      <c r="X73" s="218">
        <v>-9.605134130120295E-2</v>
      </c>
      <c r="Y73" s="218">
        <v>-4.1682767459246373E-2</v>
      </c>
      <c r="Z73" s="218">
        <v>-6.2419293765837859E-2</v>
      </c>
      <c r="AA73" s="218">
        <v>-0.20366030078545974</v>
      </c>
      <c r="AB73" s="218">
        <v>-0.17776828451314119</v>
      </c>
      <c r="AC73" s="218">
        <v>-0.35947454780236315</v>
      </c>
      <c r="AD73" s="218">
        <v>-7.5091507519636502E-2</v>
      </c>
      <c r="AE73" s="217">
        <v>0</v>
      </c>
      <c r="AF73" s="217"/>
      <c r="AG73" s="217">
        <v>31.524801693253202</v>
      </c>
      <c r="AH73" s="217">
        <v>52.57123993902735</v>
      </c>
      <c r="AI73" s="210">
        <v>0</v>
      </c>
      <c r="AQ73" s="217"/>
      <c r="AR73" s="217"/>
      <c r="AS73" s="217"/>
      <c r="AT73" s="217"/>
      <c r="AU73" s="217"/>
      <c r="AV73" s="217"/>
      <c r="AW73" s="217"/>
      <c r="AX73" s="217"/>
      <c r="AY73" s="217"/>
      <c r="AZ73" s="217"/>
      <c r="BA73" s="217"/>
      <c r="BB73" s="217"/>
      <c r="BC73" s="217"/>
      <c r="BD73" s="217"/>
      <c r="BE73" s="217"/>
      <c r="BF73" s="217"/>
      <c r="BG73" s="217"/>
      <c r="BH73" s="217"/>
      <c r="BI73" s="217"/>
      <c r="BJ73" s="217"/>
      <c r="BK73" s="217"/>
      <c r="BL73" s="217"/>
      <c r="BM73" s="217"/>
    </row>
    <row r="74" spans="1:65">
      <c r="A74" s="210">
        <v>73</v>
      </c>
      <c r="B74" s="210">
        <v>0</v>
      </c>
      <c r="C74" s="210">
        <v>0</v>
      </c>
      <c r="D74" s="210">
        <v>0</v>
      </c>
      <c r="E74" s="210" t="s">
        <v>1885</v>
      </c>
      <c r="F74" s="210" t="s">
        <v>1645</v>
      </c>
      <c r="G74" s="210" t="s">
        <v>1497</v>
      </c>
      <c r="H74" s="210" t="s">
        <v>1410</v>
      </c>
      <c r="I74" s="210">
        <v>0</v>
      </c>
      <c r="J74" s="218">
        <v>-0.11737881070503232</v>
      </c>
      <c r="K74" s="218">
        <v>0.19893112163348353</v>
      </c>
      <c r="L74" s="218">
        <v>-0.32805134572351519</v>
      </c>
      <c r="M74" s="218">
        <v>8.4517688947917835E-2</v>
      </c>
      <c r="N74" s="218">
        <v>-1.7096402161070321E-3</v>
      </c>
      <c r="O74" s="218">
        <v>8.758903640226702E-2</v>
      </c>
      <c r="P74" s="218">
        <v>2.7622699359414389E-3</v>
      </c>
      <c r="Q74" s="218">
        <v>-2.0570433467973447E-2</v>
      </c>
      <c r="R74" s="218">
        <v>6.2790422482475294E-2</v>
      </c>
      <c r="S74" s="218">
        <v>0.18866974802234537</v>
      </c>
      <c r="T74" s="218">
        <v>9.0240038431581737E-2</v>
      </c>
      <c r="U74" s="218">
        <v>6.9482392295315637E-2</v>
      </c>
      <c r="V74" s="218">
        <v>-3.7834620567607662E-2</v>
      </c>
      <c r="W74" s="218">
        <v>-0.10463951847488792</v>
      </c>
      <c r="X74" s="218">
        <v>9.1999131050633509E-3</v>
      </c>
      <c r="Y74" s="218">
        <v>-2.1322816455640374E-2</v>
      </c>
      <c r="Z74" s="218">
        <v>5.3594041691908019E-2</v>
      </c>
      <c r="AA74" s="218">
        <v>-0.15308874410324255</v>
      </c>
      <c r="AB74" s="218">
        <v>-9.6444548843961822E-2</v>
      </c>
      <c r="AC74" s="218">
        <v>-0.32891323046056081</v>
      </c>
      <c r="AD74" s="218">
        <v>1.3526998362772267E-2</v>
      </c>
      <c r="AE74" s="217">
        <v>0</v>
      </c>
      <c r="AF74" s="217"/>
      <c r="AG74" s="217">
        <v>19.893112163348352</v>
      </c>
      <c r="AH74" s="217">
        <v>32.89132304605608</v>
      </c>
      <c r="AI74" s="210">
        <v>0</v>
      </c>
      <c r="AQ74" s="217"/>
      <c r="AR74" s="217"/>
      <c r="AS74" s="217"/>
      <c r="AT74" s="217"/>
      <c r="AU74" s="217"/>
      <c r="AV74" s="217"/>
      <c r="AW74" s="217"/>
      <c r="AX74" s="217"/>
      <c r="AY74" s="217"/>
      <c r="AZ74" s="217"/>
      <c r="BA74" s="217"/>
      <c r="BB74" s="217"/>
      <c r="BC74" s="217"/>
      <c r="BD74" s="217"/>
      <c r="BE74" s="217"/>
      <c r="BF74" s="217"/>
      <c r="BG74" s="217"/>
      <c r="BH74" s="217"/>
      <c r="BI74" s="217"/>
      <c r="BJ74" s="217"/>
      <c r="BK74" s="217"/>
      <c r="BL74" s="217"/>
      <c r="BM74" s="217"/>
    </row>
    <row r="75" spans="1:65">
      <c r="A75" s="210">
        <v>74</v>
      </c>
      <c r="B75" s="210">
        <v>0</v>
      </c>
      <c r="C75" s="210">
        <v>0</v>
      </c>
      <c r="D75" s="210">
        <v>46</v>
      </c>
      <c r="E75" s="210" t="s">
        <v>1886</v>
      </c>
      <c r="F75" s="210" t="s">
        <v>1533</v>
      </c>
      <c r="G75" s="210" t="s">
        <v>1496</v>
      </c>
      <c r="H75" s="210" t="s">
        <v>1413</v>
      </c>
      <c r="I75" s="210">
        <v>0</v>
      </c>
      <c r="J75" s="218">
        <v>-8.933154684740334E-2</v>
      </c>
      <c r="K75" s="218">
        <v>0.10315216161897379</v>
      </c>
      <c r="L75" s="218">
        <v>-2.614910777208394E-2</v>
      </c>
      <c r="M75" s="218">
        <v>-0.14253025570529954</v>
      </c>
      <c r="N75" s="218">
        <v>0.17382566101429475</v>
      </c>
      <c r="O75" s="218">
        <v>0.16202354333243424</v>
      </c>
      <c r="P75" s="218">
        <v>0.19703402733671485</v>
      </c>
      <c r="Q75" s="218">
        <v>-5.2337367427373216E-2</v>
      </c>
      <c r="R75" s="218">
        <v>-0.23420221512654762</v>
      </c>
      <c r="S75" s="218">
        <v>-3.7102934651156799E-2</v>
      </c>
      <c r="T75" s="218">
        <v>-2.21425650573802E-3</v>
      </c>
      <c r="U75" s="218">
        <v>1.8375283851153223E-2</v>
      </c>
      <c r="V75" s="218">
        <v>5.3029050697338594E-3</v>
      </c>
      <c r="W75" s="218">
        <v>4.4715800830019872E-2</v>
      </c>
      <c r="X75" s="218">
        <v>-2.7406318243907643E-2</v>
      </c>
      <c r="Y75" s="218">
        <v>-5.2446122658499891E-2</v>
      </c>
      <c r="Z75" s="218">
        <v>-4.2719054786536127E-3</v>
      </c>
      <c r="AA75" s="218">
        <v>8.0043850109189161E-3</v>
      </c>
      <c r="AB75" s="218">
        <v>-1.5082175452639358E-2</v>
      </c>
      <c r="AC75" s="218">
        <v>0.3255870607376215</v>
      </c>
      <c r="AD75" s="218">
        <v>-4.3023569433689943E-3</v>
      </c>
      <c r="AE75" s="217">
        <v>0</v>
      </c>
      <c r="AF75" s="217"/>
      <c r="AG75" s="217">
        <v>32.558706073762153</v>
      </c>
      <c r="AH75" s="217">
        <v>23.420221512654763</v>
      </c>
      <c r="AI75" s="210">
        <v>0</v>
      </c>
      <c r="AQ75" s="217"/>
      <c r="AR75" s="217"/>
      <c r="AS75" s="217"/>
      <c r="AT75" s="217"/>
      <c r="AU75" s="217"/>
      <c r="AV75" s="217"/>
      <c r="AW75" s="217"/>
      <c r="AX75" s="217"/>
      <c r="AY75" s="217"/>
      <c r="AZ75" s="217"/>
      <c r="BA75" s="217"/>
      <c r="BB75" s="217"/>
      <c r="BC75" s="217"/>
      <c r="BD75" s="217"/>
      <c r="BE75" s="217"/>
      <c r="BF75" s="217"/>
      <c r="BG75" s="217"/>
      <c r="BH75" s="217"/>
      <c r="BI75" s="217"/>
      <c r="BJ75" s="217"/>
      <c r="BK75" s="217"/>
      <c r="BL75" s="217"/>
      <c r="BM75" s="217"/>
    </row>
    <row r="76" spans="1:65">
      <c r="A76" s="210">
        <v>75</v>
      </c>
      <c r="B76" s="210">
        <v>0</v>
      </c>
      <c r="C76" s="210">
        <v>0</v>
      </c>
      <c r="D76" s="210">
        <v>47</v>
      </c>
      <c r="E76" s="210" t="s">
        <v>1887</v>
      </c>
      <c r="F76" s="210" t="s">
        <v>1503</v>
      </c>
      <c r="G76" s="210" t="s">
        <v>1497</v>
      </c>
      <c r="H76" s="210" t="s">
        <v>1289</v>
      </c>
      <c r="I76" s="210">
        <v>0</v>
      </c>
      <c r="J76" s="218">
        <v>0.17222167439108574</v>
      </c>
      <c r="K76" s="218">
        <v>-0.17024948229957598</v>
      </c>
      <c r="L76" s="218">
        <v>-0.28019919140124239</v>
      </c>
      <c r="M76" s="218">
        <v>-0.21802583571639877</v>
      </c>
      <c r="N76" s="218">
        <v>-6.9618380830292897E-2</v>
      </c>
      <c r="O76" s="218">
        <v>-0.16088156986490482</v>
      </c>
      <c r="P76" s="218">
        <v>0.16403707721132044</v>
      </c>
      <c r="Q76" s="218">
        <v>0.5848042599349178</v>
      </c>
      <c r="R76" s="218">
        <v>0.13982841928803871</v>
      </c>
      <c r="S76" s="218">
        <v>0.34764816093087464</v>
      </c>
      <c r="T76" s="218">
        <v>0.10324425599053347</v>
      </c>
      <c r="U76" s="218">
        <v>-0.21117246819840246</v>
      </c>
      <c r="V76" s="218">
        <v>7.0555172073759997E-2</v>
      </c>
      <c r="W76" s="218">
        <v>-0.37969628241790748</v>
      </c>
      <c r="X76" s="218">
        <v>-2.5293363573612049E-2</v>
      </c>
      <c r="Y76" s="218">
        <v>0.11330243565723311</v>
      </c>
      <c r="Z76" s="218">
        <v>-0.21600433882260134</v>
      </c>
      <c r="AA76" s="218">
        <v>-0.4919140124248102</v>
      </c>
      <c r="AB76" s="218">
        <v>1.8489300857903561E-2</v>
      </c>
      <c r="AC76" s="218">
        <v>6.6906616704466987E-2</v>
      </c>
      <c r="AD76" s="218">
        <v>-0.2614140617296124</v>
      </c>
      <c r="AE76" s="217">
        <v>0</v>
      </c>
      <c r="AF76" s="217"/>
      <c r="AG76" s="217">
        <v>58.480425993491778</v>
      </c>
      <c r="AH76" s="217">
        <v>49.191401242481021</v>
      </c>
      <c r="AI76" s="210">
        <v>0</v>
      </c>
      <c r="AQ76" s="217"/>
      <c r="AR76" s="217"/>
      <c r="AS76" s="217"/>
      <c r="AT76" s="217"/>
      <c r="AU76" s="217"/>
      <c r="AV76" s="217"/>
      <c r="AW76" s="217"/>
      <c r="AX76" s="217"/>
      <c r="AY76" s="217"/>
      <c r="AZ76" s="217"/>
      <c r="BA76" s="217"/>
      <c r="BB76" s="217"/>
      <c r="BC76" s="217"/>
      <c r="BD76" s="217"/>
      <c r="BE76" s="217"/>
      <c r="BF76" s="217"/>
      <c r="BG76" s="217"/>
      <c r="BH76" s="217"/>
      <c r="BI76" s="217"/>
      <c r="BJ76" s="217"/>
      <c r="BK76" s="217"/>
      <c r="BL76" s="217"/>
      <c r="BM76" s="217"/>
    </row>
    <row r="77" spans="1:65">
      <c r="A77" s="210">
        <v>76</v>
      </c>
      <c r="B77" s="210">
        <v>0</v>
      </c>
      <c r="C77" s="210">
        <v>0</v>
      </c>
      <c r="D77" s="210">
        <v>0</v>
      </c>
      <c r="E77" s="210" t="s">
        <v>1888</v>
      </c>
      <c r="F77" s="210" t="s">
        <v>1504</v>
      </c>
      <c r="G77" s="210" t="s">
        <v>1497</v>
      </c>
      <c r="H77" s="210" t="s">
        <v>1290</v>
      </c>
      <c r="I77" s="210">
        <v>0</v>
      </c>
      <c r="J77" s="218">
        <v>9.8822621115614698E-2</v>
      </c>
      <c r="K77" s="218">
        <v>-0.16811426365566493</v>
      </c>
      <c r="L77" s="218">
        <v>-0.41468828411503572</v>
      </c>
      <c r="M77" s="218">
        <v>-0.22437753329473073</v>
      </c>
      <c r="N77" s="218">
        <v>-0.17573827446438919</v>
      </c>
      <c r="O77" s="218">
        <v>-3.4645821270025121E-2</v>
      </c>
      <c r="P77" s="218">
        <v>0.32088399922794825</v>
      </c>
      <c r="Q77" s="218">
        <v>0.22437753329473073</v>
      </c>
      <c r="R77" s="218">
        <v>0.27388535031847128</v>
      </c>
      <c r="S77" s="218">
        <v>0.33043813935533689</v>
      </c>
      <c r="T77" s="218">
        <v>0.30515344528083382</v>
      </c>
      <c r="U77" s="218">
        <v>-0.16956186064466325</v>
      </c>
      <c r="V77" s="218">
        <v>0.46853889210577088</v>
      </c>
      <c r="W77" s="218">
        <v>-0.41854854275236442</v>
      </c>
      <c r="X77" s="218">
        <v>-0.1519976838448176</v>
      </c>
      <c r="Y77" s="218">
        <v>8.5504728816830716E-2</v>
      </c>
      <c r="Z77" s="218">
        <v>-0.22273692337386602</v>
      </c>
      <c r="AA77" s="218">
        <v>-0.53290870488322717</v>
      </c>
      <c r="AB77" s="218">
        <v>2.7504342790966939E-2</v>
      </c>
      <c r="AC77" s="218">
        <v>-0.12912565141864513</v>
      </c>
      <c r="AD77" s="218">
        <v>1.4958502219648688E-2</v>
      </c>
      <c r="AE77" s="217">
        <v>0</v>
      </c>
      <c r="AF77" s="217"/>
      <c r="AG77" s="217">
        <v>46.853889210577087</v>
      </c>
      <c r="AH77" s="217">
        <v>53.290870488322717</v>
      </c>
      <c r="AI77" s="210">
        <v>0</v>
      </c>
      <c r="AQ77" s="217"/>
      <c r="AR77" s="217"/>
      <c r="AS77" s="217"/>
      <c r="AT77" s="217"/>
      <c r="AU77" s="217"/>
      <c r="AV77" s="217"/>
      <c r="AW77" s="217"/>
      <c r="AX77" s="217"/>
      <c r="AY77" s="217"/>
      <c r="AZ77" s="217"/>
      <c r="BA77" s="217"/>
      <c r="BB77" s="217"/>
      <c r="BC77" s="217"/>
      <c r="BD77" s="217"/>
      <c r="BE77" s="217"/>
      <c r="BF77" s="217"/>
      <c r="BG77" s="217"/>
      <c r="BH77" s="217"/>
      <c r="BI77" s="217"/>
      <c r="BJ77" s="217"/>
      <c r="BK77" s="217"/>
      <c r="BL77" s="217"/>
      <c r="BM77" s="217"/>
    </row>
    <row r="78" spans="1:65">
      <c r="A78" s="210">
        <v>77</v>
      </c>
      <c r="B78" s="210">
        <v>0</v>
      </c>
      <c r="C78" s="210">
        <v>0</v>
      </c>
      <c r="D78" s="210">
        <v>0</v>
      </c>
      <c r="E78" s="210" t="s">
        <v>1889</v>
      </c>
      <c r="F78" s="210" t="s">
        <v>1502</v>
      </c>
      <c r="G78" s="210" t="s">
        <v>1497</v>
      </c>
      <c r="H78" s="210" t="s">
        <v>1288</v>
      </c>
      <c r="I78" s="210">
        <v>0</v>
      </c>
      <c r="J78" s="218">
        <v>0.15194231518773557</v>
      </c>
      <c r="K78" s="218">
        <v>-0.16837728985318948</v>
      </c>
      <c r="L78" s="218">
        <v>-0.32447706898791739</v>
      </c>
      <c r="M78" s="218">
        <v>-0.22261920228660514</v>
      </c>
      <c r="N78" s="218">
        <v>-0.10608029102247618</v>
      </c>
      <c r="O78" s="218">
        <v>-0.12212550344289991</v>
      </c>
      <c r="P78" s="218">
        <v>0.21534364037936862</v>
      </c>
      <c r="Q78" s="218">
        <v>0.46946862413927509</v>
      </c>
      <c r="R78" s="218">
        <v>0.17721190074054827</v>
      </c>
      <c r="S78" s="218">
        <v>0.34474470572950494</v>
      </c>
      <c r="T78" s="218">
        <v>0.17052098220085748</v>
      </c>
      <c r="U78" s="218">
        <v>-0.19793426010133819</v>
      </c>
      <c r="V78" s="218">
        <v>0.20196180329998703</v>
      </c>
      <c r="W78" s="218">
        <v>-0.39151617513316872</v>
      </c>
      <c r="X78" s="218">
        <v>-6.9052877744575775E-2</v>
      </c>
      <c r="Y78" s="218">
        <v>0.10185786670131225</v>
      </c>
      <c r="Z78" s="218">
        <v>-0.21956606470053266</v>
      </c>
      <c r="AA78" s="218">
        <v>-0.50623619592048841</v>
      </c>
      <c r="AB78" s="218">
        <v>1.8578667013122083E-2</v>
      </c>
      <c r="AC78" s="218">
        <v>-2.4035338443549729E-3</v>
      </c>
      <c r="AD78" s="218">
        <v>-0.17305443679355595</v>
      </c>
      <c r="AE78" s="217">
        <v>0</v>
      </c>
      <c r="AF78" s="217"/>
      <c r="AG78" s="217">
        <v>46.946862413927512</v>
      </c>
      <c r="AH78" s="217">
        <v>50.62361959204884</v>
      </c>
      <c r="AI78" s="210">
        <v>0</v>
      </c>
      <c r="AQ78" s="217"/>
      <c r="AR78" s="217"/>
      <c r="AS78" s="217"/>
      <c r="AT78" s="217"/>
      <c r="AU78" s="217"/>
      <c r="AV78" s="217"/>
      <c r="AW78" s="217"/>
      <c r="AX78" s="217"/>
      <c r="AY78" s="217"/>
      <c r="AZ78" s="217"/>
      <c r="BA78" s="217"/>
      <c r="BB78" s="217"/>
      <c r="BC78" s="217"/>
      <c r="BD78" s="217"/>
      <c r="BE78" s="217"/>
      <c r="BF78" s="217"/>
      <c r="BG78" s="217"/>
      <c r="BH78" s="217"/>
      <c r="BI78" s="217"/>
      <c r="BJ78" s="217"/>
      <c r="BK78" s="217"/>
      <c r="BL78" s="217"/>
      <c r="BM78" s="217"/>
    </row>
    <row r="79" spans="1:65">
      <c r="A79" s="210">
        <v>78</v>
      </c>
      <c r="B79" s="210">
        <v>0</v>
      </c>
      <c r="C79" s="210">
        <v>0</v>
      </c>
      <c r="D79" s="210">
        <v>48</v>
      </c>
      <c r="E79" s="210" t="s">
        <v>1890</v>
      </c>
      <c r="F79" s="210" t="s">
        <v>1646</v>
      </c>
      <c r="G79" s="210" t="s">
        <v>140</v>
      </c>
      <c r="H79" s="210" t="s">
        <v>1435</v>
      </c>
      <c r="I79" s="210">
        <v>0</v>
      </c>
      <c r="J79" s="218">
        <v>0.10780856423173787</v>
      </c>
      <c r="K79" s="218">
        <v>-0.24911838790931998</v>
      </c>
      <c r="L79" s="218">
        <v>0.18967254408060438</v>
      </c>
      <c r="M79" s="218">
        <v>-4.9874055415617222E-2</v>
      </c>
      <c r="N79" s="218">
        <v>0.25818639798488663</v>
      </c>
      <c r="O79" s="218">
        <v>0.27279596977329967</v>
      </c>
      <c r="P79" s="218">
        <v>-0.12191435768261973</v>
      </c>
      <c r="Q79" s="218">
        <v>0.30654911838790916</v>
      </c>
      <c r="R79" s="218" t="e">
        <v>#VALUE!</v>
      </c>
      <c r="S79" s="218">
        <v>-2.468513853904292E-2</v>
      </c>
      <c r="T79" s="218">
        <v>-0.17959697732997487</v>
      </c>
      <c r="U79" s="218">
        <v>-0.17657430730478602</v>
      </c>
      <c r="V79" s="218">
        <v>-0.22166246851385399</v>
      </c>
      <c r="W79" s="218">
        <v>-0.21788413098236781</v>
      </c>
      <c r="X79" s="218">
        <v>-0.13224181360201509</v>
      </c>
      <c r="Y79" s="218">
        <v>-1.4357682619647361E-2</v>
      </c>
      <c r="Z79" s="218">
        <v>-5.6423173803526495E-2</v>
      </c>
      <c r="AA79" s="218">
        <v>-0.32695214105793458</v>
      </c>
      <c r="AB79" s="218">
        <v>0.45037783375314849</v>
      </c>
      <c r="AC79" s="218">
        <v>0.14408060453400501</v>
      </c>
      <c r="AD79" s="218">
        <v>-0.74332493702770785</v>
      </c>
      <c r="AE79" s="217">
        <v>0</v>
      </c>
      <c r="AF79" s="217"/>
      <c r="AG79" s="217">
        <v>45.037783375314852</v>
      </c>
      <c r="AH79" s="217">
        <v>74.33249370277079</v>
      </c>
      <c r="AI79" s="210">
        <v>0</v>
      </c>
      <c r="AQ79" s="217"/>
      <c r="AR79" s="217"/>
      <c r="AS79" s="217"/>
      <c r="AT79" s="217"/>
      <c r="AU79" s="217"/>
      <c r="AV79" s="217"/>
      <c r="AW79" s="217"/>
      <c r="AX79" s="217"/>
      <c r="AY79" s="217"/>
      <c r="AZ79" s="217"/>
      <c r="BA79" s="217"/>
      <c r="BB79" s="217"/>
      <c r="BC79" s="217"/>
      <c r="BD79" s="217"/>
      <c r="BE79" s="217"/>
      <c r="BF79" s="217"/>
      <c r="BG79" s="217"/>
      <c r="BH79" s="217"/>
      <c r="BI79" s="217"/>
      <c r="BJ79" s="217"/>
      <c r="BK79" s="217"/>
      <c r="BL79" s="217"/>
      <c r="BM79" s="217"/>
    </row>
    <row r="80" spans="1:65">
      <c r="A80" s="210">
        <v>79</v>
      </c>
      <c r="B80" s="210">
        <v>0</v>
      </c>
      <c r="C80" s="210">
        <v>0</v>
      </c>
      <c r="D80" s="210">
        <v>49</v>
      </c>
      <c r="E80" s="210" t="s">
        <v>1891</v>
      </c>
      <c r="F80" s="210" t="s">
        <v>1647</v>
      </c>
      <c r="G80" s="210" t="s">
        <v>140</v>
      </c>
      <c r="H80" s="210" t="s">
        <v>1474</v>
      </c>
      <c r="I80" s="210">
        <v>1</v>
      </c>
      <c r="J80" s="218">
        <v>1.5713662156263616E-2</v>
      </c>
      <c r="K80" s="218">
        <v>-0.94805761676123979</v>
      </c>
      <c r="L80" s="218">
        <v>0.44783937145351371</v>
      </c>
      <c r="M80" s="218">
        <v>-1.0471409864687908</v>
      </c>
      <c r="N80" s="218">
        <v>0.97031863814927977</v>
      </c>
      <c r="O80" s="218">
        <v>0.65473592317765172</v>
      </c>
      <c r="P80" s="218">
        <v>0.99214316892186816</v>
      </c>
      <c r="Q80" s="218">
        <v>-0.29375818419903976</v>
      </c>
      <c r="R80" s="218">
        <v>0.2714971628109995</v>
      </c>
      <c r="S80" s="218">
        <v>0.4945438673068529</v>
      </c>
      <c r="T80" s="218">
        <v>-0.34177215189873411</v>
      </c>
      <c r="U80" s="218">
        <v>0.3435181143605413</v>
      </c>
      <c r="V80" s="218">
        <v>0.72413793103448276</v>
      </c>
      <c r="W80" s="218">
        <v>0.31689218681798342</v>
      </c>
      <c r="X80" s="218">
        <v>0.64775207333042339</v>
      </c>
      <c r="Y80" s="218">
        <v>0.51593190746398954</v>
      </c>
      <c r="Z80" s="218">
        <v>-1.4941073766914013</v>
      </c>
      <c r="AA80" s="218">
        <v>-1.4495853339153206</v>
      </c>
      <c r="AB80" s="218">
        <v>-1.0593627237014405</v>
      </c>
      <c r="AC80" s="218">
        <v>-0.39546049759930157</v>
      </c>
      <c r="AD80" s="218">
        <v>0.90309908336970757</v>
      </c>
      <c r="AE80" s="217">
        <v>0</v>
      </c>
      <c r="AF80" s="217"/>
      <c r="AG80" s="217">
        <v>99.214316892186815</v>
      </c>
      <c r="AH80" s="217">
        <v>149.41073766914013</v>
      </c>
      <c r="AI80" s="210">
        <v>0</v>
      </c>
      <c r="AQ80" s="217"/>
      <c r="AR80" s="217"/>
      <c r="AS80" s="217"/>
      <c r="AT80" s="217"/>
      <c r="AU80" s="217"/>
      <c r="AV80" s="217"/>
      <c r="AW80" s="217"/>
      <c r="AX80" s="217"/>
      <c r="AY80" s="217"/>
      <c r="AZ80" s="217"/>
      <c r="BA80" s="217"/>
      <c r="BB80" s="217"/>
      <c r="BC80" s="217"/>
      <c r="BD80" s="217"/>
      <c r="BE80" s="217"/>
      <c r="BF80" s="217"/>
      <c r="BG80" s="217"/>
      <c r="BH80" s="217"/>
      <c r="BI80" s="217"/>
      <c r="BJ80" s="217"/>
      <c r="BK80" s="217"/>
      <c r="BL80" s="217"/>
      <c r="BM80" s="217"/>
    </row>
    <row r="81" spans="1:65">
      <c r="A81" s="210">
        <v>80</v>
      </c>
      <c r="B81" s="210">
        <v>0</v>
      </c>
      <c r="C81" s="210">
        <v>0</v>
      </c>
      <c r="D81" s="210">
        <v>50</v>
      </c>
      <c r="E81" s="210" t="s">
        <v>234</v>
      </c>
      <c r="F81" s="210" t="s">
        <v>1648</v>
      </c>
      <c r="G81" s="210" t="s">
        <v>1497</v>
      </c>
      <c r="H81" s="210" t="s">
        <v>1480</v>
      </c>
      <c r="I81" s="210">
        <v>1</v>
      </c>
      <c r="J81" s="218">
        <v>0.16241062308478038</v>
      </c>
      <c r="K81" s="218">
        <v>-0.47191011235955072</v>
      </c>
      <c r="L81" s="218">
        <v>-1.3452502553626151</v>
      </c>
      <c r="M81" s="218">
        <v>0.36874361593462712</v>
      </c>
      <c r="N81" s="218">
        <v>0.20429009193054129</v>
      </c>
      <c r="O81" s="218">
        <v>-0.3718079673135854</v>
      </c>
      <c r="P81" s="218">
        <v>1</v>
      </c>
      <c r="Q81" s="218">
        <v>0.55566905005107248</v>
      </c>
      <c r="R81" s="218">
        <v>1</v>
      </c>
      <c r="S81" s="218">
        <v>0.88968335035750767</v>
      </c>
      <c r="T81" s="218">
        <v>-0.19407558733401437</v>
      </c>
      <c r="U81" s="218">
        <v>0.44637385086823284</v>
      </c>
      <c r="V81" s="218">
        <v>7.7630234933605699E-2</v>
      </c>
      <c r="W81" s="218">
        <v>-1.3595505617977532</v>
      </c>
      <c r="X81" s="218">
        <v>0.79366700715015326</v>
      </c>
      <c r="Y81" s="218">
        <v>-1.5597548518896835</v>
      </c>
      <c r="Z81" s="218">
        <v>-7.1501532175689778E-3</v>
      </c>
      <c r="AA81" s="218">
        <v>-0.41470888661899907</v>
      </c>
      <c r="AB81" s="218">
        <v>-1.6394279877425948</v>
      </c>
      <c r="AC81" s="218">
        <v>-9.4994892747701898E-2</v>
      </c>
      <c r="AD81" s="218">
        <v>-0.25331971399387138</v>
      </c>
      <c r="AE81" s="217">
        <v>0</v>
      </c>
      <c r="AF81" s="217"/>
      <c r="AG81" s="217">
        <v>100</v>
      </c>
      <c r="AH81" s="217">
        <v>163.94279877425947</v>
      </c>
      <c r="AI81" s="210">
        <v>0</v>
      </c>
      <c r="AQ81" s="217"/>
      <c r="AR81" s="217"/>
      <c r="AS81" s="217"/>
      <c r="AT81" s="217"/>
      <c r="AU81" s="217"/>
      <c r="AV81" s="217"/>
      <c r="AW81" s="217"/>
      <c r="AX81" s="217"/>
      <c r="AY81" s="217"/>
      <c r="AZ81" s="217"/>
      <c r="BA81" s="217"/>
      <c r="BB81" s="217"/>
      <c r="BC81" s="217"/>
      <c r="BD81" s="217"/>
      <c r="BE81" s="217"/>
      <c r="BF81" s="217"/>
      <c r="BG81" s="217"/>
      <c r="BH81" s="217"/>
      <c r="BI81" s="217"/>
      <c r="BJ81" s="217"/>
      <c r="BK81" s="217"/>
      <c r="BL81" s="217"/>
      <c r="BM81" s="217"/>
    </row>
    <row r="82" spans="1:65">
      <c r="A82" s="210">
        <v>81</v>
      </c>
      <c r="B82" s="210">
        <v>0</v>
      </c>
      <c r="C82" s="210">
        <v>0</v>
      </c>
      <c r="D82" s="210">
        <v>51</v>
      </c>
      <c r="E82" s="210" t="s">
        <v>235</v>
      </c>
      <c r="F82" s="210" t="s">
        <v>1649</v>
      </c>
      <c r="G82" s="210" t="s">
        <v>140</v>
      </c>
      <c r="H82" s="210" t="s">
        <v>1487</v>
      </c>
      <c r="I82" s="210">
        <v>1</v>
      </c>
      <c r="J82" s="218">
        <v>-0.44657298962817277</v>
      </c>
      <c r="K82" s="218">
        <v>0.14442920834068881</v>
      </c>
      <c r="L82" s="218">
        <v>0.12478214701787933</v>
      </c>
      <c r="M82" s="218">
        <v>-9.8930048674574014E-2</v>
      </c>
      <c r="N82" s="218">
        <v>-0.15369196388355796</v>
      </c>
      <c r="O82" s="218">
        <v>0.16314866685756088</v>
      </c>
      <c r="P82" s="218">
        <v>-0.87465033805668135</v>
      </c>
      <c r="Q82" s="218">
        <v>0.35825005061874965</v>
      </c>
      <c r="R82" s="218">
        <v>0.17886788253966618</v>
      </c>
      <c r="S82" s="218">
        <v>0.45995668403374429</v>
      </c>
      <c r="T82" s="218">
        <v>-0.275023420136425</v>
      </c>
      <c r="U82" s="218">
        <v>5.406815430554953E-2</v>
      </c>
      <c r="V82" s="218">
        <v>0.51069031668163589</v>
      </c>
      <c r="W82" s="218">
        <v>0.45033433334058387</v>
      </c>
      <c r="X82" s="218">
        <v>8.5017002266313077E-2</v>
      </c>
      <c r="Y82" s="218">
        <v>6.224218534074577E-2</v>
      </c>
      <c r="Z82" s="218">
        <v>5.5279664921469462E-2</v>
      </c>
      <c r="AA82" s="218">
        <v>0.38419287479405229</v>
      </c>
      <c r="AB82" s="218">
        <v>-0.34190551350582882</v>
      </c>
      <c r="AC82" s="218">
        <v>6.5068400277436947E-2</v>
      </c>
      <c r="AD82" s="218">
        <v>0.14253953797218905</v>
      </c>
      <c r="AE82" s="217">
        <v>0</v>
      </c>
      <c r="AF82" s="217"/>
      <c r="AG82" s="217">
        <v>51.069031668163589</v>
      </c>
      <c r="AH82" s="217">
        <v>87.465033805668142</v>
      </c>
      <c r="AI82" s="210">
        <v>0</v>
      </c>
      <c r="AQ82" s="217"/>
      <c r="AR82" s="217"/>
      <c r="AS82" s="217"/>
      <c r="AT82" s="217"/>
      <c r="AU82" s="217"/>
      <c r="AV82" s="217"/>
      <c r="AW82" s="217"/>
      <c r="AX82" s="217"/>
      <c r="AY82" s="217"/>
      <c r="AZ82" s="217"/>
      <c r="BA82" s="217"/>
      <c r="BB82" s="217"/>
      <c r="BC82" s="217"/>
      <c r="BD82" s="217"/>
      <c r="BE82" s="217"/>
      <c r="BF82" s="217"/>
      <c r="BG82" s="217"/>
      <c r="BH82" s="217"/>
      <c r="BI82" s="217"/>
      <c r="BJ82" s="217"/>
      <c r="BK82" s="217"/>
      <c r="BL82" s="217"/>
      <c r="BM82" s="217"/>
    </row>
    <row r="83" spans="1:65">
      <c r="A83" s="210">
        <v>82</v>
      </c>
      <c r="B83" s="210">
        <v>0</v>
      </c>
      <c r="C83" s="210">
        <v>0</v>
      </c>
      <c r="D83" s="210">
        <v>0</v>
      </c>
      <c r="E83" s="210" t="s">
        <v>236</v>
      </c>
      <c r="F83" s="210" t="s">
        <v>1650</v>
      </c>
      <c r="G83" s="210" t="s">
        <v>140</v>
      </c>
      <c r="H83" s="210" t="s">
        <v>1488</v>
      </c>
      <c r="I83" s="210">
        <v>1</v>
      </c>
      <c r="J83" s="218">
        <v>-0.340025701095508</v>
      </c>
      <c r="K83" s="218">
        <v>0.1243605590107154</v>
      </c>
      <c r="L83" s="218">
        <v>0.17123439661164241</v>
      </c>
      <c r="M83" s="218">
        <v>9.4193798375536958E-2</v>
      </c>
      <c r="N83" s="218">
        <v>-0.14802083009646649</v>
      </c>
      <c r="O83" s="218">
        <v>-8.8779711483426726E-2</v>
      </c>
      <c r="P83" s="218">
        <v>-0.84632426681126904</v>
      </c>
      <c r="Q83" s="218">
        <v>0.4630958280793942</v>
      </c>
      <c r="R83" s="218">
        <v>-0.13510083967007916</v>
      </c>
      <c r="S83" s="218">
        <v>0.41116660862764065</v>
      </c>
      <c r="T83" s="218">
        <v>-0.38906034866285122</v>
      </c>
      <c r="U83" s="218">
        <v>7.5781544800446882E-2</v>
      </c>
      <c r="V83" s="218">
        <v>0.42671774035121462</v>
      </c>
      <c r="W83" s="218">
        <v>0.40411154871988869</v>
      </c>
      <c r="X83" s="218">
        <v>-3.2255769425075222E-2</v>
      </c>
      <c r="Y83" s="218">
        <v>-7.7288741797746321E-2</v>
      </c>
      <c r="Z83" s="218">
        <v>-1.421410144395009E-2</v>
      </c>
      <c r="AA83" s="218">
        <v>0.17432518554543089</v>
      </c>
      <c r="AB83" s="218">
        <v>-0.11985970693204223</v>
      </c>
      <c r="AC83" s="218">
        <v>-2.7419580709238384E-4</v>
      </c>
      <c r="AD83" s="218">
        <v>0.18885779526767624</v>
      </c>
      <c r="AE83" s="217">
        <v>0</v>
      </c>
      <c r="AF83" s="217"/>
      <c r="AG83" s="217">
        <v>46.309582807939421</v>
      </c>
      <c r="AH83" s="217">
        <v>84.632426681126901</v>
      </c>
      <c r="AI83" s="210">
        <v>0</v>
      </c>
      <c r="AQ83" s="217"/>
      <c r="AR83" s="217"/>
      <c r="AS83" s="217"/>
      <c r="AT83" s="217"/>
      <c r="AU83" s="217"/>
      <c r="AV83" s="217"/>
      <c r="AW83" s="217"/>
      <c r="AX83" s="217"/>
      <c r="AY83" s="217"/>
      <c r="AZ83" s="217"/>
      <c r="BA83" s="217"/>
      <c r="BB83" s="217"/>
      <c r="BC83" s="217"/>
      <c r="BD83" s="217"/>
      <c r="BE83" s="217"/>
      <c r="BF83" s="217"/>
      <c r="BG83" s="217"/>
      <c r="BH83" s="217"/>
      <c r="BI83" s="217"/>
      <c r="BJ83" s="217"/>
      <c r="BK83" s="217"/>
      <c r="BL83" s="217"/>
      <c r="BM83" s="217"/>
    </row>
    <row r="84" spans="1:65">
      <c r="A84" s="210">
        <v>83</v>
      </c>
      <c r="B84" s="210">
        <v>0</v>
      </c>
      <c r="C84" s="210">
        <v>0</v>
      </c>
      <c r="D84" s="210">
        <v>0</v>
      </c>
      <c r="E84" s="210" t="s">
        <v>237</v>
      </c>
      <c r="F84" s="210" t="s">
        <v>1651</v>
      </c>
      <c r="G84" s="210" t="s">
        <v>140</v>
      </c>
      <c r="H84" s="210" t="s">
        <v>1486</v>
      </c>
      <c r="I84" s="210">
        <v>1</v>
      </c>
      <c r="J84" s="218">
        <v>-0.38266242225741692</v>
      </c>
      <c r="K84" s="218">
        <v>0.13490873434259509</v>
      </c>
      <c r="L84" s="218">
        <v>0.15319107065042981</v>
      </c>
      <c r="M84" s="218">
        <v>1.495653802065838E-2</v>
      </c>
      <c r="N84" s="218">
        <v>-0.1556110922112055</v>
      </c>
      <c r="O84" s="218">
        <v>1.1271402097866378E-2</v>
      </c>
      <c r="P84" s="218">
        <v>-0.85847233573512283</v>
      </c>
      <c r="Q84" s="218">
        <v>0.42173791559726581</v>
      </c>
      <c r="R84" s="218">
        <v>-7.5806117564269264E-3</v>
      </c>
      <c r="S84" s="218">
        <v>0.43173433911722298</v>
      </c>
      <c r="T84" s="218">
        <v>-0.33825681505579835</v>
      </c>
      <c r="U84" s="218">
        <v>6.6894843032782689E-2</v>
      </c>
      <c r="V84" s="218">
        <v>0.45920425377086049</v>
      </c>
      <c r="W84" s="218">
        <v>0.42248951993557693</v>
      </c>
      <c r="X84" s="218">
        <v>1.5399965385585987E-2</v>
      </c>
      <c r="Y84" s="218">
        <v>-2.0959907935460705E-2</v>
      </c>
      <c r="Z84" s="218">
        <v>1.2391688366792495E-2</v>
      </c>
      <c r="AA84" s="218">
        <v>0.25896774385381427</v>
      </c>
      <c r="AB84" s="218">
        <v>-0.21325532775848621</v>
      </c>
      <c r="AC84" s="218">
        <v>2.5150475694749003E-2</v>
      </c>
      <c r="AD84" s="218">
        <v>0.16887415192975108</v>
      </c>
      <c r="AE84" s="217">
        <v>0</v>
      </c>
      <c r="AF84" s="217"/>
      <c r="AG84" s="217">
        <v>45.920425377086048</v>
      </c>
      <c r="AH84" s="217">
        <v>85.847233573512284</v>
      </c>
      <c r="AI84" s="210">
        <v>0</v>
      </c>
      <c r="AQ84" s="217"/>
      <c r="AR84" s="217"/>
      <c r="AS84" s="217"/>
      <c r="AT84" s="217"/>
      <c r="AU84" s="217"/>
      <c r="AV84" s="217"/>
      <c r="AW84" s="217"/>
      <c r="AX84" s="217"/>
      <c r="AY84" s="217"/>
      <c r="AZ84" s="217"/>
      <c r="BA84" s="217"/>
      <c r="BB84" s="217"/>
      <c r="BC84" s="217"/>
      <c r="BD84" s="217"/>
      <c r="BE84" s="217"/>
      <c r="BF84" s="217"/>
      <c r="BG84" s="217"/>
      <c r="BH84" s="217"/>
      <c r="BI84" s="217"/>
      <c r="BJ84" s="217"/>
      <c r="BK84" s="217"/>
      <c r="BL84" s="217"/>
      <c r="BM84" s="217"/>
    </row>
    <row r="85" spans="1:65">
      <c r="A85" s="210">
        <v>84</v>
      </c>
      <c r="B85" s="210" t="s">
        <v>339</v>
      </c>
      <c r="C85" s="210" t="s">
        <v>320</v>
      </c>
      <c r="D85" s="210">
        <v>54</v>
      </c>
      <c r="E85" s="210" t="s">
        <v>238</v>
      </c>
      <c r="F85" s="210" t="s">
        <v>1654</v>
      </c>
      <c r="G85" s="210" t="s">
        <v>1496</v>
      </c>
      <c r="H85" s="210" t="s">
        <v>1324</v>
      </c>
      <c r="I85" s="210">
        <v>0</v>
      </c>
      <c r="J85" s="218">
        <v>0</v>
      </c>
      <c r="K85" s="218">
        <v>-4.4859813084112125E-2</v>
      </c>
      <c r="L85" s="218">
        <v>8.785046728971968E-2</v>
      </c>
      <c r="M85" s="218">
        <v>3.7383177570093455E-2</v>
      </c>
      <c r="N85" s="218">
        <v>2.6168224299065394E-2</v>
      </c>
      <c r="O85" s="218">
        <v>7.2897196261682215E-2</v>
      </c>
      <c r="P85" s="218">
        <v>-0.16074766355140191</v>
      </c>
      <c r="Q85" s="218">
        <v>5.7943925233644888E-2</v>
      </c>
      <c r="R85" s="218">
        <v>-3.7383177570093989E-3</v>
      </c>
      <c r="S85" s="218">
        <v>-2.9906542056074792E-2</v>
      </c>
      <c r="T85" s="218">
        <v>-0.11401869158878507</v>
      </c>
      <c r="U85" s="218">
        <v>3.551401869158876E-2</v>
      </c>
      <c r="V85" s="218">
        <v>0.11028037383177568</v>
      </c>
      <c r="W85" s="218">
        <v>-7.102803738317752E-2</v>
      </c>
      <c r="X85" s="218">
        <v>-6.1682242990654154E-2</v>
      </c>
      <c r="Y85" s="218">
        <v>-5.4205607476635491E-2</v>
      </c>
      <c r="Z85" s="218">
        <v>5.6074766355140186E-2</v>
      </c>
      <c r="AA85" s="218">
        <v>-7.6635514018691619E-2</v>
      </c>
      <c r="AB85" s="218">
        <v>1.8691588785046728E-2</v>
      </c>
      <c r="AC85" s="218">
        <v>4.8598130841121523E-2</v>
      </c>
      <c r="AD85" s="218">
        <v>-8.2242990654205581E-2</v>
      </c>
      <c r="AE85" s="217">
        <v>0</v>
      </c>
      <c r="AF85" s="217"/>
      <c r="AG85" s="217">
        <v>11.028037383177567</v>
      </c>
      <c r="AH85" s="217">
        <v>16.074766355140191</v>
      </c>
      <c r="AI85" s="210">
        <v>0</v>
      </c>
      <c r="AQ85" s="217"/>
      <c r="AR85" s="217"/>
      <c r="AS85" s="217"/>
      <c r="AT85" s="217"/>
      <c r="AU85" s="217"/>
      <c r="AV85" s="217"/>
      <c r="AW85" s="217"/>
      <c r="AX85" s="217"/>
      <c r="AY85" s="217"/>
      <c r="AZ85" s="217"/>
      <c r="BA85" s="217"/>
      <c r="BB85" s="217"/>
      <c r="BC85" s="217"/>
      <c r="BD85" s="217"/>
      <c r="BE85" s="217"/>
      <c r="BF85" s="217"/>
      <c r="BG85" s="217"/>
      <c r="BH85" s="217"/>
      <c r="BI85" s="217"/>
      <c r="BJ85" s="217"/>
      <c r="BK85" s="217"/>
      <c r="BL85" s="217"/>
      <c r="BM85" s="217"/>
    </row>
    <row r="86" spans="1:65">
      <c r="A86" s="210">
        <v>85</v>
      </c>
      <c r="B86" s="210">
        <v>0</v>
      </c>
      <c r="C86" s="210">
        <v>0</v>
      </c>
      <c r="D86" s="210">
        <v>0</v>
      </c>
      <c r="E86" s="210" t="s">
        <v>239</v>
      </c>
      <c r="F86" s="210" t="s">
        <v>1655</v>
      </c>
      <c r="G86" s="210" t="s">
        <v>1496</v>
      </c>
      <c r="H86" s="210" t="s">
        <v>1325</v>
      </c>
      <c r="I86" s="210">
        <v>0</v>
      </c>
      <c r="J86" s="218">
        <v>5.8708414872797876E-3</v>
      </c>
      <c r="K86" s="218">
        <v>-0.13894324853228965</v>
      </c>
      <c r="L86" s="218">
        <v>0.14090019569471615</v>
      </c>
      <c r="M86" s="218">
        <v>4.8923679060665359E-2</v>
      </c>
      <c r="N86" s="218">
        <v>-3.9138943248532843E-3</v>
      </c>
      <c r="O86" s="218">
        <v>4.5009784735812075E-2</v>
      </c>
      <c r="P86" s="218">
        <v>-0.18003913894324858</v>
      </c>
      <c r="Q86" s="218">
        <v>1.9569471624266144E-2</v>
      </c>
      <c r="R86" s="218">
        <v>1.3698630136986217E-2</v>
      </c>
      <c r="S86" s="218">
        <v>7.8277886497064297E-3</v>
      </c>
      <c r="T86" s="218">
        <v>-3.9138943248532287E-2</v>
      </c>
      <c r="U86" s="218">
        <v>5.2837573385518505E-2</v>
      </c>
      <c r="V86" s="218">
        <v>5.6751467710371789E-2</v>
      </c>
      <c r="W86" s="218">
        <v>-7.8277886497064575E-2</v>
      </c>
      <c r="X86" s="218">
        <v>-6.2622309197651715E-2</v>
      </c>
      <c r="Y86" s="218">
        <v>-7.8277886497064575E-2</v>
      </c>
      <c r="Z86" s="218">
        <v>5.0880626223092001E-2</v>
      </c>
      <c r="AA86" s="218">
        <v>-9.3933463796477573E-2</v>
      </c>
      <c r="AB86" s="218">
        <v>-2.544031311154607E-2</v>
      </c>
      <c r="AC86" s="218">
        <v>-3.9138943248532287E-2</v>
      </c>
      <c r="AD86" s="218">
        <v>-0.12524461839530329</v>
      </c>
      <c r="AE86" s="217">
        <v>0</v>
      </c>
      <c r="AF86" s="217"/>
      <c r="AG86" s="217">
        <v>14.090019569471615</v>
      </c>
      <c r="AH86" s="217">
        <v>18.003913894324857</v>
      </c>
      <c r="AI86" s="210">
        <v>0</v>
      </c>
      <c r="AQ86" s="217"/>
      <c r="AR86" s="217"/>
      <c r="AS86" s="217"/>
      <c r="AT86" s="217"/>
      <c r="AU86" s="217"/>
      <c r="AV86" s="217"/>
      <c r="AW86" s="217"/>
      <c r="AX86" s="217"/>
      <c r="AY86" s="217"/>
      <c r="AZ86" s="217"/>
      <c r="BA86" s="217"/>
      <c r="BB86" s="217"/>
      <c r="BC86" s="217"/>
      <c r="BD86" s="217"/>
      <c r="BE86" s="217"/>
      <c r="BF86" s="217"/>
      <c r="BG86" s="217"/>
      <c r="BH86" s="217"/>
      <c r="BI86" s="217"/>
      <c r="BJ86" s="217"/>
      <c r="BK86" s="217"/>
      <c r="BL86" s="217"/>
      <c r="BM86" s="217"/>
    </row>
    <row r="87" spans="1:65">
      <c r="A87" s="210">
        <v>86</v>
      </c>
      <c r="B87" s="210">
        <v>0</v>
      </c>
      <c r="C87" s="210">
        <v>0</v>
      </c>
      <c r="D87" s="210">
        <v>0</v>
      </c>
      <c r="E87" s="210" t="s">
        <v>240</v>
      </c>
      <c r="F87" s="210" t="s">
        <v>1656</v>
      </c>
      <c r="G87" s="210" t="s">
        <v>1496</v>
      </c>
      <c r="H87" s="210" t="s">
        <v>1323</v>
      </c>
      <c r="I87" s="210">
        <v>0</v>
      </c>
      <c r="J87" s="218">
        <v>3.838771593090129E-3</v>
      </c>
      <c r="K87" s="218">
        <v>-9.7888675623800409E-2</v>
      </c>
      <c r="L87" s="218">
        <v>0.11900191938579646</v>
      </c>
      <c r="M87" s="218">
        <v>4.414587332053737E-2</v>
      </c>
      <c r="N87" s="218">
        <v>1.151631477927066E-2</v>
      </c>
      <c r="O87" s="218">
        <v>5.7581573896353162E-2</v>
      </c>
      <c r="P87" s="218">
        <v>-0.17274472168905949</v>
      </c>
      <c r="Q87" s="218">
        <v>3.8387715930902108E-2</v>
      </c>
      <c r="R87" s="218">
        <v>7.6775431861803951E-3</v>
      </c>
      <c r="S87" s="218">
        <v>-7.6775431861803951E-3</v>
      </c>
      <c r="T87" s="218">
        <v>-7.1017274472168962E-2</v>
      </c>
      <c r="U87" s="218">
        <v>4.6065259117082508E-2</v>
      </c>
      <c r="V87" s="218">
        <v>8.2533589251439485E-2</v>
      </c>
      <c r="W87" s="218">
        <v>-7.4856046065259085E-2</v>
      </c>
      <c r="X87" s="218">
        <v>-6.1420345489443431E-2</v>
      </c>
      <c r="Y87" s="218">
        <v>-6.71785028790787E-2</v>
      </c>
      <c r="Z87" s="218">
        <v>5.37428023032629E-2</v>
      </c>
      <c r="AA87" s="218">
        <v>-8.6372360844529747E-2</v>
      </c>
      <c r="AB87" s="218">
        <v>-5.7581573896353985E-3</v>
      </c>
      <c r="AC87" s="218">
        <v>0</v>
      </c>
      <c r="AD87" s="218">
        <v>-0.10748560460652594</v>
      </c>
      <c r="AE87" s="217">
        <v>0</v>
      </c>
      <c r="AF87" s="217"/>
      <c r="AG87" s="217">
        <v>11.900191938579646</v>
      </c>
      <c r="AH87" s="217">
        <v>17.274472168905948</v>
      </c>
      <c r="AI87" s="210">
        <v>0</v>
      </c>
      <c r="AQ87" s="217"/>
      <c r="AR87" s="217"/>
      <c r="AS87" s="217"/>
      <c r="AT87" s="217"/>
      <c r="AU87" s="217"/>
      <c r="AV87" s="217"/>
      <c r="AW87" s="217"/>
      <c r="AX87" s="217"/>
      <c r="AY87" s="217"/>
      <c r="AZ87" s="217"/>
      <c r="BA87" s="217"/>
      <c r="BB87" s="217"/>
      <c r="BC87" s="217"/>
      <c r="BD87" s="217"/>
      <c r="BE87" s="217"/>
      <c r="BF87" s="217"/>
      <c r="BG87" s="217"/>
      <c r="BH87" s="217"/>
      <c r="BI87" s="217"/>
      <c r="BJ87" s="217"/>
      <c r="BK87" s="217"/>
      <c r="BL87" s="217"/>
      <c r="BM87" s="217"/>
    </row>
    <row r="88" spans="1:65">
      <c r="A88" s="210">
        <v>87</v>
      </c>
      <c r="B88" s="210">
        <v>0</v>
      </c>
      <c r="C88" s="210">
        <v>0</v>
      </c>
      <c r="D88" s="210">
        <v>55</v>
      </c>
      <c r="E88" s="210" t="s">
        <v>241</v>
      </c>
      <c r="F88" s="210" t="s">
        <v>1539</v>
      </c>
      <c r="G88" s="210" t="s">
        <v>1496</v>
      </c>
      <c r="H88" s="210" t="s">
        <v>1327</v>
      </c>
      <c r="I88" s="210">
        <v>0</v>
      </c>
      <c r="J88" s="218">
        <v>2.0887728459530137E-2</v>
      </c>
      <c r="K88" s="218">
        <v>-0.16449086161879889</v>
      </c>
      <c r="L88" s="218">
        <v>2.8720626631853825E-2</v>
      </c>
      <c r="M88" s="218">
        <v>0.12271540469973899</v>
      </c>
      <c r="N88" s="218">
        <v>8.0939947780678895E-2</v>
      </c>
      <c r="O88" s="218">
        <v>7.8328981723238718E-3</v>
      </c>
      <c r="P88" s="218">
        <v>8.6161879895561469E-2</v>
      </c>
      <c r="Q88" s="218">
        <v>-0.10966057441253253</v>
      </c>
      <c r="R88" s="218">
        <v>-0.20626631853785898</v>
      </c>
      <c r="S88" s="218">
        <v>3.3942558746736406E-2</v>
      </c>
      <c r="T88" s="218">
        <v>-2.3498694516971244E-2</v>
      </c>
      <c r="U88" s="218">
        <v>1.0443864229765162E-2</v>
      </c>
      <c r="V88" s="218">
        <v>1.3054830287206267E-2</v>
      </c>
      <c r="W88" s="218">
        <v>-4.1775456919059907E-2</v>
      </c>
      <c r="X88" s="218">
        <v>-0.16449086161879889</v>
      </c>
      <c r="Y88" s="218">
        <v>-0.22454308093994774</v>
      </c>
      <c r="Z88" s="218">
        <v>4.1775456919060094E-2</v>
      </c>
      <c r="AA88" s="218">
        <v>-6.5274151436031339E-2</v>
      </c>
      <c r="AB88" s="218">
        <v>-0.10704960835509124</v>
      </c>
      <c r="AC88" s="218">
        <v>5.7441253263707651E-2</v>
      </c>
      <c r="AD88" s="218">
        <v>-3.1331592689294932E-2</v>
      </c>
      <c r="AE88" s="217">
        <v>0</v>
      </c>
      <c r="AF88" s="217"/>
      <c r="AG88" s="217">
        <v>12.2715404699739</v>
      </c>
      <c r="AH88" s="217">
        <v>22.454308093994772</v>
      </c>
      <c r="AI88" s="210">
        <v>0</v>
      </c>
      <c r="AQ88" s="217"/>
      <c r="AR88" s="217"/>
      <c r="AS88" s="217"/>
      <c r="AT88" s="217"/>
      <c r="AU88" s="217"/>
      <c r="AV88" s="217"/>
      <c r="AW88" s="217"/>
      <c r="AX88" s="217"/>
      <c r="AY88" s="217"/>
      <c r="AZ88" s="217"/>
      <c r="BA88" s="217"/>
      <c r="BB88" s="217"/>
      <c r="BC88" s="217"/>
      <c r="BD88" s="217"/>
      <c r="BE88" s="217"/>
      <c r="BF88" s="217"/>
      <c r="BG88" s="217"/>
      <c r="BH88" s="217"/>
      <c r="BI88" s="217"/>
      <c r="BJ88" s="217"/>
      <c r="BK88" s="217"/>
      <c r="BL88" s="217"/>
      <c r="BM88" s="217"/>
    </row>
    <row r="89" spans="1:65">
      <c r="A89" s="210">
        <v>88</v>
      </c>
      <c r="B89" s="210">
        <v>0</v>
      </c>
      <c r="C89" s="210">
        <v>0</v>
      </c>
      <c r="D89" s="210">
        <v>0</v>
      </c>
      <c r="E89" s="210" t="s">
        <v>242</v>
      </c>
      <c r="F89" s="210" t="s">
        <v>1540</v>
      </c>
      <c r="G89" s="210" t="s">
        <v>1496</v>
      </c>
      <c r="H89" s="210" t="s">
        <v>1328</v>
      </c>
      <c r="I89" s="210">
        <v>0</v>
      </c>
      <c r="J89" s="218">
        <v>1.0362694300518097E-2</v>
      </c>
      <c r="K89" s="218">
        <v>-0.15025906735751307</v>
      </c>
      <c r="L89" s="218">
        <v>-5.9585492227979382E-2</v>
      </c>
      <c r="M89" s="218">
        <v>0.12953367875647667</v>
      </c>
      <c r="N89" s="218">
        <v>0.16062176165803096</v>
      </c>
      <c r="O89" s="218">
        <v>-1.2953367875647668E-2</v>
      </c>
      <c r="P89" s="218">
        <v>0.1088082901554403</v>
      </c>
      <c r="Q89" s="218">
        <v>-1.0362694300518097E-2</v>
      </c>
      <c r="R89" s="218">
        <v>-0.20984455958549225</v>
      </c>
      <c r="S89" s="218">
        <v>1.5544041450777238E-2</v>
      </c>
      <c r="T89" s="218">
        <v>1.2953367875647668E-2</v>
      </c>
      <c r="U89" s="218">
        <v>2.8497409326424906E-2</v>
      </c>
      <c r="V89" s="218">
        <v>9.0673575129533682E-2</v>
      </c>
      <c r="W89" s="218">
        <v>-2.8497409326424906E-2</v>
      </c>
      <c r="X89" s="218">
        <v>-0.20725388601036268</v>
      </c>
      <c r="Y89" s="218">
        <v>-0.18393782383419693</v>
      </c>
      <c r="Z89" s="218">
        <v>-5.6994818652849812E-2</v>
      </c>
      <c r="AA89" s="218">
        <v>-9.844559585492238E-2</v>
      </c>
      <c r="AB89" s="218">
        <v>-5.4404145077720241E-2</v>
      </c>
      <c r="AC89" s="218">
        <v>-4.92227979274611E-2</v>
      </c>
      <c r="AD89" s="218">
        <v>-6.7357512953367907E-2</v>
      </c>
      <c r="AE89" s="217">
        <v>0</v>
      </c>
      <c r="AF89" s="217"/>
      <c r="AG89" s="217">
        <v>16.062176165803095</v>
      </c>
      <c r="AH89" s="217">
        <v>20.984455958549226</v>
      </c>
      <c r="AI89" s="210">
        <v>0</v>
      </c>
      <c r="AQ89" s="217"/>
      <c r="AR89" s="217"/>
      <c r="AS89" s="217"/>
      <c r="AT89" s="217"/>
      <c r="AU89" s="217"/>
      <c r="AV89" s="217"/>
      <c r="AW89" s="217"/>
      <c r="AX89" s="217"/>
      <c r="AY89" s="217"/>
      <c r="AZ89" s="217"/>
      <c r="BA89" s="217"/>
      <c r="BB89" s="217"/>
      <c r="BC89" s="217"/>
      <c r="BD89" s="217"/>
      <c r="BE89" s="217"/>
      <c r="BF89" s="217"/>
      <c r="BG89" s="217"/>
      <c r="BH89" s="217"/>
      <c r="BI89" s="217"/>
      <c r="BJ89" s="217"/>
      <c r="BK89" s="217"/>
      <c r="BL89" s="217"/>
      <c r="BM89" s="217"/>
    </row>
    <row r="90" spans="1:65">
      <c r="A90" s="210">
        <v>89</v>
      </c>
      <c r="B90" s="210">
        <v>0</v>
      </c>
      <c r="C90" s="210">
        <v>0</v>
      </c>
      <c r="D90" s="210">
        <v>0</v>
      </c>
      <c r="E90" s="210" t="s">
        <v>243</v>
      </c>
      <c r="F90" s="210" t="s">
        <v>1538</v>
      </c>
      <c r="G90" s="210" t="s">
        <v>1496</v>
      </c>
      <c r="H90" s="210" t="s">
        <v>1326</v>
      </c>
      <c r="I90" s="210">
        <v>0</v>
      </c>
      <c r="J90" s="218">
        <v>1.2987012987012988E-2</v>
      </c>
      <c r="K90" s="218">
        <v>-0.15584415584415584</v>
      </c>
      <c r="L90" s="218">
        <v>-2.3376623376623339E-2</v>
      </c>
      <c r="M90" s="218">
        <v>0.12727272727272723</v>
      </c>
      <c r="N90" s="218">
        <v>0.12207792207792215</v>
      </c>
      <c r="O90" s="218">
        <v>-5.1948051948052685E-3</v>
      </c>
      <c r="P90" s="218">
        <v>9.8701298701298623E-2</v>
      </c>
      <c r="Q90" s="218">
        <v>-5.7142857142857217E-2</v>
      </c>
      <c r="R90" s="218">
        <v>-0.20779220779220781</v>
      </c>
      <c r="S90" s="218">
        <v>2.3376623376623339E-2</v>
      </c>
      <c r="T90" s="218">
        <v>-2.5974025974026343E-3</v>
      </c>
      <c r="U90" s="218">
        <v>2.0779220779220706E-2</v>
      </c>
      <c r="V90" s="218">
        <v>5.7142857142857217E-2</v>
      </c>
      <c r="W90" s="218">
        <v>-3.3766233766233694E-2</v>
      </c>
      <c r="X90" s="218">
        <v>-0.18961038961038962</v>
      </c>
      <c r="Y90" s="218">
        <v>-0.20259740259740261</v>
      </c>
      <c r="Z90" s="218">
        <v>-1.5584415584415621E-2</v>
      </c>
      <c r="AA90" s="218">
        <v>-8.5714285714285646E-2</v>
      </c>
      <c r="AB90" s="218">
        <v>-7.792207792207792E-2</v>
      </c>
      <c r="AC90" s="218">
        <v>-5.1948051948052685E-3</v>
      </c>
      <c r="AD90" s="218">
        <v>-5.1948051948051951E-2</v>
      </c>
      <c r="AE90" s="217">
        <v>0</v>
      </c>
      <c r="AF90" s="217"/>
      <c r="AG90" s="217">
        <v>12.727272727272723</v>
      </c>
      <c r="AH90" s="217">
        <v>20.779220779220779</v>
      </c>
      <c r="AI90" s="210">
        <v>0</v>
      </c>
      <c r="AQ90" s="217"/>
      <c r="AR90" s="217"/>
      <c r="AS90" s="217"/>
      <c r="AT90" s="217"/>
      <c r="AU90" s="217"/>
      <c r="AV90" s="217"/>
      <c r="AW90" s="217"/>
      <c r="AX90" s="217"/>
      <c r="AY90" s="217"/>
      <c r="AZ90" s="217"/>
      <c r="BA90" s="217"/>
      <c r="BB90" s="217"/>
      <c r="BC90" s="217"/>
      <c r="BD90" s="217"/>
      <c r="BE90" s="217"/>
      <c r="BF90" s="217"/>
      <c r="BG90" s="217"/>
      <c r="BH90" s="217"/>
      <c r="BI90" s="217"/>
      <c r="BJ90" s="217"/>
      <c r="BK90" s="217"/>
      <c r="BL90" s="217"/>
      <c r="BM90" s="217"/>
    </row>
    <row r="91" spans="1:65">
      <c r="A91" s="210">
        <v>90</v>
      </c>
      <c r="B91" s="210">
        <v>0</v>
      </c>
      <c r="C91" s="210">
        <v>0</v>
      </c>
      <c r="D91" s="210">
        <v>56</v>
      </c>
      <c r="E91" s="210" t="s">
        <v>244</v>
      </c>
      <c r="F91" s="210" t="s">
        <v>1660</v>
      </c>
      <c r="G91" s="210" t="s">
        <v>140</v>
      </c>
      <c r="H91" s="210" t="s">
        <v>1330</v>
      </c>
      <c r="I91" s="210">
        <v>0</v>
      </c>
      <c r="J91" s="218">
        <v>-6.4327485380117039E-2</v>
      </c>
      <c r="K91" s="218">
        <v>-6.7251461988304215E-2</v>
      </c>
      <c r="L91" s="218">
        <v>0</v>
      </c>
      <c r="M91" s="218">
        <v>0.21929824561403508</v>
      </c>
      <c r="N91" s="218">
        <v>-0.11695906432748547</v>
      </c>
      <c r="O91" s="218">
        <v>3.5087719298245487E-2</v>
      </c>
      <c r="P91" s="218">
        <v>-1.1695906432748704E-2</v>
      </c>
      <c r="Q91" s="218">
        <v>-0.35964912280701766</v>
      </c>
      <c r="R91" s="218">
        <v>-0.2397660818713451</v>
      </c>
      <c r="S91" s="218">
        <v>0.24561403508771923</v>
      </c>
      <c r="T91" s="218">
        <v>-0.10526315789473688</v>
      </c>
      <c r="U91" s="218">
        <v>-6.4327485380117039E-2</v>
      </c>
      <c r="V91" s="218">
        <v>0.15497076023391804</v>
      </c>
      <c r="W91" s="218">
        <v>0.1929824561403507</v>
      </c>
      <c r="X91" s="218">
        <v>9.9415204678362526E-2</v>
      </c>
      <c r="Y91" s="218">
        <v>-6.1403508771929863E-2</v>
      </c>
      <c r="Z91" s="218">
        <v>-8.7719298245615279E-3</v>
      </c>
      <c r="AA91" s="218">
        <v>-7.017543859649128E-2</v>
      </c>
      <c r="AB91" s="218">
        <v>-8.4795321637426951E-2</v>
      </c>
      <c r="AC91" s="218">
        <v>-5.5555555555555719E-2</v>
      </c>
      <c r="AD91" s="218">
        <v>-0.17251461988304098</v>
      </c>
      <c r="AE91" s="217">
        <v>0</v>
      </c>
      <c r="AF91" s="217"/>
      <c r="AG91" s="217">
        <v>24.561403508771924</v>
      </c>
      <c r="AH91" s="217">
        <v>35.964912280701768</v>
      </c>
      <c r="AI91" s="210">
        <v>0</v>
      </c>
      <c r="AQ91" s="217"/>
      <c r="AR91" s="217"/>
      <c r="AS91" s="217"/>
      <c r="AT91" s="217"/>
      <c r="AU91" s="217"/>
      <c r="AV91" s="217"/>
      <c r="AW91" s="217"/>
      <c r="AX91" s="217"/>
      <c r="AY91" s="217"/>
      <c r="AZ91" s="217"/>
      <c r="BA91" s="217"/>
      <c r="BB91" s="217"/>
      <c r="BC91" s="217"/>
      <c r="BD91" s="217"/>
      <c r="BE91" s="217"/>
      <c r="BF91" s="217"/>
      <c r="BG91" s="217"/>
      <c r="BH91" s="217"/>
      <c r="BI91" s="217"/>
      <c r="BJ91" s="217"/>
      <c r="BK91" s="217"/>
      <c r="BL91" s="217"/>
      <c r="BM91" s="217"/>
    </row>
    <row r="92" spans="1:65">
      <c r="A92" s="210">
        <v>91</v>
      </c>
      <c r="B92" s="210">
        <v>0</v>
      </c>
      <c r="C92" s="210">
        <v>0</v>
      </c>
      <c r="D92" s="210">
        <v>0</v>
      </c>
      <c r="E92" s="210" t="s">
        <v>245</v>
      </c>
      <c r="F92" s="210" t="s">
        <v>1661</v>
      </c>
      <c r="G92" s="210" t="s">
        <v>140</v>
      </c>
      <c r="H92" s="210" t="s">
        <v>1331</v>
      </c>
      <c r="I92" s="210">
        <v>0</v>
      </c>
      <c r="J92" s="218">
        <v>-4.357298474945534E-2</v>
      </c>
      <c r="K92" s="218">
        <v>-0.10893246187363835</v>
      </c>
      <c r="L92" s="218">
        <v>-3.9215686274509741E-2</v>
      </c>
      <c r="M92" s="218">
        <v>0.14161220043572986</v>
      </c>
      <c r="N92" s="218">
        <v>-4.1394335511982544E-2</v>
      </c>
      <c r="O92" s="218">
        <v>9.8039215686274508E-2</v>
      </c>
      <c r="P92" s="218">
        <v>-3.0501089324618706E-2</v>
      </c>
      <c r="Q92" s="218">
        <v>-0.26797385620915026</v>
      </c>
      <c r="R92" s="218">
        <v>-6.535947712418301E-2</v>
      </c>
      <c r="S92" s="218">
        <v>0.19825708061002181</v>
      </c>
      <c r="T92" s="218">
        <v>-0.10239651416121995</v>
      </c>
      <c r="U92" s="218">
        <v>-4.5751633986928136E-2</v>
      </c>
      <c r="V92" s="218">
        <v>7.4074074074074042E-2</v>
      </c>
      <c r="W92" s="218">
        <v>9.3681917211329069E-2</v>
      </c>
      <c r="X92" s="218">
        <v>0.11111111111111115</v>
      </c>
      <c r="Y92" s="218">
        <v>-5.0108932461873576E-2</v>
      </c>
      <c r="Z92" s="218">
        <v>-2.3965141612200466E-2</v>
      </c>
      <c r="AA92" s="218">
        <v>-8.9324618736383476E-2</v>
      </c>
      <c r="AB92" s="218">
        <v>-6.535947712418301E-2</v>
      </c>
      <c r="AC92" s="218">
        <v>0</v>
      </c>
      <c r="AD92" s="218">
        <v>-0.15250544662309368</v>
      </c>
      <c r="AE92" s="217">
        <v>0</v>
      </c>
      <c r="AF92" s="217"/>
      <c r="AG92" s="217">
        <v>19.825708061002182</v>
      </c>
      <c r="AH92" s="217">
        <v>26.797385620915026</v>
      </c>
      <c r="AI92" s="210">
        <v>0</v>
      </c>
      <c r="AQ92" s="217"/>
      <c r="AR92" s="217"/>
      <c r="AS92" s="217"/>
      <c r="AT92" s="217"/>
      <c r="AU92" s="217"/>
      <c r="AV92" s="217"/>
      <c r="AW92" s="217"/>
      <c r="AX92" s="217"/>
      <c r="AY92" s="217"/>
      <c r="AZ92" s="217"/>
      <c r="BA92" s="217"/>
      <c r="BB92" s="217"/>
      <c r="BC92" s="217"/>
      <c r="BD92" s="217"/>
      <c r="BE92" s="217"/>
      <c r="BF92" s="217"/>
      <c r="BG92" s="217"/>
      <c r="BH92" s="217"/>
      <c r="BI92" s="217"/>
      <c r="BJ92" s="217"/>
      <c r="BK92" s="217"/>
      <c r="BL92" s="217"/>
      <c r="BM92" s="217"/>
    </row>
    <row r="93" spans="1:65">
      <c r="A93" s="210">
        <v>92</v>
      </c>
      <c r="B93" s="210">
        <v>0</v>
      </c>
      <c r="C93" s="210">
        <v>0</v>
      </c>
      <c r="D93" s="210">
        <v>0</v>
      </c>
      <c r="E93" s="210" t="s">
        <v>246</v>
      </c>
      <c r="F93" s="210" t="s">
        <v>1662</v>
      </c>
      <c r="G93" s="210" t="s">
        <v>140</v>
      </c>
      <c r="H93" s="210" t="s">
        <v>1329</v>
      </c>
      <c r="I93" s="210">
        <v>0</v>
      </c>
      <c r="J93" s="218">
        <v>-4.8899755501222497E-2</v>
      </c>
      <c r="K93" s="218">
        <v>-9.2909535452322667E-2</v>
      </c>
      <c r="L93" s="218">
        <v>-2.4449877750611249E-2</v>
      </c>
      <c r="M93" s="218">
        <v>0.17114914425427874</v>
      </c>
      <c r="N93" s="218">
        <v>-7.5794621026894909E-2</v>
      </c>
      <c r="O93" s="218">
        <v>7.0904645476772582E-2</v>
      </c>
      <c r="P93" s="218">
        <v>-2.2004889975550088E-2</v>
      </c>
      <c r="Q93" s="218">
        <v>-0.30806845965770169</v>
      </c>
      <c r="R93" s="218">
        <v>-0.13691931540342303</v>
      </c>
      <c r="S93" s="218">
        <v>0.21760391198044007</v>
      </c>
      <c r="T93" s="218">
        <v>-0.10024449877750614</v>
      </c>
      <c r="U93" s="218">
        <v>-5.1344743276283654E-2</v>
      </c>
      <c r="V93" s="218">
        <v>0.10268948655256731</v>
      </c>
      <c r="W93" s="218">
        <v>0.13447432762836187</v>
      </c>
      <c r="X93" s="218">
        <v>0.10513447432762847</v>
      </c>
      <c r="Y93" s="218">
        <v>-5.1344743276283654E-2</v>
      </c>
      <c r="Z93" s="218">
        <v>-1.4669926650366783E-2</v>
      </c>
      <c r="AA93" s="218">
        <v>-8.0684596577017043E-2</v>
      </c>
      <c r="AB93" s="218">
        <v>-7.0904645476772582E-2</v>
      </c>
      <c r="AC93" s="218">
        <v>-1.7114914425427768E-2</v>
      </c>
      <c r="AD93" s="218">
        <v>-0.15158924205378962</v>
      </c>
      <c r="AE93" s="217">
        <v>0</v>
      </c>
      <c r="AF93" s="217"/>
      <c r="AG93" s="217">
        <v>21.760391198044008</v>
      </c>
      <c r="AH93" s="217">
        <v>30.806845965770169</v>
      </c>
      <c r="AI93" s="210">
        <v>0</v>
      </c>
      <c r="AQ93" s="217"/>
      <c r="AR93" s="217"/>
      <c r="AS93" s="217"/>
      <c r="AT93" s="217"/>
      <c r="AU93" s="217"/>
      <c r="AV93" s="217"/>
      <c r="AW93" s="217"/>
      <c r="AX93" s="217"/>
      <c r="AY93" s="217"/>
      <c r="AZ93" s="217"/>
      <c r="BA93" s="217"/>
      <c r="BB93" s="217"/>
      <c r="BC93" s="217"/>
      <c r="BD93" s="217"/>
      <c r="BE93" s="217"/>
      <c r="BF93" s="217"/>
      <c r="BG93" s="217"/>
      <c r="BH93" s="217"/>
      <c r="BI93" s="217"/>
      <c r="BJ93" s="217"/>
      <c r="BK93" s="217"/>
      <c r="BL93" s="217"/>
      <c r="BM93" s="217"/>
    </row>
    <row r="94" spans="1:65">
      <c r="A94" s="210">
        <v>93</v>
      </c>
      <c r="B94" s="210">
        <v>0</v>
      </c>
      <c r="C94" s="210">
        <v>0</v>
      </c>
      <c r="D94" s="210">
        <v>57</v>
      </c>
      <c r="E94" s="210" t="s">
        <v>1892</v>
      </c>
      <c r="F94" s="210" t="s">
        <v>1657</v>
      </c>
      <c r="G94" s="210" t="s">
        <v>1497</v>
      </c>
      <c r="H94" s="210" t="s">
        <v>1336</v>
      </c>
      <c r="I94" s="210">
        <v>0</v>
      </c>
      <c r="J94" s="218">
        <v>-2.5270165479827539E-2</v>
      </c>
      <c r="K94" s="218">
        <v>-5.0564596736858584E-2</v>
      </c>
      <c r="L94" s="218">
        <v>6.0225609358219745E-2</v>
      </c>
      <c r="M94" s="218">
        <v>9.5162058555914975E-2</v>
      </c>
      <c r="N94" s="218">
        <v>-2.8701310216023894E-2</v>
      </c>
      <c r="O94" s="218">
        <v>0.14978370535848518</v>
      </c>
      <c r="P94" s="218">
        <v>-1.1166031151224795E-2</v>
      </c>
      <c r="Q94" s="218">
        <v>-0.14951096985389783</v>
      </c>
      <c r="R94" s="218">
        <v>-5.0736881331708172E-2</v>
      </c>
      <c r="S94" s="218">
        <v>3.4012213039516855E-2</v>
      </c>
      <c r="T94" s="218">
        <v>-8.524767307341613E-2</v>
      </c>
      <c r="U94" s="218">
        <v>-5.2716960742607386E-2</v>
      </c>
      <c r="V94" s="218">
        <v>7.3426048649718342E-2</v>
      </c>
      <c r="W94" s="218">
        <v>6.0140984456003847E-2</v>
      </c>
      <c r="X94" s="218">
        <v>9.9464463297684061E-2</v>
      </c>
      <c r="Y94" s="218">
        <v>-3.6917275877182999E-2</v>
      </c>
      <c r="Z94" s="218">
        <v>-3.4370032497470025E-2</v>
      </c>
      <c r="AA94" s="218">
        <v>3.8918188751352528E-2</v>
      </c>
      <c r="AB94" s="218">
        <v>5.3959517164191464E-2</v>
      </c>
      <c r="AC94" s="218">
        <v>6.4637681952489659E-2</v>
      </c>
      <c r="AD94" s="218">
        <v>-5.263335774909135E-2</v>
      </c>
      <c r="AE94" s="217">
        <v>0</v>
      </c>
      <c r="AF94" s="217"/>
      <c r="AG94" s="217">
        <v>14.978370535848518</v>
      </c>
      <c r="AH94" s="217">
        <v>14.951096985389784</v>
      </c>
      <c r="AI94" s="210">
        <v>0</v>
      </c>
      <c r="AQ94" s="217"/>
      <c r="AR94" s="217"/>
      <c r="AS94" s="217"/>
      <c r="AT94" s="217"/>
      <c r="AU94" s="217"/>
      <c r="AV94" s="217"/>
      <c r="AW94" s="217"/>
      <c r="AX94" s="217"/>
      <c r="AY94" s="217"/>
      <c r="AZ94" s="217"/>
      <c r="BA94" s="217"/>
      <c r="BB94" s="217"/>
      <c r="BC94" s="217"/>
      <c r="BD94" s="217"/>
      <c r="BE94" s="217"/>
      <c r="BF94" s="217"/>
      <c r="BG94" s="217"/>
      <c r="BH94" s="217"/>
      <c r="BI94" s="217"/>
      <c r="BJ94" s="217"/>
      <c r="BK94" s="217"/>
      <c r="BL94" s="217"/>
      <c r="BM94" s="217"/>
    </row>
    <row r="95" spans="1:65">
      <c r="A95" s="210">
        <v>94</v>
      </c>
      <c r="B95" s="210">
        <v>0</v>
      </c>
      <c r="C95" s="210">
        <v>0</v>
      </c>
      <c r="D95" s="210">
        <v>0</v>
      </c>
      <c r="E95" s="210" t="s">
        <v>1893</v>
      </c>
      <c r="F95" s="210" t="s">
        <v>1658</v>
      </c>
      <c r="G95" s="210" t="s">
        <v>1497</v>
      </c>
      <c r="H95" s="210" t="s">
        <v>1337</v>
      </c>
      <c r="I95" s="210">
        <v>0</v>
      </c>
      <c r="J95" s="218">
        <v>-1.7848639292379738E-2</v>
      </c>
      <c r="K95" s="218">
        <v>-8.0877458349193562E-2</v>
      </c>
      <c r="L95" s="218">
        <v>5.306302426928209E-2</v>
      </c>
      <c r="M95" s="218">
        <v>0.10645602218588253</v>
      </c>
      <c r="N95" s="218">
        <v>-1.5859198529975846E-2</v>
      </c>
      <c r="O95" s="218">
        <v>0.10690050808063736</v>
      </c>
      <c r="P95" s="218">
        <v>3.1215567898303063E-3</v>
      </c>
      <c r="Q95" s="218">
        <v>-0.11788625088679959</v>
      </c>
      <c r="R95" s="218">
        <v>-4.7189702303099545E-2</v>
      </c>
      <c r="S95" s="218">
        <v>4.4537126429099745E-2</v>
      </c>
      <c r="T95" s="218">
        <v>-6.9396480424476756E-2</v>
      </c>
      <c r="U95" s="218">
        <v>-6.2451223254654742E-2</v>
      </c>
      <c r="V95" s="218">
        <v>3.2117142727841705E-2</v>
      </c>
      <c r="W95" s="218">
        <v>2.852271015691251E-2</v>
      </c>
      <c r="X95" s="218">
        <v>0.1334028993001394</v>
      </c>
      <c r="Y95" s="218">
        <v>-1.936029403958385E-2</v>
      </c>
      <c r="Z95" s="218">
        <v>-2.2873890149936039E-3</v>
      </c>
      <c r="AA95" s="218">
        <v>2.4865188021266183E-2</v>
      </c>
      <c r="AB95" s="218">
        <v>4.1331430556206606E-3</v>
      </c>
      <c r="AC95" s="218">
        <v>7.4006996395930433E-2</v>
      </c>
      <c r="AD95" s="218">
        <v>-4.025401643839023E-2</v>
      </c>
      <c r="AE95" s="217">
        <v>0</v>
      </c>
      <c r="AF95" s="217"/>
      <c r="AG95" s="217">
        <v>13.34028993001394</v>
      </c>
      <c r="AH95" s="217">
        <v>11.788625088679959</v>
      </c>
      <c r="AI95" s="210">
        <v>0</v>
      </c>
      <c r="AQ95" s="217"/>
      <c r="AR95" s="217"/>
      <c r="AS95" s="217"/>
      <c r="AT95" s="217"/>
      <c r="AU95" s="217"/>
      <c r="AV95" s="217"/>
      <c r="AW95" s="217"/>
      <c r="AX95" s="217"/>
      <c r="AY95" s="217"/>
      <c r="AZ95" s="217"/>
      <c r="BA95" s="217"/>
      <c r="BB95" s="217"/>
      <c r="BC95" s="217"/>
      <c r="BD95" s="217"/>
      <c r="BE95" s="217"/>
      <c r="BF95" s="217"/>
      <c r="BG95" s="217"/>
      <c r="BH95" s="217"/>
      <c r="BI95" s="217"/>
      <c r="BJ95" s="217"/>
      <c r="BK95" s="217"/>
      <c r="BL95" s="217"/>
      <c r="BM95" s="217"/>
    </row>
    <row r="96" spans="1:65">
      <c r="A96" s="210">
        <v>95</v>
      </c>
      <c r="B96" s="210">
        <v>0</v>
      </c>
      <c r="C96" s="210">
        <v>0</v>
      </c>
      <c r="D96" s="210">
        <v>0</v>
      </c>
      <c r="E96" s="210" t="s">
        <v>247</v>
      </c>
      <c r="F96" s="210" t="s">
        <v>1659</v>
      </c>
      <c r="G96" s="210" t="s">
        <v>1497</v>
      </c>
      <c r="H96" s="210" t="s">
        <v>1335</v>
      </c>
      <c r="I96" s="210">
        <v>0</v>
      </c>
      <c r="J96" s="218">
        <v>-2.020171748906404E-2</v>
      </c>
      <c r="K96" s="218">
        <v>-6.5889500603040663E-2</v>
      </c>
      <c r="L96" s="218">
        <v>5.3999367116357375E-2</v>
      </c>
      <c r="M96" s="218">
        <v>0.10170283202059052</v>
      </c>
      <c r="N96" s="218">
        <v>-2.3232057415765721E-2</v>
      </c>
      <c r="O96" s="218">
        <v>0.12479489123963566</v>
      </c>
      <c r="P96" s="218">
        <v>-2.8904986273455488E-3</v>
      </c>
      <c r="Q96" s="218">
        <v>-0.13286949719162103</v>
      </c>
      <c r="R96" s="218">
        <v>-4.9593840427974968E-2</v>
      </c>
      <c r="S96" s="218">
        <v>4.0165433028409171E-2</v>
      </c>
      <c r="T96" s="218">
        <v>-7.6073132111007385E-2</v>
      </c>
      <c r="U96" s="218">
        <v>-5.7762062598128029E-2</v>
      </c>
      <c r="V96" s="218">
        <v>5.0460234282577371E-2</v>
      </c>
      <c r="W96" s="218">
        <v>3.9858974352585799E-2</v>
      </c>
      <c r="X96" s="218">
        <v>0.11742025305857644</v>
      </c>
      <c r="Y96" s="218">
        <v>-2.5964463818796739E-2</v>
      </c>
      <c r="Z96" s="218">
        <v>-1.549367167196548E-2</v>
      </c>
      <c r="AA96" s="218">
        <v>2.9170843943920704E-2</v>
      </c>
      <c r="AB96" s="218">
        <v>2.605043866089491E-2</v>
      </c>
      <c r="AC96" s="218">
        <v>6.9451367288851637E-2</v>
      </c>
      <c r="AD96" s="218">
        <v>-4.8009334113608471E-2</v>
      </c>
      <c r="AE96" s="217">
        <v>0</v>
      </c>
      <c r="AF96" s="217"/>
      <c r="AG96" s="217">
        <v>12.479489123963566</v>
      </c>
      <c r="AH96" s="217">
        <v>13.286949719162102</v>
      </c>
      <c r="AI96" s="210">
        <v>0</v>
      </c>
      <c r="AQ96" s="217"/>
      <c r="AR96" s="217"/>
      <c r="AS96" s="217"/>
      <c r="AT96" s="217"/>
      <c r="AU96" s="217"/>
      <c r="AV96" s="217"/>
      <c r="AW96" s="217"/>
      <c r="AX96" s="217"/>
      <c r="AY96" s="217"/>
      <c r="AZ96" s="217"/>
      <c r="BA96" s="217"/>
      <c r="BB96" s="217"/>
      <c r="BC96" s="217"/>
      <c r="BD96" s="217"/>
      <c r="BE96" s="217"/>
      <c r="BF96" s="217"/>
      <c r="BG96" s="217"/>
      <c r="BH96" s="217"/>
      <c r="BI96" s="217"/>
      <c r="BJ96" s="217"/>
      <c r="BK96" s="217"/>
      <c r="BL96" s="217"/>
      <c r="BM96" s="217"/>
    </row>
    <row r="97" spans="1:65">
      <c r="A97" s="210">
        <v>96</v>
      </c>
      <c r="B97" s="210">
        <v>0</v>
      </c>
      <c r="C97" s="210">
        <v>0</v>
      </c>
      <c r="D97" s="210">
        <v>58</v>
      </c>
      <c r="E97" s="210" t="s">
        <v>1894</v>
      </c>
      <c r="F97" s="210" t="s">
        <v>1663</v>
      </c>
      <c r="G97" s="210" t="s">
        <v>140</v>
      </c>
      <c r="H97" s="210" t="s">
        <v>1333</v>
      </c>
      <c r="I97" s="210">
        <v>0</v>
      </c>
      <c r="J97" s="218">
        <v>-0.30194805194805197</v>
      </c>
      <c r="K97" s="218">
        <v>0.53571428571428559</v>
      </c>
      <c r="L97" s="218">
        <v>-8.7662337662337636E-2</v>
      </c>
      <c r="M97" s="218">
        <v>0.65909090909090906</v>
      </c>
      <c r="N97" s="218">
        <v>-0.20129870129870128</v>
      </c>
      <c r="O97" s="218">
        <v>1.0194805194805194</v>
      </c>
      <c r="P97" s="218">
        <v>0.25</v>
      </c>
      <c r="Q97" s="218">
        <v>-0.18831168831168832</v>
      </c>
      <c r="R97" s="218">
        <v>-0.11038961038961045</v>
      </c>
      <c r="S97" s="218">
        <v>-0.1201298701298701</v>
      </c>
      <c r="T97" s="218">
        <v>-3.8961038961038939E-2</v>
      </c>
      <c r="U97" s="218">
        <v>-0.21753246753246749</v>
      </c>
      <c r="V97" s="218">
        <v>-0.13636363636363633</v>
      </c>
      <c r="W97" s="218">
        <v>8.1168831168831057E-2</v>
      </c>
      <c r="X97" s="218">
        <v>0.54545454545454541</v>
      </c>
      <c r="Y97" s="218">
        <v>-4.8701298701298704E-2</v>
      </c>
      <c r="Z97" s="218">
        <v>0.10389610389610388</v>
      </c>
      <c r="AA97" s="218">
        <v>-2.5974025974025997E-2</v>
      </c>
      <c r="AB97" s="218">
        <v>-3.8961038961038939E-2</v>
      </c>
      <c r="AC97" s="218">
        <v>-0.30844155844155846</v>
      </c>
      <c r="AD97" s="218">
        <v>-0.18181818181818185</v>
      </c>
      <c r="AE97" s="217">
        <v>0</v>
      </c>
      <c r="AF97" s="217"/>
      <c r="AG97" s="217">
        <v>101.94805194805194</v>
      </c>
      <c r="AH97" s="217">
        <v>30.844155844155846</v>
      </c>
      <c r="AI97" s="210">
        <v>0</v>
      </c>
      <c r="AQ97" s="217"/>
      <c r="AR97" s="217"/>
      <c r="AS97" s="217"/>
      <c r="AT97" s="217"/>
      <c r="AU97" s="217"/>
      <c r="AV97" s="217"/>
      <c r="AW97" s="217"/>
      <c r="AX97" s="217"/>
      <c r="AY97" s="217"/>
      <c r="AZ97" s="217"/>
      <c r="BA97" s="217"/>
      <c r="BB97" s="217"/>
      <c r="BC97" s="217"/>
      <c r="BD97" s="217"/>
      <c r="BE97" s="217"/>
      <c r="BF97" s="217"/>
      <c r="BG97" s="217"/>
      <c r="BH97" s="217"/>
      <c r="BI97" s="217"/>
      <c r="BJ97" s="217"/>
      <c r="BK97" s="217"/>
      <c r="BL97" s="217"/>
      <c r="BM97" s="217"/>
    </row>
    <row r="98" spans="1:65">
      <c r="A98" s="210">
        <v>97</v>
      </c>
      <c r="B98" s="210">
        <v>0</v>
      </c>
      <c r="C98" s="210">
        <v>0</v>
      </c>
      <c r="D98" s="210">
        <v>0</v>
      </c>
      <c r="E98" s="210" t="s">
        <v>1895</v>
      </c>
      <c r="F98" s="210" t="s">
        <v>1664</v>
      </c>
      <c r="G98" s="210" t="s">
        <v>140</v>
      </c>
      <c r="H98" s="210" t="s">
        <v>1334</v>
      </c>
      <c r="I98" s="210">
        <v>0</v>
      </c>
      <c r="J98" s="218">
        <v>3.6363636363636452E-2</v>
      </c>
      <c r="K98" s="218">
        <v>0.60909090909090913</v>
      </c>
      <c r="L98" s="218">
        <v>0.10909090909090913</v>
      </c>
      <c r="M98" s="218">
        <v>0.53030303030303028</v>
      </c>
      <c r="N98" s="218">
        <v>-0.19393939393939388</v>
      </c>
      <c r="O98" s="218">
        <v>0.89393939393939392</v>
      </c>
      <c r="P98" s="218">
        <v>-0.26060606060606067</v>
      </c>
      <c r="Q98" s="218">
        <v>0.33333333333333331</v>
      </c>
      <c r="R98" s="218">
        <v>-0.39393939393939392</v>
      </c>
      <c r="S98" s="218">
        <v>0.11515151515151506</v>
      </c>
      <c r="T98" s="218">
        <v>-0.37878787878787878</v>
      </c>
      <c r="U98" s="218">
        <v>-0.20909090909090905</v>
      </c>
      <c r="V98" s="218">
        <v>-0.3545454545454545</v>
      </c>
      <c r="W98" s="218">
        <v>0.10303030303030299</v>
      </c>
      <c r="X98" s="218">
        <v>0.21212121212121213</v>
      </c>
      <c r="Y98" s="218">
        <v>-0.16060606060606064</v>
      </c>
      <c r="Z98" s="218">
        <v>-4.5454545454545456E-2</v>
      </c>
      <c r="AA98" s="218">
        <v>3.6363636363636452E-2</v>
      </c>
      <c r="AB98" s="218">
        <v>9.0909090909090055E-3</v>
      </c>
      <c r="AC98" s="218">
        <v>-0.41818181818181821</v>
      </c>
      <c r="AD98" s="218">
        <v>-0.32424242424242422</v>
      </c>
      <c r="AE98" s="217">
        <v>0</v>
      </c>
      <c r="AF98" s="217"/>
      <c r="AG98" s="217">
        <v>89.393939393939391</v>
      </c>
      <c r="AH98" s="217">
        <v>41.81818181818182</v>
      </c>
      <c r="AI98" s="210">
        <v>0</v>
      </c>
      <c r="AQ98" s="217"/>
      <c r="AR98" s="217"/>
      <c r="AS98" s="217"/>
      <c r="AT98" s="217"/>
      <c r="AU98" s="217"/>
      <c r="AV98" s="217"/>
      <c r="AW98" s="217"/>
      <c r="AX98" s="217"/>
      <c r="AY98" s="217"/>
      <c r="AZ98" s="217"/>
      <c r="BA98" s="217"/>
      <c r="BB98" s="217"/>
      <c r="BC98" s="217"/>
      <c r="BD98" s="217"/>
      <c r="BE98" s="217"/>
      <c r="BF98" s="217"/>
      <c r="BG98" s="217"/>
      <c r="BH98" s="217"/>
      <c r="BI98" s="217"/>
      <c r="BJ98" s="217"/>
      <c r="BK98" s="217"/>
      <c r="BL98" s="217"/>
      <c r="BM98" s="217"/>
    </row>
    <row r="99" spans="1:65">
      <c r="A99" s="210">
        <v>98</v>
      </c>
      <c r="B99" s="210">
        <v>0</v>
      </c>
      <c r="C99" s="210">
        <v>0</v>
      </c>
      <c r="D99" s="210">
        <v>0</v>
      </c>
      <c r="E99" s="210" t="s">
        <v>1896</v>
      </c>
      <c r="F99" s="210" t="s">
        <v>1665</v>
      </c>
      <c r="G99" s="210" t="s">
        <v>140</v>
      </c>
      <c r="H99" s="210" t="s">
        <v>1332</v>
      </c>
      <c r="I99" s="210">
        <v>0</v>
      </c>
      <c r="J99" s="218">
        <v>-2.5078369905956025E-2</v>
      </c>
      <c r="K99" s="218">
        <v>0.5862068965517242</v>
      </c>
      <c r="L99" s="218">
        <v>9.4043887147336764E-3</v>
      </c>
      <c r="M99" s="218">
        <v>0.59247648902821315</v>
      </c>
      <c r="N99" s="218">
        <v>-0.19749216300940431</v>
      </c>
      <c r="O99" s="218">
        <v>0.95297805642633227</v>
      </c>
      <c r="P99" s="218">
        <v>-2.5078369905956025E-2</v>
      </c>
      <c r="Q99" s="218">
        <v>6.5830721003134848E-2</v>
      </c>
      <c r="R99" s="218">
        <v>-0.26018808777429459</v>
      </c>
      <c r="S99" s="218">
        <v>1.2539184952978013E-2</v>
      </c>
      <c r="T99" s="218">
        <v>-0.22884012539184945</v>
      </c>
      <c r="U99" s="218">
        <v>-0.21316614420062688</v>
      </c>
      <c r="V99" s="218">
        <v>-0.25705329153605017</v>
      </c>
      <c r="W99" s="218">
        <v>9.7178683385579986E-2</v>
      </c>
      <c r="X99" s="218">
        <v>0.36050156739811912</v>
      </c>
      <c r="Y99" s="218">
        <v>-0.109717868338558</v>
      </c>
      <c r="Z99" s="218">
        <v>2.1943573667711689E-2</v>
      </c>
      <c r="AA99" s="218">
        <v>1.2539184952978013E-2</v>
      </c>
      <c r="AB99" s="218">
        <v>-9.4043887147334543E-3</v>
      </c>
      <c r="AC99" s="218">
        <v>-0.36677115987460812</v>
      </c>
      <c r="AD99" s="218">
        <v>-0.24764890282131657</v>
      </c>
      <c r="AE99" s="217">
        <v>0</v>
      </c>
      <c r="AF99" s="217"/>
      <c r="AG99" s="217">
        <v>95.297805642633222</v>
      </c>
      <c r="AH99" s="217">
        <v>36.677115987460809</v>
      </c>
      <c r="AI99" s="210">
        <v>0</v>
      </c>
      <c r="AQ99" s="217"/>
      <c r="AR99" s="217"/>
      <c r="AS99" s="217"/>
      <c r="AT99" s="217"/>
      <c r="AU99" s="217"/>
      <c r="AV99" s="217"/>
      <c r="AW99" s="217"/>
      <c r="AX99" s="217"/>
      <c r="AY99" s="217"/>
      <c r="AZ99" s="217"/>
      <c r="BA99" s="217"/>
      <c r="BB99" s="217"/>
      <c r="BC99" s="217"/>
      <c r="BD99" s="217"/>
      <c r="BE99" s="217"/>
      <c r="BF99" s="217"/>
      <c r="BG99" s="217"/>
      <c r="BH99" s="217"/>
      <c r="BI99" s="217"/>
      <c r="BJ99" s="217"/>
      <c r="BK99" s="217"/>
      <c r="BL99" s="217"/>
      <c r="BM99" s="217"/>
    </row>
    <row r="100" spans="1:65">
      <c r="A100" s="210">
        <v>99</v>
      </c>
      <c r="B100" s="210">
        <v>0</v>
      </c>
      <c r="C100" s="210">
        <v>0</v>
      </c>
      <c r="D100" s="210">
        <v>59</v>
      </c>
      <c r="E100" s="210" t="s">
        <v>1940</v>
      </c>
      <c r="F100" s="210" t="s">
        <v>1941</v>
      </c>
      <c r="G100" s="210" t="s">
        <v>140</v>
      </c>
      <c r="H100" s="210" t="s">
        <v>1942</v>
      </c>
      <c r="I100" s="210">
        <v>1</v>
      </c>
      <c r="J100" s="218">
        <v>-0.1534391534391536</v>
      </c>
      <c r="K100" s="218">
        <v>0.11693121693121686</v>
      </c>
      <c r="L100" s="218">
        <v>0.64126984126984121</v>
      </c>
      <c r="M100" s="218">
        <v>-0.33412698412698422</v>
      </c>
      <c r="N100" s="218">
        <v>-2.5925925925926008E-2</v>
      </c>
      <c r="O100" s="218">
        <v>-8.8888888888888851E-2</v>
      </c>
      <c r="P100" s="218">
        <v>-0.21296296296296302</v>
      </c>
      <c r="Q100" s="218">
        <v>-0.25264550264550278</v>
      </c>
      <c r="R100" s="218">
        <v>-2.5925925925926008E-2</v>
      </c>
      <c r="S100" s="218">
        <v>0.36666666666666659</v>
      </c>
      <c r="T100" s="218">
        <v>0.16719576719576712</v>
      </c>
      <c r="U100" s="218">
        <v>-7.7513227513227673E-2</v>
      </c>
      <c r="V100" s="218">
        <v>-0.13306878306878323</v>
      </c>
      <c r="W100" s="218">
        <v>-5.5555555555555663E-2</v>
      </c>
      <c r="X100" s="218">
        <v>-0.18042328042328043</v>
      </c>
      <c r="Y100" s="218">
        <v>0.1756613756613756</v>
      </c>
      <c r="Z100" s="218">
        <v>2.9100529100528245E-3</v>
      </c>
      <c r="AA100" s="218">
        <v>-0.25925925925925924</v>
      </c>
      <c r="AB100" s="218">
        <v>3.7566137566137546E-2</v>
      </c>
      <c r="AC100" s="218">
        <v>5.4761904761904727E-2</v>
      </c>
      <c r="AD100" s="218">
        <v>-4.417989417989425E-2</v>
      </c>
      <c r="AE100" s="217">
        <v>0</v>
      </c>
      <c r="AF100" s="217"/>
      <c r="AG100" s="217">
        <v>64.126984126984127</v>
      </c>
      <c r="AH100" s="217">
        <v>33.412698412698418</v>
      </c>
      <c r="AI100" s="210">
        <v>0</v>
      </c>
      <c r="AQ100" s="217"/>
      <c r="AR100" s="217"/>
      <c r="AS100" s="217"/>
      <c r="AT100" s="217"/>
      <c r="AU100" s="217"/>
      <c r="AV100" s="217"/>
      <c r="AW100" s="217"/>
      <c r="AX100" s="217"/>
      <c r="AY100" s="217"/>
      <c r="AZ100" s="217"/>
      <c r="BA100" s="217"/>
      <c r="BB100" s="217"/>
      <c r="BC100" s="217"/>
      <c r="BD100" s="217"/>
      <c r="BE100" s="217"/>
      <c r="BF100" s="217"/>
      <c r="BG100" s="217"/>
      <c r="BH100" s="217"/>
      <c r="BI100" s="217"/>
      <c r="BJ100" s="217"/>
      <c r="BK100" s="217"/>
      <c r="BL100" s="217"/>
      <c r="BM100" s="217"/>
    </row>
    <row r="101" spans="1:65">
      <c r="A101" s="210">
        <v>100</v>
      </c>
      <c r="B101" s="210" t="s">
        <v>340</v>
      </c>
      <c r="C101" s="210" t="s">
        <v>322</v>
      </c>
      <c r="D101" s="210">
        <v>60</v>
      </c>
      <c r="E101" s="210" t="s">
        <v>1897</v>
      </c>
      <c r="F101" s="210" t="s">
        <v>1508</v>
      </c>
      <c r="G101" s="210" t="s">
        <v>1497</v>
      </c>
      <c r="H101" s="210" t="s">
        <v>1372</v>
      </c>
      <c r="I101" s="210">
        <v>1</v>
      </c>
      <c r="J101" s="218">
        <v>-5.1769561625285895E-4</v>
      </c>
      <c r="K101" s="218">
        <v>0.18975317265857969</v>
      </c>
      <c r="L101" s="218">
        <v>2.9934153372645007E-2</v>
      </c>
      <c r="M101" s="218">
        <v>-5.5811842464515747E-3</v>
      </c>
      <c r="N101" s="218">
        <v>-8.3522741375581189E-2</v>
      </c>
      <c r="O101" s="218">
        <v>2.3828181789170128E-3</v>
      </c>
      <c r="P101" s="218">
        <v>-8.716079413089195E-2</v>
      </c>
      <c r="Q101" s="218">
        <v>0.33097060836326631</v>
      </c>
      <c r="R101" s="218">
        <v>-0.1171162226658488</v>
      </c>
      <c r="S101" s="218">
        <v>-1.5346483747548935E-2</v>
      </c>
      <c r="T101" s="218">
        <v>-2.0640453302791673E-2</v>
      </c>
      <c r="U101" s="218">
        <v>-4.8028678918796308E-2</v>
      </c>
      <c r="V101" s="218">
        <v>-8.7756498675621214E-2</v>
      </c>
      <c r="W101" s="218">
        <v>-0.17278977657533717</v>
      </c>
      <c r="X101" s="218">
        <v>0.1289700339338839</v>
      </c>
      <c r="Y101" s="218">
        <v>8.000170201298494E-2</v>
      </c>
      <c r="Z101" s="218">
        <v>0.15956371733819352</v>
      </c>
      <c r="AA101" s="218">
        <v>-1.2906931802467238E-2</v>
      </c>
      <c r="AB101" s="218">
        <v>-0.12659430747573744</v>
      </c>
      <c r="AC101" s="218">
        <v>0.11858420886536003</v>
      </c>
      <c r="AD101" s="218">
        <v>0.12527524741240831</v>
      </c>
      <c r="AE101" s="217">
        <v>0</v>
      </c>
      <c r="AF101" s="217"/>
      <c r="AG101" s="217">
        <v>33.097060836326634</v>
      </c>
      <c r="AH101" s="217">
        <v>17.278977657533716</v>
      </c>
      <c r="AI101" s="210">
        <v>0</v>
      </c>
      <c r="AQ101" s="217"/>
      <c r="AR101" s="217"/>
      <c r="AS101" s="217"/>
      <c r="AT101" s="217"/>
      <c r="AU101" s="217"/>
      <c r="AV101" s="217"/>
      <c r="AW101" s="217"/>
      <c r="AX101" s="217"/>
      <c r="AY101" s="217"/>
      <c r="AZ101" s="217"/>
      <c r="BA101" s="217"/>
      <c r="BB101" s="217"/>
      <c r="BC101" s="217"/>
      <c r="BD101" s="217"/>
      <c r="BE101" s="217"/>
      <c r="BF101" s="217"/>
      <c r="BG101" s="217"/>
      <c r="BH101" s="217"/>
      <c r="BI101" s="217"/>
      <c r="BJ101" s="217"/>
      <c r="BK101" s="217"/>
      <c r="BL101" s="217"/>
      <c r="BM101" s="217"/>
    </row>
    <row r="102" spans="1:65">
      <c r="A102" s="210">
        <v>101</v>
      </c>
      <c r="B102" s="210">
        <v>0</v>
      </c>
      <c r="C102" s="210">
        <v>0</v>
      </c>
      <c r="D102" s="210">
        <v>0</v>
      </c>
      <c r="E102" s="210" t="s">
        <v>1898</v>
      </c>
      <c r="F102" s="210" t="s">
        <v>1509</v>
      </c>
      <c r="G102" s="210" t="s">
        <v>1497</v>
      </c>
      <c r="H102" s="210" t="s">
        <v>1373</v>
      </c>
      <c r="I102" s="210">
        <v>1</v>
      </c>
      <c r="J102" s="218">
        <v>1.0214968845795565E-2</v>
      </c>
      <c r="K102" s="218">
        <v>0.19192150365372901</v>
      </c>
      <c r="L102" s="218">
        <v>-1.3944447846926993E-2</v>
      </c>
      <c r="M102" s="218">
        <v>1.613636290377166E-2</v>
      </c>
      <c r="N102" s="218">
        <v>-3.1244459773523615E-2</v>
      </c>
      <c r="O102" s="218">
        <v>8.1655282676457247E-2</v>
      </c>
      <c r="P102" s="218">
        <v>-0.10928630601068236</v>
      </c>
      <c r="Q102" s="218">
        <v>4.0843758360705383E-2</v>
      </c>
      <c r="R102" s="218">
        <v>-8.7857112925529682E-2</v>
      </c>
      <c r="S102" s="218">
        <v>-1.1636490228249638E-3</v>
      </c>
      <c r="T102" s="218">
        <v>-2.8314385087241416E-2</v>
      </c>
      <c r="U102" s="218">
        <v>-1.3786501026654381E-2</v>
      </c>
      <c r="V102" s="218">
        <v>-0.10890594428022986</v>
      </c>
      <c r="W102" s="218">
        <v>-0.20203977036466367</v>
      </c>
      <c r="X102" s="218">
        <v>9.7417730658767118E-2</v>
      </c>
      <c r="Y102" s="218">
        <v>4.3374130889562969E-2</v>
      </c>
      <c r="Z102" s="218">
        <v>4.7081046059226819E-2</v>
      </c>
      <c r="AA102" s="218">
        <v>7.1440313830661684E-2</v>
      </c>
      <c r="AB102" s="218">
        <v>-0.10604033768385504</v>
      </c>
      <c r="AC102" s="218">
        <v>0.10761335907759056</v>
      </c>
      <c r="AD102" s="218">
        <v>-1.2120000902553298E-2</v>
      </c>
      <c r="AE102" s="217">
        <v>0</v>
      </c>
      <c r="AF102" s="217"/>
      <c r="AG102" s="217">
        <v>19.1921503653729</v>
      </c>
      <c r="AH102" s="217">
        <v>20.203977036466366</v>
      </c>
      <c r="AI102" s="210">
        <v>0</v>
      </c>
      <c r="AQ102" s="217"/>
      <c r="AR102" s="217"/>
      <c r="AS102" s="217"/>
      <c r="AT102" s="217"/>
      <c r="AU102" s="217"/>
      <c r="AV102" s="217"/>
      <c r="AW102" s="217"/>
      <c r="AX102" s="217"/>
      <c r="AY102" s="217"/>
      <c r="AZ102" s="217"/>
      <c r="BA102" s="217"/>
      <c r="BB102" s="217"/>
      <c r="BC102" s="217"/>
      <c r="BD102" s="217"/>
      <c r="BE102" s="217"/>
      <c r="BF102" s="217"/>
      <c r="BG102" s="217"/>
      <c r="BH102" s="217"/>
      <c r="BI102" s="217"/>
      <c r="BJ102" s="217"/>
      <c r="BK102" s="217"/>
      <c r="BL102" s="217"/>
      <c r="BM102" s="217"/>
    </row>
    <row r="103" spans="1:65">
      <c r="A103" s="210">
        <v>102</v>
      </c>
      <c r="B103" s="210">
        <v>0</v>
      </c>
      <c r="C103" s="210">
        <v>0</v>
      </c>
      <c r="D103" s="210">
        <v>0</v>
      </c>
      <c r="E103" s="210" t="s">
        <v>248</v>
      </c>
      <c r="F103" s="210" t="s">
        <v>1507</v>
      </c>
      <c r="G103" s="210" t="s">
        <v>1497</v>
      </c>
      <c r="H103" s="210" t="s">
        <v>1371</v>
      </c>
      <c r="I103" s="210">
        <v>1</v>
      </c>
      <c r="J103" s="218">
        <v>7.0562011990842506E-3</v>
      </c>
      <c r="K103" s="218">
        <v>0.19077927047876087</v>
      </c>
      <c r="L103" s="218">
        <v>2.0064183904341802E-2</v>
      </c>
      <c r="M103" s="218">
        <v>4.4646753543209924E-4</v>
      </c>
      <c r="N103" s="218">
        <v>-3.9302570713072429E-2</v>
      </c>
      <c r="O103" s="218">
        <v>4.8997294339597368E-2</v>
      </c>
      <c r="P103" s="218">
        <v>-9.7668969499217884E-2</v>
      </c>
      <c r="Q103" s="218">
        <v>0.1176928706184079</v>
      </c>
      <c r="R103" s="218">
        <v>-0.10580944899863713</v>
      </c>
      <c r="S103" s="218">
        <v>-5.9316401135974641E-3</v>
      </c>
      <c r="T103" s="218">
        <v>-3.2263154007801373E-2</v>
      </c>
      <c r="U103" s="218">
        <v>-3.2545133503863788E-2</v>
      </c>
      <c r="V103" s="218">
        <v>-9.7816673044774247E-2</v>
      </c>
      <c r="W103" s="218">
        <v>-0.1805105171638233</v>
      </c>
      <c r="X103" s="218">
        <v>0.11034461922697331</v>
      </c>
      <c r="Y103" s="218">
        <v>6.4116766366559927E-2</v>
      </c>
      <c r="Z103" s="218">
        <v>9.5114369540843416E-2</v>
      </c>
      <c r="AA103" s="218">
        <v>4.4640039745681426E-2</v>
      </c>
      <c r="AB103" s="218">
        <v>-0.11395999919434417</v>
      </c>
      <c r="AC103" s="218">
        <v>0.11341282469603278</v>
      </c>
      <c r="AD103" s="218">
        <v>3.4166515606222386E-2</v>
      </c>
      <c r="AE103" s="217">
        <v>0</v>
      </c>
      <c r="AF103" s="217"/>
      <c r="AG103" s="217">
        <v>19.077927047876088</v>
      </c>
      <c r="AH103" s="217">
        <v>18.051051716382329</v>
      </c>
      <c r="AI103" s="210">
        <v>0</v>
      </c>
      <c r="AQ103" s="217"/>
      <c r="AR103" s="217"/>
      <c r="AS103" s="217"/>
      <c r="AT103" s="217"/>
      <c r="AU103" s="217"/>
      <c r="AV103" s="217"/>
      <c r="AW103" s="217"/>
      <c r="AX103" s="217"/>
      <c r="AY103" s="217"/>
      <c r="AZ103" s="217"/>
      <c r="BA103" s="217"/>
      <c r="BB103" s="217"/>
      <c r="BC103" s="217"/>
      <c r="BD103" s="217"/>
      <c r="BE103" s="217"/>
      <c r="BF103" s="217"/>
      <c r="BG103" s="217"/>
      <c r="BH103" s="217"/>
      <c r="BI103" s="217"/>
      <c r="BJ103" s="217"/>
      <c r="BK103" s="217"/>
      <c r="BL103" s="217"/>
      <c r="BM103" s="217"/>
    </row>
    <row r="104" spans="1:65">
      <c r="A104" s="210">
        <v>103</v>
      </c>
      <c r="B104" s="210">
        <v>0</v>
      </c>
      <c r="C104" s="210">
        <v>0</v>
      </c>
      <c r="D104" s="210">
        <v>61</v>
      </c>
      <c r="E104" s="210" t="s">
        <v>1899</v>
      </c>
      <c r="F104" s="210" t="s">
        <v>1510</v>
      </c>
      <c r="G104" s="210" t="s">
        <v>1497</v>
      </c>
      <c r="H104" s="210" t="s">
        <v>1375</v>
      </c>
      <c r="I104" s="210">
        <v>1</v>
      </c>
      <c r="J104" s="218">
        <v>3.8653544430181132E-2</v>
      </c>
      <c r="K104" s="218">
        <v>0.12516046213093715</v>
      </c>
      <c r="L104" s="218">
        <v>3.9794608472400503E-2</v>
      </c>
      <c r="M104" s="218">
        <v>-5.0848666381400599E-2</v>
      </c>
      <c r="N104" s="218">
        <v>-2.4033661389245453E-2</v>
      </c>
      <c r="O104" s="218">
        <v>-5.327342747111681E-2</v>
      </c>
      <c r="P104" s="218">
        <v>9.0571958351162427E-2</v>
      </c>
      <c r="Q104" s="218">
        <v>0.43353301954072176</v>
      </c>
      <c r="R104" s="218">
        <v>-2.7599486521181032E-2</v>
      </c>
      <c r="S104" s="218">
        <v>3.9937241477677972E-2</v>
      </c>
      <c r="T104" s="218">
        <v>-6.7964627014691151E-2</v>
      </c>
      <c r="U104" s="218">
        <v>-0.13821138211382117</v>
      </c>
      <c r="V104" s="218">
        <v>-7.944658393952353E-2</v>
      </c>
      <c r="W104" s="218">
        <v>-7.7734987876194542E-3</v>
      </c>
      <c r="X104" s="218">
        <v>7.6807873341891306E-2</v>
      </c>
      <c r="Y104" s="218">
        <v>2.6672371986877802E-2</v>
      </c>
      <c r="Z104" s="218">
        <v>5.0706033376123255E-2</v>
      </c>
      <c r="AA104" s="218">
        <v>-4.7282841249465142E-2</v>
      </c>
      <c r="AB104" s="218">
        <v>8.2798459563542967E-2</v>
      </c>
      <c r="AC104" s="218">
        <v>7.0817287120239644E-2</v>
      </c>
      <c r="AD104" s="218">
        <v>3.0808729139923004E-2</v>
      </c>
      <c r="AE104" s="217">
        <v>0</v>
      </c>
      <c r="AF104" s="217"/>
      <c r="AG104" s="217">
        <v>43.35330195407218</v>
      </c>
      <c r="AH104" s="217">
        <v>13.821138211382117</v>
      </c>
      <c r="AI104" s="210">
        <v>0</v>
      </c>
      <c r="AQ104" s="217"/>
      <c r="AR104" s="217"/>
      <c r="AS104" s="217"/>
      <c r="AT104" s="217"/>
      <c r="AU104" s="217"/>
      <c r="AV104" s="217"/>
      <c r="AW104" s="217"/>
      <c r="AX104" s="217"/>
      <c r="AY104" s="217"/>
      <c r="AZ104" s="217"/>
      <c r="BA104" s="217"/>
      <c r="BB104" s="217"/>
      <c r="BC104" s="217"/>
      <c r="BD104" s="217"/>
      <c r="BE104" s="217"/>
      <c r="BF104" s="217"/>
      <c r="BG104" s="217"/>
      <c r="BH104" s="217"/>
      <c r="BI104" s="217"/>
      <c r="BJ104" s="217"/>
      <c r="BK104" s="217"/>
      <c r="BL104" s="217"/>
      <c r="BM104" s="217"/>
    </row>
    <row r="105" spans="1:65">
      <c r="A105" s="210">
        <v>104</v>
      </c>
      <c r="B105" s="210">
        <v>0</v>
      </c>
      <c r="C105" s="210">
        <v>0</v>
      </c>
      <c r="D105" s="210">
        <v>0</v>
      </c>
      <c r="E105" s="210" t="s">
        <v>1900</v>
      </c>
      <c r="F105" s="210" t="s">
        <v>1511</v>
      </c>
      <c r="G105" s="210" t="s">
        <v>1497</v>
      </c>
      <c r="H105" s="210" t="s">
        <v>1376</v>
      </c>
      <c r="I105" s="210">
        <v>1</v>
      </c>
      <c r="J105" s="218">
        <v>1.5348208248816671E-2</v>
      </c>
      <c r="K105" s="218">
        <v>7.9783637592968207E-2</v>
      </c>
      <c r="L105" s="218">
        <v>6.0040567951318458E-2</v>
      </c>
      <c r="M105" s="218">
        <v>9.7363083164299091E-3</v>
      </c>
      <c r="N105" s="218">
        <v>6.6666666666666596E-2</v>
      </c>
      <c r="O105" s="218">
        <v>-1.2305611899932413E-2</v>
      </c>
      <c r="P105" s="218">
        <v>1.825557809330578E-3</v>
      </c>
      <c r="Q105" s="218">
        <v>0.11906693711967541</v>
      </c>
      <c r="R105" s="218">
        <v>0.10189317106152804</v>
      </c>
      <c r="S105" s="218">
        <v>-5.449628127112921E-2</v>
      </c>
      <c r="T105" s="218">
        <v>-0.10946585530764029</v>
      </c>
      <c r="U105" s="218">
        <v>1.4536849222447591E-2</v>
      </c>
      <c r="V105" s="218">
        <v>-6.0851926977687654E-2</v>
      </c>
      <c r="W105" s="218">
        <v>-8.2691007437457914E-2</v>
      </c>
      <c r="X105" s="218">
        <v>0.16984448951994582</v>
      </c>
      <c r="Y105" s="218">
        <v>0.14225828262339413</v>
      </c>
      <c r="Z105" s="218">
        <v>-8.3840432724814444E-3</v>
      </c>
      <c r="AA105" s="218">
        <v>-9.41176470588235E-2</v>
      </c>
      <c r="AB105" s="218">
        <v>-7.1602434077079183E-2</v>
      </c>
      <c r="AC105" s="218">
        <v>5.5240027045300774E-2</v>
      </c>
      <c r="AD105" s="218">
        <v>-0.17843137254901958</v>
      </c>
      <c r="AE105" s="217">
        <v>0</v>
      </c>
      <c r="AF105" s="217"/>
      <c r="AG105" s="217">
        <v>16.984448951994583</v>
      </c>
      <c r="AH105" s="217">
        <v>17.843137254901958</v>
      </c>
      <c r="AI105" s="210">
        <v>0</v>
      </c>
      <c r="AQ105" s="217"/>
      <c r="AR105" s="217"/>
      <c r="AS105" s="217"/>
      <c r="AT105" s="217"/>
      <c r="AU105" s="217"/>
      <c r="AV105" s="217"/>
      <c r="AW105" s="217"/>
      <c r="AX105" s="217"/>
      <c r="AY105" s="217"/>
      <c r="AZ105" s="217"/>
      <c r="BA105" s="217"/>
      <c r="BB105" s="217"/>
      <c r="BC105" s="217"/>
      <c r="BD105" s="217"/>
      <c r="BE105" s="217"/>
      <c r="BF105" s="217"/>
      <c r="BG105" s="217"/>
      <c r="BH105" s="217"/>
      <c r="BI105" s="217"/>
      <c r="BJ105" s="217"/>
      <c r="BK105" s="217"/>
      <c r="BL105" s="217"/>
      <c r="BM105" s="217"/>
    </row>
    <row r="106" spans="1:65">
      <c r="A106" s="210">
        <v>105</v>
      </c>
      <c r="B106" s="210">
        <v>0</v>
      </c>
      <c r="C106" s="210">
        <v>0</v>
      </c>
      <c r="D106" s="210">
        <v>0</v>
      </c>
      <c r="E106" s="210" t="s">
        <v>249</v>
      </c>
      <c r="F106" s="210" t="s">
        <v>1668</v>
      </c>
      <c r="G106" s="210" t="s">
        <v>1497</v>
      </c>
      <c r="H106" s="210" t="s">
        <v>1374</v>
      </c>
      <c r="I106" s="210">
        <v>1</v>
      </c>
      <c r="J106" s="218">
        <v>2.6894523042442942E-2</v>
      </c>
      <c r="K106" s="218">
        <v>0.10239529345846755</v>
      </c>
      <c r="L106" s="218">
        <v>5.9882336461689341E-2</v>
      </c>
      <c r="M106" s="218">
        <v>-1.6598963440257745E-2</v>
      </c>
      <c r="N106" s="218">
        <v>3.158705701078586E-2</v>
      </c>
      <c r="O106" s="218">
        <v>-3.613951533828267E-2</v>
      </c>
      <c r="P106" s="218">
        <v>3.4808796750245126E-2</v>
      </c>
      <c r="Q106" s="218">
        <v>0.2483541112200589</v>
      </c>
      <c r="R106" s="218">
        <v>2.7244712144558141E-2</v>
      </c>
      <c r="S106" s="218">
        <v>-1.295699677826017E-2</v>
      </c>
      <c r="T106" s="218">
        <v>-9.8893402437316077E-2</v>
      </c>
      <c r="U106" s="218">
        <v>-5.3088667880655492E-2</v>
      </c>
      <c r="V106" s="218">
        <v>-7.7671942849138531E-2</v>
      </c>
      <c r="W106" s="218">
        <v>-5.5329878134192399E-2</v>
      </c>
      <c r="X106" s="218">
        <v>0.12676845496568151</v>
      </c>
      <c r="Y106" s="218">
        <v>0.10722790306765657</v>
      </c>
      <c r="Z106" s="218">
        <v>2.4793388429752133E-2</v>
      </c>
      <c r="AA106" s="218">
        <v>-6.3874492225801868E-2</v>
      </c>
      <c r="AB106" s="218">
        <v>4.6925339683429167E-3</v>
      </c>
      <c r="AC106" s="218">
        <v>7.1998879394873261E-2</v>
      </c>
      <c r="AD106" s="218">
        <v>-9.4410981930242249E-2</v>
      </c>
      <c r="AE106" s="217">
        <v>0</v>
      </c>
      <c r="AF106" s="217"/>
      <c r="AG106" s="217">
        <v>24.83541112200589</v>
      </c>
      <c r="AH106" s="217">
        <v>9.889340243731608</v>
      </c>
      <c r="AI106" s="210">
        <v>0</v>
      </c>
      <c r="AQ106" s="217"/>
      <c r="AR106" s="217"/>
      <c r="AS106" s="217"/>
      <c r="AT106" s="217"/>
      <c r="AU106" s="217"/>
      <c r="AV106" s="217"/>
      <c r="AW106" s="217"/>
      <c r="AX106" s="217"/>
      <c r="AY106" s="217"/>
      <c r="AZ106" s="217"/>
      <c r="BA106" s="217"/>
      <c r="BB106" s="217"/>
      <c r="BC106" s="217"/>
      <c r="BD106" s="217"/>
      <c r="BE106" s="217"/>
      <c r="BF106" s="217"/>
      <c r="BG106" s="217"/>
      <c r="BH106" s="217"/>
      <c r="BI106" s="217"/>
      <c r="BJ106" s="217"/>
      <c r="BK106" s="217"/>
      <c r="BL106" s="217"/>
      <c r="BM106" s="217"/>
    </row>
    <row r="107" spans="1:65">
      <c r="A107" s="210">
        <v>106</v>
      </c>
      <c r="B107" s="210">
        <v>0</v>
      </c>
      <c r="C107" s="210">
        <v>0</v>
      </c>
      <c r="D107" s="210">
        <v>62</v>
      </c>
      <c r="E107" s="210" t="s">
        <v>1901</v>
      </c>
      <c r="F107" s="210" t="s">
        <v>1669</v>
      </c>
      <c r="G107" s="210" t="s">
        <v>140</v>
      </c>
      <c r="H107" s="210" t="s">
        <v>1396</v>
      </c>
      <c r="I107" s="210">
        <v>1</v>
      </c>
      <c r="J107" s="218">
        <v>-1.6295025728987951E-2</v>
      </c>
      <c r="K107" s="218">
        <v>-7.6329331046312232E-2</v>
      </c>
      <c r="L107" s="218">
        <v>0.28473413379073759</v>
      </c>
      <c r="M107" s="218">
        <v>-0.21012006861063459</v>
      </c>
      <c r="N107" s="218">
        <v>6.8610634648370557E-3</v>
      </c>
      <c r="O107" s="218">
        <v>6.689536878216118E-2</v>
      </c>
      <c r="P107" s="218">
        <v>-6.9468267581475174E-2</v>
      </c>
      <c r="Q107" s="218">
        <v>-0.33619210977701541</v>
      </c>
      <c r="R107" s="218">
        <v>-0.28044596912521436</v>
      </c>
      <c r="S107" s="218">
        <v>4.2024013722126947E-2</v>
      </c>
      <c r="T107" s="218">
        <v>-2.4013722126929617E-2</v>
      </c>
      <c r="U107" s="218">
        <v>-0.14579759862778724</v>
      </c>
      <c r="V107" s="218">
        <v>0.18353344768439112</v>
      </c>
      <c r="W107" s="218">
        <v>0.40480274442538589</v>
      </c>
      <c r="X107" s="218">
        <v>0.31732418524871359</v>
      </c>
      <c r="Y107" s="218">
        <v>0.19382504288164665</v>
      </c>
      <c r="Z107" s="218">
        <v>0.27958833619210977</v>
      </c>
      <c r="AA107" s="218">
        <v>-2.4013722126929617E-2</v>
      </c>
      <c r="AB107" s="218">
        <v>0.34562607204116641</v>
      </c>
      <c r="AC107" s="218">
        <v>-0.11921097770154379</v>
      </c>
      <c r="AD107" s="218">
        <v>-0.31389365351629506</v>
      </c>
      <c r="AE107" s="217">
        <v>0</v>
      </c>
      <c r="AF107" s="217"/>
      <c r="AG107" s="217">
        <v>40.480274442538587</v>
      </c>
      <c r="AH107" s="217">
        <v>33.619210977701542</v>
      </c>
      <c r="AI107" s="210">
        <v>0</v>
      </c>
      <c r="AQ107" s="217"/>
      <c r="AR107" s="217"/>
      <c r="AS107" s="217"/>
      <c r="AT107" s="217"/>
      <c r="AU107" s="217"/>
      <c r="AV107" s="217"/>
      <c r="AW107" s="217"/>
      <c r="AX107" s="217"/>
      <c r="AY107" s="217"/>
      <c r="AZ107" s="217"/>
      <c r="BA107" s="217"/>
      <c r="BB107" s="217"/>
      <c r="BC107" s="217"/>
      <c r="BD107" s="217"/>
      <c r="BE107" s="217"/>
      <c r="BF107" s="217"/>
      <c r="BG107" s="217"/>
      <c r="BH107" s="217"/>
      <c r="BI107" s="217"/>
      <c r="BJ107" s="217"/>
      <c r="BK107" s="217"/>
      <c r="BL107" s="217"/>
      <c r="BM107" s="217"/>
    </row>
    <row r="108" spans="1:65">
      <c r="A108" s="210">
        <v>107</v>
      </c>
      <c r="B108" s="210">
        <v>0</v>
      </c>
      <c r="C108" s="210">
        <v>0</v>
      </c>
      <c r="D108" s="210">
        <v>0</v>
      </c>
      <c r="E108" s="210" t="s">
        <v>1902</v>
      </c>
      <c r="F108" s="210" t="s">
        <v>1670</v>
      </c>
      <c r="G108" s="210" t="s">
        <v>140</v>
      </c>
      <c r="H108" s="210" t="s">
        <v>1397</v>
      </c>
      <c r="I108" s="210">
        <v>1</v>
      </c>
      <c r="J108" s="218">
        <v>1.3502779984114371E-2</v>
      </c>
      <c r="K108" s="218">
        <v>2.3034154090547987E-2</v>
      </c>
      <c r="L108" s="218">
        <v>0.21763304209690232</v>
      </c>
      <c r="M108" s="218">
        <v>-2.1445591739475741E-2</v>
      </c>
      <c r="N108" s="218">
        <v>-0.22001588562351068</v>
      </c>
      <c r="O108" s="218">
        <v>9.2136616362192225E-2</v>
      </c>
      <c r="P108" s="218">
        <v>-0.2168387609213662</v>
      </c>
      <c r="Q108" s="218">
        <v>-8.0222398729150102E-2</v>
      </c>
      <c r="R108" s="218">
        <v>0.19459888800635419</v>
      </c>
      <c r="S108" s="218">
        <v>-8.1810961080222344E-2</v>
      </c>
      <c r="T108" s="218">
        <v>-0.15806195393169184</v>
      </c>
      <c r="U108" s="218">
        <v>8.8165210484511466E-2</v>
      </c>
      <c r="V108" s="218">
        <v>-2.7799841143764863E-2</v>
      </c>
      <c r="W108" s="218">
        <v>0.55837966640190628</v>
      </c>
      <c r="X108" s="218">
        <v>-0.13185067513899923</v>
      </c>
      <c r="Y108" s="218">
        <v>1.9062748212867374E-2</v>
      </c>
      <c r="Z108" s="218">
        <v>0.14376489277204135</v>
      </c>
      <c r="AA108" s="218">
        <v>-0.20174741858617959</v>
      </c>
      <c r="AB108" s="218">
        <v>0.22478157267672758</v>
      </c>
      <c r="AC108" s="218">
        <v>-4.3685464654487749E-2</v>
      </c>
      <c r="AD108" s="218">
        <v>-0.12390786338363785</v>
      </c>
      <c r="AE108" s="217">
        <v>0</v>
      </c>
      <c r="AF108" s="217"/>
      <c r="AG108" s="217">
        <v>55.837966640190629</v>
      </c>
      <c r="AH108" s="217">
        <v>22.001588562351067</v>
      </c>
      <c r="AI108" s="210">
        <v>0</v>
      </c>
      <c r="AQ108" s="217"/>
      <c r="AR108" s="217"/>
      <c r="AS108" s="217"/>
      <c r="AT108" s="217"/>
      <c r="AU108" s="217"/>
      <c r="AV108" s="217"/>
      <c r="AW108" s="217"/>
      <c r="AX108" s="217"/>
      <c r="AY108" s="217"/>
      <c r="AZ108" s="217"/>
      <c r="BA108" s="217"/>
      <c r="BB108" s="217"/>
      <c r="BC108" s="217"/>
      <c r="BD108" s="217"/>
      <c r="BE108" s="217"/>
      <c r="BF108" s="217"/>
      <c r="BG108" s="217"/>
      <c r="BH108" s="217"/>
      <c r="BI108" s="217"/>
      <c r="BJ108" s="217"/>
      <c r="BK108" s="217"/>
      <c r="BL108" s="217"/>
      <c r="BM108" s="217"/>
    </row>
    <row r="109" spans="1:65">
      <c r="A109" s="210">
        <v>108</v>
      </c>
      <c r="B109" s="210">
        <v>0</v>
      </c>
      <c r="C109" s="210">
        <v>0</v>
      </c>
      <c r="D109" s="210">
        <v>0</v>
      </c>
      <c r="E109" s="210" t="s">
        <v>250</v>
      </c>
      <c r="F109" s="210" t="s">
        <v>1671</v>
      </c>
      <c r="G109" s="210" t="s">
        <v>140</v>
      </c>
      <c r="H109" s="210" t="s">
        <v>1395</v>
      </c>
      <c r="I109" s="210">
        <v>1</v>
      </c>
      <c r="J109" s="218">
        <v>-1.398026315789473E-2</v>
      </c>
      <c r="K109" s="218">
        <v>-1.398026315789473E-2</v>
      </c>
      <c r="L109" s="218">
        <v>0.22121710526315785</v>
      </c>
      <c r="M109" s="218">
        <v>-0.11513157894736845</v>
      </c>
      <c r="N109" s="218">
        <v>-0.13651315789473686</v>
      </c>
      <c r="O109" s="218">
        <v>8.388157894736839E-2</v>
      </c>
      <c r="P109" s="218">
        <v>-0.12171052631578951</v>
      </c>
      <c r="Q109" s="218">
        <v>-0.17680921052631582</v>
      </c>
      <c r="R109" s="218">
        <v>3.5361842105263136E-2</v>
      </c>
      <c r="S109" s="218">
        <v>-2.4671052631578421E-3</v>
      </c>
      <c r="T109" s="218">
        <v>-5.0164473684210481E-2</v>
      </c>
      <c r="U109" s="218">
        <v>-1.1513157894736888E-2</v>
      </c>
      <c r="V109" s="218">
        <v>7.0723684210526272E-2</v>
      </c>
      <c r="W109" s="218">
        <v>0.4679276315789474</v>
      </c>
      <c r="X109" s="218">
        <v>5.8388157894736913E-2</v>
      </c>
      <c r="Y109" s="218">
        <v>0.10608552631578955</v>
      </c>
      <c r="Z109" s="218">
        <v>0.22039473684210523</v>
      </c>
      <c r="AA109" s="218">
        <v>-0.16940789473684215</v>
      </c>
      <c r="AB109" s="218">
        <v>0.15707236842105265</v>
      </c>
      <c r="AC109" s="218">
        <v>-6.7434210526315819E-2</v>
      </c>
      <c r="AD109" s="218">
        <v>-0.25575657894736836</v>
      </c>
      <c r="AE109" s="217">
        <v>0</v>
      </c>
      <c r="AF109" s="217"/>
      <c r="AG109" s="217">
        <v>46.79276315789474</v>
      </c>
      <c r="AH109" s="217">
        <v>25.575657894736835</v>
      </c>
      <c r="AI109" s="210">
        <v>0</v>
      </c>
      <c r="AQ109" s="217"/>
      <c r="AR109" s="217"/>
      <c r="AS109" s="217"/>
      <c r="AT109" s="217"/>
      <c r="AU109" s="217"/>
      <c r="AV109" s="217"/>
      <c r="AW109" s="217"/>
      <c r="AX109" s="217"/>
      <c r="AY109" s="217"/>
      <c r="AZ109" s="217"/>
      <c r="BA109" s="217"/>
      <c r="BB109" s="217"/>
      <c r="BC109" s="217"/>
      <c r="BD109" s="217"/>
      <c r="BE109" s="217"/>
      <c r="BF109" s="217"/>
      <c r="BG109" s="217"/>
      <c r="BH109" s="217"/>
      <c r="BI109" s="217"/>
      <c r="BJ109" s="217"/>
      <c r="BK109" s="217"/>
      <c r="BL109" s="217"/>
      <c r="BM109" s="217"/>
    </row>
    <row r="110" spans="1:65">
      <c r="A110" s="210">
        <v>109</v>
      </c>
      <c r="B110" s="210">
        <v>0</v>
      </c>
      <c r="C110" s="210">
        <v>0</v>
      </c>
      <c r="D110" s="210">
        <v>63</v>
      </c>
      <c r="E110" s="210" t="s">
        <v>251</v>
      </c>
      <c r="F110" s="210" t="s">
        <v>1672</v>
      </c>
      <c r="G110" s="210" t="s">
        <v>1496</v>
      </c>
      <c r="H110" s="210" t="s">
        <v>1378</v>
      </c>
      <c r="I110" s="210">
        <v>0</v>
      </c>
      <c r="J110" s="218">
        <v>-2.0558373285615557E-2</v>
      </c>
      <c r="K110" s="218">
        <v>2.0603108932115352E-3</v>
      </c>
      <c r="L110" s="218">
        <v>0.11994975927838737</v>
      </c>
      <c r="M110" s="218">
        <v>-0.17008851179493364</v>
      </c>
      <c r="N110" s="218">
        <v>4.0806642928293085E-2</v>
      </c>
      <c r="O110" s="218">
        <v>-7.2451866019220726E-2</v>
      </c>
      <c r="P110" s="218">
        <v>0.11542470973158994</v>
      </c>
      <c r="Q110" s="218" t="e">
        <v>#VALUE!</v>
      </c>
      <c r="R110" s="218">
        <v>-1.9195513904850359E-2</v>
      </c>
      <c r="S110" s="218">
        <v>0.11994975927838737</v>
      </c>
      <c r="T110" s="218">
        <v>-5.8278804552027212E-2</v>
      </c>
      <c r="U110" s="218">
        <v>-3.0304369916567767E-2</v>
      </c>
      <c r="V110" s="218">
        <v>4.8438118125108467E-3</v>
      </c>
      <c r="W110" s="218">
        <v>6.886433168712032E-2</v>
      </c>
      <c r="X110" s="218">
        <v>-1.2785027004578269E-2</v>
      </c>
      <c r="Y110" s="218">
        <v>-4.8042704638756324E-2</v>
      </c>
      <c r="Z110" s="218">
        <v>-8.3300382272934376E-2</v>
      </c>
      <c r="AA110" s="218">
        <v>-0.2109903498181247</v>
      </c>
      <c r="AB110" s="218">
        <v>-0.25958877031689742</v>
      </c>
      <c r="AC110" s="218">
        <v>-9.3452535799493086E-3</v>
      </c>
      <c r="AD110" s="218">
        <v>0.17525592016615904</v>
      </c>
      <c r="AE110" s="217">
        <v>0</v>
      </c>
      <c r="AF110" s="217"/>
      <c r="AG110" s="217">
        <v>17.525592016615903</v>
      </c>
      <c r="AH110" s="217">
        <v>25.958877031689742</v>
      </c>
      <c r="AI110" s="210">
        <v>0</v>
      </c>
      <c r="AQ110" s="217"/>
      <c r="AR110" s="217"/>
      <c r="AS110" s="217"/>
      <c r="AT110" s="217"/>
      <c r="AU110" s="217"/>
      <c r="AV110" s="217"/>
      <c r="AW110" s="217"/>
      <c r="AX110" s="217"/>
      <c r="AY110" s="217"/>
      <c r="AZ110" s="217"/>
      <c r="BA110" s="217"/>
      <c r="BB110" s="217"/>
      <c r="BC110" s="217"/>
      <c r="BD110" s="217"/>
      <c r="BE110" s="217"/>
      <c r="BF110" s="217"/>
      <c r="BG110" s="217"/>
      <c r="BH110" s="217"/>
      <c r="BI110" s="217"/>
      <c r="BJ110" s="217"/>
      <c r="BK110" s="217"/>
      <c r="BL110" s="217"/>
      <c r="BM110" s="217"/>
    </row>
    <row r="111" spans="1:65">
      <c r="A111" s="210">
        <v>110</v>
      </c>
      <c r="B111" s="210">
        <v>0</v>
      </c>
      <c r="C111" s="210">
        <v>0</v>
      </c>
      <c r="D111" s="210">
        <v>0</v>
      </c>
      <c r="E111" s="210" t="s">
        <v>252</v>
      </c>
      <c r="F111" s="210" t="s">
        <v>1673</v>
      </c>
      <c r="G111" s="210" t="s">
        <v>1496</v>
      </c>
      <c r="H111" s="210" t="s">
        <v>1379</v>
      </c>
      <c r="I111" s="210">
        <v>0</v>
      </c>
      <c r="J111" s="218">
        <v>1.3994237216838236E-2</v>
      </c>
      <c r="K111" s="218">
        <v>9.236182933269171E-3</v>
      </c>
      <c r="L111" s="218">
        <v>3.483507150501905E-2</v>
      </c>
      <c r="M111" s="218">
        <v>-3.4520165504291482E-2</v>
      </c>
      <c r="N111" s="218">
        <v>5.7234099049986269E-2</v>
      </c>
      <c r="O111" s="218">
        <v>-3.7206315348051089E-3</v>
      </c>
      <c r="P111" s="218">
        <v>1.6019888367246667E-2</v>
      </c>
      <c r="Q111" s="218">
        <v>0.19162826420062665</v>
      </c>
      <c r="R111" s="218">
        <v>-5.5690809487900048E-2</v>
      </c>
      <c r="S111" s="218">
        <v>3.0096432778247088E-2</v>
      </c>
      <c r="T111" s="218">
        <v>3.4057584587666584E-2</v>
      </c>
      <c r="U111" s="218">
        <v>2.0417306723821239E-2</v>
      </c>
      <c r="V111" s="218">
        <v>-0.14271347903007561</v>
      </c>
      <c r="W111" s="218">
        <v>-6.4635878589527587E-2</v>
      </c>
      <c r="X111" s="218">
        <v>1.6019888367246667E-2</v>
      </c>
      <c r="Y111" s="218">
        <v>-3.5348548056436183E-2</v>
      </c>
      <c r="Z111" s="218">
        <v>-1.7588911975837784E-2</v>
      </c>
      <c r="AA111" s="218">
        <v>-0.13218376407331311</v>
      </c>
      <c r="AB111" s="218">
        <v>-0.18969278034357387</v>
      </c>
      <c r="AC111" s="218">
        <v>6.0680103287673579E-2</v>
      </c>
      <c r="AD111" s="218">
        <v>5.1436703734473656E-2</v>
      </c>
      <c r="AE111" s="217">
        <v>0</v>
      </c>
      <c r="AF111" s="217"/>
      <c r="AG111" s="217">
        <v>19.162826420062665</v>
      </c>
      <c r="AH111" s="217">
        <v>18.969278034357387</v>
      </c>
      <c r="AI111" s="210">
        <v>0</v>
      </c>
      <c r="AQ111" s="217"/>
      <c r="AR111" s="217"/>
      <c r="AS111" s="217"/>
      <c r="AT111" s="217"/>
      <c r="AU111" s="217"/>
      <c r="AV111" s="217"/>
      <c r="AW111" s="217"/>
      <c r="AX111" s="217"/>
      <c r="AY111" s="217"/>
      <c r="AZ111" s="217"/>
      <c r="BA111" s="217"/>
      <c r="BB111" s="217"/>
      <c r="BC111" s="217"/>
      <c r="BD111" s="217"/>
      <c r="BE111" s="217"/>
      <c r="BF111" s="217"/>
      <c r="BG111" s="217"/>
      <c r="BH111" s="217"/>
      <c r="BI111" s="217"/>
      <c r="BJ111" s="217"/>
      <c r="BK111" s="217"/>
      <c r="BL111" s="217"/>
      <c r="BM111" s="217"/>
    </row>
    <row r="112" spans="1:65">
      <c r="A112" s="210">
        <v>111</v>
      </c>
      <c r="B112" s="210">
        <v>0</v>
      </c>
      <c r="C112" s="210">
        <v>0</v>
      </c>
      <c r="D112" s="210">
        <v>0</v>
      </c>
      <c r="E112" s="210" t="s">
        <v>253</v>
      </c>
      <c r="F112" s="210" t="s">
        <v>1674</v>
      </c>
      <c r="G112" s="210" t="s">
        <v>1496</v>
      </c>
      <c r="H112" s="210" t="s">
        <v>1377</v>
      </c>
      <c r="I112" s="210">
        <v>0</v>
      </c>
      <c r="J112" s="218">
        <v>1.017135361215246E-2</v>
      </c>
      <c r="K112" s="218">
        <v>5.8810730630839362E-3</v>
      </c>
      <c r="L112" s="218">
        <v>5.5200762153523937E-2</v>
      </c>
      <c r="M112" s="218">
        <v>-7.1219049403170934E-2</v>
      </c>
      <c r="N112" s="218">
        <v>5.184836426247217E-2</v>
      </c>
      <c r="O112" s="218">
        <v>-2.5939597655693081E-2</v>
      </c>
      <c r="P112" s="218">
        <v>4.0374782478531275E-2</v>
      </c>
      <c r="Q112" s="218">
        <v>0.12414521954385919</v>
      </c>
      <c r="R112" s="218">
        <v>-4.764722938051056E-2</v>
      </c>
      <c r="S112" s="218">
        <v>5.2012926463003775E-2</v>
      </c>
      <c r="T112" s="218">
        <v>1.9467729484481538E-2</v>
      </c>
      <c r="U112" s="218">
        <v>1.032535777160413E-2</v>
      </c>
      <c r="V112" s="218">
        <v>-0.10660281202032237</v>
      </c>
      <c r="W112" s="218">
        <v>-2.3434870806464739E-2</v>
      </c>
      <c r="X112" s="218">
        <v>3.0834266736300977E-3</v>
      </c>
      <c r="Y112" s="218">
        <v>-4.1594139736999103E-2</v>
      </c>
      <c r="Z112" s="218">
        <v>-2.8605973353407494E-2</v>
      </c>
      <c r="AA112" s="218">
        <v>-0.15538284044589284</v>
      </c>
      <c r="AB112" s="218">
        <v>-0.19943007938311819</v>
      </c>
      <c r="AC112" s="218">
        <v>3.6362317800409764E-2</v>
      </c>
      <c r="AD112" s="218">
        <v>8.6451987253469739E-2</v>
      </c>
      <c r="AE112" s="217">
        <v>0</v>
      </c>
      <c r="AF112" s="217"/>
      <c r="AG112" s="217">
        <v>12.41452195438592</v>
      </c>
      <c r="AH112" s="217">
        <v>19.943007938311819</v>
      </c>
      <c r="AI112" s="210">
        <v>0</v>
      </c>
      <c r="AQ112" s="217"/>
      <c r="AR112" s="217"/>
      <c r="AS112" s="217"/>
      <c r="AT112" s="217"/>
      <c r="AU112" s="217"/>
      <c r="AV112" s="217"/>
      <c r="AW112" s="217"/>
      <c r="AX112" s="217"/>
      <c r="AY112" s="217"/>
      <c r="AZ112" s="217"/>
      <c r="BA112" s="217"/>
      <c r="BB112" s="217"/>
      <c r="BC112" s="217"/>
      <c r="BD112" s="217"/>
      <c r="BE112" s="217"/>
      <c r="BF112" s="217"/>
      <c r="BG112" s="217"/>
      <c r="BH112" s="217"/>
      <c r="BI112" s="217"/>
      <c r="BJ112" s="217"/>
      <c r="BK112" s="217"/>
      <c r="BL112" s="217"/>
      <c r="BM112" s="217"/>
    </row>
    <row r="113" spans="1:65">
      <c r="A113" s="210">
        <v>112</v>
      </c>
      <c r="B113" s="210">
        <v>0</v>
      </c>
      <c r="C113" s="210">
        <v>0</v>
      </c>
      <c r="D113" s="210">
        <v>64</v>
      </c>
      <c r="E113" s="210" t="s">
        <v>1903</v>
      </c>
      <c r="F113" s="210" t="s">
        <v>1675</v>
      </c>
      <c r="G113" s="210" t="s">
        <v>1497</v>
      </c>
      <c r="H113" s="210" t="s">
        <v>1381</v>
      </c>
      <c r="I113" s="210">
        <v>0</v>
      </c>
      <c r="J113" s="218">
        <v>-8.3871150028214186E-2</v>
      </c>
      <c r="K113" s="218">
        <v>3.6423417941480116E-2</v>
      </c>
      <c r="L113" s="218">
        <v>0.22889816348539374</v>
      </c>
      <c r="M113" s="218">
        <v>4.7962025923322327E-2</v>
      </c>
      <c r="N113" s="218">
        <v>5.6899868399472919E-2</v>
      </c>
      <c r="O113" s="218">
        <v>-0.1439984536285108</v>
      </c>
      <c r="P113" s="218">
        <v>0.1396369793003614</v>
      </c>
      <c r="Q113" s="218">
        <v>-0.13526374396342325</v>
      </c>
      <c r="R113" s="218">
        <v>-0.1755561143800233</v>
      </c>
      <c r="S113" s="218">
        <v>1.6802736674304479E-2</v>
      </c>
      <c r="T113" s="218">
        <v>2.2310418179532245E-2</v>
      </c>
      <c r="U113" s="218">
        <v>-2.6275426538000721E-2</v>
      </c>
      <c r="V113" s="218">
        <v>5.0894755529946802E-2</v>
      </c>
      <c r="W113" s="218">
        <v>0.10776670705316084</v>
      </c>
      <c r="X113" s="218">
        <v>4.7962025923322327E-2</v>
      </c>
      <c r="Y113" s="218">
        <v>-5.8398299045167669E-2</v>
      </c>
      <c r="Z113" s="218">
        <v>0.1126510398924558</v>
      </c>
      <c r="AA113" s="218">
        <v>-7.8326377352325977E-2</v>
      </c>
      <c r="AB113" s="218">
        <v>-0.20873806644824852</v>
      </c>
      <c r="AC113" s="218">
        <v>3.2320801758201595E-2</v>
      </c>
      <c r="AD113" s="218">
        <v>-0.1439984536285108</v>
      </c>
      <c r="AE113" s="217">
        <v>0</v>
      </c>
      <c r="AF113" s="217"/>
      <c r="AG113" s="217">
        <v>22.889816348539373</v>
      </c>
      <c r="AH113" s="217">
        <v>20.873806644824853</v>
      </c>
      <c r="AI113" s="210">
        <v>0</v>
      </c>
      <c r="AQ113" s="217"/>
      <c r="AR113" s="217"/>
      <c r="AS113" s="217"/>
      <c r="AT113" s="217"/>
      <c r="AU113" s="217"/>
      <c r="AV113" s="217"/>
      <c r="AW113" s="217"/>
      <c r="AX113" s="217"/>
      <c r="AY113" s="217"/>
      <c r="AZ113" s="217"/>
      <c r="BA113" s="217"/>
      <c r="BB113" s="217"/>
      <c r="BC113" s="217"/>
      <c r="BD113" s="217"/>
      <c r="BE113" s="217"/>
      <c r="BF113" s="217"/>
      <c r="BG113" s="217"/>
      <c r="BH113" s="217"/>
      <c r="BI113" s="217"/>
      <c r="BJ113" s="217"/>
      <c r="BK113" s="217"/>
      <c r="BL113" s="217"/>
      <c r="BM113" s="217"/>
    </row>
    <row r="114" spans="1:65">
      <c r="A114" s="210">
        <v>113</v>
      </c>
      <c r="B114" s="210">
        <v>0</v>
      </c>
      <c r="C114" s="210">
        <v>0</v>
      </c>
      <c r="D114" s="210">
        <v>0</v>
      </c>
      <c r="E114" s="210" t="s">
        <v>1904</v>
      </c>
      <c r="F114" s="210" t="s">
        <v>1676</v>
      </c>
      <c r="G114" s="210" t="s">
        <v>1497</v>
      </c>
      <c r="H114" s="210" t="s">
        <v>1382</v>
      </c>
      <c r="I114" s="210">
        <v>0</v>
      </c>
      <c r="J114" s="218">
        <v>-3.056484802877282E-2</v>
      </c>
      <c r="K114" s="218">
        <v>9.4150284212331486E-2</v>
      </c>
      <c r="L114" s="218">
        <v>0.10626482965602572</v>
      </c>
      <c r="M114" s="218">
        <v>-2.5130609896353906E-2</v>
      </c>
      <c r="N114" s="218">
        <v>-3.9388693287976694E-2</v>
      </c>
      <c r="O114" s="218">
        <v>1.1980895319477805E-2</v>
      </c>
      <c r="P114" s="218">
        <v>2.0414069424464169E-2</v>
      </c>
      <c r="Q114" s="218">
        <v>-0.14698928367477046</v>
      </c>
      <c r="R114" s="218">
        <v>-2.5968388276647839E-2</v>
      </c>
      <c r="S114" s="218">
        <v>5.5402972249534894E-2</v>
      </c>
      <c r="T114" s="218">
        <v>3.0721282205704682E-2</v>
      </c>
      <c r="U114" s="218">
        <v>-3.7238362721882814E-2</v>
      </c>
      <c r="V114" s="218">
        <v>-4.7383063368934296E-2</v>
      </c>
      <c r="W114" s="218">
        <v>8.9619641291370955E-2</v>
      </c>
      <c r="X114" s="218">
        <v>2.7104716313210171E-2</v>
      </c>
      <c r="Y114" s="218">
        <v>4.2500954097049855E-2</v>
      </c>
      <c r="Z114" s="218">
        <v>-1.4181427041936848E-2</v>
      </c>
      <c r="AA114" s="218">
        <v>-3.7993469875376239E-2</v>
      </c>
      <c r="AB114" s="218">
        <v>-0.22695903831479988</v>
      </c>
      <c r="AC114" s="218">
        <v>5.8348863017117357E-2</v>
      </c>
      <c r="AD114" s="218">
        <v>-0.13419412291257585</v>
      </c>
      <c r="AE114" s="217">
        <v>0</v>
      </c>
      <c r="AF114" s="217"/>
      <c r="AG114" s="217">
        <v>10.626482965602573</v>
      </c>
      <c r="AH114" s="217">
        <v>22.695903831479988</v>
      </c>
      <c r="AI114" s="210">
        <v>0</v>
      </c>
      <c r="AQ114" s="217"/>
      <c r="AR114" s="217"/>
      <c r="AS114" s="217"/>
      <c r="AT114" s="217"/>
      <c r="AU114" s="217"/>
      <c r="AV114" s="217"/>
      <c r="AW114" s="217"/>
      <c r="AX114" s="217"/>
      <c r="AY114" s="217"/>
      <c r="AZ114" s="217"/>
      <c r="BA114" s="217"/>
      <c r="BB114" s="217"/>
      <c r="BC114" s="217"/>
      <c r="BD114" s="217"/>
      <c r="BE114" s="217"/>
      <c r="BF114" s="217"/>
      <c r="BG114" s="217"/>
      <c r="BH114" s="217"/>
      <c r="BI114" s="217"/>
      <c r="BJ114" s="217"/>
      <c r="BK114" s="217"/>
      <c r="BL114" s="217"/>
      <c r="BM114" s="217"/>
    </row>
    <row r="115" spans="1:65">
      <c r="A115" s="210">
        <v>114</v>
      </c>
      <c r="B115" s="210">
        <v>0</v>
      </c>
      <c r="C115" s="210">
        <v>0</v>
      </c>
      <c r="D115" s="210">
        <v>0</v>
      </c>
      <c r="E115" s="210" t="s">
        <v>1652</v>
      </c>
      <c r="F115" s="210" t="s">
        <v>1677</v>
      </c>
      <c r="G115" s="210" t="s">
        <v>1497</v>
      </c>
      <c r="H115" s="210" t="s">
        <v>1380</v>
      </c>
      <c r="I115" s="210">
        <v>0</v>
      </c>
      <c r="J115" s="218">
        <v>-4.6082435895156447E-2</v>
      </c>
      <c r="K115" s="218">
        <v>8.1720108678080328E-2</v>
      </c>
      <c r="L115" s="218">
        <v>0.14299422521608696</v>
      </c>
      <c r="M115" s="218">
        <v>-3.3769600253521141E-3</v>
      </c>
      <c r="N115" s="218">
        <v>-1.0743918983451849E-2</v>
      </c>
      <c r="O115" s="218">
        <v>-5.0596892633944748E-2</v>
      </c>
      <c r="P115" s="218">
        <v>5.5534013766749046E-2</v>
      </c>
      <c r="Q115" s="218">
        <v>-0.14427848592083367</v>
      </c>
      <c r="R115" s="218">
        <v>-6.2667269876848258E-2</v>
      </c>
      <c r="S115" s="218">
        <v>4.5622502203025002E-2</v>
      </c>
      <c r="T115" s="218">
        <v>3.2610388936842698E-2</v>
      </c>
      <c r="U115" s="218">
        <v>-3.51292240392257E-2</v>
      </c>
      <c r="V115" s="218">
        <v>-1.8772663969237841E-2</v>
      </c>
      <c r="W115" s="218">
        <v>9.6783916028259004E-2</v>
      </c>
      <c r="X115" s="218">
        <v>3.18488188138688E-2</v>
      </c>
      <c r="Y115" s="218">
        <v>9.0207211597943537E-3</v>
      </c>
      <c r="Z115" s="218">
        <v>2.2236349814983021E-2</v>
      </c>
      <c r="AA115" s="218">
        <v>-5.4598408468783978E-2</v>
      </c>
      <c r="AB115" s="218">
        <v>-0.22316625393681877</v>
      </c>
      <c r="AC115" s="218">
        <v>5.1315002971669778E-2</v>
      </c>
      <c r="AD115" s="218">
        <v>-0.13833291706370787</v>
      </c>
      <c r="AE115" s="217">
        <v>0</v>
      </c>
      <c r="AF115" s="217"/>
      <c r="AG115" s="217">
        <v>14.299422521608696</v>
      </c>
      <c r="AH115" s="217">
        <v>22.316625393681878</v>
      </c>
      <c r="AI115" s="210">
        <v>0</v>
      </c>
      <c r="AQ115" s="217"/>
      <c r="AR115" s="217"/>
      <c r="AS115" s="217"/>
      <c r="AT115" s="217"/>
      <c r="AU115" s="217"/>
      <c r="AV115" s="217"/>
      <c r="AW115" s="217"/>
      <c r="AX115" s="217"/>
      <c r="AY115" s="217"/>
      <c r="AZ115" s="217"/>
      <c r="BA115" s="217"/>
      <c r="BB115" s="217"/>
      <c r="BC115" s="217"/>
      <c r="BD115" s="217"/>
      <c r="BE115" s="217"/>
      <c r="BF115" s="217"/>
      <c r="BG115" s="217"/>
      <c r="BH115" s="217"/>
      <c r="BI115" s="217"/>
      <c r="BJ115" s="217"/>
      <c r="BK115" s="217"/>
      <c r="BL115" s="217"/>
      <c r="BM115" s="217"/>
    </row>
    <row r="116" spans="1:65">
      <c r="A116" s="210">
        <v>115</v>
      </c>
      <c r="B116" s="210">
        <v>0</v>
      </c>
      <c r="C116" s="210">
        <v>0</v>
      </c>
      <c r="D116" s="210">
        <v>65</v>
      </c>
      <c r="E116" s="210" t="s">
        <v>1905</v>
      </c>
      <c r="F116" s="210" t="s">
        <v>1678</v>
      </c>
      <c r="G116" s="210" t="s">
        <v>1497</v>
      </c>
      <c r="H116" s="210" t="s">
        <v>1384</v>
      </c>
      <c r="I116" s="210">
        <v>0</v>
      </c>
      <c r="J116" s="218">
        <v>-1.6711038999350305E-2</v>
      </c>
      <c r="K116" s="218">
        <v>6.1013550167158322E-2</v>
      </c>
      <c r="L116" s="218">
        <v>0.13417573542743103</v>
      </c>
      <c r="M116" s="218">
        <v>-4.8133055476582781E-2</v>
      </c>
      <c r="N116" s="218">
        <v>-1.7032018653025276E-2</v>
      </c>
      <c r="O116" s="218">
        <v>2.7319812084322347E-2</v>
      </c>
      <c r="P116" s="218">
        <v>-6.0100203339290156E-2</v>
      </c>
      <c r="Q116" s="218">
        <v>-0.25219182272483931</v>
      </c>
      <c r="R116" s="218">
        <v>-4.6198366479757426E-2</v>
      </c>
      <c r="S116" s="218">
        <v>-1.0605391022782544E-2</v>
      </c>
      <c r="T116" s="218">
        <v>9.7918369340472544E-2</v>
      </c>
      <c r="U116" s="218">
        <v>-4.2218082918629433E-2</v>
      </c>
      <c r="V116" s="218">
        <v>3.7853118436983524E-2</v>
      </c>
      <c r="W116" s="218">
        <v>9.6968612891557518E-2</v>
      </c>
      <c r="X116" s="218">
        <v>0.1011475409826167</v>
      </c>
      <c r="Y116" s="218">
        <v>-0.27728062523301356</v>
      </c>
      <c r="Z116" s="218">
        <v>8.3498797653388732E-2</v>
      </c>
      <c r="AA116" s="218">
        <v>3.0544293666762687E-2</v>
      </c>
      <c r="AB116" s="218">
        <v>9.9456070139360656E-2</v>
      </c>
      <c r="AC116" s="218">
        <v>4.473201234533275E-2</v>
      </c>
      <c r="AD116" s="218">
        <v>2.151574533065238E-2</v>
      </c>
      <c r="AE116" s="217">
        <v>0</v>
      </c>
      <c r="AF116" s="217"/>
      <c r="AG116" s="217">
        <v>13.417573542743103</v>
      </c>
      <c r="AH116" s="217">
        <v>27.728062523301354</v>
      </c>
      <c r="AI116" s="210">
        <v>0</v>
      </c>
      <c r="AQ116" s="217"/>
      <c r="AR116" s="217"/>
      <c r="AS116" s="217"/>
      <c r="AT116" s="217"/>
      <c r="AU116" s="217"/>
      <c r="AV116" s="217"/>
      <c r="AW116" s="217"/>
      <c r="AX116" s="217"/>
      <c r="AY116" s="217"/>
      <c r="AZ116" s="217"/>
      <c r="BA116" s="217"/>
      <c r="BB116" s="217"/>
      <c r="BC116" s="217"/>
      <c r="BD116" s="217"/>
      <c r="BE116" s="217"/>
      <c r="BF116" s="217"/>
      <c r="BG116" s="217"/>
      <c r="BH116" s="217"/>
      <c r="BI116" s="217"/>
      <c r="BJ116" s="217"/>
      <c r="BK116" s="217"/>
      <c r="BL116" s="217"/>
      <c r="BM116" s="217"/>
    </row>
    <row r="117" spans="1:65">
      <c r="A117" s="210">
        <v>116</v>
      </c>
      <c r="B117" s="210">
        <v>0</v>
      </c>
      <c r="C117" s="210">
        <v>0</v>
      </c>
      <c r="D117" s="210">
        <v>0</v>
      </c>
      <c r="E117" s="210" t="s">
        <v>1906</v>
      </c>
      <c r="F117" s="210" t="s">
        <v>1679</v>
      </c>
      <c r="G117" s="210" t="s">
        <v>1497</v>
      </c>
      <c r="H117" s="210" t="s">
        <v>1385</v>
      </c>
      <c r="I117" s="210">
        <v>0</v>
      </c>
      <c r="J117" s="218">
        <v>6.9240315572296693E-3</v>
      </c>
      <c r="K117" s="218">
        <v>5.5421094590791954E-2</v>
      </c>
      <c r="L117" s="218">
        <v>3.1791318570273674E-2</v>
      </c>
      <c r="M117" s="218">
        <v>-5.4081079506014096E-2</v>
      </c>
      <c r="N117" s="218">
        <v>-3.8769635916378213E-2</v>
      </c>
      <c r="O117" s="218">
        <v>2.7988808888176831E-2</v>
      </c>
      <c r="P117" s="218">
        <v>1.4859724515917318E-3</v>
      </c>
      <c r="Q117" s="218">
        <v>-1.331431280821372E-2</v>
      </c>
      <c r="R117" s="218">
        <v>-5.4683785091387271E-2</v>
      </c>
      <c r="S117" s="218">
        <v>6.4858443962079885E-3</v>
      </c>
      <c r="T117" s="218">
        <v>-5.4543926373552126E-4</v>
      </c>
      <c r="U117" s="218">
        <v>-2.7595289935430544E-2</v>
      </c>
      <c r="V117" s="218">
        <v>2.9248599117222392E-2</v>
      </c>
      <c r="W117" s="218">
        <v>5.9850450394448862E-2</v>
      </c>
      <c r="X117" s="218">
        <v>-1.568667189987118E-2</v>
      </c>
      <c r="Y117" s="218">
        <v>-7.5862107337982293E-2</v>
      </c>
      <c r="Z117" s="218">
        <v>5.7659301417870838E-2</v>
      </c>
      <c r="AA117" s="218">
        <v>-1.7699582563937739E-2</v>
      </c>
      <c r="AB117" s="218">
        <v>2.7988808888176831E-2</v>
      </c>
      <c r="AC117" s="218">
        <v>2.5521635790429903E-2</v>
      </c>
      <c r="AD117" s="218">
        <v>-3.7504026515102339E-2</v>
      </c>
      <c r="AE117" s="217">
        <v>0</v>
      </c>
      <c r="AF117" s="217"/>
      <c r="AG117" s="217">
        <v>5.985045039444886</v>
      </c>
      <c r="AH117" s="217">
        <v>7.5862107337982296</v>
      </c>
      <c r="AI117" s="210">
        <v>0</v>
      </c>
      <c r="AQ117" s="217"/>
      <c r="AR117" s="217"/>
      <c r="AS117" s="217"/>
      <c r="AT117" s="217"/>
      <c r="AU117" s="217"/>
      <c r="AV117" s="217"/>
      <c r="AW117" s="217"/>
      <c r="AX117" s="217"/>
      <c r="AY117" s="217"/>
      <c r="AZ117" s="217"/>
      <c r="BA117" s="217"/>
      <c r="BB117" s="217"/>
      <c r="BC117" s="217"/>
      <c r="BD117" s="217"/>
      <c r="BE117" s="217"/>
      <c r="BF117" s="217"/>
      <c r="BG117" s="217"/>
      <c r="BH117" s="217"/>
      <c r="BI117" s="217"/>
      <c r="BJ117" s="217"/>
      <c r="BK117" s="217"/>
      <c r="BL117" s="217"/>
      <c r="BM117" s="217"/>
    </row>
    <row r="118" spans="1:65">
      <c r="A118" s="210">
        <v>117</v>
      </c>
      <c r="B118" s="210">
        <v>0</v>
      </c>
      <c r="C118" s="210">
        <v>0</v>
      </c>
      <c r="D118" s="210">
        <v>0</v>
      </c>
      <c r="E118" s="210" t="s">
        <v>1653</v>
      </c>
      <c r="F118" s="210" t="s">
        <v>1680</v>
      </c>
      <c r="G118" s="210" t="s">
        <v>1497</v>
      </c>
      <c r="H118" s="210" t="s">
        <v>1383</v>
      </c>
      <c r="I118" s="210">
        <v>0</v>
      </c>
      <c r="J118" s="218">
        <v>1.5258969134221602E-4</v>
      </c>
      <c r="K118" s="218">
        <v>5.8696819774591319E-2</v>
      </c>
      <c r="L118" s="218">
        <v>6.3583182985748235E-2</v>
      </c>
      <c r="M118" s="218">
        <v>-5.0504762417430404E-2</v>
      </c>
      <c r="N118" s="218">
        <v>-3.4729449692456518E-2</v>
      </c>
      <c r="O118" s="218">
        <v>1.9548681613005308E-2</v>
      </c>
      <c r="P118" s="218">
        <v>-1.8953107023805253E-2</v>
      </c>
      <c r="Q118" s="218">
        <v>-0.11076253051284107</v>
      </c>
      <c r="R118" s="218">
        <v>-5.077989857574166E-2</v>
      </c>
      <c r="S118" s="218">
        <v>8.0582135895848324E-4</v>
      </c>
      <c r="T118" s="218">
        <v>2.9034105709679348E-2</v>
      </c>
      <c r="U118" s="218">
        <v>-3.3370666619089565E-2</v>
      </c>
      <c r="V118" s="218">
        <v>3.4450074702555913E-2</v>
      </c>
      <c r="W118" s="218">
        <v>7.285701250744786E-2</v>
      </c>
      <c r="X118" s="218">
        <v>2.1803574875133489E-2</v>
      </c>
      <c r="Y118" s="218">
        <v>-0.1346021575323858</v>
      </c>
      <c r="Z118" s="218">
        <v>6.6262579993626225E-2</v>
      </c>
      <c r="AA118" s="218">
        <v>-2.2114701453979004E-3</v>
      </c>
      <c r="AB118" s="218">
        <v>5.0148894963251318E-2</v>
      </c>
      <c r="AC118" s="218">
        <v>3.3301586518711498E-2</v>
      </c>
      <c r="AD118" s="218">
        <v>-1.9468818844986961E-2</v>
      </c>
      <c r="AE118" s="217">
        <v>0</v>
      </c>
      <c r="AF118" s="217"/>
      <c r="AG118" s="217">
        <v>7.2857012507447863</v>
      </c>
      <c r="AH118" s="217">
        <v>13.460215753238581</v>
      </c>
      <c r="AI118" s="210">
        <v>0</v>
      </c>
      <c r="AQ118" s="217"/>
      <c r="AR118" s="217"/>
      <c r="AS118" s="217"/>
      <c r="AT118" s="217"/>
      <c r="AU118" s="217"/>
      <c r="AV118" s="217"/>
      <c r="AW118" s="217"/>
      <c r="AX118" s="217"/>
      <c r="AY118" s="217"/>
      <c r="AZ118" s="217"/>
      <c r="BA118" s="217"/>
      <c r="BB118" s="217"/>
      <c r="BC118" s="217"/>
      <c r="BD118" s="217"/>
      <c r="BE118" s="217"/>
      <c r="BF118" s="217"/>
      <c r="BG118" s="217"/>
      <c r="BH118" s="217"/>
      <c r="BI118" s="217"/>
      <c r="BJ118" s="217"/>
      <c r="BK118" s="217"/>
      <c r="BL118" s="217"/>
      <c r="BM118" s="217"/>
    </row>
    <row r="119" spans="1:65">
      <c r="A119" s="210">
        <v>118</v>
      </c>
      <c r="B119" s="210">
        <v>0</v>
      </c>
      <c r="C119" s="210">
        <v>0</v>
      </c>
      <c r="D119" s="210">
        <v>66</v>
      </c>
      <c r="E119" s="210" t="s">
        <v>1907</v>
      </c>
      <c r="F119" s="210" t="s">
        <v>1681</v>
      </c>
      <c r="G119" s="210" t="s">
        <v>1497</v>
      </c>
      <c r="H119" s="210" t="s">
        <v>1387</v>
      </c>
      <c r="I119" s="210">
        <v>0</v>
      </c>
      <c r="J119" s="218">
        <v>-3.8160469667319036E-2</v>
      </c>
      <c r="K119" s="218">
        <v>-3.5591976516634184E-2</v>
      </c>
      <c r="L119" s="218">
        <v>2.6051859099804248E-2</v>
      </c>
      <c r="M119" s="218">
        <v>5.1859099804305218E-2</v>
      </c>
      <c r="N119" s="218">
        <v>3.8282778864970585E-2</v>
      </c>
      <c r="O119" s="218">
        <v>0.10163894324853213</v>
      </c>
      <c r="P119" s="218">
        <v>2.1037181996086091E-2</v>
      </c>
      <c r="Q119" s="218">
        <v>-0.15251956947162423</v>
      </c>
      <c r="R119" s="218">
        <v>8.0234833659491037E-2</v>
      </c>
      <c r="S119" s="218">
        <v>5.8341487279843389E-2</v>
      </c>
      <c r="T119" s="218">
        <v>4.5621330724070319E-2</v>
      </c>
      <c r="U119" s="218">
        <v>-3.1555772994129136E-2</v>
      </c>
      <c r="V119" s="218">
        <v>2.3483365949119393E-2</v>
      </c>
      <c r="W119" s="218">
        <v>-3.1188845401174305E-2</v>
      </c>
      <c r="X119" s="218">
        <v>7.4241682974559603E-2</v>
      </c>
      <c r="Y119" s="218">
        <v>1.4310176125244638E-2</v>
      </c>
      <c r="Z119" s="218">
        <v>3.7915851272015584E-2</v>
      </c>
      <c r="AA119" s="218">
        <v>-8.7206457925636124E-2</v>
      </c>
      <c r="AB119" s="218">
        <v>2.4094911937377676E-2</v>
      </c>
      <c r="AC119" s="218">
        <v>-2.3972602739726123E-2</v>
      </c>
      <c r="AD119" s="218">
        <v>-7.4608610567514604E-3</v>
      </c>
      <c r="AE119" s="217">
        <v>0</v>
      </c>
      <c r="AF119" s="217"/>
      <c r="AG119" s="217">
        <v>10.163894324853214</v>
      </c>
      <c r="AH119" s="217">
        <v>15.251956947162423</v>
      </c>
      <c r="AI119" s="210">
        <v>0</v>
      </c>
      <c r="AQ119" s="217"/>
      <c r="AR119" s="217"/>
      <c r="AS119" s="217"/>
      <c r="AT119" s="217"/>
      <c r="AU119" s="217"/>
      <c r="AV119" s="217"/>
      <c r="AW119" s="217"/>
      <c r="AX119" s="217"/>
      <c r="AY119" s="217"/>
      <c r="AZ119" s="217"/>
      <c r="BA119" s="217"/>
      <c r="BB119" s="217"/>
      <c r="BC119" s="217"/>
      <c r="BD119" s="217"/>
      <c r="BE119" s="217"/>
      <c r="BF119" s="217"/>
      <c r="BG119" s="217"/>
      <c r="BH119" s="217"/>
      <c r="BI119" s="217"/>
      <c r="BJ119" s="217"/>
      <c r="BK119" s="217"/>
      <c r="BL119" s="217"/>
      <c r="BM119" s="217"/>
    </row>
    <row r="120" spans="1:65">
      <c r="A120" s="210">
        <v>119</v>
      </c>
      <c r="B120" s="210">
        <v>0</v>
      </c>
      <c r="C120" s="210">
        <v>0</v>
      </c>
      <c r="D120" s="210">
        <v>0</v>
      </c>
      <c r="E120" s="210" t="s">
        <v>1908</v>
      </c>
      <c r="F120" s="210" t="s">
        <v>1682</v>
      </c>
      <c r="G120" s="210" t="s">
        <v>1497</v>
      </c>
      <c r="H120" s="210" t="s">
        <v>1388</v>
      </c>
      <c r="I120" s="210">
        <v>0</v>
      </c>
      <c r="J120" s="218">
        <v>-2.6359534552362847E-2</v>
      </c>
      <c r="K120" s="218">
        <v>-1.2942293991925948E-2</v>
      </c>
      <c r="L120" s="218">
        <v>4.3457611018760348E-2</v>
      </c>
      <c r="M120" s="218">
        <v>1.2823557349798127E-2</v>
      </c>
      <c r="N120" s="218">
        <v>1.0686297791498524E-2</v>
      </c>
      <c r="O120" s="218">
        <v>1.959154595108057E-2</v>
      </c>
      <c r="P120" s="218">
        <v>5.0463072904298266E-2</v>
      </c>
      <c r="Q120" s="218">
        <v>-6.7323676086440298E-2</v>
      </c>
      <c r="R120" s="218">
        <v>4.1914034671099512E-2</v>
      </c>
      <c r="S120" s="218">
        <v>3.9301828544288792E-2</v>
      </c>
      <c r="T120" s="218">
        <v>1.3417240560436897E-2</v>
      </c>
      <c r="U120" s="218">
        <v>-2.6478271194490668E-2</v>
      </c>
      <c r="V120" s="218">
        <v>8.9052481595820465E-3</v>
      </c>
      <c r="W120" s="218">
        <v>2.8378057468534796E-2</v>
      </c>
      <c r="X120" s="218">
        <v>8.7271431963903995E-2</v>
      </c>
      <c r="Y120" s="218">
        <v>3.8826881975777681E-2</v>
      </c>
      <c r="Z120" s="218">
        <v>4.8325813345998662E-2</v>
      </c>
      <c r="AA120" s="218">
        <v>6.7679886012824439E-3</v>
      </c>
      <c r="AB120" s="218">
        <v>2.932795060555686E-2</v>
      </c>
      <c r="AC120" s="218">
        <v>-3.2058893374495405E-2</v>
      </c>
      <c r="AD120" s="218">
        <v>2.6834481120873964E-2</v>
      </c>
      <c r="AE120" s="217">
        <v>0</v>
      </c>
      <c r="AF120" s="217"/>
      <c r="AG120" s="217">
        <v>8.7271431963903989</v>
      </c>
      <c r="AH120" s="217">
        <v>6.7323676086440294</v>
      </c>
      <c r="AI120" s="210">
        <v>0</v>
      </c>
      <c r="AQ120" s="217"/>
      <c r="AR120" s="217"/>
      <c r="AS120" s="217"/>
      <c r="AT120" s="217"/>
      <c r="AU120" s="217"/>
      <c r="AV120" s="217"/>
      <c r="AW120" s="217"/>
      <c r="AX120" s="217"/>
      <c r="AY120" s="217"/>
      <c r="AZ120" s="217"/>
      <c r="BA120" s="217"/>
      <c r="BB120" s="217"/>
      <c r="BC120" s="217"/>
      <c r="BD120" s="217"/>
      <c r="BE120" s="217"/>
      <c r="BF120" s="217"/>
      <c r="BG120" s="217"/>
      <c r="BH120" s="217"/>
      <c r="BI120" s="217"/>
      <c r="BJ120" s="217"/>
      <c r="BK120" s="217"/>
      <c r="BL120" s="217"/>
      <c r="BM120" s="217"/>
    </row>
    <row r="121" spans="1:65">
      <c r="A121" s="210">
        <v>120</v>
      </c>
      <c r="B121" s="210">
        <v>0</v>
      </c>
      <c r="C121" s="210">
        <v>0</v>
      </c>
      <c r="D121" s="210">
        <v>0</v>
      </c>
      <c r="E121" s="210" t="s">
        <v>1909</v>
      </c>
      <c r="F121" s="210" t="s">
        <v>1779</v>
      </c>
      <c r="G121" s="210" t="s">
        <v>1497</v>
      </c>
      <c r="H121" s="210" t="s">
        <v>1386</v>
      </c>
      <c r="I121" s="210">
        <v>0</v>
      </c>
      <c r="J121" s="218">
        <v>-3.222328701485383E-2</v>
      </c>
      <c r="K121" s="218">
        <v>-1.8687110685194085E-2</v>
      </c>
      <c r="L121" s="218">
        <v>3.9410637278389934E-2</v>
      </c>
      <c r="M121" s="218">
        <v>2.4796358409199727E-2</v>
      </c>
      <c r="N121" s="218">
        <v>1.7848586487781443E-2</v>
      </c>
      <c r="O121" s="218">
        <v>4.6358409199808222E-2</v>
      </c>
      <c r="P121" s="218">
        <v>4.1447053186391872E-2</v>
      </c>
      <c r="Q121" s="218">
        <v>-0.10565404887398187</v>
      </c>
      <c r="R121" s="218">
        <v>5.4024916147580149E-2</v>
      </c>
      <c r="S121" s="218">
        <v>4.3723047436511633E-2</v>
      </c>
      <c r="T121" s="218">
        <v>2.7910876856732131E-2</v>
      </c>
      <c r="U121" s="218">
        <v>-2.5155725922376717E-2</v>
      </c>
      <c r="V121" s="218">
        <v>1.557259223766168E-2</v>
      </c>
      <c r="W121" s="218">
        <v>1.7369429803545791E-2</v>
      </c>
      <c r="X121" s="218">
        <v>8.2654528030665919E-2</v>
      </c>
      <c r="Y121" s="218">
        <v>2.7671298514614306E-2</v>
      </c>
      <c r="Z121" s="218">
        <v>4.7196933397220864E-2</v>
      </c>
      <c r="AA121" s="218">
        <v>-2.275994250119796E-2</v>
      </c>
      <c r="AB121" s="218">
        <v>2.7791087685673132E-2</v>
      </c>
      <c r="AC121" s="218">
        <v>-2.5754671777671365E-2</v>
      </c>
      <c r="AD121" s="218">
        <v>1.605174892189733E-2</v>
      </c>
      <c r="AE121" s="217">
        <v>0</v>
      </c>
      <c r="AF121" s="217"/>
      <c r="AG121" s="217">
        <v>8.2654528030665926</v>
      </c>
      <c r="AH121" s="217">
        <v>10.565404887398188</v>
      </c>
      <c r="AI121" s="210">
        <v>0</v>
      </c>
      <c r="AQ121" s="217"/>
      <c r="AR121" s="217"/>
      <c r="AS121" s="217"/>
      <c r="AT121" s="217"/>
      <c r="AU121" s="217"/>
      <c r="AV121" s="217"/>
      <c r="AW121" s="217"/>
      <c r="AX121" s="217"/>
      <c r="AY121" s="217"/>
      <c r="AZ121" s="217"/>
      <c r="BA121" s="217"/>
      <c r="BB121" s="217"/>
      <c r="BC121" s="217"/>
      <c r="BD121" s="217"/>
      <c r="BE121" s="217"/>
      <c r="BF121" s="217"/>
      <c r="BG121" s="217"/>
      <c r="BH121" s="217"/>
      <c r="BI121" s="217"/>
      <c r="BJ121" s="217"/>
      <c r="BK121" s="217"/>
      <c r="BL121" s="217"/>
      <c r="BM121" s="217"/>
    </row>
    <row r="122" spans="1:65">
      <c r="A122" s="210">
        <v>121</v>
      </c>
      <c r="B122" s="210">
        <v>0</v>
      </c>
      <c r="C122" s="210">
        <v>0</v>
      </c>
      <c r="D122" s="210">
        <v>67</v>
      </c>
      <c r="E122" s="210" t="s">
        <v>1910</v>
      </c>
      <c r="F122" s="210" t="s">
        <v>1780</v>
      </c>
      <c r="G122" s="210" t="s">
        <v>1496</v>
      </c>
      <c r="H122" s="210" t="s">
        <v>1393</v>
      </c>
      <c r="I122" s="210">
        <v>1</v>
      </c>
      <c r="J122" s="218">
        <v>0.13089005235602094</v>
      </c>
      <c r="K122" s="218">
        <v>-6.2827225130890008E-2</v>
      </c>
      <c r="L122" s="218">
        <v>-5.235602094240837E-2</v>
      </c>
      <c r="M122" s="218">
        <v>-6.806282722513074E-2</v>
      </c>
      <c r="N122" s="218">
        <v>-4.7120418848167464E-2</v>
      </c>
      <c r="O122" s="218">
        <v>-1.5706806282722363E-2</v>
      </c>
      <c r="P122" s="218">
        <v>-0.16230366492146583</v>
      </c>
      <c r="Q122" s="218">
        <v>0.14659685863874347</v>
      </c>
      <c r="R122" s="218">
        <v>-0.20418848167539258</v>
      </c>
      <c r="S122" s="218">
        <v>2.6178010471204185E-2</v>
      </c>
      <c r="T122" s="218">
        <v>1.0471204188481823E-2</v>
      </c>
      <c r="U122" s="218">
        <v>0.10471204188481674</v>
      </c>
      <c r="V122" s="218">
        <v>-0.28795811518324604</v>
      </c>
      <c r="W122" s="218">
        <v>-8.9005235602094196E-2</v>
      </c>
      <c r="X122" s="218">
        <v>-0.16230366492146583</v>
      </c>
      <c r="Y122" s="218">
        <v>9.9476439790576021E-2</v>
      </c>
      <c r="Z122" s="218">
        <v>-0.24607329842931933</v>
      </c>
      <c r="AA122" s="218">
        <v>-9.4240837696334928E-2</v>
      </c>
      <c r="AB122" s="218">
        <v>-0.17277486910994749</v>
      </c>
      <c r="AC122" s="218">
        <v>-1.0471204188481638E-2</v>
      </c>
      <c r="AD122" s="218">
        <v>0</v>
      </c>
      <c r="AE122" s="217">
        <v>0</v>
      </c>
      <c r="AF122" s="217"/>
      <c r="AG122" s="217">
        <v>14.659685863874348</v>
      </c>
      <c r="AH122" s="217">
        <v>28.795811518324605</v>
      </c>
      <c r="AI122" s="210">
        <v>0</v>
      </c>
      <c r="AQ122" s="217"/>
      <c r="AR122" s="217"/>
      <c r="AS122" s="217"/>
      <c r="AT122" s="217"/>
      <c r="AU122" s="217"/>
      <c r="AV122" s="217"/>
      <c r="AW122" s="217"/>
      <c r="AX122" s="217"/>
      <c r="AY122" s="217"/>
      <c r="AZ122" s="217"/>
      <c r="BA122" s="217"/>
      <c r="BB122" s="217"/>
      <c r="BC122" s="217"/>
      <c r="BD122" s="217"/>
      <c r="BE122" s="217"/>
      <c r="BF122" s="217"/>
      <c r="BG122" s="217"/>
      <c r="BH122" s="217"/>
      <c r="BI122" s="217"/>
      <c r="BJ122" s="217"/>
      <c r="BK122" s="217"/>
      <c r="BL122" s="217"/>
      <c r="BM122" s="217"/>
    </row>
    <row r="123" spans="1:65">
      <c r="A123" s="210">
        <v>122</v>
      </c>
      <c r="B123" s="210">
        <v>0</v>
      </c>
      <c r="C123" s="210">
        <v>0</v>
      </c>
      <c r="D123" s="210">
        <v>0</v>
      </c>
      <c r="E123" s="210" t="s">
        <v>1911</v>
      </c>
      <c r="F123" s="210" t="s">
        <v>1781</v>
      </c>
      <c r="G123" s="210" t="s">
        <v>1496</v>
      </c>
      <c r="H123" s="210" t="s">
        <v>1394</v>
      </c>
      <c r="I123" s="210">
        <v>1</v>
      </c>
      <c r="J123" s="218">
        <v>0.12254901960784315</v>
      </c>
      <c r="K123" s="218">
        <v>2.9411764705882252E-2</v>
      </c>
      <c r="L123" s="218">
        <v>-8.3333333333333481E-2</v>
      </c>
      <c r="M123" s="218">
        <v>-5.8823529411764851E-2</v>
      </c>
      <c r="N123" s="218">
        <v>-2.4509803921568631E-2</v>
      </c>
      <c r="O123" s="218">
        <v>-5.8823529411764851E-2</v>
      </c>
      <c r="P123" s="218">
        <v>-0.14215686274509814</v>
      </c>
      <c r="Q123" s="218">
        <v>-0.29901960784313736</v>
      </c>
      <c r="R123" s="218">
        <v>-0.11274509803921573</v>
      </c>
      <c r="S123" s="218">
        <v>7.843137254901951E-2</v>
      </c>
      <c r="T123" s="218">
        <v>0.16176470588235281</v>
      </c>
      <c r="U123" s="218">
        <v>9.3137254901960717E-2</v>
      </c>
      <c r="V123" s="218">
        <v>-0.16176470588235298</v>
      </c>
      <c r="W123" s="218">
        <v>-0.19117647058823542</v>
      </c>
      <c r="X123" s="218">
        <v>-0.18627450980392163</v>
      </c>
      <c r="Y123" s="218">
        <v>-4.4117647058823636E-2</v>
      </c>
      <c r="Z123" s="218">
        <v>-0.21078431372549025</v>
      </c>
      <c r="AA123" s="218">
        <v>-8.8235294117647106E-2</v>
      </c>
      <c r="AB123" s="218">
        <v>-0.13235294117647073</v>
      </c>
      <c r="AC123" s="218">
        <v>0</v>
      </c>
      <c r="AD123" s="218">
        <v>-0.11274509803921573</v>
      </c>
      <c r="AE123" s="217">
        <v>0</v>
      </c>
      <c r="AF123" s="217"/>
      <c r="AG123" s="217">
        <v>16.176470588235283</v>
      </c>
      <c r="AH123" s="217">
        <v>29.901960784313736</v>
      </c>
      <c r="AI123" s="210">
        <v>0</v>
      </c>
      <c r="AQ123" s="217"/>
      <c r="AR123" s="217"/>
      <c r="AS123" s="217"/>
      <c r="AT123" s="217"/>
      <c r="AU123" s="217"/>
      <c r="AV123" s="217"/>
      <c r="AW123" s="217"/>
      <c r="AX123" s="217"/>
      <c r="AY123" s="217"/>
      <c r="AZ123" s="217"/>
      <c r="BA123" s="217"/>
      <c r="BB123" s="217"/>
      <c r="BC123" s="217"/>
      <c r="BD123" s="217"/>
      <c r="BE123" s="217"/>
      <c r="BF123" s="217"/>
      <c r="BG123" s="217"/>
      <c r="BH123" s="217"/>
      <c r="BI123" s="217"/>
      <c r="BJ123" s="217"/>
      <c r="BK123" s="217"/>
      <c r="BL123" s="217"/>
      <c r="BM123" s="217"/>
    </row>
    <row r="124" spans="1:65">
      <c r="A124" s="210">
        <v>123</v>
      </c>
      <c r="B124" s="210">
        <v>0</v>
      </c>
      <c r="C124" s="210">
        <v>0</v>
      </c>
      <c r="D124" s="210">
        <v>0</v>
      </c>
      <c r="E124" s="210" t="s">
        <v>1912</v>
      </c>
      <c r="F124" s="210" t="s">
        <v>1782</v>
      </c>
      <c r="G124" s="210" t="s">
        <v>1496</v>
      </c>
      <c r="H124" s="210" t="s">
        <v>1392</v>
      </c>
      <c r="I124" s="210">
        <v>1</v>
      </c>
      <c r="J124" s="218">
        <v>0.12626262626262627</v>
      </c>
      <c r="K124" s="218">
        <v>-1.5151515151515187E-2</v>
      </c>
      <c r="L124" s="218">
        <v>-7.0707070707070635E-2</v>
      </c>
      <c r="M124" s="218">
        <v>-5.5555555555555448E-2</v>
      </c>
      <c r="N124" s="218">
        <v>-2.5252525252525252E-2</v>
      </c>
      <c r="O124" s="218">
        <v>-3.0303030303030193E-2</v>
      </c>
      <c r="P124" s="218">
        <v>-0.14141414141414144</v>
      </c>
      <c r="Q124" s="218">
        <v>-9.5959595959595884E-2</v>
      </c>
      <c r="R124" s="218">
        <v>-8.0808080808080704E-2</v>
      </c>
      <c r="S124" s="218">
        <v>5.0505050505050504E-2</v>
      </c>
      <c r="T124" s="218">
        <v>9.0909090909090939E-2</v>
      </c>
      <c r="U124" s="218">
        <v>9.5959595959596064E-2</v>
      </c>
      <c r="V124" s="218">
        <v>-0.22727272727272727</v>
      </c>
      <c r="W124" s="218">
        <v>-0.14646464646464638</v>
      </c>
      <c r="X124" s="218">
        <v>-0.18181818181818171</v>
      </c>
      <c r="Y124" s="218">
        <v>2.5252525252525252E-2</v>
      </c>
      <c r="Z124" s="218">
        <v>-0.23232323232323221</v>
      </c>
      <c r="AA124" s="218">
        <v>-9.5959595959595884E-2</v>
      </c>
      <c r="AB124" s="218">
        <v>-0.15151515151515152</v>
      </c>
      <c r="AC124" s="218">
        <v>-1.5151515151515187E-2</v>
      </c>
      <c r="AD124" s="218">
        <v>-7.0707070707070635E-2</v>
      </c>
      <c r="AE124" s="217">
        <v>0</v>
      </c>
      <c r="AF124" s="217"/>
      <c r="AG124" s="217">
        <v>12.626262626262626</v>
      </c>
      <c r="AH124" s="217">
        <v>23.232323232323221</v>
      </c>
      <c r="AI124" s="210">
        <v>0</v>
      </c>
      <c r="AQ124" s="217"/>
      <c r="AR124" s="217"/>
      <c r="AS124" s="217"/>
      <c r="AT124" s="217"/>
      <c r="AU124" s="217"/>
      <c r="AV124" s="217"/>
      <c r="AW124" s="217"/>
      <c r="AX124" s="217"/>
      <c r="AY124" s="217"/>
      <c r="AZ124" s="217"/>
      <c r="BA124" s="217"/>
      <c r="BB124" s="217"/>
      <c r="BC124" s="217"/>
      <c r="BD124" s="217"/>
      <c r="BE124" s="217"/>
      <c r="BF124" s="217"/>
      <c r="BG124" s="217"/>
      <c r="BH124" s="217"/>
      <c r="BI124" s="217"/>
      <c r="BJ124" s="217"/>
      <c r="BK124" s="217"/>
      <c r="BL124" s="217"/>
      <c r="BM124" s="217"/>
    </row>
    <row r="125" spans="1:65">
      <c r="A125" s="210">
        <v>124</v>
      </c>
      <c r="B125" s="210">
        <v>0</v>
      </c>
      <c r="C125" s="210">
        <v>0</v>
      </c>
      <c r="D125" s="210">
        <v>68</v>
      </c>
      <c r="E125" s="210" t="s">
        <v>1913</v>
      </c>
      <c r="F125" s="210" t="s">
        <v>1783</v>
      </c>
      <c r="G125" s="210" t="s">
        <v>1497</v>
      </c>
      <c r="H125" s="210" t="s">
        <v>1390</v>
      </c>
      <c r="I125" s="210">
        <v>1</v>
      </c>
      <c r="J125" s="218">
        <v>0.3</v>
      </c>
      <c r="K125" s="218">
        <v>0.8</v>
      </c>
      <c r="L125" s="218">
        <v>-0.9</v>
      </c>
      <c r="M125" s="218">
        <v>0.2</v>
      </c>
      <c r="N125" s="218">
        <v>-1.3</v>
      </c>
      <c r="O125" s="218">
        <v>-0.25</v>
      </c>
      <c r="P125" s="218">
        <v>-0.65</v>
      </c>
      <c r="Q125" s="218" t="e">
        <v>#VALUE!</v>
      </c>
      <c r="R125" s="218">
        <v>-0.15</v>
      </c>
      <c r="S125" s="218">
        <v>0.3</v>
      </c>
      <c r="T125" s="218">
        <v>0.2</v>
      </c>
      <c r="U125" s="218">
        <v>-0.2</v>
      </c>
      <c r="V125" s="218">
        <v>0.2</v>
      </c>
      <c r="W125" s="218">
        <v>0.2</v>
      </c>
      <c r="X125" s="218">
        <v>0.7</v>
      </c>
      <c r="Y125" s="218">
        <v>0.5</v>
      </c>
      <c r="Z125" s="218">
        <v>-0.75</v>
      </c>
      <c r="AA125" s="218">
        <v>0.5</v>
      </c>
      <c r="AB125" s="218">
        <v>-1.05</v>
      </c>
      <c r="AC125" s="218">
        <v>0.1</v>
      </c>
      <c r="AD125" s="218">
        <v>-1.7</v>
      </c>
      <c r="AE125" s="217">
        <v>0</v>
      </c>
      <c r="AF125" s="217"/>
      <c r="AG125" s="217">
        <v>80</v>
      </c>
      <c r="AH125" s="217">
        <v>170</v>
      </c>
      <c r="AI125" s="210">
        <v>0</v>
      </c>
      <c r="AQ125" s="217"/>
      <c r="AR125" s="217"/>
      <c r="AS125" s="217"/>
      <c r="AT125" s="217"/>
      <c r="AU125" s="217"/>
      <c r="AV125" s="217"/>
      <c r="AW125" s="217"/>
      <c r="AX125" s="217"/>
      <c r="AY125" s="217"/>
      <c r="AZ125" s="217"/>
      <c r="BA125" s="217"/>
      <c r="BB125" s="217"/>
      <c r="BC125" s="217"/>
      <c r="BD125" s="217"/>
      <c r="BE125" s="217"/>
      <c r="BF125" s="217"/>
      <c r="BG125" s="217"/>
      <c r="BH125" s="217"/>
      <c r="BI125" s="217"/>
      <c r="BJ125" s="217"/>
      <c r="BK125" s="217"/>
      <c r="BL125" s="217"/>
      <c r="BM125" s="217"/>
    </row>
    <row r="126" spans="1:65">
      <c r="A126" s="210">
        <v>125</v>
      </c>
      <c r="B126" s="210">
        <v>0</v>
      </c>
      <c r="C126" s="210">
        <v>0</v>
      </c>
      <c r="D126" s="210">
        <v>0</v>
      </c>
      <c r="E126" s="210" t="s">
        <v>1914</v>
      </c>
      <c r="F126" s="210" t="s">
        <v>1784</v>
      </c>
      <c r="G126" s="210" t="s">
        <v>1497</v>
      </c>
      <c r="H126" s="210" t="s">
        <v>1391</v>
      </c>
      <c r="I126" s="210">
        <v>1</v>
      </c>
      <c r="J126" s="218">
        <v>0.16666666666666666</v>
      </c>
      <c r="K126" s="218">
        <v>0.41666666666666669</v>
      </c>
      <c r="L126" s="218">
        <v>-0.83333333333333337</v>
      </c>
      <c r="M126" s="218">
        <v>0.33333333333333331</v>
      </c>
      <c r="N126" s="218">
        <v>-8.3333333333333329E-2</v>
      </c>
      <c r="O126" s="218">
        <v>0</v>
      </c>
      <c r="P126" s="218">
        <v>-0.79166666666666663</v>
      </c>
      <c r="Q126" s="218">
        <v>0.33333333333333331</v>
      </c>
      <c r="R126" s="218">
        <v>0.41666666666666669</v>
      </c>
      <c r="S126" s="218">
        <v>0.16666666666666666</v>
      </c>
      <c r="T126" s="218">
        <v>8.3333333333333329E-2</v>
      </c>
      <c r="U126" s="218">
        <v>-0.16666666666666666</v>
      </c>
      <c r="V126" s="218">
        <v>0.16666666666666666</v>
      </c>
      <c r="W126" s="218">
        <v>0</v>
      </c>
      <c r="X126" s="218">
        <v>0.125</v>
      </c>
      <c r="Y126" s="218">
        <v>-1.4166666666666667</v>
      </c>
      <c r="Z126" s="218">
        <v>-0.66666666666666663</v>
      </c>
      <c r="AA126" s="218">
        <v>4.1666666666666664E-2</v>
      </c>
      <c r="AB126" s="218">
        <v>-1</v>
      </c>
      <c r="AC126" s="218">
        <v>0.45833333333333331</v>
      </c>
      <c r="AD126" s="218">
        <v>-0.83333333333333337</v>
      </c>
      <c r="AE126" s="217">
        <v>0</v>
      </c>
      <c r="AF126" s="217"/>
      <c r="AG126" s="217">
        <v>45.833333333333329</v>
      </c>
      <c r="AH126" s="217">
        <v>141.66666666666669</v>
      </c>
      <c r="AI126" s="210">
        <v>0</v>
      </c>
      <c r="AQ126" s="217"/>
      <c r="AR126" s="217"/>
      <c r="AS126" s="217"/>
      <c r="AT126" s="217"/>
      <c r="AU126" s="217"/>
      <c r="AV126" s="217"/>
      <c r="AW126" s="217"/>
      <c r="AX126" s="217"/>
      <c r="AY126" s="217"/>
      <c r="AZ126" s="217"/>
      <c r="BA126" s="217"/>
      <c r="BB126" s="217"/>
      <c r="BC126" s="217"/>
      <c r="BD126" s="217"/>
      <c r="BE126" s="217"/>
      <c r="BF126" s="217"/>
      <c r="BG126" s="217"/>
      <c r="BH126" s="217"/>
      <c r="BI126" s="217"/>
      <c r="BJ126" s="217"/>
      <c r="BK126" s="217"/>
      <c r="BL126" s="217"/>
      <c r="BM126" s="217"/>
    </row>
    <row r="127" spans="1:65">
      <c r="A127" s="210">
        <v>126</v>
      </c>
      <c r="B127" s="210">
        <v>0</v>
      </c>
      <c r="C127" s="210">
        <v>0</v>
      </c>
      <c r="D127" s="210">
        <v>0</v>
      </c>
      <c r="E127" s="210" t="s">
        <v>1915</v>
      </c>
      <c r="F127" s="210" t="s">
        <v>1785</v>
      </c>
      <c r="G127" s="210" t="s">
        <v>1497</v>
      </c>
      <c r="H127" s="210" t="s">
        <v>1389</v>
      </c>
      <c r="I127" s="210">
        <v>1</v>
      </c>
      <c r="J127" s="218">
        <v>0.25</v>
      </c>
      <c r="K127" s="218">
        <v>0.54166666666666663</v>
      </c>
      <c r="L127" s="218">
        <v>-0.79166666666666663</v>
      </c>
      <c r="M127" s="218">
        <v>0.33333333333333331</v>
      </c>
      <c r="N127" s="218">
        <v>-8.3333333333333329E-2</v>
      </c>
      <c r="O127" s="218">
        <v>0</v>
      </c>
      <c r="P127" s="218">
        <v>-0.66666666666666663</v>
      </c>
      <c r="Q127" s="218">
        <v>0.41666666666666669</v>
      </c>
      <c r="R127" s="218">
        <v>0.33333333333333331</v>
      </c>
      <c r="S127" s="218">
        <v>0.25</v>
      </c>
      <c r="T127" s="218">
        <v>0.16666666666666666</v>
      </c>
      <c r="U127" s="218">
        <v>-8.3333333333333329E-2</v>
      </c>
      <c r="V127" s="218">
        <v>0.20833333333333334</v>
      </c>
      <c r="W127" s="218">
        <v>0</v>
      </c>
      <c r="X127" s="218">
        <v>0.41666666666666669</v>
      </c>
      <c r="Y127" s="218">
        <v>-1.2083333333333333</v>
      </c>
      <c r="Z127" s="218">
        <v>-0.58333333333333337</v>
      </c>
      <c r="AA127" s="218">
        <v>0.33333333333333331</v>
      </c>
      <c r="AB127" s="218">
        <v>-0.91666666666666663</v>
      </c>
      <c r="AC127" s="218">
        <v>0.25</v>
      </c>
      <c r="AD127" s="218">
        <v>-0.83333333333333337</v>
      </c>
      <c r="AE127" s="217">
        <v>0</v>
      </c>
      <c r="AF127" s="217"/>
      <c r="AG127" s="217">
        <v>54.166666666666664</v>
      </c>
      <c r="AH127" s="217">
        <v>120.83333333333333</v>
      </c>
      <c r="AI127" s="210">
        <v>0</v>
      </c>
      <c r="AQ127" s="217"/>
      <c r="AR127" s="217"/>
      <c r="AS127" s="217"/>
      <c r="AT127" s="217"/>
      <c r="AU127" s="217"/>
      <c r="AV127" s="217"/>
      <c r="AW127" s="217"/>
      <c r="AX127" s="217"/>
      <c r="AY127" s="217"/>
      <c r="AZ127" s="217"/>
      <c r="BA127" s="217"/>
      <c r="BB127" s="217"/>
      <c r="BC127" s="217"/>
      <c r="BD127" s="217"/>
      <c r="BE127" s="217"/>
      <c r="BF127" s="217"/>
      <c r="BG127" s="217"/>
      <c r="BH127" s="217"/>
      <c r="BI127" s="217"/>
      <c r="BJ127" s="217"/>
      <c r="BK127" s="217"/>
      <c r="BL127" s="217"/>
      <c r="BM127" s="217"/>
    </row>
    <row r="128" spans="1:65">
      <c r="A128" s="210">
        <v>127</v>
      </c>
      <c r="B128" s="210">
        <v>0</v>
      </c>
      <c r="C128" s="210">
        <v>0</v>
      </c>
      <c r="D128" s="210">
        <v>69</v>
      </c>
      <c r="E128" s="210" t="s">
        <v>1916</v>
      </c>
      <c r="F128" s="210" t="s">
        <v>1786</v>
      </c>
      <c r="G128" s="210" t="s">
        <v>140</v>
      </c>
      <c r="H128" s="210" t="s">
        <v>1475</v>
      </c>
      <c r="I128" s="210">
        <v>1</v>
      </c>
      <c r="J128" s="218">
        <v>0.90070921985815611</v>
      </c>
      <c r="K128" s="218">
        <v>-0.74645390070921969</v>
      </c>
      <c r="L128" s="218" t="e">
        <v>#VALUE!</v>
      </c>
      <c r="M128" s="218">
        <v>-0.32387706855791942</v>
      </c>
      <c r="N128" s="218">
        <v>0.84101654846335705</v>
      </c>
      <c r="O128" s="218">
        <v>1</v>
      </c>
      <c r="P128" s="218">
        <v>0.31087470449172583</v>
      </c>
      <c r="Q128" s="218">
        <v>-0.14893617021276592</v>
      </c>
      <c r="R128" s="218">
        <v>1</v>
      </c>
      <c r="S128" s="218">
        <v>-0.46099290780141822</v>
      </c>
      <c r="T128" s="218">
        <v>0.8321513002364066</v>
      </c>
      <c r="U128" s="218">
        <v>0.95981087470449178</v>
      </c>
      <c r="V128" s="218">
        <v>0.71867612293144212</v>
      </c>
      <c r="W128" s="218">
        <v>0.14893617021276603</v>
      </c>
      <c r="X128" s="218">
        <v>1</v>
      </c>
      <c r="Y128" s="218">
        <v>0.21453900709219872</v>
      </c>
      <c r="Z128" s="218">
        <v>-0.57919621749408956</v>
      </c>
      <c r="AA128" s="218">
        <v>-2.4007092198581557</v>
      </c>
      <c r="AB128" s="218">
        <v>-1.5650118203309689</v>
      </c>
      <c r="AC128" s="218">
        <v>0.50177304964539016</v>
      </c>
      <c r="AD128" s="218">
        <v>-2.2641843971631199</v>
      </c>
      <c r="AE128" s="217">
        <v>0</v>
      </c>
      <c r="AF128" s="217"/>
      <c r="AG128" s="217">
        <v>100</v>
      </c>
      <c r="AH128" s="217">
        <v>240.07092198581557</v>
      </c>
      <c r="AI128" s="210">
        <v>0</v>
      </c>
      <c r="AQ128" s="217"/>
      <c r="AR128" s="217"/>
      <c r="AS128" s="217"/>
      <c r="AT128" s="217"/>
      <c r="AU128" s="217"/>
      <c r="AV128" s="217"/>
      <c r="AW128" s="217"/>
      <c r="AX128" s="217"/>
      <c r="AY128" s="217"/>
      <c r="AZ128" s="217"/>
      <c r="BA128" s="217"/>
      <c r="BB128" s="217"/>
      <c r="BC128" s="217"/>
      <c r="BD128" s="217"/>
      <c r="BE128" s="217"/>
      <c r="BF128" s="217"/>
      <c r="BG128" s="217"/>
      <c r="BH128" s="217"/>
      <c r="BI128" s="217"/>
      <c r="BJ128" s="217"/>
      <c r="BK128" s="217"/>
      <c r="BL128" s="217"/>
      <c r="BM128" s="217"/>
    </row>
    <row r="129" spans="1:65">
      <c r="A129" s="210">
        <v>128</v>
      </c>
      <c r="B129" s="210" t="s">
        <v>341</v>
      </c>
      <c r="C129" s="210" t="s">
        <v>329</v>
      </c>
      <c r="D129" s="210">
        <v>71</v>
      </c>
      <c r="E129" s="210" t="s">
        <v>254</v>
      </c>
      <c r="F129" s="210" t="s">
        <v>1789</v>
      </c>
      <c r="G129" s="210" t="s">
        <v>1497</v>
      </c>
      <c r="H129" s="210" t="s">
        <v>1351</v>
      </c>
      <c r="I129" s="210">
        <v>1</v>
      </c>
      <c r="J129" s="218">
        <v>5.3221470008150251E-2</v>
      </c>
      <c r="K129" s="218">
        <v>0.10565402279457534</v>
      </c>
      <c r="L129" s="218">
        <v>-3.9150111467005026E-2</v>
      </c>
      <c r="M129" s="218">
        <v>-1.8488883241485937E-2</v>
      </c>
      <c r="N129" s="218">
        <v>6.592990133404105E-4</v>
      </c>
      <c r="O129" s="218">
        <v>-0.25009733633567954</v>
      </c>
      <c r="P129" s="218">
        <v>-9.4709738859266396E-2</v>
      </c>
      <c r="Q129" s="218">
        <v>2.0403228807455644E-3</v>
      </c>
      <c r="R129" s="218">
        <v>-0.15446661245166374</v>
      </c>
      <c r="S129" s="218">
        <v>-1.883721506684851E-2</v>
      </c>
      <c r="T129" s="218">
        <v>1.2713800379465953E-2</v>
      </c>
      <c r="U129" s="218">
        <v>1.8274612260104555E-2</v>
      </c>
      <c r="V129" s="218">
        <v>-0.12118112471678612</v>
      </c>
      <c r="W129" s="218">
        <v>-7.9620759428175383E-2</v>
      </c>
      <c r="X129" s="218">
        <v>0.20980542980697361</v>
      </c>
      <c r="Y129" s="218">
        <v>-6.8065086220298358E-3</v>
      </c>
      <c r="Z129" s="218">
        <v>-0.13190780425203427</v>
      </c>
      <c r="AA129" s="218">
        <v>0.19981697095609521</v>
      </c>
      <c r="AB129" s="218">
        <v>-9.7145118218792861E-2</v>
      </c>
      <c r="AC129" s="218">
        <v>3.9205242653595054E-2</v>
      </c>
      <c r="AD129" s="218">
        <v>-5.4799881688084105E-2</v>
      </c>
      <c r="AE129" s="217">
        <v>0</v>
      </c>
      <c r="AF129" s="217"/>
      <c r="AG129" s="217">
        <v>20.980542980697361</v>
      </c>
      <c r="AH129" s="217">
        <v>25.009733633567954</v>
      </c>
      <c r="AI129" s="210">
        <v>0</v>
      </c>
      <c r="AQ129" s="217"/>
      <c r="AR129" s="217"/>
      <c r="AS129" s="217"/>
      <c r="AT129" s="217"/>
      <c r="AU129" s="217"/>
      <c r="AV129" s="217"/>
      <c r="AW129" s="217"/>
      <c r="AX129" s="217"/>
      <c r="AY129" s="217"/>
      <c r="AZ129" s="217"/>
      <c r="BA129" s="217"/>
      <c r="BB129" s="217"/>
      <c r="BC129" s="217"/>
      <c r="BD129" s="217"/>
      <c r="BE129" s="217"/>
      <c r="BF129" s="217"/>
      <c r="BG129" s="217"/>
      <c r="BH129" s="217"/>
      <c r="BI129" s="217"/>
      <c r="BJ129" s="217"/>
      <c r="BK129" s="217"/>
      <c r="BL129" s="217"/>
      <c r="BM129" s="217"/>
    </row>
    <row r="130" spans="1:65">
      <c r="A130" s="210">
        <v>129</v>
      </c>
      <c r="B130" s="210">
        <v>0</v>
      </c>
      <c r="C130" s="210">
        <v>0</v>
      </c>
      <c r="D130" s="210">
        <v>0</v>
      </c>
      <c r="E130" s="210" t="s">
        <v>255</v>
      </c>
      <c r="F130" s="210" t="s">
        <v>1790</v>
      </c>
      <c r="G130" s="210" t="s">
        <v>1497</v>
      </c>
      <c r="H130" s="210" t="s">
        <v>1352</v>
      </c>
      <c r="I130" s="210">
        <v>1</v>
      </c>
      <c r="J130" s="218">
        <v>1.6653931204040819E-3</v>
      </c>
      <c r="K130" s="218">
        <v>0.24320215179226753</v>
      </c>
      <c r="L130" s="218">
        <v>4.5105908402126395E-2</v>
      </c>
      <c r="M130" s="218">
        <v>-5.8020122761517023E-2</v>
      </c>
      <c r="N130" s="218">
        <v>3.2869430257338236E-3</v>
      </c>
      <c r="O130" s="218">
        <v>-0.23983198020490867</v>
      </c>
      <c r="P130" s="218">
        <v>-0.30008554795871667</v>
      </c>
      <c r="Q130" s="218">
        <v>-3.8155195479088404E-2</v>
      </c>
      <c r="R130" s="218">
        <v>-7.1927099108976711E-2</v>
      </c>
      <c r="S130" s="218">
        <v>1.6967199203818291E-2</v>
      </c>
      <c r="T130" s="218">
        <v>0.13202174692969623</v>
      </c>
      <c r="U130" s="218">
        <v>2.433884422474623E-2</v>
      </c>
      <c r="V130" s="218">
        <v>-9.6555282352088476E-2</v>
      </c>
      <c r="W130" s="218">
        <v>1.3618181577014523E-2</v>
      </c>
      <c r="X130" s="218">
        <v>0.13463555502603339</v>
      </c>
      <c r="Y130" s="218">
        <v>-3.1946738350344603E-2</v>
      </c>
      <c r="Z130" s="218">
        <v>-5.4293970744680994E-2</v>
      </c>
      <c r="AA130" s="218">
        <v>6.2257876097570178E-2</v>
      </c>
      <c r="AB130" s="218">
        <v>-9.0981648132959475E-2</v>
      </c>
      <c r="AC130" s="218">
        <v>0.14737603018822601</v>
      </c>
      <c r="AD130" s="218">
        <v>-9.0531122554397561E-2</v>
      </c>
      <c r="AE130" s="217">
        <v>0</v>
      </c>
      <c r="AF130" s="217"/>
      <c r="AG130" s="217">
        <v>24.320215179226754</v>
      </c>
      <c r="AH130" s="217">
        <v>30.008554795871667</v>
      </c>
      <c r="AI130" s="210">
        <v>0</v>
      </c>
      <c r="AQ130" s="217"/>
      <c r="AR130" s="217"/>
      <c r="AS130" s="217"/>
      <c r="AT130" s="217"/>
      <c r="AU130" s="217"/>
      <c r="AV130" s="217"/>
      <c r="AW130" s="217"/>
      <c r="AX130" s="217"/>
      <c r="AY130" s="217"/>
      <c r="AZ130" s="217"/>
      <c r="BA130" s="217"/>
      <c r="BB130" s="217"/>
      <c r="BC130" s="217"/>
      <c r="BD130" s="217"/>
      <c r="BE130" s="217"/>
      <c r="BF130" s="217"/>
      <c r="BG130" s="217"/>
      <c r="BH130" s="217"/>
      <c r="BI130" s="217"/>
      <c r="BJ130" s="217"/>
      <c r="BK130" s="217"/>
      <c r="BL130" s="217"/>
      <c r="BM130" s="217"/>
    </row>
    <row r="131" spans="1:65">
      <c r="A131" s="210">
        <v>130</v>
      </c>
      <c r="B131" s="210">
        <v>0</v>
      </c>
      <c r="C131" s="210">
        <v>0</v>
      </c>
      <c r="D131" s="210">
        <v>0</v>
      </c>
      <c r="E131" s="210" t="s">
        <v>256</v>
      </c>
      <c r="F131" s="210" t="s">
        <v>1791</v>
      </c>
      <c r="G131" s="210" t="s">
        <v>1497</v>
      </c>
      <c r="H131" s="210" t="s">
        <v>1350</v>
      </c>
      <c r="I131" s="210">
        <v>1</v>
      </c>
      <c r="J131" s="218">
        <v>3.7212221896050203E-2</v>
      </c>
      <c r="K131" s="218">
        <v>0.16669266299898344</v>
      </c>
      <c r="L131" s="218">
        <v>-1.2655214103039021E-2</v>
      </c>
      <c r="M131" s="218">
        <v>-4.3080952929204469E-2</v>
      </c>
      <c r="N131" s="218">
        <v>-4.6687649311838953E-3</v>
      </c>
      <c r="O131" s="218">
        <v>-0.22878027706728241</v>
      </c>
      <c r="P131" s="218">
        <v>-0.20552668751421285</v>
      </c>
      <c r="Q131" s="218">
        <v>2.0376136704717321E-3</v>
      </c>
      <c r="R131" s="218">
        <v>-0.11823970400072518</v>
      </c>
      <c r="S131" s="218">
        <v>-4.4438493903809686E-3</v>
      </c>
      <c r="T131" s="218">
        <v>6.2913038664305754E-2</v>
      </c>
      <c r="U131" s="218">
        <v>1.9570897015257004E-2</v>
      </c>
      <c r="V131" s="218">
        <v>-0.11298396732359016</v>
      </c>
      <c r="W131" s="218">
        <v>-3.7471860003970944E-2</v>
      </c>
      <c r="X131" s="218">
        <v>0.16798893099541432</v>
      </c>
      <c r="Y131" s="218">
        <v>-9.6319345582546682E-3</v>
      </c>
      <c r="Z131" s="218">
        <v>-9.5088537485998506E-2</v>
      </c>
      <c r="AA131" s="218">
        <v>0.13013056839211345</v>
      </c>
      <c r="AB131" s="218">
        <v>-6.739687830025963E-2</v>
      </c>
      <c r="AC131" s="218">
        <v>8.6123700253963459E-2</v>
      </c>
      <c r="AD131" s="218">
        <v>-6.3405435211113234E-2</v>
      </c>
      <c r="AE131" s="217">
        <v>0</v>
      </c>
      <c r="AF131" s="217"/>
      <c r="AG131" s="217">
        <v>16.798893099541431</v>
      </c>
      <c r="AH131" s="217">
        <v>22.87802770672824</v>
      </c>
      <c r="AI131" s="210">
        <v>0</v>
      </c>
      <c r="AQ131" s="217"/>
      <c r="AR131" s="217"/>
      <c r="AS131" s="217"/>
      <c r="AT131" s="217"/>
      <c r="AU131" s="217"/>
      <c r="AV131" s="217"/>
      <c r="AW131" s="217"/>
      <c r="AX131" s="217"/>
      <c r="AY131" s="217"/>
      <c r="AZ131" s="217"/>
      <c r="BA131" s="217"/>
      <c r="BB131" s="217"/>
      <c r="BC131" s="217"/>
      <c r="BD131" s="217"/>
      <c r="BE131" s="217"/>
      <c r="BF131" s="217"/>
      <c r="BG131" s="217"/>
      <c r="BH131" s="217"/>
      <c r="BI131" s="217"/>
      <c r="BJ131" s="217"/>
      <c r="BK131" s="217"/>
      <c r="BL131" s="217"/>
      <c r="BM131" s="217"/>
    </row>
    <row r="132" spans="1:65">
      <c r="A132" s="210">
        <v>131</v>
      </c>
      <c r="B132" s="210">
        <v>0</v>
      </c>
      <c r="C132" s="210">
        <v>0</v>
      </c>
      <c r="D132" s="210">
        <v>72</v>
      </c>
      <c r="E132" s="210" t="s">
        <v>257</v>
      </c>
      <c r="F132" s="210" t="s">
        <v>1792</v>
      </c>
      <c r="G132" s="210" t="s">
        <v>1497</v>
      </c>
      <c r="H132" s="210" t="s">
        <v>1354</v>
      </c>
      <c r="I132" s="210">
        <v>1</v>
      </c>
      <c r="J132" s="218">
        <v>3.6078965282505066E-2</v>
      </c>
      <c r="K132" s="218">
        <v>6.466984343090533E-2</v>
      </c>
      <c r="L132" s="218">
        <v>-4.4928522804629008E-2</v>
      </c>
      <c r="M132" s="218">
        <v>-3.1994554118447968E-2</v>
      </c>
      <c r="N132" s="218">
        <v>7.488087134104795E-3</v>
      </c>
      <c r="O132" s="218">
        <v>-8.7814840027229474E-2</v>
      </c>
      <c r="P132" s="218">
        <v>-0.12865895166780114</v>
      </c>
      <c r="Q132" s="218">
        <v>-2.3825731790333537E-2</v>
      </c>
      <c r="R132" s="218">
        <v>-8.0326752893124562E-2</v>
      </c>
      <c r="S132" s="218">
        <v>-1.9741320626276444E-2</v>
      </c>
      <c r="T132" s="218">
        <v>3.3356024506466998E-2</v>
      </c>
      <c r="U132" s="218">
        <v>4.9012933968686105E-2</v>
      </c>
      <c r="V132" s="218">
        <v>-0.19605173587474478</v>
      </c>
      <c r="W132" s="218">
        <v>-0.24506466984343089</v>
      </c>
      <c r="X132" s="218">
        <v>0.21034717494894487</v>
      </c>
      <c r="Y132" s="218">
        <v>2.1102791014295352E-2</v>
      </c>
      <c r="Z132" s="218">
        <v>4.0844111640570948E-3</v>
      </c>
      <c r="AA132" s="218">
        <v>0.10823689584751531</v>
      </c>
      <c r="AB132" s="218">
        <v>-0.27229407760381225</v>
      </c>
      <c r="AC132" s="218">
        <v>5.9223961878829084E-2</v>
      </c>
      <c r="AD132" s="218">
        <v>-1.3614703880191524E-3</v>
      </c>
      <c r="AE132" s="217">
        <v>0</v>
      </c>
      <c r="AF132" s="217"/>
      <c r="AG132" s="217">
        <v>21.034717494894487</v>
      </c>
      <c r="AH132" s="217">
        <v>27.229407760381225</v>
      </c>
      <c r="AI132" s="210">
        <v>0</v>
      </c>
      <c r="AQ132" s="217"/>
      <c r="AR132" s="217"/>
      <c r="AS132" s="217"/>
      <c r="AT132" s="217"/>
      <c r="AU132" s="217"/>
      <c r="AV132" s="217"/>
      <c r="AW132" s="217"/>
      <c r="AX132" s="217"/>
      <c r="AY132" s="217"/>
      <c r="AZ132" s="217"/>
      <c r="BA132" s="217"/>
      <c r="BB132" s="217"/>
      <c r="BC132" s="217"/>
      <c r="BD132" s="217"/>
      <c r="BE132" s="217"/>
      <c r="BF132" s="217"/>
      <c r="BG132" s="217"/>
      <c r="BH132" s="217"/>
      <c r="BI132" s="217"/>
      <c r="BJ132" s="217"/>
      <c r="BK132" s="217"/>
      <c r="BL132" s="217"/>
      <c r="BM132" s="217"/>
    </row>
    <row r="133" spans="1:65">
      <c r="A133" s="210">
        <v>132</v>
      </c>
      <c r="B133" s="210">
        <v>0</v>
      </c>
      <c r="C133" s="210">
        <v>0</v>
      </c>
      <c r="D133" s="210">
        <v>0</v>
      </c>
      <c r="E133" s="210" t="s">
        <v>258</v>
      </c>
      <c r="F133" s="210" t="s">
        <v>1793</v>
      </c>
      <c r="G133" s="210" t="s">
        <v>1497</v>
      </c>
      <c r="H133" s="210" t="s">
        <v>1355</v>
      </c>
      <c r="I133" s="210">
        <v>1</v>
      </c>
      <c r="J133" s="218">
        <v>-4.3956043956043869E-2</v>
      </c>
      <c r="K133" s="218">
        <v>7.6923076923076983E-2</v>
      </c>
      <c r="L133" s="218">
        <v>1.3736263736263809E-2</v>
      </c>
      <c r="M133" s="218">
        <v>1.6483516483516498E-2</v>
      </c>
      <c r="N133" s="218">
        <v>-2.0604395604395531E-2</v>
      </c>
      <c r="O133" s="218">
        <v>-6.7307692307692207E-2</v>
      </c>
      <c r="P133" s="218">
        <v>-0.34684065934065927</v>
      </c>
      <c r="Q133" s="218">
        <v>-0.11538461538461524</v>
      </c>
      <c r="R133" s="218">
        <v>9.065934065934067E-2</v>
      </c>
      <c r="S133" s="218">
        <v>3.1593406593406648E-2</v>
      </c>
      <c r="T133" s="218">
        <v>8.8598901098901159E-2</v>
      </c>
      <c r="U133" s="218">
        <v>9.890109890109898E-2</v>
      </c>
      <c r="V133" s="218">
        <v>-0.1140109890109889</v>
      </c>
      <c r="W133" s="218">
        <v>-0.1112637362637362</v>
      </c>
      <c r="X133" s="218">
        <v>0.13324175824175832</v>
      </c>
      <c r="Y133" s="218">
        <v>-1.442307692307686E-2</v>
      </c>
      <c r="Z133" s="218">
        <v>2.7472527472528108E-3</v>
      </c>
      <c r="AA133" s="218">
        <v>-5.2197802197802179E-2</v>
      </c>
      <c r="AB133" s="218">
        <v>-0.20260989010989017</v>
      </c>
      <c r="AC133" s="218">
        <v>0.23901098901098902</v>
      </c>
      <c r="AD133" s="218">
        <v>-0.20673076923076922</v>
      </c>
      <c r="AE133" s="217">
        <v>0</v>
      </c>
      <c r="AF133" s="217"/>
      <c r="AG133" s="217">
        <v>23.901098901098901</v>
      </c>
      <c r="AH133" s="217">
        <v>34.684065934065927</v>
      </c>
      <c r="AI133" s="210">
        <v>0</v>
      </c>
      <c r="AQ133" s="217"/>
      <c r="AR133" s="217"/>
      <c r="AS133" s="217"/>
      <c r="AT133" s="217"/>
      <c r="AU133" s="217"/>
      <c r="AV133" s="217"/>
      <c r="AW133" s="217"/>
      <c r="AX133" s="217"/>
      <c r="AY133" s="217"/>
      <c r="AZ133" s="217"/>
      <c r="BA133" s="217"/>
      <c r="BB133" s="217"/>
      <c r="BC133" s="217"/>
      <c r="BD133" s="217"/>
      <c r="BE133" s="217"/>
      <c r="BF133" s="217"/>
      <c r="BG133" s="217"/>
      <c r="BH133" s="217"/>
      <c r="BI133" s="217"/>
      <c r="BJ133" s="217"/>
      <c r="BK133" s="217"/>
      <c r="BL133" s="217"/>
      <c r="BM133" s="217"/>
    </row>
    <row r="134" spans="1:65">
      <c r="A134" s="210">
        <v>133</v>
      </c>
      <c r="B134" s="210">
        <v>0</v>
      </c>
      <c r="C134" s="210">
        <v>0</v>
      </c>
      <c r="D134" s="210">
        <v>0</v>
      </c>
      <c r="E134" s="210" t="s">
        <v>259</v>
      </c>
      <c r="F134" s="210" t="s">
        <v>1794</v>
      </c>
      <c r="G134" s="210" t="s">
        <v>1497</v>
      </c>
      <c r="H134" s="210" t="s">
        <v>1353</v>
      </c>
      <c r="I134" s="210">
        <v>1</v>
      </c>
      <c r="J134" s="218">
        <v>6.1601642710472186E-3</v>
      </c>
      <c r="K134" s="218">
        <v>5.4757015742641954E-2</v>
      </c>
      <c r="L134" s="218">
        <v>-4.6543463381245702E-2</v>
      </c>
      <c r="M134" s="218">
        <v>-4.1067761806981859E-3</v>
      </c>
      <c r="N134" s="218">
        <v>-4.7912388774811968E-3</v>
      </c>
      <c r="O134" s="218">
        <v>-8.0082135523613956E-2</v>
      </c>
      <c r="P134" s="218">
        <v>-0.26214921286789883</v>
      </c>
      <c r="Q134" s="218">
        <v>-6.8446269678302529E-2</v>
      </c>
      <c r="R134" s="218">
        <v>-3.4223134839151755E-3</v>
      </c>
      <c r="S134" s="218">
        <v>-2.7378507871321646E-3</v>
      </c>
      <c r="T134" s="218">
        <v>5.4757015742641954E-2</v>
      </c>
      <c r="U134" s="218">
        <v>7.7344284736481791E-2</v>
      </c>
      <c r="V134" s="218">
        <v>-0.15331964407939783</v>
      </c>
      <c r="W134" s="218">
        <v>-0.1889117043121151</v>
      </c>
      <c r="X134" s="218">
        <v>0.16769336071184116</v>
      </c>
      <c r="Y134" s="218">
        <v>2.5325119780971884E-2</v>
      </c>
      <c r="Z134" s="218">
        <v>7.5290896646132395E-3</v>
      </c>
      <c r="AA134" s="218">
        <v>2.5325119780971884E-2</v>
      </c>
      <c r="AB134" s="218">
        <v>-0.24366872005475718</v>
      </c>
      <c r="AC134" s="218">
        <v>0.15058179329226554</v>
      </c>
      <c r="AD134" s="218">
        <v>-8.6926762491444307E-2</v>
      </c>
      <c r="AE134" s="217">
        <v>0</v>
      </c>
      <c r="AF134" s="217"/>
      <c r="AG134" s="217">
        <v>16.769336071184114</v>
      </c>
      <c r="AH134" s="217">
        <v>26.214921286789881</v>
      </c>
      <c r="AI134" s="210">
        <v>0</v>
      </c>
      <c r="AQ134" s="217"/>
      <c r="AR134" s="217"/>
      <c r="AS134" s="217"/>
      <c r="AT134" s="217"/>
      <c r="AU134" s="217"/>
      <c r="AV134" s="217"/>
      <c r="AW134" s="217"/>
      <c r="AX134" s="217"/>
      <c r="AY134" s="217"/>
      <c r="AZ134" s="217"/>
      <c r="BA134" s="217"/>
      <c r="BB134" s="217"/>
      <c r="BC134" s="217"/>
      <c r="BD134" s="217"/>
      <c r="BE134" s="217"/>
      <c r="BF134" s="217"/>
      <c r="BG134" s="217"/>
      <c r="BH134" s="217"/>
      <c r="BI134" s="217"/>
      <c r="BJ134" s="217"/>
      <c r="BK134" s="217"/>
      <c r="BL134" s="217"/>
      <c r="BM134" s="217"/>
    </row>
    <row r="135" spans="1:65">
      <c r="A135" s="210">
        <v>134</v>
      </c>
      <c r="B135" s="210">
        <v>0</v>
      </c>
      <c r="C135" s="210">
        <v>0</v>
      </c>
      <c r="D135" s="210">
        <v>73</v>
      </c>
      <c r="E135" s="210" t="s">
        <v>260</v>
      </c>
      <c r="F135" s="210" t="s">
        <v>1570</v>
      </c>
      <c r="G135" s="210" t="s">
        <v>1497</v>
      </c>
      <c r="H135" s="210" t="s">
        <v>1357</v>
      </c>
      <c r="I135" s="210">
        <v>0</v>
      </c>
      <c r="J135" s="218">
        <v>-0.14019298762343532</v>
      </c>
      <c r="K135" s="218">
        <v>5.4275799458684271E-2</v>
      </c>
      <c r="L135" s="218">
        <v>6.8104437794156952E-2</v>
      </c>
      <c r="M135" s="218">
        <v>0.15271378997293419</v>
      </c>
      <c r="N135" s="218">
        <v>-1.458740138201544E-2</v>
      </c>
      <c r="O135" s="218">
        <v>5.2597066520247183E-2</v>
      </c>
      <c r="P135" s="218">
        <v>0.12550377139172411</v>
      </c>
      <c r="Q135" s="218">
        <v>-9.0938842001534542E-2</v>
      </c>
      <c r="R135" s="218">
        <v>-2.0539933844589429E-2</v>
      </c>
      <c r="S135" s="218">
        <v>-5.9539869604267479E-2</v>
      </c>
      <c r="T135" s="218">
        <v>8.8038330866747269E-2</v>
      </c>
      <c r="U135" s="218">
        <v>1.8770294790352235E-2</v>
      </c>
      <c r="V135" s="218">
        <v>2.0120553630362204E-4</v>
      </c>
      <c r="W135" s="218">
        <v>4.9136573712133043E-2</v>
      </c>
      <c r="X135" s="218">
        <v>2.8355435640288106E-2</v>
      </c>
      <c r="Y135" s="218">
        <v>-2.9797812677645669E-2</v>
      </c>
      <c r="Z135" s="218">
        <v>4.4536724252660718E-2</v>
      </c>
      <c r="AA135" s="218">
        <v>0.10599168269644497</v>
      </c>
      <c r="AB135" s="218">
        <v>-0.10071427965387804</v>
      </c>
      <c r="AC135" s="218">
        <v>0.152225321110703</v>
      </c>
      <c r="AD135" s="218">
        <v>0.12415836087788634</v>
      </c>
      <c r="AE135" s="217">
        <v>0</v>
      </c>
      <c r="AF135" s="217"/>
      <c r="AG135" s="217">
        <v>15.27137899729342</v>
      </c>
      <c r="AH135" s="217">
        <v>10.071427965387803</v>
      </c>
      <c r="AI135" s="210">
        <v>0</v>
      </c>
      <c r="AQ135" s="217"/>
      <c r="AR135" s="217"/>
      <c r="AS135" s="217"/>
      <c r="AT135" s="217"/>
      <c r="AU135" s="217"/>
      <c r="AV135" s="217"/>
      <c r="AW135" s="217"/>
      <c r="AX135" s="217"/>
      <c r="AY135" s="217"/>
      <c r="AZ135" s="217"/>
      <c r="BA135" s="217"/>
      <c r="BB135" s="217"/>
      <c r="BC135" s="217"/>
      <c r="BD135" s="217"/>
      <c r="BE135" s="217"/>
      <c r="BF135" s="217"/>
      <c r="BG135" s="217"/>
      <c r="BH135" s="217"/>
      <c r="BI135" s="217"/>
      <c r="BJ135" s="217"/>
      <c r="BK135" s="217"/>
      <c r="BL135" s="217"/>
      <c r="BM135" s="217"/>
    </row>
    <row r="136" spans="1:65">
      <c r="A136" s="210">
        <v>135</v>
      </c>
      <c r="B136" s="210">
        <v>0</v>
      </c>
      <c r="C136" s="210">
        <v>0</v>
      </c>
      <c r="D136" s="210">
        <v>0</v>
      </c>
      <c r="E136" s="210" t="s">
        <v>261</v>
      </c>
      <c r="F136" s="210" t="s">
        <v>1571</v>
      </c>
      <c r="G136" s="210" t="s">
        <v>1497</v>
      </c>
      <c r="H136" s="210" t="s">
        <v>1358</v>
      </c>
      <c r="I136" s="210">
        <v>0</v>
      </c>
      <c r="J136" s="218">
        <v>-7.8402438291923823E-2</v>
      </c>
      <c r="K136" s="218">
        <v>3.3484117067219037E-2</v>
      </c>
      <c r="L136" s="218">
        <v>7.5712591521329739E-2</v>
      </c>
      <c r="M136" s="218">
        <v>0.12150829271279992</v>
      </c>
      <c r="N136" s="218">
        <v>7.7868944164480331E-3</v>
      </c>
      <c r="O136" s="218">
        <v>7.3995517707176384E-2</v>
      </c>
      <c r="P136" s="218">
        <v>0.10690138838019159</v>
      </c>
      <c r="Q136" s="218">
        <v>-0.12953308075782083</v>
      </c>
      <c r="R136" s="218">
        <v>4.5750948924709003E-2</v>
      </c>
      <c r="S136" s="218">
        <v>-6.6760960477860051E-2</v>
      </c>
      <c r="T136" s="218">
        <v>7.0052607467269046E-2</v>
      </c>
      <c r="U136" s="218">
        <v>1.5577321906587857E-2</v>
      </c>
      <c r="V136" s="218">
        <v>-6.2912265536397116E-2</v>
      </c>
      <c r="W136" s="218">
        <v>3.0479826738066127E-2</v>
      </c>
      <c r="X136" s="218">
        <v>1.5650338762882354E-2</v>
      </c>
      <c r="Y136" s="218">
        <v>-4.4373050184956506E-2</v>
      </c>
      <c r="Z136" s="218">
        <v>7.6090630406339286E-3</v>
      </c>
      <c r="AA136" s="218">
        <v>8.3030764828015774E-2</v>
      </c>
      <c r="AB136" s="218">
        <v>-8.0279678113432826E-2</v>
      </c>
      <c r="AC136" s="218">
        <v>0.10342248848512403</v>
      </c>
      <c r="AD136" s="218">
        <v>6.6434740006995424E-2</v>
      </c>
      <c r="AE136" s="217">
        <v>0</v>
      </c>
      <c r="AF136" s="217"/>
      <c r="AG136" s="217">
        <v>12.150829271279992</v>
      </c>
      <c r="AH136" s="217">
        <v>12.953308075782083</v>
      </c>
      <c r="AI136" s="210">
        <v>0</v>
      </c>
      <c r="AQ136" s="217"/>
      <c r="AR136" s="217"/>
      <c r="AS136" s="217"/>
      <c r="AT136" s="217"/>
      <c r="AU136" s="217"/>
      <c r="AV136" s="217"/>
      <c r="AW136" s="217"/>
      <c r="AX136" s="217"/>
      <c r="AY136" s="217"/>
      <c r="AZ136" s="217"/>
      <c r="BA136" s="217"/>
      <c r="BB136" s="217"/>
      <c r="BC136" s="217"/>
      <c r="BD136" s="217"/>
      <c r="BE136" s="217"/>
      <c r="BF136" s="217"/>
      <c r="BG136" s="217"/>
      <c r="BH136" s="217"/>
      <c r="BI136" s="217"/>
      <c r="BJ136" s="217"/>
      <c r="BK136" s="217"/>
      <c r="BL136" s="217"/>
      <c r="BM136" s="217"/>
    </row>
    <row r="137" spans="1:65">
      <c r="A137" s="210">
        <v>136</v>
      </c>
      <c r="B137" s="210">
        <v>0</v>
      </c>
      <c r="C137" s="210">
        <v>0</v>
      </c>
      <c r="D137" s="210">
        <v>0</v>
      </c>
      <c r="E137" s="210" t="s">
        <v>262</v>
      </c>
      <c r="F137" s="210" t="s">
        <v>1569</v>
      </c>
      <c r="G137" s="210" t="s">
        <v>1497</v>
      </c>
      <c r="H137" s="210" t="s">
        <v>1356</v>
      </c>
      <c r="I137" s="210">
        <v>0</v>
      </c>
      <c r="J137" s="218">
        <v>-0.10897864615678594</v>
      </c>
      <c r="K137" s="218">
        <v>4.3612955620312359E-2</v>
      </c>
      <c r="L137" s="218">
        <v>7.1540151913247044E-2</v>
      </c>
      <c r="M137" s="218">
        <v>0.13659174509148236</v>
      </c>
      <c r="N137" s="218">
        <v>-3.5828595996751202E-3</v>
      </c>
      <c r="O137" s="218">
        <v>6.372115798022257E-2</v>
      </c>
      <c r="P137" s="218">
        <v>0.11617183394640042</v>
      </c>
      <c r="Q137" s="218">
        <v>-0.11046195003105147</v>
      </c>
      <c r="R137" s="218">
        <v>1.7455691969617403E-2</v>
      </c>
      <c r="S137" s="218">
        <v>-6.3212391917068775E-2</v>
      </c>
      <c r="T137" s="218">
        <v>7.8871876940715652E-2</v>
      </c>
      <c r="U137" s="218">
        <v>1.7376869058424477E-2</v>
      </c>
      <c r="V137" s="218">
        <v>-3.3663354512014437E-2</v>
      </c>
      <c r="W137" s="218">
        <v>3.9146323986050724E-2</v>
      </c>
      <c r="X137" s="218">
        <v>2.0965700090765749E-2</v>
      </c>
      <c r="Y137" s="218">
        <v>-3.7325037022882479E-2</v>
      </c>
      <c r="Z137" s="218">
        <v>2.552906893421877E-2</v>
      </c>
      <c r="AA137" s="218">
        <v>9.3857784359623622E-2</v>
      </c>
      <c r="AB137" s="218">
        <v>-8.9206038312711899E-2</v>
      </c>
      <c r="AC137" s="218">
        <v>0.1270278985334162</v>
      </c>
      <c r="AD137" s="218">
        <v>9.3792098600296275E-2</v>
      </c>
      <c r="AE137" s="217">
        <v>0</v>
      </c>
      <c r="AF137" s="217"/>
      <c r="AG137" s="217">
        <v>13.659174509148237</v>
      </c>
      <c r="AH137" s="217">
        <v>11.046195003105147</v>
      </c>
      <c r="AI137" s="210">
        <v>0</v>
      </c>
      <c r="AQ137" s="217"/>
      <c r="AR137" s="217"/>
      <c r="AS137" s="217"/>
      <c r="AT137" s="217"/>
      <c r="AU137" s="217"/>
      <c r="AV137" s="217"/>
      <c r="AW137" s="217"/>
      <c r="AX137" s="217"/>
      <c r="AY137" s="217"/>
      <c r="AZ137" s="217"/>
      <c r="BA137" s="217"/>
      <c r="BB137" s="217"/>
      <c r="BC137" s="217"/>
      <c r="BD137" s="217"/>
      <c r="BE137" s="217"/>
      <c r="BF137" s="217"/>
      <c r="BG137" s="217"/>
      <c r="BH137" s="217"/>
      <c r="BI137" s="217"/>
      <c r="BJ137" s="217"/>
      <c r="BK137" s="217"/>
      <c r="BL137" s="217"/>
      <c r="BM137" s="217"/>
    </row>
    <row r="138" spans="1:65">
      <c r="A138" s="210">
        <v>137</v>
      </c>
      <c r="B138" s="210">
        <v>0</v>
      </c>
      <c r="C138" s="210">
        <v>0</v>
      </c>
      <c r="D138" s="210">
        <v>74</v>
      </c>
      <c r="E138" s="210" t="s">
        <v>1917</v>
      </c>
      <c r="F138" s="210" t="s">
        <v>1795</v>
      </c>
      <c r="G138" s="210" t="s">
        <v>140</v>
      </c>
      <c r="H138" s="210" t="s">
        <v>1369</v>
      </c>
      <c r="I138" s="210">
        <v>0</v>
      </c>
      <c r="J138" s="218">
        <v>0.27888971730805678</v>
      </c>
      <c r="K138" s="218">
        <v>1.6717325276172645E-2</v>
      </c>
      <c r="L138" s="218">
        <v>-0.15273556226985613</v>
      </c>
      <c r="M138" s="218">
        <v>-0.61705562137333148</v>
      </c>
      <c r="N138" s="218">
        <v>-0.1012443533665027</v>
      </c>
      <c r="O138" s="218">
        <v>-0.29881563775459435</v>
      </c>
      <c r="P138" s="218">
        <v>-0.75352307268496943</v>
      </c>
      <c r="Q138" s="218">
        <v>2.2721936899363109</v>
      </c>
      <c r="R138" s="218">
        <v>-0.16577039975254107</v>
      </c>
      <c r="S138" s="218">
        <v>4.6211588196112249E-2</v>
      </c>
      <c r="T138" s="218">
        <v>-0.28651415766525717</v>
      </c>
      <c r="U138" s="218">
        <v>7.0343031887833904E-3</v>
      </c>
      <c r="V138" s="218">
        <v>0.12968591692833781</v>
      </c>
      <c r="W138" s="218">
        <v>-0.46488561828283342</v>
      </c>
      <c r="X138" s="218">
        <v>-0.48145564467085317</v>
      </c>
      <c r="Y138" s="218">
        <v>-0.40691489358889926</v>
      </c>
      <c r="Z138" s="218">
        <v>-0.19308148792769619</v>
      </c>
      <c r="AA138" s="218">
        <v>-2.6732133135006161E-2</v>
      </c>
      <c r="AB138" s="218">
        <v>0.58449453312680288</v>
      </c>
      <c r="AC138" s="218">
        <v>1.0462235473675412</v>
      </c>
      <c r="AD138" s="218">
        <v>0.3118933229588618</v>
      </c>
      <c r="AE138" s="217">
        <v>0</v>
      </c>
      <c r="AF138" s="217"/>
      <c r="AG138" s="217">
        <v>227.21936899363109</v>
      </c>
      <c r="AH138" s="217">
        <v>75.352307268496943</v>
      </c>
      <c r="AI138" s="210">
        <v>0</v>
      </c>
      <c r="AQ138" s="217"/>
      <c r="AR138" s="217"/>
      <c r="AS138" s="217"/>
      <c r="AT138" s="217"/>
      <c r="AU138" s="217"/>
      <c r="AV138" s="217"/>
      <c r="AW138" s="217"/>
      <c r="AX138" s="217"/>
      <c r="AY138" s="217"/>
      <c r="AZ138" s="217"/>
      <c r="BA138" s="217"/>
      <c r="BB138" s="217"/>
      <c r="BC138" s="217"/>
      <c r="BD138" s="217"/>
      <c r="BE138" s="217"/>
      <c r="BF138" s="217"/>
      <c r="BG138" s="217"/>
      <c r="BH138" s="217"/>
      <c r="BI138" s="217"/>
      <c r="BJ138" s="217"/>
      <c r="BK138" s="217"/>
      <c r="BL138" s="217"/>
      <c r="BM138" s="217"/>
    </row>
    <row r="139" spans="1:65">
      <c r="A139" s="210">
        <v>138</v>
      </c>
      <c r="B139" s="210">
        <v>0</v>
      </c>
      <c r="C139" s="210">
        <v>0</v>
      </c>
      <c r="D139" s="210">
        <v>0</v>
      </c>
      <c r="E139" s="210" t="s">
        <v>1918</v>
      </c>
      <c r="F139" s="210" t="s">
        <v>1796</v>
      </c>
      <c r="G139" s="210" t="s">
        <v>140</v>
      </c>
      <c r="H139" s="210" t="s">
        <v>1370</v>
      </c>
      <c r="I139" s="210">
        <v>0</v>
      </c>
      <c r="J139" s="218">
        <v>0.25721180409351302</v>
      </c>
      <c r="K139" s="218">
        <v>-0.20030564149672953</v>
      </c>
      <c r="L139" s="218">
        <v>-0.42366741419938531</v>
      </c>
      <c r="M139" s="218">
        <v>-0.31960736386937849</v>
      </c>
      <c r="N139" s="218">
        <v>-8.7569078426752156E-2</v>
      </c>
      <c r="O139" s="218">
        <v>-0.13642473118415382</v>
      </c>
      <c r="P139" s="218">
        <v>5.2482358911411869E-2</v>
      </c>
      <c r="Q139" s="218">
        <v>0.58491461074961371</v>
      </c>
      <c r="R139" s="218">
        <v>-9.4334507912133145E-2</v>
      </c>
      <c r="S139" s="218">
        <v>0.33889559098653088</v>
      </c>
      <c r="T139" s="218">
        <v>2.2411434332595011E-2</v>
      </c>
      <c r="U139" s="218">
        <v>-0.15412682811620498</v>
      </c>
      <c r="V139" s="218">
        <v>0.24628748056410127</v>
      </c>
      <c r="W139" s="218">
        <v>-0.4867895544476174</v>
      </c>
      <c r="X139" s="218">
        <v>-0.67301518946703165</v>
      </c>
      <c r="Y139" s="218">
        <v>-0.1509386012686631</v>
      </c>
      <c r="Z139" s="218">
        <v>-0.59352405453119472</v>
      </c>
      <c r="AA139" s="218">
        <v>0.21035471274812365</v>
      </c>
      <c r="AB139" s="218">
        <v>-0.32641129029669641</v>
      </c>
      <c r="AC139" s="218">
        <v>0.33825571458344167</v>
      </c>
      <c r="AD139" s="218">
        <v>0.20900537634218461</v>
      </c>
      <c r="AE139" s="217">
        <v>0</v>
      </c>
      <c r="AF139" s="217"/>
      <c r="AG139" s="217">
        <v>58.491461074961371</v>
      </c>
      <c r="AH139" s="217">
        <v>67.301518946703169</v>
      </c>
      <c r="AI139" s="210">
        <v>0</v>
      </c>
      <c r="AQ139" s="217"/>
      <c r="AR139" s="217"/>
      <c r="AS139" s="217"/>
      <c r="AT139" s="217"/>
      <c r="AU139" s="217"/>
      <c r="AV139" s="217"/>
      <c r="AW139" s="217"/>
      <c r="AX139" s="217"/>
      <c r="AY139" s="217"/>
      <c r="AZ139" s="217"/>
      <c r="BA139" s="217"/>
      <c r="BB139" s="217"/>
      <c r="BC139" s="217"/>
      <c r="BD139" s="217"/>
      <c r="BE139" s="217"/>
      <c r="BF139" s="217"/>
      <c r="BG139" s="217"/>
      <c r="BH139" s="217"/>
      <c r="BI139" s="217"/>
      <c r="BJ139" s="217"/>
      <c r="BK139" s="217"/>
      <c r="BL139" s="217"/>
      <c r="BM139" s="217"/>
    </row>
    <row r="140" spans="1:65">
      <c r="A140" s="210">
        <v>139</v>
      </c>
      <c r="B140" s="210">
        <v>0</v>
      </c>
      <c r="C140" s="210">
        <v>0</v>
      </c>
      <c r="D140" s="210">
        <v>0</v>
      </c>
      <c r="E140" s="210" t="s">
        <v>263</v>
      </c>
      <c r="F140" s="210" t="s">
        <v>1797</v>
      </c>
      <c r="G140" s="210" t="s">
        <v>140</v>
      </c>
      <c r="H140" s="210" t="s">
        <v>1368</v>
      </c>
      <c r="I140" s="210">
        <v>0</v>
      </c>
      <c r="J140" s="218">
        <v>0.26592136346665241</v>
      </c>
      <c r="K140" s="218">
        <v>-0.12353982300521618</v>
      </c>
      <c r="L140" s="218">
        <v>-0.322468835489713</v>
      </c>
      <c r="M140" s="218">
        <v>-0.4301495971756974</v>
      </c>
      <c r="N140" s="218">
        <v>-9.3383838343758546E-2</v>
      </c>
      <c r="O140" s="218">
        <v>-0.20556149731929882</v>
      </c>
      <c r="P140" s="218">
        <v>-0.23975918116614917</v>
      </c>
      <c r="Q140" s="218">
        <v>1.3580952381436004</v>
      </c>
      <c r="R140" s="218">
        <v>-0.11920948619064861</v>
      </c>
      <c r="S140" s="218">
        <v>0.22699397773576446</v>
      </c>
      <c r="T140" s="218">
        <v>-9.2070282573453163E-2</v>
      </c>
      <c r="U140" s="218">
        <v>-9.1051853263013752E-2</v>
      </c>
      <c r="V140" s="218">
        <v>0.20129380055862467</v>
      </c>
      <c r="W140" s="218">
        <v>-0.47768960318306408</v>
      </c>
      <c r="X140" s="218">
        <v>-0.58337929419588053</v>
      </c>
      <c r="Y140" s="218">
        <v>-0.25346733664842497</v>
      </c>
      <c r="Z140" s="218">
        <v>-0.42601818179597389</v>
      </c>
      <c r="AA140" s="218">
        <v>0.10798629315319637</v>
      </c>
      <c r="AB140" s="218">
        <v>6.822804321514897E-2</v>
      </c>
      <c r="AC140" s="218">
        <v>0.62906261069357527</v>
      </c>
      <c r="AD140" s="218">
        <v>0.25407792216503045</v>
      </c>
      <c r="AE140" s="217">
        <v>0</v>
      </c>
      <c r="AF140" s="217"/>
      <c r="AG140" s="217">
        <v>135.80952381436003</v>
      </c>
      <c r="AH140" s="217">
        <v>58.33792941958805</v>
      </c>
      <c r="AI140" s="210">
        <v>0</v>
      </c>
      <c r="AQ140" s="217"/>
      <c r="AR140" s="217"/>
      <c r="AS140" s="217"/>
      <c r="AT140" s="217"/>
      <c r="AU140" s="217"/>
      <c r="AV140" s="217"/>
      <c r="AW140" s="217"/>
      <c r="AX140" s="217"/>
      <c r="AY140" s="217"/>
      <c r="AZ140" s="217"/>
      <c r="BA140" s="217"/>
      <c r="BB140" s="217"/>
      <c r="BC140" s="217"/>
      <c r="BD140" s="217"/>
      <c r="BE140" s="217"/>
      <c r="BF140" s="217"/>
      <c r="BG140" s="217"/>
      <c r="BH140" s="217"/>
      <c r="BI140" s="217"/>
      <c r="BJ140" s="217"/>
      <c r="BK140" s="217"/>
      <c r="BL140" s="217"/>
      <c r="BM140" s="217"/>
    </row>
    <row r="141" spans="1:65">
      <c r="A141" s="210">
        <v>140</v>
      </c>
      <c r="B141" s="210">
        <v>0</v>
      </c>
      <c r="C141" s="210">
        <v>0</v>
      </c>
      <c r="D141" s="210">
        <v>75</v>
      </c>
      <c r="E141" s="210" t="s">
        <v>1666</v>
      </c>
      <c r="F141" s="210" t="s">
        <v>1798</v>
      </c>
      <c r="G141" s="210" t="s">
        <v>1496</v>
      </c>
      <c r="H141" s="210" t="s">
        <v>1363</v>
      </c>
      <c r="I141" s="210">
        <v>0</v>
      </c>
      <c r="J141" s="218">
        <v>-5.3589592581039867E-2</v>
      </c>
      <c r="K141" s="218">
        <v>8.1032547638728095E-2</v>
      </c>
      <c r="L141" s="218">
        <v>0.14083348932689646</v>
      </c>
      <c r="M141" s="218">
        <v>0.37477720350190635</v>
      </c>
      <c r="N141" s="218">
        <v>-7.7643923534587767E-2</v>
      </c>
      <c r="O141" s="218">
        <v>0.35995292150574709</v>
      </c>
      <c r="P141" s="218">
        <v>-0.14996330112860981</v>
      </c>
      <c r="Q141" s="218" t="e">
        <v>#VALUE!</v>
      </c>
      <c r="R141" s="218">
        <v>-5.1850366728138204E-2</v>
      </c>
      <c r="S141" s="218">
        <v>-2.5303404898393122E-2</v>
      </c>
      <c r="T141" s="218">
        <v>0.18998659481654426</v>
      </c>
      <c r="U141" s="218">
        <v>-8.3031814002050036E-2</v>
      </c>
      <c r="V141" s="218">
        <v>-9.5141283716481201E-2</v>
      </c>
      <c r="W141" s="218">
        <v>-0.16097275840911976</v>
      </c>
      <c r="X141" s="218">
        <v>-0.26144684392475126</v>
      </c>
      <c r="Y141" s="218">
        <v>-5.4872484259765784E-2</v>
      </c>
      <c r="Z141" s="218">
        <v>4.4469871516855504E-2</v>
      </c>
      <c r="AA141" s="218">
        <v>0.19089697520621152</v>
      </c>
      <c r="AB141" s="218">
        <v>0.18225240632204504</v>
      </c>
      <c r="AC141" s="218">
        <v>4.7451903711540885E-2</v>
      </c>
      <c r="AD141" s="218">
        <v>0.18249099463480509</v>
      </c>
      <c r="AE141" s="217">
        <v>0</v>
      </c>
      <c r="AF141" s="217"/>
      <c r="AG141" s="217">
        <v>37.477720350190637</v>
      </c>
      <c r="AH141" s="217">
        <v>26.144684392475128</v>
      </c>
      <c r="AI141" s="210">
        <v>0</v>
      </c>
      <c r="AQ141" s="217"/>
      <c r="AR141" s="217"/>
      <c r="AS141" s="217"/>
      <c r="AT141" s="217"/>
      <c r="AU141" s="217"/>
      <c r="AV141" s="217"/>
      <c r="AW141" s="217"/>
      <c r="AX141" s="217"/>
      <c r="AY141" s="217"/>
      <c r="AZ141" s="217"/>
      <c r="BA141" s="217"/>
      <c r="BB141" s="217"/>
      <c r="BC141" s="217"/>
      <c r="BD141" s="217"/>
      <c r="BE141" s="217"/>
      <c r="BF141" s="217"/>
      <c r="BG141" s="217"/>
      <c r="BH141" s="217"/>
      <c r="BI141" s="217"/>
      <c r="BJ141" s="217"/>
      <c r="BK141" s="217"/>
      <c r="BL141" s="217"/>
      <c r="BM141" s="217"/>
    </row>
    <row r="142" spans="1:65">
      <c r="A142" s="210">
        <v>141</v>
      </c>
      <c r="B142" s="210">
        <v>0</v>
      </c>
      <c r="C142" s="210">
        <v>0</v>
      </c>
      <c r="D142" s="210">
        <v>0</v>
      </c>
      <c r="E142" s="210" t="s">
        <v>1667</v>
      </c>
      <c r="F142" s="210" t="s">
        <v>1799</v>
      </c>
      <c r="G142" s="210" t="s">
        <v>1496</v>
      </c>
      <c r="H142" s="210" t="s">
        <v>1364</v>
      </c>
      <c r="I142" s="210">
        <v>0</v>
      </c>
      <c r="J142" s="218">
        <v>-6.015857717507124E-2</v>
      </c>
      <c r="K142" s="218">
        <v>2.5069568719994672E-2</v>
      </c>
      <c r="L142" s="218">
        <v>0.16619624116273554</v>
      </c>
      <c r="M142" s="218">
        <v>0.16029100782111794</v>
      </c>
      <c r="N142" s="218">
        <v>7.0069190192492706E-2</v>
      </c>
      <c r="O142" s="218">
        <v>0.24073881898862201</v>
      </c>
      <c r="P142" s="218">
        <v>3.7912888999582145E-2</v>
      </c>
      <c r="Q142" s="218" t="e">
        <v>#VALUE!</v>
      </c>
      <c r="R142" s="218">
        <v>0.31917015830963746</v>
      </c>
      <c r="S142" s="218">
        <v>-5.5533162533511222E-3</v>
      </c>
      <c r="T142" s="218">
        <v>0.21433478074126647</v>
      </c>
      <c r="U142" s="218">
        <v>-0.11872650668822272</v>
      </c>
      <c r="V142" s="218">
        <v>0.38450797119592034</v>
      </c>
      <c r="W142" s="218">
        <v>9.2504516360914311E-3</v>
      </c>
      <c r="X142" s="218">
        <v>-2.2903767876892141E-2</v>
      </c>
      <c r="Y142" s="218">
        <v>-5.7530629767586362E-2</v>
      </c>
      <c r="Z142" s="218">
        <v>-1.3684878549268611E-2</v>
      </c>
      <c r="AA142" s="218">
        <v>-1.6681360325016856E-2</v>
      </c>
      <c r="AB142" s="218">
        <v>0.39471006934527914</v>
      </c>
      <c r="AC142" s="218">
        <v>-5.6769502856050452E-2</v>
      </c>
      <c r="AD142" s="218">
        <v>0.14087619322722819</v>
      </c>
      <c r="AE142" s="217">
        <v>0</v>
      </c>
      <c r="AF142" s="217"/>
      <c r="AG142" s="217">
        <v>39.471006934527914</v>
      </c>
      <c r="AH142" s="217">
        <v>11.872650668822272</v>
      </c>
      <c r="AI142" s="210">
        <v>0</v>
      </c>
      <c r="AQ142" s="217"/>
      <c r="AR142" s="217"/>
      <c r="AS142" s="217"/>
      <c r="AT142" s="217"/>
      <c r="AU142" s="217"/>
      <c r="AV142" s="217"/>
      <c r="AW142" s="217"/>
      <c r="AX142" s="217"/>
      <c r="AY142" s="217"/>
      <c r="AZ142" s="217"/>
      <c r="BA142" s="217"/>
      <c r="BB142" s="217"/>
      <c r="BC142" s="217"/>
      <c r="BD142" s="217"/>
      <c r="BE142" s="217"/>
      <c r="BF142" s="217"/>
      <c r="BG142" s="217"/>
      <c r="BH142" s="217"/>
      <c r="BI142" s="217"/>
      <c r="BJ142" s="217"/>
      <c r="BK142" s="217"/>
      <c r="BL142" s="217"/>
      <c r="BM142" s="217"/>
    </row>
    <row r="143" spans="1:65">
      <c r="A143" s="210">
        <v>142</v>
      </c>
      <c r="B143" s="210">
        <v>0</v>
      </c>
      <c r="C143" s="210">
        <v>0</v>
      </c>
      <c r="D143" s="210">
        <v>0</v>
      </c>
      <c r="E143" s="210" t="s">
        <v>264</v>
      </c>
      <c r="F143" s="210" t="s">
        <v>1800</v>
      </c>
      <c r="G143" s="210" t="s">
        <v>1496</v>
      </c>
      <c r="H143" s="210" t="s">
        <v>1362</v>
      </c>
      <c r="I143" s="210">
        <v>0</v>
      </c>
      <c r="J143" s="218">
        <v>-5.7535039074352409E-2</v>
      </c>
      <c r="K143" s="218">
        <v>9.0677766819042757E-2</v>
      </c>
      <c r="L143" s="218">
        <v>0.15203690814108609</v>
      </c>
      <c r="M143" s="218">
        <v>0.26509249635492244</v>
      </c>
      <c r="N143" s="218">
        <v>-5.3178385459328381E-3</v>
      </c>
      <c r="O143" s="218">
        <v>0.22108048068768771</v>
      </c>
      <c r="P143" s="218">
        <v>-1.5219524229429638E-2</v>
      </c>
      <c r="Q143" s="218">
        <v>1.0843439161392326E-2</v>
      </c>
      <c r="R143" s="218">
        <v>0.19730551753428213</v>
      </c>
      <c r="S143" s="218">
        <v>-2.2007535585229741E-2</v>
      </c>
      <c r="T143" s="218">
        <v>0.21206620183384939</v>
      </c>
      <c r="U143" s="218">
        <v>-0.10813150512498027</v>
      </c>
      <c r="V143" s="218">
        <v>0.1236555702881216</v>
      </c>
      <c r="W143" s="218">
        <v>-5.9034773993820906E-2</v>
      </c>
      <c r="X143" s="218">
        <v>-9.829144427186387E-2</v>
      </c>
      <c r="Y143" s="218">
        <v>-3.6374144857221312E-2</v>
      </c>
      <c r="Z143" s="218">
        <v>1.8245573093670757E-3</v>
      </c>
      <c r="AA143" s="218">
        <v>6.6686348127510398E-2</v>
      </c>
      <c r="AB143" s="218">
        <v>0.29721162508391857</v>
      </c>
      <c r="AC143" s="218">
        <v>1.3447517802709426E-2</v>
      </c>
      <c r="AD143" s="218">
        <v>0.16100632035198356</v>
      </c>
      <c r="AE143" s="217">
        <v>0</v>
      </c>
      <c r="AF143" s="217"/>
      <c r="AG143" s="217">
        <v>29.721162508391856</v>
      </c>
      <c r="AH143" s="217">
        <v>10.813150512498027</v>
      </c>
      <c r="AI143" s="210">
        <v>0</v>
      </c>
      <c r="AQ143" s="217"/>
      <c r="AR143" s="217"/>
      <c r="AS143" s="217"/>
      <c r="AT143" s="217"/>
      <c r="AU143" s="217"/>
      <c r="AV143" s="217"/>
      <c r="AW143" s="217"/>
      <c r="AX143" s="217"/>
      <c r="AY143" s="217"/>
      <c r="AZ143" s="217"/>
      <c r="BA143" s="217"/>
      <c r="BB143" s="217"/>
      <c r="BC143" s="217"/>
      <c r="BD143" s="217"/>
      <c r="BE143" s="217"/>
      <c r="BF143" s="217"/>
      <c r="BG143" s="217"/>
      <c r="BH143" s="217"/>
      <c r="BI143" s="217"/>
      <c r="BJ143" s="217"/>
      <c r="BK143" s="217"/>
      <c r="BL143" s="217"/>
      <c r="BM143" s="217"/>
    </row>
    <row r="144" spans="1:65">
      <c r="A144" s="210">
        <v>143</v>
      </c>
      <c r="B144" s="210">
        <v>0</v>
      </c>
      <c r="C144" s="210">
        <v>0</v>
      </c>
      <c r="D144" s="210">
        <v>76</v>
      </c>
      <c r="E144" s="210" t="s">
        <v>1919</v>
      </c>
      <c r="F144" s="210" t="s">
        <v>1801</v>
      </c>
      <c r="G144" s="210" t="s">
        <v>1497</v>
      </c>
      <c r="H144" s="210" t="s">
        <v>1366</v>
      </c>
      <c r="I144" s="210">
        <v>1</v>
      </c>
      <c r="J144" s="218">
        <v>-0.16115261472785503</v>
      </c>
      <c r="K144" s="218">
        <v>0.25613660618996797</v>
      </c>
      <c r="L144" s="218">
        <v>8.1109925293489843E-2</v>
      </c>
      <c r="M144" s="218">
        <v>0.28601921024546417</v>
      </c>
      <c r="N144" s="218">
        <v>-0.2027748132337247</v>
      </c>
      <c r="O144" s="218">
        <v>-0.1899679829242264</v>
      </c>
      <c r="P144" s="218">
        <v>0.16115261472785475</v>
      </c>
      <c r="Q144" s="218">
        <v>-7.1504802561366057E-2</v>
      </c>
      <c r="R144" s="218">
        <v>4.2689434364994519E-2</v>
      </c>
      <c r="S144" s="218">
        <v>5.442902881536818E-2</v>
      </c>
      <c r="T144" s="218">
        <v>0.18249733191035211</v>
      </c>
      <c r="U144" s="218">
        <v>-3.0949839914621233E-2</v>
      </c>
      <c r="V144" s="218">
        <v>0.15474919957310559</v>
      </c>
      <c r="W144" s="218">
        <v>4.2689434364993756E-3</v>
      </c>
      <c r="X144" s="218">
        <v>0.11953041622198499</v>
      </c>
      <c r="Y144" s="218">
        <v>3.7353255069370296E-2</v>
      </c>
      <c r="Z144" s="218">
        <v>5.1227321237993458E-2</v>
      </c>
      <c r="AA144" s="218">
        <v>-0.1376734258271079</v>
      </c>
      <c r="AB144" s="218">
        <v>-0.1227321237993597</v>
      </c>
      <c r="AC144" s="218">
        <v>-1.0672358591250334E-3</v>
      </c>
      <c r="AD144" s="218">
        <v>-6.4034151547492146E-2</v>
      </c>
      <c r="AE144" s="217">
        <v>0</v>
      </c>
      <c r="AF144" s="217"/>
      <c r="AG144" s="217">
        <v>28.601921024546417</v>
      </c>
      <c r="AH144" s="217">
        <v>20.27748132337247</v>
      </c>
      <c r="AI144" s="210">
        <v>0</v>
      </c>
      <c r="AQ144" s="217"/>
      <c r="AR144" s="217"/>
      <c r="AS144" s="217"/>
      <c r="AT144" s="217"/>
      <c r="AU144" s="217"/>
      <c r="AV144" s="217"/>
      <c r="AW144" s="217"/>
      <c r="AX144" s="217"/>
      <c r="AY144" s="217"/>
      <c r="AZ144" s="217"/>
      <c r="BA144" s="217"/>
      <c r="BB144" s="217"/>
      <c r="BC144" s="217"/>
      <c r="BD144" s="217"/>
      <c r="BE144" s="217"/>
      <c r="BF144" s="217"/>
      <c r="BG144" s="217"/>
      <c r="BH144" s="217"/>
      <c r="BI144" s="217"/>
      <c r="BJ144" s="217"/>
      <c r="BK144" s="217"/>
      <c r="BL144" s="217"/>
      <c r="BM144" s="217"/>
    </row>
    <row r="145" spans="1:65">
      <c r="A145" s="210">
        <v>144</v>
      </c>
      <c r="B145" s="210">
        <v>0</v>
      </c>
      <c r="C145" s="210">
        <v>0</v>
      </c>
      <c r="D145" s="210">
        <v>0</v>
      </c>
      <c r="E145" s="210" t="s">
        <v>1920</v>
      </c>
      <c r="F145" s="210" t="s">
        <v>1802</v>
      </c>
      <c r="G145" s="210" t="s">
        <v>1497</v>
      </c>
      <c r="H145" s="210" t="s">
        <v>1367</v>
      </c>
      <c r="I145" s="210">
        <v>1</v>
      </c>
      <c r="J145" s="218">
        <v>-8.2995951417003888E-2</v>
      </c>
      <c r="K145" s="218">
        <v>7.3886639676113391E-2</v>
      </c>
      <c r="L145" s="218">
        <v>3.5425101214575039E-2</v>
      </c>
      <c r="M145" s="218">
        <v>0.17408906882591099</v>
      </c>
      <c r="N145" s="218">
        <v>-0.22469635627530352</v>
      </c>
      <c r="O145" s="218">
        <v>-8.5020242914979741E-2</v>
      </c>
      <c r="P145" s="218">
        <v>0.19736842105263167</v>
      </c>
      <c r="Q145" s="218">
        <v>0.15384615384615397</v>
      </c>
      <c r="R145" s="218">
        <v>0.19230769230769232</v>
      </c>
      <c r="S145" s="218">
        <v>9.4129554655870584E-2</v>
      </c>
      <c r="T145" s="218">
        <v>6.6801619433198386E-2</v>
      </c>
      <c r="U145" s="218">
        <v>1.1133603238866517E-2</v>
      </c>
      <c r="V145" s="218">
        <v>2.1255060728745025E-2</v>
      </c>
      <c r="W145" s="218">
        <v>0.10627530364372476</v>
      </c>
      <c r="X145" s="218">
        <v>3.9473684210526369E-2</v>
      </c>
      <c r="Y145" s="218">
        <v>-6.0728744939271218E-2</v>
      </c>
      <c r="Z145" s="218">
        <v>9.2105263157894746E-2</v>
      </c>
      <c r="AA145" s="218">
        <v>-0.22469635627530352</v>
      </c>
      <c r="AB145" s="218">
        <v>-0.19331983805667999</v>
      </c>
      <c r="AC145" s="218">
        <v>-0.27125506072874489</v>
      </c>
      <c r="AD145" s="218">
        <v>-0.11234817813765176</v>
      </c>
      <c r="AE145" s="217">
        <v>0</v>
      </c>
      <c r="AF145" s="217"/>
      <c r="AG145" s="217">
        <v>19.736842105263168</v>
      </c>
      <c r="AH145" s="217">
        <v>27.12550607287449</v>
      </c>
      <c r="AI145" s="210">
        <v>0</v>
      </c>
      <c r="AQ145" s="217"/>
      <c r="AR145" s="217"/>
      <c r="AS145" s="217"/>
      <c r="AT145" s="217"/>
      <c r="AU145" s="217"/>
      <c r="AV145" s="217"/>
      <c r="AW145" s="217"/>
      <c r="AX145" s="217"/>
      <c r="AY145" s="217"/>
      <c r="AZ145" s="217"/>
      <c r="BA145" s="217"/>
      <c r="BB145" s="217"/>
      <c r="BC145" s="217"/>
      <c r="BD145" s="217"/>
      <c r="BE145" s="217"/>
      <c r="BF145" s="217"/>
      <c r="BG145" s="217"/>
      <c r="BH145" s="217"/>
      <c r="BI145" s="217"/>
      <c r="BJ145" s="217"/>
      <c r="BK145" s="217"/>
      <c r="BL145" s="217"/>
      <c r="BM145" s="217"/>
    </row>
    <row r="146" spans="1:65">
      <c r="A146" s="210">
        <v>145</v>
      </c>
      <c r="B146" s="210">
        <v>0</v>
      </c>
      <c r="C146" s="210">
        <v>0</v>
      </c>
      <c r="D146" s="210">
        <v>0</v>
      </c>
      <c r="E146" s="210" t="s">
        <v>1921</v>
      </c>
      <c r="F146" s="210" t="s">
        <v>1803</v>
      </c>
      <c r="G146" s="210" t="s">
        <v>1497</v>
      </c>
      <c r="H146" s="210" t="s">
        <v>1365</v>
      </c>
      <c r="I146" s="210">
        <v>1</v>
      </c>
      <c r="J146" s="218">
        <v>-0.12070759625390221</v>
      </c>
      <c r="K146" s="218">
        <v>0.16649323621227885</v>
      </c>
      <c r="L146" s="218">
        <v>6.0353798126951103E-2</v>
      </c>
      <c r="M146" s="218">
        <v>0.24349635796045785</v>
      </c>
      <c r="N146" s="218">
        <v>-0.20395421436004171</v>
      </c>
      <c r="O146" s="218">
        <v>-0.16233090530697197</v>
      </c>
      <c r="P146" s="218">
        <v>0.18522372528616018</v>
      </c>
      <c r="Q146" s="218">
        <v>-3.9542143600416316E-2</v>
      </c>
      <c r="R146" s="218">
        <v>9.8855359001040519E-2</v>
      </c>
      <c r="S146" s="218">
        <v>8.5327783558792961E-2</v>
      </c>
      <c r="T146" s="218">
        <v>0.11134235171696154</v>
      </c>
      <c r="U146" s="218">
        <v>-1.352757544224774E-2</v>
      </c>
      <c r="V146" s="218">
        <v>8.3246618106139328E-2</v>
      </c>
      <c r="W146" s="218">
        <v>4.9947970863683529E-2</v>
      </c>
      <c r="X146" s="218">
        <v>8.1165452653485889E-2</v>
      </c>
      <c r="Y146" s="218">
        <v>-8.3246618106139515E-3</v>
      </c>
      <c r="Z146" s="218">
        <v>4.4745057232049919E-2</v>
      </c>
      <c r="AA146" s="218">
        <v>-0.1977107180020812</v>
      </c>
      <c r="AB146" s="218">
        <v>-0.18106139438085331</v>
      </c>
      <c r="AC146" s="218">
        <v>-0.13943808532778354</v>
      </c>
      <c r="AD146" s="218">
        <v>-9.781477627471398E-2</v>
      </c>
      <c r="AE146" s="217">
        <v>0</v>
      </c>
      <c r="AF146" s="217"/>
      <c r="AG146" s="217">
        <v>24.349635796045785</v>
      </c>
      <c r="AH146" s="217">
        <v>20.39542143600417</v>
      </c>
      <c r="AI146" s="210">
        <v>0</v>
      </c>
      <c r="AQ146" s="217"/>
      <c r="AR146" s="217"/>
      <c r="AS146" s="217"/>
      <c r="AT146" s="217"/>
      <c r="AU146" s="217"/>
      <c r="AV146" s="217"/>
      <c r="AW146" s="217"/>
      <c r="AX146" s="217"/>
      <c r="AY146" s="217"/>
      <c r="AZ146" s="217"/>
      <c r="BA146" s="217"/>
      <c r="BB146" s="217"/>
      <c r="BC146" s="217"/>
      <c r="BD146" s="217"/>
      <c r="BE146" s="217"/>
      <c r="BF146" s="217"/>
      <c r="BG146" s="217"/>
      <c r="BH146" s="217"/>
      <c r="BI146" s="217"/>
      <c r="BJ146" s="217"/>
      <c r="BK146" s="217"/>
      <c r="BL146" s="217"/>
      <c r="BM146" s="217"/>
    </row>
    <row r="147" spans="1:65">
      <c r="A147" s="210">
        <v>146</v>
      </c>
      <c r="B147" s="210">
        <v>0</v>
      </c>
      <c r="C147" s="210">
        <v>0</v>
      </c>
      <c r="D147" s="210">
        <v>77</v>
      </c>
      <c r="E147" s="210" t="s">
        <v>1922</v>
      </c>
      <c r="F147" s="210" t="s">
        <v>1519</v>
      </c>
      <c r="G147" s="210" t="s">
        <v>1497</v>
      </c>
      <c r="H147" s="210" t="s">
        <v>1360</v>
      </c>
      <c r="I147" s="210">
        <v>1</v>
      </c>
      <c r="J147" s="218">
        <v>9.7276916052970508E-2</v>
      </c>
      <c r="K147" s="218">
        <v>-0.20229423851192038</v>
      </c>
      <c r="L147" s="218">
        <v>6.1677088378877488E-3</v>
      </c>
      <c r="M147" s="218">
        <v>-0.15697407249567658</v>
      </c>
      <c r="N147" s="218">
        <v>-8.3471387706298816E-3</v>
      </c>
      <c r="O147" s="218">
        <v>-0.40084355218426448</v>
      </c>
      <c r="P147" s="218">
        <v>-0.15645725831744933</v>
      </c>
      <c r="Q147" s="218">
        <v>-6.5169719879883639E-2</v>
      </c>
      <c r="R147" s="218">
        <v>0.14102120657545725</v>
      </c>
      <c r="S147" s="218">
        <v>0.17523978477258281</v>
      </c>
      <c r="T147" s="218">
        <v>-9.4776893435545823E-2</v>
      </c>
      <c r="U147" s="218">
        <v>-5.8156845663106839E-2</v>
      </c>
      <c r="V147" s="218">
        <v>-0.10470030982608261</v>
      </c>
      <c r="W147" s="218">
        <v>-9.4776893435545823E-2</v>
      </c>
      <c r="X147" s="218">
        <v>0.20545214298490533</v>
      </c>
      <c r="Y147" s="218">
        <v>-3.681811704867112E-2</v>
      </c>
      <c r="Z147" s="218">
        <v>-0.30437520499069876</v>
      </c>
      <c r="AA147" s="218">
        <v>0.1459523809760585</v>
      </c>
      <c r="AB147" s="218">
        <v>-0.2175556107363924</v>
      </c>
      <c r="AC147" s="218">
        <v>1.3042042779268164E-2</v>
      </c>
      <c r="AD147" s="218">
        <v>1.6126286513647767E-2</v>
      </c>
      <c r="AE147" s="217">
        <v>0</v>
      </c>
      <c r="AF147" s="217"/>
      <c r="AG147" s="217">
        <v>20.545214298490531</v>
      </c>
      <c r="AH147" s="217">
        <v>40.084355218426445</v>
      </c>
      <c r="AI147" s="210">
        <v>0</v>
      </c>
      <c r="AQ147" s="217"/>
      <c r="AR147" s="217"/>
      <c r="AS147" s="217"/>
      <c r="AT147" s="217"/>
      <c r="AU147" s="217"/>
      <c r="AV147" s="217"/>
      <c r="AW147" s="217"/>
      <c r="AX147" s="217"/>
      <c r="AY147" s="217"/>
      <c r="AZ147" s="217"/>
      <c r="BA147" s="217"/>
      <c r="BB147" s="217"/>
      <c r="BC147" s="217"/>
      <c r="BD147" s="217"/>
      <c r="BE147" s="217"/>
      <c r="BF147" s="217"/>
      <c r="BG147" s="217"/>
      <c r="BH147" s="217"/>
      <c r="BI147" s="217"/>
      <c r="BJ147" s="217"/>
      <c r="BK147" s="217"/>
      <c r="BL147" s="217"/>
      <c r="BM147" s="217"/>
    </row>
    <row r="148" spans="1:65">
      <c r="A148" s="210">
        <v>147</v>
      </c>
      <c r="B148" s="210">
        <v>0</v>
      </c>
      <c r="C148" s="210">
        <v>0</v>
      </c>
      <c r="D148" s="210">
        <v>0</v>
      </c>
      <c r="E148" s="210" t="s">
        <v>1923</v>
      </c>
      <c r="F148" s="210" t="s">
        <v>1520</v>
      </c>
      <c r="G148" s="210" t="s">
        <v>1497</v>
      </c>
      <c r="H148" s="210" t="s">
        <v>1361</v>
      </c>
      <c r="I148" s="210">
        <v>1</v>
      </c>
      <c r="J148" s="218">
        <v>3.8305085180513461E-2</v>
      </c>
      <c r="K148" s="218">
        <v>6.0065799330137781E-2</v>
      </c>
      <c r="L148" s="218">
        <v>-3.4732293084503624E-2</v>
      </c>
      <c r="M148" s="218">
        <v>4.1203090546758449E-2</v>
      </c>
      <c r="N148" s="218">
        <v>-0.19766688274264843</v>
      </c>
      <c r="O148" s="218">
        <v>-0.22655309712058455</v>
      </c>
      <c r="P148" s="218">
        <v>-0.19975341054568363</v>
      </c>
      <c r="Q148" s="218">
        <v>0.23340431416548044</v>
      </c>
      <c r="R148" s="218">
        <v>-0.24873133684377777</v>
      </c>
      <c r="S148" s="218">
        <v>0.1716032897776178</v>
      </c>
      <c r="T148" s="218">
        <v>-3.0460142567218611E-2</v>
      </c>
      <c r="U148" s="218">
        <v>-1.3437277687969734E-2</v>
      </c>
      <c r="V148" s="218">
        <v>-0.22902598646607958</v>
      </c>
      <c r="W148" s="218">
        <v>-0.22714735695987401</v>
      </c>
      <c r="X148" s="218">
        <v>0.12686050728002232</v>
      </c>
      <c r="Y148" s="218">
        <v>0.10008332534802564</v>
      </c>
      <c r="Z148" s="218">
        <v>-0.31954995039324807</v>
      </c>
      <c r="AA148" s="218">
        <v>0.38822168390118533</v>
      </c>
      <c r="AB148" s="218">
        <v>-0.33229043307925565</v>
      </c>
      <c r="AC148" s="218">
        <v>-2.8097951938511861E-2</v>
      </c>
      <c r="AD148" s="218">
        <v>5.19134631925319E-2</v>
      </c>
      <c r="AE148" s="217">
        <v>0</v>
      </c>
      <c r="AF148" s="217"/>
      <c r="AG148" s="217">
        <v>38.822168390118534</v>
      </c>
      <c r="AH148" s="217">
        <v>33.229043307925565</v>
      </c>
      <c r="AI148" s="210">
        <v>0</v>
      </c>
      <c r="AQ148" s="217"/>
      <c r="AR148" s="217"/>
      <c r="AS148" s="217"/>
      <c r="AT148" s="217"/>
      <c r="AU148" s="217"/>
      <c r="AV148" s="217"/>
      <c r="AW148" s="217"/>
      <c r="AX148" s="217"/>
      <c r="AY148" s="217"/>
      <c r="AZ148" s="217"/>
      <c r="BA148" s="217"/>
      <c r="BB148" s="217"/>
      <c r="BC148" s="217"/>
      <c r="BD148" s="217"/>
      <c r="BE148" s="217"/>
      <c r="BF148" s="217"/>
      <c r="BG148" s="217"/>
      <c r="BH148" s="217"/>
      <c r="BI148" s="217"/>
      <c r="BJ148" s="217"/>
      <c r="BK148" s="217"/>
      <c r="BL148" s="217"/>
      <c r="BM148" s="217"/>
    </row>
    <row r="149" spans="1:65">
      <c r="A149" s="210">
        <v>148</v>
      </c>
      <c r="B149" s="210">
        <v>0</v>
      </c>
      <c r="C149" s="210">
        <v>0</v>
      </c>
      <c r="D149" s="210">
        <v>0</v>
      </c>
      <c r="E149" s="210" t="s">
        <v>1924</v>
      </c>
      <c r="F149" s="210" t="s">
        <v>1518</v>
      </c>
      <c r="G149" s="210" t="s">
        <v>1497</v>
      </c>
      <c r="H149" s="210" t="s">
        <v>1359</v>
      </c>
      <c r="I149" s="210">
        <v>1</v>
      </c>
      <c r="J149" s="218">
        <v>6.7730342543559571E-2</v>
      </c>
      <c r="K149" s="218">
        <v>-6.1341349379403588E-2</v>
      </c>
      <c r="L149" s="218">
        <v>-1.5299554321295938E-2</v>
      </c>
      <c r="M149" s="218">
        <v>-5.150711013944248E-2</v>
      </c>
      <c r="N149" s="218">
        <v>-0.10061941861830465</v>
      </c>
      <c r="O149" s="218">
        <v>-0.31916346560596387</v>
      </c>
      <c r="P149" s="218">
        <v>-0.16986279434306931</v>
      </c>
      <c r="Q149" s="218">
        <v>6.8113881801991155E-2</v>
      </c>
      <c r="R149" s="218">
        <v>-6.4125195695223361E-2</v>
      </c>
      <c r="S149" s="218">
        <v>0.17257202081431391</v>
      </c>
      <c r="T149" s="218">
        <v>-6.3372365814730644E-2</v>
      </c>
      <c r="U149" s="218">
        <v>-3.361442879160513E-2</v>
      </c>
      <c r="V149" s="218">
        <v>-0.15978498023166648</v>
      </c>
      <c r="W149" s="218">
        <v>-0.16047377444373506</v>
      </c>
      <c r="X149" s="218">
        <v>0.16223060934852587</v>
      </c>
      <c r="Y149" s="218">
        <v>2.628032219364038E-2</v>
      </c>
      <c r="Z149" s="218">
        <v>-0.31383812313440451</v>
      </c>
      <c r="AA149" s="218">
        <v>0.25095276001980293</v>
      </c>
      <c r="AB149" s="218">
        <v>-0.26681570913794711</v>
      </c>
      <c r="AC149" s="218">
        <v>-9.6510022018884058E-3</v>
      </c>
      <c r="AD149" s="218">
        <v>3.0818678300698472E-2</v>
      </c>
      <c r="AE149" s="217">
        <v>0</v>
      </c>
      <c r="AF149" s="217"/>
      <c r="AG149" s="217">
        <v>25.095276001980295</v>
      </c>
      <c r="AH149" s="217">
        <v>31.916346560596388</v>
      </c>
      <c r="AI149" s="210">
        <v>0</v>
      </c>
      <c r="AQ149" s="217"/>
      <c r="AR149" s="217"/>
      <c r="AS149" s="217"/>
      <c r="AT149" s="217"/>
      <c r="AU149" s="217"/>
      <c r="AV149" s="217"/>
      <c r="AW149" s="217"/>
      <c r="AX149" s="217"/>
      <c r="AY149" s="217"/>
      <c r="AZ149" s="217"/>
      <c r="BA149" s="217"/>
      <c r="BB149" s="217"/>
      <c r="BC149" s="217"/>
      <c r="BD149" s="217"/>
      <c r="BE149" s="217"/>
      <c r="BF149" s="217"/>
      <c r="BG149" s="217"/>
      <c r="BH149" s="217"/>
      <c r="BI149" s="217"/>
      <c r="BJ149" s="217"/>
      <c r="BK149" s="217"/>
      <c r="BL149" s="217"/>
      <c r="BM149" s="217"/>
    </row>
    <row r="150" spans="1:65">
      <c r="A150" s="210">
        <v>149</v>
      </c>
      <c r="B150" s="210">
        <v>0</v>
      </c>
      <c r="C150" s="210">
        <v>0</v>
      </c>
      <c r="D150" s="210">
        <v>78</v>
      </c>
      <c r="E150" s="210" t="s">
        <v>1925</v>
      </c>
      <c r="F150" s="210" t="s">
        <v>1546</v>
      </c>
      <c r="G150" s="210" t="s">
        <v>1497</v>
      </c>
      <c r="H150" s="210" t="s">
        <v>1465</v>
      </c>
      <c r="I150" s="210">
        <v>0</v>
      </c>
      <c r="J150" s="218">
        <v>-2.047394737820343E-2</v>
      </c>
      <c r="K150" s="218">
        <v>-9.6959907817913259E-3</v>
      </c>
      <c r="L150" s="218">
        <v>-4.8879981757034209E-2</v>
      </c>
      <c r="M150" s="218">
        <v>3.5634826551522607E-2</v>
      </c>
      <c r="N150" s="218">
        <v>-4.1192682902281036E-2</v>
      </c>
      <c r="O150" s="218">
        <v>-1.0335836293466733E-3</v>
      </c>
      <c r="P150" s="218">
        <v>4.5049688573080122E-2</v>
      </c>
      <c r="Q150" s="218">
        <v>1.8657206449676906E-2</v>
      </c>
      <c r="R150" s="218">
        <v>8.6744077687089471E-2</v>
      </c>
      <c r="S150" s="218">
        <v>-2.2449163708725465E-2</v>
      </c>
      <c r="T150" s="218">
        <v>5.1069026664651115E-2</v>
      </c>
      <c r="U150" s="218">
        <v>8.0865163091639602E-3</v>
      </c>
      <c r="V150" s="218">
        <v>1.6805102395429306E-2</v>
      </c>
      <c r="W150" s="218">
        <v>5.861598585321498E-2</v>
      </c>
      <c r="X150" s="218">
        <v>-3.2541760789424681E-2</v>
      </c>
      <c r="Y150" s="218">
        <v>1.1024087941788131E-5</v>
      </c>
      <c r="Z150" s="218">
        <v>-8.1109463058086279E-2</v>
      </c>
      <c r="AA150" s="218">
        <v>2.4196209087248413E-2</v>
      </c>
      <c r="AB150" s="218">
        <v>2.8745903066003317E-2</v>
      </c>
      <c r="AC150" s="218">
        <v>6.1606859765085273E-2</v>
      </c>
      <c r="AD150" s="218">
        <v>5.3902469320387572E-2</v>
      </c>
      <c r="AE150" s="217">
        <v>0</v>
      </c>
      <c r="AF150" s="217"/>
      <c r="AG150" s="217">
        <v>8.6744077687089476</v>
      </c>
      <c r="AH150" s="217">
        <v>8.1109463058086284</v>
      </c>
      <c r="AI150" s="210">
        <v>0</v>
      </c>
      <c r="AQ150" s="217"/>
      <c r="AR150" s="217"/>
      <c r="AS150" s="217"/>
      <c r="AT150" s="217"/>
      <c r="AU150" s="217"/>
      <c r="AV150" s="217"/>
      <c r="AW150" s="217"/>
      <c r="AX150" s="217"/>
      <c r="AY150" s="217"/>
      <c r="AZ150" s="217"/>
      <c r="BA150" s="217"/>
      <c r="BB150" s="217"/>
      <c r="BC150" s="217"/>
      <c r="BD150" s="217"/>
      <c r="BE150" s="217"/>
      <c r="BF150" s="217"/>
      <c r="BG150" s="217"/>
      <c r="BH150" s="217"/>
      <c r="BI150" s="217"/>
      <c r="BJ150" s="217"/>
      <c r="BK150" s="217"/>
      <c r="BL150" s="217"/>
      <c r="BM150" s="217"/>
    </row>
    <row r="151" spans="1:65">
      <c r="A151" s="210">
        <v>150</v>
      </c>
      <c r="B151" s="210">
        <v>0</v>
      </c>
      <c r="C151" s="210">
        <v>0</v>
      </c>
      <c r="D151" s="210">
        <v>0</v>
      </c>
      <c r="E151" s="210" t="s">
        <v>1926</v>
      </c>
      <c r="F151" s="210" t="s">
        <v>1547</v>
      </c>
      <c r="G151" s="210" t="s">
        <v>1497</v>
      </c>
      <c r="H151" s="210" t="s">
        <v>1466</v>
      </c>
      <c r="I151" s="210">
        <v>0</v>
      </c>
      <c r="J151" s="218">
        <v>-1.8145221374708014E-2</v>
      </c>
      <c r="K151" s="218">
        <v>-1.7959873268949999E-2</v>
      </c>
      <c r="L151" s="218">
        <v>-6.9868679813821805E-2</v>
      </c>
      <c r="M151" s="218">
        <v>-9.9706309722136267E-3</v>
      </c>
      <c r="N151" s="218">
        <v>1.0843738718303885E-2</v>
      </c>
      <c r="O151" s="218">
        <v>-4.9552585318994383E-2</v>
      </c>
      <c r="P151" s="218">
        <v>-1.2863861712834952E-3</v>
      </c>
      <c r="Q151" s="218">
        <v>3.939864659541447E-2</v>
      </c>
      <c r="R151" s="218">
        <v>4.9722344074682574E-2</v>
      </c>
      <c r="S151" s="218">
        <v>-4.9870037172941037E-3</v>
      </c>
      <c r="T151" s="218">
        <v>-2.0009069561435396E-3</v>
      </c>
      <c r="U151" s="218">
        <v>2.4192147256930287E-2</v>
      </c>
      <c r="V151" s="218">
        <v>2.5990450920459301E-2</v>
      </c>
      <c r="W151" s="218">
        <v>2.6638172110111505E-2</v>
      </c>
      <c r="X151" s="218">
        <v>-4.7851346763002553E-3</v>
      </c>
      <c r="Y151" s="218">
        <v>-2.2372735365042275E-2</v>
      </c>
      <c r="Z151" s="218">
        <v>-4.4716821447384654E-2</v>
      </c>
      <c r="AA151" s="218">
        <v>1.4353612805372281E-2</v>
      </c>
      <c r="AB151" s="218">
        <v>5.3495373285558902E-2</v>
      </c>
      <c r="AC151" s="218">
        <v>1.7512499505635406E-2</v>
      </c>
      <c r="AD151" s="218">
        <v>4.7275224797833351E-3</v>
      </c>
      <c r="AE151" s="217">
        <v>0</v>
      </c>
      <c r="AF151" s="217"/>
      <c r="AG151" s="217">
        <v>5.3495373285558898</v>
      </c>
      <c r="AH151" s="217">
        <v>6.9868679813821801</v>
      </c>
      <c r="AI151" s="210">
        <v>0</v>
      </c>
      <c r="AQ151" s="217"/>
      <c r="AR151" s="217"/>
      <c r="AS151" s="217"/>
      <c r="AT151" s="217"/>
      <c r="AU151" s="217"/>
      <c r="AV151" s="217"/>
      <c r="AW151" s="217"/>
      <c r="AX151" s="217"/>
      <c r="AY151" s="217"/>
      <c r="AZ151" s="217"/>
      <c r="BA151" s="217"/>
      <c r="BB151" s="217"/>
      <c r="BC151" s="217"/>
      <c r="BD151" s="217"/>
      <c r="BE151" s="217"/>
      <c r="BF151" s="217"/>
      <c r="BG151" s="217"/>
      <c r="BH151" s="217"/>
      <c r="BI151" s="217"/>
      <c r="BJ151" s="217"/>
      <c r="BK151" s="217"/>
      <c r="BL151" s="217"/>
      <c r="BM151" s="217"/>
    </row>
    <row r="152" spans="1:65">
      <c r="A152" s="210">
        <v>151</v>
      </c>
      <c r="B152" s="210">
        <v>0</v>
      </c>
      <c r="C152" s="210">
        <v>0</v>
      </c>
      <c r="D152" s="210">
        <v>0</v>
      </c>
      <c r="E152" s="210" t="s">
        <v>1927</v>
      </c>
      <c r="F152" s="210" t="s">
        <v>1545</v>
      </c>
      <c r="G152" s="210" t="s">
        <v>1497</v>
      </c>
      <c r="H152" s="210" t="s">
        <v>1464</v>
      </c>
      <c r="I152" s="210">
        <v>0</v>
      </c>
      <c r="J152" s="218">
        <v>-1.9516017485881946E-2</v>
      </c>
      <c r="K152" s="218">
        <v>-1.347543073908373E-2</v>
      </c>
      <c r="L152" s="218">
        <v>-6.0218445922735959E-2</v>
      </c>
      <c r="M152" s="218">
        <v>1.058557996877047E-2</v>
      </c>
      <c r="N152" s="218">
        <v>-1.4871367850461482E-2</v>
      </c>
      <c r="O152" s="218">
        <v>-2.7100107657159523E-2</v>
      </c>
      <c r="P152" s="218">
        <v>1.9739125875898034E-2</v>
      </c>
      <c r="Q152" s="218">
        <v>2.7763707350036193E-2</v>
      </c>
      <c r="R152" s="218">
        <v>6.6489860064985751E-2</v>
      </c>
      <c r="S152" s="218">
        <v>-1.3201322269497729E-2</v>
      </c>
      <c r="T152" s="218">
        <v>2.2377215870677845E-2</v>
      </c>
      <c r="U152" s="218">
        <v>1.7384107783547393E-2</v>
      </c>
      <c r="V152" s="218">
        <v>2.3325308113201135E-2</v>
      </c>
      <c r="W152" s="218">
        <v>4.1388362379522918E-2</v>
      </c>
      <c r="X152" s="218">
        <v>-2.0700760933016017E-2</v>
      </c>
      <c r="Y152" s="218">
        <v>-1.2157805222260596E-2</v>
      </c>
      <c r="Z152" s="218">
        <v>-6.2016020980000759E-2</v>
      </c>
      <c r="AA152" s="218">
        <v>1.8065753451591091E-2</v>
      </c>
      <c r="AB152" s="218">
        <v>4.3876574981729616E-2</v>
      </c>
      <c r="AC152" s="218">
        <v>3.8121380994475866E-2</v>
      </c>
      <c r="AD152" s="218">
        <v>2.7423178789763407E-2</v>
      </c>
      <c r="AE152" s="217">
        <v>0</v>
      </c>
      <c r="AF152" s="217"/>
      <c r="AG152" s="217">
        <v>6.6489860064985749</v>
      </c>
      <c r="AH152" s="217">
        <v>6.2016020980000759</v>
      </c>
      <c r="AI152" s="210">
        <v>0</v>
      </c>
      <c r="AQ152" s="217"/>
      <c r="AR152" s="217"/>
      <c r="AS152" s="217"/>
      <c r="AT152" s="217"/>
      <c r="AU152" s="217"/>
      <c r="AV152" s="217"/>
      <c r="AW152" s="217"/>
      <c r="AX152" s="217"/>
      <c r="AY152" s="217"/>
      <c r="AZ152" s="217"/>
      <c r="BA152" s="217"/>
      <c r="BB152" s="217"/>
      <c r="BC152" s="217"/>
      <c r="BD152" s="217"/>
      <c r="BE152" s="217"/>
      <c r="BF152" s="217"/>
      <c r="BG152" s="217"/>
      <c r="BH152" s="217"/>
      <c r="BI152" s="217"/>
      <c r="BJ152" s="217"/>
      <c r="BK152" s="217"/>
      <c r="BL152" s="217"/>
      <c r="BM152" s="217"/>
    </row>
    <row r="153" spans="1:65">
      <c r="A153" s="210">
        <v>152</v>
      </c>
      <c r="B153" s="210" t="s">
        <v>342</v>
      </c>
      <c r="C153" s="210" t="s">
        <v>326</v>
      </c>
      <c r="D153" s="210">
        <v>79</v>
      </c>
      <c r="E153" s="210" t="s">
        <v>1928</v>
      </c>
      <c r="F153" s="210" t="s">
        <v>1516</v>
      </c>
      <c r="G153" s="210" t="s">
        <v>1496</v>
      </c>
      <c r="H153" s="210" t="s">
        <v>1421</v>
      </c>
      <c r="I153" s="210">
        <v>0</v>
      </c>
      <c r="J153" s="218">
        <v>7.631923244657654E-2</v>
      </c>
      <c r="K153" s="218">
        <v>3.3144352376799024E-2</v>
      </c>
      <c r="L153" s="218">
        <v>-3.0309638028783267E-2</v>
      </c>
      <c r="M153" s="218">
        <v>-9.9651112080244228E-2</v>
      </c>
      <c r="N153" s="218">
        <v>5.6694286960314033E-2</v>
      </c>
      <c r="O153" s="218">
        <v>-0.28107283035324904</v>
      </c>
      <c r="P153" s="218">
        <v>9.7906672481465368E-2</v>
      </c>
      <c r="Q153" s="218">
        <v>7.5665067597034424E-2</v>
      </c>
      <c r="R153" s="218">
        <v>0.40013083296990831</v>
      </c>
      <c r="S153" s="218">
        <v>-0.15285651984300039</v>
      </c>
      <c r="T153" s="218">
        <v>-0.11556912341910155</v>
      </c>
      <c r="U153" s="218">
        <v>0.10008722197993902</v>
      </c>
      <c r="V153" s="218">
        <v>-0.15023986044483212</v>
      </c>
      <c r="W153" s="218">
        <v>5.9529001308329783E-2</v>
      </c>
      <c r="X153" s="218">
        <v>3.1399912778020012E-2</v>
      </c>
      <c r="Y153" s="218">
        <v>-5.0806803314435198E-2</v>
      </c>
      <c r="Z153" s="218">
        <v>-6.7815089402529422E-2</v>
      </c>
      <c r="AA153" s="218">
        <v>-1.3083296990842189E-3</v>
      </c>
      <c r="AB153" s="218">
        <v>-0.3898822503270824</v>
      </c>
      <c r="AC153" s="218">
        <v>0.13868294810292192</v>
      </c>
      <c r="AD153" s="218">
        <v>6.1927605756650753E-2</v>
      </c>
      <c r="AE153" s="217">
        <v>0</v>
      </c>
      <c r="AF153" s="217"/>
      <c r="AG153" s="217">
        <v>40.013083296990828</v>
      </c>
      <c r="AH153" s="217">
        <v>38.988225032708243</v>
      </c>
      <c r="AI153" s="210">
        <v>0</v>
      </c>
      <c r="AQ153" s="217"/>
      <c r="AR153" s="217"/>
      <c r="AS153" s="217"/>
      <c r="AT153" s="217"/>
      <c r="AU153" s="217"/>
      <c r="AV153" s="217"/>
      <c r="AW153" s="217"/>
      <c r="AX153" s="217"/>
      <c r="AY153" s="217"/>
      <c r="AZ153" s="217"/>
      <c r="BA153" s="217"/>
      <c r="BB153" s="217"/>
      <c r="BC153" s="217"/>
      <c r="BD153" s="217"/>
      <c r="BE153" s="217"/>
      <c r="BF153" s="217"/>
      <c r="BG153" s="217"/>
      <c r="BH153" s="217"/>
      <c r="BI153" s="217"/>
      <c r="BJ153" s="217"/>
      <c r="BK153" s="217"/>
      <c r="BL153" s="217"/>
      <c r="BM153" s="217"/>
    </row>
    <row r="154" spans="1:65">
      <c r="A154" s="210">
        <v>153</v>
      </c>
      <c r="B154" s="210">
        <v>0</v>
      </c>
      <c r="C154" s="210">
        <v>0</v>
      </c>
      <c r="D154" s="210">
        <v>0</v>
      </c>
      <c r="E154" s="210" t="s">
        <v>1929</v>
      </c>
      <c r="F154" s="210" t="s">
        <v>1517</v>
      </c>
      <c r="G154" s="210" t="s">
        <v>1496</v>
      </c>
      <c r="H154" s="210" t="s">
        <v>1422</v>
      </c>
      <c r="I154" s="210">
        <v>0</v>
      </c>
      <c r="J154" s="218">
        <v>8.2455747255209488E-2</v>
      </c>
      <c r="K154" s="218">
        <v>-0.15886175218462925</v>
      </c>
      <c r="L154" s="218">
        <v>-0.14429755769661673</v>
      </c>
      <c r="M154" s="218">
        <v>-0.15370826798117856</v>
      </c>
      <c r="N154" s="218">
        <v>3.3161550526551578E-2</v>
      </c>
      <c r="O154" s="218">
        <v>-9.8364328926730901E-2</v>
      </c>
      <c r="P154" s="218">
        <v>-6.4754649339009637E-2</v>
      </c>
      <c r="Q154" s="218">
        <v>-0.12054671745462699</v>
      </c>
      <c r="R154" s="218">
        <v>6.2514004033161527E-2</v>
      </c>
      <c r="S154" s="218">
        <v>4.1227873627604668E-2</v>
      </c>
      <c r="T154" s="218">
        <v>-2.7111808200761835E-2</v>
      </c>
      <c r="U154" s="218">
        <v>-2.4647098364328959E-2</v>
      </c>
      <c r="V154" s="218">
        <v>-2.9128388976025666E-3</v>
      </c>
      <c r="W154" s="218">
        <v>0.20636343266860857</v>
      </c>
      <c r="X154" s="218">
        <v>-0.10329374859959667</v>
      </c>
      <c r="Y154" s="218">
        <v>0.12099484651579651</v>
      </c>
      <c r="Z154" s="218">
        <v>-0.15505265516468747</v>
      </c>
      <c r="AA154" s="218">
        <v>0.10105310329374854</v>
      </c>
      <c r="AB154" s="218">
        <v>-3.6298453954739067E-2</v>
      </c>
      <c r="AC154" s="218">
        <v>0.17656285010082892</v>
      </c>
      <c r="AD154" s="218">
        <v>-0.13376652475913076</v>
      </c>
      <c r="AE154" s="217">
        <v>0</v>
      </c>
      <c r="AF154" s="217"/>
      <c r="AG154" s="217">
        <v>20.636343266860855</v>
      </c>
      <c r="AH154" s="217">
        <v>15.886175218462926</v>
      </c>
      <c r="AI154" s="210">
        <v>0</v>
      </c>
      <c r="AQ154" s="217"/>
      <c r="AR154" s="217"/>
      <c r="AS154" s="217"/>
      <c r="AT154" s="217"/>
      <c r="AU154" s="217"/>
      <c r="AV154" s="217"/>
      <c r="AW154" s="217"/>
      <c r="AX154" s="217"/>
      <c r="AY154" s="217"/>
      <c r="AZ154" s="217"/>
      <c r="BA154" s="217"/>
      <c r="BB154" s="217"/>
      <c r="BC154" s="217"/>
      <c r="BD154" s="217"/>
      <c r="BE154" s="217"/>
      <c r="BF154" s="217"/>
      <c r="BG154" s="217"/>
      <c r="BH154" s="217"/>
      <c r="BI154" s="217"/>
      <c r="BJ154" s="217"/>
      <c r="BK154" s="217"/>
      <c r="BL154" s="217"/>
      <c r="BM154" s="217"/>
    </row>
    <row r="155" spans="1:65">
      <c r="A155" s="210">
        <v>154</v>
      </c>
      <c r="B155" s="210">
        <v>0</v>
      </c>
      <c r="C155" s="210">
        <v>0</v>
      </c>
      <c r="D155" s="210">
        <v>0</v>
      </c>
      <c r="E155" s="210" t="s">
        <v>1930</v>
      </c>
      <c r="F155" s="210" t="s">
        <v>1515</v>
      </c>
      <c r="G155" s="210" t="s">
        <v>1496</v>
      </c>
      <c r="H155" s="210" t="s">
        <v>1420</v>
      </c>
      <c r="I155" s="210">
        <v>0</v>
      </c>
      <c r="J155" s="218">
        <v>8.007985803016858E-2</v>
      </c>
      <c r="K155" s="218">
        <v>-9.4498669032830482E-2</v>
      </c>
      <c r="L155" s="218">
        <v>-9.8269742679680569E-2</v>
      </c>
      <c r="M155" s="218">
        <v>-0.13376220053238691</v>
      </c>
      <c r="N155" s="218">
        <v>3.8819875776397519E-2</v>
      </c>
      <c r="O155" s="218">
        <v>-0.15417036379769289</v>
      </c>
      <c r="P155" s="218">
        <v>-4.6583850931677211E-3</v>
      </c>
      <c r="Q155" s="218">
        <v>-2.262644188110018E-2</v>
      </c>
      <c r="R155" s="218">
        <v>0.13176574977817226</v>
      </c>
      <c r="S155" s="218">
        <v>-2.7284826974267901E-2</v>
      </c>
      <c r="T155" s="218">
        <v>-6.4108251996450774E-2</v>
      </c>
      <c r="U155" s="218">
        <v>2.4179236912156243E-2</v>
      </c>
      <c r="V155" s="218">
        <v>-6.3220940550133137E-2</v>
      </c>
      <c r="W155" s="218">
        <v>0.14551907719609589</v>
      </c>
      <c r="X155" s="218">
        <v>-6.610470275066542E-2</v>
      </c>
      <c r="Y155" s="218">
        <v>5.7675244010647768E-2</v>
      </c>
      <c r="Z155" s="218">
        <v>-0.12089618456078075</v>
      </c>
      <c r="AA155" s="218">
        <v>6.6770186335403839E-2</v>
      </c>
      <c r="AB155" s="218">
        <v>-0.16015971606033716</v>
      </c>
      <c r="AC155" s="218">
        <v>0.16969831410825198</v>
      </c>
      <c r="AD155" s="218">
        <v>-5.4125998225377059E-2</v>
      </c>
      <c r="AE155" s="217">
        <v>0</v>
      </c>
      <c r="AF155" s="217"/>
      <c r="AG155" s="217">
        <v>16.969831410825197</v>
      </c>
      <c r="AH155" s="217">
        <v>16.015971606033716</v>
      </c>
      <c r="AI155" s="210">
        <v>0</v>
      </c>
      <c r="AQ155" s="217"/>
      <c r="AR155" s="217"/>
      <c r="AS155" s="217"/>
      <c r="AT155" s="217"/>
      <c r="AU155" s="217"/>
      <c r="AV155" s="217"/>
      <c r="AW155" s="217"/>
      <c r="AX155" s="217"/>
      <c r="AY155" s="217"/>
      <c r="AZ155" s="217"/>
      <c r="BA155" s="217"/>
      <c r="BB155" s="217"/>
      <c r="BC155" s="217"/>
      <c r="BD155" s="217"/>
      <c r="BE155" s="217"/>
      <c r="BF155" s="217"/>
      <c r="BG155" s="217"/>
      <c r="BH155" s="217"/>
      <c r="BI155" s="217"/>
      <c r="BJ155" s="217"/>
      <c r="BK155" s="217"/>
      <c r="BL155" s="217"/>
      <c r="BM155" s="217"/>
    </row>
    <row r="156" spans="1:65">
      <c r="A156" s="210">
        <v>155</v>
      </c>
      <c r="B156" s="210">
        <v>0</v>
      </c>
      <c r="C156" s="210">
        <v>0</v>
      </c>
      <c r="D156" s="210">
        <v>80</v>
      </c>
      <c r="E156" s="210" t="s">
        <v>265</v>
      </c>
      <c r="F156" s="210" t="s">
        <v>1542</v>
      </c>
      <c r="G156" s="210" t="s">
        <v>1497</v>
      </c>
      <c r="H156" s="210" t="s">
        <v>1418</v>
      </c>
      <c r="I156" s="210">
        <v>0</v>
      </c>
      <c r="J156" s="218">
        <v>5.3446848764337362E-2</v>
      </c>
      <c r="K156" s="218">
        <v>0.18245240629064691</v>
      </c>
      <c r="L156" s="218">
        <v>4.5997398604706169E-2</v>
      </c>
      <c r="M156" s="218">
        <v>-6.2196996570887918E-2</v>
      </c>
      <c r="N156" s="218">
        <v>8.9156911434314853E-2</v>
      </c>
      <c r="O156" s="218">
        <v>0.18245240629064691</v>
      </c>
      <c r="P156" s="218">
        <v>-0.29927870403216267</v>
      </c>
      <c r="Q156" s="218">
        <v>9.8025304481494699E-2</v>
      </c>
      <c r="R156" s="218">
        <v>0.12025540971975882</v>
      </c>
      <c r="S156" s="218">
        <v>9.9444247369043531E-2</v>
      </c>
      <c r="T156" s="218">
        <v>6.9882937211777366E-2</v>
      </c>
      <c r="U156" s="218">
        <v>1.5844862244294707E-2</v>
      </c>
      <c r="V156" s="218">
        <v>-3.7483741279413361E-2</v>
      </c>
      <c r="W156" s="218">
        <v>-0.18138819912498511</v>
      </c>
      <c r="X156" s="218">
        <v>0.18245240629064691</v>
      </c>
      <c r="Y156" s="218">
        <v>2.4831500532103687E-2</v>
      </c>
      <c r="Z156" s="218">
        <v>-0.18446257538134084</v>
      </c>
      <c r="AA156" s="218">
        <v>-3.9257419888849399E-2</v>
      </c>
      <c r="AB156" s="218">
        <v>-0.57774624571361</v>
      </c>
      <c r="AC156" s="218">
        <v>-0.34302944306491656</v>
      </c>
      <c r="AD156" s="218">
        <v>-0.14603287217689481</v>
      </c>
      <c r="AE156" s="217">
        <v>0</v>
      </c>
      <c r="AF156" s="217"/>
      <c r="AG156" s="217">
        <v>18.245240629064689</v>
      </c>
      <c r="AH156" s="217">
        <v>57.774624571361002</v>
      </c>
      <c r="AI156" s="210">
        <v>0</v>
      </c>
      <c r="AQ156" s="217"/>
      <c r="AR156" s="217"/>
      <c r="AS156" s="217"/>
      <c r="AT156" s="217"/>
      <c r="AU156" s="217"/>
      <c r="AV156" s="217"/>
      <c r="AW156" s="217"/>
      <c r="AX156" s="217"/>
      <c r="AY156" s="217"/>
      <c r="AZ156" s="217"/>
      <c r="BA156" s="217"/>
      <c r="BB156" s="217"/>
      <c r="BC156" s="217"/>
      <c r="BD156" s="217"/>
      <c r="BE156" s="217"/>
      <c r="BF156" s="217"/>
      <c r="BG156" s="217"/>
      <c r="BH156" s="217"/>
      <c r="BI156" s="217"/>
      <c r="BJ156" s="217"/>
      <c r="BK156" s="217"/>
      <c r="BL156" s="217"/>
      <c r="BM156" s="217"/>
    </row>
    <row r="157" spans="1:65">
      <c r="A157" s="210">
        <v>156</v>
      </c>
      <c r="B157" s="210">
        <v>0</v>
      </c>
      <c r="C157" s="210">
        <v>0</v>
      </c>
      <c r="D157" s="210">
        <v>0</v>
      </c>
      <c r="E157" s="210" t="s">
        <v>266</v>
      </c>
      <c r="F157" s="210" t="s">
        <v>1543</v>
      </c>
      <c r="G157" s="210" t="s">
        <v>1497</v>
      </c>
      <c r="H157" s="210" t="s">
        <v>1419</v>
      </c>
      <c r="I157" s="210">
        <v>0</v>
      </c>
      <c r="J157" s="218">
        <v>4.4373401534526839E-2</v>
      </c>
      <c r="K157" s="218">
        <v>8.209718670076728E-2</v>
      </c>
      <c r="L157" s="218">
        <v>-5.3708439897698426E-3</v>
      </c>
      <c r="M157" s="218">
        <v>4.0025575447570273E-2</v>
      </c>
      <c r="N157" s="218">
        <v>4.8209718670076673E-2</v>
      </c>
      <c r="O157" s="218">
        <v>0.1750639386189258</v>
      </c>
      <c r="P157" s="218">
        <v>-0.20076726342711002</v>
      </c>
      <c r="Q157" s="218">
        <v>0.1508951406649616</v>
      </c>
      <c r="R157" s="218">
        <v>0.16918158567774941</v>
      </c>
      <c r="S157" s="218">
        <v>0.14194373401534519</v>
      </c>
      <c r="T157" s="218">
        <v>0.10601023017902803</v>
      </c>
      <c r="U157" s="218">
        <v>-5.8312020460358084E-2</v>
      </c>
      <c r="V157" s="218">
        <v>-2.7621483375959033E-2</v>
      </c>
      <c r="W157" s="218">
        <v>-0.13043478260869568</v>
      </c>
      <c r="X157" s="218">
        <v>0.10601023017902803</v>
      </c>
      <c r="Y157" s="218">
        <v>1.8670076726342629E-2</v>
      </c>
      <c r="Z157" s="218">
        <v>-0.20076726342711002</v>
      </c>
      <c r="AA157" s="218">
        <v>9.3094629156010245E-2</v>
      </c>
      <c r="AB157" s="218">
        <v>-0.44590792838874682</v>
      </c>
      <c r="AC157" s="218">
        <v>-0.16598465473145785</v>
      </c>
      <c r="AD157" s="218">
        <v>-0.26930946291560104</v>
      </c>
      <c r="AE157" s="217">
        <v>0</v>
      </c>
      <c r="AF157" s="217"/>
      <c r="AG157" s="217">
        <v>17.50639386189258</v>
      </c>
      <c r="AH157" s="217">
        <v>44.590792838874684</v>
      </c>
      <c r="AI157" s="210">
        <v>0</v>
      </c>
      <c r="AQ157" s="217"/>
      <c r="AR157" s="217"/>
      <c r="AS157" s="217"/>
      <c r="AT157" s="217"/>
      <c r="AU157" s="217"/>
      <c r="AV157" s="217"/>
      <c r="AW157" s="217"/>
      <c r="AX157" s="217"/>
      <c r="AY157" s="217"/>
      <c r="AZ157" s="217"/>
      <c r="BA157" s="217"/>
      <c r="BB157" s="217"/>
      <c r="BC157" s="217"/>
      <c r="BD157" s="217"/>
      <c r="BE157" s="217"/>
      <c r="BF157" s="217"/>
      <c r="BG157" s="217"/>
      <c r="BH157" s="217"/>
      <c r="BI157" s="217"/>
      <c r="BJ157" s="217"/>
      <c r="BK157" s="217"/>
      <c r="BL157" s="217"/>
      <c r="BM157" s="217"/>
    </row>
    <row r="158" spans="1:65">
      <c r="A158" s="210">
        <v>157</v>
      </c>
      <c r="B158" s="210">
        <v>0</v>
      </c>
      <c r="C158" s="210">
        <v>0</v>
      </c>
      <c r="D158" s="210">
        <v>0</v>
      </c>
      <c r="E158" s="210" t="s">
        <v>267</v>
      </c>
      <c r="F158" s="210" t="s">
        <v>1541</v>
      </c>
      <c r="G158" s="210" t="s">
        <v>1497</v>
      </c>
      <c r="H158" s="210" t="s">
        <v>1417</v>
      </c>
      <c r="I158" s="210">
        <v>0</v>
      </c>
      <c r="J158" s="218">
        <v>5.2311133200795147E-2</v>
      </c>
      <c r="K158" s="218">
        <v>0.16240059642147109</v>
      </c>
      <c r="L158" s="218">
        <v>1.5034791252485011E-2</v>
      </c>
      <c r="M158" s="218">
        <v>3.6033797216698808E-3</v>
      </c>
      <c r="N158" s="218">
        <v>6.684890656063612E-2</v>
      </c>
      <c r="O158" s="218">
        <v>0.1694831013916501</v>
      </c>
      <c r="P158" s="218">
        <v>-0.23645626242544732</v>
      </c>
      <c r="Q158" s="218">
        <v>0.1390407554671968</v>
      </c>
      <c r="R158" s="218">
        <v>0.15047216699801191</v>
      </c>
      <c r="S158" s="218">
        <v>0.12425447316103379</v>
      </c>
      <c r="T158" s="218">
        <v>9.2569582504970216E-2</v>
      </c>
      <c r="U158" s="218">
        <v>-2.3484095427435393E-2</v>
      </c>
      <c r="V158" s="218">
        <v>-3.4542743538767406E-2</v>
      </c>
      <c r="W158" s="218">
        <v>-0.14985089463220677</v>
      </c>
      <c r="X158" s="218">
        <v>0.13730119284294232</v>
      </c>
      <c r="Y158" s="218">
        <v>1.9135188866799106E-2</v>
      </c>
      <c r="Z158" s="218">
        <v>-0.19594930417495041</v>
      </c>
      <c r="AA158" s="218">
        <v>4.4234592445328055E-2</v>
      </c>
      <c r="AB158" s="218">
        <v>-0.49167495029821079</v>
      </c>
      <c r="AC158" s="218">
        <v>-0.23409542743538769</v>
      </c>
      <c r="AD158" s="218">
        <v>-0.2444085487077535</v>
      </c>
      <c r="AE158" s="217">
        <v>0</v>
      </c>
      <c r="AF158" s="217"/>
      <c r="AG158" s="217">
        <v>16.94831013916501</v>
      </c>
      <c r="AH158" s="217">
        <v>49.167495029821076</v>
      </c>
      <c r="AI158" s="210">
        <v>0</v>
      </c>
      <c r="AQ158" s="217"/>
      <c r="AR158" s="217"/>
      <c r="AS158" s="217"/>
      <c r="AT158" s="217"/>
      <c r="AU158" s="217"/>
      <c r="AV158" s="217"/>
      <c r="AW158" s="217"/>
      <c r="AX158" s="217"/>
      <c r="AY158" s="217"/>
      <c r="AZ158" s="217"/>
      <c r="BA158" s="217"/>
      <c r="BB158" s="217"/>
      <c r="BC158" s="217"/>
      <c r="BD158" s="217"/>
      <c r="BE158" s="217"/>
      <c r="BF158" s="217"/>
      <c r="BG158" s="217"/>
      <c r="BH158" s="217"/>
      <c r="BI158" s="217"/>
      <c r="BJ158" s="217"/>
      <c r="BK158" s="217"/>
      <c r="BL158" s="217"/>
      <c r="BM158" s="217"/>
    </row>
    <row r="159" spans="1:65">
      <c r="A159" s="210">
        <v>158</v>
      </c>
      <c r="B159" s="210">
        <v>0</v>
      </c>
      <c r="C159" s="210">
        <v>0</v>
      </c>
      <c r="D159" s="210">
        <v>81</v>
      </c>
      <c r="E159" s="210" t="s">
        <v>268</v>
      </c>
      <c r="F159" s="210" t="s">
        <v>1804</v>
      </c>
      <c r="G159" s="210" t="s">
        <v>1497</v>
      </c>
      <c r="H159" s="210" t="s">
        <v>1424</v>
      </c>
      <c r="I159" s="210">
        <v>0</v>
      </c>
      <c r="J159" s="218">
        <v>0.119647577092511</v>
      </c>
      <c r="K159" s="218">
        <v>-0.61444933920704858</v>
      </c>
      <c r="L159" s="218">
        <v>-0.21691629955947139</v>
      </c>
      <c r="M159" s="218">
        <v>0.12140969162995596</v>
      </c>
      <c r="N159" s="218">
        <v>-0.23189427312775324</v>
      </c>
      <c r="O159" s="218">
        <v>5.7268722466960353E-2</v>
      </c>
      <c r="P159" s="218">
        <v>-2.0969162995594672E-2</v>
      </c>
      <c r="Q159" s="218">
        <v>-0.41268722466960356</v>
      </c>
      <c r="R159" s="218">
        <v>0.34255506607929509</v>
      </c>
      <c r="S159" s="218">
        <v>6.0264317180616769E-2</v>
      </c>
      <c r="T159" s="218">
        <v>4.1233480176211514E-2</v>
      </c>
      <c r="U159" s="218">
        <v>3.4537444933920719E-2</v>
      </c>
      <c r="V159" s="218">
        <v>0.16229074889867831</v>
      </c>
      <c r="W159" s="218">
        <v>-0.3899559471365639</v>
      </c>
      <c r="X159" s="218">
        <v>-2.0969162995594672E-2</v>
      </c>
      <c r="Y159" s="218">
        <v>-0.20422907488986791</v>
      </c>
      <c r="Z159" s="218">
        <v>-0.29515418502202645</v>
      </c>
      <c r="AA159" s="218">
        <v>-0.33920704845814981</v>
      </c>
      <c r="AB159" s="218">
        <v>0.54185022026431717</v>
      </c>
      <c r="AC159" s="218">
        <v>0.30519823788546241</v>
      </c>
      <c r="AD159" s="218">
        <v>0.32158590308370044</v>
      </c>
      <c r="AE159" s="217">
        <v>0</v>
      </c>
      <c r="AF159" s="217"/>
      <c r="AG159" s="217">
        <v>54.185022026431717</v>
      </c>
      <c r="AH159" s="217">
        <v>61.444933920704855</v>
      </c>
      <c r="AI159" s="210">
        <v>0</v>
      </c>
      <c r="AQ159" s="217"/>
      <c r="AR159" s="217"/>
      <c r="AS159" s="217"/>
      <c r="AT159" s="217"/>
      <c r="AU159" s="217"/>
      <c r="AV159" s="217"/>
      <c r="AW159" s="217"/>
      <c r="AX159" s="217"/>
      <c r="AY159" s="217"/>
      <c r="AZ159" s="217"/>
      <c r="BA159" s="217"/>
      <c r="BB159" s="217"/>
      <c r="BC159" s="217"/>
      <c r="BD159" s="217"/>
      <c r="BE159" s="217"/>
      <c r="BF159" s="217"/>
      <c r="BG159" s="217"/>
      <c r="BH159" s="217"/>
      <c r="BI159" s="217"/>
      <c r="BJ159" s="217"/>
      <c r="BK159" s="217"/>
      <c r="BL159" s="217"/>
      <c r="BM159" s="217"/>
    </row>
    <row r="160" spans="1:65">
      <c r="A160" s="210">
        <v>159</v>
      </c>
      <c r="B160" s="210">
        <v>0</v>
      </c>
      <c r="C160" s="210">
        <v>0</v>
      </c>
      <c r="D160" s="210">
        <v>0</v>
      </c>
      <c r="E160" s="210" t="s">
        <v>269</v>
      </c>
      <c r="F160" s="210" t="s">
        <v>1805</v>
      </c>
      <c r="G160" s="210" t="s">
        <v>1497</v>
      </c>
      <c r="H160" s="210" t="s">
        <v>1425</v>
      </c>
      <c r="I160" s="210">
        <v>0</v>
      </c>
      <c r="J160" s="218">
        <v>0.1439503320820098</v>
      </c>
      <c r="K160" s="218">
        <v>-0.27808258735200697</v>
      </c>
      <c r="L160" s="218">
        <v>-0.49783424776205604</v>
      </c>
      <c r="M160" s="218">
        <v>6.1074213110020065E-2</v>
      </c>
      <c r="N160" s="218">
        <v>-0.18495524112041584</v>
      </c>
      <c r="O160" s="218">
        <v>5.6453941669073006E-2</v>
      </c>
      <c r="P160" s="218">
        <v>-9.7603234190008728E-2</v>
      </c>
      <c r="Q160" s="218">
        <v>1.0684377707190223E-2</v>
      </c>
      <c r="R160" s="218">
        <v>-0.1114640485128502</v>
      </c>
      <c r="S160" s="218">
        <v>0.17455963037828456</v>
      </c>
      <c r="T160" s="218">
        <v>-1.2128212532486332E-2</v>
      </c>
      <c r="U160" s="218">
        <v>-0.1134854172682646</v>
      </c>
      <c r="V160" s="218">
        <v>2.6999711233034799E-2</v>
      </c>
      <c r="W160" s="218">
        <v>-0.17903551833670234</v>
      </c>
      <c r="X160" s="218">
        <v>-3.0320531331216854E-3</v>
      </c>
      <c r="Y160" s="218">
        <v>-3.7395321975166089E-2</v>
      </c>
      <c r="Z160" s="218">
        <v>-0.14914813745307542</v>
      </c>
      <c r="AA160" s="218">
        <v>0.11781692174415241</v>
      </c>
      <c r="AB160" s="218">
        <v>0.35070747906439487</v>
      </c>
      <c r="AC160" s="218">
        <v>-0.12113774184233334</v>
      </c>
      <c r="AD160" s="218">
        <v>-7.5079410915391318E-2</v>
      </c>
      <c r="AE160" s="217">
        <v>0</v>
      </c>
      <c r="AF160" s="217"/>
      <c r="AG160" s="217">
        <v>35.070747906439486</v>
      </c>
      <c r="AH160" s="217">
        <v>49.783424776205607</v>
      </c>
      <c r="AI160" s="210">
        <v>0</v>
      </c>
      <c r="AQ160" s="217"/>
      <c r="AR160" s="217"/>
      <c r="AS160" s="217"/>
      <c r="AT160" s="217"/>
      <c r="AU160" s="217"/>
      <c r="AV160" s="217"/>
      <c r="AW160" s="217"/>
      <c r="AX160" s="217"/>
      <c r="AY160" s="217"/>
      <c r="AZ160" s="217"/>
      <c r="BA160" s="217"/>
      <c r="BB160" s="217"/>
      <c r="BC160" s="217"/>
      <c r="BD160" s="217"/>
      <c r="BE160" s="217"/>
      <c r="BF160" s="217"/>
      <c r="BG160" s="217"/>
      <c r="BH160" s="217"/>
      <c r="BI160" s="217"/>
      <c r="BJ160" s="217"/>
      <c r="BK160" s="217"/>
      <c r="BL160" s="217"/>
      <c r="BM160" s="217"/>
    </row>
    <row r="161" spans="1:65">
      <c r="A161" s="210">
        <v>160</v>
      </c>
      <c r="B161" s="210">
        <v>0</v>
      </c>
      <c r="C161" s="210">
        <v>0</v>
      </c>
      <c r="D161" s="210">
        <v>0</v>
      </c>
      <c r="E161" s="210" t="s">
        <v>270</v>
      </c>
      <c r="F161" s="210" t="s">
        <v>1806</v>
      </c>
      <c r="G161" s="210" t="s">
        <v>1497</v>
      </c>
      <c r="H161" s="210" t="s">
        <v>1423</v>
      </c>
      <c r="I161" s="210">
        <v>0</v>
      </c>
      <c r="J161" s="218">
        <v>0.1245172253978063</v>
      </c>
      <c r="K161" s="218">
        <v>-0.44477058550903759</v>
      </c>
      <c r="L161" s="218">
        <v>-0.40738452031515532</v>
      </c>
      <c r="M161" s="218">
        <v>9.2074772130387658E-2</v>
      </c>
      <c r="N161" s="218">
        <v>-0.20454194345743862</v>
      </c>
      <c r="O161" s="218">
        <v>7.5853545496678457E-2</v>
      </c>
      <c r="P161" s="218">
        <v>-6.9365054843194829E-2</v>
      </c>
      <c r="Q161" s="218">
        <v>-0.25845821103043415</v>
      </c>
      <c r="R161" s="218">
        <v>2.9970647304186585E-2</v>
      </c>
      <c r="S161" s="218">
        <v>0.15232504248416498</v>
      </c>
      <c r="T161" s="218">
        <v>4.171172562953746E-3</v>
      </c>
      <c r="U161" s="218">
        <v>-6.8283639734280879E-2</v>
      </c>
      <c r="V161" s="218">
        <v>7.2763788042638555E-2</v>
      </c>
      <c r="W161" s="218">
        <v>-0.23760234821566509</v>
      </c>
      <c r="X161" s="218">
        <v>-1.483083577939133E-2</v>
      </c>
      <c r="Y161" s="218">
        <v>-8.326896338637417E-2</v>
      </c>
      <c r="Z161" s="218">
        <v>-0.19156496215047125</v>
      </c>
      <c r="AA161" s="218">
        <v>-1.3903908543179447E-2</v>
      </c>
      <c r="AB161" s="218">
        <v>0.41340954735053281</v>
      </c>
      <c r="AC161" s="218">
        <v>1.5757763015603214E-2</v>
      </c>
      <c r="AD161" s="218">
        <v>2.9970647304186585E-2</v>
      </c>
      <c r="AE161" s="217">
        <v>0</v>
      </c>
      <c r="AF161" s="217"/>
      <c r="AG161" s="217">
        <v>41.34095473505328</v>
      </c>
      <c r="AH161" s="217">
        <v>44.477058550903756</v>
      </c>
      <c r="AI161" s="210">
        <v>0</v>
      </c>
      <c r="AQ161" s="217"/>
      <c r="AR161" s="217"/>
      <c r="AS161" s="217"/>
      <c r="AT161" s="217"/>
      <c r="AU161" s="217"/>
      <c r="AV161" s="217"/>
      <c r="AW161" s="217"/>
      <c r="AX161" s="217"/>
      <c r="AY161" s="217"/>
      <c r="AZ161" s="217"/>
      <c r="BA161" s="217"/>
      <c r="BB161" s="217"/>
      <c r="BC161" s="217"/>
      <c r="BD161" s="217"/>
      <c r="BE161" s="217"/>
      <c r="BF161" s="217"/>
      <c r="BG161" s="217"/>
      <c r="BH161" s="217"/>
      <c r="BI161" s="217"/>
      <c r="BJ161" s="217"/>
      <c r="BK161" s="217"/>
      <c r="BL161" s="217"/>
      <c r="BM161" s="217"/>
    </row>
    <row r="162" spans="1:65">
      <c r="A162" s="210">
        <v>161</v>
      </c>
      <c r="B162" s="210">
        <v>0</v>
      </c>
      <c r="C162" s="210">
        <v>0</v>
      </c>
      <c r="D162" s="210">
        <v>82</v>
      </c>
      <c r="E162" s="210" t="s">
        <v>271</v>
      </c>
      <c r="F162" s="210" t="s">
        <v>1809</v>
      </c>
      <c r="G162" s="210" t="s">
        <v>140</v>
      </c>
      <c r="H162" s="210" t="s">
        <v>1426</v>
      </c>
      <c r="I162" s="210">
        <v>0</v>
      </c>
      <c r="J162" s="218">
        <v>-0.20005285909354317</v>
      </c>
      <c r="K162" s="218">
        <v>-0.23915894321024803</v>
      </c>
      <c r="L162" s="218">
        <v>1.582432285675308E-2</v>
      </c>
      <c r="M162" s="218">
        <v>3.4376561914556292E-2</v>
      </c>
      <c r="N162" s="218">
        <v>-3.4680554705492646E-2</v>
      </c>
      <c r="O162" s="218">
        <v>0.12704090867969453</v>
      </c>
      <c r="P162" s="218">
        <v>0.14658036929963819</v>
      </c>
      <c r="Q162" s="218">
        <v>-5.3810601620951234E-2</v>
      </c>
      <c r="R162" s="218">
        <v>0.18534928091559041</v>
      </c>
      <c r="S162" s="218">
        <v>-3.513013850807023E-2</v>
      </c>
      <c r="T162" s="218">
        <v>-0.12377202475758331</v>
      </c>
      <c r="U162" s="218">
        <v>4.2480964621637043E-2</v>
      </c>
      <c r="V162" s="218">
        <v>0.16103225325465803</v>
      </c>
      <c r="W162" s="218">
        <v>0.22497714958616982</v>
      </c>
      <c r="X162" s="218">
        <v>0.15353299574614329</v>
      </c>
      <c r="Y162" s="218">
        <v>9.790095995195304E-2</v>
      </c>
      <c r="Z162" s="218">
        <v>0.24059410226457176</v>
      </c>
      <c r="AA162" s="218">
        <v>0.42349491841848963</v>
      </c>
      <c r="AB162" s="218">
        <v>0.19338772437097551</v>
      </c>
      <c r="AC162" s="218">
        <v>0.16674227838805686</v>
      </c>
      <c r="AD162" s="218">
        <v>-4.45029202721988E-2</v>
      </c>
      <c r="AE162" s="217">
        <v>0</v>
      </c>
      <c r="AF162" s="217"/>
      <c r="AG162" s="217">
        <v>42.349491841848966</v>
      </c>
      <c r="AH162" s="217">
        <v>23.915894321024801</v>
      </c>
      <c r="AI162" s="210">
        <v>0</v>
      </c>
      <c r="AQ162" s="217"/>
      <c r="AR162" s="217"/>
      <c r="AS162" s="217"/>
      <c r="AT162" s="217"/>
      <c r="AU162" s="217"/>
      <c r="AV162" s="217"/>
      <c r="AW162" s="217"/>
      <c r="AX162" s="217"/>
      <c r="AY162" s="217"/>
      <c r="AZ162" s="217"/>
      <c r="BA162" s="217"/>
      <c r="BB162" s="217"/>
      <c r="BC162" s="217"/>
      <c r="BD162" s="217"/>
      <c r="BE162" s="217"/>
      <c r="BF162" s="217"/>
      <c r="BG162" s="217"/>
      <c r="BH162" s="217"/>
      <c r="BI162" s="217"/>
      <c r="BJ162" s="217"/>
      <c r="BK162" s="217"/>
      <c r="BL162" s="217"/>
      <c r="BM162" s="217"/>
    </row>
    <row r="163" spans="1:65">
      <c r="A163" s="210">
        <v>162</v>
      </c>
      <c r="B163" s="210" t="s">
        <v>343</v>
      </c>
      <c r="C163" s="210" t="s">
        <v>319</v>
      </c>
      <c r="D163" s="210">
        <v>84</v>
      </c>
      <c r="E163" s="210" t="s">
        <v>272</v>
      </c>
      <c r="F163" s="210" t="s">
        <v>1579</v>
      </c>
      <c r="G163" s="210" t="s">
        <v>1497</v>
      </c>
      <c r="H163" s="210" t="s">
        <v>1305</v>
      </c>
      <c r="I163" s="210">
        <v>0</v>
      </c>
      <c r="J163" s="218">
        <v>-3.8387715930902427E-3</v>
      </c>
      <c r="K163" s="218">
        <v>-0.10812539987204102</v>
      </c>
      <c r="L163" s="218">
        <v>7.9814459373000662E-2</v>
      </c>
      <c r="M163" s="218">
        <v>-7.3416506717850341E-2</v>
      </c>
      <c r="N163" s="218">
        <v>5.5342290467050553E-2</v>
      </c>
      <c r="O163" s="218">
        <v>-0.13435700575815748</v>
      </c>
      <c r="P163" s="218">
        <v>-4.3346129238643644E-2</v>
      </c>
      <c r="Q163" s="218">
        <v>8.1733845169545613E-2</v>
      </c>
      <c r="R163" s="218">
        <v>9.1810620601407572E-2</v>
      </c>
      <c r="S163" s="218">
        <v>-4.798464491362832E-3</v>
      </c>
      <c r="T163" s="218">
        <v>2.3672424824056251E-2</v>
      </c>
      <c r="U163" s="218">
        <v>6.190019193857961E-2</v>
      </c>
      <c r="V163" s="218">
        <v>-5.5982085732565806E-3</v>
      </c>
      <c r="W163" s="218">
        <v>-3.9347408829174674E-2</v>
      </c>
      <c r="X163" s="218">
        <v>-0.13019833653230967</v>
      </c>
      <c r="Y163" s="218">
        <v>1.7594369801663375E-3</v>
      </c>
      <c r="Z163" s="218">
        <v>2.6391554702495178E-2</v>
      </c>
      <c r="AA163" s="218">
        <v>2.7351247600767768E-2</v>
      </c>
      <c r="AB163" s="218">
        <v>1.6154830454254605E-2</v>
      </c>
      <c r="AC163" s="218">
        <v>-6.3979526551504427E-3</v>
      </c>
      <c r="AD163" s="218">
        <v>-0.13611644273832382</v>
      </c>
      <c r="AE163" s="217">
        <v>0</v>
      </c>
      <c r="AF163" s="217"/>
      <c r="AG163" s="217">
        <v>9.1810620601407571</v>
      </c>
      <c r="AH163" s="217">
        <v>13.611644273832383</v>
      </c>
      <c r="AI163" s="210">
        <v>0</v>
      </c>
      <c r="AQ163" s="217"/>
      <c r="AR163" s="217"/>
      <c r="AS163" s="217"/>
      <c r="AT163" s="217"/>
      <c r="AU163" s="217"/>
      <c r="AV163" s="217"/>
      <c r="AW163" s="217"/>
      <c r="AX163" s="217"/>
      <c r="AY163" s="217"/>
      <c r="AZ163" s="217"/>
      <c r="BA163" s="217"/>
      <c r="BB163" s="217"/>
      <c r="BC163" s="217"/>
      <c r="BD163" s="217"/>
      <c r="BE163" s="217"/>
      <c r="BF163" s="217"/>
      <c r="BG163" s="217"/>
      <c r="BH163" s="217"/>
      <c r="BI163" s="217"/>
      <c r="BJ163" s="217"/>
      <c r="BK163" s="217"/>
      <c r="BL163" s="217"/>
      <c r="BM163" s="217"/>
    </row>
    <row r="164" spans="1:65">
      <c r="A164" s="210">
        <v>163</v>
      </c>
      <c r="B164" s="210">
        <v>0</v>
      </c>
      <c r="C164" s="210">
        <v>0</v>
      </c>
      <c r="D164" s="210">
        <v>0</v>
      </c>
      <c r="E164" s="210" t="s">
        <v>273</v>
      </c>
      <c r="F164" s="210" t="s">
        <v>1580</v>
      </c>
      <c r="G164" s="210" t="s">
        <v>1497</v>
      </c>
      <c r="H164" s="210" t="s">
        <v>1306</v>
      </c>
      <c r="I164" s="210">
        <v>0</v>
      </c>
      <c r="J164" s="218">
        <v>5.3688950467613461E-2</v>
      </c>
      <c r="K164" s="218">
        <v>1.853134741946658E-2</v>
      </c>
      <c r="L164" s="218">
        <v>-7.031520609629377E-2</v>
      </c>
      <c r="M164" s="218">
        <v>-3.4464842396951884E-2</v>
      </c>
      <c r="N164" s="218">
        <v>-5.022514721163835E-2</v>
      </c>
      <c r="O164" s="218">
        <v>-9.1444405957741615E-2</v>
      </c>
      <c r="P164" s="218">
        <v>-3.9140976792518274E-2</v>
      </c>
      <c r="Q164" s="218">
        <v>-8.64218912365778E-2</v>
      </c>
      <c r="R164" s="218">
        <v>3.8967786629719434E-2</v>
      </c>
      <c r="S164" s="218">
        <v>5.0917907862833352E-2</v>
      </c>
      <c r="T164" s="218">
        <v>-3.7409075164530715E-2</v>
      </c>
      <c r="U164" s="218">
        <v>-3.0481468652580623E-2</v>
      </c>
      <c r="V164" s="218">
        <v>-0.10599237963283693</v>
      </c>
      <c r="W164" s="218">
        <v>-8.7980602701766636E-2</v>
      </c>
      <c r="X164" s="218">
        <v>0.18791132663664706</v>
      </c>
      <c r="Y164" s="218">
        <v>8.3650848631797683E-2</v>
      </c>
      <c r="Z164" s="218">
        <v>-6.8929684793903767E-2</v>
      </c>
      <c r="AA164" s="218">
        <v>-4.3124350536889539E-2</v>
      </c>
      <c r="AB164" s="218">
        <v>-2.8576376861794223E-2</v>
      </c>
      <c r="AC164" s="218">
        <v>-1.4028403186699035E-2</v>
      </c>
      <c r="AD164" s="218">
        <v>2.9961898164184219E-2</v>
      </c>
      <c r="AE164" s="217">
        <v>0</v>
      </c>
      <c r="AF164" s="217"/>
      <c r="AG164" s="217">
        <v>18.791132663664705</v>
      </c>
      <c r="AH164" s="217">
        <v>10.599237963283693</v>
      </c>
      <c r="AI164" s="210">
        <v>0</v>
      </c>
      <c r="AQ164" s="217"/>
      <c r="AR164" s="217"/>
      <c r="AS164" s="217"/>
      <c r="AT164" s="217"/>
      <c r="AU164" s="217"/>
      <c r="AV164" s="217"/>
      <c r="AW164" s="217"/>
      <c r="AX164" s="217"/>
      <c r="AY164" s="217"/>
      <c r="AZ164" s="217"/>
      <c r="BA164" s="217"/>
      <c r="BB164" s="217"/>
      <c r="BC164" s="217"/>
      <c r="BD164" s="217"/>
      <c r="BE164" s="217"/>
      <c r="BF164" s="217"/>
      <c r="BG164" s="217"/>
      <c r="BH164" s="217"/>
      <c r="BI164" s="217"/>
      <c r="BJ164" s="217"/>
      <c r="BK164" s="217"/>
      <c r="BL164" s="217"/>
      <c r="BM164" s="217"/>
    </row>
    <row r="165" spans="1:65">
      <c r="A165" s="210">
        <v>164</v>
      </c>
      <c r="B165" s="210">
        <v>0</v>
      </c>
      <c r="C165" s="210">
        <v>0</v>
      </c>
      <c r="D165" s="210">
        <v>0</v>
      </c>
      <c r="E165" s="210" t="s">
        <v>274</v>
      </c>
      <c r="F165" s="210" t="s">
        <v>1578</v>
      </c>
      <c r="G165" s="210" t="s">
        <v>1497</v>
      </c>
      <c r="H165" s="210" t="s">
        <v>1304</v>
      </c>
      <c r="I165" s="210">
        <v>0</v>
      </c>
      <c r="J165" s="218">
        <v>2.2673915905272245E-2</v>
      </c>
      <c r="K165" s="218">
        <v>-4.9737027450362799E-2</v>
      </c>
      <c r="L165" s="218">
        <v>3.7973442056006296E-3</v>
      </c>
      <c r="M165" s="218">
        <v>-5.5117256074130837E-2</v>
      </c>
      <c r="N165" s="218">
        <v>4.5688475760495909E-3</v>
      </c>
      <c r="O165" s="218">
        <v>-0.11499661751506607</v>
      </c>
      <c r="P165" s="218">
        <v>-4.4978411168633527E-2</v>
      </c>
      <c r="Q165" s="218">
        <v>4.5625205689575621E-3</v>
      </c>
      <c r="R165" s="218">
        <v>6.2483484540733811E-2</v>
      </c>
      <c r="S165" s="218">
        <v>2.0645908075836397E-2</v>
      </c>
      <c r="T165" s="218">
        <v>-6.5210359182213493E-3</v>
      </c>
      <c r="U165" s="218">
        <v>2.0460985902748766E-2</v>
      </c>
      <c r="V165" s="218">
        <v>-5.0310657608881613E-2</v>
      </c>
      <c r="W165" s="218">
        <v>-5.9398827510285621E-2</v>
      </c>
      <c r="X165" s="218">
        <v>1.9018605936079805E-2</v>
      </c>
      <c r="Y165" s="218">
        <v>3.9144803209521753E-2</v>
      </c>
      <c r="Z165" s="218">
        <v>-1.7317548041035601E-2</v>
      </c>
      <c r="AA165" s="218">
        <v>-4.5070345696371673E-3</v>
      </c>
      <c r="AB165" s="218">
        <v>-3.4714284615937315E-3</v>
      </c>
      <c r="AC165" s="218">
        <v>-3.6709272567723695E-3</v>
      </c>
      <c r="AD165" s="218">
        <v>-5.812747879156116E-2</v>
      </c>
      <c r="AE165" s="217">
        <v>0</v>
      </c>
      <c r="AF165" s="217"/>
      <c r="AG165" s="217">
        <v>6.2483484540733807</v>
      </c>
      <c r="AH165" s="217">
        <v>11.499661751506608</v>
      </c>
      <c r="AI165" s="210">
        <v>0</v>
      </c>
      <c r="AQ165" s="217"/>
      <c r="AR165" s="217"/>
      <c r="AS165" s="217"/>
      <c r="AT165" s="217"/>
      <c r="AU165" s="217"/>
      <c r="AV165" s="217"/>
      <c r="AW165" s="217"/>
      <c r="AX165" s="217"/>
      <c r="AY165" s="217"/>
      <c r="AZ165" s="217"/>
      <c r="BA165" s="217"/>
      <c r="BB165" s="217"/>
      <c r="BC165" s="217"/>
      <c r="BD165" s="217"/>
      <c r="BE165" s="217"/>
      <c r="BF165" s="217"/>
      <c r="BG165" s="217"/>
      <c r="BH165" s="217"/>
      <c r="BI165" s="217"/>
      <c r="BJ165" s="217"/>
      <c r="BK165" s="217"/>
      <c r="BL165" s="217"/>
      <c r="BM165" s="217"/>
    </row>
    <row r="166" spans="1:65">
      <c r="A166" s="210">
        <v>165</v>
      </c>
      <c r="B166" s="210">
        <v>0</v>
      </c>
      <c r="C166" s="210">
        <v>0</v>
      </c>
      <c r="D166" s="210">
        <v>85</v>
      </c>
      <c r="E166" s="210" t="s">
        <v>275</v>
      </c>
      <c r="F166" s="210" t="s">
        <v>1582</v>
      </c>
      <c r="G166" s="210" t="s">
        <v>1497</v>
      </c>
      <c r="H166" s="210" t="s">
        <v>1308</v>
      </c>
      <c r="I166" s="210">
        <v>0</v>
      </c>
      <c r="J166" s="218">
        <v>5.9332905708787279E-3</v>
      </c>
      <c r="K166" s="218">
        <v>-5.3239255933290576E-2</v>
      </c>
      <c r="L166" s="218">
        <v>-7.7293136626042341E-2</v>
      </c>
      <c r="M166" s="218">
        <v>6.0615779345734463E-2</v>
      </c>
      <c r="N166" s="218">
        <v>1.2668377164849249E-2</v>
      </c>
      <c r="O166" s="218">
        <v>0.24486850545221289</v>
      </c>
      <c r="P166" s="218">
        <v>-7.552918537524056E-2</v>
      </c>
      <c r="Q166" s="218">
        <v>-0.18713919178960875</v>
      </c>
      <c r="R166" s="218">
        <v>0.28992944194996789</v>
      </c>
      <c r="S166" s="218">
        <v>-4.3617703656189846E-2</v>
      </c>
      <c r="T166" s="218">
        <v>-0.14304041051956384</v>
      </c>
      <c r="U166" s="218">
        <v>8.4990378447723086E-3</v>
      </c>
      <c r="V166" s="218">
        <v>-2.7421423989737025E-2</v>
      </c>
      <c r="W166" s="218">
        <v>4.3778062860808271E-2</v>
      </c>
      <c r="X166" s="218">
        <v>-6.654906991661319E-2</v>
      </c>
      <c r="Y166" s="218">
        <v>6.6067992302758255E-2</v>
      </c>
      <c r="Z166" s="218">
        <v>0.12059012187299545</v>
      </c>
      <c r="AA166" s="218">
        <v>-9.9743425272610625E-2</v>
      </c>
      <c r="AB166" s="218">
        <v>-0.24967928159076333</v>
      </c>
      <c r="AC166" s="218">
        <v>3.2713277742142499E-2</v>
      </c>
      <c r="AD166" s="218">
        <v>-1.6677357280307874E-2</v>
      </c>
      <c r="AE166" s="217">
        <v>0</v>
      </c>
      <c r="AF166" s="217"/>
      <c r="AG166" s="217">
        <v>28.992944194996788</v>
      </c>
      <c r="AH166" s="217">
        <v>24.967928159076333</v>
      </c>
      <c r="AI166" s="210">
        <v>0</v>
      </c>
      <c r="AQ166" s="217"/>
      <c r="AR166" s="217"/>
      <c r="AS166" s="217"/>
      <c r="AT166" s="217"/>
      <c r="AU166" s="217"/>
      <c r="AV166" s="217"/>
      <c r="AW166" s="217"/>
      <c r="AX166" s="217"/>
      <c r="AY166" s="217"/>
      <c r="AZ166" s="217"/>
      <c r="BA166" s="217"/>
      <c r="BB166" s="217"/>
      <c r="BC166" s="217"/>
      <c r="BD166" s="217"/>
      <c r="BE166" s="217"/>
      <c r="BF166" s="217"/>
      <c r="BG166" s="217"/>
      <c r="BH166" s="217"/>
      <c r="BI166" s="217"/>
      <c r="BJ166" s="217"/>
      <c r="BK166" s="217"/>
      <c r="BL166" s="217"/>
      <c r="BM166" s="217"/>
    </row>
    <row r="167" spans="1:65">
      <c r="A167" s="210">
        <v>166</v>
      </c>
      <c r="B167" s="210">
        <v>0</v>
      </c>
      <c r="C167" s="210">
        <v>0</v>
      </c>
      <c r="D167" s="210">
        <v>0</v>
      </c>
      <c r="E167" s="210" t="s">
        <v>276</v>
      </c>
      <c r="F167" s="210" t="s">
        <v>1583</v>
      </c>
      <c r="G167" s="210" t="s">
        <v>1497</v>
      </c>
      <c r="H167" s="210" t="s">
        <v>1309</v>
      </c>
      <c r="I167" s="210">
        <v>0</v>
      </c>
      <c r="J167" s="218">
        <v>2.7567658429988241E-2</v>
      </c>
      <c r="K167" s="218">
        <v>0.14607497058329139</v>
      </c>
      <c r="L167" s="218">
        <v>4.8411497730710969E-2</v>
      </c>
      <c r="M167" s="218">
        <v>-6.5725331988569571E-2</v>
      </c>
      <c r="N167" s="218">
        <v>0.10690872415532009</v>
      </c>
      <c r="O167" s="218">
        <v>-0.15347117162548332</v>
      </c>
      <c r="P167" s="218">
        <v>-0.10943015632879484</v>
      </c>
      <c r="Q167" s="218">
        <v>4.4713397209615001E-2</v>
      </c>
      <c r="R167" s="218">
        <v>3.244242729870566E-2</v>
      </c>
      <c r="S167" s="218">
        <v>-2.050764834425952E-2</v>
      </c>
      <c r="T167" s="218">
        <v>-0.12926542276012784</v>
      </c>
      <c r="U167" s="218">
        <v>-2.9920995125231151E-2</v>
      </c>
      <c r="V167" s="218">
        <v>5.7824844511682592E-2</v>
      </c>
      <c r="W167" s="218">
        <v>5.1269120860648797E-2</v>
      </c>
      <c r="X167" s="218">
        <v>0.13195495041183394</v>
      </c>
      <c r="Y167" s="218">
        <v>-6.9591527987897139E-2</v>
      </c>
      <c r="Z167" s="218">
        <v>-5.9001512859304169E-2</v>
      </c>
      <c r="AA167" s="218">
        <v>4.9251975121869213E-2</v>
      </c>
      <c r="AB167" s="218">
        <v>-0.11010253824172136</v>
      </c>
      <c r="AC167" s="218">
        <v>1.9667170953101269E-2</v>
      </c>
      <c r="AD167" s="218">
        <v>7.7323919986552386E-2</v>
      </c>
      <c r="AE167" s="217">
        <v>0</v>
      </c>
      <c r="AF167" s="217"/>
      <c r="AG167" s="217">
        <v>14.607497058329139</v>
      </c>
      <c r="AH167" s="217">
        <v>15.347117162548333</v>
      </c>
      <c r="AI167" s="210">
        <v>0</v>
      </c>
      <c r="AQ167" s="217"/>
      <c r="AR167" s="217"/>
      <c r="AS167" s="217"/>
      <c r="AT167" s="217"/>
      <c r="AU167" s="217"/>
      <c r="AV167" s="217"/>
      <c r="AW167" s="217"/>
      <c r="AX167" s="217"/>
      <c r="AY167" s="217"/>
      <c r="AZ167" s="217"/>
      <c r="BA167" s="217"/>
      <c r="BB167" s="217"/>
      <c r="BC167" s="217"/>
      <c r="BD167" s="217"/>
      <c r="BE167" s="217"/>
      <c r="BF167" s="217"/>
      <c r="BG167" s="217"/>
      <c r="BH167" s="217"/>
      <c r="BI167" s="217"/>
      <c r="BJ167" s="217"/>
      <c r="BK167" s="217"/>
      <c r="BL167" s="217"/>
      <c r="BM167" s="217"/>
    </row>
    <row r="168" spans="1:65">
      <c r="A168" s="210">
        <v>167</v>
      </c>
      <c r="B168" s="210">
        <v>0</v>
      </c>
      <c r="C168" s="210">
        <v>0</v>
      </c>
      <c r="D168" s="210">
        <v>0</v>
      </c>
      <c r="E168" s="210" t="s">
        <v>277</v>
      </c>
      <c r="F168" s="210" t="s">
        <v>1581</v>
      </c>
      <c r="G168" s="210" t="s">
        <v>1497</v>
      </c>
      <c r="H168" s="210" t="s">
        <v>1307</v>
      </c>
      <c r="I168" s="210">
        <v>0</v>
      </c>
      <c r="J168" s="218">
        <v>1.7501221417725612E-2</v>
      </c>
      <c r="K168" s="218">
        <v>4.8835110700198199E-2</v>
      </c>
      <c r="L168" s="218">
        <v>-1.0864728009021241E-2</v>
      </c>
      <c r="M168" s="218">
        <v>6.0732621523384945E-3</v>
      </c>
      <c r="N168" s="218">
        <v>5.8956055023185946E-2</v>
      </c>
      <c r="O168" s="218">
        <v>3.4931937010694671E-2</v>
      </c>
      <c r="P168" s="218">
        <v>-9.8742817214165488E-2</v>
      </c>
      <c r="Q168" s="218">
        <v>-5.1205814580831704E-2</v>
      </c>
      <c r="R168" s="218">
        <v>0.14935979100845889</v>
      </c>
      <c r="S168" s="218">
        <v>-3.0647964737597181E-2</v>
      </c>
      <c r="T168" s="218">
        <v>-0.12861492508717939</v>
      </c>
      <c r="U168" s="218">
        <v>-1.4336327499080649E-2</v>
      </c>
      <c r="V168" s="218">
        <v>1.6886936341841307E-2</v>
      </c>
      <c r="W168" s="218">
        <v>4.733205200066655E-2</v>
      </c>
      <c r="X168" s="218">
        <v>3.5478061562394789E-2</v>
      </c>
      <c r="Y168" s="218">
        <v>-8.3170617367119924E-3</v>
      </c>
      <c r="Z168" s="218">
        <v>4.026264721240206E-2</v>
      </c>
      <c r="AA168" s="218">
        <v>-1.7593841205015556E-2</v>
      </c>
      <c r="AB168" s="218">
        <v>-0.16693168201052488</v>
      </c>
      <c r="AC168" s="218">
        <v>2.2729993006619802E-2</v>
      </c>
      <c r="AD168" s="218">
        <v>3.5676566321594209E-2</v>
      </c>
      <c r="AE168" s="217">
        <v>0</v>
      </c>
      <c r="AF168" s="217"/>
      <c r="AG168" s="217">
        <v>14.93597910084589</v>
      </c>
      <c r="AH168" s="217">
        <v>16.693168201052487</v>
      </c>
      <c r="AI168" s="210">
        <v>0</v>
      </c>
      <c r="AQ168" s="217"/>
      <c r="AR168" s="217"/>
      <c r="AS168" s="217"/>
      <c r="AT168" s="217"/>
      <c r="AU168" s="217"/>
      <c r="AV168" s="217"/>
      <c r="AW168" s="217"/>
      <c r="AX168" s="217"/>
      <c r="AY168" s="217"/>
      <c r="AZ168" s="217"/>
      <c r="BA168" s="217"/>
      <c r="BB168" s="217"/>
      <c r="BC168" s="217"/>
      <c r="BD168" s="217"/>
      <c r="BE168" s="217"/>
      <c r="BF168" s="217"/>
      <c r="BG168" s="217"/>
      <c r="BH168" s="217"/>
      <c r="BI168" s="217"/>
      <c r="BJ168" s="217"/>
      <c r="BK168" s="217"/>
      <c r="BL168" s="217"/>
      <c r="BM168" s="217"/>
    </row>
    <row r="169" spans="1:65">
      <c r="A169" s="210">
        <v>168</v>
      </c>
      <c r="B169" s="210">
        <v>0</v>
      </c>
      <c r="C169" s="210">
        <v>0</v>
      </c>
      <c r="D169" s="210">
        <v>86</v>
      </c>
      <c r="E169" s="210" t="s">
        <v>278</v>
      </c>
      <c r="F169" s="210" t="s">
        <v>1575</v>
      </c>
      <c r="G169" s="210" t="s">
        <v>1497</v>
      </c>
      <c r="H169" s="210" t="s">
        <v>1303</v>
      </c>
      <c r="I169" s="210">
        <v>0</v>
      </c>
      <c r="J169" s="218">
        <v>2.0835692447061526E-2</v>
      </c>
      <c r="K169" s="218">
        <v>1.9476842939644422E-2</v>
      </c>
      <c r="L169" s="218">
        <v>-1.3588495074170568E-2</v>
      </c>
      <c r="M169" s="218">
        <v>-6.681010078133885E-3</v>
      </c>
      <c r="N169" s="218">
        <v>2.2647491790284548E-3</v>
      </c>
      <c r="O169" s="218">
        <v>2.0948929906012843E-2</v>
      </c>
      <c r="P169" s="218">
        <v>-1.0984033518287837E-2</v>
      </c>
      <c r="Q169" s="218">
        <v>0</v>
      </c>
      <c r="R169" s="218">
        <v>-2.1175404823915802E-2</v>
      </c>
      <c r="S169" s="218">
        <v>-2.389310383874985E-2</v>
      </c>
      <c r="T169" s="218">
        <v>1.324878269731629E-2</v>
      </c>
      <c r="U169" s="218">
        <v>-3.3971237685426017E-3</v>
      </c>
      <c r="V169" s="218">
        <v>-1.8457705809081591E-2</v>
      </c>
      <c r="W169" s="218">
        <v>3.3971237685426017E-3</v>
      </c>
      <c r="X169" s="218">
        <v>-2.7403465066243932E-2</v>
      </c>
      <c r="Y169" s="218">
        <v>1.8117993432226994E-3</v>
      </c>
      <c r="Z169" s="218">
        <v>-1.426791982787912E-2</v>
      </c>
      <c r="AA169" s="218">
        <v>5.0956856528139825E-3</v>
      </c>
      <c r="AB169" s="218">
        <v>1.7438568678518764E-2</v>
      </c>
      <c r="AC169" s="218">
        <v>-2.2647491790284548E-3</v>
      </c>
      <c r="AD169" s="218">
        <v>1.9363605480692943E-2</v>
      </c>
      <c r="AE169" s="217">
        <v>0</v>
      </c>
      <c r="AF169" s="217"/>
      <c r="AG169" s="217">
        <v>2.0948929906012843</v>
      </c>
      <c r="AH169" s="217">
        <v>2.7403465066243933</v>
      </c>
      <c r="AI169" s="210">
        <v>0</v>
      </c>
      <c r="AQ169" s="217"/>
      <c r="AR169" s="217"/>
      <c r="AS169" s="217"/>
      <c r="AT169" s="217"/>
      <c r="AU169" s="217"/>
      <c r="AV169" s="217"/>
      <c r="AW169" s="217"/>
      <c r="AX169" s="217"/>
      <c r="AY169" s="217"/>
      <c r="AZ169" s="217"/>
      <c r="BA169" s="217"/>
      <c r="BB169" s="217"/>
      <c r="BC169" s="217"/>
      <c r="BD169" s="217"/>
      <c r="BE169" s="217"/>
      <c r="BF169" s="217"/>
      <c r="BG169" s="217"/>
      <c r="BH169" s="217"/>
      <c r="BI169" s="217"/>
      <c r="BJ169" s="217"/>
      <c r="BK169" s="217"/>
      <c r="BL169" s="217"/>
      <c r="BM169" s="217"/>
    </row>
    <row r="170" spans="1:65">
      <c r="A170" s="210">
        <v>169</v>
      </c>
      <c r="B170" s="210">
        <v>0</v>
      </c>
      <c r="C170" s="210">
        <v>0</v>
      </c>
      <c r="D170" s="210">
        <v>87</v>
      </c>
      <c r="E170" s="210" t="s">
        <v>279</v>
      </c>
      <c r="F170" s="210" t="s">
        <v>1576</v>
      </c>
      <c r="G170" s="210" t="s">
        <v>140</v>
      </c>
      <c r="H170" s="210" t="s">
        <v>1310</v>
      </c>
      <c r="I170" s="210">
        <v>0</v>
      </c>
      <c r="J170" s="218">
        <v>6.8477856345366572E-2</v>
      </c>
      <c r="K170" s="218">
        <v>0.13732787495347962</v>
      </c>
      <c r="L170" s="218">
        <v>-2.1213248976553786E-2</v>
      </c>
      <c r="M170" s="218">
        <v>0.21994789728321548</v>
      </c>
      <c r="N170" s="218">
        <v>0.18087085969482691</v>
      </c>
      <c r="O170" s="218">
        <v>-0.16263490882024567</v>
      </c>
      <c r="P170" s="218">
        <v>-1.3770003721622664E-2</v>
      </c>
      <c r="Q170" s="218">
        <v>7.4432452549309911E-4</v>
      </c>
      <c r="R170" s="218">
        <v>6.2523260141421649E-2</v>
      </c>
      <c r="S170" s="218">
        <v>4.4287309266840255E-2</v>
      </c>
      <c r="T170" s="218">
        <v>4.6892445106066168E-2</v>
      </c>
      <c r="U170" s="218">
        <v>-7.2943803498325299E-2</v>
      </c>
      <c r="V170" s="218">
        <v>-0.17640491254186833</v>
      </c>
      <c r="W170" s="218">
        <v>-9.7506512839598103E-2</v>
      </c>
      <c r="X170" s="218">
        <v>-8.4480833643468534E-2</v>
      </c>
      <c r="Y170" s="218">
        <v>-9.155191663565318E-2</v>
      </c>
      <c r="Z170" s="218">
        <v>4.5403796055079972E-2</v>
      </c>
      <c r="AA170" s="218">
        <v>-0.39746929661332336</v>
      </c>
      <c r="AB170" s="218">
        <v>-0.10308894678079641</v>
      </c>
      <c r="AC170" s="218">
        <v>-0.11946408634164499</v>
      </c>
      <c r="AD170" s="218">
        <v>2.7912169705991811E-2</v>
      </c>
      <c r="AE170" s="217">
        <v>0</v>
      </c>
      <c r="AF170" s="217"/>
      <c r="AG170" s="217">
        <v>21.99478972832155</v>
      </c>
      <c r="AH170" s="217">
        <v>39.746929661332338</v>
      </c>
      <c r="AI170" s="210">
        <v>0</v>
      </c>
      <c r="AQ170" s="217"/>
      <c r="AR170" s="217"/>
      <c r="AS170" s="217"/>
      <c r="AT170" s="217"/>
      <c r="AU170" s="217"/>
      <c r="AV170" s="217"/>
      <c r="AW170" s="217"/>
      <c r="AX170" s="217"/>
      <c r="AY170" s="217"/>
      <c r="AZ170" s="217"/>
      <c r="BA170" s="217"/>
      <c r="BB170" s="217"/>
      <c r="BC170" s="217"/>
      <c r="BD170" s="217"/>
      <c r="BE170" s="217"/>
      <c r="BF170" s="217"/>
      <c r="BG170" s="217"/>
      <c r="BH170" s="217"/>
      <c r="BI170" s="217"/>
      <c r="BJ170" s="217"/>
      <c r="BK170" s="217"/>
      <c r="BL170" s="217"/>
      <c r="BM170" s="217"/>
    </row>
    <row r="171" spans="1:65">
      <c r="A171" s="210">
        <v>170</v>
      </c>
      <c r="B171" s="210">
        <v>0</v>
      </c>
      <c r="C171" s="210">
        <v>0</v>
      </c>
      <c r="D171" s="210">
        <v>0</v>
      </c>
      <c r="E171" s="210" t="s">
        <v>280</v>
      </c>
      <c r="F171" s="210" t="s">
        <v>1577</v>
      </c>
      <c r="G171" s="210" t="s">
        <v>140</v>
      </c>
      <c r="H171" s="210" t="s">
        <v>1311</v>
      </c>
      <c r="I171" s="210">
        <v>0</v>
      </c>
      <c r="J171" s="218">
        <v>0.19904988123515427</v>
      </c>
      <c r="K171" s="218">
        <v>3.9429928741092551E-2</v>
      </c>
      <c r="L171" s="218">
        <v>-0.18479809976247033</v>
      </c>
      <c r="M171" s="218">
        <v>-0.10213776722090272</v>
      </c>
      <c r="N171" s="218">
        <v>-9.0261282660332634E-2</v>
      </c>
      <c r="O171" s="218">
        <v>-0.19714964370546328</v>
      </c>
      <c r="P171" s="218">
        <v>-0.22802850356294541</v>
      </c>
      <c r="Q171" s="218">
        <v>-0.16864608076009505</v>
      </c>
      <c r="R171" s="218">
        <v>0.11781472684085512</v>
      </c>
      <c r="S171" s="218">
        <v>0.166270783847981</v>
      </c>
      <c r="T171" s="218">
        <v>-1.9002375296912215E-2</v>
      </c>
      <c r="U171" s="218">
        <v>-6.1282660332541525E-2</v>
      </c>
      <c r="V171" s="218">
        <v>3.8004750593824257E-2</v>
      </c>
      <c r="W171" s="218">
        <v>-0.20665083135391929</v>
      </c>
      <c r="X171" s="218">
        <v>-2.185273159144897E-2</v>
      </c>
      <c r="Y171" s="218">
        <v>1.9002375296912045E-2</v>
      </c>
      <c r="Z171" s="218">
        <v>-0.16579572446555829</v>
      </c>
      <c r="AA171" s="218">
        <v>-0.1439429928741093</v>
      </c>
      <c r="AB171" s="218">
        <v>-0.51353919239904988</v>
      </c>
      <c r="AC171" s="218">
        <v>-0.20570071258907371</v>
      </c>
      <c r="AD171" s="218">
        <v>8.9311163895486892E-2</v>
      </c>
      <c r="AE171" s="217">
        <v>0</v>
      </c>
      <c r="AF171" s="217"/>
      <c r="AG171" s="217">
        <v>19.904988123515427</v>
      </c>
      <c r="AH171" s="217">
        <v>51.35391923990499</v>
      </c>
      <c r="AI171" s="210">
        <v>0</v>
      </c>
      <c r="AQ171" s="217"/>
      <c r="AR171" s="217"/>
      <c r="AS171" s="217"/>
      <c r="AT171" s="217"/>
      <c r="AU171" s="217"/>
      <c r="AV171" s="217"/>
      <c r="AW171" s="217"/>
      <c r="AX171" s="217"/>
      <c r="AY171" s="217"/>
      <c r="AZ171" s="217"/>
      <c r="BA171" s="217"/>
      <c r="BB171" s="217"/>
      <c r="BC171" s="217"/>
      <c r="BD171" s="217"/>
      <c r="BE171" s="217"/>
      <c r="BF171" s="217"/>
      <c r="BG171" s="217"/>
      <c r="BH171" s="217"/>
      <c r="BI171" s="217"/>
      <c r="BJ171" s="217"/>
      <c r="BK171" s="217"/>
      <c r="BL171" s="217"/>
      <c r="BM171" s="217"/>
    </row>
    <row r="172" spans="1:65">
      <c r="A172" s="210">
        <v>171</v>
      </c>
      <c r="B172" s="210">
        <v>0</v>
      </c>
      <c r="C172" s="210">
        <v>0</v>
      </c>
      <c r="D172" s="210">
        <v>0</v>
      </c>
      <c r="E172" s="210" t="s">
        <v>281</v>
      </c>
      <c r="F172" s="210" t="s">
        <v>1813</v>
      </c>
      <c r="G172" s="210" t="s">
        <v>140</v>
      </c>
      <c r="H172" s="210" t="s">
        <v>1587</v>
      </c>
      <c r="I172" s="210">
        <v>0</v>
      </c>
      <c r="J172" s="218">
        <v>0.13536327322253569</v>
      </c>
      <c r="K172" s="218">
        <v>9.5534746977195828E-2</v>
      </c>
      <c r="L172" s="218">
        <v>-0.10495828321319005</v>
      </c>
      <c r="M172" s="218">
        <v>4.6282966270834322E-2</v>
      </c>
      <c r="N172" s="218">
        <v>2.4730926192424337E-2</v>
      </c>
      <c r="O172" s="218">
        <v>-0.18621252229988969</v>
      </c>
      <c r="P172" s="218">
        <v>-0.13498833956319456</v>
      </c>
      <c r="Q172" s="218">
        <v>-8.4189423594877175E-2</v>
      </c>
      <c r="R172" s="218">
        <v>7.6339166529566113E-2</v>
      </c>
      <c r="S172" s="218">
        <v>0.10309847981174768</v>
      </c>
      <c r="T172" s="218">
        <v>8.3482416021173952E-3</v>
      </c>
      <c r="U172" s="218">
        <v>-6.6983565480203802E-2</v>
      </c>
      <c r="V172" s="218">
        <v>-7.2240304111696518E-2</v>
      </c>
      <c r="W172" s="218">
        <v>-0.15637662113878692</v>
      </c>
      <c r="X172" s="218">
        <v>-5.3450426053692525E-2</v>
      </c>
      <c r="Y172" s="218">
        <v>-3.6442557461006636E-2</v>
      </c>
      <c r="Z172" s="218">
        <v>-5.2417840153656657E-2</v>
      </c>
      <c r="AA172" s="218">
        <v>-0.2736681991230554</v>
      </c>
      <c r="AB172" s="218">
        <v>-0.29975704530875041</v>
      </c>
      <c r="AC172" s="218">
        <v>-0.17109522288619891</v>
      </c>
      <c r="AD172" s="218">
        <v>5.968739401129837E-2</v>
      </c>
      <c r="AE172" s="217">
        <v>0</v>
      </c>
      <c r="AF172" s="217"/>
      <c r="AG172" s="217">
        <v>13.53632732225357</v>
      </c>
      <c r="AH172" s="217">
        <v>29.975704530875042</v>
      </c>
      <c r="AI172" s="210">
        <v>0</v>
      </c>
      <c r="AQ172" s="217"/>
      <c r="AR172" s="217"/>
      <c r="AS172" s="217"/>
      <c r="AT172" s="217"/>
      <c r="AU172" s="217"/>
      <c r="AV172" s="217"/>
      <c r="AW172" s="217"/>
      <c r="AX172" s="217"/>
      <c r="AY172" s="217"/>
      <c r="AZ172" s="217"/>
      <c r="BA172" s="217"/>
      <c r="BB172" s="217"/>
      <c r="BC172" s="217"/>
      <c r="BD172" s="217"/>
      <c r="BE172" s="217"/>
      <c r="BF172" s="217"/>
      <c r="BG172" s="217"/>
      <c r="BH172" s="217"/>
      <c r="BI172" s="217"/>
      <c r="BJ172" s="217"/>
      <c r="BK172" s="217"/>
      <c r="BL172" s="217"/>
      <c r="BM172" s="217"/>
    </row>
    <row r="173" spans="1:65">
      <c r="A173" s="210">
        <v>172</v>
      </c>
      <c r="B173" s="210">
        <v>0</v>
      </c>
      <c r="C173" s="210">
        <v>0</v>
      </c>
      <c r="D173" s="210">
        <v>88</v>
      </c>
      <c r="E173" s="210" t="s">
        <v>282</v>
      </c>
      <c r="F173" s="210" t="s">
        <v>1810</v>
      </c>
      <c r="G173" s="210" t="s">
        <v>1497</v>
      </c>
      <c r="H173" s="210" t="s">
        <v>1313</v>
      </c>
      <c r="I173" s="210">
        <v>1</v>
      </c>
      <c r="J173" s="218">
        <v>-3.1317494600432066E-2</v>
      </c>
      <c r="K173" s="218">
        <v>0.31641468682505397</v>
      </c>
      <c r="L173" s="218">
        <v>0.49136069114470843</v>
      </c>
      <c r="M173" s="218">
        <v>0.46868250539956802</v>
      </c>
      <c r="N173" s="218">
        <v>2.6997840172786176E-2</v>
      </c>
      <c r="O173" s="218">
        <v>0.78401727861771053</v>
      </c>
      <c r="P173" s="218">
        <v>-0.58423326133909292</v>
      </c>
      <c r="Q173" s="218" t="e">
        <v>#VALUE!</v>
      </c>
      <c r="R173" s="218">
        <v>-4.3196544276458883E-3</v>
      </c>
      <c r="S173" s="218">
        <v>-9.2872570194384385E-2</v>
      </c>
      <c r="T173" s="218">
        <v>0.4244060475161987</v>
      </c>
      <c r="U173" s="218">
        <v>-0.20842332613390926</v>
      </c>
      <c r="V173" s="218">
        <v>8.6393088552915841E-3</v>
      </c>
      <c r="W173" s="218">
        <v>6.0475161987041094E-2</v>
      </c>
      <c r="X173" s="218">
        <v>0.55615550755939525</v>
      </c>
      <c r="Y173" s="218">
        <v>-0.11339092872570203</v>
      </c>
      <c r="Z173" s="218">
        <v>-0.27645788336933053</v>
      </c>
      <c r="AA173" s="218">
        <v>-4.5356371490280774E-2</v>
      </c>
      <c r="AB173" s="218">
        <v>-0.19978401727861766</v>
      </c>
      <c r="AC173" s="218">
        <v>0.23974082073434122</v>
      </c>
      <c r="AD173" s="218">
        <v>-0.47300215982721394</v>
      </c>
      <c r="AE173" s="217">
        <v>0</v>
      </c>
      <c r="AF173" s="217"/>
      <c r="AG173" s="217">
        <v>78.40172786177105</v>
      </c>
      <c r="AH173" s="217">
        <v>58.423326133909292</v>
      </c>
      <c r="AI173" s="210">
        <v>0</v>
      </c>
      <c r="AQ173" s="217"/>
      <c r="AR173" s="217"/>
      <c r="AS173" s="217"/>
      <c r="AT173" s="217"/>
      <c r="AU173" s="217"/>
      <c r="AV173" s="217"/>
      <c r="AW173" s="217"/>
      <c r="AX173" s="217"/>
      <c r="AY173" s="217"/>
      <c r="AZ173" s="217"/>
      <c r="BA173" s="217"/>
      <c r="BB173" s="217"/>
      <c r="BC173" s="217"/>
      <c r="BD173" s="217"/>
      <c r="BE173" s="217"/>
      <c r="BF173" s="217"/>
      <c r="BG173" s="217"/>
      <c r="BH173" s="217"/>
      <c r="BI173" s="217"/>
      <c r="BJ173" s="217"/>
      <c r="BK173" s="217"/>
      <c r="BL173" s="217"/>
      <c r="BM173" s="217"/>
    </row>
    <row r="174" spans="1:65">
      <c r="A174" s="210">
        <v>173</v>
      </c>
      <c r="B174" s="210">
        <v>0</v>
      </c>
      <c r="C174" s="210">
        <v>0</v>
      </c>
      <c r="D174" s="210">
        <v>0</v>
      </c>
      <c r="E174" s="210" t="s">
        <v>283</v>
      </c>
      <c r="F174" s="210" t="s">
        <v>1811</v>
      </c>
      <c r="G174" s="210" t="s">
        <v>1497</v>
      </c>
      <c r="H174" s="210" t="s">
        <v>1314</v>
      </c>
      <c r="I174" s="210">
        <v>1</v>
      </c>
      <c r="J174" s="218">
        <v>0.1040358744394619</v>
      </c>
      <c r="K174" s="218">
        <v>0.25291479820627805</v>
      </c>
      <c r="L174" s="218">
        <v>0.26816143497757849</v>
      </c>
      <c r="M174" s="218">
        <v>0.31479820627802696</v>
      </c>
      <c r="N174" s="218">
        <v>-0.41973094170403585</v>
      </c>
      <c r="O174" s="218">
        <v>-0.18744394618834079</v>
      </c>
      <c r="P174" s="218">
        <v>6.5470852017937259E-2</v>
      </c>
      <c r="Q174" s="218">
        <v>0.59192825112107628</v>
      </c>
      <c r="R174" s="218">
        <v>-0.4349775784753363</v>
      </c>
      <c r="S174" s="218">
        <v>7.8026905829596496E-2</v>
      </c>
      <c r="T174" s="218">
        <v>-0.24215246636771293</v>
      </c>
      <c r="U174" s="218">
        <v>-0.19372197309417041</v>
      </c>
      <c r="V174" s="218">
        <v>-0.46188340807174888</v>
      </c>
      <c r="W174" s="218">
        <v>-9.6860986547085207E-2</v>
      </c>
      <c r="X174" s="218">
        <v>0.7901345291479821</v>
      </c>
      <c r="Y174" s="218">
        <v>0.30493273542600902</v>
      </c>
      <c r="Z174" s="218">
        <v>-0.47174887892376677</v>
      </c>
      <c r="AA174" s="218">
        <v>4.5739910313901323E-2</v>
      </c>
      <c r="AB174" s="218">
        <v>0.27713004484304932</v>
      </c>
      <c r="AC174" s="218">
        <v>-0.23497757847533624</v>
      </c>
      <c r="AD174" s="218">
        <v>-4.9327354260089586E-2</v>
      </c>
      <c r="AE174" s="217">
        <v>0</v>
      </c>
      <c r="AF174" s="217"/>
      <c r="AG174" s="217">
        <v>79.013452914798208</v>
      </c>
      <c r="AH174" s="217">
        <v>47.174887892376674</v>
      </c>
      <c r="AI174" s="210">
        <v>0</v>
      </c>
      <c r="AQ174" s="217"/>
      <c r="AR174" s="217"/>
      <c r="AS174" s="217"/>
      <c r="AT174" s="217"/>
      <c r="AU174" s="217"/>
      <c r="AV174" s="217"/>
      <c r="AW174" s="217"/>
      <c r="AX174" s="217"/>
      <c r="AY174" s="217"/>
      <c r="AZ174" s="217"/>
      <c r="BA174" s="217"/>
      <c r="BB174" s="217"/>
      <c r="BC174" s="217"/>
      <c r="BD174" s="217"/>
      <c r="BE174" s="217"/>
      <c r="BF174" s="217"/>
      <c r="BG174" s="217"/>
      <c r="BH174" s="217"/>
      <c r="BI174" s="217"/>
      <c r="BJ174" s="217"/>
      <c r="BK174" s="217"/>
      <c r="BL174" s="217"/>
      <c r="BM174" s="217"/>
    </row>
    <row r="175" spans="1:65">
      <c r="A175" s="210">
        <v>174</v>
      </c>
      <c r="B175" s="210">
        <v>0</v>
      </c>
      <c r="C175" s="210">
        <v>0</v>
      </c>
      <c r="D175" s="210">
        <v>0</v>
      </c>
      <c r="E175" s="210" t="s">
        <v>284</v>
      </c>
      <c r="F175" s="210" t="s">
        <v>1812</v>
      </c>
      <c r="G175" s="210" t="s">
        <v>1497</v>
      </c>
      <c r="H175" s="210" t="s">
        <v>1312</v>
      </c>
      <c r="I175" s="210">
        <v>1</v>
      </c>
      <c r="J175" s="218">
        <v>5.4913294797687882E-2</v>
      </c>
      <c r="K175" s="218">
        <v>0.28420038535645481</v>
      </c>
      <c r="L175" s="218">
        <v>0.33526011560693642</v>
      </c>
      <c r="M175" s="218">
        <v>0.37861271676300579</v>
      </c>
      <c r="N175" s="218">
        <v>-0.23314065510597301</v>
      </c>
      <c r="O175" s="218">
        <v>0.18400770712909442</v>
      </c>
      <c r="P175" s="218">
        <v>-0.14354527938342951</v>
      </c>
      <c r="Q175" s="218">
        <v>0.33526011560693642</v>
      </c>
      <c r="R175" s="218">
        <v>-0.24277456647398837</v>
      </c>
      <c r="S175" s="218">
        <v>1.6377649325626197E-2</v>
      </c>
      <c r="T175" s="218">
        <v>-3.371868978805391E-2</v>
      </c>
      <c r="U175" s="218">
        <v>-0.20038535645472061</v>
      </c>
      <c r="V175" s="218">
        <v>-0.28131021194605005</v>
      </c>
      <c r="W175" s="218">
        <v>-4.2389210019267771E-2</v>
      </c>
      <c r="X175" s="218">
        <v>0.71194605009633916</v>
      </c>
      <c r="Y175" s="218">
        <v>0.15317919075144523</v>
      </c>
      <c r="Z175" s="218">
        <v>-0.37668593448940252</v>
      </c>
      <c r="AA175" s="218">
        <v>1.1560693641618592E-2</v>
      </c>
      <c r="AB175" s="218">
        <v>0.11560693641618507</v>
      </c>
      <c r="AC175" s="218">
        <v>-0.10597302504816951</v>
      </c>
      <c r="AD175" s="218">
        <v>-0.2042389210019267</v>
      </c>
      <c r="AE175" s="217">
        <v>0</v>
      </c>
      <c r="AF175" s="217"/>
      <c r="AG175" s="217">
        <v>71.194605009633918</v>
      </c>
      <c r="AH175" s="217">
        <v>37.66859344894025</v>
      </c>
      <c r="AI175" s="210">
        <v>0</v>
      </c>
      <c r="AQ175" s="217"/>
      <c r="AR175" s="217"/>
      <c r="AS175" s="217"/>
      <c r="AT175" s="217"/>
      <c r="AU175" s="217"/>
      <c r="AV175" s="217"/>
      <c r="AW175" s="217"/>
      <c r="AX175" s="217"/>
      <c r="AY175" s="217"/>
      <c r="AZ175" s="217"/>
      <c r="BA175" s="217"/>
      <c r="BB175" s="217"/>
      <c r="BC175" s="217"/>
      <c r="BD175" s="217"/>
      <c r="BE175" s="217"/>
      <c r="BF175" s="217"/>
      <c r="BG175" s="217"/>
      <c r="BH175" s="217"/>
      <c r="BI175" s="217"/>
      <c r="BJ175" s="217"/>
      <c r="BK175" s="217"/>
      <c r="BL175" s="217"/>
      <c r="BM175" s="217"/>
    </row>
    <row r="176" spans="1:65">
      <c r="A176" s="210">
        <v>175</v>
      </c>
      <c r="B176" s="210">
        <v>0</v>
      </c>
      <c r="C176" s="210">
        <v>0</v>
      </c>
      <c r="D176" s="210">
        <v>89</v>
      </c>
      <c r="E176" s="210" t="s">
        <v>285</v>
      </c>
      <c r="F176" s="210" t="s">
        <v>1532</v>
      </c>
      <c r="G176" s="210" t="s">
        <v>1496</v>
      </c>
      <c r="H176" s="210" t="s">
        <v>1315</v>
      </c>
      <c r="I176" s="210">
        <v>0</v>
      </c>
      <c r="J176" s="218">
        <v>-3.6039826111344937E-2</v>
      </c>
      <c r="K176" s="218">
        <v>4.7679147384658414E-2</v>
      </c>
      <c r="L176" s="218">
        <v>-4.3051465432618251E-2</v>
      </c>
      <c r="M176" s="218">
        <v>-2.3278642546627353E-2</v>
      </c>
      <c r="N176" s="218">
        <v>3.5759360538493858E-2</v>
      </c>
      <c r="O176" s="218">
        <v>4.7679147384658414E-2</v>
      </c>
      <c r="P176" s="218">
        <v>0.16926097321553768</v>
      </c>
      <c r="Q176" s="218">
        <v>-3.2814472023559152E-2</v>
      </c>
      <c r="R176" s="218">
        <v>7.8670593184686569E-2</v>
      </c>
      <c r="S176" s="218">
        <v>9.816295049782639E-2</v>
      </c>
      <c r="T176" s="218">
        <v>-0.15734118636937314</v>
      </c>
      <c r="U176" s="218">
        <v>-4.1929603141214543E-2</v>
      </c>
      <c r="V176" s="218">
        <v>-0.1403730192118918</v>
      </c>
      <c r="W176" s="218">
        <v>7.8109662038984617E-2</v>
      </c>
      <c r="X176" s="218">
        <v>3.323517038283557E-2</v>
      </c>
      <c r="Y176" s="218">
        <v>5.9038003085121214E-2</v>
      </c>
      <c r="Z176" s="218">
        <v>-3.9265180199130514E-2</v>
      </c>
      <c r="AA176" s="218">
        <v>-2.9168419576496959E-2</v>
      </c>
      <c r="AB176" s="218">
        <v>-0.17851633711961862</v>
      </c>
      <c r="AC176" s="218">
        <v>6.0300098162950455E-2</v>
      </c>
      <c r="AD176" s="218">
        <v>-0.11597251437386065</v>
      </c>
      <c r="AE176" s="217">
        <v>0</v>
      </c>
      <c r="AF176" s="217"/>
      <c r="AG176" s="217">
        <v>16.926097321553769</v>
      </c>
      <c r="AH176" s="217">
        <v>17.851633711961863</v>
      </c>
      <c r="AI176" s="210">
        <v>0</v>
      </c>
      <c r="AQ176" s="217"/>
      <c r="AR176" s="217"/>
      <c r="AS176" s="217"/>
      <c r="AT176" s="217"/>
      <c r="AU176" s="217"/>
      <c r="AV176" s="217"/>
      <c r="AW176" s="217"/>
      <c r="AX176" s="217"/>
      <c r="AY176" s="217"/>
      <c r="AZ176" s="217"/>
      <c r="BA176" s="217"/>
      <c r="BB176" s="217"/>
      <c r="BC176" s="217"/>
      <c r="BD176" s="217"/>
      <c r="BE176" s="217"/>
      <c r="BF176" s="217"/>
      <c r="BG176" s="217"/>
      <c r="BH176" s="217"/>
      <c r="BI176" s="217"/>
      <c r="BJ176" s="217"/>
      <c r="BK176" s="217"/>
      <c r="BL176" s="217"/>
      <c r="BM176" s="217"/>
    </row>
    <row r="177" spans="1:65">
      <c r="A177" s="210">
        <v>176</v>
      </c>
      <c r="B177" s="210">
        <v>0</v>
      </c>
      <c r="C177" s="210">
        <v>0</v>
      </c>
      <c r="D177" s="210">
        <v>90</v>
      </c>
      <c r="E177" s="210" t="s">
        <v>1787</v>
      </c>
      <c r="F177" s="210" t="s">
        <v>1814</v>
      </c>
      <c r="G177" s="210" t="s">
        <v>1496</v>
      </c>
      <c r="H177" s="210" t="s">
        <v>1316</v>
      </c>
      <c r="I177" s="210">
        <v>1</v>
      </c>
      <c r="J177" s="218">
        <f>((pivå!J177-pivå!$AE$177)/pivå!$AE$177)*-1</f>
        <v>3.9716312056737549E-2</v>
      </c>
      <c r="K177" s="218">
        <f>((pivå!K177-pivå!$AE$177)/pivå!$AE$177)*-1</f>
        <v>0.41985815602836879</v>
      </c>
      <c r="L177" s="218">
        <f>((pivå!L177-pivå!$AE$177)/pivå!$AE$177)*-1</f>
        <v>0.1531914893617021</v>
      </c>
      <c r="M177" s="218">
        <f>((pivå!M177-pivå!$AE$177)/pivå!$AE$177)*-1</f>
        <v>4.8226950354610013E-2</v>
      </c>
      <c r="N177" s="218">
        <f>((pivå!N177-pivå!$AE$177)/pivå!$AE$177)*-1</f>
        <v>0.47092198581560285</v>
      </c>
      <c r="O177" s="218"/>
      <c r="P177" s="218">
        <f>((pivå!P177-pivå!$AE$177)/pivå!$AE$177)*-1</f>
        <v>-1.1347517730496413E-2</v>
      </c>
      <c r="Q177" s="218"/>
      <c r="R177" s="218">
        <f>((pivå!R177-pivå!$AE$177)/pivå!$AE$177)*-1</f>
        <v>-4.2553191489361701E-2</v>
      </c>
      <c r="S177" s="218">
        <f>((pivå!S177-pivå!$AE$177)/pivå!$AE$177)*-1</f>
        <v>3.6879432624113397E-2</v>
      </c>
      <c r="T177" s="218"/>
      <c r="U177" s="218">
        <f>((pivå!U177-pivå!$AE$177)/pivå!$AE$177)*-1</f>
        <v>-0.11489361702127651</v>
      </c>
      <c r="V177" s="218"/>
      <c r="W177" s="218"/>
      <c r="X177" s="218">
        <f>((pivå!X177-pivå!$AE$177)/pivå!$AE$177)*-1</f>
        <v>-5.6737588652482268E-2</v>
      </c>
      <c r="Y177" s="218">
        <f>((pivå!Y177-pivå!$AE$177)/pivå!$AE$177)*-1</f>
        <v>0.3546099290780142</v>
      </c>
      <c r="Z177" s="218">
        <f>((pivå!Z177-pivå!$AE$177)/pivå!$AE$177)*-1</f>
        <v>-6.0992907801418403E-2</v>
      </c>
      <c r="AA177" s="218">
        <f>((pivå!AA177-pivå!$AE$177)/pivå!$AE$177)*-1</f>
        <v>-0.28368794326241137</v>
      </c>
      <c r="AB177" s="218"/>
      <c r="AC177" s="218"/>
      <c r="AD177" s="218"/>
      <c r="AE177" s="217">
        <f>((pivå!AE177-pivå!$AE$177)/pivå!$AE$177)*-1</f>
        <v>0</v>
      </c>
      <c r="AF177" s="217"/>
      <c r="AG177" s="217">
        <f>MAX(J177:AD177)*100</f>
        <v>47.092198581560282</v>
      </c>
      <c r="AH177" s="217">
        <f>MIN(J177:AD177)*-100</f>
        <v>28.368794326241137</v>
      </c>
      <c r="AI177" s="210">
        <v>0</v>
      </c>
      <c r="AQ177" s="217"/>
      <c r="AR177" s="217"/>
      <c r="AS177" s="217"/>
      <c r="AT177" s="217"/>
      <c r="AU177" s="217"/>
      <c r="AV177" s="217"/>
      <c r="AW177" s="217"/>
      <c r="AX177" s="217"/>
      <c r="AY177" s="217"/>
      <c r="AZ177" s="217"/>
      <c r="BA177" s="217"/>
      <c r="BB177" s="217"/>
      <c r="BC177" s="217"/>
      <c r="BD177" s="217"/>
      <c r="BE177" s="217"/>
      <c r="BF177" s="217"/>
      <c r="BG177" s="217"/>
      <c r="BH177" s="217"/>
      <c r="BI177" s="217"/>
      <c r="BJ177" s="217"/>
      <c r="BK177" s="217"/>
      <c r="BL177" s="217"/>
      <c r="BM177" s="217"/>
    </row>
    <row r="178" spans="1:65">
      <c r="A178" s="210">
        <v>177</v>
      </c>
      <c r="B178" s="210" t="s">
        <v>344</v>
      </c>
      <c r="C178" s="210" t="s">
        <v>327</v>
      </c>
      <c r="D178" s="210">
        <v>91</v>
      </c>
      <c r="E178" s="210" t="s">
        <v>1931</v>
      </c>
      <c r="F178" s="210" t="s">
        <v>1552</v>
      </c>
      <c r="G178" s="210" t="s">
        <v>1497</v>
      </c>
      <c r="H178" s="210" t="s">
        <v>1342</v>
      </c>
      <c r="I178" s="210">
        <v>1</v>
      </c>
      <c r="J178" s="218">
        <v>-0.11784097935488319</v>
      </c>
      <c r="K178" s="218">
        <v>-3.4593882037717703E-2</v>
      </c>
      <c r="L178" s="218">
        <v>7.7254946583765471E-2</v>
      </c>
      <c r="M178" s="218">
        <v>0.1251739033355089</v>
      </c>
      <c r="N178" s="218">
        <v>0.16257492872110194</v>
      </c>
      <c r="O178" s="218">
        <v>0.21453338085259863</v>
      </c>
      <c r="P178" s="218">
        <v>8.8743301501150701E-2</v>
      </c>
      <c r="Q178" s="218">
        <v>0.13414710075229286</v>
      </c>
      <c r="R178" s="218">
        <v>0.12472518979080074</v>
      </c>
      <c r="S178" s="218">
        <v>-0.16262001477104887</v>
      </c>
      <c r="T178" s="218">
        <v>-9.2123681769777838E-2</v>
      </c>
      <c r="U178" s="218">
        <v>5.159024939026479E-2</v>
      </c>
      <c r="V178" s="218">
        <v>1.0165830785613639E-2</v>
      </c>
      <c r="W178" s="218">
        <v>3.8567895297310299E-2</v>
      </c>
      <c r="X178" s="218">
        <v>3.5678094191199154E-2</v>
      </c>
      <c r="Y178" s="218">
        <v>0.1407146353612036</v>
      </c>
      <c r="Z178" s="218">
        <v>-1.4618614956545777E-2</v>
      </c>
      <c r="AA178" s="218">
        <v>-0.1386127666517811</v>
      </c>
      <c r="AB178" s="218">
        <v>-0.16611311016454267</v>
      </c>
      <c r="AC178" s="218">
        <v>0.25098545223455049</v>
      </c>
      <c r="AD178" s="218">
        <v>0.16314279825495515</v>
      </c>
      <c r="AE178" s="217">
        <v>0</v>
      </c>
      <c r="AF178" s="217"/>
      <c r="AG178" s="217">
        <v>25.098545223455048</v>
      </c>
      <c r="AH178" s="217">
        <v>16.611311016454266</v>
      </c>
      <c r="AI178" s="210">
        <v>0</v>
      </c>
      <c r="AQ178" s="217"/>
      <c r="AR178" s="217"/>
      <c r="AS178" s="217"/>
      <c r="AT178" s="217"/>
      <c r="AU178" s="217"/>
      <c r="AV178" s="217"/>
      <c r="AW178" s="217"/>
      <c r="AX178" s="217"/>
      <c r="AY178" s="217"/>
      <c r="AZ178" s="217"/>
      <c r="BA178" s="217"/>
      <c r="BB178" s="217"/>
      <c r="BC178" s="217"/>
      <c r="BD178" s="217"/>
      <c r="BE178" s="217"/>
      <c r="BF178" s="217"/>
      <c r="BG178" s="217"/>
      <c r="BH178" s="217"/>
      <c r="BI178" s="217"/>
      <c r="BJ178" s="217"/>
      <c r="BK178" s="217"/>
      <c r="BL178" s="217"/>
      <c r="BM178" s="217"/>
    </row>
    <row r="179" spans="1:65">
      <c r="A179" s="210">
        <v>178</v>
      </c>
      <c r="B179" s="210">
        <v>0</v>
      </c>
      <c r="C179" s="210">
        <v>0</v>
      </c>
      <c r="D179" s="210">
        <v>0</v>
      </c>
      <c r="E179" s="210" t="s">
        <v>1932</v>
      </c>
      <c r="F179" s="210" t="s">
        <v>1553</v>
      </c>
      <c r="G179" s="210" t="s">
        <v>1497</v>
      </c>
      <c r="H179" s="210" t="s">
        <v>1343</v>
      </c>
      <c r="I179" s="210">
        <v>1</v>
      </c>
      <c r="J179" s="218">
        <v>-1.6210141579708917E-2</v>
      </c>
      <c r="K179" s="218">
        <v>8.696553147250663E-2</v>
      </c>
      <c r="L179" s="218">
        <v>-4.2952490765449991E-2</v>
      </c>
      <c r="M179" s="218">
        <v>0.10314600731958339</v>
      </c>
      <c r="N179" s="218">
        <v>-6.5334413515008459E-3</v>
      </c>
      <c r="O179" s="218">
        <v>-3.0917801053743977E-3</v>
      </c>
      <c r="P179" s="218">
        <v>-5.494660822517336E-2</v>
      </c>
      <c r="Q179" s="218">
        <v>-0.2757272794298245</v>
      </c>
      <c r="R179" s="218">
        <v>-2.9173630479271587E-2</v>
      </c>
      <c r="S179" s="218">
        <v>-0.1703397642534028</v>
      </c>
      <c r="T179" s="218">
        <v>0.18430229032543755</v>
      </c>
      <c r="U179" s="218">
        <v>7.4734088151724609E-2</v>
      </c>
      <c r="V179" s="218">
        <v>-0.12144322044213277</v>
      </c>
      <c r="W179" s="218">
        <v>5.1877513680047296E-2</v>
      </c>
      <c r="X179" s="218">
        <v>-2.6469249941213809E-2</v>
      </c>
      <c r="Y179" s="218">
        <v>-4.6146792152715589E-2</v>
      </c>
      <c r="Z179" s="218">
        <v>-0.19239841776942471</v>
      </c>
      <c r="AA179" s="218">
        <v>2.6292128066967763E-2</v>
      </c>
      <c r="AB179" s="218">
        <v>-0.12010259108361504</v>
      </c>
      <c r="AC179" s="218">
        <v>0.22116065433880983</v>
      </c>
      <c r="AD179" s="218">
        <v>0.14573422033873909</v>
      </c>
      <c r="AE179" s="217">
        <v>0</v>
      </c>
      <c r="AF179" s="217"/>
      <c r="AG179" s="217">
        <v>22.116065433880983</v>
      </c>
      <c r="AH179" s="217">
        <v>27.57272794298245</v>
      </c>
      <c r="AI179" s="210">
        <v>0</v>
      </c>
      <c r="AQ179" s="217"/>
      <c r="AR179" s="217"/>
      <c r="AS179" s="217"/>
      <c r="AT179" s="217"/>
      <c r="AU179" s="217"/>
      <c r="AV179" s="217"/>
      <c r="AW179" s="217"/>
      <c r="AX179" s="217"/>
      <c r="AY179" s="217"/>
      <c r="AZ179" s="217"/>
      <c r="BA179" s="217"/>
      <c r="BB179" s="217"/>
      <c r="BC179" s="217"/>
      <c r="BD179" s="217"/>
      <c r="BE179" s="217"/>
      <c r="BF179" s="217"/>
      <c r="BG179" s="217"/>
      <c r="BH179" s="217"/>
      <c r="BI179" s="217"/>
      <c r="BJ179" s="217"/>
      <c r="BK179" s="217"/>
      <c r="BL179" s="217"/>
      <c r="BM179" s="217"/>
    </row>
    <row r="180" spans="1:65">
      <c r="A180" s="210">
        <v>179</v>
      </c>
      <c r="B180" s="210">
        <v>0</v>
      </c>
      <c r="C180" s="210">
        <v>0</v>
      </c>
      <c r="D180" s="210">
        <v>0</v>
      </c>
      <c r="E180" s="210" t="s">
        <v>1933</v>
      </c>
      <c r="F180" s="210" t="s">
        <v>1551</v>
      </c>
      <c r="G180" s="210" t="s">
        <v>1497</v>
      </c>
      <c r="H180" s="210" t="s">
        <v>1341</v>
      </c>
      <c r="I180" s="210">
        <v>1</v>
      </c>
      <c r="J180" s="218">
        <v>-3.6763410823351252E-2</v>
      </c>
      <c r="K180" s="218">
        <v>5.6675346811230473E-2</v>
      </c>
      <c r="L180" s="218">
        <v>-1.3471584363114347E-3</v>
      </c>
      <c r="M180" s="218">
        <v>0.1065669239145874</v>
      </c>
      <c r="N180" s="218">
        <v>3.3149314268579436E-2</v>
      </c>
      <c r="O180" s="218">
        <v>4.224168678882001E-2</v>
      </c>
      <c r="P180" s="218">
        <v>-1.9226993671385622E-2</v>
      </c>
      <c r="Q180" s="218">
        <v>-0.12996733109227776</v>
      </c>
      <c r="R180" s="218">
        <v>8.9995738838122927E-3</v>
      </c>
      <c r="S180" s="218">
        <v>-0.16564809115729995</v>
      </c>
      <c r="T180" s="218">
        <v>9.659706768934552E-2</v>
      </c>
      <c r="U180" s="218">
        <v>6.7813077032337424E-2</v>
      </c>
      <c r="V180" s="218">
        <v>-7.2469422218013724E-2</v>
      </c>
      <c r="W180" s="218">
        <v>4.3990972649653556E-2</v>
      </c>
      <c r="X180" s="218">
        <v>-1.3026529678203398E-2</v>
      </c>
      <c r="Y180" s="218">
        <v>2.0889162444959752E-3</v>
      </c>
      <c r="Z180" s="218">
        <v>-0.15191326168268551</v>
      </c>
      <c r="AA180" s="218">
        <v>-3.1067342139734513E-2</v>
      </c>
      <c r="AB180" s="218">
        <v>-0.14325016176633062</v>
      </c>
      <c r="AC180" s="218">
        <v>0.22813566276849265</v>
      </c>
      <c r="AD180" s="218">
        <v>0.13389643798431258</v>
      </c>
      <c r="AE180" s="217">
        <v>0</v>
      </c>
      <c r="AF180" s="217"/>
      <c r="AG180" s="217">
        <v>22.813566276849265</v>
      </c>
      <c r="AH180" s="217">
        <v>16.564809115729993</v>
      </c>
      <c r="AI180" s="210">
        <v>0</v>
      </c>
      <c r="AQ180" s="217"/>
      <c r="AR180" s="217"/>
      <c r="AS180" s="217"/>
      <c r="AT180" s="217"/>
      <c r="AU180" s="217"/>
      <c r="AV180" s="217"/>
      <c r="AW180" s="217"/>
      <c r="AX180" s="217"/>
      <c r="AY180" s="217"/>
      <c r="AZ180" s="217"/>
      <c r="BA180" s="217"/>
      <c r="BB180" s="217"/>
      <c r="BC180" s="217"/>
      <c r="BD180" s="217"/>
      <c r="BE180" s="217"/>
      <c r="BF180" s="217"/>
      <c r="BG180" s="217"/>
      <c r="BH180" s="217"/>
      <c r="BI180" s="217"/>
      <c r="BJ180" s="217"/>
      <c r="BK180" s="217"/>
      <c r="BL180" s="217"/>
      <c r="BM180" s="217"/>
    </row>
    <row r="181" spans="1:65">
      <c r="A181" s="210">
        <v>180</v>
      </c>
      <c r="B181" s="210">
        <v>0</v>
      </c>
      <c r="C181" s="210">
        <v>0</v>
      </c>
      <c r="D181" s="210">
        <v>92</v>
      </c>
      <c r="E181" s="210" t="s">
        <v>157</v>
      </c>
      <c r="F181" s="210" t="s">
        <v>1815</v>
      </c>
      <c r="G181" s="210" t="s">
        <v>1497</v>
      </c>
      <c r="H181" s="210" t="s">
        <v>1345</v>
      </c>
      <c r="I181" s="210">
        <v>1</v>
      </c>
      <c r="J181" s="218">
        <v>4.3574421108965491E-2</v>
      </c>
      <c r="K181" s="218">
        <v>-1.8322138309752423E-2</v>
      </c>
      <c r="L181" s="218">
        <v>0.27609622857742433</v>
      </c>
      <c r="M181" s="218">
        <v>0.11322800369985142</v>
      </c>
      <c r="N181" s="218">
        <v>3.1133520148965116E-2</v>
      </c>
      <c r="O181" s="218">
        <v>-0.19198285457064507</v>
      </c>
      <c r="P181" s="218">
        <v>2.8783356137720099E-2</v>
      </c>
      <c r="Q181" s="218">
        <v>0.1178359993403286</v>
      </c>
      <c r="R181" s="218">
        <v>4.9757573215297765E-2</v>
      </c>
      <c r="S181" s="218">
        <v>-5.9340271545937698E-2</v>
      </c>
      <c r="T181" s="218">
        <v>-4.1572997403051731E-2</v>
      </c>
      <c r="U181" s="218">
        <v>-0.2414411549198924</v>
      </c>
      <c r="V181" s="218">
        <v>-0.10244820970778547</v>
      </c>
      <c r="W181" s="218">
        <v>0.24475843711691134</v>
      </c>
      <c r="X181" s="218">
        <v>-8.7062746386951329E-2</v>
      </c>
      <c r="Y181" s="218">
        <v>0.12866516371085765</v>
      </c>
      <c r="Z181" s="218">
        <v>-3.7126872449355875E-3</v>
      </c>
      <c r="AA181" s="218">
        <v>0.23795217344781999</v>
      </c>
      <c r="AB181" s="218">
        <v>9.7962078383606127E-2</v>
      </c>
      <c r="AC181" s="218">
        <v>8.8398438075704314E-2</v>
      </c>
      <c r="AD181" s="218">
        <v>0.31277087185424707</v>
      </c>
      <c r="AE181" s="217">
        <v>0</v>
      </c>
      <c r="AF181" s="217"/>
      <c r="AG181" s="217">
        <v>31.277087185424708</v>
      </c>
      <c r="AH181" s="217">
        <v>24.14411549198924</v>
      </c>
      <c r="AI181" s="210">
        <v>0</v>
      </c>
      <c r="AQ181" s="217"/>
      <c r="AR181" s="217"/>
      <c r="AS181" s="217"/>
      <c r="AT181" s="217"/>
      <c r="AU181" s="217"/>
      <c r="AV181" s="217"/>
      <c r="AW181" s="217"/>
      <c r="AX181" s="217"/>
      <c r="AY181" s="217"/>
      <c r="AZ181" s="217"/>
      <c r="BA181" s="217"/>
      <c r="BB181" s="217"/>
      <c r="BC181" s="217"/>
      <c r="BD181" s="217"/>
      <c r="BE181" s="217"/>
      <c r="BF181" s="217"/>
      <c r="BG181" s="217"/>
      <c r="BH181" s="217"/>
      <c r="BI181" s="217"/>
      <c r="BJ181" s="217"/>
      <c r="BK181" s="217"/>
      <c r="BL181" s="217"/>
      <c r="BM181" s="217"/>
    </row>
    <row r="182" spans="1:65">
      <c r="A182" s="210">
        <v>181</v>
      </c>
      <c r="B182" s="210">
        <v>0</v>
      </c>
      <c r="C182" s="210">
        <v>0</v>
      </c>
      <c r="D182" s="210">
        <v>0</v>
      </c>
      <c r="E182" s="210" t="s">
        <v>158</v>
      </c>
      <c r="F182" s="210" t="s">
        <v>1816</v>
      </c>
      <c r="G182" s="210" t="s">
        <v>1497</v>
      </c>
      <c r="H182" s="210" t="s">
        <v>1346</v>
      </c>
      <c r="I182" s="210">
        <v>1</v>
      </c>
      <c r="J182" s="218">
        <v>-4.9291757015017491E-3</v>
      </c>
      <c r="K182" s="218">
        <v>2.9319953651641157E-2</v>
      </c>
      <c r="L182" s="218">
        <v>0.27878676963837673</v>
      </c>
      <c r="M182" s="218">
        <v>0.1425718501445519</v>
      </c>
      <c r="N182" s="218">
        <v>1.1285629384962434E-2</v>
      </c>
      <c r="O182" s="218">
        <v>-0.17071573208368362</v>
      </c>
      <c r="P182" s="218">
        <v>-2.3052431284320608E-3</v>
      </c>
      <c r="Q182" s="218">
        <v>0.13683522473650137</v>
      </c>
      <c r="R182" s="218">
        <v>-6.9208224887354897E-2</v>
      </c>
      <c r="S182" s="218">
        <v>-5.3300195186261633E-2</v>
      </c>
      <c r="T182" s="218">
        <v>-1.4166146458551273E-3</v>
      </c>
      <c r="U182" s="218">
        <v>-0.24921805002434466</v>
      </c>
      <c r="V182" s="218">
        <v>-9.7391740862832157E-2</v>
      </c>
      <c r="W182" s="218">
        <v>0.25332514834829872</v>
      </c>
      <c r="X182" s="218">
        <v>-7.0014359087410868E-2</v>
      </c>
      <c r="Y182" s="218">
        <v>0.15581172738626389</v>
      </c>
      <c r="Z182" s="218">
        <v>4.5182665793876566E-2</v>
      </c>
      <c r="AA182" s="218">
        <v>0.28952090056026009</v>
      </c>
      <c r="AB182" s="218">
        <v>0.21669663579949114</v>
      </c>
      <c r="AC182" s="218">
        <v>0.16866135187305265</v>
      </c>
      <c r="AD182" s="218">
        <v>0.2688215123794534</v>
      </c>
      <c r="AE182" s="217">
        <v>0</v>
      </c>
      <c r="AF182" s="217"/>
      <c r="AG182" s="217">
        <v>28.952090056026009</v>
      </c>
      <c r="AH182" s="217">
        <v>24.921805002434468</v>
      </c>
      <c r="AI182" s="210">
        <v>0</v>
      </c>
      <c r="AQ182" s="217"/>
      <c r="AR182" s="217"/>
      <c r="AS182" s="217"/>
      <c r="AT182" s="217"/>
      <c r="AU182" s="217"/>
      <c r="AV182" s="217"/>
      <c r="AW182" s="217"/>
      <c r="AX182" s="217"/>
      <c r="AY182" s="217"/>
      <c r="AZ182" s="217"/>
      <c r="BA182" s="217"/>
      <c r="BB182" s="217"/>
      <c r="BC182" s="217"/>
      <c r="BD182" s="217"/>
      <c r="BE182" s="217"/>
      <c r="BF182" s="217"/>
      <c r="BG182" s="217"/>
      <c r="BH182" s="217"/>
      <c r="BI182" s="217"/>
      <c r="BJ182" s="217"/>
      <c r="BK182" s="217"/>
      <c r="BL182" s="217"/>
      <c r="BM182" s="217"/>
    </row>
    <row r="183" spans="1:65">
      <c r="A183" s="210">
        <v>182</v>
      </c>
      <c r="B183" s="210">
        <v>0</v>
      </c>
      <c r="C183" s="210">
        <v>0</v>
      </c>
      <c r="D183" s="210">
        <v>0</v>
      </c>
      <c r="E183" s="210" t="s">
        <v>159</v>
      </c>
      <c r="F183" s="210" t="s">
        <v>1817</v>
      </c>
      <c r="G183" s="210" t="s">
        <v>1497</v>
      </c>
      <c r="H183" s="210" t="s">
        <v>1344</v>
      </c>
      <c r="I183" s="210">
        <v>1</v>
      </c>
      <c r="J183" s="218">
        <v>2.1881125526097528E-2</v>
      </c>
      <c r="K183" s="218">
        <v>3.6355036000303137E-4</v>
      </c>
      <c r="L183" s="218">
        <v>0.27845631718976249</v>
      </c>
      <c r="M183" s="218">
        <v>0.12512779363224777</v>
      </c>
      <c r="N183" s="218">
        <v>2.3031616189877979E-2</v>
      </c>
      <c r="O183" s="218">
        <v>-0.17966937746128675</v>
      </c>
      <c r="P183" s="218">
        <v>1.8728770126611709E-2</v>
      </c>
      <c r="Q183" s="218">
        <v>0.12500591578768075</v>
      </c>
      <c r="R183" s="218">
        <v>4.5918505762030729E-3</v>
      </c>
      <c r="S183" s="218">
        <v>-5.8456080493383633E-2</v>
      </c>
      <c r="T183" s="218">
        <v>-2.543202056594901E-2</v>
      </c>
      <c r="U183" s="218">
        <v>-0.24375399455795357</v>
      </c>
      <c r="V183" s="218">
        <v>-9.9183058862139906E-2</v>
      </c>
      <c r="W183" s="218">
        <v>0.24871550387968219</v>
      </c>
      <c r="X183" s="218">
        <v>-7.8786471645706582E-2</v>
      </c>
      <c r="Y183" s="218">
        <v>0.14098197044302718</v>
      </c>
      <c r="Z183" s="218">
        <v>1.7232038779462746E-2</v>
      </c>
      <c r="AA183" s="218">
        <v>0.25883311366747158</v>
      </c>
      <c r="AB183" s="218">
        <v>0.14873599135346019</v>
      </c>
      <c r="AC183" s="218">
        <v>0.12130828722024656</v>
      </c>
      <c r="AD183" s="218">
        <v>0.29893932715972388</v>
      </c>
      <c r="AE183" s="217">
        <v>0</v>
      </c>
      <c r="AF183" s="217"/>
      <c r="AG183" s="217">
        <v>29.893932715972387</v>
      </c>
      <c r="AH183" s="217">
        <v>24.375399455795357</v>
      </c>
      <c r="AI183" s="210">
        <v>0</v>
      </c>
      <c r="AQ183" s="217"/>
      <c r="AR183" s="217"/>
      <c r="AS183" s="217"/>
      <c r="AT183" s="217"/>
      <c r="AU183" s="217"/>
      <c r="AV183" s="217"/>
      <c r="AW183" s="217"/>
      <c r="AX183" s="217"/>
      <c r="AY183" s="217"/>
      <c r="AZ183" s="217"/>
      <c r="BA183" s="217"/>
      <c r="BB183" s="217"/>
      <c r="BC183" s="217"/>
      <c r="BD183" s="217"/>
      <c r="BE183" s="217"/>
      <c r="BF183" s="217"/>
      <c r="BG183" s="217"/>
      <c r="BH183" s="217"/>
      <c r="BI183" s="217"/>
      <c r="BJ183" s="217"/>
      <c r="BK183" s="217"/>
      <c r="BL183" s="217"/>
      <c r="BM183" s="217"/>
    </row>
    <row r="184" spans="1:65">
      <c r="A184" s="210">
        <v>183</v>
      </c>
      <c r="B184" s="210">
        <v>0</v>
      </c>
      <c r="C184" s="210">
        <v>0</v>
      </c>
      <c r="D184" s="210">
        <v>93</v>
      </c>
      <c r="E184" s="210" t="s">
        <v>160</v>
      </c>
      <c r="F184" s="210" t="s">
        <v>1564</v>
      </c>
      <c r="G184" s="210" t="s">
        <v>1496</v>
      </c>
      <c r="H184" s="210" t="s">
        <v>1339</v>
      </c>
      <c r="I184" s="210">
        <v>1</v>
      </c>
      <c r="J184" s="218">
        <v>0.20588235294117649</v>
      </c>
      <c r="K184" s="218">
        <v>-0.11764705882352934</v>
      </c>
      <c r="L184" s="218">
        <v>0.10110294117647071</v>
      </c>
      <c r="M184" s="218">
        <v>6.8014705882352949E-2</v>
      </c>
      <c r="N184" s="218">
        <v>-9.1911764705882026E-3</v>
      </c>
      <c r="O184" s="218">
        <v>-0.28308823529411764</v>
      </c>
      <c r="P184" s="218">
        <v>0.18198529411764708</v>
      </c>
      <c r="Q184" s="218">
        <v>0.43014705882352944</v>
      </c>
      <c r="R184" s="218">
        <v>-0.12867647058823514</v>
      </c>
      <c r="S184" s="218">
        <v>-0.14705882352941171</v>
      </c>
      <c r="T184" s="218">
        <v>-6.8014705882352797E-2</v>
      </c>
      <c r="U184" s="218">
        <v>-0.29411764705882343</v>
      </c>
      <c r="V184" s="218">
        <v>-4.5955882352941173E-2</v>
      </c>
      <c r="W184" s="218">
        <v>0.1580882352941177</v>
      </c>
      <c r="X184" s="218">
        <v>0.15441176470588247</v>
      </c>
      <c r="Y184" s="218">
        <v>0.19117647058823528</v>
      </c>
      <c r="Z184" s="218">
        <v>6.0661764705882359E-2</v>
      </c>
      <c r="AA184" s="218">
        <v>0.11029411764705892</v>
      </c>
      <c r="AB184" s="218">
        <v>0.15441176470588247</v>
      </c>
      <c r="AC184" s="218">
        <v>-4.2279411764705795E-2</v>
      </c>
      <c r="AD184" s="218">
        <v>0.40073529411764713</v>
      </c>
      <c r="AE184" s="217">
        <v>0</v>
      </c>
      <c r="AF184" s="217"/>
      <c r="AG184" s="217">
        <v>43.014705882352942</v>
      </c>
      <c r="AH184" s="217">
        <v>29.411764705882344</v>
      </c>
      <c r="AI184" s="210">
        <v>0</v>
      </c>
      <c r="AQ184" s="217"/>
      <c r="AR184" s="217"/>
      <c r="AS184" s="217"/>
      <c r="AT184" s="217"/>
      <c r="AU184" s="217"/>
      <c r="AV184" s="217"/>
      <c r="AW184" s="217"/>
      <c r="AX184" s="217"/>
      <c r="AY184" s="217"/>
      <c r="AZ184" s="217"/>
      <c r="BA184" s="217"/>
      <c r="BB184" s="217"/>
      <c r="BC184" s="217"/>
      <c r="BD184" s="217"/>
      <c r="BE184" s="217"/>
      <c r="BF184" s="217"/>
      <c r="BG184" s="217"/>
      <c r="BH184" s="217"/>
      <c r="BI184" s="217"/>
      <c r="BJ184" s="217"/>
      <c r="BK184" s="217"/>
      <c r="BL184" s="217"/>
      <c r="BM184" s="217"/>
    </row>
    <row r="185" spans="1:65">
      <c r="A185" s="210">
        <v>184</v>
      </c>
      <c r="B185" s="210">
        <v>0</v>
      </c>
      <c r="C185" s="210">
        <v>0</v>
      </c>
      <c r="D185" s="210">
        <v>0</v>
      </c>
      <c r="E185" s="210" t="s">
        <v>161</v>
      </c>
      <c r="F185" s="210" t="s">
        <v>1565</v>
      </c>
      <c r="G185" s="210" t="s">
        <v>1496</v>
      </c>
      <c r="H185" s="210" t="s">
        <v>1340</v>
      </c>
      <c r="I185" s="210">
        <v>1</v>
      </c>
      <c r="J185" s="218">
        <v>0.18032786885245897</v>
      </c>
      <c r="K185" s="218">
        <v>-0.25245901639344265</v>
      </c>
      <c r="L185" s="218">
        <v>0.21639344262295074</v>
      </c>
      <c r="M185" s="218">
        <v>0.10163934426229496</v>
      </c>
      <c r="N185" s="218">
        <v>0.19016393442622939</v>
      </c>
      <c r="O185" s="218">
        <v>-0.43934426229508194</v>
      </c>
      <c r="P185" s="218">
        <v>0.21311475409836064</v>
      </c>
      <c r="Q185" s="218">
        <v>0.37049180327868853</v>
      </c>
      <c r="R185" s="218">
        <v>2.2950819672131098E-2</v>
      </c>
      <c r="S185" s="218">
        <v>-7.8688524590164011E-2</v>
      </c>
      <c r="T185" s="218">
        <v>2.622950819672119E-2</v>
      </c>
      <c r="U185" s="218">
        <v>-0.34098360655737708</v>
      </c>
      <c r="V185" s="218">
        <v>-0.17704918032786887</v>
      </c>
      <c r="W185" s="218">
        <v>0.20983606557377041</v>
      </c>
      <c r="X185" s="218">
        <v>0.23606557377049173</v>
      </c>
      <c r="Y185" s="218">
        <v>0.20327868852459008</v>
      </c>
      <c r="Z185" s="218">
        <v>4.5901639344262196E-2</v>
      </c>
      <c r="AA185" s="218">
        <v>9.8360655737704861E-2</v>
      </c>
      <c r="AB185" s="218">
        <v>0.24262295081967206</v>
      </c>
      <c r="AC185" s="218">
        <v>-3.2786885245901669E-2</v>
      </c>
      <c r="AD185" s="218">
        <v>0.2721311475409835</v>
      </c>
      <c r="AE185" s="217">
        <v>0</v>
      </c>
      <c r="AF185" s="217"/>
      <c r="AG185" s="217">
        <v>37.049180327868854</v>
      </c>
      <c r="AH185" s="217">
        <v>43.934426229508198</v>
      </c>
      <c r="AI185" s="210">
        <v>0</v>
      </c>
      <c r="AQ185" s="217"/>
      <c r="AR185" s="217"/>
      <c r="AS185" s="217"/>
      <c r="AT185" s="217"/>
      <c r="AU185" s="217"/>
      <c r="AV185" s="217"/>
      <c r="AW185" s="217"/>
      <c r="AX185" s="217"/>
      <c r="AY185" s="217"/>
      <c r="AZ185" s="217"/>
      <c r="BA185" s="217"/>
      <c r="BB185" s="217"/>
      <c r="BC185" s="217"/>
      <c r="BD185" s="217"/>
      <c r="BE185" s="217"/>
      <c r="BF185" s="217"/>
      <c r="BG185" s="217"/>
      <c r="BH185" s="217"/>
      <c r="BI185" s="217"/>
      <c r="BJ185" s="217"/>
      <c r="BK185" s="217"/>
      <c r="BL185" s="217"/>
      <c r="BM185" s="217"/>
    </row>
    <row r="186" spans="1:65">
      <c r="A186" s="210">
        <v>185</v>
      </c>
      <c r="B186" s="210">
        <v>0</v>
      </c>
      <c r="C186" s="210">
        <v>0</v>
      </c>
      <c r="D186" s="210">
        <v>0</v>
      </c>
      <c r="E186" s="210" t="s">
        <v>162</v>
      </c>
      <c r="F186" s="210" t="s">
        <v>1563</v>
      </c>
      <c r="G186" s="210" t="s">
        <v>1496</v>
      </c>
      <c r="H186" s="210" t="s">
        <v>1338</v>
      </c>
      <c r="I186" s="210">
        <v>1</v>
      </c>
      <c r="J186" s="218">
        <v>0.18859649122807007</v>
      </c>
      <c r="K186" s="218">
        <v>-0.14692982456140369</v>
      </c>
      <c r="L186" s="218">
        <v>0.12719298245614027</v>
      </c>
      <c r="M186" s="218">
        <v>7.6754385964912214E-2</v>
      </c>
      <c r="N186" s="218">
        <v>4.6052631578947366E-2</v>
      </c>
      <c r="O186" s="218">
        <v>-0.30921052631578955</v>
      </c>
      <c r="P186" s="218">
        <v>0.19298245614035078</v>
      </c>
      <c r="Q186" s="218">
        <v>0.41666666666666657</v>
      </c>
      <c r="R186" s="218">
        <v>-8.3333333333333509E-2</v>
      </c>
      <c r="S186" s="218">
        <v>-0.13377192982456149</v>
      </c>
      <c r="T186" s="218">
        <v>-3.0701754385965039E-2</v>
      </c>
      <c r="U186" s="218">
        <v>-0.30263157894736864</v>
      </c>
      <c r="V186" s="218">
        <v>-7.6754385964912408E-2</v>
      </c>
      <c r="W186" s="218">
        <v>0.16885964912280693</v>
      </c>
      <c r="X186" s="218">
        <v>0.17543859649122803</v>
      </c>
      <c r="Y186" s="218">
        <v>0.19736842105263147</v>
      </c>
      <c r="Z186" s="218">
        <v>5.9210526315789387E-2</v>
      </c>
      <c r="AA186" s="218">
        <v>0.10745614035087706</v>
      </c>
      <c r="AB186" s="218">
        <v>0.17982456140350866</v>
      </c>
      <c r="AC186" s="218">
        <v>-3.2894736842105345E-2</v>
      </c>
      <c r="AD186" s="218">
        <v>0.37061403508771923</v>
      </c>
      <c r="AE186" s="217">
        <v>0</v>
      </c>
      <c r="AF186" s="217"/>
      <c r="AG186" s="217">
        <v>41.666666666666657</v>
      </c>
      <c r="AH186" s="217">
        <v>30.921052631578956</v>
      </c>
      <c r="AI186" s="210">
        <v>0</v>
      </c>
      <c r="AQ186" s="217"/>
      <c r="AR186" s="217"/>
      <c r="AS186" s="217"/>
      <c r="AT186" s="217"/>
      <c r="AU186" s="217"/>
      <c r="AV186" s="217"/>
      <c r="AW186" s="217"/>
      <c r="AX186" s="217"/>
      <c r="AY186" s="217"/>
      <c r="AZ186" s="217"/>
      <c r="BA186" s="217"/>
      <c r="BB186" s="217"/>
      <c r="BC186" s="217"/>
      <c r="BD186" s="217"/>
      <c r="BE186" s="217"/>
      <c r="BF186" s="217"/>
      <c r="BG186" s="217"/>
      <c r="BH186" s="217"/>
      <c r="BI186" s="217"/>
      <c r="BJ186" s="217"/>
      <c r="BK186" s="217"/>
      <c r="BL186" s="217"/>
      <c r="BM186" s="217"/>
    </row>
    <row r="187" spans="1:65">
      <c r="A187" s="210">
        <v>186</v>
      </c>
      <c r="B187" s="210">
        <v>0</v>
      </c>
      <c r="C187" s="210">
        <v>0</v>
      </c>
      <c r="D187" s="210">
        <v>94</v>
      </c>
      <c r="E187" s="210" t="s">
        <v>163</v>
      </c>
      <c r="F187" s="210" t="s">
        <v>1818</v>
      </c>
      <c r="G187" s="210" t="s">
        <v>140</v>
      </c>
      <c r="H187" s="210" t="s">
        <v>1452</v>
      </c>
      <c r="I187" s="210">
        <v>1</v>
      </c>
      <c r="J187" s="218">
        <v>-0.10879853316484547</v>
      </c>
      <c r="K187" s="218">
        <v>-0.3379915260536685</v>
      </c>
      <c r="L187" s="218">
        <v>0.12658886493718871</v>
      </c>
      <c r="M187" s="218">
        <v>5.8450407591863034E-2</v>
      </c>
      <c r="N187" s="218">
        <v>0.17614410664288008</v>
      </c>
      <c r="O187" s="218">
        <v>0.19472732228251441</v>
      </c>
      <c r="P187" s="218">
        <v>-0.14596496444411414</v>
      </c>
      <c r="Q187" s="218">
        <v>0.46108674645060582</v>
      </c>
      <c r="R187" s="218">
        <v>-0.37515795733293689</v>
      </c>
      <c r="S187" s="218">
        <v>0.16994970142966867</v>
      </c>
      <c r="T187" s="218">
        <v>-0.25126985306870836</v>
      </c>
      <c r="U187" s="218">
        <v>2.7478381525805892E-2</v>
      </c>
      <c r="V187" s="218">
        <v>9.5616838871131579E-2</v>
      </c>
      <c r="W187" s="218">
        <v>-0.3813523625461484</v>
      </c>
      <c r="X187" s="218">
        <v>6.4644812805074434E-2</v>
      </c>
      <c r="Y187" s="218">
        <v>0.17614410664288008</v>
      </c>
      <c r="Z187" s="218">
        <v>-0.37515795733293689</v>
      </c>
      <c r="AA187" s="218">
        <v>-2.2076860179885572E-2</v>
      </c>
      <c r="AB187" s="218">
        <v>0.188532917069303</v>
      </c>
      <c r="AC187" s="218">
        <v>2.7007606729600501E-3</v>
      </c>
      <c r="AD187" s="218">
        <v>-0.10879853316484547</v>
      </c>
      <c r="AE187" s="217">
        <v>0</v>
      </c>
      <c r="AF187" s="217"/>
      <c r="AG187" s="217">
        <v>46.108674645060582</v>
      </c>
      <c r="AH187" s="217">
        <v>38.135236254614838</v>
      </c>
      <c r="AI187" s="210">
        <v>0</v>
      </c>
      <c r="AQ187" s="217"/>
      <c r="AR187" s="217"/>
      <c r="AS187" s="217"/>
      <c r="AT187" s="217"/>
      <c r="AU187" s="217"/>
      <c r="AV187" s="217"/>
      <c r="AW187" s="217"/>
      <c r="AX187" s="217"/>
      <c r="AY187" s="217"/>
      <c r="AZ187" s="217"/>
      <c r="BA187" s="217"/>
      <c r="BB187" s="217"/>
      <c r="BC187" s="217"/>
      <c r="BD187" s="217"/>
      <c r="BE187" s="217"/>
      <c r="BF187" s="217"/>
      <c r="BG187" s="217"/>
      <c r="BH187" s="217"/>
      <c r="BI187" s="217"/>
      <c r="BJ187" s="217"/>
      <c r="BK187" s="217"/>
      <c r="BL187" s="217"/>
      <c r="BM187" s="217"/>
    </row>
    <row r="188" spans="1:65">
      <c r="A188" s="210">
        <v>187</v>
      </c>
      <c r="B188" s="210">
        <v>0</v>
      </c>
      <c r="C188" s="210">
        <v>0</v>
      </c>
      <c r="D188" s="210">
        <v>0</v>
      </c>
      <c r="E188" s="210" t="s">
        <v>164</v>
      </c>
      <c r="F188" s="210" t="s">
        <v>1819</v>
      </c>
      <c r="G188" s="210" t="s">
        <v>140</v>
      </c>
      <c r="H188" s="210" t="s">
        <v>1453</v>
      </c>
      <c r="I188" s="210">
        <v>1</v>
      </c>
      <c r="J188" s="218">
        <v>-2.3076048652949863E-2</v>
      </c>
      <c r="K188" s="218">
        <v>0.2341886887276165</v>
      </c>
      <c r="L188" s="218">
        <v>-4.1024751260896178E-2</v>
      </c>
      <c r="M188" s="218">
        <v>7.8633266125413631E-2</v>
      </c>
      <c r="N188" s="218">
        <v>1.8804257432258779E-2</v>
      </c>
      <c r="O188" s="218">
        <v>0.11453067134130658</v>
      </c>
      <c r="P188" s="218">
        <v>0.19230838264240807</v>
      </c>
      <c r="Q188" s="218">
        <v>-0.13076826430062863</v>
      </c>
      <c r="R188" s="218">
        <v>-0.30427238951077812</v>
      </c>
      <c r="S188" s="218">
        <v>4.2735860909520675E-2</v>
      </c>
      <c r="T188" s="218">
        <v>6.8384556936276156E-3</v>
      </c>
      <c r="U188" s="218">
        <v>-5.8973453868842708E-2</v>
      </c>
      <c r="V188" s="218">
        <v>6.6667464386782685E-2</v>
      </c>
      <c r="W188" s="218">
        <v>-4.7007652130211762E-2</v>
      </c>
      <c r="X188" s="218">
        <v>-0.23247757907899222</v>
      </c>
      <c r="Y188" s="218">
        <v>-0.31025529038009347</v>
      </c>
      <c r="Z188" s="218">
        <v>6.8384556936276156E-3</v>
      </c>
      <c r="AA188" s="218">
        <v>0.10854777047199111</v>
      </c>
      <c r="AB188" s="218">
        <v>0.12649647307993764</v>
      </c>
      <c r="AC188" s="218">
        <v>-3.5041850391580809E-2</v>
      </c>
      <c r="AD188" s="218">
        <v>0.32393220176734894</v>
      </c>
      <c r="AE188" s="217">
        <v>0</v>
      </c>
      <c r="AF188" s="217"/>
      <c r="AG188" s="217">
        <v>32.393220176734893</v>
      </c>
      <c r="AH188" s="217">
        <v>31.025529038009346</v>
      </c>
      <c r="AI188" s="210">
        <v>0</v>
      </c>
      <c r="AQ188" s="217"/>
      <c r="AR188" s="217"/>
      <c r="AS188" s="217"/>
      <c r="AT188" s="217"/>
      <c r="AU188" s="217"/>
      <c r="AV188" s="217"/>
      <c r="AW188" s="217"/>
      <c r="AX188" s="217"/>
      <c r="AY188" s="217"/>
      <c r="AZ188" s="217"/>
      <c r="BA188" s="217"/>
      <c r="BB188" s="217"/>
      <c r="BC188" s="217"/>
      <c r="BD188" s="217"/>
      <c r="BE188" s="217"/>
      <c r="BF188" s="217"/>
      <c r="BG188" s="217"/>
      <c r="BH188" s="217"/>
      <c r="BI188" s="217"/>
      <c r="BJ188" s="217"/>
      <c r="BK188" s="217"/>
      <c r="BL188" s="217"/>
      <c r="BM188" s="217"/>
    </row>
    <row r="189" spans="1:65">
      <c r="A189" s="210">
        <v>188</v>
      </c>
      <c r="B189" s="210">
        <v>0</v>
      </c>
      <c r="C189" s="210">
        <v>0</v>
      </c>
      <c r="D189" s="210">
        <v>0</v>
      </c>
      <c r="E189" s="210" t="s">
        <v>165</v>
      </c>
      <c r="F189" s="210" t="s">
        <v>1820</v>
      </c>
      <c r="G189" s="210" t="s">
        <v>140</v>
      </c>
      <c r="H189" s="210" t="s">
        <v>1451</v>
      </c>
      <c r="I189" s="210">
        <v>1</v>
      </c>
      <c r="J189" s="218">
        <v>-3.5714285714285587E-2</v>
      </c>
      <c r="K189" s="218">
        <v>5.3571428571428589E-2</v>
      </c>
      <c r="L189" s="218">
        <v>7.1428571428571494E-2</v>
      </c>
      <c r="M189" s="218">
        <v>0.10714285714285718</v>
      </c>
      <c r="N189" s="218">
        <v>0.10714285714285718</v>
      </c>
      <c r="O189" s="218">
        <v>0.125</v>
      </c>
      <c r="P189" s="218">
        <v>8.9285714285714288E-2</v>
      </c>
      <c r="Q189" s="218">
        <v>0.16071428571428578</v>
      </c>
      <c r="R189" s="218">
        <v>-0.29761904761904762</v>
      </c>
      <c r="S189" s="218">
        <v>0.11904761904761904</v>
      </c>
      <c r="T189" s="218">
        <v>-3.5714285714285587E-2</v>
      </c>
      <c r="U189" s="218">
        <v>1.1904761904761862E-2</v>
      </c>
      <c r="V189" s="218">
        <v>0.11904761904761904</v>
      </c>
      <c r="W189" s="218">
        <v>-0.16666666666666671</v>
      </c>
      <c r="X189" s="218">
        <v>-8.3333333333333245E-2</v>
      </c>
      <c r="Y189" s="218">
        <v>-0.10714285714285718</v>
      </c>
      <c r="Z189" s="218">
        <v>-0.11309523809523801</v>
      </c>
      <c r="AA189" s="218">
        <v>8.9285714285714288E-2</v>
      </c>
      <c r="AB189" s="218">
        <v>0.31547619047619052</v>
      </c>
      <c r="AC189" s="218">
        <v>-2.3809523809523725E-2</v>
      </c>
      <c r="AD189" s="218">
        <v>0.15476190476190485</v>
      </c>
      <c r="AE189" s="217">
        <v>0</v>
      </c>
      <c r="AF189" s="217"/>
      <c r="AG189" s="217">
        <v>31.547619047619051</v>
      </c>
      <c r="AH189" s="217">
        <v>29.761904761904763</v>
      </c>
      <c r="AI189" s="210">
        <v>0</v>
      </c>
      <c r="AQ189" s="217"/>
      <c r="AR189" s="217"/>
      <c r="AS189" s="217"/>
      <c r="AT189" s="217"/>
      <c r="AU189" s="217"/>
      <c r="AV189" s="217"/>
      <c r="AW189" s="217"/>
      <c r="AX189" s="217"/>
      <c r="AY189" s="217"/>
      <c r="AZ189" s="217"/>
      <c r="BA189" s="217"/>
      <c r="BB189" s="217"/>
      <c r="BC189" s="217"/>
      <c r="BD189" s="217"/>
      <c r="BE189" s="217"/>
      <c r="BF189" s="217"/>
      <c r="BG189" s="217"/>
      <c r="BH189" s="217"/>
      <c r="BI189" s="217"/>
      <c r="BJ189" s="217"/>
      <c r="BK189" s="217"/>
      <c r="BL189" s="217"/>
      <c r="BM189" s="217"/>
    </row>
    <row r="190" spans="1:65">
      <c r="A190" s="210">
        <v>189</v>
      </c>
      <c r="B190" s="210">
        <v>0</v>
      </c>
      <c r="C190" s="210">
        <v>0</v>
      </c>
      <c r="D190" s="210">
        <v>95</v>
      </c>
      <c r="E190" s="210" t="s">
        <v>166</v>
      </c>
      <c r="F190" s="210" t="s">
        <v>1821</v>
      </c>
      <c r="G190" s="210" t="s">
        <v>140</v>
      </c>
      <c r="H190" s="210" t="s">
        <v>1455</v>
      </c>
      <c r="I190" s="210">
        <v>0</v>
      </c>
      <c r="J190" s="218">
        <v>-4.9641082702150729E-2</v>
      </c>
      <c r="K190" s="218">
        <v>6.3984032185273208E-3</v>
      </c>
      <c r="L190" s="218">
        <v>4.5689994228269006E-2</v>
      </c>
      <c r="M190" s="218">
        <v>2.9410321118301823E-2</v>
      </c>
      <c r="N190" s="218">
        <v>8.2048372502409889E-3</v>
      </c>
      <c r="O190" s="218">
        <v>1.9045384392991294E-2</v>
      </c>
      <c r="P190" s="218">
        <v>-2.6899087075369879E-2</v>
      </c>
      <c r="Q190" s="218">
        <v>6.998222005755135E-2</v>
      </c>
      <c r="R190" s="218">
        <v>8.1880094948263579E-2</v>
      </c>
      <c r="S190" s="218">
        <v>-3.7298717735649266E-2</v>
      </c>
      <c r="T190" s="218">
        <v>-3.6843379148770998E-2</v>
      </c>
      <c r="U190" s="218">
        <v>3.327480248589558E-2</v>
      </c>
      <c r="V190" s="218">
        <v>3.425612181335027E-2</v>
      </c>
      <c r="W190" s="218">
        <v>-3.9345029758554593E-3</v>
      </c>
      <c r="X190" s="218">
        <v>6.1246198432242938E-2</v>
      </c>
      <c r="Y190" s="218">
        <v>4.4389500941577606E-2</v>
      </c>
      <c r="Z190" s="218">
        <v>-5.6701004386886262E-3</v>
      </c>
      <c r="AA190" s="218">
        <v>3.0065752386387437E-2</v>
      </c>
      <c r="AB190" s="218">
        <v>-2.48007788858923E-2</v>
      </c>
      <c r="AC190" s="218">
        <v>-1.7230483885928183E-2</v>
      </c>
      <c r="AD190" s="218">
        <v>1.4168148526030962E-2</v>
      </c>
      <c r="AE190" s="217">
        <v>0</v>
      </c>
      <c r="AF190" s="217"/>
      <c r="AG190" s="217">
        <v>8.1880094948263586</v>
      </c>
      <c r="AH190" s="217">
        <v>3.7298717735649265</v>
      </c>
      <c r="AI190" s="210">
        <v>0</v>
      </c>
      <c r="AQ190" s="217"/>
      <c r="AR190" s="217"/>
      <c r="AS190" s="217"/>
      <c r="AT190" s="217"/>
      <c r="AU190" s="217"/>
      <c r="AV190" s="217"/>
      <c r="AW190" s="217"/>
      <c r="AX190" s="217"/>
      <c r="AY190" s="217"/>
      <c r="AZ190" s="217"/>
      <c r="BA190" s="217"/>
      <c r="BB190" s="217"/>
      <c r="BC190" s="217"/>
      <c r="BD190" s="217"/>
      <c r="BE190" s="217"/>
      <c r="BF190" s="217"/>
      <c r="BG190" s="217"/>
      <c r="BH190" s="217"/>
      <c r="BI190" s="217"/>
      <c r="BJ190" s="217"/>
      <c r="BK190" s="217"/>
      <c r="BL190" s="217"/>
      <c r="BM190" s="217"/>
    </row>
    <row r="191" spans="1:65">
      <c r="A191" s="210">
        <v>190</v>
      </c>
      <c r="B191" s="210">
        <v>0</v>
      </c>
      <c r="C191" s="210">
        <v>0</v>
      </c>
      <c r="D191" s="210">
        <v>0</v>
      </c>
      <c r="E191" s="210" t="s">
        <v>167</v>
      </c>
      <c r="F191" s="210" t="s">
        <v>1822</v>
      </c>
      <c r="G191" s="210" t="s">
        <v>140</v>
      </c>
      <c r="H191" s="210" t="s">
        <v>1456</v>
      </c>
      <c r="I191" s="210">
        <v>0</v>
      </c>
      <c r="J191" s="218">
        <v>-6.9149862753966271E-2</v>
      </c>
      <c r="K191" s="218">
        <v>2.9244493122368823E-2</v>
      </c>
      <c r="L191" s="218">
        <v>4.6775195207068181E-2</v>
      </c>
      <c r="M191" s="218">
        <v>3.5513600168633003E-2</v>
      </c>
      <c r="N191" s="218">
        <v>5.3119533646655885E-2</v>
      </c>
      <c r="O191" s="218">
        <v>-3.5877493379571448E-3</v>
      </c>
      <c r="P191" s="218">
        <v>-2.6420798904665716E-2</v>
      </c>
      <c r="Q191" s="218">
        <v>-0.11697189317267412</v>
      </c>
      <c r="R191" s="218">
        <v>7.9472947718054979E-2</v>
      </c>
      <c r="S191" s="218">
        <v>-4.0765556336519793E-2</v>
      </c>
      <c r="T191" s="218">
        <v>-1.4487697784849353E-2</v>
      </c>
      <c r="U191" s="218">
        <v>2.2012817159661573E-2</v>
      </c>
      <c r="V191" s="218">
        <v>4.0472542537904832E-2</v>
      </c>
      <c r="W191" s="218">
        <v>-1.5961793649639618E-2</v>
      </c>
      <c r="X191" s="218">
        <v>-4.3418130914373111E-2</v>
      </c>
      <c r="Y191" s="218">
        <v>6.2013851410032815E-2</v>
      </c>
      <c r="Z191" s="218">
        <v>8.0207711009469523E-2</v>
      </c>
      <c r="AA191" s="218">
        <v>-3.5553310641689803E-2</v>
      </c>
      <c r="AB191" s="218">
        <v>-9.9581938599303726E-2</v>
      </c>
      <c r="AC191" s="218">
        <v>4.5756508500007847E-3</v>
      </c>
      <c r="AD191" s="218">
        <v>6.1503423255065734E-2</v>
      </c>
      <c r="AE191" s="217">
        <v>0</v>
      </c>
      <c r="AF191" s="217"/>
      <c r="AG191" s="217">
        <v>8.020771100946952</v>
      </c>
      <c r="AH191" s="217">
        <v>11.697189317267412</v>
      </c>
      <c r="AI191" s="210">
        <v>0</v>
      </c>
      <c r="AQ191" s="217"/>
      <c r="AR191" s="217"/>
      <c r="AS191" s="217"/>
      <c r="AT191" s="217"/>
      <c r="AU191" s="217"/>
      <c r="AV191" s="217"/>
      <c r="AW191" s="217"/>
      <c r="AX191" s="217"/>
      <c r="AY191" s="217"/>
      <c r="AZ191" s="217"/>
      <c r="BA191" s="217"/>
      <c r="BB191" s="217"/>
      <c r="BC191" s="217"/>
      <c r="BD191" s="217"/>
      <c r="BE191" s="217"/>
      <c r="BF191" s="217"/>
      <c r="BG191" s="217"/>
      <c r="BH191" s="217"/>
      <c r="BI191" s="217"/>
      <c r="BJ191" s="217"/>
      <c r="BK191" s="217"/>
      <c r="BL191" s="217"/>
      <c r="BM191" s="217"/>
    </row>
    <row r="192" spans="1:65">
      <c r="A192" s="210">
        <v>191</v>
      </c>
      <c r="B192" s="210">
        <v>0</v>
      </c>
      <c r="C192" s="210">
        <v>0</v>
      </c>
      <c r="D192" s="210">
        <v>0</v>
      </c>
      <c r="E192" s="210" t="s">
        <v>168</v>
      </c>
      <c r="F192" s="210" t="s">
        <v>1823</v>
      </c>
      <c r="G192" s="210" t="s">
        <v>140</v>
      </c>
      <c r="H192" s="210" t="s">
        <v>1454</v>
      </c>
      <c r="I192" s="210">
        <v>0</v>
      </c>
      <c r="J192" s="218">
        <v>-5.7723748680958913E-2</v>
      </c>
      <c r="K192" s="218">
        <v>1.1882246116185853E-2</v>
      </c>
      <c r="L192" s="218">
        <v>4.8367892157527848E-2</v>
      </c>
      <c r="M192" s="218">
        <v>3.0481550910404383E-2</v>
      </c>
      <c r="N192" s="218">
        <v>2.6605435845959469E-2</v>
      </c>
      <c r="O192" s="218">
        <v>6.0043352867965435E-4</v>
      </c>
      <c r="P192" s="218">
        <v>-2.8455321939240275E-2</v>
      </c>
      <c r="Q192" s="218">
        <v>1.9121806661964353E-2</v>
      </c>
      <c r="R192" s="218">
        <v>7.5356789033195759E-2</v>
      </c>
      <c r="S192" s="218">
        <v>-3.7498699161797683E-2</v>
      </c>
      <c r="T192" s="218">
        <v>-2.8306860408987489E-2</v>
      </c>
      <c r="U192" s="218">
        <v>2.8270555883985422E-2</v>
      </c>
      <c r="V192" s="218">
        <v>3.2725503470396142E-2</v>
      </c>
      <c r="W192" s="218">
        <v>-6.7199487464189283E-3</v>
      </c>
      <c r="X192" s="218">
        <v>2.6601263861289227E-2</v>
      </c>
      <c r="Y192" s="218">
        <v>4.9044778797220759E-2</v>
      </c>
      <c r="Z192" s="218">
        <v>3.799557994397338E-2</v>
      </c>
      <c r="AA192" s="218">
        <v>4.8112712452957592E-3</v>
      </c>
      <c r="AB192" s="218">
        <v>-5.4080960584736625E-2</v>
      </c>
      <c r="AC192" s="218">
        <v>-1.0701520081886113E-2</v>
      </c>
      <c r="AD192" s="218">
        <v>3.8238924015570511E-2</v>
      </c>
      <c r="AE192" s="217">
        <v>0</v>
      </c>
      <c r="AF192" s="217"/>
      <c r="AG192" s="217">
        <v>7.5356789033195763</v>
      </c>
      <c r="AH192" s="217">
        <v>5.4080960584736628</v>
      </c>
      <c r="AI192" s="210">
        <v>0</v>
      </c>
      <c r="AQ192" s="217"/>
      <c r="AR192" s="217"/>
      <c r="AS192" s="217"/>
      <c r="AT192" s="217"/>
      <c r="AU192" s="217"/>
      <c r="AV192" s="217"/>
      <c r="AW192" s="217"/>
      <c r="AX192" s="217"/>
      <c r="AY192" s="217"/>
      <c r="AZ192" s="217"/>
      <c r="BA192" s="217"/>
      <c r="BB192" s="217"/>
      <c r="BC192" s="217"/>
      <c r="BD192" s="217"/>
      <c r="BE192" s="217"/>
      <c r="BF192" s="217"/>
      <c r="BG192" s="217"/>
      <c r="BH192" s="217"/>
      <c r="BI192" s="217"/>
      <c r="BJ192" s="217"/>
      <c r="BK192" s="217"/>
      <c r="BL192" s="217"/>
      <c r="BM192" s="217"/>
    </row>
    <row r="193" spans="1:65">
      <c r="A193" s="210">
        <v>192</v>
      </c>
      <c r="B193" s="210">
        <v>0</v>
      </c>
      <c r="C193" s="210">
        <v>0</v>
      </c>
      <c r="D193" s="210">
        <v>96</v>
      </c>
      <c r="E193" s="210" t="s">
        <v>169</v>
      </c>
      <c r="F193" s="210" t="s">
        <v>1824</v>
      </c>
      <c r="G193" s="210" t="s">
        <v>1497</v>
      </c>
      <c r="H193" s="210" t="s">
        <v>1470</v>
      </c>
      <c r="I193" s="210">
        <v>1</v>
      </c>
      <c r="J193" s="218">
        <v>0.65137614678899081</v>
      </c>
      <c r="K193" s="218">
        <v>0.25076452599388388</v>
      </c>
      <c r="L193" s="218">
        <v>1</v>
      </c>
      <c r="M193" s="218">
        <v>0.72680937818552505</v>
      </c>
      <c r="N193" s="218">
        <v>1</v>
      </c>
      <c r="O193" s="218">
        <v>0.82161060142711517</v>
      </c>
      <c r="P193" s="218">
        <v>0.8165137614678899</v>
      </c>
      <c r="Q193" s="218">
        <v>1</v>
      </c>
      <c r="R193" s="218">
        <v>1</v>
      </c>
      <c r="S193" s="218">
        <v>-1.6687054026503565</v>
      </c>
      <c r="T193" s="218">
        <v>1</v>
      </c>
      <c r="U193" s="218">
        <v>1</v>
      </c>
      <c r="V193" s="218">
        <v>-1.345565749235474</v>
      </c>
      <c r="W193" s="218">
        <v>-1.1936799184505604</v>
      </c>
      <c r="X193" s="218">
        <v>0.44852191641182471</v>
      </c>
      <c r="Y193" s="218">
        <v>-0.26605504587155954</v>
      </c>
      <c r="Z193" s="218">
        <v>0.10499490316004088</v>
      </c>
      <c r="AA193" s="218">
        <v>0.73904179408766557</v>
      </c>
      <c r="AB193" s="218">
        <v>0.79204892966360851</v>
      </c>
      <c r="AC193" s="218">
        <v>-1.6952089704383284</v>
      </c>
      <c r="AD193" s="218">
        <v>0.84301732925586126</v>
      </c>
      <c r="AE193" s="217">
        <v>0</v>
      </c>
      <c r="AF193" s="217"/>
      <c r="AG193" s="217">
        <v>100</v>
      </c>
      <c r="AH193" s="217">
        <v>169.52089704383283</v>
      </c>
      <c r="AI193" s="210">
        <v>0</v>
      </c>
      <c r="AQ193" s="217"/>
      <c r="AR193" s="217"/>
      <c r="AS193" s="217"/>
      <c r="AT193" s="217"/>
      <c r="AU193" s="217"/>
      <c r="AV193" s="217"/>
      <c r="AW193" s="217"/>
      <c r="AX193" s="217"/>
      <c r="AY193" s="217"/>
      <c r="AZ193" s="217"/>
      <c r="BA193" s="217"/>
      <c r="BB193" s="217"/>
      <c r="BC193" s="217"/>
      <c r="BD193" s="217"/>
      <c r="BE193" s="217"/>
      <c r="BF193" s="217"/>
      <c r="BG193" s="217"/>
      <c r="BH193" s="217"/>
      <c r="BI193" s="217"/>
      <c r="BJ193" s="217"/>
      <c r="BK193" s="217"/>
      <c r="BL193" s="217"/>
      <c r="BM193" s="217"/>
    </row>
    <row r="194" spans="1:65">
      <c r="A194" s="210">
        <v>193</v>
      </c>
      <c r="B194" s="210">
        <v>0</v>
      </c>
      <c r="C194" s="210">
        <v>0</v>
      </c>
      <c r="D194" s="210">
        <v>97</v>
      </c>
      <c r="E194" s="210" t="s">
        <v>170</v>
      </c>
      <c r="F194" s="210" t="s">
        <v>551</v>
      </c>
      <c r="G194" s="210" t="s">
        <v>1497</v>
      </c>
      <c r="H194" s="210" t="s">
        <v>1471</v>
      </c>
      <c r="I194" s="210">
        <v>1</v>
      </c>
      <c r="J194" s="218">
        <v>0.58355674709562111</v>
      </c>
      <c r="K194" s="218">
        <v>-8.6684539767649754E-2</v>
      </c>
      <c r="L194" s="218">
        <v>-1.3655049151027703</v>
      </c>
      <c r="M194" s="218">
        <v>-0.43521000893655043</v>
      </c>
      <c r="N194" s="218">
        <v>0.77390527256479003</v>
      </c>
      <c r="O194" s="218">
        <v>0.6952636282394995</v>
      </c>
      <c r="P194" s="218">
        <v>0.82752457551385172</v>
      </c>
      <c r="Q194" s="218">
        <v>7.1492403932082284E-3</v>
      </c>
      <c r="R194" s="218">
        <v>1</v>
      </c>
      <c r="S194" s="218">
        <v>-0.59696157283288664</v>
      </c>
      <c r="T194" s="218">
        <v>1</v>
      </c>
      <c r="U194" s="218">
        <v>0.84986595174262736</v>
      </c>
      <c r="V194" s="218">
        <v>0.20196604110813224</v>
      </c>
      <c r="W194" s="218">
        <v>-1.9356568364611264</v>
      </c>
      <c r="X194" s="218">
        <v>0.22788203753351197</v>
      </c>
      <c r="Y194" s="218">
        <v>0.24843610366398566</v>
      </c>
      <c r="Z194" s="218">
        <v>-0.12332439678284191</v>
      </c>
      <c r="AA194" s="218">
        <v>0.4941912421805183</v>
      </c>
      <c r="AB194" s="218">
        <v>0.41376228775692586</v>
      </c>
      <c r="AC194" s="218">
        <v>3.4852546916889972E-2</v>
      </c>
      <c r="AD194" s="218">
        <v>0.20822162645218947</v>
      </c>
      <c r="AE194" s="217">
        <v>0</v>
      </c>
      <c r="AF194" s="217"/>
      <c r="AG194" s="217">
        <v>100</v>
      </c>
      <c r="AH194" s="217">
        <v>193.56568364611263</v>
      </c>
      <c r="AI194" s="210">
        <v>0</v>
      </c>
      <c r="AQ194" s="217"/>
      <c r="AR194" s="217"/>
      <c r="AS194" s="217"/>
      <c r="AT194" s="217"/>
      <c r="AU194" s="217"/>
      <c r="AV194" s="217"/>
      <c r="AW194" s="217"/>
      <c r="AX194" s="217"/>
      <c r="AY194" s="217"/>
      <c r="AZ194" s="217"/>
      <c r="BA194" s="217"/>
      <c r="BB194" s="217"/>
      <c r="BC194" s="217"/>
      <c r="BD194" s="217"/>
      <c r="BE194" s="217"/>
      <c r="BF194" s="217"/>
      <c r="BG194" s="217"/>
      <c r="BH194" s="217"/>
      <c r="BI194" s="217"/>
      <c r="BJ194" s="217"/>
      <c r="BK194" s="217"/>
      <c r="BL194" s="217"/>
      <c r="BM194" s="217"/>
    </row>
    <row r="195" spans="1:65">
      <c r="A195" s="210">
        <v>194</v>
      </c>
      <c r="B195" s="210" t="s">
        <v>345</v>
      </c>
      <c r="C195" s="210" t="s">
        <v>317</v>
      </c>
      <c r="D195" s="210">
        <v>98</v>
      </c>
      <c r="E195" s="210" t="s">
        <v>173</v>
      </c>
      <c r="F195" s="210" t="s">
        <v>1549</v>
      </c>
      <c r="G195" s="210" t="s">
        <v>1496</v>
      </c>
      <c r="H195" s="210" t="s">
        <v>1427</v>
      </c>
      <c r="I195" s="210">
        <v>0</v>
      </c>
      <c r="J195" s="218">
        <v>-3.105590062111772E-3</v>
      </c>
      <c r="K195" s="218">
        <v>1.0351966873706004E-2</v>
      </c>
      <c r="L195" s="218">
        <v>-3.1055900621118016E-2</v>
      </c>
      <c r="M195" s="218">
        <v>-2.0703933747410834E-3</v>
      </c>
      <c r="N195" s="218">
        <v>7.2463768115942325E-3</v>
      </c>
      <c r="O195" s="218">
        <v>1.2422360248447235E-2</v>
      </c>
      <c r="P195" s="218">
        <v>1.8633540372670926E-2</v>
      </c>
      <c r="Q195" s="218">
        <v>-7.2463768115940859E-3</v>
      </c>
      <c r="R195" s="218">
        <v>1.1387163561076694E-2</v>
      </c>
      <c r="S195" s="218">
        <v>6.2111801242236914E-3</v>
      </c>
      <c r="T195" s="218">
        <v>-3.9337474120082788E-2</v>
      </c>
      <c r="U195" s="218">
        <v>-7.2463768115940859E-3</v>
      </c>
      <c r="V195" s="218">
        <v>-1.0351966873705417E-3</v>
      </c>
      <c r="W195" s="218">
        <v>1.1387163561076694E-2</v>
      </c>
      <c r="X195" s="218">
        <v>2.0703933747412008E-2</v>
      </c>
      <c r="Y195" s="218">
        <v>8.2815734989649219E-3</v>
      </c>
      <c r="Z195" s="218">
        <v>-1.0351966873706004E-2</v>
      </c>
      <c r="AA195" s="218">
        <v>1.7598343685300239E-2</v>
      </c>
      <c r="AB195" s="218">
        <v>1.3457556935817924E-2</v>
      </c>
      <c r="AC195" s="218">
        <v>1.2422360248447235E-2</v>
      </c>
      <c r="AD195" s="218">
        <v>3.105590062111919E-3</v>
      </c>
      <c r="AE195" s="217">
        <v>0</v>
      </c>
      <c r="AF195" s="217"/>
      <c r="AG195" s="217">
        <v>2.0703933747412009</v>
      </c>
      <c r="AH195" s="217">
        <v>3.9337474120082789</v>
      </c>
      <c r="AI195" s="210">
        <v>0</v>
      </c>
      <c r="AQ195" s="217"/>
      <c r="AR195" s="217"/>
      <c r="AS195" s="217"/>
      <c r="AT195" s="217"/>
      <c r="AU195" s="217"/>
      <c r="AV195" s="217"/>
      <c r="AW195" s="217"/>
      <c r="AX195" s="217"/>
      <c r="AY195" s="217"/>
      <c r="AZ195" s="217"/>
      <c r="BA195" s="217"/>
      <c r="BB195" s="217"/>
      <c r="BC195" s="217"/>
      <c r="BD195" s="217"/>
      <c r="BE195" s="217"/>
      <c r="BF195" s="217"/>
      <c r="BG195" s="217"/>
      <c r="BH195" s="217"/>
      <c r="BI195" s="217"/>
      <c r="BJ195" s="217"/>
      <c r="BK195" s="217"/>
      <c r="BL195" s="217"/>
      <c r="BM195" s="217"/>
    </row>
    <row r="196" spans="1:65">
      <c r="A196" s="210">
        <v>195</v>
      </c>
      <c r="B196" s="210">
        <v>0</v>
      </c>
      <c r="C196" s="210">
        <v>0</v>
      </c>
      <c r="D196" s="210">
        <v>99</v>
      </c>
      <c r="E196" s="210" t="s">
        <v>174</v>
      </c>
      <c r="F196" s="210" t="s">
        <v>1505</v>
      </c>
      <c r="G196" s="210" t="s">
        <v>1497</v>
      </c>
      <c r="H196" s="210" t="s">
        <v>1485</v>
      </c>
      <c r="I196" s="210">
        <v>0</v>
      </c>
      <c r="J196" s="218">
        <v>-0.10765239948119322</v>
      </c>
      <c r="K196" s="218">
        <v>-6.0959792477302065E-2</v>
      </c>
      <c r="L196" s="218">
        <v>0.10505836575875498</v>
      </c>
      <c r="M196" s="218">
        <v>1.1673151750972837E-2</v>
      </c>
      <c r="N196" s="218">
        <v>-6.614785992217892E-2</v>
      </c>
      <c r="O196" s="218">
        <v>2.9831387808041655E-2</v>
      </c>
      <c r="P196" s="218">
        <v>0.12840466926070046</v>
      </c>
      <c r="Q196" s="218">
        <v>-0.36249027237354081</v>
      </c>
      <c r="R196" s="218">
        <v>0.14656290531776928</v>
      </c>
      <c r="S196" s="218">
        <v>2.0752269779507247E-2</v>
      </c>
      <c r="T196" s="218">
        <v>3.2425421530479899E-2</v>
      </c>
      <c r="U196" s="218">
        <v>5.1880674448768578E-3</v>
      </c>
      <c r="V196" s="218">
        <v>0.18417639429312585</v>
      </c>
      <c r="W196" s="218">
        <v>1.0376134889753716E-2</v>
      </c>
      <c r="X196" s="218">
        <v>6.3553826199740676E-2</v>
      </c>
      <c r="Y196" s="218">
        <v>-0.11024643320363166</v>
      </c>
      <c r="Z196" s="218">
        <v>-5.7068741893644512E-2</v>
      </c>
      <c r="AA196" s="218">
        <v>0.19714656290531782</v>
      </c>
      <c r="AB196" s="218">
        <v>6.3553826199740676E-2</v>
      </c>
      <c r="AC196" s="218">
        <v>2.8534370946822346E-2</v>
      </c>
      <c r="AD196" s="218">
        <v>0.1063553826199741</v>
      </c>
      <c r="AE196" s="217">
        <v>0</v>
      </c>
      <c r="AF196" s="217"/>
      <c r="AG196" s="217">
        <v>19.714656290531781</v>
      </c>
      <c r="AH196" s="217">
        <v>36.249027237354085</v>
      </c>
      <c r="AI196" s="210">
        <v>0</v>
      </c>
      <c r="AQ196" s="217"/>
      <c r="AR196" s="217"/>
      <c r="AS196" s="217"/>
      <c r="AT196" s="217"/>
      <c r="AU196" s="217"/>
      <c r="AV196" s="217"/>
      <c r="AW196" s="217"/>
      <c r="AX196" s="217"/>
      <c r="AY196" s="217"/>
      <c r="AZ196" s="217"/>
      <c r="BA196" s="217"/>
      <c r="BB196" s="217"/>
      <c r="BC196" s="217"/>
      <c r="BD196" s="217"/>
      <c r="BE196" s="217"/>
      <c r="BF196" s="217"/>
      <c r="BG196" s="217"/>
      <c r="BH196" s="217"/>
      <c r="BI196" s="217"/>
      <c r="BJ196" s="217"/>
      <c r="BK196" s="217"/>
      <c r="BL196" s="217"/>
      <c r="BM196" s="217"/>
    </row>
    <row r="197" spans="1:65">
      <c r="A197" s="210">
        <v>196</v>
      </c>
      <c r="B197" s="210">
        <v>0</v>
      </c>
      <c r="C197" s="210">
        <v>0</v>
      </c>
      <c r="D197" s="210">
        <v>100</v>
      </c>
      <c r="E197" s="210" t="s">
        <v>286</v>
      </c>
      <c r="F197" s="210" t="s">
        <v>1826</v>
      </c>
      <c r="G197" s="210" t="s">
        <v>140</v>
      </c>
      <c r="H197" s="210" t="s">
        <v>1439</v>
      </c>
      <c r="I197" s="210">
        <v>0</v>
      </c>
      <c r="J197" s="218">
        <v>4.4929258019224497E-2</v>
      </c>
      <c r="K197" s="218">
        <v>-5.6485581596284737E-2</v>
      </c>
      <c r="L197" s="218">
        <v>1.5228426395939049E-2</v>
      </c>
      <c r="M197" s="218">
        <v>-3.8773085646398135E-2</v>
      </c>
      <c r="N197" s="218">
        <v>-8.2514310400691224E-2</v>
      </c>
      <c r="O197" s="218">
        <v>-3.564099794794251E-2</v>
      </c>
      <c r="P197" s="218">
        <v>-0.14115995247866947</v>
      </c>
      <c r="Q197" s="218">
        <v>-7.5602116859272367E-3</v>
      </c>
      <c r="R197" s="218">
        <v>2.4192677394967003E-2</v>
      </c>
      <c r="S197" s="218">
        <v>4.644130035640918E-3</v>
      </c>
      <c r="T197" s="218">
        <v>-6.5881844691651299E-3</v>
      </c>
      <c r="U197" s="218">
        <v>1.3392374986499566E-2</v>
      </c>
      <c r="V197" s="218" t="e">
        <v>#VALUE!</v>
      </c>
      <c r="W197" s="218">
        <v>3.1428880008640206E-2</v>
      </c>
      <c r="X197" s="218">
        <v>-1.1448320552975507E-2</v>
      </c>
      <c r="Y197" s="218">
        <v>-5.0761421319796829E-3</v>
      </c>
      <c r="Z197" s="218">
        <v>-3.564099794794251E-2</v>
      </c>
      <c r="AA197" s="218">
        <v>-6.6205853763905489E-2</v>
      </c>
      <c r="AB197" s="218">
        <v>-2.7972783237930697E-2</v>
      </c>
      <c r="AC197" s="218">
        <v>1.7496489901717142E-2</v>
      </c>
      <c r="AD197" s="218">
        <v>5.5081542283183862E-2</v>
      </c>
      <c r="AE197" s="217">
        <v>0</v>
      </c>
      <c r="AF197" s="217"/>
      <c r="AG197" s="217">
        <v>5.5081542283183866</v>
      </c>
      <c r="AH197" s="217">
        <v>14.115995247866946</v>
      </c>
      <c r="AI197" s="210">
        <v>0</v>
      </c>
      <c r="AQ197" s="217"/>
      <c r="AR197" s="217"/>
      <c r="AS197" s="217"/>
      <c r="AT197" s="217"/>
      <c r="AU197" s="217"/>
      <c r="AV197" s="217"/>
      <c r="AW197" s="217"/>
      <c r="AX197" s="217"/>
      <c r="AY197" s="217"/>
      <c r="AZ197" s="217"/>
      <c r="BA197" s="217"/>
      <c r="BB197" s="217"/>
      <c r="BC197" s="217"/>
      <c r="BD197" s="217"/>
      <c r="BE197" s="217"/>
      <c r="BF197" s="217"/>
      <c r="BG197" s="217"/>
      <c r="BH197" s="217"/>
      <c r="BI197" s="217"/>
      <c r="BJ197" s="217"/>
      <c r="BK197" s="217"/>
      <c r="BL197" s="217"/>
      <c r="BM197" s="217"/>
    </row>
    <row r="198" spans="1:65">
      <c r="A198" s="210">
        <v>197</v>
      </c>
      <c r="B198" s="210">
        <v>0</v>
      </c>
      <c r="C198" s="210">
        <v>0</v>
      </c>
      <c r="D198" s="210">
        <v>0</v>
      </c>
      <c r="E198" s="210" t="s">
        <v>287</v>
      </c>
      <c r="F198" s="210" t="s">
        <v>1827</v>
      </c>
      <c r="G198" s="210" t="s">
        <v>140</v>
      </c>
      <c r="H198" s="210" t="s">
        <v>1440</v>
      </c>
      <c r="I198" s="210">
        <v>0</v>
      </c>
      <c r="J198" s="218">
        <v>7.6015880429705807E-2</v>
      </c>
      <c r="K198" s="218">
        <v>-6.188696870621218E-3</v>
      </c>
      <c r="L198" s="218">
        <v>4.7874824848201381E-3</v>
      </c>
      <c r="M198" s="218">
        <v>-0.12809434843531059</v>
      </c>
      <c r="N198" s="218">
        <v>-0.127627276973377</v>
      </c>
      <c r="O198" s="218">
        <v>0.10100420364315747</v>
      </c>
      <c r="P198" s="218">
        <v>-0.29635684259691736</v>
      </c>
      <c r="Q198" s="218">
        <v>-0.16592713685193827</v>
      </c>
      <c r="R198" s="218">
        <v>2.7557216254086869E-2</v>
      </c>
      <c r="S198" s="218">
        <v>4.226996730499772E-2</v>
      </c>
      <c r="T198" s="218">
        <v>5.091078935077066E-2</v>
      </c>
      <c r="U198" s="218">
        <v>6.7725361980382802E-3</v>
      </c>
      <c r="V198" s="218" t="e">
        <v>#VALUE!</v>
      </c>
      <c r="W198" s="218">
        <v>-1.9149929939280715E-2</v>
      </c>
      <c r="X198" s="218">
        <v>6.3404950957496417E-2</v>
      </c>
      <c r="Y198" s="218">
        <v>1.459598318542737E-2</v>
      </c>
      <c r="Z198" s="218">
        <v>-2.3353573096683792E-2</v>
      </c>
      <c r="AA198" s="218">
        <v>-1.1910322279308688E-2</v>
      </c>
      <c r="AB198" s="218">
        <v>-0.11034563288183095</v>
      </c>
      <c r="AC198" s="218">
        <v>-5.2662307333022011E-2</v>
      </c>
      <c r="AD198" s="218">
        <v>5.651564689397482E-2</v>
      </c>
      <c r="AE198" s="217">
        <v>0</v>
      </c>
      <c r="AF198" s="217"/>
      <c r="AG198" s="217">
        <v>10.100420364315747</v>
      </c>
      <c r="AH198" s="217">
        <v>29.635684259691736</v>
      </c>
      <c r="AI198" s="210">
        <v>0</v>
      </c>
      <c r="AQ198" s="217"/>
      <c r="AR198" s="217"/>
      <c r="AS198" s="217"/>
      <c r="AT198" s="217"/>
      <c r="AU198" s="217"/>
      <c r="AV198" s="217"/>
      <c r="AW198" s="217"/>
      <c r="AX198" s="217"/>
      <c r="AY198" s="217"/>
      <c r="AZ198" s="217"/>
      <c r="BA198" s="217"/>
      <c r="BB198" s="217"/>
      <c r="BC198" s="217"/>
      <c r="BD198" s="217"/>
      <c r="BE198" s="217"/>
      <c r="BF198" s="217"/>
      <c r="BG198" s="217"/>
      <c r="BH198" s="217"/>
      <c r="BI198" s="217"/>
      <c r="BJ198" s="217"/>
      <c r="BK198" s="217"/>
      <c r="BL198" s="217"/>
      <c r="BM198" s="217"/>
    </row>
    <row r="199" spans="1:65">
      <c r="A199" s="210">
        <v>198</v>
      </c>
      <c r="B199" s="210">
        <v>0</v>
      </c>
      <c r="C199" s="210">
        <v>0</v>
      </c>
      <c r="D199" s="210">
        <v>0</v>
      </c>
      <c r="E199" s="210" t="s">
        <v>288</v>
      </c>
      <c r="F199" s="210" t="s">
        <v>1828</v>
      </c>
      <c r="G199" s="210" t="s">
        <v>140</v>
      </c>
      <c r="H199" s="210" t="s">
        <v>1438</v>
      </c>
      <c r="I199" s="210">
        <v>0</v>
      </c>
      <c r="J199" s="218">
        <v>5.4340622929091975E-2</v>
      </c>
      <c r="K199" s="218">
        <v>-4.3627126132096336E-2</v>
      </c>
      <c r="L199" s="218">
        <v>1.1817981002871583E-2</v>
      </c>
      <c r="M199" s="218">
        <v>-6.0194389220234179E-2</v>
      </c>
      <c r="N199" s="218">
        <v>-9.5316986967086473E-2</v>
      </c>
      <c r="O199" s="218">
        <v>2.4298652529268702E-3</v>
      </c>
      <c r="P199" s="218">
        <v>-0.18975038656947213</v>
      </c>
      <c r="Q199" s="218">
        <v>-4.7161475590899157E-2</v>
      </c>
      <c r="R199" s="218">
        <v>2.4629997791031474E-2</v>
      </c>
      <c r="S199" s="218">
        <v>1.6898608349900451E-2</v>
      </c>
      <c r="T199" s="218">
        <v>9.9403578528826086E-3</v>
      </c>
      <c r="U199" s="218">
        <v>9.4985641705323549E-3</v>
      </c>
      <c r="V199" s="218" t="e">
        <v>#VALUE!</v>
      </c>
      <c r="W199" s="218">
        <v>1.5352330461674403E-2</v>
      </c>
      <c r="X199" s="218">
        <v>9.277667329357071E-3</v>
      </c>
      <c r="Y199" s="218">
        <v>1.8776231499888169E-3</v>
      </c>
      <c r="Z199" s="218">
        <v>-3.4349458802739111E-2</v>
      </c>
      <c r="AA199" s="218">
        <v>-5.2242102937928026E-2</v>
      </c>
      <c r="AB199" s="218">
        <v>-5.8427214490832845E-2</v>
      </c>
      <c r="AC199" s="218">
        <v>-3.4239010382151784E-3</v>
      </c>
      <c r="AD199" s="218">
        <v>5.3015241882041049E-2</v>
      </c>
      <c r="AE199" s="217">
        <v>0</v>
      </c>
      <c r="AF199" s="217"/>
      <c r="AG199" s="217">
        <v>5.4340622929091973</v>
      </c>
      <c r="AH199" s="217">
        <v>18.975038656947213</v>
      </c>
      <c r="AI199" s="210">
        <v>0</v>
      </c>
      <c r="AQ199" s="217"/>
      <c r="AR199" s="217"/>
      <c r="AS199" s="217"/>
      <c r="AT199" s="217"/>
      <c r="AU199" s="217"/>
      <c r="AV199" s="217"/>
      <c r="AW199" s="217"/>
      <c r="AX199" s="217"/>
      <c r="AY199" s="217"/>
      <c r="AZ199" s="217"/>
      <c r="BA199" s="217"/>
      <c r="BB199" s="217"/>
      <c r="BC199" s="217"/>
      <c r="BD199" s="217"/>
      <c r="BE199" s="217"/>
      <c r="BF199" s="217"/>
      <c r="BG199" s="217"/>
      <c r="BH199" s="217"/>
      <c r="BI199" s="217"/>
      <c r="BJ199" s="217"/>
      <c r="BK199" s="217"/>
      <c r="BL199" s="217"/>
      <c r="BM199" s="217"/>
    </row>
    <row r="200" spans="1:65">
      <c r="A200" s="210">
        <v>199</v>
      </c>
      <c r="B200" s="210">
        <v>0</v>
      </c>
      <c r="C200" s="210">
        <v>0</v>
      </c>
      <c r="D200" s="210">
        <v>101</v>
      </c>
      <c r="E200" s="210" t="s">
        <v>289</v>
      </c>
      <c r="F200" s="210" t="s">
        <v>1829</v>
      </c>
      <c r="G200" s="210" t="s">
        <v>140</v>
      </c>
      <c r="H200" s="210" t="s">
        <v>1442</v>
      </c>
      <c r="I200" s="210">
        <v>1</v>
      </c>
      <c r="J200" s="218">
        <v>0.19101123595505623</v>
      </c>
      <c r="K200" s="218">
        <v>-0.55056179775280889</v>
      </c>
      <c r="L200" s="218">
        <v>-0.70224719101123578</v>
      </c>
      <c r="M200" s="218">
        <v>3.0898876404494346E-2</v>
      </c>
      <c r="N200" s="218">
        <v>-0.64325842696629199</v>
      </c>
      <c r="O200" s="218">
        <v>-1.4044943820224668E-2</v>
      </c>
      <c r="P200" s="218">
        <v>-0.70224719101123578</v>
      </c>
      <c r="Q200" s="218">
        <v>0.24157303370786512</v>
      </c>
      <c r="R200" s="218">
        <v>1</v>
      </c>
      <c r="S200" s="218">
        <v>-2.8089887640448839E-3</v>
      </c>
      <c r="T200" s="218">
        <v>-5.3370786516853917E-2</v>
      </c>
      <c r="U200" s="218">
        <v>-0.30617977528089896</v>
      </c>
      <c r="V200" s="218" t="e">
        <v>#VALUE!</v>
      </c>
      <c r="W200" s="218">
        <v>0.35955056179775285</v>
      </c>
      <c r="X200" s="218">
        <v>-0.66573033707865159</v>
      </c>
      <c r="Y200" s="218">
        <v>0.31460674157303375</v>
      </c>
      <c r="Z200" s="218">
        <v>1</v>
      </c>
      <c r="AA200" s="218">
        <v>0.10393258426966295</v>
      </c>
      <c r="AB200" s="218">
        <v>1</v>
      </c>
      <c r="AC200" s="218">
        <v>0.5365168539325843</v>
      </c>
      <c r="AD200" s="218">
        <v>0.5308988764044944</v>
      </c>
      <c r="AE200" s="217">
        <v>0</v>
      </c>
      <c r="AF200" s="217"/>
      <c r="AG200" s="217">
        <v>100</v>
      </c>
      <c r="AH200" s="217">
        <v>70.224719101123583</v>
      </c>
      <c r="AI200" s="210">
        <v>0</v>
      </c>
      <c r="AQ200" s="217"/>
      <c r="AR200" s="217"/>
      <c r="AS200" s="217"/>
      <c r="AT200" s="217"/>
      <c r="AU200" s="217"/>
      <c r="AV200" s="217"/>
      <c r="AW200" s="217"/>
      <c r="AX200" s="217"/>
      <c r="AY200" s="217"/>
      <c r="AZ200" s="217"/>
      <c r="BA200" s="217"/>
      <c r="BB200" s="217"/>
      <c r="BC200" s="217"/>
      <c r="BD200" s="217"/>
      <c r="BE200" s="217"/>
      <c r="BF200" s="217"/>
      <c r="BG200" s="217"/>
      <c r="BH200" s="217"/>
      <c r="BI200" s="217"/>
      <c r="BJ200" s="217"/>
      <c r="BK200" s="217"/>
      <c r="BL200" s="217"/>
      <c r="BM200" s="217"/>
    </row>
    <row r="201" spans="1:65">
      <c r="A201" s="210">
        <v>200</v>
      </c>
      <c r="B201" s="210">
        <v>0</v>
      </c>
      <c r="C201" s="210">
        <v>0</v>
      </c>
      <c r="D201" s="210">
        <v>0</v>
      </c>
      <c r="E201" s="210" t="s">
        <v>290</v>
      </c>
      <c r="F201" s="210" t="s">
        <v>1830</v>
      </c>
      <c r="G201" s="210" t="s">
        <v>140</v>
      </c>
      <c r="H201" s="210" t="s">
        <v>1443</v>
      </c>
      <c r="I201" s="210">
        <v>1</v>
      </c>
      <c r="J201" s="218">
        <v>0.2198198198198198</v>
      </c>
      <c r="K201" s="218">
        <v>-0.14954954954954958</v>
      </c>
      <c r="L201" s="218">
        <v>-1.0954954954954956</v>
      </c>
      <c r="M201" s="218">
        <v>0.43603603603603602</v>
      </c>
      <c r="N201" s="218">
        <v>-0.67567567567567588</v>
      </c>
      <c r="O201" s="218">
        <v>-0.54414414414414425</v>
      </c>
      <c r="P201" s="218">
        <v>-0.3855855855855857</v>
      </c>
      <c r="Q201" s="218">
        <v>-0.28648648648648645</v>
      </c>
      <c r="R201" s="218">
        <v>0.27927927927927926</v>
      </c>
      <c r="S201" s="218">
        <v>-0.1369369369369369</v>
      </c>
      <c r="T201" s="218">
        <v>0.69009009009009015</v>
      </c>
      <c r="U201" s="218">
        <v>-0.50630630630630624</v>
      </c>
      <c r="V201" s="218" t="e">
        <v>#VALUE!</v>
      </c>
      <c r="W201" s="218">
        <v>-8.1081081081081113E-2</v>
      </c>
      <c r="X201" s="218">
        <v>-0.28648648648648645</v>
      </c>
      <c r="Y201" s="218">
        <v>0.69909909909909906</v>
      </c>
      <c r="Z201" s="218">
        <v>1</v>
      </c>
      <c r="AA201" s="218">
        <v>0.63243243243243241</v>
      </c>
      <c r="AB201" s="218">
        <v>0.56036036036036041</v>
      </c>
      <c r="AC201" s="218">
        <v>0.6594594594594595</v>
      </c>
      <c r="AD201" s="218">
        <v>0.70990990990990988</v>
      </c>
      <c r="AE201" s="217">
        <v>0</v>
      </c>
      <c r="AF201" s="217"/>
      <c r="AG201" s="217">
        <v>100</v>
      </c>
      <c r="AH201" s="217">
        <v>109.54954954954957</v>
      </c>
      <c r="AI201" s="210">
        <v>0</v>
      </c>
      <c r="AQ201" s="217"/>
      <c r="AR201" s="217"/>
      <c r="AS201" s="217"/>
      <c r="AT201" s="217"/>
      <c r="AU201" s="217"/>
      <c r="AV201" s="217"/>
      <c r="AW201" s="217"/>
      <c r="AX201" s="217"/>
      <c r="AY201" s="217"/>
      <c r="AZ201" s="217"/>
      <c r="BA201" s="217"/>
      <c r="BB201" s="217"/>
      <c r="BC201" s="217"/>
      <c r="BD201" s="217"/>
      <c r="BE201" s="217"/>
      <c r="BF201" s="217"/>
      <c r="BG201" s="217"/>
      <c r="BH201" s="217"/>
      <c r="BI201" s="217"/>
      <c r="BJ201" s="217"/>
      <c r="BK201" s="217"/>
      <c r="BL201" s="217"/>
      <c r="BM201" s="217"/>
    </row>
    <row r="202" spans="1:65">
      <c r="A202" s="210">
        <v>201</v>
      </c>
      <c r="B202" s="210">
        <v>0</v>
      </c>
      <c r="C202" s="210">
        <v>0</v>
      </c>
      <c r="D202" s="210">
        <v>0</v>
      </c>
      <c r="E202" s="210" t="s">
        <v>291</v>
      </c>
      <c r="F202" s="210" t="s">
        <v>1831</v>
      </c>
      <c r="G202" s="210" t="s">
        <v>140</v>
      </c>
      <c r="H202" s="210" t="s">
        <v>1441</v>
      </c>
      <c r="I202" s="210">
        <v>1</v>
      </c>
      <c r="J202" s="218">
        <v>0.18905472636815918</v>
      </c>
      <c r="K202" s="218">
        <v>-0.44278606965174139</v>
      </c>
      <c r="L202" s="218">
        <v>-0.91293532338308492</v>
      </c>
      <c r="M202" s="218">
        <v>0.27611940298507454</v>
      </c>
      <c r="N202" s="218">
        <v>-0.69900497512437831</v>
      </c>
      <c r="O202" s="218">
        <v>-0.25373134328358221</v>
      </c>
      <c r="P202" s="218">
        <v>-0.63184079601990062</v>
      </c>
      <c r="Q202" s="218">
        <v>2.4875621890547178E-2</v>
      </c>
      <c r="R202" s="218">
        <v>0.70149253731343275</v>
      </c>
      <c r="S202" s="218">
        <v>1.2437810945273478E-2</v>
      </c>
      <c r="T202" s="218">
        <v>0.21641791044776112</v>
      </c>
      <c r="U202" s="218">
        <v>-0.37064676616915432</v>
      </c>
      <c r="V202" s="218" t="e">
        <v>#VALUE!</v>
      </c>
      <c r="W202" s="218">
        <v>0.14925373134328351</v>
      </c>
      <c r="X202" s="218">
        <v>-0.57213930348258735</v>
      </c>
      <c r="Y202" s="218">
        <v>0.45024875621890542</v>
      </c>
      <c r="Z202" s="218">
        <v>1</v>
      </c>
      <c r="AA202" s="218">
        <v>0.32835820895522377</v>
      </c>
      <c r="AB202" s="218">
        <v>0.79601990049751248</v>
      </c>
      <c r="AC202" s="218">
        <v>0.57213930348258712</v>
      </c>
      <c r="AD202" s="218">
        <v>0.61442786069651745</v>
      </c>
      <c r="AE202" s="217">
        <v>0</v>
      </c>
      <c r="AF202" s="217"/>
      <c r="AG202" s="217">
        <v>100</v>
      </c>
      <c r="AH202" s="217">
        <v>91.293532338308495</v>
      </c>
      <c r="AI202" s="210">
        <v>0</v>
      </c>
      <c r="AQ202" s="217"/>
      <c r="AR202" s="217"/>
      <c r="AS202" s="217"/>
      <c r="AT202" s="217"/>
      <c r="AU202" s="217"/>
      <c r="AV202" s="217"/>
      <c r="AW202" s="217"/>
      <c r="AX202" s="217"/>
      <c r="AY202" s="217"/>
      <c r="AZ202" s="217"/>
      <c r="BA202" s="217"/>
      <c r="BB202" s="217"/>
      <c r="BC202" s="217"/>
      <c r="BD202" s="217"/>
      <c r="BE202" s="217"/>
      <c r="BF202" s="217"/>
      <c r="BG202" s="217"/>
      <c r="BH202" s="217"/>
      <c r="BI202" s="217"/>
      <c r="BJ202" s="217"/>
      <c r="BK202" s="217"/>
      <c r="BL202" s="217"/>
      <c r="BM202" s="217"/>
    </row>
    <row r="203" spans="1:65">
      <c r="A203" s="210">
        <v>202</v>
      </c>
      <c r="B203" s="210">
        <v>0</v>
      </c>
      <c r="C203" s="210">
        <v>0</v>
      </c>
      <c r="D203" s="210">
        <v>103</v>
      </c>
      <c r="E203" s="210" t="s">
        <v>292</v>
      </c>
      <c r="F203" s="210" t="s">
        <v>1833</v>
      </c>
      <c r="G203" s="210" t="s">
        <v>140</v>
      </c>
      <c r="H203" s="210" t="s">
        <v>1436</v>
      </c>
      <c r="I203" s="210">
        <v>0</v>
      </c>
      <c r="J203" s="218">
        <v>0.19092835852612397</v>
      </c>
      <c r="K203" s="218">
        <v>-0.15589705161399753</v>
      </c>
      <c r="L203" s="218">
        <v>-0.71756672873991312</v>
      </c>
      <c r="M203" s="218">
        <v>0.34081567601120683</v>
      </c>
      <c r="N203" s="218">
        <v>0.5475233147486408</v>
      </c>
      <c r="O203" s="218">
        <v>0.33147300000186419</v>
      </c>
      <c r="P203" s="218">
        <v>-0.23244473523803133</v>
      </c>
      <c r="Q203" s="218" t="e">
        <v>#VALUE!</v>
      </c>
      <c r="R203" s="218">
        <v>-6.796927281098597E-2</v>
      </c>
      <c r="S203" s="218">
        <v>-5.5084880038325006E-2</v>
      </c>
      <c r="T203" s="218">
        <v>0.10149068994506613</v>
      </c>
      <c r="U203" s="218">
        <v>3.1006798232124173E-2</v>
      </c>
      <c r="V203" s="218">
        <v>0.31580742753927121</v>
      </c>
      <c r="W203" s="218">
        <v>4.3874414451695709E-2</v>
      </c>
      <c r="X203" s="218">
        <v>9.7005758085832988E-3</v>
      </c>
      <c r="Y203" s="218">
        <v>0.35235794453671571</v>
      </c>
      <c r="Z203" s="218">
        <v>-0.49813687057634909</v>
      </c>
      <c r="AA203" s="218" t="e">
        <v>#VALUE!</v>
      </c>
      <c r="AB203" s="218" t="e">
        <v>#VALUE!</v>
      </c>
      <c r="AC203" s="218">
        <v>-0.68044580893742912</v>
      </c>
      <c r="AD203" s="218" t="e">
        <v>#VALUE!</v>
      </c>
      <c r="AE203" s="217">
        <v>0</v>
      </c>
      <c r="AF203" s="217"/>
      <c r="AG203" s="217">
        <v>54.752331474864079</v>
      </c>
      <c r="AH203" s="217">
        <v>71.756672873991306</v>
      </c>
      <c r="AI203" s="210">
        <v>0</v>
      </c>
      <c r="AQ203" s="217"/>
      <c r="AR203" s="217"/>
      <c r="AS203" s="217"/>
      <c r="AT203" s="217"/>
      <c r="AU203" s="217"/>
      <c r="AV203" s="217"/>
      <c r="AW203" s="217"/>
      <c r="AX203" s="217"/>
      <c r="AY203" s="217"/>
      <c r="AZ203" s="217"/>
      <c r="BA203" s="217"/>
      <c r="BB203" s="217"/>
      <c r="BC203" s="217"/>
      <c r="BD203" s="217"/>
      <c r="BE203" s="217"/>
      <c r="BF203" s="217"/>
      <c r="BG203" s="217"/>
      <c r="BH203" s="217"/>
      <c r="BI203" s="217"/>
      <c r="BJ203" s="217"/>
      <c r="BK203" s="217"/>
      <c r="BL203" s="217"/>
      <c r="BM203" s="217"/>
    </row>
    <row r="204" spans="1:65">
      <c r="A204" s="210">
        <v>203</v>
      </c>
      <c r="B204" s="210">
        <v>0</v>
      </c>
      <c r="C204" s="210">
        <v>0</v>
      </c>
      <c r="D204" s="210">
        <v>104</v>
      </c>
      <c r="E204" s="210" t="s">
        <v>293</v>
      </c>
      <c r="F204" s="210" t="s">
        <v>1834</v>
      </c>
      <c r="G204" s="210" t="s">
        <v>140</v>
      </c>
      <c r="H204" s="210" t="s">
        <v>1437</v>
      </c>
      <c r="I204" s="210">
        <v>1</v>
      </c>
      <c r="J204" s="218">
        <v>0.31891891891891894</v>
      </c>
      <c r="K204" s="218">
        <v>0.50810810810810814</v>
      </c>
      <c r="L204" s="218">
        <v>-0.9310810810810809</v>
      </c>
      <c r="M204" s="218">
        <v>5.4054054054054099E-2</v>
      </c>
      <c r="N204" s="218">
        <v>0.84864864864864864</v>
      </c>
      <c r="O204" s="218">
        <v>0.53378378378378377</v>
      </c>
      <c r="P204" s="218">
        <v>-0.26756756756756761</v>
      </c>
      <c r="Q204" s="218" t="e">
        <v>#VALUE!</v>
      </c>
      <c r="R204" s="218">
        <v>6.7567567567567557E-2</v>
      </c>
      <c r="S204" s="218">
        <v>-3.5135135135135102E-2</v>
      </c>
      <c r="T204" s="218">
        <v>-1.1621621621621621</v>
      </c>
      <c r="U204" s="218">
        <v>-0.41756756756756752</v>
      </c>
      <c r="V204" s="218">
        <v>-0.60810810810810811</v>
      </c>
      <c r="W204" s="218">
        <v>0.30675675675675679</v>
      </c>
      <c r="X204" s="218">
        <v>0.62432432432432439</v>
      </c>
      <c r="Y204" s="218">
        <v>-8.108108108108103E-2</v>
      </c>
      <c r="Z204" s="218">
        <v>0.28918918918918923</v>
      </c>
      <c r="AA204" s="218">
        <v>3.5135135135135227E-2</v>
      </c>
      <c r="AB204" s="218">
        <v>-0.22837837837837829</v>
      </c>
      <c r="AC204" s="218">
        <v>1</v>
      </c>
      <c r="AD204" s="218" t="e">
        <v>#VALUE!</v>
      </c>
      <c r="AE204" s="217">
        <v>0</v>
      </c>
      <c r="AF204" s="217"/>
      <c r="AG204" s="217">
        <v>100</v>
      </c>
      <c r="AH204" s="217">
        <v>116.21621621621621</v>
      </c>
      <c r="AI204" s="210">
        <v>0</v>
      </c>
      <c r="AQ204" s="217"/>
      <c r="AR204" s="217"/>
      <c r="AS204" s="217"/>
      <c r="AT204" s="217"/>
      <c r="AU204" s="217"/>
      <c r="AV204" s="217"/>
      <c r="AW204" s="217"/>
      <c r="AX204" s="217"/>
      <c r="AY204" s="217"/>
      <c r="AZ204" s="217"/>
      <c r="BA204" s="217"/>
      <c r="BB204" s="217"/>
      <c r="BC204" s="217"/>
      <c r="BD204" s="217"/>
      <c r="BE204" s="217"/>
      <c r="BF204" s="217"/>
      <c r="BG204" s="217"/>
      <c r="BH204" s="217"/>
      <c r="BI204" s="217"/>
      <c r="BJ204" s="217"/>
      <c r="BK204" s="217"/>
      <c r="BL204" s="217"/>
      <c r="BM204" s="217"/>
    </row>
    <row r="205" spans="1:65">
      <c r="A205" s="210">
        <v>204</v>
      </c>
      <c r="B205" s="210">
        <v>0</v>
      </c>
      <c r="C205" s="210">
        <v>0</v>
      </c>
      <c r="D205" s="210">
        <v>106</v>
      </c>
      <c r="E205" s="210" t="s">
        <v>294</v>
      </c>
      <c r="F205" s="210" t="s">
        <v>1835</v>
      </c>
      <c r="G205" s="210" t="s">
        <v>1497</v>
      </c>
      <c r="H205" s="210" t="s">
        <v>1431</v>
      </c>
      <c r="I205" s="210">
        <v>0</v>
      </c>
      <c r="J205" s="218">
        <v>0.18421052631578946</v>
      </c>
      <c r="K205" s="218">
        <v>3.9473684210526314E-2</v>
      </c>
      <c r="L205" s="218">
        <v>0.14473684210526316</v>
      </c>
      <c r="M205" s="218">
        <v>7.8947368421052627E-2</v>
      </c>
      <c r="N205" s="218">
        <v>-7.8947368421052627E-2</v>
      </c>
      <c r="O205" s="218">
        <v>9.2105263157894732E-2</v>
      </c>
      <c r="P205" s="218">
        <v>-0.15789473684210525</v>
      </c>
      <c r="Q205" s="218" t="e">
        <v>#VALUE!</v>
      </c>
      <c r="R205" s="218">
        <v>-6.5789473684210523E-2</v>
      </c>
      <c r="S205" s="218">
        <v>-0.15789473684210525</v>
      </c>
      <c r="T205" s="218">
        <v>3.9473684210526314E-2</v>
      </c>
      <c r="U205" s="218">
        <v>-7.8947368421052627E-2</v>
      </c>
      <c r="V205" s="218">
        <v>-3.9473684210526314E-2</v>
      </c>
      <c r="W205" s="218">
        <v>-9.2105263157894732E-2</v>
      </c>
      <c r="X205" s="218">
        <v>9.2105263157894732E-2</v>
      </c>
      <c r="Y205" s="218">
        <v>0.14473684210526316</v>
      </c>
      <c r="Z205" s="218">
        <v>0</v>
      </c>
      <c r="AA205" s="218">
        <v>-0.27631578947368424</v>
      </c>
      <c r="AB205" s="218">
        <v>-1.3157894736842105E-2</v>
      </c>
      <c r="AC205" s="218">
        <v>9.2105263157894732E-2</v>
      </c>
      <c r="AD205" s="218">
        <v>0.15789473684210525</v>
      </c>
      <c r="AE205" s="217">
        <v>0</v>
      </c>
      <c r="AF205" s="217"/>
      <c r="AG205" s="217">
        <v>18.421052631578945</v>
      </c>
      <c r="AH205" s="217">
        <v>27.631578947368425</v>
      </c>
      <c r="AI205" s="210">
        <v>0</v>
      </c>
      <c r="AQ205" s="217"/>
      <c r="AR205" s="217"/>
      <c r="AS205" s="217"/>
      <c r="AT205" s="217"/>
      <c r="AU205" s="217"/>
      <c r="AV205" s="217"/>
      <c r="AW205" s="217"/>
      <c r="AX205" s="217"/>
      <c r="AY205" s="217"/>
      <c r="AZ205" s="217"/>
      <c r="BA205" s="217"/>
      <c r="BB205" s="217"/>
      <c r="BC205" s="217"/>
      <c r="BD205" s="217"/>
      <c r="BE205" s="217"/>
      <c r="BF205" s="217"/>
      <c r="BG205" s="217"/>
      <c r="BH205" s="217"/>
      <c r="BI205" s="217"/>
      <c r="BJ205" s="217"/>
      <c r="BK205" s="217"/>
      <c r="BL205" s="217"/>
      <c r="BM205" s="217"/>
    </row>
    <row r="206" spans="1:65">
      <c r="A206" s="210">
        <v>205</v>
      </c>
      <c r="B206" s="210">
        <v>0</v>
      </c>
      <c r="C206" s="210">
        <v>0</v>
      </c>
      <c r="D206" s="210">
        <v>107</v>
      </c>
      <c r="E206" s="210" t="s">
        <v>295</v>
      </c>
      <c r="F206" s="210" t="s">
        <v>1556</v>
      </c>
      <c r="G206" s="210" t="s">
        <v>1497</v>
      </c>
      <c r="H206" s="210" t="s">
        <v>1429</v>
      </c>
      <c r="I206" s="210">
        <v>1</v>
      </c>
      <c r="J206" s="218">
        <v>0.1051497388327732</v>
      </c>
      <c r="K206" s="218">
        <v>0.12305454803437305</v>
      </c>
      <c r="L206" s="218">
        <v>-0.12645992036394901</v>
      </c>
      <c r="M206" s="218">
        <v>-7.3734292276721833E-2</v>
      </c>
      <c r="N206" s="218">
        <v>9.4880412901394998E-2</v>
      </c>
      <c r="O206" s="218">
        <v>1.3200251855661985E-2</v>
      </c>
      <c r="P206" s="218">
        <v>-0.10572616904481076</v>
      </c>
      <c r="Q206" s="218">
        <v>-9.5678547041139289E-2</v>
      </c>
      <c r="R206" s="218">
        <v>0.35322313170100128</v>
      </c>
      <c r="S206" s="218">
        <v>-3.0958736464975208E-2</v>
      </c>
      <c r="T206" s="218">
        <v>-9.1590326614226281E-2</v>
      </c>
      <c r="U206" s="218">
        <v>1.1266993606058774E-2</v>
      </c>
      <c r="V206" s="218">
        <v>-0.27289093053572533</v>
      </c>
      <c r="W206" s="218">
        <v>-5.1342195578336768E-2</v>
      </c>
      <c r="X206" s="218">
        <v>0.33315449216498327</v>
      </c>
      <c r="Y206" s="218">
        <v>-3.8425724750139591E-2</v>
      </c>
      <c r="Z206" s="218">
        <v>-0.34030222679424976</v>
      </c>
      <c r="AA206" s="218">
        <v>-0.11134414657290063</v>
      </c>
      <c r="AB206" s="218">
        <v>-0.17900375123045675</v>
      </c>
      <c r="AC206" s="218">
        <v>6.3407323324140312E-3</v>
      </c>
      <c r="AD206" s="218">
        <v>-2.1075175367806689E-2</v>
      </c>
      <c r="AE206" s="217">
        <v>0</v>
      </c>
      <c r="AF206" s="217"/>
      <c r="AG206" s="217">
        <v>35.322313170100131</v>
      </c>
      <c r="AH206" s="217">
        <v>34.030222679424973</v>
      </c>
      <c r="AI206" s="210">
        <v>0</v>
      </c>
      <c r="AQ206" s="217"/>
      <c r="AR206" s="217"/>
      <c r="AS206" s="217"/>
      <c r="AT206" s="217"/>
      <c r="AU206" s="217"/>
      <c r="AV206" s="217"/>
      <c r="AW206" s="217"/>
      <c r="AX206" s="217"/>
      <c r="AY206" s="217"/>
      <c r="AZ206" s="217"/>
      <c r="BA206" s="217"/>
      <c r="BB206" s="217"/>
      <c r="BC206" s="217"/>
      <c r="BD206" s="217"/>
      <c r="BE206" s="217"/>
      <c r="BF206" s="217"/>
      <c r="BG206" s="217"/>
      <c r="BH206" s="217"/>
      <c r="BI206" s="217"/>
      <c r="BJ206" s="217"/>
      <c r="BK206" s="217"/>
      <c r="BL206" s="217"/>
      <c r="BM206" s="217"/>
    </row>
    <row r="207" spans="1:65">
      <c r="A207" s="210">
        <v>206</v>
      </c>
      <c r="B207" s="210">
        <v>0</v>
      </c>
      <c r="C207" s="210">
        <v>0</v>
      </c>
      <c r="D207" s="210">
        <v>0</v>
      </c>
      <c r="E207" s="210" t="s">
        <v>296</v>
      </c>
      <c r="F207" s="210" t="s">
        <v>1557</v>
      </c>
      <c r="G207" s="210" t="s">
        <v>1497</v>
      </c>
      <c r="H207" s="210" t="s">
        <v>1430</v>
      </c>
      <c r="I207" s="210">
        <v>1</v>
      </c>
      <c r="J207" s="218">
        <v>0.15646156160673977</v>
      </c>
      <c r="K207" s="218">
        <v>4.5439045183290637E-2</v>
      </c>
      <c r="L207" s="218">
        <v>-3.4521839426307682E-2</v>
      </c>
      <c r="M207" s="218">
        <v>-0.16132089664510318</v>
      </c>
      <c r="N207" s="218">
        <v>0.14868361666917407</v>
      </c>
      <c r="O207" s="218">
        <v>-8.640990923223521E-2</v>
      </c>
      <c r="P207" s="218">
        <v>-0.38148538187653591</v>
      </c>
      <c r="Q207" s="218">
        <v>-4.9606338699162547E-2</v>
      </c>
      <c r="R207" s="218">
        <v>0.2746702773180883</v>
      </c>
      <c r="S207" s="218">
        <v>-8.3140263778145609E-2</v>
      </c>
      <c r="T207" s="218">
        <v>-0.14503786169199151</v>
      </c>
      <c r="U207" s="218">
        <v>7.1566120054159743E-2</v>
      </c>
      <c r="V207" s="218">
        <v>-0.15532821824381929</v>
      </c>
      <c r="W207" s="218">
        <v>-0.19535128629456908</v>
      </c>
      <c r="X207" s="218">
        <v>0.19348076826638586</v>
      </c>
      <c r="Y207" s="218">
        <v>-3.9015094528860074E-3</v>
      </c>
      <c r="Z207" s="218">
        <v>-0.36596961035053421</v>
      </c>
      <c r="AA207" s="218">
        <v>-7.5618073316283008E-2</v>
      </c>
      <c r="AB207" s="218">
        <v>-0.12945689784865363</v>
      </c>
      <c r="AC207" s="218">
        <v>-4.7770924226468101E-2</v>
      </c>
      <c r="AD207" s="218">
        <v>0.12440198585828188</v>
      </c>
      <c r="AE207" s="217">
        <v>0</v>
      </c>
      <c r="AF207" s="217"/>
      <c r="AG207" s="217">
        <v>27.46702773180883</v>
      </c>
      <c r="AH207" s="217">
        <v>38.148538187653593</v>
      </c>
      <c r="AI207" s="210">
        <v>0</v>
      </c>
      <c r="AQ207" s="217"/>
      <c r="AR207" s="217"/>
      <c r="AS207" s="217"/>
      <c r="AT207" s="217"/>
      <c r="AU207" s="217"/>
      <c r="AV207" s="217"/>
      <c r="AW207" s="217"/>
      <c r="AX207" s="217"/>
      <c r="AY207" s="217"/>
      <c r="AZ207" s="217"/>
      <c r="BA207" s="217"/>
      <c r="BB207" s="217"/>
      <c r="BC207" s="217"/>
      <c r="BD207" s="217"/>
      <c r="BE207" s="217"/>
      <c r="BF207" s="217"/>
      <c r="BG207" s="217"/>
      <c r="BH207" s="217"/>
      <c r="BI207" s="217"/>
      <c r="BJ207" s="217"/>
      <c r="BK207" s="217"/>
      <c r="BL207" s="217"/>
      <c r="BM207" s="217"/>
    </row>
    <row r="208" spans="1:65">
      <c r="A208" s="210">
        <v>207</v>
      </c>
      <c r="B208" s="210">
        <v>0</v>
      </c>
      <c r="C208" s="210">
        <v>0</v>
      </c>
      <c r="D208" s="210">
        <v>0</v>
      </c>
      <c r="E208" s="210" t="s">
        <v>297</v>
      </c>
      <c r="F208" s="210" t="s">
        <v>1555</v>
      </c>
      <c r="G208" s="210" t="s">
        <v>1497</v>
      </c>
      <c r="H208" s="210" t="s">
        <v>1428</v>
      </c>
      <c r="I208" s="210">
        <v>1</v>
      </c>
      <c r="J208" s="218">
        <v>0.12253542714618144</v>
      </c>
      <c r="K208" s="218">
        <v>9.8281011235433161E-2</v>
      </c>
      <c r="L208" s="218">
        <v>-9.6455659750767475E-2</v>
      </c>
      <c r="M208" s="218">
        <v>-0.10637665407963727</v>
      </c>
      <c r="N208" s="218">
        <v>0.11468595129609248</v>
      </c>
      <c r="O208" s="218">
        <v>-2.3116474145498545E-2</v>
      </c>
      <c r="P208" s="218">
        <v>-0.20416997598710632</v>
      </c>
      <c r="Q208" s="218">
        <v>-7.7649430332418209E-2</v>
      </c>
      <c r="R208" s="218">
        <v>0.32465246329557224</v>
      </c>
      <c r="S208" s="218">
        <v>-4.9214820181977773E-2</v>
      </c>
      <c r="T208" s="218">
        <v>-0.1106032949219929</v>
      </c>
      <c r="U208" s="218">
        <v>3.2860971384248081E-2</v>
      </c>
      <c r="V208" s="218">
        <v>-0.22397480736271538</v>
      </c>
      <c r="W208" s="218">
        <v>-0.10364094918277206</v>
      </c>
      <c r="X208" s="218">
        <v>0.28305953061063349</v>
      </c>
      <c r="Y208" s="218">
        <v>-2.7120171295070616E-2</v>
      </c>
      <c r="Z208" s="218">
        <v>-0.35141035108986945</v>
      </c>
      <c r="AA208" s="218">
        <v>-0.10128610642774524</v>
      </c>
      <c r="AB208" s="218">
        <v>-0.16116506658120486</v>
      </c>
      <c r="AC208" s="218">
        <v>-1.4138345850692638E-2</v>
      </c>
      <c r="AD208" s="218">
        <v>3.2549779146404383E-2</v>
      </c>
      <c r="AE208" s="217">
        <v>0</v>
      </c>
      <c r="AF208" s="217"/>
      <c r="AG208" s="217">
        <v>32.465246329557225</v>
      </c>
      <c r="AH208" s="217">
        <v>35.141035108986948</v>
      </c>
      <c r="AI208" s="210">
        <v>0</v>
      </c>
      <c r="AQ208" s="217"/>
      <c r="AR208" s="217"/>
      <c r="AS208" s="217"/>
      <c r="AT208" s="217"/>
      <c r="AU208" s="217"/>
      <c r="AV208" s="217"/>
      <c r="AW208" s="217"/>
      <c r="AX208" s="217"/>
      <c r="AY208" s="217"/>
      <c r="AZ208" s="217"/>
      <c r="BA208" s="217"/>
      <c r="BB208" s="217"/>
      <c r="BC208" s="217"/>
      <c r="BD208" s="217"/>
      <c r="BE208" s="217"/>
      <c r="BF208" s="217"/>
      <c r="BG208" s="217"/>
      <c r="BH208" s="217"/>
      <c r="BI208" s="217"/>
      <c r="BJ208" s="217"/>
      <c r="BK208" s="217"/>
      <c r="BL208" s="217"/>
      <c r="BM208" s="217"/>
    </row>
    <row r="209" spans="1:65">
      <c r="A209" s="210">
        <v>208</v>
      </c>
      <c r="B209" s="210">
        <v>0</v>
      </c>
      <c r="C209" s="210">
        <v>0</v>
      </c>
      <c r="D209" s="210">
        <v>108</v>
      </c>
      <c r="E209" s="210" t="s">
        <v>171</v>
      </c>
      <c r="F209" s="210" t="s">
        <v>1837</v>
      </c>
      <c r="G209" s="210" t="s">
        <v>140</v>
      </c>
      <c r="H209" s="210" t="s">
        <v>1477</v>
      </c>
      <c r="I209" s="210">
        <v>1</v>
      </c>
      <c r="J209" s="218">
        <v>0.58574610244988856</v>
      </c>
      <c r="K209" s="218">
        <v>0.27037861915367484</v>
      </c>
      <c r="L209" s="218">
        <v>-0.25077951002227167</v>
      </c>
      <c r="M209" s="218">
        <v>-0.50734966592427633</v>
      </c>
      <c r="N209" s="218">
        <v>0.94966592427616936</v>
      </c>
      <c r="O209" s="218">
        <v>-0.16659242761692661</v>
      </c>
      <c r="P209" s="218">
        <v>0.77550111358574614</v>
      </c>
      <c r="Q209" s="218">
        <v>0.70289532293986634</v>
      </c>
      <c r="R209" s="218">
        <v>-0.39777282850779511</v>
      </c>
      <c r="S209" s="218">
        <v>0.45746102449888643</v>
      </c>
      <c r="T209" s="218">
        <v>0.8779510022271716</v>
      </c>
      <c r="U209" s="218">
        <v>-6.815144766146998E-2</v>
      </c>
      <c r="V209" s="218">
        <v>-0.25389755011135856</v>
      </c>
      <c r="W209" s="218">
        <v>0.1211581291759465</v>
      </c>
      <c r="X209" s="218">
        <v>8.418708240534524E-2</v>
      </c>
      <c r="Y209" s="218">
        <v>-1.2859688195991092</v>
      </c>
      <c r="Z209" s="218">
        <v>-0.10467706013363036</v>
      </c>
      <c r="AA209" s="218">
        <v>-0.57327394209354121</v>
      </c>
      <c r="AB209" s="218">
        <v>-0.51135857461024503</v>
      </c>
      <c r="AC209" s="218">
        <v>-0.37683741648106911</v>
      </c>
      <c r="AD209" s="218">
        <v>0.1986636971046771</v>
      </c>
      <c r="AE209" s="217">
        <v>0</v>
      </c>
      <c r="AF209" s="217"/>
      <c r="AG209" s="217">
        <v>94.966592427616931</v>
      </c>
      <c r="AH209" s="217">
        <v>128.59688195991092</v>
      </c>
      <c r="AI209" s="210">
        <v>0</v>
      </c>
      <c r="AQ209" s="217"/>
      <c r="AR209" s="217"/>
      <c r="AS209" s="217"/>
      <c r="AT209" s="217"/>
      <c r="AU209" s="217"/>
      <c r="AV209" s="217"/>
      <c r="AW209" s="217"/>
      <c r="AX209" s="217"/>
      <c r="AY209" s="217"/>
      <c r="AZ209" s="217"/>
      <c r="BA209" s="217"/>
      <c r="BB209" s="217"/>
      <c r="BC209" s="217"/>
      <c r="BD209" s="217"/>
      <c r="BE209" s="217"/>
      <c r="BF209" s="217"/>
      <c r="BG209" s="217"/>
      <c r="BH209" s="217"/>
      <c r="BI209" s="217"/>
      <c r="BJ209" s="217"/>
      <c r="BK209" s="217"/>
      <c r="BL209" s="217"/>
      <c r="BM209" s="217"/>
    </row>
    <row r="210" spans="1:65">
      <c r="A210" s="210">
        <v>209</v>
      </c>
      <c r="B210" s="210">
        <v>0</v>
      </c>
      <c r="C210" s="210">
        <v>0</v>
      </c>
      <c r="D210" s="210">
        <v>109</v>
      </c>
      <c r="E210" s="210" t="s">
        <v>172</v>
      </c>
      <c r="F210" s="210" t="s">
        <v>1825</v>
      </c>
      <c r="G210" s="210" t="s">
        <v>1497</v>
      </c>
      <c r="H210" s="210" t="s">
        <v>1476</v>
      </c>
      <c r="I210" s="210">
        <v>1</v>
      </c>
      <c r="J210" s="218">
        <v>0.23950755456071635</v>
      </c>
      <c r="K210" s="218">
        <v>3.1337437045327488E-2</v>
      </c>
      <c r="L210" s="218">
        <v>0.60492445439283726</v>
      </c>
      <c r="M210" s="218">
        <v>6.7151650811415733E-2</v>
      </c>
      <c r="N210" s="218">
        <v>1</v>
      </c>
      <c r="O210" s="218">
        <v>-1.4376049244543929</v>
      </c>
      <c r="P210" s="218">
        <v>0.60044767767207607</v>
      </c>
      <c r="Q210" s="218">
        <v>1</v>
      </c>
      <c r="R210" s="218">
        <v>-1.4057078903189704</v>
      </c>
      <c r="S210" s="218">
        <v>0.6748740906547287</v>
      </c>
      <c r="T210" s="218">
        <v>0.82708449916060434</v>
      </c>
      <c r="U210" s="218">
        <v>-3.077783995523227E-2</v>
      </c>
      <c r="V210" s="218">
        <v>0.94348069390039169</v>
      </c>
      <c r="W210" s="218">
        <v>0.11080022383883606</v>
      </c>
      <c r="X210" s="218">
        <v>-0.39059876888640177</v>
      </c>
      <c r="Y210" s="218">
        <v>-0.40850587576944603</v>
      </c>
      <c r="Z210" s="218">
        <v>-0.84499160604364842</v>
      </c>
      <c r="AA210" s="218">
        <v>-0.23614997202014543</v>
      </c>
      <c r="AB210" s="218">
        <v>-0.56183547845551196</v>
      </c>
      <c r="AC210" s="218">
        <v>-0.40738668158925556</v>
      </c>
      <c r="AD210" s="218">
        <v>-0.37772803581421377</v>
      </c>
      <c r="AE210" s="217">
        <v>0</v>
      </c>
      <c r="AF210" s="217"/>
      <c r="AG210" s="217">
        <v>100</v>
      </c>
      <c r="AH210" s="217">
        <v>143.7604924454393</v>
      </c>
      <c r="AI210" s="210">
        <v>0</v>
      </c>
      <c r="AQ210" s="217"/>
      <c r="AR210" s="217"/>
      <c r="AS210" s="217"/>
      <c r="AT210" s="217"/>
      <c r="AU210" s="217"/>
      <c r="AV210" s="217"/>
      <c r="AW210" s="217"/>
      <c r="AX210" s="217"/>
      <c r="AY210" s="217"/>
      <c r="AZ210" s="217"/>
      <c r="BA210" s="217"/>
      <c r="BB210" s="217"/>
      <c r="BC210" s="217"/>
      <c r="BD210" s="217"/>
      <c r="BE210" s="217"/>
      <c r="BF210" s="217"/>
      <c r="BG210" s="217"/>
      <c r="BH210" s="217"/>
      <c r="BI210" s="217"/>
      <c r="BJ210" s="217"/>
      <c r="BK210" s="217"/>
      <c r="BL210" s="217"/>
      <c r="BM210" s="217"/>
    </row>
    <row r="211" spans="1:65">
      <c r="A211" s="210">
        <v>210</v>
      </c>
      <c r="B211" s="210">
        <v>0</v>
      </c>
      <c r="C211" s="210">
        <v>0</v>
      </c>
      <c r="D211" s="210">
        <v>110</v>
      </c>
      <c r="E211" s="210" t="s">
        <v>298</v>
      </c>
      <c r="F211" s="210" t="s">
        <v>1832</v>
      </c>
      <c r="G211" s="210" t="s">
        <v>140</v>
      </c>
      <c r="H211" s="210" t="s">
        <v>1478</v>
      </c>
      <c r="I211" s="210">
        <v>1</v>
      </c>
      <c r="J211" s="218">
        <v>0.37904468412942988</v>
      </c>
      <c r="K211" s="218">
        <v>-0.46738572162300984</v>
      </c>
      <c r="L211" s="218">
        <v>-2.7221366204417112E-2</v>
      </c>
      <c r="M211" s="218">
        <v>0.39958911145351822</v>
      </c>
      <c r="N211" s="218">
        <v>1</v>
      </c>
      <c r="O211" s="218">
        <v>-1.7570621468926555</v>
      </c>
      <c r="P211" s="218">
        <v>0.51823317925012835</v>
      </c>
      <c r="Q211" s="218">
        <v>1</v>
      </c>
      <c r="R211" s="218">
        <v>-1.2578325629173088</v>
      </c>
      <c r="S211" s="218">
        <v>0.6820749871597328</v>
      </c>
      <c r="T211" s="218">
        <v>0.13097072419106304</v>
      </c>
      <c r="U211" s="218">
        <v>0.72624550590652281</v>
      </c>
      <c r="V211" s="218">
        <v>1</v>
      </c>
      <c r="W211" s="218">
        <v>-1.3174114021571648</v>
      </c>
      <c r="X211" s="218">
        <v>0.65279917822290701</v>
      </c>
      <c r="Y211" s="218">
        <v>-0.18130457113507967</v>
      </c>
      <c r="Z211" s="218">
        <v>-0.51052901900359537</v>
      </c>
      <c r="AA211" s="218">
        <v>-0.30559835644581423</v>
      </c>
      <c r="AB211" s="218">
        <v>-1.9347714432460197</v>
      </c>
      <c r="AC211" s="218">
        <v>-0.71186440677966101</v>
      </c>
      <c r="AD211" s="218">
        <v>0.5572675911658963</v>
      </c>
      <c r="AE211" s="217">
        <v>0</v>
      </c>
      <c r="AF211" s="217"/>
      <c r="AG211" s="217">
        <v>100</v>
      </c>
      <c r="AH211" s="217">
        <v>193.47714432460197</v>
      </c>
      <c r="AI211" s="210">
        <v>0</v>
      </c>
      <c r="AQ211" s="217"/>
      <c r="AR211" s="217"/>
      <c r="AS211" s="217"/>
      <c r="AT211" s="217"/>
      <c r="AU211" s="217"/>
      <c r="AV211" s="217"/>
      <c r="AW211" s="217"/>
      <c r="AX211" s="217"/>
      <c r="AY211" s="217"/>
      <c r="AZ211" s="217"/>
      <c r="BA211" s="217"/>
      <c r="BB211" s="217"/>
      <c r="BC211" s="217"/>
      <c r="BD211" s="217"/>
      <c r="BE211" s="217"/>
      <c r="BF211" s="217"/>
      <c r="BG211" s="217"/>
      <c r="BH211" s="217"/>
      <c r="BI211" s="217"/>
      <c r="BJ211" s="217"/>
      <c r="BK211" s="217"/>
      <c r="BL211" s="217"/>
      <c r="BM211" s="217"/>
    </row>
    <row r="212" spans="1:65">
      <c r="A212" s="210">
        <v>211</v>
      </c>
      <c r="B212" s="210">
        <v>0</v>
      </c>
      <c r="C212" s="210">
        <v>0</v>
      </c>
      <c r="D212" s="210">
        <v>111</v>
      </c>
      <c r="E212" s="210" t="s">
        <v>299</v>
      </c>
      <c r="F212" s="210" t="s">
        <v>1836</v>
      </c>
      <c r="G212" s="210" t="s">
        <v>140</v>
      </c>
      <c r="H212" s="210" t="s">
        <v>1479</v>
      </c>
      <c r="I212" s="210">
        <v>1</v>
      </c>
      <c r="J212" s="218">
        <v>-1.6860776439089695</v>
      </c>
      <c r="K212" s="218">
        <v>-0.1659973226238288</v>
      </c>
      <c r="L212" s="218">
        <v>-0.24765729585006702</v>
      </c>
      <c r="M212" s="218">
        <v>-0.711512717536814</v>
      </c>
      <c r="N212" s="218">
        <v>0.82530120481927716</v>
      </c>
      <c r="O212" s="218">
        <v>1</v>
      </c>
      <c r="P212" s="218">
        <v>0.26706827309236952</v>
      </c>
      <c r="Q212" s="218">
        <v>0.80990629183400265</v>
      </c>
      <c r="R212" s="218">
        <v>0.96050870147255685</v>
      </c>
      <c r="S212" s="218">
        <v>0.43105756358768405</v>
      </c>
      <c r="T212" s="218">
        <v>0.94979919678714864</v>
      </c>
      <c r="U212" s="218">
        <v>0.86010709504685412</v>
      </c>
      <c r="V212" s="218">
        <v>0.70816599732262375</v>
      </c>
      <c r="W212" s="218">
        <v>0.36746987951807231</v>
      </c>
      <c r="X212" s="218">
        <v>0.34404283801874158</v>
      </c>
      <c r="Y212" s="218">
        <v>-0.8594377510040162</v>
      </c>
      <c r="Z212" s="218">
        <v>-1.1024096385542168</v>
      </c>
      <c r="AA212" s="218">
        <v>1.4725568942436337E-2</v>
      </c>
      <c r="AB212" s="218">
        <v>-0.51004016064257029</v>
      </c>
      <c r="AC212" s="218">
        <v>8.0321285140561721E-3</v>
      </c>
      <c r="AD212" s="218">
        <v>0.9156626506024097</v>
      </c>
      <c r="AE212" s="217">
        <v>0</v>
      </c>
      <c r="AF212" s="217"/>
      <c r="AG212" s="217">
        <v>100</v>
      </c>
      <c r="AH212" s="217">
        <v>110.24096385542168</v>
      </c>
      <c r="AI212" s="210">
        <v>0</v>
      </c>
      <c r="AQ212" s="217"/>
      <c r="AR212" s="217"/>
      <c r="AS212" s="217"/>
      <c r="AT212" s="217"/>
      <c r="AU212" s="217"/>
      <c r="AV212" s="217"/>
      <c r="AW212" s="217"/>
      <c r="AX212" s="217"/>
      <c r="AY212" s="217"/>
      <c r="AZ212" s="217"/>
      <c r="BA212" s="217"/>
      <c r="BB212" s="217"/>
      <c r="BC212" s="217"/>
      <c r="BD212" s="217"/>
      <c r="BE212" s="217"/>
      <c r="BF212" s="217"/>
      <c r="BG212" s="217"/>
      <c r="BH212" s="217"/>
      <c r="BI212" s="217"/>
      <c r="BJ212" s="217"/>
      <c r="BK212" s="217"/>
      <c r="BL212" s="217"/>
      <c r="BM212" s="217"/>
    </row>
    <row r="213" spans="1:65">
      <c r="A213" s="210">
        <v>212</v>
      </c>
      <c r="B213" s="210" t="s">
        <v>346</v>
      </c>
      <c r="C213" s="210" t="s">
        <v>323</v>
      </c>
      <c r="D213" s="210">
        <v>112</v>
      </c>
      <c r="E213" s="210" t="s">
        <v>300</v>
      </c>
      <c r="F213" s="210" t="s">
        <v>1513</v>
      </c>
      <c r="G213" s="210" t="s">
        <v>1497</v>
      </c>
      <c r="H213" s="210" t="s">
        <v>1295</v>
      </c>
      <c r="I213" s="210">
        <v>1</v>
      </c>
      <c r="J213" s="218">
        <v>0</v>
      </c>
      <c r="K213" s="218" t="e">
        <v>#VALUE!</v>
      </c>
      <c r="L213" s="218">
        <v>-1.6393442622950834E-2</v>
      </c>
      <c r="M213" s="218">
        <v>-0.29508196721311486</v>
      </c>
      <c r="N213" s="218">
        <v>0</v>
      </c>
      <c r="O213" s="218" t="e">
        <v>#VALUE!</v>
      </c>
      <c r="P213" s="218">
        <v>-9.8360655737705013E-2</v>
      </c>
      <c r="Q213" s="218" t="e">
        <v>#VALUE!</v>
      </c>
      <c r="R213" s="218" t="e">
        <v>#VALUE!</v>
      </c>
      <c r="S213" s="218">
        <v>9.8360655737704819E-2</v>
      </c>
      <c r="T213" s="218">
        <v>-0.11475409836065584</v>
      </c>
      <c r="U213" s="218">
        <v>-0.16393442622950816</v>
      </c>
      <c r="V213" s="218" t="e">
        <v>#VALUE!</v>
      </c>
      <c r="W213" s="218">
        <v>4.9180327868852507E-2</v>
      </c>
      <c r="X213" s="218">
        <v>-8.1967213114754175E-2</v>
      </c>
      <c r="Y213" s="218">
        <v>0.29508196721311475</v>
      </c>
      <c r="Z213" s="218">
        <v>-0.37704918032786883</v>
      </c>
      <c r="AA213" s="218">
        <v>-0.18032786885245899</v>
      </c>
      <c r="AB213" s="218">
        <v>0.21311475409836067</v>
      </c>
      <c r="AC213" s="218" t="e">
        <v>#VALUE!</v>
      </c>
      <c r="AD213" s="218" t="e">
        <v>#VALUE!</v>
      </c>
      <c r="AE213" s="217">
        <v>0</v>
      </c>
      <c r="AF213" s="217"/>
      <c r="AG213" s="217">
        <v>29.508196721311474</v>
      </c>
      <c r="AH213" s="217">
        <v>37.704918032786885</v>
      </c>
      <c r="AI213" s="210">
        <v>0</v>
      </c>
      <c r="AQ213" s="217"/>
      <c r="AR213" s="217"/>
      <c r="AS213" s="217"/>
      <c r="AT213" s="217"/>
      <c r="AU213" s="217"/>
      <c r="AV213" s="217"/>
      <c r="AW213" s="217"/>
      <c r="AX213" s="217"/>
      <c r="AY213" s="217"/>
      <c r="AZ213" s="217"/>
      <c r="BA213" s="217"/>
      <c r="BB213" s="217"/>
      <c r="BC213" s="217"/>
      <c r="BD213" s="217"/>
      <c r="BE213" s="217"/>
      <c r="BF213" s="217"/>
      <c r="BG213" s="217"/>
      <c r="BH213" s="217"/>
      <c r="BI213" s="217"/>
      <c r="BJ213" s="217"/>
      <c r="BK213" s="217"/>
      <c r="BL213" s="217"/>
      <c r="BM213" s="217"/>
    </row>
    <row r="214" spans="1:65">
      <c r="A214" s="210">
        <v>213</v>
      </c>
      <c r="B214" s="210">
        <v>0</v>
      </c>
      <c r="C214" s="210">
        <v>0</v>
      </c>
      <c r="D214" s="210">
        <v>0</v>
      </c>
      <c r="E214" s="210" t="s">
        <v>301</v>
      </c>
      <c r="F214" s="210" t="s">
        <v>1514</v>
      </c>
      <c r="G214" s="210" t="s">
        <v>1497</v>
      </c>
      <c r="H214" s="210" t="s">
        <v>1296</v>
      </c>
      <c r="I214" s="210">
        <v>1</v>
      </c>
      <c r="J214" s="218">
        <v>0</v>
      </c>
      <c r="K214" s="218" t="e">
        <v>#VALUE!</v>
      </c>
      <c r="L214" s="218">
        <v>-6.4516129032258118E-2</v>
      </c>
      <c r="M214" s="218">
        <v>-0.1451612903225806</v>
      </c>
      <c r="N214" s="218">
        <v>6.4516129032258118E-2</v>
      </c>
      <c r="O214" s="218" t="e">
        <v>#VALUE!</v>
      </c>
      <c r="P214" s="218">
        <v>-3.2258064516129059E-2</v>
      </c>
      <c r="Q214" s="218" t="e">
        <v>#VALUE!</v>
      </c>
      <c r="R214" s="218" t="e">
        <v>#VALUE!</v>
      </c>
      <c r="S214" s="218">
        <v>3.2258064516129059E-2</v>
      </c>
      <c r="T214" s="218">
        <v>-0.11290322580645154</v>
      </c>
      <c r="U214" s="218">
        <v>-9.6774193548387177E-2</v>
      </c>
      <c r="V214" s="218" t="e">
        <v>#VALUE!</v>
      </c>
      <c r="W214" s="218">
        <v>-4.8387096774193589E-2</v>
      </c>
      <c r="X214" s="218">
        <v>4.8387096774193589E-2</v>
      </c>
      <c r="Y214" s="218">
        <v>0.30645161290322581</v>
      </c>
      <c r="Z214" s="218">
        <v>-0.12903225806451607</v>
      </c>
      <c r="AA214" s="218">
        <v>-0.22580645161290325</v>
      </c>
      <c r="AB214" s="218">
        <v>0.30645161290322581</v>
      </c>
      <c r="AC214" s="218" t="e">
        <v>#VALUE!</v>
      </c>
      <c r="AD214" s="218" t="e">
        <v>#VALUE!</v>
      </c>
      <c r="AE214" s="217">
        <v>0</v>
      </c>
      <c r="AF214" s="217"/>
      <c r="AG214" s="217">
        <v>30.64516129032258</v>
      </c>
      <c r="AH214" s="217">
        <v>22.580645161290324</v>
      </c>
      <c r="AI214" s="210">
        <v>0</v>
      </c>
      <c r="AQ214" s="217"/>
      <c r="AR214" s="217"/>
      <c r="AS214" s="217"/>
      <c r="AT214" s="217"/>
      <c r="AU214" s="217"/>
      <c r="AV214" s="217"/>
      <c r="AW214" s="217"/>
      <c r="AX214" s="217"/>
      <c r="AY214" s="217"/>
      <c r="AZ214" s="217"/>
      <c r="BA214" s="217"/>
      <c r="BB214" s="217"/>
      <c r="BC214" s="217"/>
      <c r="BD214" s="217"/>
      <c r="BE214" s="217"/>
      <c r="BF214" s="217"/>
      <c r="BG214" s="217"/>
      <c r="BH214" s="217"/>
      <c r="BI214" s="217"/>
      <c r="BJ214" s="217"/>
      <c r="BK214" s="217"/>
      <c r="BL214" s="217"/>
      <c r="BM214" s="217"/>
    </row>
    <row r="215" spans="1:65">
      <c r="A215" s="210">
        <v>214</v>
      </c>
      <c r="B215" s="210">
        <v>0</v>
      </c>
      <c r="C215" s="210">
        <v>0</v>
      </c>
      <c r="D215" s="210">
        <v>0</v>
      </c>
      <c r="E215" s="210" t="s">
        <v>302</v>
      </c>
      <c r="F215" s="210" t="s">
        <v>1512</v>
      </c>
      <c r="G215" s="210" t="s">
        <v>1497</v>
      </c>
      <c r="H215" s="210" t="s">
        <v>1294</v>
      </c>
      <c r="I215" s="210">
        <v>1</v>
      </c>
      <c r="J215" s="218">
        <v>0</v>
      </c>
      <c r="K215" s="218" t="e">
        <v>#VALUE!</v>
      </c>
      <c r="L215" s="218">
        <v>-4.9180327868852507E-2</v>
      </c>
      <c r="M215" s="218">
        <v>-0.21311475409836067</v>
      </c>
      <c r="N215" s="218">
        <v>3.2786885245901669E-2</v>
      </c>
      <c r="O215" s="218" t="e">
        <v>#VALUE!</v>
      </c>
      <c r="P215" s="218">
        <v>-6.5573770491803338E-2</v>
      </c>
      <c r="Q215" s="218" t="e">
        <v>#VALUE!</v>
      </c>
      <c r="R215" s="218" t="e">
        <v>#VALUE!</v>
      </c>
      <c r="S215" s="218">
        <v>4.9180327868852507E-2</v>
      </c>
      <c r="T215" s="218">
        <v>-0.13114754098360648</v>
      </c>
      <c r="U215" s="218">
        <v>-0.13114754098360648</v>
      </c>
      <c r="V215" s="218" t="e">
        <v>#VALUE!</v>
      </c>
      <c r="W215" s="218">
        <v>-1.6393442622950834E-2</v>
      </c>
      <c r="X215" s="218">
        <v>-1.6393442622950834E-2</v>
      </c>
      <c r="Y215" s="218">
        <v>0.29508196721311475</v>
      </c>
      <c r="Z215" s="218">
        <v>-0.24590163934426235</v>
      </c>
      <c r="AA215" s="218">
        <v>-0.21311475409836067</v>
      </c>
      <c r="AB215" s="218">
        <v>0.26229508196721307</v>
      </c>
      <c r="AC215" s="218" t="e">
        <v>#VALUE!</v>
      </c>
      <c r="AD215" s="218" t="e">
        <v>#VALUE!</v>
      </c>
      <c r="AE215" s="217">
        <v>0</v>
      </c>
      <c r="AF215" s="217"/>
      <c r="AG215" s="217">
        <v>29.508196721311474</v>
      </c>
      <c r="AH215" s="217">
        <v>24.590163934426236</v>
      </c>
      <c r="AI215" s="210">
        <v>0</v>
      </c>
      <c r="AQ215" s="217"/>
      <c r="AR215" s="217"/>
      <c r="AS215" s="217"/>
      <c r="AT215" s="217"/>
      <c r="AU215" s="217"/>
      <c r="AV215" s="217"/>
      <c r="AW215" s="217"/>
      <c r="AX215" s="217"/>
      <c r="AY215" s="217"/>
      <c r="AZ215" s="217"/>
      <c r="BA215" s="217"/>
      <c r="BB215" s="217"/>
      <c r="BC215" s="217"/>
      <c r="BD215" s="217"/>
      <c r="BE215" s="217"/>
      <c r="BF215" s="217"/>
      <c r="BG215" s="217"/>
      <c r="BH215" s="217"/>
      <c r="BI215" s="217"/>
      <c r="BJ215" s="217"/>
      <c r="BK215" s="217"/>
      <c r="BL215" s="217"/>
      <c r="BM215" s="217"/>
    </row>
    <row r="216" spans="1:65">
      <c r="A216" s="210">
        <v>215</v>
      </c>
      <c r="B216" s="210">
        <v>0</v>
      </c>
      <c r="C216" s="210">
        <v>0</v>
      </c>
      <c r="D216" s="210">
        <v>113</v>
      </c>
      <c r="E216" s="210" t="s">
        <v>1807</v>
      </c>
      <c r="F216" s="210" t="s">
        <v>1838</v>
      </c>
      <c r="G216" s="210" t="s">
        <v>1497</v>
      </c>
      <c r="H216" s="210" t="s">
        <v>1301</v>
      </c>
      <c r="I216" s="210">
        <v>1</v>
      </c>
      <c r="J216" s="218">
        <v>-0.22734026745913807</v>
      </c>
      <c r="K216" s="218" t="e">
        <v>#VALUE!</v>
      </c>
      <c r="L216" s="218">
        <v>0.17682020802377418</v>
      </c>
      <c r="M216" s="218">
        <v>3.1203566121842621E-2</v>
      </c>
      <c r="N216" s="218">
        <v>0.21545319465081725</v>
      </c>
      <c r="O216" s="218" t="e">
        <v>#VALUE!</v>
      </c>
      <c r="P216" s="218">
        <v>9.9554234769688082E-2</v>
      </c>
      <c r="Q216" s="218" t="e">
        <v>#VALUE!</v>
      </c>
      <c r="R216" s="218" t="e">
        <v>#VALUE!</v>
      </c>
      <c r="S216" s="218">
        <v>0.30014858841010406</v>
      </c>
      <c r="T216" s="218">
        <v>0.40564635958395251</v>
      </c>
      <c r="U216" s="218">
        <v>-4.1604754829123229E-2</v>
      </c>
      <c r="V216" s="218" t="e">
        <v>#VALUE!</v>
      </c>
      <c r="W216" s="218">
        <v>-0.20950965824665677</v>
      </c>
      <c r="X216" s="218">
        <v>0.16196136701337305</v>
      </c>
      <c r="Y216" s="218">
        <v>-0.23476968796433878</v>
      </c>
      <c r="Z216" s="218">
        <v>7.8751857355126326E-2</v>
      </c>
      <c r="AA216" s="218">
        <v>-0.2942050520059436</v>
      </c>
      <c r="AB216" s="218">
        <v>8.3209509658246722E-2</v>
      </c>
      <c r="AC216" s="218">
        <v>0.60178306092124823</v>
      </c>
      <c r="AD216" s="218" t="e">
        <v>#VALUE!</v>
      </c>
      <c r="AE216" s="217">
        <v>0</v>
      </c>
      <c r="AF216" s="217"/>
      <c r="AG216" s="217">
        <v>60.178306092124821</v>
      </c>
      <c r="AH216" s="217">
        <v>29.420505200594359</v>
      </c>
      <c r="AI216" s="210">
        <v>0</v>
      </c>
      <c r="AQ216" s="217"/>
      <c r="AR216" s="217"/>
      <c r="AS216" s="217"/>
      <c r="AT216" s="217"/>
      <c r="AU216" s="217"/>
      <c r="AV216" s="217"/>
      <c r="AW216" s="217"/>
      <c r="AX216" s="217"/>
      <c r="AY216" s="217"/>
      <c r="AZ216" s="217"/>
      <c r="BA216" s="217"/>
      <c r="BB216" s="217"/>
      <c r="BC216" s="217"/>
      <c r="BD216" s="217"/>
      <c r="BE216" s="217"/>
      <c r="BF216" s="217"/>
      <c r="BG216" s="217"/>
      <c r="BH216" s="217"/>
      <c r="BI216" s="217"/>
      <c r="BJ216" s="217"/>
      <c r="BK216" s="217"/>
      <c r="BL216" s="217"/>
      <c r="BM216" s="217"/>
    </row>
    <row r="217" spans="1:65">
      <c r="A217" s="210">
        <v>216</v>
      </c>
      <c r="B217" s="210">
        <v>0</v>
      </c>
      <c r="C217" s="210">
        <v>0</v>
      </c>
      <c r="D217" s="210">
        <v>0</v>
      </c>
      <c r="E217" s="210" t="s">
        <v>1808</v>
      </c>
      <c r="F217" s="210" t="s">
        <v>1839</v>
      </c>
      <c r="G217" s="210" t="s">
        <v>1497</v>
      </c>
      <c r="H217" s="210" t="s">
        <v>1302</v>
      </c>
      <c r="I217" s="210">
        <v>1</v>
      </c>
      <c r="J217" s="218">
        <v>-4.264705882352942E-2</v>
      </c>
      <c r="K217" s="218" t="e">
        <v>#VALUE!</v>
      </c>
      <c r="L217" s="218">
        <v>-5.4411764705882368E-2</v>
      </c>
      <c r="M217" s="218">
        <v>0.17058823529411768</v>
      </c>
      <c r="N217" s="218">
        <v>0.49264705882352938</v>
      </c>
      <c r="O217" s="218" t="e">
        <v>#VALUE!</v>
      </c>
      <c r="P217" s="218">
        <v>0.13088235294117642</v>
      </c>
      <c r="Q217" s="218" t="e">
        <v>#VALUE!</v>
      </c>
      <c r="R217" s="218" t="e">
        <v>#VALUE!</v>
      </c>
      <c r="S217" s="218">
        <v>0.17794117647058824</v>
      </c>
      <c r="T217" s="218">
        <v>0.43235294117647061</v>
      </c>
      <c r="U217" s="218">
        <v>-7.3529411764705885E-2</v>
      </c>
      <c r="V217" s="218" t="e">
        <v>#VALUE!</v>
      </c>
      <c r="W217" s="218">
        <v>-0.20588235294117641</v>
      </c>
      <c r="X217" s="218">
        <v>9.5588235294117571E-2</v>
      </c>
      <c r="Y217" s="218">
        <v>-0.28529411764705886</v>
      </c>
      <c r="Z217" s="218">
        <v>-3.0882352941176465E-2</v>
      </c>
      <c r="AA217" s="218">
        <v>-0.35</v>
      </c>
      <c r="AB217" s="218">
        <v>7.6470588235294054E-2</v>
      </c>
      <c r="AC217" s="218">
        <v>0.17499999999999999</v>
      </c>
      <c r="AD217" s="218" t="e">
        <v>#VALUE!</v>
      </c>
      <c r="AE217" s="217">
        <v>0</v>
      </c>
      <c r="AF217" s="217"/>
      <c r="AG217" s="217">
        <v>49.264705882352935</v>
      </c>
      <c r="AH217" s="217">
        <v>35</v>
      </c>
      <c r="AI217" s="210">
        <v>0</v>
      </c>
      <c r="AQ217" s="217"/>
      <c r="AR217" s="217"/>
      <c r="AS217" s="217"/>
      <c r="AT217" s="217"/>
      <c r="AU217" s="217"/>
      <c r="AV217" s="217"/>
      <c r="AW217" s="217"/>
      <c r="AX217" s="217"/>
      <c r="AY217" s="217"/>
      <c r="AZ217" s="217"/>
      <c r="BA217" s="217"/>
      <c r="BB217" s="217"/>
      <c r="BC217" s="217"/>
      <c r="BD217" s="217"/>
      <c r="BE217" s="217"/>
      <c r="BF217" s="217"/>
      <c r="BG217" s="217"/>
      <c r="BH217" s="217"/>
      <c r="BI217" s="217"/>
      <c r="BJ217" s="217"/>
      <c r="BK217" s="217"/>
      <c r="BL217" s="217"/>
      <c r="BM217" s="217"/>
    </row>
    <row r="218" spans="1:65">
      <c r="A218" s="210">
        <v>217</v>
      </c>
      <c r="B218" s="210">
        <v>0</v>
      </c>
      <c r="C218" s="210">
        <v>0</v>
      </c>
      <c r="D218" s="210">
        <v>0</v>
      </c>
      <c r="E218" s="210" t="s">
        <v>303</v>
      </c>
      <c r="F218" s="210" t="s">
        <v>1840</v>
      </c>
      <c r="G218" s="210" t="s">
        <v>140</v>
      </c>
      <c r="H218" s="210" t="s">
        <v>1300</v>
      </c>
      <c r="I218" s="210">
        <v>1</v>
      </c>
      <c r="J218" s="218">
        <v>-0.12094395280235978</v>
      </c>
      <c r="K218" s="218" t="e">
        <v>#VALUE!</v>
      </c>
      <c r="L218" s="218">
        <v>4.277286135693216E-2</v>
      </c>
      <c r="M218" s="218">
        <v>0.11504424778761065</v>
      </c>
      <c r="N218" s="218">
        <v>0.3820058997050147</v>
      </c>
      <c r="O218" s="218" t="e">
        <v>#VALUE!</v>
      </c>
      <c r="P218" s="218">
        <v>0.11799410029498522</v>
      </c>
      <c r="Q218" s="218" t="e">
        <v>#VALUE!</v>
      </c>
      <c r="R218" s="218" t="e">
        <v>#VALUE!</v>
      </c>
      <c r="S218" s="218">
        <v>0.2315634218289086</v>
      </c>
      <c r="T218" s="218">
        <v>0.42182890855457228</v>
      </c>
      <c r="U218" s="218">
        <v>-6.1946902654867242E-2</v>
      </c>
      <c r="V218" s="218" t="e">
        <v>#VALUE!</v>
      </c>
      <c r="W218" s="218">
        <v>-0.20501474926253682</v>
      </c>
      <c r="X218" s="218">
        <v>0.1253687315634219</v>
      </c>
      <c r="Y218" s="218">
        <v>-0.26253687315634222</v>
      </c>
      <c r="Z218" s="218">
        <v>1.4749262536873234E-2</v>
      </c>
      <c r="AA218" s="218">
        <v>-0.32595870206489674</v>
      </c>
      <c r="AB218" s="218">
        <v>7.9646017699115043E-2</v>
      </c>
      <c r="AC218" s="218">
        <v>0.36283185840707965</v>
      </c>
      <c r="AD218" s="218" t="e">
        <v>#VALUE!</v>
      </c>
      <c r="AE218" s="217">
        <v>0</v>
      </c>
      <c r="AF218" s="217"/>
      <c r="AG218" s="217">
        <v>42.182890855457231</v>
      </c>
      <c r="AH218" s="217">
        <v>32.595870206489671</v>
      </c>
      <c r="AI218" s="210">
        <v>0</v>
      </c>
      <c r="AQ218" s="217"/>
      <c r="AR218" s="217"/>
      <c r="AS218" s="217"/>
      <c r="AT218" s="217"/>
      <c r="AU218" s="217"/>
      <c r="AV218" s="217"/>
      <c r="AW218" s="217"/>
      <c r="AX218" s="217"/>
      <c r="AY218" s="217"/>
      <c r="AZ218" s="217"/>
      <c r="BA218" s="217"/>
      <c r="BB218" s="217"/>
      <c r="BC218" s="217"/>
      <c r="BD218" s="217"/>
      <c r="BE218" s="217"/>
      <c r="BF218" s="217"/>
      <c r="BG218" s="217"/>
      <c r="BH218" s="217"/>
      <c r="BI218" s="217"/>
      <c r="BJ218" s="217"/>
      <c r="BK218" s="217"/>
      <c r="BL218" s="217"/>
      <c r="BM218" s="217"/>
    </row>
    <row r="219" spans="1:65">
      <c r="A219" s="210">
        <v>218</v>
      </c>
      <c r="B219" s="210">
        <v>0</v>
      </c>
      <c r="C219" s="210">
        <v>0</v>
      </c>
      <c r="D219" s="210">
        <v>114</v>
      </c>
      <c r="E219" s="210" t="s">
        <v>175</v>
      </c>
      <c r="F219" s="210" t="s">
        <v>1841</v>
      </c>
      <c r="G219" s="210" t="s">
        <v>1497</v>
      </c>
      <c r="H219" s="210" t="s">
        <v>1298</v>
      </c>
      <c r="I219" s="210">
        <v>1</v>
      </c>
      <c r="J219" s="218">
        <v>0</v>
      </c>
      <c r="K219" s="218" t="e">
        <v>#VALUE!</v>
      </c>
      <c r="L219" s="218">
        <v>0.1111111111111112</v>
      </c>
      <c r="M219" s="218">
        <v>-0.33333333333333326</v>
      </c>
      <c r="N219" s="218">
        <v>3.703703703703707E-2</v>
      </c>
      <c r="O219" s="218" t="e">
        <v>#VALUE!</v>
      </c>
      <c r="P219" s="218">
        <v>0.1111111111111112</v>
      </c>
      <c r="Q219" s="218" t="e">
        <v>#VALUE!</v>
      </c>
      <c r="R219" s="218" t="e">
        <v>#VALUE!</v>
      </c>
      <c r="S219" s="218">
        <v>-0.18518518518518517</v>
      </c>
      <c r="T219" s="218">
        <v>0.2592592592592593</v>
      </c>
      <c r="U219" s="218">
        <v>-0.14814814814814811</v>
      </c>
      <c r="V219" s="218" t="e">
        <v>#VALUE!</v>
      </c>
      <c r="W219" s="218">
        <v>0.40740740740740744</v>
      </c>
      <c r="X219" s="218">
        <v>0</v>
      </c>
      <c r="Y219" s="218">
        <v>-7.4074074074073973E-2</v>
      </c>
      <c r="Z219" s="218">
        <v>-7.4074074074073973E-2</v>
      </c>
      <c r="AA219" s="218">
        <v>0.37037037037037041</v>
      </c>
      <c r="AB219" s="218">
        <v>0.1111111111111112</v>
      </c>
      <c r="AC219" s="218">
        <v>0.14814814814814828</v>
      </c>
      <c r="AD219" s="218" t="e">
        <v>#VALUE!</v>
      </c>
      <c r="AE219" s="217">
        <v>0</v>
      </c>
      <c r="AF219" s="217"/>
      <c r="AG219" s="217">
        <v>40.740740740740748</v>
      </c>
      <c r="AH219" s="217">
        <v>33.333333333333329</v>
      </c>
      <c r="AI219" s="210">
        <v>0</v>
      </c>
      <c r="AQ219" s="217"/>
      <c r="AR219" s="217"/>
      <c r="AS219" s="217"/>
      <c r="AT219" s="217"/>
      <c r="AU219" s="217"/>
      <c r="AV219" s="217"/>
      <c r="AW219" s="217"/>
      <c r="AX219" s="217"/>
      <c r="AY219" s="217"/>
      <c r="AZ219" s="217"/>
      <c r="BA219" s="217"/>
      <c r="BB219" s="217"/>
      <c r="BC219" s="217"/>
      <c r="BD219" s="217"/>
      <c r="BE219" s="217"/>
      <c r="BF219" s="217"/>
      <c r="BG219" s="217"/>
      <c r="BH219" s="217"/>
      <c r="BI219" s="217"/>
      <c r="BJ219" s="217"/>
      <c r="BK219" s="217"/>
      <c r="BL219" s="217"/>
      <c r="BM219" s="217"/>
    </row>
    <row r="220" spans="1:65">
      <c r="A220" s="210">
        <v>219</v>
      </c>
      <c r="B220" s="210">
        <v>0</v>
      </c>
      <c r="C220" s="210">
        <v>0</v>
      </c>
      <c r="D220" s="210">
        <v>0</v>
      </c>
      <c r="E220" s="210" t="s">
        <v>176</v>
      </c>
      <c r="F220" s="210" t="s">
        <v>1842</v>
      </c>
      <c r="G220" s="210" t="s">
        <v>1497</v>
      </c>
      <c r="H220" s="210" t="s">
        <v>1299</v>
      </c>
      <c r="I220" s="210">
        <v>1</v>
      </c>
      <c r="J220" s="218">
        <v>-7.1428571428571494E-2</v>
      </c>
      <c r="K220" s="218" t="e">
        <v>#VALUE!</v>
      </c>
      <c r="L220" s="218">
        <v>0.10714285714285708</v>
      </c>
      <c r="M220" s="218">
        <v>-0.46428571428571425</v>
      </c>
      <c r="N220" s="218">
        <v>-0.14285714285714299</v>
      </c>
      <c r="O220" s="218" t="e">
        <v>#VALUE!</v>
      </c>
      <c r="P220" s="218">
        <v>3.5714285714285587E-2</v>
      </c>
      <c r="Q220" s="218" t="e">
        <v>#VALUE!</v>
      </c>
      <c r="R220" s="218" t="e">
        <v>#VALUE!</v>
      </c>
      <c r="S220" s="218">
        <v>3.5714285714285587E-2</v>
      </c>
      <c r="T220" s="218">
        <v>-3.5714285714285747E-2</v>
      </c>
      <c r="U220" s="218">
        <v>-7.1428571428571494E-2</v>
      </c>
      <c r="V220" s="218" t="e">
        <v>#VALUE!</v>
      </c>
      <c r="W220" s="218">
        <v>0.14285714285714282</v>
      </c>
      <c r="X220" s="218">
        <v>0.25</v>
      </c>
      <c r="Y220" s="218">
        <v>-3.5714285714285747E-2</v>
      </c>
      <c r="Z220" s="218">
        <v>0.5</v>
      </c>
      <c r="AA220" s="218">
        <v>7.1428571428571341E-2</v>
      </c>
      <c r="AB220" s="218">
        <v>0.6071428571428571</v>
      </c>
      <c r="AC220" s="218">
        <v>3.5714285714285587E-2</v>
      </c>
      <c r="AD220" s="218" t="e">
        <v>#VALUE!</v>
      </c>
      <c r="AE220" s="217">
        <v>0</v>
      </c>
      <c r="AF220" s="217"/>
      <c r="AG220" s="217">
        <v>60.714285714285708</v>
      </c>
      <c r="AH220" s="217">
        <v>46.428571428571423</v>
      </c>
      <c r="AI220" s="210">
        <v>0</v>
      </c>
      <c r="AQ220" s="217"/>
      <c r="AR220" s="217"/>
      <c r="AS220" s="217"/>
      <c r="AT220" s="217"/>
      <c r="AU220" s="217"/>
      <c r="AV220" s="217"/>
      <c r="AW220" s="217"/>
      <c r="AX220" s="217"/>
      <c r="AY220" s="217"/>
      <c r="AZ220" s="217"/>
      <c r="BA220" s="217"/>
      <c r="BB220" s="217"/>
      <c r="BC220" s="217"/>
      <c r="BD220" s="217"/>
      <c r="BE220" s="217"/>
      <c r="BF220" s="217"/>
      <c r="BG220" s="217"/>
      <c r="BH220" s="217"/>
      <c r="BI220" s="217"/>
      <c r="BJ220" s="217"/>
      <c r="BK220" s="217"/>
      <c r="BL220" s="217"/>
      <c r="BM220" s="217"/>
    </row>
    <row r="221" spans="1:65">
      <c r="A221" s="210">
        <v>220</v>
      </c>
      <c r="B221" s="210">
        <v>0</v>
      </c>
      <c r="C221" s="210">
        <v>0</v>
      </c>
      <c r="D221" s="210">
        <v>0</v>
      </c>
      <c r="E221" s="210" t="s">
        <v>1788</v>
      </c>
      <c r="F221" s="210" t="s">
        <v>1843</v>
      </c>
      <c r="G221" s="210" t="s">
        <v>1497</v>
      </c>
      <c r="H221" s="210" t="s">
        <v>1297</v>
      </c>
      <c r="I221" s="210">
        <v>1</v>
      </c>
      <c r="J221" s="218">
        <v>-7.4074074074073973E-2</v>
      </c>
      <c r="K221" s="218" t="e">
        <v>#VALUE!</v>
      </c>
      <c r="L221" s="218">
        <v>7.4074074074074139E-2</v>
      </c>
      <c r="M221" s="218">
        <v>-0.44444444444444431</v>
      </c>
      <c r="N221" s="218">
        <v>-7.4074074074073973E-2</v>
      </c>
      <c r="O221" s="218" t="e">
        <v>#VALUE!</v>
      </c>
      <c r="P221" s="218">
        <v>3.703703703703707E-2</v>
      </c>
      <c r="Q221" s="218" t="e">
        <v>#VALUE!</v>
      </c>
      <c r="R221" s="218" t="e">
        <v>#VALUE!</v>
      </c>
      <c r="S221" s="218">
        <v>-7.4074074074073973E-2</v>
      </c>
      <c r="T221" s="218">
        <v>0.18518518518518517</v>
      </c>
      <c r="U221" s="218">
        <v>-0.14814814814814811</v>
      </c>
      <c r="V221" s="218" t="e">
        <v>#VALUE!</v>
      </c>
      <c r="W221" s="218">
        <v>0.22222222222222224</v>
      </c>
      <c r="X221" s="218">
        <v>0.1111111111111112</v>
      </c>
      <c r="Y221" s="218">
        <v>-7.4074074074073973E-2</v>
      </c>
      <c r="Z221" s="218">
        <v>0.22222222222222224</v>
      </c>
      <c r="AA221" s="218">
        <v>0.18518518518518517</v>
      </c>
      <c r="AB221" s="218">
        <v>0.40740740740740744</v>
      </c>
      <c r="AC221" s="218">
        <v>7.4074074074074139E-2</v>
      </c>
      <c r="AD221" s="218" t="e">
        <v>#VALUE!</v>
      </c>
      <c r="AE221" s="217">
        <v>0</v>
      </c>
      <c r="AF221" s="217"/>
      <c r="AG221" s="217">
        <v>40.740740740740748</v>
      </c>
      <c r="AH221" s="217">
        <v>44.444444444444429</v>
      </c>
      <c r="AI221" s="210">
        <v>0</v>
      </c>
      <c r="AQ221" s="217"/>
      <c r="AR221" s="217"/>
      <c r="AS221" s="217"/>
      <c r="AT221" s="217"/>
      <c r="AU221" s="217"/>
      <c r="AV221" s="217"/>
      <c r="AW221" s="217"/>
      <c r="AX221" s="217"/>
      <c r="AY221" s="217"/>
      <c r="AZ221" s="217"/>
      <c r="BA221" s="217"/>
      <c r="BB221" s="217"/>
      <c r="BC221" s="217"/>
      <c r="BD221" s="217"/>
      <c r="BE221" s="217"/>
      <c r="BF221" s="217"/>
      <c r="BG221" s="217"/>
      <c r="BH221" s="217"/>
      <c r="BI221" s="217"/>
      <c r="BJ221" s="217"/>
      <c r="BK221" s="217"/>
      <c r="BL221" s="217"/>
      <c r="BM221" s="217"/>
    </row>
    <row r="222" spans="1:65">
      <c r="A222" s="210">
        <v>221</v>
      </c>
      <c r="B222" s="210" t="s">
        <v>347</v>
      </c>
      <c r="C222" s="210" t="s">
        <v>325</v>
      </c>
      <c r="D222" s="210">
        <v>115</v>
      </c>
      <c r="E222" s="210" t="s">
        <v>177</v>
      </c>
      <c r="F222" s="210" t="s">
        <v>1536</v>
      </c>
      <c r="G222" s="210" t="s">
        <v>1496</v>
      </c>
      <c r="H222" s="210" t="s">
        <v>1282</v>
      </c>
      <c r="I222" s="210">
        <v>1</v>
      </c>
      <c r="J222" s="218">
        <v>-2.4390243902438966E-2</v>
      </c>
      <c r="K222" s="218">
        <v>4.5296167247386721E-2</v>
      </c>
      <c r="L222" s="218">
        <v>0.30662020905923348</v>
      </c>
      <c r="M222" s="218">
        <v>2.0905923344947754E-2</v>
      </c>
      <c r="N222" s="218">
        <v>1.3937282229965169E-2</v>
      </c>
      <c r="O222" s="218">
        <v>0.13240418118466896</v>
      </c>
      <c r="P222" s="218">
        <v>9.4076655052264813E-2</v>
      </c>
      <c r="Q222" s="218">
        <v>3.4843205574913694E-3</v>
      </c>
      <c r="R222" s="218">
        <v>-0.10801393728222998</v>
      </c>
      <c r="S222" s="218">
        <v>0.10452961672473876</v>
      </c>
      <c r="T222" s="218">
        <v>9.4076655052264813E-2</v>
      </c>
      <c r="U222" s="218">
        <v>-0.22996515679442497</v>
      </c>
      <c r="V222" s="218">
        <v>-0.14285714285714274</v>
      </c>
      <c r="W222" s="218">
        <v>0.17770034843205582</v>
      </c>
      <c r="X222" s="218">
        <v>0.10104529616724739</v>
      </c>
      <c r="Y222" s="218">
        <v>9.0592334494773594E-2</v>
      </c>
      <c r="Z222" s="218">
        <v>6.6202090592334478E-2</v>
      </c>
      <c r="AA222" s="218">
        <v>-5.5749128919860523E-2</v>
      </c>
      <c r="AB222" s="218">
        <v>0.26829268292682928</v>
      </c>
      <c r="AC222" s="218">
        <v>2.7874564459930338E-2</v>
      </c>
      <c r="AD222" s="218">
        <v>-6.2717770034843107E-2</v>
      </c>
      <c r="AE222" s="217">
        <v>0</v>
      </c>
      <c r="AF222" s="217"/>
      <c r="AG222" s="217">
        <v>30.662020905923349</v>
      </c>
      <c r="AH222" s="217">
        <v>22.996515679442496</v>
      </c>
      <c r="AI222" s="210">
        <v>0</v>
      </c>
      <c r="AQ222" s="217"/>
      <c r="AR222" s="217"/>
      <c r="AS222" s="217"/>
      <c r="AT222" s="217"/>
      <c r="AU222" s="217"/>
      <c r="AV222" s="217"/>
      <c r="AW222" s="217"/>
      <c r="AX222" s="217"/>
      <c r="AY222" s="217"/>
      <c r="AZ222" s="217"/>
      <c r="BA222" s="217"/>
      <c r="BB222" s="217"/>
      <c r="BC222" s="217"/>
      <c r="BD222" s="217"/>
      <c r="BE222" s="217"/>
      <c r="BF222" s="217"/>
      <c r="BG222" s="217"/>
      <c r="BH222" s="217"/>
      <c r="BI222" s="217"/>
      <c r="BJ222" s="217"/>
      <c r="BK222" s="217"/>
      <c r="BL222" s="217"/>
      <c r="BM222" s="217"/>
    </row>
    <row r="223" spans="1:65">
      <c r="A223" s="210">
        <v>222</v>
      </c>
      <c r="B223" s="210">
        <v>0</v>
      </c>
      <c r="C223" s="210">
        <v>0</v>
      </c>
      <c r="D223" s="210">
        <v>0</v>
      </c>
      <c r="E223" s="210" t="s">
        <v>178</v>
      </c>
      <c r="F223" s="210" t="s">
        <v>1537</v>
      </c>
      <c r="G223" s="210" t="s">
        <v>1496</v>
      </c>
      <c r="H223" s="210" t="s">
        <v>1283</v>
      </c>
      <c r="I223" s="210">
        <v>1</v>
      </c>
      <c r="J223" s="218">
        <v>8.6805555555555552E-2</v>
      </c>
      <c r="K223" s="218">
        <v>-2.4305555555555657E-2</v>
      </c>
      <c r="L223" s="218">
        <v>0.17013888888888881</v>
      </c>
      <c r="M223" s="218">
        <v>-5.5555555555555608E-2</v>
      </c>
      <c r="N223" s="218">
        <v>0.18402777777777771</v>
      </c>
      <c r="O223" s="218">
        <v>0.28819444444444448</v>
      </c>
      <c r="P223" s="218">
        <v>0.11111111111111106</v>
      </c>
      <c r="Q223" s="218">
        <v>2.43055555555555E-2</v>
      </c>
      <c r="R223" s="218">
        <v>3.4722222222221483E-3</v>
      </c>
      <c r="S223" s="218">
        <v>-8.6805555555555552E-2</v>
      </c>
      <c r="T223" s="218">
        <v>-4.1666666666666706E-2</v>
      </c>
      <c r="U223" s="218">
        <v>-0.18055555555555558</v>
      </c>
      <c r="V223" s="218">
        <v>-8.6805555555555552E-2</v>
      </c>
      <c r="W223" s="218">
        <v>-0.25347222222222221</v>
      </c>
      <c r="X223" s="218">
        <v>-0.16319444444444453</v>
      </c>
      <c r="Y223" s="218">
        <v>3.8194444444444406E-2</v>
      </c>
      <c r="Z223" s="218">
        <v>8.6805555555555552E-2</v>
      </c>
      <c r="AA223" s="218">
        <v>0.11458333333333336</v>
      </c>
      <c r="AB223" s="218">
        <v>0.1041666666666666</v>
      </c>
      <c r="AC223" s="218">
        <v>0.19444444444444448</v>
      </c>
      <c r="AD223" s="218">
        <v>0.30208333333333337</v>
      </c>
      <c r="AE223" s="217">
        <v>0</v>
      </c>
      <c r="AF223" s="217"/>
      <c r="AG223" s="217">
        <v>30.208333333333336</v>
      </c>
      <c r="AH223" s="217">
        <v>25.347222222222221</v>
      </c>
      <c r="AI223" s="210">
        <v>0</v>
      </c>
      <c r="AQ223" s="217"/>
      <c r="AR223" s="217"/>
      <c r="AS223" s="217"/>
      <c r="AT223" s="217"/>
      <c r="AU223" s="217"/>
      <c r="AV223" s="217"/>
      <c r="AW223" s="217"/>
      <c r="AX223" s="217"/>
      <c r="AY223" s="217"/>
      <c r="AZ223" s="217"/>
      <c r="BA223" s="217"/>
      <c r="BB223" s="217"/>
      <c r="BC223" s="217"/>
      <c r="BD223" s="217"/>
      <c r="BE223" s="217"/>
      <c r="BF223" s="217"/>
      <c r="BG223" s="217"/>
      <c r="BH223" s="217"/>
      <c r="BI223" s="217"/>
      <c r="BJ223" s="217"/>
      <c r="BK223" s="217"/>
      <c r="BL223" s="217"/>
      <c r="BM223" s="217"/>
    </row>
    <row r="224" spans="1:65">
      <c r="A224" s="210">
        <v>223</v>
      </c>
      <c r="B224" s="210">
        <v>0</v>
      </c>
      <c r="C224" s="210">
        <v>0</v>
      </c>
      <c r="D224" s="210">
        <v>0</v>
      </c>
      <c r="E224" s="210" t="s">
        <v>179</v>
      </c>
      <c r="F224" s="210" t="s">
        <v>1535</v>
      </c>
      <c r="G224" s="210" t="s">
        <v>1496</v>
      </c>
      <c r="H224" s="210" t="s">
        <v>1281</v>
      </c>
      <c r="I224" s="210">
        <v>1</v>
      </c>
      <c r="J224" s="218">
        <v>1.3937282229965169E-2</v>
      </c>
      <c r="K224" s="218">
        <v>1.7421602787456539E-2</v>
      </c>
      <c r="L224" s="218">
        <v>0.25435540069686408</v>
      </c>
      <c r="M224" s="218">
        <v>-6.9686411149825845E-3</v>
      </c>
      <c r="N224" s="218">
        <v>7.6655052264808426E-2</v>
      </c>
      <c r="O224" s="218">
        <v>0.191637630662021</v>
      </c>
      <c r="P224" s="218">
        <v>9.7560975609756184E-2</v>
      </c>
      <c r="Q224" s="218">
        <v>1.0452961672473953E-2</v>
      </c>
      <c r="R224" s="218">
        <v>-6.6202090592334478E-2</v>
      </c>
      <c r="S224" s="218">
        <v>3.4843205574912925E-2</v>
      </c>
      <c r="T224" s="218">
        <v>3.832752613240429E-2</v>
      </c>
      <c r="U224" s="218">
        <v>-0.21254355400696859</v>
      </c>
      <c r="V224" s="218">
        <v>-0.12543554006968635</v>
      </c>
      <c r="W224" s="218">
        <v>2.0905923344947754E-2</v>
      </c>
      <c r="X224" s="218">
        <v>3.4843205574913694E-3</v>
      </c>
      <c r="Y224" s="218">
        <v>6.968641114982585E-2</v>
      </c>
      <c r="Z224" s="218">
        <v>7.3170731707317055E-2</v>
      </c>
      <c r="AA224" s="218">
        <v>6.9686411149825845E-3</v>
      </c>
      <c r="AB224" s="218">
        <v>0.20557491289198615</v>
      </c>
      <c r="AC224" s="218">
        <v>9.0592334494773594E-2</v>
      </c>
      <c r="AD224" s="218">
        <v>7.3170731707317055E-2</v>
      </c>
      <c r="AE224" s="217">
        <v>0</v>
      </c>
      <c r="AF224" s="217"/>
      <c r="AG224" s="217">
        <v>25.435540069686407</v>
      </c>
      <c r="AH224" s="217">
        <v>21.254355400696859</v>
      </c>
      <c r="AI224" s="210">
        <v>0</v>
      </c>
      <c r="AQ224" s="217"/>
      <c r="AR224" s="217"/>
      <c r="AS224" s="217"/>
      <c r="AT224" s="217"/>
      <c r="AU224" s="217"/>
      <c r="AV224" s="217"/>
      <c r="AW224" s="217"/>
      <c r="AX224" s="217"/>
      <c r="AY224" s="217"/>
      <c r="AZ224" s="217"/>
      <c r="BA224" s="217"/>
      <c r="BB224" s="217"/>
      <c r="BC224" s="217"/>
      <c r="BD224" s="217"/>
      <c r="BE224" s="217"/>
      <c r="BF224" s="217"/>
      <c r="BG224" s="217"/>
      <c r="BH224" s="217"/>
      <c r="BI224" s="217"/>
      <c r="BJ224" s="217"/>
      <c r="BK224" s="217"/>
      <c r="BL224" s="217"/>
      <c r="BM224" s="217"/>
    </row>
    <row r="225" spans="1:65">
      <c r="A225" s="210">
        <v>224</v>
      </c>
      <c r="B225" s="210">
        <v>0</v>
      </c>
      <c r="C225" s="210">
        <v>0</v>
      </c>
      <c r="D225" s="210">
        <v>116</v>
      </c>
      <c r="E225" s="210" t="s">
        <v>180</v>
      </c>
      <c r="F225" s="210" t="s">
        <v>1561</v>
      </c>
      <c r="G225" s="210" t="s">
        <v>1496</v>
      </c>
      <c r="H225" s="210" t="s">
        <v>1279</v>
      </c>
      <c r="I225" s="210">
        <v>1</v>
      </c>
      <c r="J225" s="218">
        <v>0.11970074812967578</v>
      </c>
      <c r="K225" s="218">
        <v>-0.30673316708229437</v>
      </c>
      <c r="L225" s="218">
        <v>0.12718204488778051</v>
      </c>
      <c r="M225" s="218">
        <v>0.13300083125519532</v>
      </c>
      <c r="N225" s="218">
        <v>-3.3250207813799604E-3</v>
      </c>
      <c r="O225" s="218">
        <v>-0.17290108063175397</v>
      </c>
      <c r="P225" s="218">
        <v>0.20448877805486276</v>
      </c>
      <c r="Q225" s="218">
        <v>0.17456359102244387</v>
      </c>
      <c r="R225" s="218">
        <v>8.0631753948462087E-2</v>
      </c>
      <c r="S225" s="218">
        <v>-2.6600166251039094E-2</v>
      </c>
      <c r="T225" s="218">
        <v>4.1562759767248547E-2</v>
      </c>
      <c r="U225" s="218">
        <v>-0.18952618453865347</v>
      </c>
      <c r="V225" s="218">
        <v>-3.4081463009143824E-2</v>
      </c>
      <c r="W225" s="218">
        <v>0.20947630922693264</v>
      </c>
      <c r="X225" s="218">
        <v>3.325020781379872E-2</v>
      </c>
      <c r="Y225" s="218">
        <v>0.13466334164588523</v>
      </c>
      <c r="Z225" s="218">
        <v>3.7406483790523637E-2</v>
      </c>
      <c r="AA225" s="218">
        <v>-4.9875311720698375E-2</v>
      </c>
      <c r="AB225" s="218">
        <v>0.20532003325020773</v>
      </c>
      <c r="AC225" s="218">
        <v>-0.30257689110556946</v>
      </c>
      <c r="AD225" s="218">
        <v>-3.3250207813799604E-3</v>
      </c>
      <c r="AE225" s="217">
        <v>0</v>
      </c>
      <c r="AF225" s="217"/>
      <c r="AG225" s="217">
        <v>20.947630922693264</v>
      </c>
      <c r="AH225" s="217">
        <v>30.673316708229436</v>
      </c>
      <c r="AI225" s="210">
        <v>0</v>
      </c>
      <c r="AQ225" s="217"/>
      <c r="AR225" s="217"/>
      <c r="AS225" s="217"/>
      <c r="AT225" s="217"/>
      <c r="AU225" s="217"/>
      <c r="AV225" s="217"/>
      <c r="AW225" s="217"/>
      <c r="AX225" s="217"/>
      <c r="AY225" s="217"/>
      <c r="AZ225" s="217"/>
      <c r="BA225" s="217"/>
      <c r="BB225" s="217"/>
      <c r="BC225" s="217"/>
      <c r="BD225" s="217"/>
      <c r="BE225" s="217"/>
      <c r="BF225" s="217"/>
      <c r="BG225" s="217"/>
      <c r="BH225" s="217"/>
      <c r="BI225" s="217"/>
      <c r="BJ225" s="217"/>
      <c r="BK225" s="217"/>
      <c r="BL225" s="217"/>
      <c r="BM225" s="217"/>
    </row>
    <row r="226" spans="1:65">
      <c r="A226" s="210">
        <v>225</v>
      </c>
      <c r="B226" s="210">
        <v>0</v>
      </c>
      <c r="C226" s="210">
        <v>0</v>
      </c>
      <c r="D226" s="210">
        <v>0</v>
      </c>
      <c r="E226" s="210" t="s">
        <v>181</v>
      </c>
      <c r="F226" s="210" t="s">
        <v>1562</v>
      </c>
      <c r="G226" s="210" t="s">
        <v>1496</v>
      </c>
      <c r="H226" s="210" t="s">
        <v>1280</v>
      </c>
      <c r="I226" s="210">
        <v>1</v>
      </c>
      <c r="J226" s="218">
        <v>8.9947089947089914E-2</v>
      </c>
      <c r="K226" s="218">
        <v>-0.19470899470899472</v>
      </c>
      <c r="L226" s="218">
        <v>0.12169312169312155</v>
      </c>
      <c r="M226" s="218">
        <v>9.100529100529095E-2</v>
      </c>
      <c r="N226" s="218">
        <v>-1.6931216931216946E-2</v>
      </c>
      <c r="O226" s="218">
        <v>-0.22751322751322756</v>
      </c>
      <c r="P226" s="218">
        <v>0.16613756613756608</v>
      </c>
      <c r="Q226" s="218">
        <v>0.32910052910052906</v>
      </c>
      <c r="R226" s="218">
        <v>0.15026455026455027</v>
      </c>
      <c r="S226" s="218">
        <v>-0.11216931216931222</v>
      </c>
      <c r="T226" s="218">
        <v>0.11005291005290997</v>
      </c>
      <c r="U226" s="218">
        <v>-0.1640211640211641</v>
      </c>
      <c r="V226" s="218">
        <v>-4.9735449735449806E-2</v>
      </c>
      <c r="W226" s="218">
        <v>0.1354497354497354</v>
      </c>
      <c r="X226" s="218">
        <v>8.7830687830687842E-2</v>
      </c>
      <c r="Y226" s="218">
        <v>0.14497354497354489</v>
      </c>
      <c r="Z226" s="218">
        <v>7.3015873015872965E-2</v>
      </c>
      <c r="AA226" s="218">
        <v>6.3492063492062148E-3</v>
      </c>
      <c r="AB226" s="218">
        <v>0.24444444444444441</v>
      </c>
      <c r="AC226" s="218">
        <v>-0.11957671957671967</v>
      </c>
      <c r="AD226" s="218">
        <v>0.1513227513227513</v>
      </c>
      <c r="AE226" s="217">
        <v>0</v>
      </c>
      <c r="AF226" s="217"/>
      <c r="AG226" s="217">
        <v>32.910052910052904</v>
      </c>
      <c r="AH226" s="217">
        <v>22.751322751322757</v>
      </c>
      <c r="AI226" s="210">
        <v>0</v>
      </c>
      <c r="AQ226" s="217"/>
      <c r="AR226" s="217"/>
      <c r="AS226" s="217"/>
      <c r="AT226" s="217"/>
      <c r="AU226" s="217"/>
      <c r="AV226" s="217"/>
      <c r="AW226" s="217"/>
      <c r="AX226" s="217"/>
      <c r="AY226" s="217"/>
      <c r="AZ226" s="217"/>
      <c r="BA226" s="217"/>
      <c r="BB226" s="217"/>
      <c r="BC226" s="217"/>
      <c r="BD226" s="217"/>
      <c r="BE226" s="217"/>
      <c r="BF226" s="217"/>
      <c r="BG226" s="217"/>
      <c r="BH226" s="217"/>
      <c r="BI226" s="217"/>
      <c r="BJ226" s="217"/>
      <c r="BK226" s="217"/>
      <c r="BL226" s="217"/>
      <c r="BM226" s="217"/>
    </row>
    <row r="227" spans="1:65">
      <c r="A227" s="210">
        <v>226</v>
      </c>
      <c r="B227" s="210">
        <v>0</v>
      </c>
      <c r="C227" s="210">
        <v>0</v>
      </c>
      <c r="D227" s="210">
        <v>0</v>
      </c>
      <c r="E227" s="210" t="s">
        <v>182</v>
      </c>
      <c r="F227" s="210" t="s">
        <v>1560</v>
      </c>
      <c r="G227" s="210" t="s">
        <v>1496</v>
      </c>
      <c r="H227" s="210" t="s">
        <v>1278</v>
      </c>
      <c r="I227" s="210">
        <v>1</v>
      </c>
      <c r="J227" s="218">
        <v>0.10559566787003609</v>
      </c>
      <c r="K227" s="218">
        <v>-0.26805054151624552</v>
      </c>
      <c r="L227" s="218">
        <v>0.12454873646209393</v>
      </c>
      <c r="M227" s="218">
        <v>0.12003610108303249</v>
      </c>
      <c r="N227" s="218">
        <v>-5.4151624548736911E-3</v>
      </c>
      <c r="O227" s="218">
        <v>-0.18501805054151632</v>
      </c>
      <c r="P227" s="218">
        <v>0.19314079422382677</v>
      </c>
      <c r="Q227" s="218">
        <v>0.22563176895306858</v>
      </c>
      <c r="R227" s="218">
        <v>0.10559566787003609</v>
      </c>
      <c r="S227" s="218">
        <v>-5.4151624548736427E-2</v>
      </c>
      <c r="T227" s="218">
        <v>6.8592057761732828E-2</v>
      </c>
      <c r="U227" s="218">
        <v>-0.17960288808664263</v>
      </c>
      <c r="V227" s="218">
        <v>-3.7906137184115514E-2</v>
      </c>
      <c r="W227" s="218">
        <v>0.18501805054151632</v>
      </c>
      <c r="X227" s="218">
        <v>5.054151624548741E-2</v>
      </c>
      <c r="Y227" s="218">
        <v>0.13898916967509034</v>
      </c>
      <c r="Z227" s="218">
        <v>4.8736462093862898E-2</v>
      </c>
      <c r="AA227" s="218">
        <v>-3.1588447653429573E-2</v>
      </c>
      <c r="AB227" s="218">
        <v>0.21931407942238265</v>
      </c>
      <c r="AC227" s="218">
        <v>-0.23916967509025275</v>
      </c>
      <c r="AD227" s="218">
        <v>4.9638989169675157E-2</v>
      </c>
      <c r="AE227" s="217">
        <v>0</v>
      </c>
      <c r="AF227" s="217"/>
      <c r="AG227" s="217">
        <v>22.563176895306857</v>
      </c>
      <c r="AH227" s="217">
        <v>26.805054151624553</v>
      </c>
      <c r="AI227" s="210">
        <v>0</v>
      </c>
      <c r="AQ227" s="217"/>
      <c r="AR227" s="217"/>
      <c r="AS227" s="217"/>
      <c r="AT227" s="217"/>
      <c r="AU227" s="217"/>
      <c r="AV227" s="217"/>
      <c r="AW227" s="217"/>
      <c r="AX227" s="217"/>
      <c r="AY227" s="217"/>
      <c r="AZ227" s="217"/>
      <c r="BA227" s="217"/>
      <c r="BB227" s="217"/>
      <c r="BC227" s="217"/>
      <c r="BD227" s="217"/>
      <c r="BE227" s="217"/>
      <c r="BF227" s="217"/>
      <c r="BG227" s="217"/>
      <c r="BH227" s="217"/>
      <c r="BI227" s="217"/>
      <c r="BJ227" s="217"/>
      <c r="BK227" s="217"/>
      <c r="BL227" s="217"/>
      <c r="BM227" s="217"/>
    </row>
    <row r="228" spans="1:65">
      <c r="A228" s="210">
        <v>227</v>
      </c>
      <c r="B228" s="210">
        <v>0</v>
      </c>
      <c r="C228" s="210">
        <v>0</v>
      </c>
      <c r="D228" s="210">
        <v>117</v>
      </c>
      <c r="E228" s="210" t="s">
        <v>183</v>
      </c>
      <c r="F228" s="210" t="s">
        <v>1522</v>
      </c>
      <c r="G228" s="210" t="s">
        <v>1497</v>
      </c>
      <c r="H228" s="210" t="s">
        <v>1292</v>
      </c>
      <c r="I228" s="210">
        <v>1</v>
      </c>
      <c r="J228" s="218">
        <v>-0.11018362898373485</v>
      </c>
      <c r="K228" s="218">
        <v>6.0276769928886836E-2</v>
      </c>
      <c r="L228" s="218">
        <v>3.5321447342830936E-2</v>
      </c>
      <c r="M228" s="218">
        <v>8.2026314406713999E-2</v>
      </c>
      <c r="N228" s="218">
        <v>0.12252536210576861</v>
      </c>
      <c r="O228" s="218">
        <v>5.1150343583580213E-3</v>
      </c>
      <c r="P228" s="218">
        <v>2.6537942715825071E-2</v>
      </c>
      <c r="Q228" s="218">
        <v>-1.3738535641770589E-2</v>
      </c>
      <c r="R228" s="218">
        <v>-3.2712143378826365E-2</v>
      </c>
      <c r="S228" s="218">
        <v>-4.7054644129798019E-2</v>
      </c>
      <c r="T228" s="218">
        <v>-5.3906764075346947E-2</v>
      </c>
      <c r="U228" s="218">
        <v>-2.8922604592015119E-2</v>
      </c>
      <c r="V228" s="218">
        <v>9.8159959535577143E-2</v>
      </c>
      <c r="W228" s="218">
        <v>0.10508853958990494</v>
      </c>
      <c r="X228" s="218">
        <v>1.4834235964913508E-2</v>
      </c>
      <c r="Y228" s="218">
        <v>0.13212376882650345</v>
      </c>
      <c r="Z228" s="218">
        <v>0.10167665257953178</v>
      </c>
      <c r="AA228" s="218">
        <v>6.9406043318063645E-2</v>
      </c>
      <c r="AB228" s="218">
        <v>0.12442931570406982</v>
      </c>
      <c r="AC228" s="218">
        <v>0.19699583308344179</v>
      </c>
      <c r="AD228" s="218">
        <v>8.5162875834525795E-2</v>
      </c>
      <c r="AE228" s="217">
        <v>0</v>
      </c>
      <c r="AF228" s="217"/>
      <c r="AG228" s="217">
        <v>19.699583308344177</v>
      </c>
      <c r="AH228" s="217">
        <v>5.3906764075346949</v>
      </c>
      <c r="AI228" s="210">
        <v>0</v>
      </c>
      <c r="AQ228" s="217"/>
      <c r="AR228" s="217"/>
      <c r="AS228" s="217"/>
      <c r="AT228" s="217"/>
      <c r="AU228" s="217"/>
      <c r="AV228" s="217"/>
      <c r="AW228" s="217"/>
      <c r="AX228" s="217"/>
      <c r="AY228" s="217"/>
      <c r="AZ228" s="217"/>
      <c r="BA228" s="217"/>
      <c r="BB228" s="217"/>
      <c r="BC228" s="217"/>
      <c r="BD228" s="217"/>
      <c r="BE228" s="217"/>
      <c r="BF228" s="217"/>
      <c r="BG228" s="217"/>
      <c r="BH228" s="217"/>
      <c r="BI228" s="217"/>
      <c r="BJ228" s="217"/>
      <c r="BK228" s="217"/>
      <c r="BL228" s="217"/>
      <c r="BM228" s="217"/>
    </row>
    <row r="229" spans="1:65">
      <c r="A229" s="210">
        <v>228</v>
      </c>
      <c r="B229" s="210">
        <v>0</v>
      </c>
      <c r="C229" s="210">
        <v>0</v>
      </c>
      <c r="D229" s="210">
        <v>0</v>
      </c>
      <c r="E229" s="210" t="s">
        <v>184</v>
      </c>
      <c r="F229" s="210" t="s">
        <v>1523</v>
      </c>
      <c r="G229" s="210" t="s">
        <v>1497</v>
      </c>
      <c r="H229" s="210" t="s">
        <v>1293</v>
      </c>
      <c r="I229" s="210">
        <v>1</v>
      </c>
      <c r="J229" s="218">
        <v>-0.12755012727500742</v>
      </c>
      <c r="K229" s="218">
        <v>5.489692400463058E-2</v>
      </c>
      <c r="L229" s="218">
        <v>5.9832340103077399E-2</v>
      </c>
      <c r="M229" s="218">
        <v>0.1058946800219247</v>
      </c>
      <c r="N229" s="218">
        <v>0.10062297923381726</v>
      </c>
      <c r="O229" s="218">
        <v>9.0984530945272379E-3</v>
      </c>
      <c r="P229" s="218">
        <v>-4.7155173420148659E-3</v>
      </c>
      <c r="Q229" s="218">
        <v>2.0859893652982801E-2</v>
      </c>
      <c r="R229" s="218">
        <v>-9.1608953523242605E-3</v>
      </c>
      <c r="S229" s="218">
        <v>-4.3432846338416493E-2</v>
      </c>
      <c r="T229" s="218">
        <v>-6.2976970561603604E-2</v>
      </c>
      <c r="U229" s="218">
        <v>-4.5866108106977173E-2</v>
      </c>
      <c r="V229" s="218">
        <v>0.12006362912964483</v>
      </c>
      <c r="W229" s="218">
        <v>0.1139556606375428</v>
      </c>
      <c r="X229" s="218">
        <v>3.0534392548964544E-2</v>
      </c>
      <c r="Y229" s="218">
        <v>0.16517807489736303</v>
      </c>
      <c r="Z229" s="218">
        <v>0.12880401038697847</v>
      </c>
      <c r="AA229" s="218">
        <v>7.3337419892087211E-2</v>
      </c>
      <c r="AB229" s="218">
        <v>0.14578639121440867</v>
      </c>
      <c r="AC229" s="218">
        <v>0.19059343417394517</v>
      </c>
      <c r="AD229" s="218">
        <v>0.12102322501727876</v>
      </c>
      <c r="AE229" s="217">
        <v>0</v>
      </c>
      <c r="AF229" s="217"/>
      <c r="AG229" s="217">
        <v>19.059343417394516</v>
      </c>
      <c r="AH229" s="217">
        <v>6.2976970561603602</v>
      </c>
      <c r="AI229" s="210">
        <v>0</v>
      </c>
      <c r="AQ229" s="217"/>
      <c r="AR229" s="217"/>
      <c r="AS229" s="217"/>
      <c r="AT229" s="217"/>
      <c r="AU229" s="217"/>
      <c r="AV229" s="217"/>
      <c r="AW229" s="217"/>
      <c r="AX229" s="217"/>
      <c r="AY229" s="217"/>
      <c r="AZ229" s="217"/>
      <c r="BA229" s="217"/>
      <c r="BB229" s="217"/>
      <c r="BC229" s="217"/>
      <c r="BD229" s="217"/>
      <c r="BE229" s="217"/>
      <c r="BF229" s="217"/>
      <c r="BG229" s="217"/>
      <c r="BH229" s="217"/>
      <c r="BI229" s="217"/>
      <c r="BJ229" s="217"/>
      <c r="BK229" s="217"/>
      <c r="BL229" s="217"/>
      <c r="BM229" s="217"/>
    </row>
    <row r="230" spans="1:65">
      <c r="A230" s="210">
        <v>229</v>
      </c>
      <c r="B230" s="210">
        <v>0</v>
      </c>
      <c r="C230" s="210">
        <v>0</v>
      </c>
      <c r="D230" s="210">
        <v>0</v>
      </c>
      <c r="E230" s="210" t="s">
        <v>185</v>
      </c>
      <c r="F230" s="210" t="s">
        <v>1521</v>
      </c>
      <c r="G230" s="210" t="s">
        <v>1497</v>
      </c>
      <c r="H230" s="210" t="s">
        <v>1291</v>
      </c>
      <c r="I230" s="210">
        <v>1</v>
      </c>
      <c r="J230" s="218">
        <v>-0.11948496319029289</v>
      </c>
      <c r="K230" s="218">
        <v>5.6412621833436198E-2</v>
      </c>
      <c r="L230" s="218">
        <v>4.5446824108386449E-2</v>
      </c>
      <c r="M230" s="218">
        <v>9.4014272325424239E-2</v>
      </c>
      <c r="N230" s="218">
        <v>0.11419587196946412</v>
      </c>
      <c r="O230" s="218">
        <v>9.4901201703031825E-3</v>
      </c>
      <c r="P230" s="218">
        <v>1.4579909863871919E-2</v>
      </c>
      <c r="Q230" s="218">
        <v>-2.9165313399417687E-4</v>
      </c>
      <c r="R230" s="218">
        <v>-1.7819664768856623E-2</v>
      </c>
      <c r="S230" s="218">
        <v>-4.6120602276418524E-2</v>
      </c>
      <c r="T230" s="218">
        <v>-5.839218484008895E-2</v>
      </c>
      <c r="U230" s="218">
        <v>-3.6005665292227061E-2</v>
      </c>
      <c r="V230" s="218">
        <v>0.10879490141067816</v>
      </c>
      <c r="W230" s="218">
        <v>0.10894532115262583</v>
      </c>
      <c r="X230" s="218">
        <v>2.1944677678204346E-2</v>
      </c>
      <c r="Y230" s="218">
        <v>0.14777593662679697</v>
      </c>
      <c r="Z230" s="218">
        <v>0.11530312059608841</v>
      </c>
      <c r="AA230" s="218">
        <v>7.1750141618081673E-2</v>
      </c>
      <c r="AB230" s="218">
        <v>0.1342850956227733</v>
      </c>
      <c r="AC230" s="218">
        <v>0.19509267061999563</v>
      </c>
      <c r="AD230" s="218">
        <v>0.10390839639161424</v>
      </c>
      <c r="AE230" s="217">
        <v>0</v>
      </c>
      <c r="AF230" s="217"/>
      <c r="AG230" s="217">
        <v>19.509267061999562</v>
      </c>
      <c r="AH230" s="217">
        <v>5.839218484008895</v>
      </c>
      <c r="AI230" s="210">
        <v>0</v>
      </c>
      <c r="AQ230" s="217"/>
      <c r="AR230" s="217"/>
      <c r="AS230" s="217"/>
      <c r="AT230" s="217"/>
      <c r="AU230" s="217"/>
      <c r="AV230" s="217"/>
      <c r="AW230" s="217"/>
      <c r="AX230" s="217"/>
      <c r="AY230" s="217"/>
      <c r="AZ230" s="217"/>
      <c r="BA230" s="217"/>
      <c r="BB230" s="217"/>
      <c r="BC230" s="217"/>
      <c r="BD230" s="217"/>
      <c r="BE230" s="217"/>
      <c r="BF230" s="217"/>
      <c r="BG230" s="217"/>
      <c r="BH230" s="217"/>
      <c r="BI230" s="217"/>
      <c r="BJ230" s="217"/>
      <c r="BK230" s="217"/>
      <c r="BL230" s="217"/>
      <c r="BM230" s="217"/>
    </row>
    <row r="231" spans="1:65">
      <c r="A231" s="210">
        <v>230</v>
      </c>
      <c r="B231" s="210">
        <v>0</v>
      </c>
      <c r="C231" s="210">
        <v>0</v>
      </c>
      <c r="D231" s="210">
        <v>118</v>
      </c>
      <c r="E231" s="210" t="s">
        <v>186</v>
      </c>
      <c r="F231" s="210" t="s">
        <v>1846</v>
      </c>
      <c r="G231" s="210" t="s">
        <v>1497</v>
      </c>
      <c r="H231" s="210" t="s">
        <v>1286</v>
      </c>
      <c r="I231" s="210">
        <v>0</v>
      </c>
      <c r="J231" s="218">
        <v>-0.10298739435304644</v>
      </c>
      <c r="K231" s="218">
        <v>4.0184181079209375E-2</v>
      </c>
      <c r="L231" s="218">
        <v>6.0655775444906961E-2</v>
      </c>
      <c r="M231" s="218">
        <v>0.10813597098289579</v>
      </c>
      <c r="N231" s="218">
        <v>9.0786333427646804E-2</v>
      </c>
      <c r="O231" s="218">
        <v>-9.0438363671478617E-2</v>
      </c>
      <c r="P231" s="218">
        <v>5.2562918644402962E-2</v>
      </c>
      <c r="Q231" s="218">
        <v>-0.12707082068333073</v>
      </c>
      <c r="R231" s="218">
        <v>-9.9930160385015301E-4</v>
      </c>
      <c r="S231" s="218">
        <v>5.1092248888835172E-2</v>
      </c>
      <c r="T231" s="218">
        <v>-5.7567772953416488E-2</v>
      </c>
      <c r="U231" s="218">
        <v>-1.3497487472618135E-2</v>
      </c>
      <c r="V231" s="218">
        <v>0.2194919170565541</v>
      </c>
      <c r="W231" s="218">
        <v>9.8155419379691411E-2</v>
      </c>
      <c r="X231" s="218">
        <v>9.879289014199702E-2</v>
      </c>
      <c r="Y231" s="218">
        <v>0.12076185005731649</v>
      </c>
      <c r="Z231" s="218">
        <v>5.350296164649232E-2</v>
      </c>
      <c r="AA231" s="218">
        <v>2.1796668350457869E-2</v>
      </c>
      <c r="AB231" s="218">
        <v>0.11726959042260893</v>
      </c>
      <c r="AC231" s="218">
        <v>4.6513286882751678E-2</v>
      </c>
      <c r="AD231" s="218">
        <v>9.2705284109131411E-2</v>
      </c>
      <c r="AE231" s="217">
        <v>0</v>
      </c>
      <c r="AF231" s="217"/>
      <c r="AG231" s="217">
        <v>21.949191705655409</v>
      </c>
      <c r="AH231" s="217">
        <v>12.707082068333072</v>
      </c>
      <c r="AI231" s="210">
        <v>0</v>
      </c>
      <c r="AQ231" s="217"/>
      <c r="AR231" s="217"/>
      <c r="AS231" s="217"/>
      <c r="AT231" s="217"/>
      <c r="AU231" s="217"/>
      <c r="AV231" s="217"/>
      <c r="AW231" s="217"/>
      <c r="AX231" s="217"/>
      <c r="AY231" s="217"/>
      <c r="AZ231" s="217"/>
      <c r="BA231" s="217"/>
      <c r="BB231" s="217"/>
      <c r="BC231" s="217"/>
      <c r="BD231" s="217"/>
      <c r="BE231" s="217"/>
      <c r="BF231" s="217"/>
      <c r="BG231" s="217"/>
      <c r="BH231" s="217"/>
      <c r="BI231" s="217"/>
      <c r="BJ231" s="217"/>
      <c r="BK231" s="217"/>
      <c r="BL231" s="217"/>
      <c r="BM231" s="217"/>
    </row>
    <row r="232" spans="1:65">
      <c r="A232" s="210">
        <v>231</v>
      </c>
      <c r="B232" s="210">
        <v>0</v>
      </c>
      <c r="C232" s="210">
        <v>0</v>
      </c>
      <c r="D232" s="210">
        <v>0</v>
      </c>
      <c r="E232" s="210" t="s">
        <v>187</v>
      </c>
      <c r="F232" s="210" t="s">
        <v>1844</v>
      </c>
      <c r="G232" s="210" t="s">
        <v>1497</v>
      </c>
      <c r="H232" s="210" t="s">
        <v>1287</v>
      </c>
      <c r="I232" s="210">
        <v>0</v>
      </c>
      <c r="J232" s="218">
        <v>-0.10010321747878112</v>
      </c>
      <c r="K232" s="218">
        <v>4.0412291799972161E-2</v>
      </c>
      <c r="L232" s="218">
        <v>4.6120811379769172E-2</v>
      </c>
      <c r="M232" s="218">
        <v>8.1252916988807419E-2</v>
      </c>
      <c r="N232" s="218">
        <v>8.9582057890878794E-2</v>
      </c>
      <c r="O232" s="218">
        <v>-7.2968262222871588E-2</v>
      </c>
      <c r="P232" s="218">
        <v>5.3579165552719334E-2</v>
      </c>
      <c r="Q232" s="218">
        <v>-6.4429368630194786E-2</v>
      </c>
      <c r="R232" s="218">
        <v>2.8202476969251119E-3</v>
      </c>
      <c r="S232" s="218">
        <v>5.7367897882151186E-2</v>
      </c>
      <c r="T232" s="218">
        <v>-4.3999676905619178E-2</v>
      </c>
      <c r="U232" s="218">
        <v>-1.1407813458465713E-2</v>
      </c>
      <c r="V232" s="218">
        <v>0.19116240588446928</v>
      </c>
      <c r="W232" s="218">
        <v>5.6350588194862529E-2</v>
      </c>
      <c r="X232" s="218">
        <v>7.6193853665796105E-2</v>
      </c>
      <c r="Y232" s="218">
        <v>0.11702118253199165</v>
      </c>
      <c r="Z232" s="218">
        <v>7.7846103594334345E-2</v>
      </c>
      <c r="AA232" s="218">
        <v>1.5500111911880872E-2</v>
      </c>
      <c r="AB232" s="218">
        <v>0.10466179340630585</v>
      </c>
      <c r="AC232" s="218">
        <v>4.1988286414569739E-2</v>
      </c>
      <c r="AD232" s="218">
        <v>7.6120069373899632E-2</v>
      </c>
      <c r="AE232" s="217">
        <v>0</v>
      </c>
      <c r="AF232" s="217"/>
      <c r="AG232" s="217">
        <v>19.116240588446928</v>
      </c>
      <c r="AH232" s="217">
        <v>7.2968262222871587</v>
      </c>
      <c r="AI232" s="210">
        <v>0</v>
      </c>
      <c r="AQ232" s="217"/>
      <c r="AR232" s="217"/>
      <c r="AS232" s="217"/>
      <c r="AT232" s="217"/>
      <c r="AU232" s="217"/>
      <c r="AV232" s="217"/>
      <c r="AW232" s="217"/>
      <c r="AX232" s="217"/>
      <c r="AY232" s="217"/>
      <c r="AZ232" s="217"/>
      <c r="BA232" s="217"/>
      <c r="BB232" s="217"/>
      <c r="BC232" s="217"/>
      <c r="BD232" s="217"/>
      <c r="BE232" s="217"/>
      <c r="BF232" s="217"/>
      <c r="BG232" s="217"/>
      <c r="BH232" s="217"/>
      <c r="BI232" s="217"/>
      <c r="BJ232" s="217"/>
      <c r="BK232" s="217"/>
      <c r="BL232" s="217"/>
      <c r="BM232" s="217"/>
    </row>
    <row r="233" spans="1:65">
      <c r="A233" s="210">
        <v>232</v>
      </c>
      <c r="B233" s="210">
        <v>0</v>
      </c>
      <c r="C233" s="210">
        <v>0</v>
      </c>
      <c r="D233" s="210">
        <v>0</v>
      </c>
      <c r="E233" s="210" t="s">
        <v>188</v>
      </c>
      <c r="F233" s="210" t="s">
        <v>1845</v>
      </c>
      <c r="G233" s="210" t="s">
        <v>1497</v>
      </c>
      <c r="H233" s="210" t="s">
        <v>1285</v>
      </c>
      <c r="I233" s="210">
        <v>0</v>
      </c>
      <c r="J233" s="218">
        <v>-0.10154332463571214</v>
      </c>
      <c r="K233" s="218">
        <v>4.0307570528731976E-2</v>
      </c>
      <c r="L233" s="218">
        <v>5.3110995836815784E-2</v>
      </c>
      <c r="M233" s="218">
        <v>9.3548740034228473E-2</v>
      </c>
      <c r="N233" s="218">
        <v>9.0779886091622256E-2</v>
      </c>
      <c r="O233" s="218">
        <v>-8.1540374752744033E-2</v>
      </c>
      <c r="P233" s="218">
        <v>5.3078573354508302E-2</v>
      </c>
      <c r="Q233" s="218">
        <v>-9.4728970016542124E-2</v>
      </c>
      <c r="R233" s="218">
        <v>1.2603759345284384E-3</v>
      </c>
      <c r="S233" s="218">
        <v>5.423610628178839E-2</v>
      </c>
      <c r="T233" s="218">
        <v>-5.0610294796457338E-2</v>
      </c>
      <c r="U233" s="218">
        <v>-1.2262300772502403E-2</v>
      </c>
      <c r="V233" s="218">
        <v>0.20445519099393264</v>
      </c>
      <c r="W233" s="218">
        <v>7.6222476427219826E-2</v>
      </c>
      <c r="X233" s="218">
        <v>8.6602983254018953E-2</v>
      </c>
      <c r="Y233" s="218">
        <v>0.11933975362149071</v>
      </c>
      <c r="Z233" s="218">
        <v>6.6485083154426694E-2</v>
      </c>
      <c r="AA233" s="218">
        <v>1.8165409108383015E-2</v>
      </c>
      <c r="AB233" s="218">
        <v>0.1094366769107801</v>
      </c>
      <c r="AC233" s="218">
        <v>4.4574937446728823E-2</v>
      </c>
      <c r="AD233" s="218">
        <v>8.3919411959055876E-2</v>
      </c>
      <c r="AE233" s="217">
        <v>0</v>
      </c>
      <c r="AF233" s="217"/>
      <c r="AG233" s="217">
        <v>20.445519099393263</v>
      </c>
      <c r="AH233" s="217">
        <v>9.4728970016542124</v>
      </c>
      <c r="AI233" s="210">
        <v>0</v>
      </c>
      <c r="AQ233" s="217"/>
      <c r="AR233" s="217"/>
      <c r="AS233" s="217"/>
      <c r="AT233" s="217"/>
      <c r="AU233" s="217"/>
      <c r="AV233" s="217"/>
      <c r="AW233" s="217"/>
      <c r="AX233" s="217"/>
      <c r="AY233" s="217"/>
      <c r="AZ233" s="217"/>
      <c r="BA233" s="217"/>
      <c r="BB233" s="217"/>
      <c r="BC233" s="217"/>
      <c r="BD233" s="217"/>
      <c r="BE233" s="217"/>
      <c r="BF233" s="217"/>
      <c r="BG233" s="217"/>
      <c r="BH233" s="217"/>
      <c r="BI233" s="217"/>
      <c r="BJ233" s="217"/>
      <c r="BK233" s="217"/>
      <c r="BL233" s="217"/>
      <c r="BM233" s="217"/>
    </row>
    <row r="234" spans="1:65">
      <c r="A234" s="210">
        <v>233</v>
      </c>
      <c r="B234" s="210">
        <v>0</v>
      </c>
      <c r="C234" s="210">
        <v>0</v>
      </c>
      <c r="D234" s="210">
        <v>119</v>
      </c>
      <c r="E234" s="210" t="s">
        <v>189</v>
      </c>
      <c r="F234" s="210" t="s">
        <v>1531</v>
      </c>
      <c r="G234" s="210" t="s">
        <v>1497</v>
      </c>
      <c r="H234" s="210" t="s">
        <v>1284</v>
      </c>
      <c r="I234" s="210">
        <v>1</v>
      </c>
      <c r="J234" s="218">
        <v>-7.5885760391492432E-2</v>
      </c>
      <c r="K234" s="218">
        <v>6.1935033410674356E-2</v>
      </c>
      <c r="L234" s="218">
        <v>0.14301547195016159</v>
      </c>
      <c r="M234" s="218">
        <v>-1.538726056718734E-2</v>
      </c>
      <c r="N234" s="218">
        <v>9.4833280769444681E-2</v>
      </c>
      <c r="O234" s="218">
        <v>-0.13813701028929221</v>
      </c>
      <c r="P234" s="218">
        <v>0.14631753479509052</v>
      </c>
      <c r="Q234" s="218">
        <v>7.3526804765068815E-2</v>
      </c>
      <c r="R234" s="218">
        <v>2.1394399382274006E-2</v>
      </c>
      <c r="S234" s="218">
        <v>2.6411719694687714E-2</v>
      </c>
      <c r="T234" s="218">
        <v>-5.6198284495739097E-2</v>
      </c>
      <c r="U234" s="218">
        <v>-4.770507258963215E-2</v>
      </c>
      <c r="V234" s="218">
        <v>5.0426449666473569E-2</v>
      </c>
      <c r="W234" s="218">
        <v>-3.5549225217336631E-3</v>
      </c>
      <c r="X234" s="218">
        <v>0.12957850360697681</v>
      </c>
      <c r="Y234" s="218">
        <v>0.17177245781010822</v>
      </c>
      <c r="Z234" s="218">
        <v>-1.5299512430885504E-2</v>
      </c>
      <c r="AA234" s="218">
        <v>-4.6179815820294005E-2</v>
      </c>
      <c r="AB234" s="218">
        <v>0.15992384837021389</v>
      </c>
      <c r="AC234" s="218">
        <v>-5.5109137964849619E-2</v>
      </c>
      <c r="AD234" s="218">
        <v>8.9764164741083438E-2</v>
      </c>
      <c r="AE234" s="217">
        <v>0</v>
      </c>
      <c r="AF234" s="217"/>
      <c r="AG234" s="217">
        <v>17.177245781010821</v>
      </c>
      <c r="AH234" s="217">
        <v>13.81370102892922</v>
      </c>
      <c r="AI234" s="210">
        <v>0</v>
      </c>
      <c r="AQ234" s="217"/>
      <c r="AR234" s="217"/>
      <c r="AS234" s="217"/>
      <c r="AT234" s="217"/>
      <c r="AU234" s="217"/>
      <c r="AV234" s="217"/>
      <c r="AW234" s="217"/>
      <c r="AX234" s="217"/>
      <c r="AY234" s="217"/>
      <c r="AZ234" s="217"/>
      <c r="BA234" s="217"/>
      <c r="BB234" s="217"/>
      <c r="BC234" s="217"/>
      <c r="BD234" s="217"/>
      <c r="BE234" s="217"/>
      <c r="BF234" s="217"/>
      <c r="BG234" s="217"/>
      <c r="BH234" s="217"/>
      <c r="BI234" s="217"/>
      <c r="BJ234" s="217"/>
      <c r="BK234" s="217"/>
      <c r="BL234" s="217"/>
      <c r="BM234" s="217"/>
    </row>
    <row r="235" spans="1:65">
      <c r="A235" s="210">
        <v>234</v>
      </c>
      <c r="B235" s="210">
        <v>0</v>
      </c>
      <c r="C235" s="210">
        <v>0</v>
      </c>
      <c r="D235" s="210">
        <v>120</v>
      </c>
      <c r="E235" s="210" t="s">
        <v>304</v>
      </c>
      <c r="F235" s="210" t="s">
        <v>1847</v>
      </c>
      <c r="G235" s="210" t="s">
        <v>140</v>
      </c>
      <c r="H235" s="210" t="s">
        <v>1493</v>
      </c>
      <c r="I235" s="210">
        <v>1</v>
      </c>
      <c r="J235" s="218">
        <v>-4.1807839435219214E-2</v>
      </c>
      <c r="K235" s="218">
        <v>7.1478852011606503E-2</v>
      </c>
      <c r="L235" s="218">
        <v>-0.14740754152601199</v>
      </c>
      <c r="M235" s="218">
        <v>0.32778600132786745</v>
      </c>
      <c r="N235" s="218">
        <v>0.12856905413498668</v>
      </c>
      <c r="O235" s="218">
        <v>0.31667829613994269</v>
      </c>
      <c r="P235" s="218">
        <v>-0.14039578554536422</v>
      </c>
      <c r="Q235" s="218">
        <v>-2.6166864202317081E-2</v>
      </c>
      <c r="R235" s="218">
        <v>-6.5660015600065888E-2</v>
      </c>
      <c r="S235" s="218">
        <v>-0.13690690521301879</v>
      </c>
      <c r="T235" s="218">
        <v>5.7217651650163286E-2</v>
      </c>
      <c r="U235" s="218">
        <v>4.0259495775003956E-2</v>
      </c>
      <c r="V235" s="218">
        <v>4.6435036841476617E-2</v>
      </c>
      <c r="W235" s="218">
        <v>0.23012152234047209</v>
      </c>
      <c r="X235" s="218">
        <v>-1.3944141879585438E-2</v>
      </c>
      <c r="Y235" s="218">
        <v>-0.14341544884334428</v>
      </c>
      <c r="Z235" s="218">
        <v>-7.5215798959858429E-2</v>
      </c>
      <c r="AA235" s="218">
        <v>-4.5485470003798587E-2</v>
      </c>
      <c r="AB235" s="218">
        <v>8.4551586274287174E-2</v>
      </c>
      <c r="AC235" s="218">
        <v>4.7838341490185454E-2</v>
      </c>
      <c r="AD235" s="218">
        <v>0.18476685641207355</v>
      </c>
      <c r="AE235" s="217">
        <v>0</v>
      </c>
      <c r="AF235" s="217"/>
      <c r="AG235" s="217">
        <v>32.778600132786742</v>
      </c>
      <c r="AH235" s="217">
        <v>14.740754152601198</v>
      </c>
      <c r="AI235" s="210">
        <v>0</v>
      </c>
      <c r="AQ235" s="217"/>
      <c r="AR235" s="217"/>
      <c r="AS235" s="217"/>
      <c r="AT235" s="217"/>
      <c r="AU235" s="217"/>
      <c r="AV235" s="217"/>
      <c r="AW235" s="217"/>
      <c r="AX235" s="217"/>
      <c r="AY235" s="217"/>
      <c r="AZ235" s="217"/>
      <c r="BA235" s="217"/>
      <c r="BB235" s="217"/>
      <c r="BC235" s="217"/>
      <c r="BD235" s="217"/>
      <c r="BE235" s="217"/>
      <c r="BF235" s="217"/>
      <c r="BG235" s="217"/>
      <c r="BH235" s="217"/>
      <c r="BI235" s="217"/>
      <c r="BJ235" s="217"/>
      <c r="BK235" s="217"/>
      <c r="BL235" s="217"/>
      <c r="BM235" s="217"/>
    </row>
    <row r="236" spans="1:65">
      <c r="A236" s="210">
        <v>235</v>
      </c>
      <c r="B236" s="210">
        <v>0</v>
      </c>
      <c r="C236" s="210">
        <v>0</v>
      </c>
      <c r="D236" s="210">
        <v>0</v>
      </c>
      <c r="E236" s="210" t="s">
        <v>305</v>
      </c>
      <c r="F236" s="210" t="s">
        <v>1848</v>
      </c>
      <c r="G236" s="210" t="s">
        <v>140</v>
      </c>
      <c r="H236" s="210" t="s">
        <v>1494</v>
      </c>
      <c r="I236" s="210">
        <v>1</v>
      </c>
      <c r="J236" s="218">
        <v>-3.2174137768013811E-2</v>
      </c>
      <c r="K236" s="218">
        <v>8.562167959079145E-2</v>
      </c>
      <c r="L236" s="218">
        <v>4.3319747397959144E-2</v>
      </c>
      <c r="M236" s="218">
        <v>0.19603299833850282</v>
      </c>
      <c r="N236" s="218">
        <v>8.6019888628728502E-2</v>
      </c>
      <c r="O236" s="218">
        <v>-2.8218502461132042E-2</v>
      </c>
      <c r="P236" s="218">
        <v>6.3028675131300851E-2</v>
      </c>
      <c r="Q236" s="218">
        <v>4.7217803054215919E-2</v>
      </c>
      <c r="R236" s="218">
        <v>0.18222973802299114</v>
      </c>
      <c r="S236" s="218">
        <v>-5.601696210453054E-2</v>
      </c>
      <c r="T236" s="218">
        <v>9.1237624737061845E-2</v>
      </c>
      <c r="U236" s="218">
        <v>-7.0751450614214048E-2</v>
      </c>
      <c r="V236" s="218">
        <v>0.15953069366237443</v>
      </c>
      <c r="W236" s="218">
        <v>0.29598919635933935</v>
      </c>
      <c r="X236" s="218">
        <v>7.4844761596115722E-2</v>
      </c>
      <c r="Y236" s="218">
        <v>-5.1070576593521787E-2</v>
      </c>
      <c r="Z236" s="218">
        <v>-0.16618761745617874</v>
      </c>
      <c r="AA236" s="218">
        <v>1.2893866823872266E-2</v>
      </c>
      <c r="AB236" s="218">
        <v>-0.15423299763320963</v>
      </c>
      <c r="AC236" s="218">
        <v>2.8111899691031339E-2</v>
      </c>
      <c r="AD236" s="218">
        <v>-4.1237859769461302E-2</v>
      </c>
      <c r="AE236" s="217">
        <v>0</v>
      </c>
      <c r="AF236" s="217"/>
      <c r="AG236" s="217">
        <v>29.598919635933935</v>
      </c>
      <c r="AH236" s="217">
        <v>16.618761745617874</v>
      </c>
      <c r="AI236" s="210">
        <v>0</v>
      </c>
      <c r="AQ236" s="217"/>
      <c r="AR236" s="217"/>
      <c r="AS236" s="217"/>
      <c r="AT236" s="217"/>
      <c r="AU236" s="217"/>
      <c r="AV236" s="217"/>
      <c r="AW236" s="217"/>
      <c r="AX236" s="217"/>
      <c r="AY236" s="217"/>
      <c r="AZ236" s="217"/>
      <c r="BA236" s="217"/>
      <c r="BB236" s="217"/>
      <c r="BC236" s="217"/>
      <c r="BD236" s="217"/>
      <c r="BE236" s="217"/>
      <c r="BF236" s="217"/>
      <c r="BG236" s="217"/>
      <c r="BH236" s="217"/>
      <c r="BI236" s="217"/>
      <c r="BJ236" s="217"/>
      <c r="BK236" s="217"/>
      <c r="BL236" s="217"/>
      <c r="BM236" s="217"/>
    </row>
    <row r="237" spans="1:65">
      <c r="A237" s="210">
        <v>236</v>
      </c>
      <c r="B237" s="210">
        <v>0</v>
      </c>
      <c r="C237" s="210">
        <v>0</v>
      </c>
      <c r="D237" s="210">
        <v>0</v>
      </c>
      <c r="E237" s="210" t="s">
        <v>306</v>
      </c>
      <c r="F237" s="210" t="s">
        <v>1849</v>
      </c>
      <c r="G237" s="210" t="s">
        <v>140</v>
      </c>
      <c r="H237" s="210" t="s">
        <v>1492</v>
      </c>
      <c r="I237" s="210">
        <v>1</v>
      </c>
      <c r="J237" s="218">
        <v>-3.6890386365313201E-2</v>
      </c>
      <c r="K237" s="218">
        <v>7.806005754900272E-2</v>
      </c>
      <c r="L237" s="218">
        <v>-6.1459383684611672E-2</v>
      </c>
      <c r="M237" s="218">
        <v>0.25705221219350238</v>
      </c>
      <c r="N237" s="218">
        <v>0.11281080150512784</v>
      </c>
      <c r="O237" s="218">
        <v>0.15196379823418021</v>
      </c>
      <c r="P237" s="218">
        <v>-3.4185091365190247E-2</v>
      </c>
      <c r="Q237" s="218">
        <v>7.8453555003566711E-3</v>
      </c>
      <c r="R237" s="218">
        <v>4.9703647229532001E-2</v>
      </c>
      <c r="S237" s="218">
        <v>-9.9112171368141488E-2</v>
      </c>
      <c r="T237" s="218">
        <v>6.0598608002754448E-2</v>
      </c>
      <c r="U237" s="218">
        <v>-1.2100046727822663E-2</v>
      </c>
      <c r="V237" s="218">
        <v>9.6652812277120567E-2</v>
      </c>
      <c r="W237" s="218">
        <v>0.26150365214825022</v>
      </c>
      <c r="X237" s="218">
        <v>3.1455202774157136E-2</v>
      </c>
      <c r="Y237" s="218">
        <v>-9.8448144413565822E-2</v>
      </c>
      <c r="Z237" s="218">
        <v>-0.12077912496003544</v>
      </c>
      <c r="AA237" s="218">
        <v>-3.0102555274095485E-2</v>
      </c>
      <c r="AB237" s="218">
        <v>-4.6580261183935427E-2</v>
      </c>
      <c r="AC237" s="218">
        <v>4.1981259683726437E-2</v>
      </c>
      <c r="AD237" s="218">
        <v>6.5345171048424869E-2</v>
      </c>
      <c r="AE237" s="217">
        <v>0</v>
      </c>
      <c r="AF237" s="217"/>
      <c r="AG237" s="217">
        <v>26.150365214825023</v>
      </c>
      <c r="AH237" s="217">
        <v>12.077912496003544</v>
      </c>
      <c r="AI237" s="210">
        <v>0</v>
      </c>
      <c r="AQ237" s="217"/>
      <c r="AR237" s="217"/>
      <c r="AS237" s="217"/>
      <c r="AT237" s="217"/>
      <c r="AU237" s="217"/>
      <c r="AV237" s="217"/>
      <c r="AW237" s="217"/>
      <c r="AX237" s="217"/>
      <c r="AY237" s="217"/>
      <c r="AZ237" s="217"/>
      <c r="BA237" s="217"/>
      <c r="BB237" s="217"/>
      <c r="BC237" s="217"/>
      <c r="BD237" s="217"/>
      <c r="BE237" s="217"/>
      <c r="BF237" s="217"/>
      <c r="BG237" s="217"/>
      <c r="BH237" s="217"/>
      <c r="BI237" s="217"/>
      <c r="BJ237" s="217"/>
      <c r="BK237" s="217"/>
      <c r="BL237" s="217"/>
      <c r="BM237" s="217"/>
    </row>
    <row r="238" spans="1:65">
      <c r="A238" s="210">
        <v>237</v>
      </c>
      <c r="B238" s="210">
        <v>0</v>
      </c>
      <c r="C238" s="210">
        <v>0</v>
      </c>
      <c r="D238" s="210">
        <v>121</v>
      </c>
      <c r="E238" s="210" t="s">
        <v>307</v>
      </c>
      <c r="F238" s="210" t="s">
        <v>1500</v>
      </c>
      <c r="G238" s="210" t="s">
        <v>1497</v>
      </c>
      <c r="H238" s="210" t="s">
        <v>1490</v>
      </c>
      <c r="I238" s="210">
        <v>1</v>
      </c>
      <c r="J238" s="218">
        <v>-0.18640863658686563</v>
      </c>
      <c r="K238" s="218">
        <v>0.27753094774795056</v>
      </c>
      <c r="L238" s="218">
        <v>0.28813684497274816</v>
      </c>
      <c r="M238" s="218">
        <v>0.36982724884240287</v>
      </c>
      <c r="N238" s="218">
        <v>0.3393569176238197</v>
      </c>
      <c r="O238" s="218">
        <v>6.2231858650702618E-2</v>
      </c>
      <c r="P238" s="218">
        <v>0.42857363136833126</v>
      </c>
      <c r="Q238" s="218">
        <v>0.37814560383987444</v>
      </c>
      <c r="R238" s="218">
        <v>0.14190277275787749</v>
      </c>
      <c r="S238" s="218">
        <v>-0.1797018115259324</v>
      </c>
      <c r="T238" s="218">
        <v>0.12652785238627356</v>
      </c>
      <c r="U238" s="218">
        <v>-0.25653193249582551</v>
      </c>
      <c r="V238" s="218">
        <v>-5.2088380553844522E-2</v>
      </c>
      <c r="W238" s="218">
        <v>0.15782309096207267</v>
      </c>
      <c r="X238" s="218">
        <v>0.12119764413966073</v>
      </c>
      <c r="Y238" s="218">
        <v>0.14534628721579032</v>
      </c>
      <c r="Z238" s="218">
        <v>0.1539035620398102</v>
      </c>
      <c r="AA238" s="218">
        <v>0.19217398207650266</v>
      </c>
      <c r="AB238" s="218">
        <v>8.49718123411035E-2</v>
      </c>
      <c r="AC238" s="218">
        <v>0.47271290778916625</v>
      </c>
      <c r="AD238" s="218">
        <v>6.7531025432881947E-2</v>
      </c>
      <c r="AE238" s="217">
        <v>0</v>
      </c>
      <c r="AF238" s="217"/>
      <c r="AG238" s="217">
        <v>47.271290778916622</v>
      </c>
      <c r="AH238" s="217">
        <v>25.65319324958255</v>
      </c>
      <c r="AI238" s="210">
        <v>0</v>
      </c>
      <c r="AQ238" s="217"/>
      <c r="AR238" s="217"/>
      <c r="AS238" s="217"/>
      <c r="AT238" s="217"/>
      <c r="AU238" s="217"/>
      <c r="AV238" s="217"/>
      <c r="AW238" s="217"/>
      <c r="AX238" s="217"/>
      <c r="AY238" s="217"/>
      <c r="AZ238" s="217"/>
      <c r="BA238" s="217"/>
      <c r="BB238" s="217"/>
      <c r="BC238" s="217"/>
      <c r="BD238" s="217"/>
      <c r="BE238" s="217"/>
      <c r="BF238" s="217"/>
      <c r="BG238" s="217"/>
      <c r="BH238" s="217"/>
      <c r="BI238" s="217"/>
      <c r="BJ238" s="217"/>
      <c r="BK238" s="217"/>
      <c r="BL238" s="217"/>
      <c r="BM238" s="217"/>
    </row>
    <row r="239" spans="1:65">
      <c r="A239" s="210">
        <v>238</v>
      </c>
      <c r="B239" s="210">
        <v>0</v>
      </c>
      <c r="C239" s="210">
        <v>0</v>
      </c>
      <c r="D239" s="210">
        <v>0</v>
      </c>
      <c r="E239" s="210" t="s">
        <v>308</v>
      </c>
      <c r="F239" s="210" t="s">
        <v>1501</v>
      </c>
      <c r="G239" s="210" t="s">
        <v>1497</v>
      </c>
      <c r="H239" s="210" t="s">
        <v>1491</v>
      </c>
      <c r="I239" s="210">
        <v>1</v>
      </c>
      <c r="J239" s="218">
        <v>-0.17860308479996609</v>
      </c>
      <c r="K239" s="218">
        <v>9.4432464488193632E-2</v>
      </c>
      <c r="L239" s="218">
        <v>0.28907402634840479</v>
      </c>
      <c r="M239" s="218">
        <v>0.42651356655492945</v>
      </c>
      <c r="N239" s="218">
        <v>0.34364309501715362</v>
      </c>
      <c r="O239" s="218">
        <v>0.20564928526279189</v>
      </c>
      <c r="P239" s="218">
        <v>0.33195444115466344</v>
      </c>
      <c r="Q239" s="218">
        <v>0.5721318114391476</v>
      </c>
      <c r="R239" s="218">
        <v>0.15731283141721508</v>
      </c>
      <c r="S239" s="218">
        <v>-0.10851943044377053</v>
      </c>
      <c r="T239" s="218">
        <v>0.11611140479382991</v>
      </c>
      <c r="U239" s="218">
        <v>-0.28280250503512533</v>
      </c>
      <c r="V239" s="218">
        <v>3.8554714195936798E-2</v>
      </c>
      <c r="W239" s="218">
        <v>0.21154110400363596</v>
      </c>
      <c r="X239" s="218">
        <v>6.5079821361004519E-3</v>
      </c>
      <c r="Y239" s="218">
        <v>0.10883554490665723</v>
      </c>
      <c r="Z239" s="218">
        <v>0.16629000513982636</v>
      </c>
      <c r="AA239" s="218">
        <v>0.10562367022831909</v>
      </c>
      <c r="AB239" s="218">
        <v>-7.9188523491594415E-2</v>
      </c>
      <c r="AC239" s="218">
        <v>0.39888972408321305</v>
      </c>
      <c r="AD239" s="218">
        <v>0.19203102651224815</v>
      </c>
      <c r="AE239" s="217">
        <v>0</v>
      </c>
      <c r="AF239" s="217"/>
      <c r="AG239" s="217">
        <v>57.21318114391476</v>
      </c>
      <c r="AH239" s="217">
        <v>28.280250503512534</v>
      </c>
      <c r="AI239" s="210">
        <v>0</v>
      </c>
      <c r="AQ239" s="217"/>
      <c r="AR239" s="217"/>
      <c r="AS239" s="217"/>
      <c r="AT239" s="217"/>
      <c r="AU239" s="217"/>
      <c r="AV239" s="217"/>
      <c r="AW239" s="217"/>
      <c r="AX239" s="217"/>
      <c r="AY239" s="217"/>
      <c r="AZ239" s="217"/>
      <c r="BA239" s="217"/>
      <c r="BB239" s="217"/>
      <c r="BC239" s="217"/>
      <c r="BD239" s="217"/>
      <c r="BE239" s="217"/>
      <c r="BF239" s="217"/>
      <c r="BG239" s="217"/>
      <c r="BH239" s="217"/>
      <c r="BI239" s="217"/>
      <c r="BJ239" s="217"/>
      <c r="BK239" s="217"/>
      <c r="BL239" s="217"/>
      <c r="BM239" s="217"/>
    </row>
    <row r="240" spans="1:65">
      <c r="A240" s="210">
        <v>239</v>
      </c>
      <c r="B240" s="210">
        <v>0</v>
      </c>
      <c r="C240" s="210">
        <v>0</v>
      </c>
      <c r="D240" s="210">
        <v>0</v>
      </c>
      <c r="E240" s="210" t="s">
        <v>309</v>
      </c>
      <c r="F240" s="210" t="s">
        <v>1499</v>
      </c>
      <c r="G240" s="210" t="s">
        <v>1497</v>
      </c>
      <c r="H240" s="210" t="s">
        <v>1489</v>
      </c>
      <c r="I240" s="210">
        <v>1</v>
      </c>
      <c r="J240" s="218">
        <v>-0.18236972434998322</v>
      </c>
      <c r="K240" s="218">
        <v>0.18652091270519774</v>
      </c>
      <c r="L240" s="218">
        <v>0.29034967873954731</v>
      </c>
      <c r="M240" s="218">
        <v>0.39228054553021785</v>
      </c>
      <c r="N240" s="218">
        <v>0.34287480202187504</v>
      </c>
      <c r="O240" s="218">
        <v>0.13795222433234119</v>
      </c>
      <c r="P240" s="218">
        <v>0.37685500497330682</v>
      </c>
      <c r="Q240" s="218">
        <v>0.47721071191173642</v>
      </c>
      <c r="R240" s="218">
        <v>0.14749344188957667</v>
      </c>
      <c r="S240" s="218">
        <v>-0.14078101282223696</v>
      </c>
      <c r="T240" s="218">
        <v>0.12369580167186078</v>
      </c>
      <c r="U240" s="218">
        <v>-0.26658794753074244</v>
      </c>
      <c r="V240" s="218">
        <v>6.6080694782830077E-4</v>
      </c>
      <c r="W240" s="218">
        <v>0.18671924948276242</v>
      </c>
      <c r="X240" s="218">
        <v>6.4097590168087692E-2</v>
      </c>
      <c r="Y240" s="218">
        <v>0.11638380486139149</v>
      </c>
      <c r="Z240" s="218">
        <v>0.15560846399992206</v>
      </c>
      <c r="AA240" s="218">
        <v>0.14090195122931329</v>
      </c>
      <c r="AB240" s="218">
        <v>-2.6079139604037339E-2</v>
      </c>
      <c r="AC240" s="218">
        <v>0.4241107541794667</v>
      </c>
      <c r="AD240" s="218">
        <v>0.13546196808224023</v>
      </c>
      <c r="AE240" s="217">
        <v>0</v>
      </c>
      <c r="AF240" s="217"/>
      <c r="AG240" s="217">
        <v>47.721071191173642</v>
      </c>
      <c r="AH240" s="217">
        <v>26.658794753074243</v>
      </c>
      <c r="AI240" s="210">
        <v>0</v>
      </c>
      <c r="AQ240" s="217"/>
      <c r="AR240" s="217"/>
      <c r="AS240" s="217"/>
      <c r="AT240" s="217"/>
      <c r="AU240" s="217"/>
      <c r="AV240" s="217"/>
      <c r="AW240" s="217"/>
      <c r="AX240" s="217"/>
      <c r="AY240" s="217"/>
      <c r="AZ240" s="217"/>
      <c r="BA240" s="217"/>
      <c r="BB240" s="217"/>
      <c r="BC240" s="217"/>
      <c r="BD240" s="217"/>
      <c r="BE240" s="217"/>
      <c r="BF240" s="217"/>
      <c r="BG240" s="217"/>
      <c r="BH240" s="217"/>
      <c r="BI240" s="217"/>
      <c r="BJ240" s="217"/>
      <c r="BK240" s="217"/>
      <c r="BL240" s="217"/>
      <c r="BM240" s="217"/>
    </row>
    <row r="241" spans="1:65">
      <c r="A241" s="210">
        <v>240</v>
      </c>
      <c r="B241" s="210" t="s">
        <v>348</v>
      </c>
      <c r="C241" s="210" t="s">
        <v>318</v>
      </c>
      <c r="D241" s="210">
        <v>122</v>
      </c>
      <c r="E241" s="210" t="s">
        <v>310</v>
      </c>
      <c r="F241" s="210" t="s">
        <v>1850</v>
      </c>
      <c r="G241" s="210" t="s">
        <v>140</v>
      </c>
      <c r="H241" s="210" t="s">
        <v>1444</v>
      </c>
      <c r="I241" s="210">
        <v>0</v>
      </c>
      <c r="J241" s="218">
        <v>3.6847048458753133E-2</v>
      </c>
      <c r="K241" s="218">
        <v>-1.4504645252438875E-3</v>
      </c>
      <c r="L241" s="218">
        <v>-0.14410039816449477</v>
      </c>
      <c r="M241" s="218">
        <v>1.7197875999548143E-3</v>
      </c>
      <c r="N241" s="218">
        <v>-5.9011424547885216E-2</v>
      </c>
      <c r="O241" s="218">
        <v>-0.23919997352417224</v>
      </c>
      <c r="P241" s="218">
        <v>-8.7040424708794417E-2</v>
      </c>
      <c r="Q241" s="218" t="e">
        <v>#VALUE!</v>
      </c>
      <c r="R241" s="218" t="e">
        <v>#VALUE!</v>
      </c>
      <c r="S241" s="218">
        <v>-9.9334566589559539E-2</v>
      </c>
      <c r="T241" s="218" t="e">
        <v>#VALUE!</v>
      </c>
      <c r="U241" s="218">
        <v>-9.1044893645914927E-3</v>
      </c>
      <c r="V241" s="218">
        <v>-9.5244507692254423E-3</v>
      </c>
      <c r="W241" s="218">
        <v>-3.7112947935056609E-2</v>
      </c>
      <c r="X241" s="218">
        <v>1.0242265235298304E-2</v>
      </c>
      <c r="Y241" s="218">
        <v>4.6099893754329511E-2</v>
      </c>
      <c r="Z241" s="218">
        <v>1.8927934394725E-2</v>
      </c>
      <c r="AA241" s="218">
        <v>-1.620731486035706E-2</v>
      </c>
      <c r="AB241" s="218" t="e">
        <v>#VALUE!</v>
      </c>
      <c r="AC241" s="218">
        <v>-5.9281888822065289E-2</v>
      </c>
      <c r="AD241" s="218">
        <v>4.4076547095590349E-2</v>
      </c>
      <c r="AE241" s="217">
        <v>0</v>
      </c>
      <c r="AF241" s="217"/>
      <c r="AG241" s="217">
        <v>4.6099893754329511</v>
      </c>
      <c r="AH241" s="217">
        <v>23.919997352417223</v>
      </c>
      <c r="AI241" s="210">
        <v>0</v>
      </c>
      <c r="AQ241" s="217"/>
      <c r="AR241" s="217"/>
      <c r="AS241" s="217"/>
      <c r="AT241" s="217"/>
      <c r="AU241" s="217"/>
      <c r="AV241" s="217"/>
      <c r="AW241" s="217"/>
      <c r="AX241" s="217"/>
      <c r="AY241" s="217"/>
      <c r="AZ241" s="217"/>
      <c r="BA241" s="217"/>
      <c r="BB241" s="217"/>
      <c r="BC241" s="217"/>
      <c r="BD241" s="217"/>
      <c r="BE241" s="217"/>
      <c r="BF241" s="217"/>
      <c r="BG241" s="217"/>
      <c r="BH241" s="217"/>
      <c r="BI241" s="217"/>
      <c r="BJ241" s="217"/>
      <c r="BK241" s="217"/>
      <c r="BL241" s="217"/>
      <c r="BM241" s="217"/>
    </row>
    <row r="242" spans="1:65">
      <c r="A242" s="210">
        <v>241</v>
      </c>
      <c r="B242" s="210">
        <v>0</v>
      </c>
      <c r="C242" s="210">
        <v>0</v>
      </c>
      <c r="D242" s="210">
        <v>123</v>
      </c>
      <c r="E242" s="210" t="s">
        <v>311</v>
      </c>
      <c r="F242" s="210" t="s">
        <v>1860</v>
      </c>
      <c r="G242" s="210" t="s">
        <v>140</v>
      </c>
      <c r="H242" s="210" t="s">
        <v>1449</v>
      </c>
      <c r="I242" s="210">
        <v>0</v>
      </c>
      <c r="J242" s="218">
        <v>1.3211678832116791</v>
      </c>
      <c r="K242" s="218">
        <v>-0.62773722627737227</v>
      </c>
      <c r="L242" s="218">
        <v>-0.64233576642335766</v>
      </c>
      <c r="M242" s="218">
        <v>0.20437956204379568</v>
      </c>
      <c r="N242" s="218">
        <v>0.43065693430656954</v>
      </c>
      <c r="O242" s="218">
        <v>-0.43065693430656932</v>
      </c>
      <c r="P242" s="218">
        <v>-0.66423357664233573</v>
      </c>
      <c r="Q242" s="218">
        <v>2.919708029197083E-2</v>
      </c>
      <c r="R242" s="218">
        <v>0.30656934306569339</v>
      </c>
      <c r="S242" s="218">
        <v>-0.3430656934306569</v>
      </c>
      <c r="T242" s="218">
        <v>-0.87591240875912413</v>
      </c>
      <c r="U242" s="218">
        <v>-0.75912408759124084</v>
      </c>
      <c r="V242" s="218">
        <v>-0.40145985401459855</v>
      </c>
      <c r="W242" s="218">
        <v>-0.25547445255474455</v>
      </c>
      <c r="X242" s="218">
        <v>-0.82481751824817517</v>
      </c>
      <c r="Y242" s="218">
        <v>-0.75912408759124084</v>
      </c>
      <c r="Z242" s="218">
        <v>-0.86861313868613133</v>
      </c>
      <c r="AA242" s="218">
        <v>0.24817518248175199</v>
      </c>
      <c r="AB242" s="218">
        <v>1.3065693430656937</v>
      </c>
      <c r="AC242" s="218">
        <v>-0.40145985401459855</v>
      </c>
      <c r="AD242" s="218">
        <v>3.6496350364963508E-2</v>
      </c>
      <c r="AE242" s="217">
        <v>0</v>
      </c>
      <c r="AF242" s="217"/>
      <c r="AG242" s="217">
        <v>132.11678832116792</v>
      </c>
      <c r="AH242" s="217">
        <v>87.591240875912419</v>
      </c>
      <c r="AI242" s="210">
        <v>0</v>
      </c>
      <c r="AQ242" s="217"/>
      <c r="AR242" s="217"/>
      <c r="AS242" s="217"/>
      <c r="AT242" s="217"/>
      <c r="AU242" s="217"/>
      <c r="AV242" s="217"/>
      <c r="AW242" s="217"/>
      <c r="AX242" s="217"/>
      <c r="AY242" s="217"/>
      <c r="AZ242" s="217"/>
      <c r="BA242" s="217"/>
      <c r="BB242" s="217"/>
      <c r="BC242" s="217"/>
      <c r="BD242" s="217"/>
      <c r="BE242" s="217"/>
      <c r="BF242" s="217"/>
      <c r="BG242" s="217"/>
      <c r="BH242" s="217"/>
      <c r="BI242" s="217"/>
      <c r="BJ242" s="217"/>
      <c r="BK242" s="217"/>
      <c r="BL242" s="217"/>
      <c r="BM242" s="217"/>
    </row>
    <row r="243" spans="1:65">
      <c r="A243" s="210">
        <v>242</v>
      </c>
      <c r="B243" s="210">
        <v>0</v>
      </c>
      <c r="C243" s="210">
        <v>0</v>
      </c>
      <c r="D243" s="210">
        <v>0</v>
      </c>
      <c r="E243" s="210" t="s">
        <v>312</v>
      </c>
      <c r="F243" s="210" t="s">
        <v>1861</v>
      </c>
      <c r="G243" s="210" t="s">
        <v>140</v>
      </c>
      <c r="H243" s="210" t="s">
        <v>1450</v>
      </c>
      <c r="I243" s="210">
        <v>0</v>
      </c>
      <c r="J243" s="218">
        <v>1.2253521126760565</v>
      </c>
      <c r="K243" s="218">
        <v>-0.5140845070422535</v>
      </c>
      <c r="L243" s="218">
        <v>-0.44366197183098588</v>
      </c>
      <c r="M243" s="218">
        <v>7.7464788732394471E-2</v>
      </c>
      <c r="N243" s="218">
        <v>0.45070422535211285</v>
      </c>
      <c r="O243" s="218">
        <v>-0.6901408450704225</v>
      </c>
      <c r="P243" s="218">
        <v>-0.53521126760563376</v>
      </c>
      <c r="Q243" s="218">
        <v>4.2253521126760667E-2</v>
      </c>
      <c r="R243" s="218">
        <v>-0.5</v>
      </c>
      <c r="S243" s="218">
        <v>-0.16901408450704217</v>
      </c>
      <c r="T243" s="218">
        <v>-0.80281690140845063</v>
      </c>
      <c r="U243" s="218">
        <v>-0.70422535211267612</v>
      </c>
      <c r="V243" s="218">
        <v>-0.31690140845070425</v>
      </c>
      <c r="W243" s="218">
        <v>-0.41549295774647882</v>
      </c>
      <c r="X243" s="218">
        <v>-0.59859154929577463</v>
      </c>
      <c r="Y243" s="218">
        <v>-0.61971830985915488</v>
      </c>
      <c r="Z243" s="218">
        <v>-0.74647887323943662</v>
      </c>
      <c r="AA243" s="218">
        <v>0.52112676056338048</v>
      </c>
      <c r="AB243" s="218">
        <v>1.0352112676056338</v>
      </c>
      <c r="AC243" s="218">
        <v>-0.63380281690140849</v>
      </c>
      <c r="AD243" s="218">
        <v>0.2887323943661973</v>
      </c>
      <c r="AE243" s="217">
        <v>0</v>
      </c>
      <c r="AF243" s="217"/>
      <c r="AG243" s="217">
        <v>122.53521126760565</v>
      </c>
      <c r="AH243" s="217">
        <v>80.281690140845058</v>
      </c>
      <c r="AI243" s="210">
        <v>0</v>
      </c>
      <c r="AQ243" s="217"/>
      <c r="AR243" s="217"/>
      <c r="AS243" s="217"/>
      <c r="AT243" s="217"/>
      <c r="AU243" s="217"/>
      <c r="AV243" s="217"/>
      <c r="AW243" s="217"/>
      <c r="AX243" s="217"/>
      <c r="AY243" s="217"/>
      <c r="AZ243" s="217"/>
      <c r="BA243" s="217"/>
      <c r="BB243" s="217"/>
      <c r="BC243" s="217"/>
      <c r="BD243" s="217"/>
      <c r="BE243" s="217"/>
      <c r="BF243" s="217"/>
      <c r="BG243" s="217"/>
      <c r="BH243" s="217"/>
      <c r="BI243" s="217"/>
      <c r="BJ243" s="217"/>
      <c r="BK243" s="217"/>
      <c r="BL243" s="217"/>
      <c r="BM243" s="217"/>
    </row>
    <row r="244" spans="1:65">
      <c r="A244" s="210">
        <v>243</v>
      </c>
      <c r="B244" s="210">
        <v>0</v>
      </c>
      <c r="C244" s="210">
        <v>0</v>
      </c>
      <c r="D244" s="210">
        <v>0</v>
      </c>
      <c r="E244" s="210" t="s">
        <v>313</v>
      </c>
      <c r="F244" s="210" t="s">
        <v>1862</v>
      </c>
      <c r="G244" s="210" t="s">
        <v>140</v>
      </c>
      <c r="H244" s="210" t="s">
        <v>1448</v>
      </c>
      <c r="I244" s="210">
        <v>0</v>
      </c>
      <c r="J244" s="218">
        <v>1.2805755395683451</v>
      </c>
      <c r="K244" s="218">
        <v>-0.56834532374100721</v>
      </c>
      <c r="L244" s="218">
        <v>-0.52517985611510798</v>
      </c>
      <c r="M244" s="218">
        <v>0.14388489208633093</v>
      </c>
      <c r="N244" s="218">
        <v>0.43884892086330929</v>
      </c>
      <c r="O244" s="218">
        <v>-0.56115107913669071</v>
      </c>
      <c r="P244" s="218">
        <v>-0.59712230215827344</v>
      </c>
      <c r="Q244" s="218">
        <v>3.5971223021582732E-2</v>
      </c>
      <c r="R244" s="218">
        <v>-0.11510791366906473</v>
      </c>
      <c r="S244" s="218">
        <v>-0.25179856115107913</v>
      </c>
      <c r="T244" s="218">
        <v>-0.84172661870503585</v>
      </c>
      <c r="U244" s="218">
        <v>-0.73381294964028765</v>
      </c>
      <c r="V244" s="218">
        <v>-0.35251798561151082</v>
      </c>
      <c r="W244" s="218">
        <v>-0.33093525179856109</v>
      </c>
      <c r="X244" s="218">
        <v>-0.70503597122302164</v>
      </c>
      <c r="Y244" s="218">
        <v>-0.69064748201438853</v>
      </c>
      <c r="Z244" s="218">
        <v>-0.79856115107913672</v>
      </c>
      <c r="AA244" s="218">
        <v>0.39568345323740994</v>
      </c>
      <c r="AB244" s="218">
        <v>1.1798561151079134</v>
      </c>
      <c r="AC244" s="218">
        <v>-0.51798561151079137</v>
      </c>
      <c r="AD244" s="218">
        <v>0.17985611510791355</v>
      </c>
      <c r="AE244" s="217">
        <v>0</v>
      </c>
      <c r="AF244" s="217"/>
      <c r="AG244" s="217">
        <v>128.05755395683451</v>
      </c>
      <c r="AH244" s="217">
        <v>84.172661870503589</v>
      </c>
      <c r="AI244" s="210">
        <v>0</v>
      </c>
      <c r="AQ244" s="217"/>
      <c r="AR244" s="217"/>
      <c r="AS244" s="217"/>
      <c r="AT244" s="217"/>
      <c r="AU244" s="217"/>
      <c r="AV244" s="217"/>
      <c r="AW244" s="217"/>
      <c r="AX244" s="217"/>
      <c r="AY244" s="217"/>
      <c r="AZ244" s="217"/>
      <c r="BA244" s="217"/>
      <c r="BB244" s="217"/>
      <c r="BC244" s="217"/>
      <c r="BD244" s="217"/>
      <c r="BE244" s="217"/>
      <c r="BF244" s="217"/>
      <c r="BG244" s="217"/>
      <c r="BH244" s="217"/>
      <c r="BI244" s="217"/>
      <c r="BJ244" s="217"/>
      <c r="BK244" s="217"/>
      <c r="BL244" s="217"/>
      <c r="BM244" s="217"/>
    </row>
    <row r="245" spans="1:65">
      <c r="A245" s="210">
        <v>244</v>
      </c>
      <c r="B245" s="210">
        <v>0</v>
      </c>
      <c r="C245" s="210">
        <v>0</v>
      </c>
      <c r="D245" s="210">
        <v>124</v>
      </c>
      <c r="E245" s="210" t="s">
        <v>314</v>
      </c>
      <c r="F245" s="210" t="s">
        <v>1863</v>
      </c>
      <c r="G245" s="210" t="s">
        <v>140</v>
      </c>
      <c r="H245" s="210" t="s">
        <v>1446</v>
      </c>
      <c r="I245" s="210">
        <v>0</v>
      </c>
      <c r="J245" s="218">
        <v>4.1322314049587368E-3</v>
      </c>
      <c r="K245" s="218">
        <v>1.2396694214876063E-2</v>
      </c>
      <c r="L245" s="218">
        <v>-1.9628099173553633E-2</v>
      </c>
      <c r="M245" s="218">
        <v>-1.6528925619834652E-2</v>
      </c>
      <c r="N245" s="218">
        <v>3.305785123966945E-2</v>
      </c>
      <c r="O245" s="218">
        <v>1.0330578512397575E-3</v>
      </c>
      <c r="P245" s="218">
        <v>-6.3016528925619777E-2</v>
      </c>
      <c r="Q245" s="218">
        <v>1.8595041322314022E-2</v>
      </c>
      <c r="R245" s="218">
        <v>-4.8553719008264495E-2</v>
      </c>
      <c r="S245" s="218">
        <v>1.7561983471074408E-2</v>
      </c>
      <c r="T245" s="218">
        <v>2.4793388429752126E-2</v>
      </c>
      <c r="U245" s="218">
        <v>6.1983471074381052E-3</v>
      </c>
      <c r="V245" s="218">
        <v>-2.0661157024793684E-3</v>
      </c>
      <c r="W245" s="218">
        <v>2.2727272727272756E-2</v>
      </c>
      <c r="X245" s="218">
        <v>8.2644628099173261E-3</v>
      </c>
      <c r="Y245" s="218">
        <v>-2.5826446280991736E-2</v>
      </c>
      <c r="Z245" s="218">
        <v>-2.8925619834710717E-2</v>
      </c>
      <c r="AA245" s="218">
        <v>1.5495867768595042E-2</v>
      </c>
      <c r="AB245" s="218">
        <v>-9.2975206611569366E-3</v>
      </c>
      <c r="AC245" s="218">
        <v>8.2644628099173261E-3</v>
      </c>
      <c r="AD245" s="218">
        <v>1.0330578512397575E-3</v>
      </c>
      <c r="AE245" s="217">
        <v>0</v>
      </c>
      <c r="AF245" s="217"/>
      <c r="AG245" s="217">
        <v>3.3057851239669449</v>
      </c>
      <c r="AH245" s="217">
        <v>6.3016528925619779</v>
      </c>
      <c r="AI245" s="210">
        <v>0</v>
      </c>
      <c r="AQ245" s="217"/>
      <c r="AR245" s="217"/>
      <c r="AS245" s="217"/>
      <c r="AT245" s="217"/>
      <c r="AU245" s="217"/>
      <c r="AV245" s="217"/>
      <c r="AW245" s="217"/>
      <c r="AX245" s="217"/>
      <c r="AY245" s="217"/>
      <c r="AZ245" s="217"/>
      <c r="BA245" s="217"/>
      <c r="BB245" s="217"/>
      <c r="BC245" s="217"/>
      <c r="BD245" s="217"/>
      <c r="BE245" s="217"/>
      <c r="BF245" s="217"/>
      <c r="BG245" s="217"/>
      <c r="BH245" s="217"/>
      <c r="BI245" s="217"/>
      <c r="BJ245" s="217"/>
      <c r="BK245" s="217"/>
      <c r="BL245" s="217"/>
      <c r="BM245" s="217"/>
    </row>
    <row r="246" spans="1:65">
      <c r="A246" s="210">
        <v>245</v>
      </c>
      <c r="B246" s="210">
        <v>0</v>
      </c>
      <c r="C246" s="210">
        <v>0</v>
      </c>
      <c r="D246" s="210">
        <v>0</v>
      </c>
      <c r="E246" s="210" t="s">
        <v>315</v>
      </c>
      <c r="F246" s="210" t="s">
        <v>1864</v>
      </c>
      <c r="G246" s="210" t="s">
        <v>140</v>
      </c>
      <c r="H246" s="210" t="s">
        <v>1447</v>
      </c>
      <c r="I246" s="210">
        <v>0</v>
      </c>
      <c r="J246" s="218">
        <v>9.3945720250522523E-3</v>
      </c>
      <c r="K246" s="218">
        <v>1.6701461377870652E-2</v>
      </c>
      <c r="L246" s="218">
        <v>-1.9832985386221205E-2</v>
      </c>
      <c r="M246" s="218">
        <v>-2.0876826722338204E-2</v>
      </c>
      <c r="N246" s="218">
        <v>-7.3068893528184017E-3</v>
      </c>
      <c r="O246" s="218">
        <v>-5.2192066805845511E-3</v>
      </c>
      <c r="P246" s="218">
        <v>-6.3674321503131473E-2</v>
      </c>
      <c r="Q246" s="218">
        <v>-2.7139874739039609E-2</v>
      </c>
      <c r="R246" s="218">
        <v>-6.2630480167014026E-3</v>
      </c>
      <c r="S246" s="218">
        <v>2.5052192066805905E-2</v>
      </c>
      <c r="T246" s="218">
        <v>4.1753653444677004E-3</v>
      </c>
      <c r="U246" s="218">
        <v>2.0876826722338502E-3</v>
      </c>
      <c r="V246" s="218">
        <v>-1.2526096033402953E-2</v>
      </c>
      <c r="W246" s="218">
        <v>1.2526096033402953E-2</v>
      </c>
      <c r="X246" s="218">
        <v>-6.2630480167014026E-3</v>
      </c>
      <c r="Y246" s="218">
        <v>-1.0438413361168509E-3</v>
      </c>
      <c r="Z246" s="218">
        <v>-3.1315240083507306E-2</v>
      </c>
      <c r="AA246" s="218">
        <v>-2.5052192066805756E-2</v>
      </c>
      <c r="AB246" s="218">
        <v>-2.0876826722338502E-3</v>
      </c>
      <c r="AC246" s="218">
        <v>3.1315240083507306E-2</v>
      </c>
      <c r="AD246" s="218">
        <v>-1.1482254697285954E-2</v>
      </c>
      <c r="AE246" s="217">
        <v>0</v>
      </c>
      <c r="AF246" s="217"/>
      <c r="AG246" s="217">
        <v>3.1315240083507305</v>
      </c>
      <c r="AH246" s="217">
        <v>6.3674321503131477</v>
      </c>
      <c r="AI246" s="210">
        <v>0</v>
      </c>
      <c r="AQ246" s="217"/>
      <c r="AR246" s="217"/>
      <c r="AS246" s="217"/>
      <c r="AT246" s="217"/>
      <c r="AU246" s="217"/>
      <c r="AV246" s="217"/>
      <c r="AW246" s="217"/>
      <c r="AX246" s="217"/>
      <c r="AY246" s="217"/>
      <c r="AZ246" s="217"/>
      <c r="BA246" s="217"/>
      <c r="BB246" s="217"/>
      <c r="BC246" s="217"/>
      <c r="BD246" s="217"/>
      <c r="BE246" s="217"/>
      <c r="BF246" s="217"/>
      <c r="BG246" s="217"/>
      <c r="BH246" s="217"/>
      <c r="BI246" s="217"/>
      <c r="BJ246" s="217"/>
      <c r="BK246" s="217"/>
      <c r="BL246" s="217"/>
      <c r="BM246" s="217"/>
    </row>
    <row r="247" spans="1:65">
      <c r="A247" s="210">
        <v>246</v>
      </c>
      <c r="B247" s="210">
        <v>0</v>
      </c>
      <c r="C247" s="210">
        <v>0</v>
      </c>
      <c r="D247" s="210">
        <v>0</v>
      </c>
      <c r="E247" s="210" t="s">
        <v>1586</v>
      </c>
      <c r="F247" s="210" t="s">
        <v>1865</v>
      </c>
      <c r="G247" s="210" t="s">
        <v>140</v>
      </c>
      <c r="H247" s="210" t="s">
        <v>1445</v>
      </c>
      <c r="I247" s="210">
        <v>0</v>
      </c>
      <c r="J247" s="218">
        <v>7.2689511941848688E-3</v>
      </c>
      <c r="K247" s="218">
        <v>1.4537902388369738E-2</v>
      </c>
      <c r="L247" s="218">
        <v>-2.0768431983385256E-2</v>
      </c>
      <c r="M247" s="218">
        <v>-1.86915887850467E-2</v>
      </c>
      <c r="N247" s="218">
        <v>1.6614745586708293E-2</v>
      </c>
      <c r="O247" s="218">
        <v>-2.0768431983385549E-3</v>
      </c>
      <c r="P247" s="218">
        <v>-6.3343717549324968E-2</v>
      </c>
      <c r="Q247" s="218">
        <v>-2.0768431983385549E-3</v>
      </c>
      <c r="R247" s="218">
        <v>-2.5960539979231569E-2</v>
      </c>
      <c r="S247" s="218">
        <v>2.0768431983385256E-2</v>
      </c>
      <c r="T247" s="218">
        <v>1.4537902388369738E-2</v>
      </c>
      <c r="U247" s="218">
        <v>5.1921079958463139E-3</v>
      </c>
      <c r="V247" s="218">
        <v>-7.2689511941848688E-3</v>
      </c>
      <c r="W247" s="218">
        <v>1.7653167185877495E-2</v>
      </c>
      <c r="X247" s="218">
        <v>1.0384215991693514E-3</v>
      </c>
      <c r="Y247" s="218">
        <v>-1.3499480789200387E-2</v>
      </c>
      <c r="Z247" s="218">
        <v>-3.0114226375908531E-2</v>
      </c>
      <c r="AA247" s="218">
        <v>-4.1536863966769623E-3</v>
      </c>
      <c r="AB247" s="218">
        <v>-6.2305295950155172E-3</v>
      </c>
      <c r="AC247" s="218">
        <v>1.9730010384216051E-2</v>
      </c>
      <c r="AD247" s="218">
        <v>-6.2305295950155172E-3</v>
      </c>
      <c r="AE247" s="217">
        <v>0</v>
      </c>
      <c r="AF247" s="217"/>
      <c r="AG247" s="217">
        <v>2.0768431983385254</v>
      </c>
      <c r="AH247" s="217">
        <v>6.3343717549324969</v>
      </c>
      <c r="AI247" s="210">
        <v>0</v>
      </c>
      <c r="AQ247" s="217"/>
      <c r="AR247" s="217"/>
      <c r="AS247" s="217"/>
      <c r="AT247" s="217"/>
      <c r="AU247" s="217"/>
      <c r="AV247" s="217"/>
      <c r="AW247" s="217"/>
      <c r="AX247" s="217"/>
      <c r="AY247" s="217"/>
      <c r="AZ247" s="217"/>
      <c r="BA247" s="217"/>
      <c r="BB247" s="217"/>
      <c r="BC247" s="217"/>
      <c r="BD247" s="217"/>
      <c r="BE247" s="217"/>
      <c r="BF247" s="217"/>
      <c r="BG247" s="217"/>
      <c r="BH247" s="217"/>
      <c r="BI247" s="217"/>
      <c r="BJ247" s="217"/>
      <c r="BK247" s="217"/>
      <c r="BL247" s="217"/>
      <c r="BM247" s="217"/>
    </row>
    <row r="248" spans="1:65">
      <c r="A248" s="210">
        <v>247</v>
      </c>
    </row>
    <row r="249" spans="1:65">
      <c r="J249" s="210" t="s">
        <v>1946</v>
      </c>
    </row>
    <row r="250" spans="1:65">
      <c r="A250" s="210">
        <v>21</v>
      </c>
      <c r="E250" s="210" t="s">
        <v>193</v>
      </c>
      <c r="J250" s="219">
        <v>3.3771559522373798E-3</v>
      </c>
      <c r="K250" s="219">
        <v>5.6687974912555646E-3</v>
      </c>
      <c r="L250" s="219">
        <v>-6.8749246170545552E-3</v>
      </c>
      <c r="M250" s="219">
        <v>-2.8947051019176805E-3</v>
      </c>
      <c r="N250" s="219">
        <v>3.2565432396575835E-3</v>
      </c>
      <c r="O250" s="219">
        <v>6.6336991918947916E-3</v>
      </c>
      <c r="P250" s="219">
        <v>-1.3267398383789584E-3</v>
      </c>
      <c r="Q250" s="219">
        <v>-1.8091906886984861E-3</v>
      </c>
      <c r="R250" s="219">
        <v>1.2061271257991621E-3</v>
      </c>
      <c r="S250" s="219">
        <v>7.2367627547946295E-4</v>
      </c>
      <c r="T250" s="219">
        <v>1.2302496683150529E-2</v>
      </c>
      <c r="U250" s="219">
        <v>7.2367627547946295E-4</v>
      </c>
      <c r="V250" s="219">
        <v>-6.392473766735028E-3</v>
      </c>
      <c r="W250" s="219">
        <v>-1.8091906886984861E-3</v>
      </c>
      <c r="X250" s="219">
        <v>-3.6183813773971434E-3</v>
      </c>
      <c r="Y250" s="219">
        <v>-9.6490170063922686E-4</v>
      </c>
      <c r="Z250" s="219">
        <v>-1.1458207695091097E-2</v>
      </c>
      <c r="AA250" s="219">
        <v>-7.1161500422144905E-3</v>
      </c>
      <c r="AB250" s="219">
        <v>-9.8902424315522042E-3</v>
      </c>
      <c r="AC250" s="219">
        <v>1.3267398383789584E-3</v>
      </c>
      <c r="AD250" s="219">
        <v>-7.8398263176937821E-3</v>
      </c>
      <c r="AE250" s="219">
        <v>0</v>
      </c>
    </row>
    <row r="251" spans="1:65">
      <c r="A251" s="220" t="s">
        <v>1947</v>
      </c>
      <c r="E251" s="210" t="s">
        <v>194</v>
      </c>
      <c r="J251" s="219">
        <v>1.6516325752764537E-3</v>
      </c>
      <c r="K251" s="219">
        <v>1.2831914623300791E-2</v>
      </c>
      <c r="L251" s="219">
        <v>-5.0819463854655253E-3</v>
      </c>
      <c r="M251" s="219">
        <v>5.2089950451024115E-3</v>
      </c>
      <c r="N251" s="219">
        <v>5.9712870029222861E-3</v>
      </c>
      <c r="O251" s="219">
        <v>1.0163892770931411E-2</v>
      </c>
      <c r="P251" s="219">
        <v>-6.4794816414685671E-3</v>
      </c>
      <c r="Q251" s="219">
        <v>1.9057298945496849E-3</v>
      </c>
      <c r="R251" s="219">
        <v>4.4467030872825377E-3</v>
      </c>
      <c r="S251" s="219">
        <v>5.0819463854664287E-4</v>
      </c>
      <c r="T251" s="219">
        <v>1.2831914623300791E-2</v>
      </c>
      <c r="U251" s="219">
        <v>-5.0819463854646224E-4</v>
      </c>
      <c r="V251" s="219">
        <v>-9.0204548342014204E-3</v>
      </c>
      <c r="W251" s="219">
        <v>-2.5409731927326725E-3</v>
      </c>
      <c r="X251" s="219">
        <v>-1.1434379367296305E-3</v>
      </c>
      <c r="Y251" s="219">
        <v>-1.1434379367296305E-3</v>
      </c>
      <c r="Z251" s="219">
        <v>-1.1688476686570798E-2</v>
      </c>
      <c r="AA251" s="219">
        <v>-1.2831914623300609E-2</v>
      </c>
      <c r="AB251" s="219">
        <v>-7.8770168974716098E-3</v>
      </c>
      <c r="AC251" s="219">
        <v>2.2868758734596218E-3</v>
      </c>
      <c r="AD251" s="219">
        <v>-1.3848303900393715E-2</v>
      </c>
      <c r="AE251" s="219">
        <v>0</v>
      </c>
    </row>
    <row r="252" spans="1:65">
      <c r="A252" s="210" t="s">
        <v>373</v>
      </c>
      <c r="E252" s="210" t="s">
        <v>195</v>
      </c>
      <c r="J252" s="219">
        <v>2.9411764705882353E-2</v>
      </c>
      <c r="K252" s="219">
        <v>7.3529411764705885E-2</v>
      </c>
      <c r="L252" s="219">
        <v>0</v>
      </c>
      <c r="M252" s="219">
        <v>1.4705882352941176E-2</v>
      </c>
      <c r="N252" s="219">
        <v>-2.9411764705882353E-2</v>
      </c>
      <c r="O252" s="219">
        <v>5.8823529411764705E-2</v>
      </c>
      <c r="P252" s="219">
        <v>0</v>
      </c>
      <c r="Q252" s="219">
        <v>-8.8235294117647065E-2</v>
      </c>
      <c r="R252" s="219">
        <v>-7.3529411764705885E-2</v>
      </c>
      <c r="S252" s="219">
        <v>1.4705882352941176E-2</v>
      </c>
      <c r="T252" s="219">
        <v>5.8823529411764705E-2</v>
      </c>
      <c r="U252" s="219">
        <v>-1.4705882352941176E-2</v>
      </c>
      <c r="V252" s="219">
        <v>-2.9411764705882353E-2</v>
      </c>
      <c r="W252" s="219">
        <v>-4.4117647058823532E-2</v>
      </c>
      <c r="X252" s="219">
        <v>-1.4705882352941176E-2</v>
      </c>
      <c r="Y252" s="219">
        <v>1.4705882352941176E-2</v>
      </c>
      <c r="Z252" s="219">
        <v>-4.4117647058823532E-2</v>
      </c>
      <c r="AA252" s="219">
        <v>-2.9411764705882353E-2</v>
      </c>
      <c r="AB252" s="219">
        <v>-2.9411764705882353E-2</v>
      </c>
      <c r="AC252" s="219">
        <v>-4.4117647058823532E-2</v>
      </c>
      <c r="AD252" s="219">
        <v>-1.4705882352941176E-2</v>
      </c>
      <c r="AE252" s="219">
        <v>0</v>
      </c>
    </row>
    <row r="253" spans="1:65">
      <c r="A253" s="210" t="s">
        <v>375</v>
      </c>
      <c r="E253" s="210" t="s">
        <v>196</v>
      </c>
      <c r="J253" s="219">
        <v>1.3698630136986301E-2</v>
      </c>
      <c r="K253" s="219">
        <v>-2.7397260273972601E-2</v>
      </c>
      <c r="L253" s="219">
        <v>-2.7397260273972601E-2</v>
      </c>
      <c r="M253" s="219">
        <v>0</v>
      </c>
      <c r="N253" s="219">
        <v>1.3698630136986301E-2</v>
      </c>
      <c r="O253" s="219">
        <v>1.3698630136986301E-2</v>
      </c>
      <c r="P253" s="219">
        <v>4.1095890410958902E-2</v>
      </c>
      <c r="Q253" s="219">
        <v>4.1095890410958902E-2</v>
      </c>
      <c r="R253" s="219">
        <v>-4.1095890410958902E-2</v>
      </c>
      <c r="S253" s="219">
        <v>0</v>
      </c>
      <c r="T253" s="219">
        <v>5.4794520547945202E-2</v>
      </c>
      <c r="U253" s="219">
        <v>-1.3698630136986301E-2</v>
      </c>
      <c r="V253" s="219">
        <v>-2.7397260273972601E-2</v>
      </c>
      <c r="W253" s="219">
        <v>-1.3698630136986301E-2</v>
      </c>
      <c r="X253" s="219">
        <v>-2.7397260273972601E-2</v>
      </c>
      <c r="Y253" s="219">
        <v>-2.7397260273972601E-2</v>
      </c>
      <c r="Z253" s="219">
        <v>-4.1095890410958902E-2</v>
      </c>
      <c r="AA253" s="219">
        <v>0</v>
      </c>
      <c r="AB253" s="219">
        <v>-8.2191780821917804E-2</v>
      </c>
      <c r="AC253" s="219">
        <v>1.3698630136986301E-2</v>
      </c>
      <c r="AD253" s="219">
        <v>-1.3698630136986301E-2</v>
      </c>
      <c r="AE253" s="219">
        <v>0</v>
      </c>
    </row>
    <row r="254" spans="1:65">
      <c r="A254" s="210" t="s">
        <v>374</v>
      </c>
      <c r="E254" s="210" t="s">
        <v>197</v>
      </c>
      <c r="J254" s="219">
        <v>2.8571428571428571E-2</v>
      </c>
      <c r="K254" s="219">
        <v>2.8571428571428571E-2</v>
      </c>
      <c r="L254" s="219">
        <v>-1.4285714285714285E-2</v>
      </c>
      <c r="M254" s="219">
        <v>1.4285714285714285E-2</v>
      </c>
      <c r="N254" s="219">
        <v>0</v>
      </c>
      <c r="O254" s="219">
        <v>4.2857142857142858E-2</v>
      </c>
      <c r="P254" s="219">
        <v>2.8571428571428571E-2</v>
      </c>
      <c r="Q254" s="219">
        <v>-1.4285714285714285E-2</v>
      </c>
      <c r="R254" s="219">
        <v>-5.7142857142857141E-2</v>
      </c>
      <c r="S254" s="219">
        <v>1.4285714285714285E-2</v>
      </c>
      <c r="T254" s="219">
        <v>5.7142857142857141E-2</v>
      </c>
      <c r="U254" s="219">
        <v>0</v>
      </c>
      <c r="V254" s="219">
        <v>-2.8571428571428571E-2</v>
      </c>
      <c r="W254" s="219">
        <v>-2.8571428571428571E-2</v>
      </c>
      <c r="X254" s="219">
        <v>-1.4285714285714285E-2</v>
      </c>
      <c r="Y254" s="219">
        <v>0</v>
      </c>
      <c r="Z254" s="219">
        <v>-4.2857142857142858E-2</v>
      </c>
      <c r="AA254" s="219">
        <v>-1.4285714285714285E-2</v>
      </c>
      <c r="AB254" s="219">
        <v>-5.7142857142857141E-2</v>
      </c>
      <c r="AC254" s="219">
        <v>-1.4285714285714285E-2</v>
      </c>
      <c r="AD254" s="219">
        <v>-1.4285714285714285E-2</v>
      </c>
      <c r="AE254" s="219">
        <v>0</v>
      </c>
    </row>
    <row r="255" spans="1:65">
      <c r="A255" s="210" t="s">
        <v>382</v>
      </c>
      <c r="E255" s="210" t="s">
        <v>198</v>
      </c>
      <c r="J255" s="219">
        <v>-0.15</v>
      </c>
      <c r="K255" s="219">
        <v>0</v>
      </c>
      <c r="L255" s="219">
        <v>0</v>
      </c>
      <c r="M255" s="219">
        <v>0</v>
      </c>
      <c r="N255" s="219">
        <v>0.05</v>
      </c>
      <c r="O255" s="219">
        <v>0.1</v>
      </c>
      <c r="P255" s="219">
        <v>0.15</v>
      </c>
      <c r="Q255" s="219">
        <v>-0.55000000000000004</v>
      </c>
      <c r="R255" s="219">
        <v>0.2</v>
      </c>
      <c r="S255" s="219">
        <v>0</v>
      </c>
      <c r="T255" s="219">
        <v>0</v>
      </c>
      <c r="U255" s="219">
        <v>0</v>
      </c>
      <c r="V255" s="219">
        <v>0.25</v>
      </c>
      <c r="W255" s="219">
        <v>0.15</v>
      </c>
      <c r="X255" s="219">
        <v>0</v>
      </c>
      <c r="Y255" s="219">
        <v>-0.15</v>
      </c>
      <c r="Z255" s="219">
        <v>-0.2</v>
      </c>
      <c r="AA255" s="219">
        <v>-0.05</v>
      </c>
      <c r="AB255" s="219">
        <v>0.2</v>
      </c>
      <c r="AC255" s="219">
        <v>-0.2</v>
      </c>
      <c r="AD255" s="219">
        <v>0.1</v>
      </c>
      <c r="AE255" s="219">
        <v>0</v>
      </c>
    </row>
    <row r="256" spans="1:65">
      <c r="A256" s="210" t="s">
        <v>367</v>
      </c>
      <c r="E256" s="210" t="s">
        <v>199</v>
      </c>
      <c r="J256" s="219">
        <v>-0.21428571428571427</v>
      </c>
      <c r="K256" s="219">
        <v>-0.14285714285714285</v>
      </c>
      <c r="L256" s="219">
        <v>7.1428571428571425E-2</v>
      </c>
      <c r="M256" s="219">
        <v>-7.1428571428571425E-2</v>
      </c>
      <c r="N256" s="219">
        <v>0</v>
      </c>
      <c r="O256" s="219">
        <v>0.14285714285714285</v>
      </c>
      <c r="P256" s="219">
        <v>0.21428571428571427</v>
      </c>
      <c r="Q256" s="219">
        <v>-7.1428571428571425E-2</v>
      </c>
      <c r="R256" s="219">
        <v>0</v>
      </c>
      <c r="S256" s="219">
        <v>0</v>
      </c>
      <c r="T256" s="219">
        <v>-7.1428571428571425E-2</v>
      </c>
      <c r="U256" s="219">
        <v>-7.1428571428571425E-2</v>
      </c>
      <c r="V256" s="219">
        <v>7.1428571428571425E-2</v>
      </c>
      <c r="W256" s="219">
        <v>7.1428571428571425E-2</v>
      </c>
      <c r="X256" s="219">
        <v>-0.2857142857142857</v>
      </c>
      <c r="Y256" s="219">
        <v>7.1428571428571425E-2</v>
      </c>
      <c r="Z256" s="219">
        <v>-7.1428571428571425E-2</v>
      </c>
      <c r="AA256" s="219">
        <v>0.21428571428571427</v>
      </c>
      <c r="AB256" s="219">
        <v>-7.1428571428571425E-2</v>
      </c>
      <c r="AC256" s="219">
        <v>0.2857142857142857</v>
      </c>
      <c r="AD256" s="219">
        <v>0.14285714285714285</v>
      </c>
      <c r="AE256" s="219">
        <v>0</v>
      </c>
    </row>
    <row r="257" spans="1:31">
      <c r="A257" s="210" t="s">
        <v>369</v>
      </c>
      <c r="E257" s="210" t="s">
        <v>200</v>
      </c>
      <c r="J257" s="219">
        <v>-0.1111111111111111</v>
      </c>
      <c r="K257" s="219">
        <v>0</v>
      </c>
      <c r="L257" s="219">
        <v>5.5555555555555552E-2</v>
      </c>
      <c r="M257" s="219">
        <v>5.5555555555555552E-2</v>
      </c>
      <c r="N257" s="219">
        <v>0.1111111111111111</v>
      </c>
      <c r="O257" s="219">
        <v>0.16666666666666666</v>
      </c>
      <c r="P257" s="219">
        <v>0.22222222222222221</v>
      </c>
      <c r="Q257" s="219">
        <v>-0.27777777777777779</v>
      </c>
      <c r="R257" s="219">
        <v>0.16666666666666666</v>
      </c>
      <c r="S257" s="219">
        <v>5.5555555555555552E-2</v>
      </c>
      <c r="T257" s="219">
        <v>0</v>
      </c>
      <c r="U257" s="219">
        <v>0</v>
      </c>
      <c r="V257" s="219">
        <v>0.22222222222222221</v>
      </c>
      <c r="W257" s="219">
        <v>0.1111111111111111</v>
      </c>
      <c r="X257" s="219">
        <v>-5.5555555555555552E-2</v>
      </c>
      <c r="Y257" s="219">
        <v>0</v>
      </c>
      <c r="Z257" s="219">
        <v>-5.5555555555555552E-2</v>
      </c>
      <c r="AA257" s="219">
        <v>5.5555555555555552E-2</v>
      </c>
      <c r="AB257" s="219">
        <v>0.1111111111111111</v>
      </c>
      <c r="AC257" s="219">
        <v>5.5555555555555552E-2</v>
      </c>
      <c r="AD257" s="219">
        <v>0.1111111111111111</v>
      </c>
      <c r="AE257" s="219">
        <v>0</v>
      </c>
    </row>
    <row r="258" spans="1:31">
      <c r="A258" s="210" t="s">
        <v>368</v>
      </c>
      <c r="E258" s="210" t="s">
        <v>201</v>
      </c>
      <c r="J258" s="219">
        <v>-5.6608969657615554E-2</v>
      </c>
      <c r="K258" s="219">
        <v>9.644802486063718E-2</v>
      </c>
      <c r="L258" s="219">
        <v>5.9078799755335989E-2</v>
      </c>
      <c r="M258" s="219">
        <v>8.1617448827845204E-2</v>
      </c>
      <c r="N258" s="219">
        <v>0.21512162173914304</v>
      </c>
      <c r="O258" s="219">
        <v>8.3287193119261999E-2</v>
      </c>
      <c r="P258" s="219">
        <v>2.4283763765969052E-2</v>
      </c>
      <c r="Q258" s="219">
        <v>-0.26267744656673325</v>
      </c>
      <c r="R258" s="219">
        <v>0.13041398642752988</v>
      </c>
      <c r="S258" s="219">
        <v>-0.19140023712688037</v>
      </c>
      <c r="T258" s="219">
        <v>0.20014610262549895</v>
      </c>
      <c r="U258" s="219">
        <v>4.9274849766496591E-2</v>
      </c>
      <c r="V258" s="219">
        <v>1.7303304992129533E-2</v>
      </c>
      <c r="W258" s="219">
        <v>-4.9155996440198003E-2</v>
      </c>
      <c r="X258" s="219">
        <v>-0.11984763583340832</v>
      </c>
      <c r="Y258" s="219">
        <v>-3.4742856480260285E-2</v>
      </c>
      <c r="Z258" s="219">
        <v>-0.15497314204711821</v>
      </c>
      <c r="AA258" s="219">
        <v>6.8560976104683646E-2</v>
      </c>
      <c r="AB258" s="219">
        <v>-0.12500181178851069</v>
      </c>
      <c r="AC258" s="219">
        <v>0.32460292843000549</v>
      </c>
      <c r="AD258" s="219">
        <v>2.9382861350347626E-2</v>
      </c>
      <c r="AE258" s="219">
        <v>0</v>
      </c>
    </row>
    <row r="259" spans="1:31">
      <c r="A259" s="210" t="s">
        <v>363</v>
      </c>
      <c r="E259" s="210" t="s">
        <v>202</v>
      </c>
      <c r="J259" s="219">
        <v>-8.6943106494811059E-2</v>
      </c>
      <c r="K259" s="219">
        <v>6.6856819955331923E-2</v>
      </c>
      <c r="L259" s="219">
        <v>-7.6274789441110769E-2</v>
      </c>
      <c r="M259" s="219">
        <v>9.4689162159495632E-2</v>
      </c>
      <c r="N259" s="219">
        <v>0.13900205401429744</v>
      </c>
      <c r="O259" s="219">
        <v>5.7315071442025675E-2</v>
      </c>
      <c r="P259" s="219">
        <v>-1.0140910762496758E-2</v>
      </c>
      <c r="Q259" s="219">
        <v>-2.6506650880355826E-2</v>
      </c>
      <c r="R259" s="219">
        <v>4.2409565069199663E-2</v>
      </c>
      <c r="S259" s="219">
        <v>-0.16373095103552815</v>
      </c>
      <c r="T259" s="219">
        <v>9.0197239189516429E-2</v>
      </c>
      <c r="U259" s="219">
        <v>9.2816331656038181E-3</v>
      </c>
      <c r="V259" s="219">
        <v>0.10827256500641323</v>
      </c>
      <c r="W259" s="219">
        <v>-2.5462601691646637E-2</v>
      </c>
      <c r="X259" s="219">
        <v>-7.0500228722111108E-4</v>
      </c>
      <c r="Y259" s="219">
        <v>6.9879539685529554E-2</v>
      </c>
      <c r="Z259" s="219">
        <v>-2.3126945259173567E-2</v>
      </c>
      <c r="AA259" s="219">
        <v>-7.4823525190825602E-3</v>
      </c>
      <c r="AB259" s="219">
        <v>0.13542681340760079</v>
      </c>
      <c r="AC259" s="219">
        <v>0.24407250939554573</v>
      </c>
      <c r="AD259" s="219">
        <v>0.14699207993613725</v>
      </c>
      <c r="AE259" s="219">
        <v>0</v>
      </c>
    </row>
    <row r="260" spans="1:31">
      <c r="A260" s="210" t="s">
        <v>361</v>
      </c>
      <c r="E260" s="210" t="s">
        <v>203</v>
      </c>
      <c r="J260" s="219">
        <v>-6.6876110004843711E-2</v>
      </c>
      <c r="K260" s="219">
        <v>7.148655436557054E-2</v>
      </c>
      <c r="L260" s="219">
        <v>-1.9876935220565852E-2</v>
      </c>
      <c r="M260" s="219">
        <v>9.0811850815349038E-2</v>
      </c>
      <c r="N260" s="219">
        <v>0.17134214161419375</v>
      </c>
      <c r="O260" s="219">
        <v>6.1373176901135536E-2</v>
      </c>
      <c r="P260" s="219">
        <v>5.5545090863427203E-3</v>
      </c>
      <c r="Q260" s="219">
        <v>-0.11013714726512738</v>
      </c>
      <c r="R260" s="219">
        <v>7.2118920761351138E-2</v>
      </c>
      <c r="S260" s="219">
        <v>-0.17270329906894136</v>
      </c>
      <c r="T260" s="219">
        <v>0.13401234235688783</v>
      </c>
      <c r="U260" s="219">
        <v>2.3709254973718626E-2</v>
      </c>
      <c r="V260" s="219">
        <v>6.3907127352313256E-2</v>
      </c>
      <c r="W260" s="219">
        <v>-3.3405539709021742E-2</v>
      </c>
      <c r="X260" s="219">
        <v>-4.7985845756417782E-2</v>
      </c>
      <c r="Y260" s="219">
        <v>1.8013472543637769E-2</v>
      </c>
      <c r="Z260" s="219">
        <v>-7.9355255368387112E-2</v>
      </c>
      <c r="AA260" s="219">
        <v>2.0507059182318783E-2</v>
      </c>
      <c r="AB260" s="219">
        <v>2.787121252892737E-2</v>
      </c>
      <c r="AC260" s="219">
        <v>0.27737339217480228</v>
      </c>
      <c r="AD260" s="219">
        <v>9.2282887537448594E-2</v>
      </c>
      <c r="AE260" s="219">
        <v>0</v>
      </c>
    </row>
    <row r="261" spans="1:31">
      <c r="A261" s="210" t="s">
        <v>372</v>
      </c>
      <c r="E261" s="210" t="s">
        <v>204</v>
      </c>
      <c r="J261" s="219">
        <v>8.7030512699846158E-2</v>
      </c>
      <c r="K261" s="219">
        <v>8.0617630973124993E-2</v>
      </c>
      <c r="L261" s="219">
        <v>-0.20515370820243425</v>
      </c>
      <c r="M261" s="219">
        <v>1.2507790341248784E-2</v>
      </c>
      <c r="N261" s="219">
        <v>-5.597853045546454E-2</v>
      </c>
      <c r="O261" s="219">
        <v>6.7440825203820831E-2</v>
      </c>
      <c r="P261" s="219">
        <v>-0.13636467700291247</v>
      </c>
      <c r="Q261" s="219">
        <v>4.2226829299324485E-4</v>
      </c>
      <c r="R261" s="219">
        <v>7.0534067639240514E-2</v>
      </c>
      <c r="S261" s="219">
        <v>7.1220889561578793E-2</v>
      </c>
      <c r="T261" s="219">
        <v>0.21719344212253419</v>
      </c>
      <c r="U261" s="219">
        <v>3.5801228648105581E-2</v>
      </c>
      <c r="V261" s="219">
        <v>-0.18481360416163198</v>
      </c>
      <c r="W261" s="219">
        <v>-8.8002238530709792E-2</v>
      </c>
      <c r="X261" s="219">
        <v>7.5677600702084482E-3</v>
      </c>
      <c r="Y261" s="219">
        <v>-0.16774989506887289</v>
      </c>
      <c r="Z261" s="219">
        <v>-0.18156519084746189</v>
      </c>
      <c r="AA261" s="219">
        <v>-0.22195286366584832</v>
      </c>
      <c r="AB261" s="219">
        <v>-0.1745748699489971</v>
      </c>
      <c r="AC261" s="219">
        <v>6.2882362667412872E-2</v>
      </c>
      <c r="AD261" s="219">
        <v>-4.5289546315963526E-2</v>
      </c>
      <c r="AE261" s="219">
        <v>0</v>
      </c>
    </row>
    <row r="262" spans="1:31">
      <c r="A262" s="210" t="s">
        <v>365</v>
      </c>
      <c r="E262" s="210" t="s">
        <v>205</v>
      </c>
      <c r="J262" s="219">
        <v>4.8092444169953535E-2</v>
      </c>
      <c r="K262" s="219">
        <v>0.20973288603792656</v>
      </c>
      <c r="L262" s="219">
        <v>-9.3982917619976777E-2</v>
      </c>
      <c r="M262" s="219">
        <v>3.0852153895821376E-2</v>
      </c>
      <c r="N262" s="219">
        <v>2.9462543688502759E-2</v>
      </c>
      <c r="O262" s="219">
        <v>0.18872555900228788</v>
      </c>
      <c r="P262" s="219">
        <v>-9.3460059233889684E-2</v>
      </c>
      <c r="Q262" s="219">
        <v>1.9998455988658553E-2</v>
      </c>
      <c r="R262" s="219">
        <v>6.2348230703367341E-2</v>
      </c>
      <c r="S262" s="219">
        <v>0.10961603245231115</v>
      </c>
      <c r="T262" s="219">
        <v>0.28529294106087616</v>
      </c>
      <c r="U262" s="219">
        <v>-1.9447524669090353E-2</v>
      </c>
      <c r="V262" s="219">
        <v>-0.26115899105877077</v>
      </c>
      <c r="W262" s="219">
        <v>-2.7839577221621781E-2</v>
      </c>
      <c r="X262" s="219">
        <v>-7.4149390115520158E-2</v>
      </c>
      <c r="Y262" s="219">
        <v>-0.12788449391519177</v>
      </c>
      <c r="Z262" s="219">
        <v>-7.4988069003270583E-2</v>
      </c>
      <c r="AA262" s="219">
        <v>-0.23039807419676317</v>
      </c>
      <c r="AB262" s="219">
        <v>-6.334832895863457E-2</v>
      </c>
      <c r="AC262" s="219">
        <v>-2.6442948780932885E-2</v>
      </c>
      <c r="AD262" s="219">
        <v>-0.24478720716421257</v>
      </c>
      <c r="AE262" s="219">
        <v>0</v>
      </c>
    </row>
    <row r="263" spans="1:31">
      <c r="A263" s="210" t="s">
        <v>380</v>
      </c>
      <c r="E263" s="210" t="s">
        <v>206</v>
      </c>
      <c r="J263" s="219">
        <v>7.0711259200946369E-2</v>
      </c>
      <c r="K263" s="219">
        <v>0.15294672344223256</v>
      </c>
      <c r="L263" s="219">
        <v>-0.14657946860259277</v>
      </c>
      <c r="M263" s="219">
        <v>2.0269971605200752E-2</v>
      </c>
      <c r="N263" s="219">
        <v>-6.4893377423504055E-3</v>
      </c>
      <c r="O263" s="219">
        <v>0.1368886119805425</v>
      </c>
      <c r="P263" s="219">
        <v>-0.1192939398468071</v>
      </c>
      <c r="Q263" s="219">
        <v>1.5569779850848354E-2</v>
      </c>
      <c r="R263" s="219">
        <v>5.972800771227154E-2</v>
      </c>
      <c r="S263" s="219">
        <v>9.4991022696895411E-2</v>
      </c>
      <c r="T263" s="219">
        <v>0.25209908921944824</v>
      </c>
      <c r="U263" s="219">
        <v>3.6814309800099971E-3</v>
      </c>
      <c r="V263" s="219">
        <v>-0.22922959373756807</v>
      </c>
      <c r="W263" s="219">
        <v>-5.9959544251895015E-2</v>
      </c>
      <c r="X263" s="219">
        <v>-3.410322740887467E-2</v>
      </c>
      <c r="Y263" s="219">
        <v>-0.14864224868287293</v>
      </c>
      <c r="Z263" s="219">
        <v>-0.12311639762822389</v>
      </c>
      <c r="AA263" s="219">
        <v>-0.22475883364520613</v>
      </c>
      <c r="AB263" s="219">
        <v>-0.11930025447970583</v>
      </c>
      <c r="AC263" s="219">
        <v>1.0172873599993262E-2</v>
      </c>
      <c r="AD263" s="219">
        <v>-0.1607179316630428</v>
      </c>
      <c r="AE263" s="219">
        <v>0</v>
      </c>
    </row>
    <row r="264" spans="1:31">
      <c r="A264" s="210" t="s">
        <v>376</v>
      </c>
      <c r="E264" s="210" t="s">
        <v>207</v>
      </c>
      <c r="J264" s="219">
        <v>0.10298021007418386</v>
      </c>
      <c r="K264" s="219">
        <v>0.33352994704033351</v>
      </c>
      <c r="L264" s="219">
        <v>-0.19201345039410964</v>
      </c>
      <c r="M264" s="219">
        <v>-0.14549414318015105</v>
      </c>
      <c r="N264" s="219">
        <v>-6.1666124718628063E-2</v>
      </c>
      <c r="O264" s="219">
        <v>0.25591290516917597</v>
      </c>
      <c r="P264" s="219">
        <v>-0.16437914180637583</v>
      </c>
      <c r="Q264" s="219">
        <v>0.44750287988666981</v>
      </c>
      <c r="R264" s="219">
        <v>-0.18978264102622264</v>
      </c>
      <c r="S264" s="219">
        <v>1.4957765863323291E-2</v>
      </c>
      <c r="T264" s="219">
        <v>0.17819503575596704</v>
      </c>
      <c r="U264" s="219">
        <v>1.8779129707070898E-3</v>
      </c>
      <c r="V264" s="219">
        <v>-0.21759087712399511</v>
      </c>
      <c r="W264" s="219">
        <v>2.1181345896445051E-2</v>
      </c>
      <c r="X264" s="219">
        <v>9.0800242994376432E-2</v>
      </c>
      <c r="Y264" s="219">
        <v>-0.12883995392181327</v>
      </c>
      <c r="Z264" s="219">
        <v>-6.7602346256903506E-2</v>
      </c>
      <c r="AA264" s="219">
        <v>-9.1566532313966789E-2</v>
      </c>
      <c r="AB264" s="219">
        <v>-0.23286372905622887</v>
      </c>
      <c r="AC264" s="219">
        <v>-3.0638969340865116E-2</v>
      </c>
      <c r="AD264" s="219">
        <v>-7.9958761535300987E-2</v>
      </c>
      <c r="AE264" s="219">
        <v>0</v>
      </c>
    </row>
    <row r="265" spans="1:31">
      <c r="A265" s="210" t="s">
        <v>381</v>
      </c>
      <c r="E265" s="210" t="s">
        <v>208</v>
      </c>
      <c r="J265" s="219">
        <v>0.10095316591999792</v>
      </c>
      <c r="K265" s="219">
        <v>0.13106458700891255</v>
      </c>
      <c r="L265" s="219">
        <v>7.6247576254223237E-2</v>
      </c>
      <c r="M265" s="219">
        <v>9.8886928579975542E-3</v>
      </c>
      <c r="N265" s="219">
        <v>1.9821065365646168E-2</v>
      </c>
      <c r="O265" s="219">
        <v>0.14620433340106853</v>
      </c>
      <c r="P265" s="219">
        <v>-0.17543361547854844</v>
      </c>
      <c r="Q265" s="219">
        <v>-0.10826286033337064</v>
      </c>
      <c r="R265" s="219">
        <v>-4.2823148695022975E-2</v>
      </c>
      <c r="S265" s="219">
        <v>3.4278079842601429E-2</v>
      </c>
      <c r="T265" s="219">
        <v>0.15251129498766527</v>
      </c>
      <c r="U265" s="219">
        <v>-6.0794475853699757E-2</v>
      </c>
      <c r="V265" s="219">
        <v>-3.5486866668819006E-2</v>
      </c>
      <c r="W265" s="219">
        <v>-0.18228182489778011</v>
      </c>
      <c r="X265" s="219">
        <v>5.0775693604349768E-2</v>
      </c>
      <c r="Y265" s="219">
        <v>-1.102151507612595E-2</v>
      </c>
      <c r="Z265" s="219">
        <v>-0.12953959750152402</v>
      </c>
      <c r="AA265" s="219">
        <v>-0.16471690839237996</v>
      </c>
      <c r="AB265" s="219">
        <v>-5.6736066666540005E-2</v>
      </c>
      <c r="AC265" s="219">
        <v>-4.1551691067131837E-2</v>
      </c>
      <c r="AD265" s="219">
        <v>-0.10313999707536251</v>
      </c>
      <c r="AE265" s="219">
        <v>0</v>
      </c>
    </row>
    <row r="266" spans="1:31">
      <c r="A266" s="210" t="s">
        <v>379</v>
      </c>
      <c r="E266" s="210" t="s">
        <v>209</v>
      </c>
      <c r="J266" s="219">
        <v>0.11205654875290506</v>
      </c>
      <c r="K266" s="219">
        <v>0.18904346668441713</v>
      </c>
      <c r="L266" s="219">
        <v>-7.1889769020836245E-3</v>
      </c>
      <c r="M266" s="219">
        <v>-4.0695047735316542E-2</v>
      </c>
      <c r="N266" s="219">
        <v>-2.3991581702384034E-3</v>
      </c>
      <c r="O266" s="219">
        <v>0.17341069933902759</v>
      </c>
      <c r="P266" s="219">
        <v>-0.18388825078142607</v>
      </c>
      <c r="Q266" s="219">
        <v>6.5199318491787783E-2</v>
      </c>
      <c r="R266" s="219">
        <v>-9.2088584737445175E-2</v>
      </c>
      <c r="S266" s="219">
        <v>3.0141017815236391E-2</v>
      </c>
      <c r="T266" s="219">
        <v>0.15737571185175633</v>
      </c>
      <c r="U266" s="219">
        <v>-4.5527354510318287E-2</v>
      </c>
      <c r="V266" s="219">
        <v>-9.4089771570117359E-2</v>
      </c>
      <c r="W266" s="219">
        <v>-0.12378608120031563</v>
      </c>
      <c r="X266" s="219">
        <v>5.7350360652672877E-2</v>
      </c>
      <c r="Y266" s="219">
        <v>-4.8209766301600114E-2</v>
      </c>
      <c r="Z266" s="219">
        <v>-0.11551932427016182</v>
      </c>
      <c r="AA266" s="219">
        <v>-0.14022753763378429</v>
      </c>
      <c r="AB266" s="219">
        <v>-0.12157528668807135</v>
      </c>
      <c r="AC266" s="219">
        <v>-3.9580444736510491E-2</v>
      </c>
      <c r="AD266" s="219">
        <v>-0.10395549519106176</v>
      </c>
      <c r="AE266" s="219">
        <v>0</v>
      </c>
    </row>
    <row r="267" spans="1:31">
      <c r="A267" s="210" t="s">
        <v>362</v>
      </c>
      <c r="E267" s="210" t="s">
        <v>210</v>
      </c>
      <c r="J267" s="219">
        <v>-4.5033230688200998E-3</v>
      </c>
      <c r="K267" s="219">
        <v>1.6414815733045391E-2</v>
      </c>
      <c r="L267" s="219">
        <v>1.5741765017842153E-2</v>
      </c>
      <c r="M267" s="219">
        <v>0.1044395253078942</v>
      </c>
      <c r="N267" s="219">
        <v>-3.1201423165614899E-3</v>
      </c>
      <c r="O267" s="219">
        <v>1.6512677974632985E-2</v>
      </c>
      <c r="P267" s="219">
        <v>-4.7402603064471825E-2</v>
      </c>
      <c r="Q267" s="219">
        <v>-0.12121792034844954</v>
      </c>
      <c r="R267" s="219">
        <v>0.15630566463156212</v>
      </c>
      <c r="S267" s="219">
        <v>-1.0890700712503833E-2</v>
      </c>
      <c r="T267" s="219">
        <v>0.10897121288311983</v>
      </c>
      <c r="U267" s="219">
        <v>1.3222217535449892E-2</v>
      </c>
      <c r="V267" s="219">
        <v>-5.8742079720726578E-2</v>
      </c>
      <c r="W267" s="219">
        <v>-2.6851471450161618E-2</v>
      </c>
      <c r="X267" s="219">
        <v>-7.1679387962182123E-2</v>
      </c>
      <c r="Y267" s="219">
        <v>-0.10887920928663399</v>
      </c>
      <c r="Z267" s="219">
        <v>4.2491653832671651E-2</v>
      </c>
      <c r="AA267" s="219">
        <v>-0.1319845229565503</v>
      </c>
      <c r="AB267" s="219">
        <v>5.9913996805986323E-2</v>
      </c>
      <c r="AC267" s="219">
        <v>-9.2544911397543644E-2</v>
      </c>
      <c r="AD267" s="219">
        <v>-4.3305571535153471E-2</v>
      </c>
      <c r="AE267" s="219">
        <v>0</v>
      </c>
    </row>
    <row r="268" spans="1:31">
      <c r="A268" s="210" t="s">
        <v>364</v>
      </c>
      <c r="E268" s="210" t="s">
        <v>211</v>
      </c>
      <c r="J268" s="219">
        <v>-2.1622559711788586E-2</v>
      </c>
      <c r="K268" s="219">
        <v>5.0761041415908398E-2</v>
      </c>
      <c r="L268" s="219">
        <v>5.8374641701329312E-2</v>
      </c>
      <c r="M268" s="219">
        <v>0.13277352094594908</v>
      </c>
      <c r="N268" s="219">
        <v>4.2864337278784026E-2</v>
      </c>
      <c r="O268" s="219">
        <v>6.7659989277122412E-2</v>
      </c>
      <c r="P268" s="219">
        <v>-2.2496190063367241E-2</v>
      </c>
      <c r="Q268" s="219">
        <v>-0.10021831376769862</v>
      </c>
      <c r="R268" s="219">
        <v>0.22100305010397439</v>
      </c>
      <c r="S268" s="219">
        <v>-3.189673304652979E-2</v>
      </c>
      <c r="T268" s="219">
        <v>9.9317894083827477E-2</v>
      </c>
      <c r="U268" s="219">
        <v>1.0682175745473019E-3</v>
      </c>
      <c r="V268" s="219">
        <v>-0.1221542276698336</v>
      </c>
      <c r="W268" s="219">
        <v>-1.7729454013500616E-2</v>
      </c>
      <c r="X268" s="219">
        <v>-1.7317486712399733E-2</v>
      </c>
      <c r="Y268" s="219">
        <v>-6.0950981136075187E-2</v>
      </c>
      <c r="Z268" s="219">
        <v>5.2054601940217465E-2</v>
      </c>
      <c r="AA268" s="219">
        <v>-0.11580303885156734</v>
      </c>
      <c r="AB268" s="219">
        <v>3.1113490463146931E-2</v>
      </c>
      <c r="AC268" s="219">
        <v>-0.10292576307208728</v>
      </c>
      <c r="AD268" s="219">
        <v>-9.2081947349888407E-2</v>
      </c>
      <c r="AE268" s="219">
        <v>0</v>
      </c>
    </row>
    <row r="269" spans="1:31">
      <c r="A269" s="210" t="s">
        <v>378</v>
      </c>
      <c r="E269" s="210" t="s">
        <v>212</v>
      </c>
      <c r="J269" s="219">
        <v>-1.0143140415996579E-2</v>
      </c>
      <c r="K269" s="219">
        <v>3.0023522857695752E-2</v>
      </c>
      <c r="L269" s="219">
        <v>4.4552174677180596E-2</v>
      </c>
      <c r="M269" s="219">
        <v>0.11846833306907302</v>
      </c>
      <c r="N269" s="219">
        <v>2.1411276884246096E-2</v>
      </c>
      <c r="O269" s="219">
        <v>3.7717732668869138E-2</v>
      </c>
      <c r="P269" s="219">
        <v>-4.1081302614276713E-2</v>
      </c>
      <c r="Q269" s="219">
        <v>-0.1081429757834288</v>
      </c>
      <c r="R269" s="219">
        <v>0.18598875448877525</v>
      </c>
      <c r="S269" s="219">
        <v>-2.082855225122833E-2</v>
      </c>
      <c r="T269" s="219">
        <v>0.10407171185281251</v>
      </c>
      <c r="U269" s="219">
        <v>6.8253578828452585E-3</v>
      </c>
      <c r="V269" s="219">
        <v>-8.9757453089120684E-2</v>
      </c>
      <c r="W269" s="219">
        <v>-2.1005689705403178E-2</v>
      </c>
      <c r="X269" s="219">
        <v>-4.5862747656782742E-2</v>
      </c>
      <c r="Y269" s="219">
        <v>-8.5852939503004974E-2</v>
      </c>
      <c r="Z269" s="219">
        <v>4.6570258677017626E-2</v>
      </c>
      <c r="AA269" s="219">
        <v>-0.12456661293917295</v>
      </c>
      <c r="AB269" s="219">
        <v>4.3956418492129452E-2</v>
      </c>
      <c r="AC269" s="219">
        <v>-9.6987979212316472E-2</v>
      </c>
      <c r="AD269" s="219">
        <v>-7.0859556649312122E-2</v>
      </c>
      <c r="AE269" s="219">
        <v>0</v>
      </c>
    </row>
    <row r="270" spans="1:31">
      <c r="A270" s="210" t="s">
        <v>366</v>
      </c>
      <c r="E270" s="210" t="s">
        <v>213</v>
      </c>
      <c r="J270" s="219">
        <v>5.3778905960705656E-2</v>
      </c>
      <c r="K270" s="219">
        <v>-0.25827219857927664</v>
      </c>
      <c r="L270" s="219">
        <v>-0.48889377847663101</v>
      </c>
      <c r="M270" s="219">
        <v>1.1101749339458494E-2</v>
      </c>
      <c r="N270" s="219">
        <v>-0.47824461414891661</v>
      </c>
      <c r="O270" s="219">
        <v>-0.44097701118582638</v>
      </c>
      <c r="P270" s="219">
        <v>0.23845147948788131</v>
      </c>
      <c r="Q270" s="219">
        <v>-0.1868764657582766</v>
      </c>
      <c r="R270" s="219">
        <v>-5.848722118169411E-2</v>
      </c>
      <c r="S270" s="219">
        <v>0.13653935253510216</v>
      </c>
      <c r="T270" s="219">
        <v>0.15750673958115316</v>
      </c>
      <c r="U270" s="219">
        <v>-6.633322063429882E-2</v>
      </c>
      <c r="V270" s="219">
        <v>-0.10556321789732223</v>
      </c>
      <c r="W270" s="219">
        <v>-0.10556321789732223</v>
      </c>
      <c r="X270" s="219">
        <v>1.1101749339458494E-2</v>
      </c>
      <c r="Y270" s="219">
        <v>-0.14815629746105174</v>
      </c>
      <c r="Z270" s="219">
        <v>-0.40370940822273621</v>
      </c>
      <c r="AA270" s="219">
        <v>0.35707705215103097</v>
      </c>
      <c r="AB270" s="219">
        <v>0.37605700066724995</v>
      </c>
      <c r="AC270" s="219">
        <v>-0.10556321789732223</v>
      </c>
      <c r="AD270" s="219">
        <v>-0.40370940822273621</v>
      </c>
      <c r="AE270" s="219">
        <v>0</v>
      </c>
    </row>
    <row r="271" spans="1:31">
      <c r="A271" s="210" t="s">
        <v>377</v>
      </c>
      <c r="E271" s="210" t="s">
        <v>214</v>
      </c>
      <c r="J271" s="219">
        <v>-9.7332132868894541E-2</v>
      </c>
      <c r="K271" s="219">
        <v>-0.17421456520298301</v>
      </c>
      <c r="L271" s="219">
        <v>-2.5566053577856213E-2</v>
      </c>
      <c r="M271" s="219">
        <v>4.2912433924701433E-2</v>
      </c>
      <c r="N271" s="219">
        <v>4.1326190351863037E-2</v>
      </c>
      <c r="O271" s="219">
        <v>-3.9829448072459632E-2</v>
      </c>
      <c r="P271" s="219">
        <v>0.16554227220374046</v>
      </c>
      <c r="Q271" s="219">
        <v>0.38557341432313152</v>
      </c>
      <c r="R271" s="219">
        <v>0.21694003080734459</v>
      </c>
      <c r="S271" s="219">
        <v>-3.9744386594811103E-2</v>
      </c>
      <c r="T271" s="219">
        <v>0.20333235357075827</v>
      </c>
      <c r="U271" s="219">
        <v>-3.225006090940457E-2</v>
      </c>
      <c r="V271" s="219">
        <v>6.9465052134840546E-3</v>
      </c>
      <c r="W271" s="219">
        <v>0.13048426050342954</v>
      </c>
      <c r="X271" s="219">
        <v>-0.1109107969281885</v>
      </c>
      <c r="Y271" s="219">
        <v>0.34191966052805411</v>
      </c>
      <c r="Z271" s="219">
        <v>-5.6886134555889013E-2</v>
      </c>
      <c r="AA271" s="219">
        <v>0.20663976202519874</v>
      </c>
      <c r="AB271" s="219">
        <v>0.17666837523004614</v>
      </c>
      <c r="AC271" s="219">
        <v>-9.2635593430904408E-3</v>
      </c>
      <c r="AD271" s="219">
        <v>8.2922695193190829E-2</v>
      </c>
      <c r="AE271" s="219">
        <v>0</v>
      </c>
    </row>
    <row r="272" spans="1:31">
      <c r="A272" s="210" t="s">
        <v>370</v>
      </c>
      <c r="E272" s="210" t="s">
        <v>215</v>
      </c>
      <c r="J272" s="219">
        <v>-1.5884626982908715E-2</v>
      </c>
      <c r="K272" s="219">
        <v>-2.7141678225375582E-2</v>
      </c>
      <c r="L272" s="219">
        <v>1.2013973006388312E-2</v>
      </c>
      <c r="M272" s="219">
        <v>7.3913832216198749E-3</v>
      </c>
      <c r="N272" s="219">
        <v>1.542413244061157E-2</v>
      </c>
      <c r="O272" s="219">
        <v>7.6498172377231811E-3</v>
      </c>
      <c r="P272" s="219">
        <v>1.4075747446566651E-2</v>
      </c>
      <c r="Q272" s="219">
        <v>1.077223807145245E-2</v>
      </c>
      <c r="R272" s="219">
        <v>1.6233843496086257E-2</v>
      </c>
      <c r="S272" s="219">
        <v>1.4556961326557781E-3</v>
      </c>
      <c r="T272" s="219">
        <v>1.5910907141500345E-2</v>
      </c>
      <c r="U272" s="219">
        <v>4.7672581693857614E-3</v>
      </c>
      <c r="V272" s="219">
        <v>1.185598854750212E-2</v>
      </c>
      <c r="W272" s="219">
        <v>1.1070091033263301E-3</v>
      </c>
      <c r="X272" s="219">
        <v>9.447735982887881E-3</v>
      </c>
      <c r="Y272" s="219">
        <v>6.0958975095255158E-3</v>
      </c>
      <c r="Z272" s="219">
        <v>3.2536521959908777E-3</v>
      </c>
      <c r="AA272" s="219">
        <v>2.1724051385958777E-2</v>
      </c>
      <c r="AB272" s="219">
        <v>1.0506129744159019E-3</v>
      </c>
      <c r="AC272" s="219">
        <v>6.8258562233481038E-3</v>
      </c>
      <c r="AD272" s="219">
        <v>-7.4219411176421155E-4</v>
      </c>
      <c r="AE272" s="219">
        <v>0</v>
      </c>
    </row>
    <row r="273" spans="5:31">
      <c r="E273" s="210" t="s">
        <v>216</v>
      </c>
      <c r="J273" s="219">
        <v>0.140625</v>
      </c>
      <c r="K273" s="219">
        <v>0</v>
      </c>
      <c r="L273" s="219">
        <v>0.171875</v>
      </c>
      <c r="M273" s="219">
        <v>-7.8125E-2</v>
      </c>
      <c r="N273" s="219">
        <v>7.8125E-2</v>
      </c>
      <c r="O273" s="219">
        <v>7.8125E-2</v>
      </c>
      <c r="P273" s="219">
        <v>6.25E-2</v>
      </c>
      <c r="Q273" s="219">
        <v>0</v>
      </c>
      <c r="R273" s="219">
        <v>6.25E-2</v>
      </c>
      <c r="S273" s="219">
        <v>2.4999999999999911E-2</v>
      </c>
      <c r="T273" s="219">
        <v>0.109375</v>
      </c>
      <c r="U273" s="219">
        <v>-9.375E-2</v>
      </c>
      <c r="V273" s="219">
        <v>6.5625000000000003E-2</v>
      </c>
      <c r="W273" s="219">
        <v>0</v>
      </c>
      <c r="X273" s="219">
        <v>6.25E-2</v>
      </c>
      <c r="Y273" s="219">
        <v>-2.1874999999999999E-2</v>
      </c>
      <c r="Z273" s="219">
        <v>-5.7187499999999947E-2</v>
      </c>
      <c r="AA273" s="219">
        <v>0</v>
      </c>
      <c r="AB273" s="219">
        <v>-1.5625E-2</v>
      </c>
      <c r="AC273" s="219">
        <v>0.140625</v>
      </c>
      <c r="AD273" s="219">
        <v>-0.125</v>
      </c>
      <c r="AE273" s="219">
        <v>0</v>
      </c>
    </row>
    <row r="274" spans="5:31">
      <c r="E274" s="210" t="s">
        <v>1606</v>
      </c>
      <c r="J274" s="219">
        <v>-8.1057268722466935E-2</v>
      </c>
      <c r="K274" s="219">
        <v>-0.12347388294524861</v>
      </c>
      <c r="L274" s="219">
        <v>-4.4933920704845906E-2</v>
      </c>
      <c r="M274" s="219">
        <v>2.2278162366268041E-2</v>
      </c>
      <c r="N274" s="219">
        <v>6.3939584644430433E-2</v>
      </c>
      <c r="O274" s="219">
        <v>-4.4304594084329713E-2</v>
      </c>
      <c r="P274" s="219">
        <v>0.15217117684078041</v>
      </c>
      <c r="Q274" s="219">
        <v>-6.0415355569540551E-2</v>
      </c>
      <c r="R274" s="219">
        <v>-2.9830081812460722E-2</v>
      </c>
      <c r="S274" s="219">
        <v>-7.6651982378854663E-2</v>
      </c>
      <c r="T274" s="219">
        <v>-3.1088735053492748E-2</v>
      </c>
      <c r="U274" s="219">
        <v>8.2190056639395853E-2</v>
      </c>
      <c r="V274" s="219">
        <v>3.8388923851478879E-2</v>
      </c>
      <c r="W274" s="219">
        <v>3.0081812460667091E-2</v>
      </c>
      <c r="X274" s="219">
        <v>-1.0572687224669646E-2</v>
      </c>
      <c r="Y274" s="219">
        <v>0.16412838263058516</v>
      </c>
      <c r="Z274" s="219">
        <v>0.12762743864065451</v>
      </c>
      <c r="AA274" s="219">
        <v>0.135179358086847</v>
      </c>
      <c r="AB274" s="219">
        <v>6.9855254877281267E-2</v>
      </c>
      <c r="AC274" s="219">
        <v>-2.5550660792951554E-2</v>
      </c>
      <c r="AD274" s="219">
        <v>9.8049087476400149E-2</v>
      </c>
      <c r="AE274" s="219">
        <v>0</v>
      </c>
    </row>
    <row r="275" spans="5:31">
      <c r="E275" s="210" t="s">
        <v>217</v>
      </c>
      <c r="J275" s="219">
        <v>2.0880057671277378E-2</v>
      </c>
      <c r="K275" s="219">
        <v>2.1324885564044441E-2</v>
      </c>
      <c r="L275" s="219">
        <v>-5.4232312602683477E-2</v>
      </c>
      <c r="M275" s="219">
        <v>-2.1664554772197371E-2</v>
      </c>
      <c r="N275" s="219">
        <v>5.5195353707749917E-2</v>
      </c>
      <c r="O275" s="219">
        <v>7.3433298092822216E-2</v>
      </c>
      <c r="P275" s="219">
        <v>5.5195353707749917E-2</v>
      </c>
      <c r="Q275" s="219">
        <v>0</v>
      </c>
      <c r="R275" s="219">
        <v>4.0865540262336103E-2</v>
      </c>
      <c r="S275" s="219">
        <v>-2.1598871857662721E-2</v>
      </c>
      <c r="T275" s="219">
        <v>0.11121189717618599</v>
      </c>
      <c r="U275" s="219">
        <v>-2.4444565416440023E-2</v>
      </c>
      <c r="V275" s="219">
        <v>-0.10243259419180277</v>
      </c>
      <c r="W275" s="219">
        <v>3.4351988696238886E-2</v>
      </c>
      <c r="X275" s="219">
        <v>1.7416754624385959E-2</v>
      </c>
      <c r="Y275" s="219">
        <v>-2.5572685711855666E-2</v>
      </c>
      <c r="Z275" s="219">
        <v>-0.10836716345436746</v>
      </c>
      <c r="AA275" s="219">
        <v>1.611404431116659E-2</v>
      </c>
      <c r="AB275" s="219">
        <v>-1.2545582579661223E-2</v>
      </c>
      <c r="AC275" s="219">
        <v>2.393030619048318E-2</v>
      </c>
      <c r="AD275" s="219">
        <v>-3.5343013061001502E-2</v>
      </c>
      <c r="AE275" s="219">
        <v>0</v>
      </c>
    </row>
    <row r="276" spans="5:31">
      <c r="E276" s="210" t="s">
        <v>218</v>
      </c>
      <c r="J276" s="219">
        <v>1.2332129070880902E-3</v>
      </c>
      <c r="K276" s="219">
        <v>-1.3764305063069212E-3</v>
      </c>
      <c r="L276" s="219">
        <v>-9.7672274707484449E-2</v>
      </c>
      <c r="M276" s="219">
        <v>-4.9524352606895743E-2</v>
      </c>
      <c r="N276" s="219">
        <v>6.9953824457528305E-2</v>
      </c>
      <c r="O276" s="219">
        <v>5.7565949900765757E-3</v>
      </c>
      <c r="P276" s="219">
        <v>8.6003131824391205E-2</v>
      </c>
      <c r="Q276" s="219">
        <v>0</v>
      </c>
      <c r="R276" s="219">
        <v>4.4988235220185996E-2</v>
      </c>
      <c r="S276" s="219">
        <v>-4.9991396010901995E-2</v>
      </c>
      <c r="T276" s="219">
        <v>0.18824316387977982</v>
      </c>
      <c r="U276" s="219">
        <v>-2.5459583529907168E-2</v>
      </c>
      <c r="V276" s="219">
        <v>7.5398513641724814E-3</v>
      </c>
      <c r="W276" s="219">
        <v>-2.4558763369553316E-2</v>
      </c>
      <c r="X276" s="219">
        <v>7.5303593579815892E-2</v>
      </c>
      <c r="Y276" s="219">
        <v>-2.8125276117745127E-2</v>
      </c>
      <c r="Z276" s="219">
        <v>-1.9208994247265725E-2</v>
      </c>
      <c r="AA276" s="219">
        <v>-1.3764305063069212E-3</v>
      </c>
      <c r="AB276" s="219">
        <v>4.1421722471994188E-2</v>
      </c>
      <c r="AC276" s="219">
        <v>-8.5094560026904176E-3</v>
      </c>
      <c r="AD276" s="219">
        <v>-6.3790403599662746E-2</v>
      </c>
      <c r="AE276" s="219">
        <v>0</v>
      </c>
    </row>
    <row r="277" spans="5:31">
      <c r="E277" s="210" t="s">
        <v>219</v>
      </c>
      <c r="J277" s="219">
        <v>-1.8700689695830483E-2</v>
      </c>
      <c r="K277" s="219">
        <v>8.409000498296261E-2</v>
      </c>
      <c r="L277" s="219">
        <v>-5.2722451064270009E-2</v>
      </c>
      <c r="M277" s="219">
        <v>4.6912707144040715E-2</v>
      </c>
      <c r="N277" s="219">
        <v>6.6244902020280064E-2</v>
      </c>
      <c r="O277" s="219">
        <v>0.11978021090832751</v>
      </c>
      <c r="P277" s="219">
        <v>2.7580512267801161E-2</v>
      </c>
      <c r="Q277" s="219">
        <v>0</v>
      </c>
      <c r="R277" s="219">
        <v>1.71708688729032E-2</v>
      </c>
      <c r="S277" s="219">
        <v>-1.055379464953856E-3</v>
      </c>
      <c r="T277" s="219">
        <v>1.2709593132232402E-2</v>
      </c>
      <c r="U277" s="219">
        <v>-1.4839934385876207E-2</v>
      </c>
      <c r="V277" s="219">
        <v>-5.5696634891383802E-2</v>
      </c>
      <c r="W277" s="219">
        <v>7.219326967450744E-2</v>
      </c>
      <c r="X277" s="219">
        <v>-2.1613260033363571E-3</v>
      </c>
      <c r="Y277" s="219">
        <v>1.5683776959346196E-2</v>
      </c>
      <c r="Z277" s="219">
        <v>-0.11435414919336757</v>
      </c>
      <c r="AA277" s="219">
        <v>2.6093420354244369E-2</v>
      </c>
      <c r="AB277" s="219">
        <v>5.7322350538938679E-2</v>
      </c>
      <c r="AC277" s="219">
        <v>3.352887992202875E-2</v>
      </c>
      <c r="AD277" s="219">
        <v>7.5047714347834206E-3</v>
      </c>
      <c r="AE277" s="219">
        <v>0</v>
      </c>
    </row>
    <row r="278" spans="5:31">
      <c r="E278" s="210" t="s">
        <v>220</v>
      </c>
      <c r="J278" s="219">
        <v>-4.0580678508624572E-3</v>
      </c>
      <c r="K278" s="219">
        <v>2.6251670961190458E-2</v>
      </c>
      <c r="L278" s="219">
        <v>-4.1604293806090945E-2</v>
      </c>
      <c r="M278" s="219">
        <v>-1.4557395317921469E-2</v>
      </c>
      <c r="N278" s="219">
        <v>1.3389369100560648E-2</v>
      </c>
      <c r="O278" s="219">
        <v>-1.1542020896544297E-2</v>
      </c>
      <c r="P278" s="219">
        <v>5.9010713130542517E-3</v>
      </c>
      <c r="Q278" s="219">
        <v>0</v>
      </c>
      <c r="R278" s="219">
        <v>-5.3695289557363522E-3</v>
      </c>
      <c r="S278" s="219">
        <v>1.2047048837600978E-2</v>
      </c>
      <c r="T278" s="219">
        <v>3.3286048741821853E-2</v>
      </c>
      <c r="U278" s="219">
        <v>-6.833690058913584E-3</v>
      </c>
      <c r="V278" s="219">
        <v>2.4619329427060563E-2</v>
      </c>
      <c r="W278" s="219">
        <v>9.8765550478884002E-3</v>
      </c>
      <c r="X278" s="219">
        <v>-1.4897239205799587E-2</v>
      </c>
      <c r="Y278" s="219">
        <v>-1.6065555199501546E-2</v>
      </c>
      <c r="Z278" s="219">
        <v>-3.3606971995167677E-2</v>
      </c>
      <c r="AA278" s="219">
        <v>-8.4243380591871898E-3</v>
      </c>
      <c r="AB278" s="219">
        <v>-1.4515691078042682E-2</v>
      </c>
      <c r="AC278" s="219">
        <v>5.2966355981598524E-2</v>
      </c>
      <c r="AD278" s="219">
        <v>-8.5611142765554225E-3</v>
      </c>
      <c r="AE278" s="219">
        <v>0</v>
      </c>
    </row>
    <row r="279" spans="5:31">
      <c r="E279" s="210" t="s">
        <v>221</v>
      </c>
      <c r="J279" s="219">
        <v>1.6569728648031586E-2</v>
      </c>
      <c r="K279" s="219">
        <v>-5.5763592195004999E-2</v>
      </c>
      <c r="L279" s="219">
        <v>-0.10702261299638832</v>
      </c>
      <c r="M279" s="219">
        <v>-6.3951641991954342E-2</v>
      </c>
      <c r="N279" s="219">
        <v>1.1150798912068967E-2</v>
      </c>
      <c r="O279" s="219">
        <v>-1.6812515994010787E-2</v>
      </c>
      <c r="P279" s="219">
        <v>2.2527776956091129E-2</v>
      </c>
      <c r="Q279" s="219">
        <v>0</v>
      </c>
      <c r="R279" s="219">
        <v>-4.1521494298613564E-2</v>
      </c>
      <c r="S279" s="219">
        <v>-1.8512630618338327E-2</v>
      </c>
      <c r="T279" s="219">
        <v>8.5272306417376528E-2</v>
      </c>
      <c r="U279" s="219">
        <v>1.2599814602279807E-2</v>
      </c>
      <c r="V279" s="219">
        <v>3.0863601226995902E-2</v>
      </c>
      <c r="W279" s="219">
        <v>-8.3676798883156392E-2</v>
      </c>
      <c r="X279" s="219">
        <v>-1.4897091310102613E-2</v>
      </c>
      <c r="Y279" s="219">
        <v>3.5920774417366351E-3</v>
      </c>
      <c r="Z279" s="219">
        <v>-1.3782721513088167E-2</v>
      </c>
      <c r="AA279" s="219">
        <v>3.4455460479088054E-2</v>
      </c>
      <c r="AB279" s="219">
        <v>-2.4996002776315737E-2</v>
      </c>
      <c r="AC279" s="219">
        <v>1.6838246113871424E-2</v>
      </c>
      <c r="AD279" s="219">
        <v>-4.1369644084511388E-2</v>
      </c>
      <c r="AE279" s="219">
        <v>0</v>
      </c>
    </row>
    <row r="280" spans="5:31">
      <c r="E280" s="210" t="s">
        <v>222</v>
      </c>
      <c r="J280" s="219">
        <v>5.5066115523689077E-2</v>
      </c>
      <c r="K280" s="219">
        <v>-0.15002391890662298</v>
      </c>
      <c r="L280" s="219">
        <v>-1.1065181179457284E-2</v>
      </c>
      <c r="M280" s="219">
        <v>0.1139518204932095</v>
      </c>
      <c r="N280" s="219">
        <v>-6.2213659956299128E-2</v>
      </c>
      <c r="O280" s="219">
        <v>-2.2032426140202845E-3</v>
      </c>
      <c r="P280" s="219">
        <v>0.13041693886831379</v>
      </c>
      <c r="Q280" s="219">
        <v>0</v>
      </c>
      <c r="R280" s="219">
        <v>0.11682467329799272</v>
      </c>
      <c r="S280" s="219">
        <v>-0.25665875086141948</v>
      </c>
      <c r="T280" s="219">
        <v>0.2164549055690094</v>
      </c>
      <c r="U280" s="219">
        <v>6.4140729576481675E-2</v>
      </c>
      <c r="V280" s="219">
        <v>-0.35117419842018982</v>
      </c>
      <c r="W280" s="219">
        <v>3.2068295459552511E-2</v>
      </c>
      <c r="X280" s="219">
        <v>-5.3433996519393262E-2</v>
      </c>
      <c r="Y280" s="219">
        <v>0.12023955170282773</v>
      </c>
      <c r="Z280" s="219">
        <v>6.5227475364003059E-3</v>
      </c>
      <c r="AA280" s="219">
        <v>-0.11157083575693121</v>
      </c>
      <c r="AB280" s="219">
        <v>-0.31856383764024632</v>
      </c>
      <c r="AC280" s="219">
        <v>-3.6610027264412828E-2</v>
      </c>
      <c r="AD280" s="219">
        <v>0.12068177692112991</v>
      </c>
      <c r="AE280" s="219">
        <v>0</v>
      </c>
    </row>
    <row r="281" spans="5:31">
      <c r="E281" s="210" t="s">
        <v>223</v>
      </c>
      <c r="J281" s="219">
        <v>3.8707561095620791E-2</v>
      </c>
      <c r="K281" s="219">
        <v>6.2489749056913277E-2</v>
      </c>
      <c r="L281" s="219">
        <v>9.5456782023946321E-2</v>
      </c>
      <c r="M281" s="219">
        <v>0.20633098245038542</v>
      </c>
      <c r="N281" s="219">
        <v>-6.5770050844677685E-2</v>
      </c>
      <c r="O281" s="219">
        <v>0.21125143513203207</v>
      </c>
      <c r="P281" s="219">
        <v>0.2027226504838445</v>
      </c>
      <c r="Q281" s="219">
        <v>0</v>
      </c>
      <c r="R281" s="219">
        <v>0.11333442676726253</v>
      </c>
      <c r="S281" s="219">
        <v>-2.0173855994751466E-2</v>
      </c>
      <c r="T281" s="219">
        <v>0.27406921436772197</v>
      </c>
      <c r="U281" s="219">
        <v>-0.18156470395276367</v>
      </c>
      <c r="V281" s="219">
        <v>-9.8245038543546034E-2</v>
      </c>
      <c r="W281" s="219">
        <v>1.7057569296375252E-2</v>
      </c>
      <c r="X281" s="219">
        <v>-8.8732163359028976E-2</v>
      </c>
      <c r="Y281" s="219">
        <v>7.5282926029194744E-2</v>
      </c>
      <c r="Z281" s="219">
        <v>-0.1298999507954732</v>
      </c>
      <c r="AA281" s="219">
        <v>-5.6913236017713614E-2</v>
      </c>
      <c r="AB281" s="219">
        <v>5.5765130391996161E-2</v>
      </c>
      <c r="AC281" s="219">
        <v>-6.6918156470395243E-2</v>
      </c>
      <c r="AD281" s="219">
        <v>8.7748072822699599E-2</v>
      </c>
      <c r="AE281" s="219">
        <v>0</v>
      </c>
    </row>
    <row r="282" spans="5:31">
      <c r="E282" s="210" t="s">
        <v>224</v>
      </c>
      <c r="J282" s="219">
        <v>1.7540013155009804E-2</v>
      </c>
      <c r="K282" s="219">
        <v>-3.3545275158956396E-2</v>
      </c>
      <c r="L282" s="219">
        <v>-3.9793904845428586E-2</v>
      </c>
      <c r="M282" s="219">
        <v>1.1729883797412929E-2</v>
      </c>
      <c r="N282" s="219">
        <v>-1.0962508221880544E-3</v>
      </c>
      <c r="O282" s="219">
        <v>1.9403639552729623E-2</v>
      </c>
      <c r="P282" s="219">
        <v>4.0999780749835506E-2</v>
      </c>
      <c r="Q282" s="219">
        <v>8.8796316597237693E-3</v>
      </c>
      <c r="R282" s="219">
        <v>1.2168384126288088E-2</v>
      </c>
      <c r="S282" s="219">
        <v>-1.9513264634948489E-2</v>
      </c>
      <c r="T282" s="219">
        <v>4.6809910107432538E-2</v>
      </c>
      <c r="U282" s="219">
        <v>2.5871519403639548E-2</v>
      </c>
      <c r="V282" s="219">
        <v>1.2278009208506956E-2</v>
      </c>
      <c r="W282" s="219">
        <v>-2.9269896952422735E-2</v>
      </c>
      <c r="X282" s="219">
        <v>-6.6542424906818609E-2</v>
      </c>
      <c r="Y282" s="219">
        <v>-8.8686691515018679E-2</v>
      </c>
      <c r="Z282" s="219">
        <v>-1.0633632975224719E-2</v>
      </c>
      <c r="AA282" s="219">
        <v>-2.729664547248405E-2</v>
      </c>
      <c r="AB282" s="219">
        <v>-2.5433019074764231E-2</v>
      </c>
      <c r="AC282" s="219">
        <v>-4.7358035518526562E-2</v>
      </c>
      <c r="AD282" s="219">
        <v>-6.6871300153475057E-3</v>
      </c>
      <c r="AE282" s="219">
        <v>0</v>
      </c>
    </row>
    <row r="283" spans="5:31">
      <c r="E283" s="210" t="s">
        <v>225</v>
      </c>
      <c r="J283" s="219">
        <v>0.1703452178834183</v>
      </c>
      <c r="K283" s="219">
        <v>-0.72722127900396127</v>
      </c>
      <c r="L283" s="219">
        <v>0.13921901528013586</v>
      </c>
      <c r="M283" s="219">
        <v>-0.90605546123372926</v>
      </c>
      <c r="N283" s="219">
        <v>0.70911148839841542</v>
      </c>
      <c r="O283" s="219">
        <v>0.61120543293718166</v>
      </c>
      <c r="P283" s="219">
        <v>0.64459535936615731</v>
      </c>
      <c r="Q283" s="219">
        <v>0.25580079230333902</v>
      </c>
      <c r="R283" s="219">
        <v>-0.15449915110356519</v>
      </c>
      <c r="S283" s="219">
        <v>0.35653650254668939</v>
      </c>
      <c r="T283" s="219">
        <v>-5.6593095642330426E-3</v>
      </c>
      <c r="U283" s="219">
        <v>0.37238256932654223</v>
      </c>
      <c r="V283" s="219">
        <v>-0.37068477645727199</v>
      </c>
      <c r="W283" s="219">
        <v>-0.1975099037917373</v>
      </c>
      <c r="X283" s="219">
        <v>0.36672325976230907</v>
      </c>
      <c r="Y283" s="219">
        <v>-0.1460101867572155</v>
      </c>
      <c r="Z283" s="219">
        <v>-0.94680249009620798</v>
      </c>
      <c r="AA283" s="219">
        <v>-1.230899830220713</v>
      </c>
      <c r="AB283" s="219">
        <v>-0.48783248443689853</v>
      </c>
      <c r="AC283" s="219">
        <v>-0.10752688172043001</v>
      </c>
      <c r="AD283" s="219">
        <v>-0.34408602150537621</v>
      </c>
      <c r="AE283" s="219">
        <v>0</v>
      </c>
    </row>
    <row r="284" spans="5:31">
      <c r="E284" s="210" t="s">
        <v>226</v>
      </c>
      <c r="J284" s="219">
        <v>-0.13746312684365794</v>
      </c>
      <c r="K284" s="219">
        <v>-0.25368731563421837</v>
      </c>
      <c r="L284" s="219">
        <v>-0.22477876106194705</v>
      </c>
      <c r="M284" s="219">
        <v>-0.22536873156342185</v>
      </c>
      <c r="N284" s="219">
        <v>0.39233038348082588</v>
      </c>
      <c r="O284" s="219">
        <v>-0.11740412979351045</v>
      </c>
      <c r="P284" s="219">
        <v>0.60707964601769904</v>
      </c>
      <c r="Q284" s="219">
        <v>0.85014749262536882</v>
      </c>
      <c r="R284" s="219">
        <v>-1.5451327433628319</v>
      </c>
      <c r="S284" s="219">
        <v>0.528023598820059</v>
      </c>
      <c r="T284" s="219">
        <v>0.51622418879056053</v>
      </c>
      <c r="U284" s="219">
        <v>0.12035398230088491</v>
      </c>
      <c r="V284" s="219">
        <v>0.41710914454277281</v>
      </c>
      <c r="W284" s="219">
        <v>-0.21061946902654871</v>
      </c>
      <c r="X284" s="219">
        <v>0.14454277286135689</v>
      </c>
      <c r="Y284" s="219">
        <v>-0.47610619469026555</v>
      </c>
      <c r="Z284" s="219">
        <v>-0.97227138643067856</v>
      </c>
      <c r="AA284" s="219">
        <v>-1.6519174041298004E-2</v>
      </c>
      <c r="AB284" s="219">
        <v>-0.66666666666666674</v>
      </c>
      <c r="AC284" s="219">
        <v>-0.16755162241887905</v>
      </c>
      <c r="AD284" s="219">
        <v>0.28613569321533922</v>
      </c>
      <c r="AE284" s="219">
        <v>0</v>
      </c>
    </row>
    <row r="285" spans="5:31">
      <c r="E285" s="210" t="s">
        <v>227</v>
      </c>
      <c r="J285" s="219">
        <v>-5.9606598471677402E-2</v>
      </c>
      <c r="K285" s="219">
        <v>-9.4863138317226522E-3</v>
      </c>
      <c r="L285" s="219">
        <v>2.8792503942101682E-2</v>
      </c>
      <c r="M285" s="219">
        <v>0.10202462297335546</v>
      </c>
      <c r="N285" s="219">
        <v>2.3455504791169802E-2</v>
      </c>
      <c r="O285" s="219">
        <v>-1.111369425463944E-2</v>
      </c>
      <c r="P285" s="219">
        <v>4.2301783042898146E-2</v>
      </c>
      <c r="Q285" s="219">
        <v>-6.2017345247240452E-2</v>
      </c>
      <c r="R285" s="219">
        <v>-5.0317389722233374E-2</v>
      </c>
      <c r="S285" s="219">
        <v>3.5868070998261468E-2</v>
      </c>
      <c r="T285" s="219">
        <v>1.6627582581975497E-2</v>
      </c>
      <c r="U285" s="219">
        <v>3.673735495087542E-2</v>
      </c>
      <c r="V285" s="219">
        <v>1.457061415922062E-2</v>
      </c>
      <c r="W285" s="219">
        <v>-2.131767274491566E-2</v>
      </c>
      <c r="X285" s="219">
        <v>6.2163910564847109E-4</v>
      </c>
      <c r="Y285" s="219">
        <v>-4.5566651841668949E-2</v>
      </c>
      <c r="Z285" s="219">
        <v>-4.4879311041927418E-3</v>
      </c>
      <c r="AA285" s="219">
        <v>-4.2175433631181009E-2</v>
      </c>
      <c r="AB285" s="219">
        <v>-3.4579306998746465E-2</v>
      </c>
      <c r="AC285" s="219">
        <v>-2.4370274532001631E-2</v>
      </c>
      <c r="AD285" s="219">
        <v>-4.0345894149516802E-2</v>
      </c>
      <c r="AE285" s="219">
        <v>0</v>
      </c>
    </row>
    <row r="286" spans="5:31">
      <c r="E286" s="210" t="s">
        <v>1584</v>
      </c>
      <c r="J286" s="219">
        <v>4.0347234374935093E-2</v>
      </c>
      <c r="K286" s="219">
        <v>6.0975387823461232E-3</v>
      </c>
      <c r="L286" s="219">
        <v>-9.2506509646170451E-2</v>
      </c>
      <c r="M286" s="219">
        <v>1.1923177905565786E-2</v>
      </c>
      <c r="N286" s="219">
        <v>1.2383769451938167E-2</v>
      </c>
      <c r="O286" s="219">
        <v>-2.8042846533832988E-2</v>
      </c>
      <c r="P286" s="219">
        <v>7.194214804769293E-2</v>
      </c>
      <c r="Q286" s="219">
        <v>-1.5249580328048384E-2</v>
      </c>
      <c r="R286" s="219">
        <v>-0.18995225390542847</v>
      </c>
      <c r="S286" s="219">
        <v>9.8708236764519803E-3</v>
      </c>
      <c r="T286" s="219">
        <v>-1.6358333578483555E-2</v>
      </c>
      <c r="U286" s="219">
        <v>-1.9240153650582088E-2</v>
      </c>
      <c r="V286" s="219">
        <v>-6.157179442931339E-2</v>
      </c>
      <c r="W286" s="219">
        <v>-7.1094899551810406E-2</v>
      </c>
      <c r="X286" s="219">
        <v>2.0573065217515386E-2</v>
      </c>
      <c r="Y286" s="219">
        <v>-5.382681960079249E-2</v>
      </c>
      <c r="Z286" s="219">
        <v>-3.7928840987362274E-2</v>
      </c>
      <c r="AA286" s="219">
        <v>-0.128165605036028</v>
      </c>
      <c r="AB286" s="219">
        <v>-2.9361093670920536E-2</v>
      </c>
      <c r="AC286" s="219">
        <v>-5.3646909214793689E-2</v>
      </c>
      <c r="AD286" s="219">
        <v>-0.14462094395339004</v>
      </c>
      <c r="AE286" s="219">
        <v>0</v>
      </c>
    </row>
    <row r="287" spans="5:31">
      <c r="E287" s="210" t="s">
        <v>228</v>
      </c>
      <c r="J287" s="219">
        <v>-1.3805813031522313E-2</v>
      </c>
      <c r="K287" s="219">
        <v>-0.26310225918474267</v>
      </c>
      <c r="L287" s="219">
        <v>-0.20558993162208569</v>
      </c>
      <c r="M287" s="219">
        <v>4.698938326898032E-2</v>
      </c>
      <c r="N287" s="219">
        <v>-6.0229417414711668E-2</v>
      </c>
      <c r="O287" s="219">
        <v>-4.2634326912254113E-3</v>
      </c>
      <c r="P287" s="219">
        <v>-5.9805801169526294E-2</v>
      </c>
      <c r="Q287" s="219">
        <v>5.2695814069403595E-2</v>
      </c>
      <c r="R287" s="219">
        <v>7.9962507193552065E-2</v>
      </c>
      <c r="S287" s="219">
        <v>0.10387093957760628</v>
      </c>
      <c r="T287" s="219">
        <v>7.9355470224154803E-2</v>
      </c>
      <c r="U287" s="219">
        <v>2.3083885109793586E-2</v>
      </c>
      <c r="V287" s="219">
        <v>5.3854934236044621E-3</v>
      </c>
      <c r="W287" s="219">
        <v>-3.0394764477612097E-2</v>
      </c>
      <c r="X287" s="219">
        <v>5.334513760543548E-2</v>
      </c>
      <c r="Y287" s="219">
        <v>7.6560320964676465E-2</v>
      </c>
      <c r="Z287" s="219">
        <v>-3.6971375845459294E-2</v>
      </c>
      <c r="AA287" s="219">
        <v>-9.2242703021185812E-2</v>
      </c>
      <c r="AB287" s="219">
        <v>-0.30043437446269133</v>
      </c>
      <c r="AC287" s="219">
        <v>2.0493388929700252E-2</v>
      </c>
      <c r="AD287" s="219">
        <v>-7.1980234263208542E-2</v>
      </c>
      <c r="AE287" s="219">
        <v>0</v>
      </c>
    </row>
    <row r="288" spans="5:31">
      <c r="E288" s="210" t="s">
        <v>1867</v>
      </c>
      <c r="J288" s="219">
        <v>-4.5131913753850332E-2</v>
      </c>
      <c r="K288" s="219">
        <v>-4.9685281907057829E-2</v>
      </c>
      <c r="L288" s="219">
        <v>5.852417302798988E-2</v>
      </c>
      <c r="M288" s="219">
        <v>6.6425605999732074E-2</v>
      </c>
      <c r="N288" s="219">
        <v>0.11450381679389308</v>
      </c>
      <c r="O288" s="219">
        <v>4.4194455604660468E-2</v>
      </c>
      <c r="P288" s="219">
        <v>7.0577206374715359E-2</v>
      </c>
      <c r="Q288" s="219">
        <v>3.4284183741797272E-2</v>
      </c>
      <c r="R288" s="219">
        <v>-6.8032677112628878E-2</v>
      </c>
      <c r="S288" s="219">
        <v>-2.5043524842641014E-2</v>
      </c>
      <c r="T288" s="219">
        <v>1.8079550020088313E-2</v>
      </c>
      <c r="U288" s="219">
        <v>3.4819874112763508E-3</v>
      </c>
      <c r="V288" s="219">
        <v>2.5043524842641014E-2</v>
      </c>
      <c r="W288" s="219">
        <v>6.2541850810231711E-2</v>
      </c>
      <c r="X288" s="219">
        <v>2.1695460024106127E-2</v>
      </c>
      <c r="Y288" s="219">
        <v>-3.8301861524039096E-2</v>
      </c>
      <c r="Z288" s="219">
        <v>1.1249497790277264E-2</v>
      </c>
      <c r="AA288" s="219">
        <v>3.5623409669211147E-2</v>
      </c>
      <c r="AB288" s="219">
        <v>-1.6472478907191695E-2</v>
      </c>
      <c r="AC288" s="219">
        <v>8.9460291951252074E-2</v>
      </c>
      <c r="AD288" s="219">
        <v>7.0175438596491155E-2</v>
      </c>
      <c r="AE288" s="219">
        <v>0</v>
      </c>
    </row>
    <row r="289" spans="5:31">
      <c r="E289" s="210" t="s">
        <v>1868</v>
      </c>
      <c r="J289" s="219">
        <v>0.16387959866220742</v>
      </c>
      <c r="K289" s="219">
        <v>0.22073578595317728</v>
      </c>
      <c r="L289" s="219">
        <v>-0.12374581939799319</v>
      </c>
      <c r="M289" s="219">
        <v>3.3444816053512477E-3</v>
      </c>
      <c r="N289" s="219">
        <v>-0.1872909698996654</v>
      </c>
      <c r="O289" s="219">
        <v>-4.3478260869565181E-2</v>
      </c>
      <c r="P289" s="219">
        <v>-0.22408026755852839</v>
      </c>
      <c r="Q289" s="219">
        <v>0.1003344481605352</v>
      </c>
      <c r="R289" s="219">
        <v>-0.18060200668896306</v>
      </c>
      <c r="S289" s="219">
        <v>-3.6789297658862831E-2</v>
      </c>
      <c r="T289" s="219">
        <v>0.1806020066889632</v>
      </c>
      <c r="U289" s="219">
        <v>-3.6789297658862831E-2</v>
      </c>
      <c r="V289" s="219">
        <v>0.14715719063545163</v>
      </c>
      <c r="W289" s="219">
        <v>-0.38795986622073581</v>
      </c>
      <c r="X289" s="219">
        <v>-0.14046822742474913</v>
      </c>
      <c r="Y289" s="219">
        <v>-5.0167224080267525E-2</v>
      </c>
      <c r="Z289" s="219">
        <v>-0.14046822742474913</v>
      </c>
      <c r="AA289" s="219">
        <v>-0.4280936454849496</v>
      </c>
      <c r="AB289" s="219">
        <v>4.3478260869565327E-2</v>
      </c>
      <c r="AC289" s="219">
        <v>-9.0301003344481462E-2</v>
      </c>
      <c r="AD289" s="219">
        <v>0.14046822742474929</v>
      </c>
      <c r="AE289" s="219">
        <v>0</v>
      </c>
    </row>
    <row r="290" spans="5:31">
      <c r="E290" s="210" t="s">
        <v>1869</v>
      </c>
      <c r="J290" s="219">
        <v>0.10869565217391314</v>
      </c>
      <c r="K290" s="219">
        <v>0.125</v>
      </c>
      <c r="L290" s="219">
        <v>5.9782608695652224E-2</v>
      </c>
      <c r="M290" s="219">
        <v>9.2391304347826164E-2</v>
      </c>
      <c r="N290" s="219">
        <v>-0.41847826086956508</v>
      </c>
      <c r="O290" s="219">
        <v>0.20652173913043484</v>
      </c>
      <c r="P290" s="219">
        <v>-0.65217391304347816</v>
      </c>
      <c r="Q290" s="219">
        <v>-0.76086956521739135</v>
      </c>
      <c r="R290" s="219">
        <v>-0.53260869565217372</v>
      </c>
      <c r="S290" s="219">
        <v>0.10869565217391314</v>
      </c>
      <c r="T290" s="219">
        <v>-5.9782608695652106E-2</v>
      </c>
      <c r="U290" s="219">
        <v>5.4347826086956564E-3</v>
      </c>
      <c r="V290" s="219">
        <v>0.14130434782608695</v>
      </c>
      <c r="W290" s="219">
        <v>3.260869565217394E-2</v>
      </c>
      <c r="X290" s="219">
        <v>-0.16847826086956511</v>
      </c>
      <c r="Y290" s="219">
        <v>-0.17391304347826089</v>
      </c>
      <c r="Z290" s="219">
        <v>0.17934782608695654</v>
      </c>
      <c r="AA290" s="219">
        <v>-0.20652173913043484</v>
      </c>
      <c r="AB290" s="219">
        <v>-2.7173913043478163E-2</v>
      </c>
      <c r="AC290" s="219">
        <v>0.23369565217391311</v>
      </c>
      <c r="AD290" s="219">
        <v>-0.50543478260869557</v>
      </c>
      <c r="AE290" s="219">
        <v>0</v>
      </c>
    </row>
    <row r="291" spans="5:31">
      <c r="E291" s="210" t="s">
        <v>229</v>
      </c>
      <c r="J291" s="219">
        <v>0.15929203539823006</v>
      </c>
      <c r="K291" s="219">
        <v>0.20353982300884946</v>
      </c>
      <c r="L291" s="219">
        <v>0</v>
      </c>
      <c r="M291" s="219">
        <v>-0.15044247787610635</v>
      </c>
      <c r="N291" s="219">
        <v>-0.17699115044247804</v>
      </c>
      <c r="O291" s="219">
        <v>0.15044247787610615</v>
      </c>
      <c r="P291" s="219">
        <v>-0.34513274336283201</v>
      </c>
      <c r="Q291" s="219">
        <v>7.0796460176991025E-2</v>
      </c>
      <c r="R291" s="219">
        <v>-0.16814159292035416</v>
      </c>
      <c r="S291" s="219">
        <v>-0.10619469026548684</v>
      </c>
      <c r="T291" s="219">
        <v>0.33628318584070788</v>
      </c>
      <c r="U291" s="219">
        <v>-9.7345132743362928E-2</v>
      </c>
      <c r="V291" s="219">
        <v>8.8495575221238826E-2</v>
      </c>
      <c r="W291" s="219">
        <v>0.10619469026548663</v>
      </c>
      <c r="X291" s="219">
        <v>-0.38053097345132764</v>
      </c>
      <c r="Y291" s="219">
        <v>0.12389380530973444</v>
      </c>
      <c r="Z291" s="219">
        <v>8.8495575221237063E-3</v>
      </c>
      <c r="AA291" s="219">
        <v>7.0796460176991025E-2</v>
      </c>
      <c r="AB291" s="219">
        <v>-0.19469026548672586</v>
      </c>
      <c r="AC291" s="219">
        <v>-0.10619469026548684</v>
      </c>
      <c r="AD291" s="219">
        <v>-8.8495575221239024E-3</v>
      </c>
      <c r="AE291" s="219">
        <v>0</v>
      </c>
    </row>
    <row r="292" spans="5:31">
      <c r="E292" s="210" t="s">
        <v>1870</v>
      </c>
      <c r="J292" s="219">
        <v>-0.24678663239074536</v>
      </c>
      <c r="K292" s="219">
        <v>0.27763496143958871</v>
      </c>
      <c r="L292" s="219">
        <v>-5.9125964010282771E-2</v>
      </c>
      <c r="M292" s="219">
        <v>-0.19537275064267356</v>
      </c>
      <c r="N292" s="219">
        <v>0.21593830334190239</v>
      </c>
      <c r="O292" s="219">
        <v>-2.8277634961439556E-2</v>
      </c>
      <c r="P292" s="219">
        <v>-2.5706940874035441E-3</v>
      </c>
      <c r="Q292" s="219">
        <v>-2.3136246786632352E-2</v>
      </c>
      <c r="R292" s="219">
        <v>-0.25706940874035977</v>
      </c>
      <c r="S292" s="219">
        <v>-6.6838046272493637E-2</v>
      </c>
      <c r="T292" s="219">
        <v>0.17737789203084831</v>
      </c>
      <c r="U292" s="219">
        <v>0.16452442159383035</v>
      </c>
      <c r="V292" s="219">
        <v>0.26735218508997427</v>
      </c>
      <c r="W292" s="219">
        <v>0.1259640102827764</v>
      </c>
      <c r="X292" s="219">
        <v>0.31362467866323912</v>
      </c>
      <c r="Y292" s="219">
        <v>0.10282776349614393</v>
      </c>
      <c r="Z292" s="219">
        <v>0.29820051413881749</v>
      </c>
      <c r="AA292" s="219">
        <v>-0.1362467866323907</v>
      </c>
      <c r="AB292" s="219">
        <v>0.19794344473007711</v>
      </c>
      <c r="AC292" s="219">
        <v>-7.9691516709511578E-2</v>
      </c>
      <c r="AD292" s="219">
        <v>0.20308483290488433</v>
      </c>
      <c r="AE292" s="219">
        <v>0</v>
      </c>
    </row>
    <row r="293" spans="5:31">
      <c r="E293" s="210" t="s">
        <v>1871</v>
      </c>
      <c r="J293" s="219">
        <v>-0.19795657726692217</v>
      </c>
      <c r="K293" s="219">
        <v>-0.16985951468710089</v>
      </c>
      <c r="L293" s="219">
        <v>-1.5325670498084304E-2</v>
      </c>
      <c r="M293" s="219">
        <v>2.5542784163473841E-2</v>
      </c>
      <c r="N293" s="219">
        <v>0.2554278416347382</v>
      </c>
      <c r="O293" s="219">
        <v>-3.1928480204342274E-2</v>
      </c>
      <c r="P293" s="219">
        <v>4.9808429118773902E-2</v>
      </c>
      <c r="Q293" s="219">
        <v>-0.16730523627075358</v>
      </c>
      <c r="R293" s="219">
        <v>0.2349936143039591</v>
      </c>
      <c r="S293" s="219">
        <v>0.18773946360153254</v>
      </c>
      <c r="T293" s="219">
        <v>-6.7688378033205543E-2</v>
      </c>
      <c r="U293" s="219">
        <v>0.12515964240102176</v>
      </c>
      <c r="V293" s="219">
        <v>2.2988505747126402E-2</v>
      </c>
      <c r="W293" s="219">
        <v>1.2771392081736863E-2</v>
      </c>
      <c r="X293" s="219">
        <v>-0.17496807151979554</v>
      </c>
      <c r="Y293" s="219">
        <v>-0.16219667943805868</v>
      </c>
      <c r="Z293" s="219">
        <v>-0.20561941251596416</v>
      </c>
      <c r="AA293" s="219">
        <v>-6.0025542784163555E-2</v>
      </c>
      <c r="AB293" s="219">
        <v>0.22222222222222224</v>
      </c>
      <c r="AC293" s="219">
        <v>-5.4916985951468676E-2</v>
      </c>
      <c r="AD293" s="219">
        <v>0.1851851851851852</v>
      </c>
      <c r="AE293" s="219">
        <v>0</v>
      </c>
    </row>
    <row r="294" spans="5:31">
      <c r="E294" s="210" t="s">
        <v>1616</v>
      </c>
      <c r="J294" s="219">
        <v>-0.43891380169407074</v>
      </c>
      <c r="K294" s="219">
        <v>0.45839561534628803</v>
      </c>
      <c r="L294" s="219">
        <v>-0.17369207772795206</v>
      </c>
      <c r="M294" s="219">
        <v>0.23617339312406585</v>
      </c>
      <c r="N294" s="219">
        <v>0.30318883906327854</v>
      </c>
      <c r="O294" s="219">
        <v>8.5301444942700547E-2</v>
      </c>
      <c r="P294" s="219">
        <v>0.35211758844045843</v>
      </c>
      <c r="Q294" s="219">
        <v>-3.1390134529147842E-3</v>
      </c>
      <c r="R294" s="219">
        <v>-0.5332336821126058</v>
      </c>
      <c r="S294" s="219">
        <v>0.13398106626806183</v>
      </c>
      <c r="T294" s="219">
        <v>0.13253612356751371</v>
      </c>
      <c r="U294" s="219">
        <v>-0.15306427503736916</v>
      </c>
      <c r="V294" s="219">
        <v>0.16487294469357258</v>
      </c>
      <c r="W294" s="219">
        <v>0.49372197309417043</v>
      </c>
      <c r="X294" s="219">
        <v>0.59407075236671658</v>
      </c>
      <c r="Y294" s="219">
        <v>-0.21250622820129539</v>
      </c>
      <c r="Z294" s="219">
        <v>0.30622820129546585</v>
      </c>
      <c r="AA294" s="219">
        <v>0.44185351270553064</v>
      </c>
      <c r="AB294" s="219">
        <v>-8.7344294967613353E-2</v>
      </c>
      <c r="AC294" s="219">
        <v>0.2183856502242153</v>
      </c>
      <c r="AD294" s="219">
        <v>0.141604384653712</v>
      </c>
      <c r="AE294" s="219">
        <v>0</v>
      </c>
    </row>
    <row r="295" spans="5:31">
      <c r="E295" s="210" t="s">
        <v>1618</v>
      </c>
      <c r="J295" s="219">
        <v>-0.29024676850763814</v>
      </c>
      <c r="K295" s="219">
        <v>-4.9635722679200942</v>
      </c>
      <c r="L295" s="219">
        <v>0.57226792009400695</v>
      </c>
      <c r="M295" s="219">
        <v>0.77438307873090484</v>
      </c>
      <c r="N295" s="219">
        <v>1</v>
      </c>
      <c r="O295" s="219">
        <v>0.43595769682726204</v>
      </c>
      <c r="P295" s="219">
        <v>1</v>
      </c>
      <c r="Q295" s="219">
        <v>1</v>
      </c>
      <c r="R295" s="219">
        <v>-0.30552291421856637</v>
      </c>
      <c r="S295" s="219">
        <v>1</v>
      </c>
      <c r="T295" s="219">
        <v>0.52056404230317277</v>
      </c>
      <c r="U295" s="219">
        <v>0.95769682726204475</v>
      </c>
      <c r="V295" s="219">
        <v>-2.1633372502937727</v>
      </c>
      <c r="W295" s="219">
        <v>0.86133960047003533</v>
      </c>
      <c r="X295" s="219">
        <v>0.2162162162162162</v>
      </c>
      <c r="Y295" s="219">
        <v>-0.10223266745005888</v>
      </c>
      <c r="Z295" s="219">
        <v>-0.46180963572267919</v>
      </c>
      <c r="AA295" s="219">
        <v>1</v>
      </c>
      <c r="AB295" s="219">
        <v>0.16098707403055232</v>
      </c>
      <c r="AC295" s="219">
        <v>0.8648648648648648</v>
      </c>
      <c r="AD295" s="219">
        <v>-0.37720329024676863</v>
      </c>
      <c r="AE295" s="219">
        <v>0</v>
      </c>
    </row>
    <row r="296" spans="5:31">
      <c r="E296" s="210" t="s">
        <v>1872</v>
      </c>
      <c r="J296" s="219">
        <v>-0.23482428115015985</v>
      </c>
      <c r="K296" s="219">
        <v>-3.6277955271565498</v>
      </c>
      <c r="L296" s="219">
        <v>0.33865814696485624</v>
      </c>
      <c r="M296" s="219">
        <v>5.1118210862619716E-2</v>
      </c>
      <c r="N296" s="219">
        <v>1</v>
      </c>
      <c r="O296" s="219">
        <v>0.707667731629393</v>
      </c>
      <c r="P296" s="219">
        <v>-1.6773162939297128</v>
      </c>
      <c r="Q296" s="219">
        <v>1</v>
      </c>
      <c r="R296" s="219">
        <v>-1.2236421725239617</v>
      </c>
      <c r="S296" s="219">
        <v>0.7795527156549521</v>
      </c>
      <c r="T296" s="219">
        <v>-0.5718849840255591</v>
      </c>
      <c r="U296" s="219">
        <v>0.35303514376996808</v>
      </c>
      <c r="V296" s="219">
        <v>0.31309904153354634</v>
      </c>
      <c r="W296" s="219">
        <v>0.43769968051118208</v>
      </c>
      <c r="X296" s="219">
        <v>0.18370607028753985</v>
      </c>
      <c r="Y296" s="219">
        <v>0.69968051118210861</v>
      </c>
      <c r="Z296" s="219">
        <v>-0.82747603833865813</v>
      </c>
      <c r="AA296" s="219">
        <v>0.13578274760383383</v>
      </c>
      <c r="AB296" s="219">
        <v>0.48083067092651754</v>
      </c>
      <c r="AC296" s="219">
        <v>3.5143769968051082E-2</v>
      </c>
      <c r="AD296" s="219">
        <v>0.44888178913738014</v>
      </c>
      <c r="AE296" s="219">
        <v>0</v>
      </c>
    </row>
    <row r="297" spans="5:31">
      <c r="E297" s="210" t="s">
        <v>1873</v>
      </c>
      <c r="J297" s="219">
        <v>-0.89130434782608692</v>
      </c>
      <c r="K297" s="219">
        <v>-0.94202898550724634</v>
      </c>
      <c r="L297" s="219">
        <v>0.43478260869565216</v>
      </c>
      <c r="M297" s="219">
        <v>2.3188405797101446</v>
      </c>
      <c r="N297" s="219">
        <v>0.5507246376811592</v>
      </c>
      <c r="O297" s="219">
        <v>-0.64492753623188404</v>
      </c>
      <c r="P297" s="219">
        <v>-0.90579710144927528</v>
      </c>
      <c r="Q297" s="219">
        <v>-1</v>
      </c>
      <c r="R297" s="219">
        <v>-0.57246376811594202</v>
      </c>
      <c r="S297" s="219">
        <v>-7.2463768115943053E-3</v>
      </c>
      <c r="T297" s="219">
        <v>-0.74637681159420288</v>
      </c>
      <c r="U297" s="219">
        <v>9.4202898550724556E-2</v>
      </c>
      <c r="V297" s="219">
        <v>0.22463768115942012</v>
      </c>
      <c r="W297" s="219">
        <v>-0.15217391304347835</v>
      </c>
      <c r="X297" s="219">
        <v>-0.53623188405797106</v>
      </c>
      <c r="Y297" s="219">
        <v>-0.96376811594202894</v>
      </c>
      <c r="Z297" s="219">
        <v>1.4565217391304346</v>
      </c>
      <c r="AA297" s="219">
        <v>2.7681159420289854</v>
      </c>
      <c r="AB297" s="219">
        <v>-1</v>
      </c>
      <c r="AC297" s="219">
        <v>-0.91304347826086962</v>
      </c>
      <c r="AD297" s="219">
        <v>0.36956521739130416</v>
      </c>
      <c r="AE297" s="219">
        <v>0</v>
      </c>
    </row>
    <row r="298" spans="5:31">
      <c r="E298" s="210" t="s">
        <v>1874</v>
      </c>
      <c r="J298" s="219">
        <v>1.8831338912465466E-3</v>
      </c>
      <c r="K298" s="219">
        <v>-1.6565311193366964E-2</v>
      </c>
      <c r="L298" s="219">
        <v>1.9428894804761728E-2</v>
      </c>
      <c r="M298" s="219">
        <v>2.9454196195713576E-2</v>
      </c>
      <c r="N298" s="219">
        <v>8.9543854564473491E-3</v>
      </c>
      <c r="O298" s="219">
        <v>3.3931597131565444E-3</v>
      </c>
      <c r="P298" s="219">
        <v>6.3199343396425503E-3</v>
      </c>
      <c r="Q298" s="219">
        <v>1.5031653805681514E-2</v>
      </c>
      <c r="R298" s="219">
        <v>1.3261576656427073E-2</v>
      </c>
      <c r="S298" s="219">
        <v>-7.25114295577374E-3</v>
      </c>
      <c r="T298" s="219">
        <v>2.0318982414367387E-2</v>
      </c>
      <c r="U298" s="219">
        <v>-2.0176360189202349E-3</v>
      </c>
      <c r="V298" s="219">
        <v>-1.2368470036215514E-2</v>
      </c>
      <c r="W298" s="219">
        <v>-1.7041794349993643E-3</v>
      </c>
      <c r="X298" s="219">
        <v>2.0094118176151587E-3</v>
      </c>
      <c r="Y298" s="219">
        <v>5.761521481405696E-3</v>
      </c>
      <c r="Z298" s="219">
        <v>-2.5850954985927179E-2</v>
      </c>
      <c r="AA298" s="219">
        <v>1.0855841618956001E-2</v>
      </c>
      <c r="AB298" s="219">
        <v>-4.453769370076148E-2</v>
      </c>
      <c r="AC298" s="219">
        <v>-1.2713157764332632E-3</v>
      </c>
      <c r="AD298" s="219">
        <v>-1.7710557251059657E-2</v>
      </c>
      <c r="AE298" s="219">
        <v>0</v>
      </c>
    </row>
    <row r="299" spans="5:31">
      <c r="E299" s="210" t="s">
        <v>1875</v>
      </c>
      <c r="J299" s="219">
        <v>8.8828227481665984E-3</v>
      </c>
      <c r="K299" s="219">
        <v>5.6231458100841495E-3</v>
      </c>
      <c r="L299" s="219">
        <v>2.4909585052020202E-2</v>
      </c>
      <c r="M299" s="219">
        <v>3.0635422454568739E-2</v>
      </c>
      <c r="N299" s="219">
        <v>1.3827329190605931E-2</v>
      </c>
      <c r="O299" s="219">
        <v>-1.8596551707976666E-2</v>
      </c>
      <c r="P299" s="219">
        <v>-1.9220304189994025E-2</v>
      </c>
      <c r="Q299" s="219">
        <v>-1.671821208313436E-2</v>
      </c>
      <c r="R299" s="219">
        <v>7.9495373931229851E-3</v>
      </c>
      <c r="S299" s="219">
        <v>-6.9831324372639954E-3</v>
      </c>
      <c r="T299" s="219">
        <v>1.7317176939384438E-2</v>
      </c>
      <c r="U299" s="219">
        <v>2.7335127138128456E-3</v>
      </c>
      <c r="V299" s="219">
        <v>-2.8156034979714185E-2</v>
      </c>
      <c r="W299" s="219">
        <v>1.2123023694574808E-2</v>
      </c>
      <c r="X299" s="219">
        <v>3.7220182334859048E-2</v>
      </c>
      <c r="Y299" s="219">
        <v>-3.3822611209734514E-3</v>
      </c>
      <c r="Z299" s="219">
        <v>-0.10195837866014544</v>
      </c>
      <c r="AA299" s="219">
        <v>1.5057961905169087E-3</v>
      </c>
      <c r="AB299" s="219">
        <v>6.7943090527429811E-3</v>
      </c>
      <c r="AC299" s="219">
        <v>2.8831445707027982E-2</v>
      </c>
      <c r="AD299" s="219">
        <v>-4.9694607077075362E-2</v>
      </c>
      <c r="AE299" s="219">
        <v>0</v>
      </c>
    </row>
    <row r="300" spans="5:31">
      <c r="E300" s="210" t="s">
        <v>1876</v>
      </c>
      <c r="J300" s="219">
        <v>4.0630208667390543E-3</v>
      </c>
      <c r="K300" s="219">
        <v>-9.2107773028921383E-3</v>
      </c>
      <c r="L300" s="219">
        <v>2.1395258566474912E-2</v>
      </c>
      <c r="M300" s="219">
        <v>2.9865733517808593E-2</v>
      </c>
      <c r="N300" s="219">
        <v>1.0539989654508954E-2</v>
      </c>
      <c r="O300" s="219">
        <v>-2.4973490720293355E-3</v>
      </c>
      <c r="P300" s="219">
        <v>-9.6832797039279254E-4</v>
      </c>
      <c r="Q300" s="219">
        <v>1.4267739976661213E-3</v>
      </c>
      <c r="R300" s="219">
        <v>1.1033420434260852E-2</v>
      </c>
      <c r="S300" s="219">
        <v>-7.4044812136044077E-3</v>
      </c>
      <c r="T300" s="219">
        <v>1.9033683652874753E-2</v>
      </c>
      <c r="U300" s="219">
        <v>-7.3311798274580567E-4</v>
      </c>
      <c r="V300" s="219">
        <v>-1.7665425818580691E-2</v>
      </c>
      <c r="W300" s="219">
        <v>2.9844284532658102E-3</v>
      </c>
      <c r="X300" s="219">
        <v>1.5165994320808656E-2</v>
      </c>
      <c r="Y300" s="219">
        <v>2.4350845423204122E-3</v>
      </c>
      <c r="Z300" s="219">
        <v>-5.193028371801281E-2</v>
      </c>
      <c r="AA300" s="219">
        <v>7.7274654463097819E-3</v>
      </c>
      <c r="AB300" s="219">
        <v>-3.5720265251061381E-2</v>
      </c>
      <c r="AC300" s="219">
        <v>1.0678783330265231E-2</v>
      </c>
      <c r="AD300" s="219">
        <v>-2.7640661611647518E-2</v>
      </c>
      <c r="AE300" s="219">
        <v>0</v>
      </c>
    </row>
    <row r="301" spans="5:31">
      <c r="E301" s="210" t="s">
        <v>1620</v>
      </c>
      <c r="J301" s="219">
        <v>2.0855057351406529E-3</v>
      </c>
      <c r="K301" s="219">
        <v>-2.0855057351407715E-2</v>
      </c>
      <c r="L301" s="219">
        <v>1.6684045881126115E-2</v>
      </c>
      <c r="M301" s="219">
        <v>2.711157455682997E-2</v>
      </c>
      <c r="N301" s="219">
        <v>1.5641293013555786E-2</v>
      </c>
      <c r="O301" s="219">
        <v>3.1282586027111276E-3</v>
      </c>
      <c r="P301" s="219">
        <v>2.3983315954118841E-2</v>
      </c>
      <c r="Q301" s="219">
        <v>-2.6068821689259645E-2</v>
      </c>
      <c r="R301" s="219">
        <v>-1.0427528675703858E-2</v>
      </c>
      <c r="S301" s="219">
        <v>-1.8769551616267061E-2</v>
      </c>
      <c r="T301" s="219">
        <v>-2.711157455683012E-2</v>
      </c>
      <c r="U301" s="219">
        <v>1.0427528675703264E-3</v>
      </c>
      <c r="V301" s="219">
        <v>8.3420229405630573E-3</v>
      </c>
      <c r="W301" s="219">
        <v>-7.29927007299273E-3</v>
      </c>
      <c r="X301" s="219">
        <v>8.3420229405630573E-3</v>
      </c>
      <c r="Y301" s="219">
        <v>3.1282586027111276E-3</v>
      </c>
      <c r="Z301" s="219">
        <v>0</v>
      </c>
      <c r="AA301" s="219">
        <v>4.171011470281454E-3</v>
      </c>
      <c r="AB301" s="219">
        <v>-1.459854014598546E-2</v>
      </c>
      <c r="AC301" s="219">
        <v>1.8769551616266915E-2</v>
      </c>
      <c r="AD301" s="219">
        <v>-2.0855057351408012E-3</v>
      </c>
      <c r="AE301" s="219">
        <v>0</v>
      </c>
    </row>
    <row r="302" spans="5:31">
      <c r="E302" s="210" t="s">
        <v>1877</v>
      </c>
      <c r="J302" s="219">
        <v>-1.0706638115632603E-3</v>
      </c>
      <c r="K302" s="219">
        <v>-2.4625267665953011E-2</v>
      </c>
      <c r="L302" s="219">
        <v>5.3533190578158455E-3</v>
      </c>
      <c r="M302" s="219">
        <v>4.496788008565298E-2</v>
      </c>
      <c r="N302" s="219">
        <v>7.4946466809420621E-3</v>
      </c>
      <c r="O302" s="219">
        <v>4.282655246252585E-3</v>
      </c>
      <c r="P302" s="219">
        <v>3.9614561027837135E-2</v>
      </c>
      <c r="Q302" s="219">
        <v>-0.12633832976445408</v>
      </c>
      <c r="R302" s="219">
        <v>-4.2826552462527376E-3</v>
      </c>
      <c r="S302" s="219">
        <v>-4.7109207708779501E-2</v>
      </c>
      <c r="T302" s="219">
        <v>1.7130620985010645E-2</v>
      </c>
      <c r="U302" s="219">
        <v>-1.0706638115632603E-3</v>
      </c>
      <c r="V302" s="219">
        <v>3.2119914346894767E-3</v>
      </c>
      <c r="W302" s="219">
        <v>4.3897216274089872E-2</v>
      </c>
      <c r="X302" s="219">
        <v>3.5331905781584551E-2</v>
      </c>
      <c r="Y302" s="219">
        <v>4.1755888650963503E-2</v>
      </c>
      <c r="Z302" s="219">
        <v>-1.6059957173447537E-2</v>
      </c>
      <c r="AA302" s="219">
        <v>-9.6359743040685831E-3</v>
      </c>
      <c r="AB302" s="219">
        <v>2.3554603854389598E-2</v>
      </c>
      <c r="AC302" s="219">
        <v>4.1755888650963503E-2</v>
      </c>
      <c r="AD302" s="219">
        <v>-2.0342612419700274E-2</v>
      </c>
      <c r="AE302" s="219">
        <v>0</v>
      </c>
    </row>
    <row r="303" spans="5:31">
      <c r="E303" s="210" t="s">
        <v>230</v>
      </c>
      <c r="J303" s="219">
        <v>2.1074815595362342E-3</v>
      </c>
      <c r="K303" s="219">
        <v>-2.2128556375131805E-2</v>
      </c>
      <c r="L303" s="219">
        <v>9.4836670179135035E-3</v>
      </c>
      <c r="M303" s="219">
        <v>3.4773445732349813E-2</v>
      </c>
      <c r="N303" s="219">
        <v>1.1591148577449887E-2</v>
      </c>
      <c r="O303" s="219">
        <v>2.1074815595362342E-3</v>
      </c>
      <c r="P303" s="219">
        <v>3.0558482613277042E-2</v>
      </c>
      <c r="Q303" s="219">
        <v>-8.0084299262381545E-2</v>
      </c>
      <c r="R303" s="219">
        <v>-8.4299262381455353E-3</v>
      </c>
      <c r="S303" s="219">
        <v>-3.0558482613277191E-2</v>
      </c>
      <c r="T303" s="219">
        <v>-7.3761854583772688E-3</v>
      </c>
      <c r="U303" s="219">
        <v>0</v>
      </c>
      <c r="V303" s="219">
        <v>6.3224446786090023E-3</v>
      </c>
      <c r="W303" s="219">
        <v>1.2644889357218005E-2</v>
      </c>
      <c r="X303" s="219">
        <v>1.8967334035827156E-2</v>
      </c>
      <c r="Y303" s="219">
        <v>1.7913593256058888E-2</v>
      </c>
      <c r="Z303" s="219">
        <v>-7.3761854583772688E-3</v>
      </c>
      <c r="AA303" s="219">
        <v>0</v>
      </c>
      <c r="AB303" s="219">
        <v>0</v>
      </c>
      <c r="AC303" s="219">
        <v>2.8451001053740658E-2</v>
      </c>
      <c r="AD303" s="219">
        <v>-8.4299262381455353E-3</v>
      </c>
      <c r="AE303" s="219">
        <v>0</v>
      </c>
    </row>
    <row r="304" spans="5:31">
      <c r="E304" s="210" t="s">
        <v>1622</v>
      </c>
      <c r="J304" s="219">
        <v>-0.1333333333333333</v>
      </c>
      <c r="K304" s="219">
        <v>-0.26666666666666661</v>
      </c>
      <c r="L304" s="219">
        <v>0.53333333333333333</v>
      </c>
      <c r="M304" s="219">
        <v>0.33333333333333331</v>
      </c>
      <c r="N304" s="219">
        <v>0.1333333333333333</v>
      </c>
      <c r="O304" s="219">
        <v>0.8</v>
      </c>
      <c r="P304" s="219">
        <v>0.1333333333333333</v>
      </c>
      <c r="Q304" s="219">
        <v>-0.73333333333333339</v>
      </c>
      <c r="R304" s="219">
        <v>0.1333333333333333</v>
      </c>
      <c r="S304" s="219">
        <v>0.1333333333333333</v>
      </c>
      <c r="T304" s="219">
        <v>0.1333333333333333</v>
      </c>
      <c r="U304" s="219">
        <v>-0.1333333333333333</v>
      </c>
      <c r="V304" s="219">
        <v>-0.1333333333333333</v>
      </c>
      <c r="W304" s="219">
        <v>0.33333333333333331</v>
      </c>
      <c r="X304" s="219">
        <v>-0.46666666666666679</v>
      </c>
      <c r="Y304" s="219">
        <v>0.53333333333333333</v>
      </c>
      <c r="Z304" s="219">
        <v>-0.26666666666666661</v>
      </c>
      <c r="AA304" s="219">
        <v>-0.46666666666666679</v>
      </c>
      <c r="AB304" s="219">
        <v>-0.4</v>
      </c>
      <c r="AC304" s="219">
        <v>0.66666666666666663</v>
      </c>
      <c r="AD304" s="219">
        <v>-0.26666666666666661</v>
      </c>
      <c r="AE304" s="219">
        <v>0</v>
      </c>
    </row>
    <row r="305" spans="5:31">
      <c r="E305" s="210" t="s">
        <v>1878</v>
      </c>
      <c r="J305" s="219">
        <v>-0.15789473684210542</v>
      </c>
      <c r="K305" s="219">
        <v>-0.26315789473684209</v>
      </c>
      <c r="L305" s="219">
        <v>0.36842105263157893</v>
      </c>
      <c r="M305" s="219">
        <v>0.15789473684210517</v>
      </c>
      <c r="N305" s="219">
        <v>0.15789473684210517</v>
      </c>
      <c r="O305" s="219">
        <v>0.47368421052631576</v>
      </c>
      <c r="P305" s="219">
        <v>-0.26315789473684209</v>
      </c>
      <c r="Q305" s="219">
        <v>0.26315789473684209</v>
      </c>
      <c r="R305" s="219">
        <v>-0.57894736842105265</v>
      </c>
      <c r="S305" s="219">
        <v>0</v>
      </c>
      <c r="T305" s="219">
        <v>-0.15789473684210542</v>
      </c>
      <c r="U305" s="219">
        <v>0.36842105263157893</v>
      </c>
      <c r="V305" s="219">
        <v>-0.6842105263157896</v>
      </c>
      <c r="W305" s="219">
        <v>-5.2631578947368474E-2</v>
      </c>
      <c r="X305" s="219">
        <v>0.10526315789473682</v>
      </c>
      <c r="Y305" s="219">
        <v>0.10526315789473682</v>
      </c>
      <c r="Z305" s="219">
        <v>-0.42105263157894751</v>
      </c>
      <c r="AA305" s="219">
        <v>0.15789473684210517</v>
      </c>
      <c r="AB305" s="219">
        <v>-0.10526315789473695</v>
      </c>
      <c r="AC305" s="219">
        <v>0.63157894736842102</v>
      </c>
      <c r="AD305" s="219">
        <v>0.15789473684210517</v>
      </c>
      <c r="AE305" s="219">
        <v>0</v>
      </c>
    </row>
    <row r="306" spans="5:31">
      <c r="E306" s="210" t="s">
        <v>231</v>
      </c>
      <c r="J306" s="219">
        <v>-0.1875</v>
      </c>
      <c r="K306" s="219">
        <v>-0.3125</v>
      </c>
      <c r="L306" s="219">
        <v>0.4375</v>
      </c>
      <c r="M306" s="219">
        <v>0.1875</v>
      </c>
      <c r="N306" s="219">
        <v>0.125</v>
      </c>
      <c r="O306" s="219">
        <v>0.625</v>
      </c>
      <c r="P306" s="219">
        <v>-6.2499999999999917E-2</v>
      </c>
      <c r="Q306" s="219">
        <v>-0.3125</v>
      </c>
      <c r="R306" s="219">
        <v>-0.25</v>
      </c>
      <c r="S306" s="219">
        <v>6.2500000000000056E-2</v>
      </c>
      <c r="T306" s="219">
        <v>-6.2499999999999917E-2</v>
      </c>
      <c r="U306" s="219">
        <v>6.2500000000000056E-2</v>
      </c>
      <c r="V306" s="219">
        <v>-0.4375</v>
      </c>
      <c r="W306" s="219">
        <v>0.125</v>
      </c>
      <c r="X306" s="219">
        <v>-0.25</v>
      </c>
      <c r="Y306" s="219">
        <v>0.25</v>
      </c>
      <c r="Z306" s="219">
        <v>-0.4375</v>
      </c>
      <c r="AA306" s="219">
        <v>-0.25</v>
      </c>
      <c r="AB306" s="219">
        <v>-0.3125</v>
      </c>
      <c r="AC306" s="219">
        <v>0.625</v>
      </c>
      <c r="AD306" s="219">
        <v>-0.125</v>
      </c>
      <c r="AE306" s="219">
        <v>0</v>
      </c>
    </row>
    <row r="307" spans="5:31">
      <c r="E307" s="210" t="s">
        <v>1624</v>
      </c>
      <c r="J307" s="219">
        <v>5.1813471502590719E-3</v>
      </c>
      <c r="K307" s="219">
        <v>-2.0725388601036288E-2</v>
      </c>
      <c r="L307" s="219">
        <v>0.12435233160621759</v>
      </c>
      <c r="M307" s="219">
        <v>-0.24093264248704668</v>
      </c>
      <c r="N307" s="219">
        <v>1.0362694300518144E-2</v>
      </c>
      <c r="O307" s="219">
        <v>-3.1088082901554431E-2</v>
      </c>
      <c r="P307" s="219">
        <v>-0.15284974093264247</v>
      </c>
      <c r="Q307" s="219">
        <v>2.5906735751295359E-3</v>
      </c>
      <c r="R307" s="219">
        <v>-1.295336787564768E-2</v>
      </c>
      <c r="S307" s="219">
        <v>3.6269430051813503E-2</v>
      </c>
      <c r="T307" s="219">
        <v>-4.1450777202072575E-2</v>
      </c>
      <c r="U307" s="219">
        <v>-3.8860103626943039E-2</v>
      </c>
      <c r="V307" s="219">
        <v>9.8445595854922227E-2</v>
      </c>
      <c r="W307" s="219">
        <v>-3.8860103626943039E-2</v>
      </c>
      <c r="X307" s="219">
        <v>7.5129533678756397E-2</v>
      </c>
      <c r="Y307" s="219">
        <v>0.13730569948186527</v>
      </c>
      <c r="Z307" s="219">
        <v>-9.0673575129533751E-2</v>
      </c>
      <c r="AA307" s="219">
        <v>-2.5906735751295359E-2</v>
      </c>
      <c r="AB307" s="219">
        <v>0.16580310880829016</v>
      </c>
      <c r="AC307" s="219">
        <v>7.772020725388594E-2</v>
      </c>
      <c r="AD307" s="219">
        <v>0.12953367875647664</v>
      </c>
      <c r="AE307" s="219">
        <v>0</v>
      </c>
    </row>
    <row r="308" spans="5:31">
      <c r="E308" s="210" t="s">
        <v>1879</v>
      </c>
      <c r="J308" s="219">
        <v>8.4745762711864493E-3</v>
      </c>
      <c r="K308" s="219">
        <v>-0.10169491525423723</v>
      </c>
      <c r="L308" s="219">
        <v>0.28248587570621481</v>
      </c>
      <c r="M308" s="219">
        <v>-0.14971751412429377</v>
      </c>
      <c r="N308" s="219">
        <v>-7.6271186440677888E-2</v>
      </c>
      <c r="O308" s="219">
        <v>-0.10734463276836152</v>
      </c>
      <c r="P308" s="219">
        <v>-0.1751412429378531</v>
      </c>
      <c r="Q308" s="219">
        <v>-0.45197740112994345</v>
      </c>
      <c r="R308" s="219">
        <v>8.7570621468926635E-2</v>
      </c>
      <c r="S308" s="219">
        <v>6.7796610169491595E-2</v>
      </c>
      <c r="T308" s="219">
        <v>-1.6949152542372899E-2</v>
      </c>
      <c r="U308" s="219">
        <v>-3.1073446327683489E-2</v>
      </c>
      <c r="V308" s="219">
        <v>-0.1751412429378531</v>
      </c>
      <c r="W308" s="219">
        <v>-0.13841807909604517</v>
      </c>
      <c r="X308" s="219">
        <v>0.25141242937853114</v>
      </c>
      <c r="Y308" s="219">
        <v>8.7570621468926635E-2</v>
      </c>
      <c r="Z308" s="219">
        <v>-8.4745762711864493E-3</v>
      </c>
      <c r="AA308" s="219">
        <v>5.6497175141242993E-2</v>
      </c>
      <c r="AB308" s="219">
        <v>2.8248587570621497E-2</v>
      </c>
      <c r="AC308" s="219">
        <v>0.12429378531073458</v>
      </c>
      <c r="AD308" s="219">
        <v>6.7796610169491595E-2</v>
      </c>
      <c r="AE308" s="219">
        <v>0</v>
      </c>
    </row>
    <row r="309" spans="5:31">
      <c r="E309" s="210" t="s">
        <v>232</v>
      </c>
      <c r="J309" s="219">
        <v>2.1505376344086041E-2</v>
      </c>
      <c r="K309" s="219">
        <v>-4.3010752688172081E-2</v>
      </c>
      <c r="L309" s="219">
        <v>0.19086021505376347</v>
      </c>
      <c r="M309" s="219">
        <v>-0.20161290322580649</v>
      </c>
      <c r="N309" s="219">
        <v>-2.4193548387096794E-2</v>
      </c>
      <c r="O309" s="219">
        <v>-6.1827956989247368E-2</v>
      </c>
      <c r="P309" s="219">
        <v>-0.16129032258064516</v>
      </c>
      <c r="Q309" s="219">
        <v>-0.29838709677419351</v>
      </c>
      <c r="R309" s="219">
        <v>2.9569892473118305E-2</v>
      </c>
      <c r="S309" s="219">
        <v>5.1075268817204346E-2</v>
      </c>
      <c r="T309" s="219">
        <v>-3.2258064516129059E-2</v>
      </c>
      <c r="U309" s="219">
        <v>-3.2258064516129059E-2</v>
      </c>
      <c r="V309" s="219">
        <v>-5.3763440860215101E-3</v>
      </c>
      <c r="W309" s="219">
        <v>-8.3333333333333259E-2</v>
      </c>
      <c r="X309" s="219">
        <v>0.15591397849462366</v>
      </c>
      <c r="Y309" s="219">
        <v>0.12096774193548383</v>
      </c>
      <c r="Z309" s="219">
        <v>-5.645161290322586E-2</v>
      </c>
      <c r="AA309" s="219">
        <v>8.0645161290322648E-3</v>
      </c>
      <c r="AB309" s="219">
        <v>0.10215053763440854</v>
      </c>
      <c r="AC309" s="219">
        <v>9.9462365591397789E-2</v>
      </c>
      <c r="AD309" s="219">
        <v>0.10215053763440854</v>
      </c>
      <c r="AE309" s="219">
        <v>0</v>
      </c>
    </row>
    <row r="310" spans="5:31">
      <c r="E310" s="210" t="s">
        <v>1626</v>
      </c>
      <c r="J310" s="219">
        <v>-8.5298196948682445E-2</v>
      </c>
      <c r="K310" s="219">
        <v>2.1398850802456893E-2</v>
      </c>
      <c r="L310" s="219">
        <v>0.22049402285185918</v>
      </c>
      <c r="M310" s="219">
        <v>-0.32841291856548455</v>
      </c>
      <c r="N310" s="219">
        <v>-0.10398916848292721</v>
      </c>
      <c r="O310" s="219">
        <v>0.12423221715870809</v>
      </c>
      <c r="P310" s="219">
        <v>0.26811307047090682</v>
      </c>
      <c r="Q310" s="219">
        <v>5.7492900072650469E-2</v>
      </c>
      <c r="R310" s="219">
        <v>0.21702661647183144</v>
      </c>
      <c r="S310" s="219">
        <v>4.6529291328181691E-2</v>
      </c>
      <c r="T310" s="219">
        <v>8.8666534574995029E-2</v>
      </c>
      <c r="U310" s="219">
        <v>0.14130506571560669</v>
      </c>
      <c r="V310" s="219">
        <v>-0.30169737798031843</v>
      </c>
      <c r="W310" s="219">
        <v>-0.13067168615018829</v>
      </c>
      <c r="X310" s="219">
        <v>3.7712172247539748E-2</v>
      </c>
      <c r="Y310" s="219">
        <v>-2.9060167756422985E-2</v>
      </c>
      <c r="Z310" s="219">
        <v>-0.24981837395152234</v>
      </c>
      <c r="AA310" s="219">
        <v>0.17865398586619111</v>
      </c>
      <c r="AB310" s="219">
        <v>0.16742619377848231</v>
      </c>
      <c r="AC310" s="219">
        <v>-8.3944257314576304E-2</v>
      </c>
      <c r="AD310" s="219">
        <v>3.1074565748629573E-2</v>
      </c>
      <c r="AE310" s="219">
        <v>0</v>
      </c>
    </row>
    <row r="311" spans="5:31">
      <c r="E311" s="210" t="s">
        <v>1880</v>
      </c>
      <c r="J311" s="219">
        <v>-0.28436664355749219</v>
      </c>
      <c r="K311" s="219">
        <v>-0.23989798950183214</v>
      </c>
      <c r="L311" s="219">
        <v>0.10943844706348424</v>
      </c>
      <c r="M311" s="219">
        <v>-0.23613449539467157</v>
      </c>
      <c r="N311" s="219">
        <v>0.19565217391304349</v>
      </c>
      <c r="O311" s="219">
        <v>0.13796177082301683</v>
      </c>
      <c r="P311" s="219">
        <v>-0.22927602258096466</v>
      </c>
      <c r="Q311" s="219">
        <v>-0.46251361790630863</v>
      </c>
      <c r="R311" s="219">
        <v>-0.28555511538080613</v>
      </c>
      <c r="S311" s="219">
        <v>0.16658413390115878</v>
      </c>
      <c r="T311" s="219">
        <v>-0.29199267109042276</v>
      </c>
      <c r="U311" s="219">
        <v>0.30226800039615731</v>
      </c>
      <c r="V311" s="219">
        <v>-1.8941269684064631E-2</v>
      </c>
      <c r="W311" s="219">
        <v>3.258393582252158E-2</v>
      </c>
      <c r="X311" s="219">
        <v>0.31558878874913338</v>
      </c>
      <c r="Y311" s="219">
        <v>-0.16205308507477459</v>
      </c>
      <c r="Z311" s="219">
        <v>-7.0714073487174317E-2</v>
      </c>
      <c r="AA311" s="219">
        <v>0.18802614638011297</v>
      </c>
      <c r="AB311" s="219">
        <v>0.12444290383282167</v>
      </c>
      <c r="AC311" s="219">
        <v>-0.25094087352679001</v>
      </c>
      <c r="AD311" s="219">
        <v>0.19174012082796868</v>
      </c>
      <c r="AE311" s="219">
        <v>0</v>
      </c>
    </row>
    <row r="312" spans="5:31">
      <c r="E312" s="210" t="s">
        <v>233</v>
      </c>
      <c r="J312" s="219">
        <v>-0.14151605544832432</v>
      </c>
      <c r="K312" s="219">
        <v>-0.10741650581973451</v>
      </c>
      <c r="L312" s="219">
        <v>0.14996783061355792</v>
      </c>
      <c r="M312" s="219">
        <v>-0.27887933555594557</v>
      </c>
      <c r="N312" s="219">
        <v>2.5998713224542377E-2</v>
      </c>
      <c r="O312" s="219">
        <v>0.12189272971866405</v>
      </c>
      <c r="P312" s="219">
        <v>1.9857284903784245E-2</v>
      </c>
      <c r="Q312" s="219">
        <v>-0.18719658419605775</v>
      </c>
      <c r="R312" s="219">
        <v>-6.5508568754752876E-3</v>
      </c>
      <c r="S312" s="219">
        <v>9.8262853132128403E-2</v>
      </c>
      <c r="T312" s="219">
        <v>-0.12806340293618762</v>
      </c>
      <c r="U312" s="219">
        <v>0.21108966485348307</v>
      </c>
      <c r="V312" s="219">
        <v>-0.19880680821196695</v>
      </c>
      <c r="W312" s="219">
        <v>-5.7027548692753068E-2</v>
      </c>
      <c r="X312" s="219">
        <v>0.15458852430250919</v>
      </c>
      <c r="Y312" s="219">
        <v>-9.0776159560156749E-2</v>
      </c>
      <c r="Z312" s="219">
        <v>-0.15938468737205355</v>
      </c>
      <c r="AA312" s="219">
        <v>0.19614552260630522</v>
      </c>
      <c r="AB312" s="219">
        <v>0.16108089138445347</v>
      </c>
      <c r="AC312" s="219">
        <v>-0.16268936070655665</v>
      </c>
      <c r="AD312" s="219">
        <v>0.12563607650465</v>
      </c>
      <c r="AE312" s="219">
        <v>0</v>
      </c>
    </row>
    <row r="313" spans="5:31">
      <c r="E313" s="210" t="s">
        <v>1881</v>
      </c>
      <c r="J313" s="219">
        <v>-0.14814814814814814</v>
      </c>
      <c r="K313" s="219">
        <v>0</v>
      </c>
      <c r="L313" s="219">
        <v>7.407407407407407E-2</v>
      </c>
      <c r="M313" s="219">
        <v>0.14814814814814814</v>
      </c>
      <c r="N313" s="219">
        <v>0.29629629629629628</v>
      </c>
      <c r="O313" s="219">
        <v>3.7037037037037035E-2</v>
      </c>
      <c r="P313" s="219">
        <v>0.1111111111111111</v>
      </c>
      <c r="Q313" s="219">
        <v>0.22222222222222221</v>
      </c>
      <c r="R313" s="219">
        <v>3.7037037037037035E-2</v>
      </c>
      <c r="S313" s="219">
        <v>-7.407407407407407E-2</v>
      </c>
      <c r="T313" s="219">
        <v>7.407407407407407E-2</v>
      </c>
      <c r="U313" s="219">
        <v>-7.407407407407407E-2</v>
      </c>
      <c r="V313" s="219">
        <v>3.7037037037037035E-2</v>
      </c>
      <c r="W313" s="219">
        <v>7.407407407407407E-2</v>
      </c>
      <c r="X313" s="219">
        <v>0</v>
      </c>
      <c r="Y313" s="219">
        <v>0.14814814814814814</v>
      </c>
      <c r="Z313" s="219">
        <v>0.51851851851851849</v>
      </c>
      <c r="AA313" s="219">
        <v>0.37037037037037035</v>
      </c>
      <c r="AB313" s="219">
        <v>0</v>
      </c>
      <c r="AC313" s="219">
        <v>0.33333333333333331</v>
      </c>
      <c r="AD313" s="219">
        <v>0</v>
      </c>
      <c r="AE313" s="219">
        <v>0</v>
      </c>
    </row>
    <row r="314" spans="5:31">
      <c r="E314" s="210" t="s">
        <v>1882</v>
      </c>
      <c r="J314" s="219">
        <v>-3.5714285714285712E-2</v>
      </c>
      <c r="K314" s="219">
        <v>0</v>
      </c>
      <c r="L314" s="219">
        <v>-7.1428571428571425E-2</v>
      </c>
      <c r="M314" s="219">
        <v>0.10714285714285714</v>
      </c>
      <c r="N314" s="219">
        <v>0.2857142857142857</v>
      </c>
      <c r="O314" s="219">
        <v>-3.5714285714285712E-2</v>
      </c>
      <c r="P314" s="219">
        <v>0.2857142857142857</v>
      </c>
      <c r="Q314" s="219">
        <v>7.1428571428571425E-2</v>
      </c>
      <c r="R314" s="219">
        <v>0.21428571428571427</v>
      </c>
      <c r="S314" s="219">
        <v>3.5714285714285712E-2</v>
      </c>
      <c r="T314" s="219">
        <v>7.1428571428571425E-2</v>
      </c>
      <c r="U314" s="219">
        <v>-0.17857142857142858</v>
      </c>
      <c r="V314" s="219">
        <v>0.21428571428571427</v>
      </c>
      <c r="W314" s="219">
        <v>7.1428571428571425E-2</v>
      </c>
      <c r="X314" s="219">
        <v>0</v>
      </c>
      <c r="Y314" s="219">
        <v>0.21428571428571427</v>
      </c>
      <c r="Z314" s="219">
        <v>0.39285714285714285</v>
      </c>
      <c r="AA314" s="219">
        <v>0.39285714285714285</v>
      </c>
      <c r="AB314" s="219">
        <v>-0.25</v>
      </c>
      <c r="AC314" s="219">
        <v>0.2857142857142857</v>
      </c>
      <c r="AD314" s="219">
        <v>0</v>
      </c>
      <c r="AE314" s="219">
        <v>0</v>
      </c>
    </row>
    <row r="315" spans="5:31">
      <c r="E315" s="210" t="s">
        <v>1628</v>
      </c>
      <c r="J315" s="219">
        <v>-0.1111111111111111</v>
      </c>
      <c r="K315" s="219">
        <v>0</v>
      </c>
      <c r="L315" s="219">
        <v>0</v>
      </c>
      <c r="M315" s="219">
        <v>0.1111111111111111</v>
      </c>
      <c r="N315" s="219">
        <v>0.25925925925925924</v>
      </c>
      <c r="O315" s="219">
        <v>0</v>
      </c>
      <c r="P315" s="219">
        <v>0.14814814814814814</v>
      </c>
      <c r="Q315" s="219">
        <v>0.14814814814814814</v>
      </c>
      <c r="R315" s="219">
        <v>0.1111111111111111</v>
      </c>
      <c r="S315" s="219">
        <v>0</v>
      </c>
      <c r="T315" s="219">
        <v>0.14814814814814814</v>
      </c>
      <c r="U315" s="219">
        <v>-0.1111111111111111</v>
      </c>
      <c r="V315" s="219">
        <v>7.407407407407407E-2</v>
      </c>
      <c r="W315" s="219">
        <v>7.407407407407407E-2</v>
      </c>
      <c r="X315" s="219">
        <v>0</v>
      </c>
      <c r="Y315" s="219">
        <v>0.18518518518518517</v>
      </c>
      <c r="Z315" s="219">
        <v>0.44444444444444442</v>
      </c>
      <c r="AA315" s="219">
        <v>0.37037037037037035</v>
      </c>
      <c r="AB315" s="219">
        <v>-7.407407407407407E-2</v>
      </c>
      <c r="AC315" s="219">
        <v>0.29629629629629628</v>
      </c>
      <c r="AD315" s="219">
        <v>0</v>
      </c>
      <c r="AE315" s="219">
        <v>0</v>
      </c>
    </row>
    <row r="316" spans="5:31">
      <c r="E316" s="210" t="s">
        <v>1883</v>
      </c>
      <c r="J316" s="219">
        <v>-0.1137906479943033</v>
      </c>
      <c r="K316" s="219">
        <v>0.15909938625343326</v>
      </c>
      <c r="L316" s="219">
        <v>-0.26522837475840094</v>
      </c>
      <c r="M316" s="219">
        <v>8.5602387168966912E-2</v>
      </c>
      <c r="N316" s="219">
        <v>-1.5099521888033623E-2</v>
      </c>
      <c r="O316" s="219">
        <v>0.11302092163710968</v>
      </c>
      <c r="P316" s="219">
        <v>3.9084805533891737E-2</v>
      </c>
      <c r="Q316" s="219">
        <v>-8.4234173137567384E-2</v>
      </c>
      <c r="R316" s="219">
        <v>3.9447628089925781E-2</v>
      </c>
      <c r="S316" s="219">
        <v>0.13578210301447907</v>
      </c>
      <c r="T316" s="219">
        <v>6.2851378386626494E-2</v>
      </c>
      <c r="U316" s="219">
        <v>4.9911837509748723E-2</v>
      </c>
      <c r="V316" s="219">
        <v>9.4808585670205173E-3</v>
      </c>
      <c r="W316" s="219">
        <v>-8.874741446543008E-2</v>
      </c>
      <c r="X316" s="219">
        <v>4.0453019565291154E-2</v>
      </c>
      <c r="Y316" s="219">
        <v>-1.604048692821541E-2</v>
      </c>
      <c r="Z316" s="219">
        <v>0.11016581329897254</v>
      </c>
      <c r="AA316" s="219">
        <v>-0.1224373537689465</v>
      </c>
      <c r="AB316" s="219">
        <v>-6.7725746838018352E-2</v>
      </c>
      <c r="AC316" s="219">
        <v>-0.30739039028856258</v>
      </c>
      <c r="AD316" s="219">
        <v>3.8901698823369829E-2</v>
      </c>
      <c r="AE316" s="219">
        <v>0</v>
      </c>
    </row>
    <row r="317" spans="5:31">
      <c r="E317" s="210" t="s">
        <v>1884</v>
      </c>
      <c r="J317" s="219">
        <v>-0.13775741041001188</v>
      </c>
      <c r="K317" s="219">
        <v>0.30538171014689752</v>
      </c>
      <c r="L317" s="219">
        <v>-0.52571239939027348</v>
      </c>
      <c r="M317" s="219">
        <v>8.2885909298329133E-2</v>
      </c>
      <c r="N317" s="219">
        <v>2.2192879404254441E-2</v>
      </c>
      <c r="O317" s="219">
        <v>-4.4659553190869658E-2</v>
      </c>
      <c r="P317" s="219">
        <v>-0.14098274707030295</v>
      </c>
      <c r="Q317" s="219">
        <v>0.13125819198617433</v>
      </c>
      <c r="R317" s="219">
        <v>0.13401167024282265</v>
      </c>
      <c r="S317" s="219">
        <v>0.31524801693253202</v>
      </c>
      <c r="T317" s="219">
        <v>0.15976581842189574</v>
      </c>
      <c r="U317" s="219">
        <v>0.12315698515490739</v>
      </c>
      <c r="V317" s="219">
        <v>-0.16072895327048353</v>
      </c>
      <c r="W317" s="219">
        <v>-0.14546831461110515</v>
      </c>
      <c r="X317" s="219">
        <v>-9.605134130120295E-2</v>
      </c>
      <c r="Y317" s="219">
        <v>-4.1682767459246373E-2</v>
      </c>
      <c r="Z317" s="219">
        <v>-6.2419293765837859E-2</v>
      </c>
      <c r="AA317" s="219">
        <v>-0.20366030078545974</v>
      </c>
      <c r="AB317" s="219">
        <v>-0.17776828451314119</v>
      </c>
      <c r="AC317" s="219">
        <v>-0.35947454780236315</v>
      </c>
      <c r="AD317" s="219">
        <v>-7.5091507519636502E-2</v>
      </c>
      <c r="AE317" s="219">
        <v>0</v>
      </c>
    </row>
    <row r="318" spans="5:31">
      <c r="E318" s="210" t="s">
        <v>1885</v>
      </c>
      <c r="J318" s="219">
        <v>-0.11737881070503232</v>
      </c>
      <c r="K318" s="219">
        <v>0.19893112163348353</v>
      </c>
      <c r="L318" s="219">
        <v>-0.32805134572351519</v>
      </c>
      <c r="M318" s="219">
        <v>8.4517688947917835E-2</v>
      </c>
      <c r="N318" s="219">
        <v>-1.7096402161070321E-3</v>
      </c>
      <c r="O318" s="219">
        <v>8.758903640226702E-2</v>
      </c>
      <c r="P318" s="219">
        <v>2.7622699359414389E-3</v>
      </c>
      <c r="Q318" s="219">
        <v>-2.0570433467973447E-2</v>
      </c>
      <c r="R318" s="219">
        <v>6.2790422482475294E-2</v>
      </c>
      <c r="S318" s="219">
        <v>0.18866974802234537</v>
      </c>
      <c r="T318" s="219">
        <v>9.0240038431581737E-2</v>
      </c>
      <c r="U318" s="219">
        <v>6.9482392295315637E-2</v>
      </c>
      <c r="V318" s="219">
        <v>-3.7834620567607662E-2</v>
      </c>
      <c r="W318" s="219">
        <v>-0.10463951847488792</v>
      </c>
      <c r="X318" s="219">
        <v>9.1999131050633509E-3</v>
      </c>
      <c r="Y318" s="219">
        <v>-2.1322816455640374E-2</v>
      </c>
      <c r="Z318" s="219">
        <v>5.3594041691908019E-2</v>
      </c>
      <c r="AA318" s="219">
        <v>-0.15308874410324255</v>
      </c>
      <c r="AB318" s="219">
        <v>-9.6444548843961822E-2</v>
      </c>
      <c r="AC318" s="219">
        <v>-0.32891323046056081</v>
      </c>
      <c r="AD318" s="219">
        <v>1.3526998362772267E-2</v>
      </c>
      <c r="AE318" s="219">
        <v>0</v>
      </c>
    </row>
    <row r="319" spans="5:31">
      <c r="E319" s="210" t="s">
        <v>1886</v>
      </c>
      <c r="J319" s="219">
        <v>-8.933154684740334E-2</v>
      </c>
      <c r="K319" s="219">
        <v>0.10315216161897379</v>
      </c>
      <c r="L319" s="219">
        <v>-2.614910777208394E-2</v>
      </c>
      <c r="M319" s="219">
        <v>-0.14253025570529954</v>
      </c>
      <c r="N319" s="219">
        <v>0.17382566101429475</v>
      </c>
      <c r="O319" s="219">
        <v>0.16202354333243424</v>
      </c>
      <c r="P319" s="219">
        <v>0.19703402733671485</v>
      </c>
      <c r="Q319" s="219">
        <v>-5.2337367427373216E-2</v>
      </c>
      <c r="R319" s="219">
        <v>-0.23420221512654762</v>
      </c>
      <c r="S319" s="219">
        <v>-3.7102934651156799E-2</v>
      </c>
      <c r="T319" s="219">
        <v>-2.21425650573802E-3</v>
      </c>
      <c r="U319" s="219">
        <v>1.8375283851153223E-2</v>
      </c>
      <c r="V319" s="219">
        <v>5.3029050697338594E-3</v>
      </c>
      <c r="W319" s="219">
        <v>4.4715800830019872E-2</v>
      </c>
      <c r="X319" s="219">
        <v>-2.7406318243907643E-2</v>
      </c>
      <c r="Y319" s="219">
        <v>-5.2446122658499891E-2</v>
      </c>
      <c r="Z319" s="219">
        <v>-4.2719054786536127E-3</v>
      </c>
      <c r="AA319" s="219">
        <v>8.0043850109189161E-3</v>
      </c>
      <c r="AB319" s="219">
        <v>-1.5082175452639358E-2</v>
      </c>
      <c r="AC319" s="219">
        <v>0.3255870607376215</v>
      </c>
      <c r="AD319" s="219">
        <v>-4.3023569433689943E-3</v>
      </c>
      <c r="AE319" s="219">
        <v>0</v>
      </c>
    </row>
    <row r="320" spans="5:31">
      <c r="E320" s="210" t="s">
        <v>1887</v>
      </c>
      <c r="J320" s="219">
        <v>0.17222167439108574</v>
      </c>
      <c r="K320" s="219">
        <v>-0.17024948229957598</v>
      </c>
      <c r="L320" s="219">
        <v>-0.28019919140124239</v>
      </c>
      <c r="M320" s="219">
        <v>-0.21802583571639877</v>
      </c>
      <c r="N320" s="219">
        <v>-6.9618380830292897E-2</v>
      </c>
      <c r="O320" s="219">
        <v>-0.16088156986490482</v>
      </c>
      <c r="P320" s="219">
        <v>0.16403707721132044</v>
      </c>
      <c r="Q320" s="219">
        <v>0.5848042599349178</v>
      </c>
      <c r="R320" s="219">
        <v>0.13982841928803871</v>
      </c>
      <c r="S320" s="219">
        <v>0.34764816093087464</v>
      </c>
      <c r="T320" s="219">
        <v>0.10324425599053347</v>
      </c>
      <c r="U320" s="219">
        <v>-0.21117246819840246</v>
      </c>
      <c r="V320" s="219">
        <v>7.0555172073759997E-2</v>
      </c>
      <c r="W320" s="219">
        <v>-0.37969628241790748</v>
      </c>
      <c r="X320" s="219">
        <v>-2.5293363573612049E-2</v>
      </c>
      <c r="Y320" s="219">
        <v>0.11330243565723311</v>
      </c>
      <c r="Z320" s="219">
        <v>-0.21600433882260134</v>
      </c>
      <c r="AA320" s="219">
        <v>-0.4919140124248102</v>
      </c>
      <c r="AB320" s="219">
        <v>1.8489300857903561E-2</v>
      </c>
      <c r="AC320" s="219">
        <v>6.6906616704466987E-2</v>
      </c>
      <c r="AD320" s="219">
        <v>-0.2614140617296124</v>
      </c>
      <c r="AE320" s="219">
        <v>0</v>
      </c>
    </row>
    <row r="321" spans="5:31">
      <c r="E321" s="210" t="s">
        <v>1888</v>
      </c>
      <c r="J321" s="219">
        <v>9.8822621115614698E-2</v>
      </c>
      <c r="K321" s="219">
        <v>-0.16811426365566493</v>
      </c>
      <c r="L321" s="219">
        <v>-0.41468828411503572</v>
      </c>
      <c r="M321" s="219">
        <v>-0.22437753329473073</v>
      </c>
      <c r="N321" s="219">
        <v>-0.17573827446438919</v>
      </c>
      <c r="O321" s="219">
        <v>-3.4645821270025121E-2</v>
      </c>
      <c r="P321" s="219">
        <v>0.32088399922794825</v>
      </c>
      <c r="Q321" s="219">
        <v>0.22437753329473073</v>
      </c>
      <c r="R321" s="219">
        <v>0.27388535031847128</v>
      </c>
      <c r="S321" s="219">
        <v>0.33043813935533689</v>
      </c>
      <c r="T321" s="219">
        <v>0.30515344528083382</v>
      </c>
      <c r="U321" s="219">
        <v>-0.16956186064466325</v>
      </c>
      <c r="V321" s="219">
        <v>0.46853889210577088</v>
      </c>
      <c r="W321" s="219">
        <v>-0.41854854275236442</v>
      </c>
      <c r="X321" s="219">
        <v>-0.1519976838448176</v>
      </c>
      <c r="Y321" s="219">
        <v>8.5504728816830716E-2</v>
      </c>
      <c r="Z321" s="219">
        <v>-0.22273692337386602</v>
      </c>
      <c r="AA321" s="219">
        <v>-0.53290870488322717</v>
      </c>
      <c r="AB321" s="219">
        <v>2.7504342790966939E-2</v>
      </c>
      <c r="AC321" s="219">
        <v>-0.12912565141864513</v>
      </c>
      <c r="AD321" s="219">
        <v>1.4958502219648688E-2</v>
      </c>
      <c r="AE321" s="219">
        <v>0</v>
      </c>
    </row>
    <row r="322" spans="5:31">
      <c r="E322" s="210" t="s">
        <v>1889</v>
      </c>
      <c r="J322" s="219">
        <v>0.15194231518773557</v>
      </c>
      <c r="K322" s="219">
        <v>-0.16837728985318948</v>
      </c>
      <c r="L322" s="219">
        <v>-0.32447706898791739</v>
      </c>
      <c r="M322" s="219">
        <v>-0.22261920228660514</v>
      </c>
      <c r="N322" s="219">
        <v>-0.10608029102247618</v>
      </c>
      <c r="O322" s="219">
        <v>-0.12212550344289991</v>
      </c>
      <c r="P322" s="219">
        <v>0.21534364037936862</v>
      </c>
      <c r="Q322" s="219">
        <v>0.46946862413927509</v>
      </c>
      <c r="R322" s="219">
        <v>0.17721190074054827</v>
      </c>
      <c r="S322" s="219">
        <v>0.34474470572950494</v>
      </c>
      <c r="T322" s="219">
        <v>0.17052098220085748</v>
      </c>
      <c r="U322" s="219">
        <v>-0.19793426010133819</v>
      </c>
      <c r="V322" s="219">
        <v>0.20196180329998703</v>
      </c>
      <c r="W322" s="219">
        <v>-0.39151617513316872</v>
      </c>
      <c r="X322" s="219">
        <v>-6.9052877744575775E-2</v>
      </c>
      <c r="Y322" s="219">
        <v>0.10185786670131225</v>
      </c>
      <c r="Z322" s="219">
        <v>-0.21956606470053266</v>
      </c>
      <c r="AA322" s="219">
        <v>-0.50623619592048841</v>
      </c>
      <c r="AB322" s="219">
        <v>1.8578667013122083E-2</v>
      </c>
      <c r="AC322" s="219">
        <v>-2.4035338443549729E-3</v>
      </c>
      <c r="AD322" s="219">
        <v>-0.17305443679355595</v>
      </c>
      <c r="AE322" s="219">
        <v>0</v>
      </c>
    </row>
    <row r="323" spans="5:31">
      <c r="E323" s="210" t="s">
        <v>1890</v>
      </c>
      <c r="J323" s="219">
        <v>0.10780856423173787</v>
      </c>
      <c r="K323" s="219">
        <v>-0.24911838790931998</v>
      </c>
      <c r="L323" s="219">
        <v>0.18967254408060438</v>
      </c>
      <c r="M323" s="219">
        <v>-4.9874055415617222E-2</v>
      </c>
      <c r="N323" s="219">
        <v>0.25818639798488663</v>
      </c>
      <c r="O323" s="219">
        <v>0.27279596977329967</v>
      </c>
      <c r="P323" s="219">
        <v>-0.12191435768261973</v>
      </c>
      <c r="Q323" s="219">
        <v>0.30654911838790916</v>
      </c>
      <c r="R323" s="219">
        <v>0</v>
      </c>
      <c r="S323" s="219">
        <v>-2.468513853904292E-2</v>
      </c>
      <c r="T323" s="219">
        <v>-0.17959697732997487</v>
      </c>
      <c r="U323" s="219">
        <v>-0.17657430730478602</v>
      </c>
      <c r="V323" s="219">
        <v>-0.22166246851385399</v>
      </c>
      <c r="W323" s="219">
        <v>-0.21788413098236781</v>
      </c>
      <c r="X323" s="219">
        <v>-0.13224181360201509</v>
      </c>
      <c r="Y323" s="219">
        <v>-1.4357682619647361E-2</v>
      </c>
      <c r="Z323" s="219">
        <v>-5.6423173803526495E-2</v>
      </c>
      <c r="AA323" s="219">
        <v>-0.32695214105793458</v>
      </c>
      <c r="AB323" s="219">
        <v>0.45037783375314849</v>
      </c>
      <c r="AC323" s="219">
        <v>0.14408060453400501</v>
      </c>
      <c r="AD323" s="219">
        <v>-0.74332493702770785</v>
      </c>
      <c r="AE323" s="219">
        <v>0</v>
      </c>
    </row>
    <row r="324" spans="5:31">
      <c r="E324" s="210" t="s">
        <v>1891</v>
      </c>
      <c r="J324" s="219">
        <v>1.5713662156263616E-2</v>
      </c>
      <c r="K324" s="219">
        <v>-0.94805761676123979</v>
      </c>
      <c r="L324" s="219">
        <v>0.44783937145351371</v>
      </c>
      <c r="M324" s="219">
        <v>-1.0471409864687908</v>
      </c>
      <c r="N324" s="219">
        <v>0.97031863814927977</v>
      </c>
      <c r="O324" s="219">
        <v>0.65473592317765172</v>
      </c>
      <c r="P324" s="219">
        <v>0.99214316892186816</v>
      </c>
      <c r="Q324" s="219">
        <v>-0.29375818419903976</v>
      </c>
      <c r="R324" s="219">
        <v>0.2714971628109995</v>
      </c>
      <c r="S324" s="219">
        <v>0.4945438673068529</v>
      </c>
      <c r="T324" s="219">
        <v>-0.34177215189873411</v>
      </c>
      <c r="U324" s="219">
        <v>0.3435181143605413</v>
      </c>
      <c r="V324" s="219">
        <v>0.72413793103448276</v>
      </c>
      <c r="W324" s="219">
        <v>0.31689218681798342</v>
      </c>
      <c r="X324" s="219">
        <v>0.64775207333042339</v>
      </c>
      <c r="Y324" s="219">
        <v>0.51593190746398954</v>
      </c>
      <c r="Z324" s="219">
        <v>-1.4941073766914013</v>
      </c>
      <c r="AA324" s="219">
        <v>-1.4495853339153206</v>
      </c>
      <c r="AB324" s="219">
        <v>-1.0593627237014405</v>
      </c>
      <c r="AC324" s="219">
        <v>-0.39546049759930157</v>
      </c>
      <c r="AD324" s="219">
        <v>0.90309908336970757</v>
      </c>
      <c r="AE324" s="219">
        <v>0</v>
      </c>
    </row>
    <row r="325" spans="5:31">
      <c r="E325" s="210" t="s">
        <v>234</v>
      </c>
      <c r="J325" s="219">
        <v>0.16241062308478038</v>
      </c>
      <c r="K325" s="219">
        <v>-0.47191011235955072</v>
      </c>
      <c r="L325" s="219">
        <v>-1.3452502553626151</v>
      </c>
      <c r="M325" s="219">
        <v>0.36874361593462712</v>
      </c>
      <c r="N325" s="219">
        <v>0.20429009193054129</v>
      </c>
      <c r="O325" s="219">
        <v>-0.3718079673135854</v>
      </c>
      <c r="P325" s="219">
        <v>1</v>
      </c>
      <c r="Q325" s="219">
        <v>0.55566905005107248</v>
      </c>
      <c r="R325" s="219">
        <v>1</v>
      </c>
      <c r="S325" s="219">
        <v>0.88968335035750767</v>
      </c>
      <c r="T325" s="219">
        <v>-0.19407558733401437</v>
      </c>
      <c r="U325" s="219">
        <v>0.44637385086823284</v>
      </c>
      <c r="V325" s="219">
        <v>7.7630234933605699E-2</v>
      </c>
      <c r="W325" s="219">
        <v>-1.3595505617977532</v>
      </c>
      <c r="X325" s="219">
        <v>0.79366700715015326</v>
      </c>
      <c r="Y325" s="219">
        <v>-1.5597548518896835</v>
      </c>
      <c r="Z325" s="219">
        <v>-7.1501532175689778E-3</v>
      </c>
      <c r="AA325" s="219">
        <v>-0.41470888661899907</v>
      </c>
      <c r="AB325" s="219">
        <v>-1.6394279877425948</v>
      </c>
      <c r="AC325" s="219">
        <v>-9.4994892747701898E-2</v>
      </c>
      <c r="AD325" s="219">
        <v>-0.25331971399387138</v>
      </c>
      <c r="AE325" s="219">
        <v>0</v>
      </c>
    </row>
    <row r="326" spans="5:31">
      <c r="E326" s="210" t="s">
        <v>235</v>
      </c>
      <c r="J326" s="219">
        <v>-0.44657298962817277</v>
      </c>
      <c r="K326" s="219">
        <v>0.14442920834068881</v>
      </c>
      <c r="L326" s="219">
        <v>0.12478214701787933</v>
      </c>
      <c r="M326" s="219">
        <v>-9.8930048674574014E-2</v>
      </c>
      <c r="N326" s="219">
        <v>-0.15369196388355796</v>
      </c>
      <c r="O326" s="219">
        <v>0.16314866685756088</v>
      </c>
      <c r="P326" s="219">
        <v>-0.87465033805668135</v>
      </c>
      <c r="Q326" s="219">
        <v>0.35825005061874965</v>
      </c>
      <c r="R326" s="219">
        <v>0.17886788253966618</v>
      </c>
      <c r="S326" s="219">
        <v>0.45995668403374429</v>
      </c>
      <c r="T326" s="219">
        <v>-0.275023420136425</v>
      </c>
      <c r="U326" s="219">
        <v>5.406815430554953E-2</v>
      </c>
      <c r="V326" s="219">
        <v>0.51069031668163589</v>
      </c>
      <c r="W326" s="219">
        <v>0.45033433334058387</v>
      </c>
      <c r="X326" s="219">
        <v>8.5017002266313077E-2</v>
      </c>
      <c r="Y326" s="219">
        <v>6.224218534074577E-2</v>
      </c>
      <c r="Z326" s="219">
        <v>5.5279664921469462E-2</v>
      </c>
      <c r="AA326" s="219">
        <v>0.38419287479405229</v>
      </c>
      <c r="AB326" s="219">
        <v>-0.34190551350582882</v>
      </c>
      <c r="AC326" s="219">
        <v>6.5068400277436947E-2</v>
      </c>
      <c r="AD326" s="219">
        <v>0.14253953797218905</v>
      </c>
      <c r="AE326" s="219">
        <v>0</v>
      </c>
    </row>
    <row r="327" spans="5:31">
      <c r="E327" s="210" t="s">
        <v>236</v>
      </c>
      <c r="J327" s="219">
        <v>-0.340025701095508</v>
      </c>
      <c r="K327" s="219">
        <v>0.1243605590107154</v>
      </c>
      <c r="L327" s="219">
        <v>0.17123439661164241</v>
      </c>
      <c r="M327" s="219">
        <v>9.4193798375536958E-2</v>
      </c>
      <c r="N327" s="219">
        <v>-0.14802083009646649</v>
      </c>
      <c r="O327" s="219">
        <v>-8.8779711483426726E-2</v>
      </c>
      <c r="P327" s="219">
        <v>-0.84632426681126904</v>
      </c>
      <c r="Q327" s="219">
        <v>0.4630958280793942</v>
      </c>
      <c r="R327" s="219">
        <v>-0.13510083967007916</v>
      </c>
      <c r="S327" s="219">
        <v>0.41116660862764065</v>
      </c>
      <c r="T327" s="219">
        <v>-0.38906034866285122</v>
      </c>
      <c r="U327" s="219">
        <v>7.5781544800446882E-2</v>
      </c>
      <c r="V327" s="219">
        <v>0.42671774035121462</v>
      </c>
      <c r="W327" s="219">
        <v>0.40411154871988869</v>
      </c>
      <c r="X327" s="219">
        <v>-3.2255769425075222E-2</v>
      </c>
      <c r="Y327" s="219">
        <v>-7.7288741797746321E-2</v>
      </c>
      <c r="Z327" s="219">
        <v>-1.421410144395009E-2</v>
      </c>
      <c r="AA327" s="219">
        <v>0.17432518554543089</v>
      </c>
      <c r="AB327" s="219">
        <v>-0.11985970693204223</v>
      </c>
      <c r="AC327" s="219">
        <v>-2.7419580709238384E-4</v>
      </c>
      <c r="AD327" s="219">
        <v>0.18885779526767624</v>
      </c>
      <c r="AE327" s="219">
        <v>0</v>
      </c>
    </row>
    <row r="328" spans="5:31">
      <c r="E328" s="210" t="s">
        <v>237</v>
      </c>
      <c r="J328" s="219">
        <v>-0.38266242225741692</v>
      </c>
      <c r="K328" s="219">
        <v>0.13490873434259509</v>
      </c>
      <c r="L328" s="219">
        <v>0.15319107065042981</v>
      </c>
      <c r="M328" s="219">
        <v>1.495653802065838E-2</v>
      </c>
      <c r="N328" s="219">
        <v>-0.1556110922112055</v>
      </c>
      <c r="O328" s="219">
        <v>1.1271402097866378E-2</v>
      </c>
      <c r="P328" s="219">
        <v>-0.85847233573512283</v>
      </c>
      <c r="Q328" s="219">
        <v>0.42173791559726581</v>
      </c>
      <c r="R328" s="219">
        <v>-7.5806117564269264E-3</v>
      </c>
      <c r="S328" s="219">
        <v>0.43173433911722298</v>
      </c>
      <c r="T328" s="219">
        <v>-0.33825681505579835</v>
      </c>
      <c r="U328" s="219">
        <v>6.6894843032782689E-2</v>
      </c>
      <c r="V328" s="219">
        <v>0.45920425377086049</v>
      </c>
      <c r="W328" s="219">
        <v>0.42248951993557693</v>
      </c>
      <c r="X328" s="219">
        <v>1.5399965385585987E-2</v>
      </c>
      <c r="Y328" s="219">
        <v>-2.0959907935460705E-2</v>
      </c>
      <c r="Z328" s="219">
        <v>1.2391688366792495E-2</v>
      </c>
      <c r="AA328" s="219">
        <v>0.25896774385381427</v>
      </c>
      <c r="AB328" s="219">
        <v>-0.21325532775848621</v>
      </c>
      <c r="AC328" s="219">
        <v>2.5150475694749003E-2</v>
      </c>
      <c r="AD328" s="219">
        <v>0.16887415192975108</v>
      </c>
      <c r="AE328" s="219">
        <v>0</v>
      </c>
    </row>
    <row r="329" spans="5:31">
      <c r="E329" s="210" t="s">
        <v>238</v>
      </c>
      <c r="J329" s="219">
        <v>0</v>
      </c>
      <c r="K329" s="219">
        <v>-4.4859813084112125E-2</v>
      </c>
      <c r="L329" s="219">
        <v>8.785046728971968E-2</v>
      </c>
      <c r="M329" s="219">
        <v>3.7383177570093455E-2</v>
      </c>
      <c r="N329" s="219">
        <v>2.6168224299065394E-2</v>
      </c>
      <c r="O329" s="219">
        <v>7.2897196261682215E-2</v>
      </c>
      <c r="P329" s="219">
        <v>-0.16074766355140191</v>
      </c>
      <c r="Q329" s="219">
        <v>5.7943925233644888E-2</v>
      </c>
      <c r="R329" s="219">
        <v>-3.7383177570093989E-3</v>
      </c>
      <c r="S329" s="219">
        <v>-2.9906542056074792E-2</v>
      </c>
      <c r="T329" s="219">
        <v>-0.11401869158878507</v>
      </c>
      <c r="U329" s="219">
        <v>3.551401869158876E-2</v>
      </c>
      <c r="V329" s="219">
        <v>0.11028037383177568</v>
      </c>
      <c r="W329" s="219">
        <v>-7.102803738317752E-2</v>
      </c>
      <c r="X329" s="219">
        <v>-6.1682242990654154E-2</v>
      </c>
      <c r="Y329" s="219">
        <v>-5.4205607476635491E-2</v>
      </c>
      <c r="Z329" s="219">
        <v>5.6074766355140186E-2</v>
      </c>
      <c r="AA329" s="219">
        <v>-7.6635514018691619E-2</v>
      </c>
      <c r="AB329" s="219">
        <v>1.8691588785046728E-2</v>
      </c>
      <c r="AC329" s="219">
        <v>4.8598130841121523E-2</v>
      </c>
      <c r="AD329" s="219">
        <v>-8.2242990654205581E-2</v>
      </c>
      <c r="AE329" s="219">
        <v>0</v>
      </c>
    </row>
    <row r="330" spans="5:31">
      <c r="E330" s="210" t="s">
        <v>239</v>
      </c>
      <c r="J330" s="219">
        <v>5.8708414872797876E-3</v>
      </c>
      <c r="K330" s="219">
        <v>-0.13894324853228965</v>
      </c>
      <c r="L330" s="219">
        <v>0.14090019569471615</v>
      </c>
      <c r="M330" s="219">
        <v>4.8923679060665359E-2</v>
      </c>
      <c r="N330" s="219">
        <v>-3.9138943248532843E-3</v>
      </c>
      <c r="O330" s="219">
        <v>4.5009784735812075E-2</v>
      </c>
      <c r="P330" s="219">
        <v>-0.18003913894324858</v>
      </c>
      <c r="Q330" s="219">
        <v>1.9569471624266144E-2</v>
      </c>
      <c r="R330" s="219">
        <v>1.3698630136986217E-2</v>
      </c>
      <c r="S330" s="219">
        <v>7.8277886497064297E-3</v>
      </c>
      <c r="T330" s="219">
        <v>-3.9138943248532287E-2</v>
      </c>
      <c r="U330" s="219">
        <v>5.2837573385518505E-2</v>
      </c>
      <c r="V330" s="219">
        <v>5.6751467710371789E-2</v>
      </c>
      <c r="W330" s="219">
        <v>-7.8277886497064575E-2</v>
      </c>
      <c r="X330" s="219">
        <v>-6.2622309197651715E-2</v>
      </c>
      <c r="Y330" s="219">
        <v>-7.8277886497064575E-2</v>
      </c>
      <c r="Z330" s="219">
        <v>5.0880626223092001E-2</v>
      </c>
      <c r="AA330" s="219">
        <v>-9.3933463796477573E-2</v>
      </c>
      <c r="AB330" s="219">
        <v>-2.544031311154607E-2</v>
      </c>
      <c r="AC330" s="219">
        <v>-3.9138943248532287E-2</v>
      </c>
      <c r="AD330" s="219">
        <v>-0.12524461839530329</v>
      </c>
      <c r="AE330" s="219">
        <v>0</v>
      </c>
    </row>
    <row r="331" spans="5:31">
      <c r="E331" s="210" t="s">
        <v>240</v>
      </c>
      <c r="J331" s="219">
        <v>3.838771593090129E-3</v>
      </c>
      <c r="K331" s="219">
        <v>-9.7888675623800409E-2</v>
      </c>
      <c r="L331" s="219">
        <v>0.11900191938579646</v>
      </c>
      <c r="M331" s="219">
        <v>4.414587332053737E-2</v>
      </c>
      <c r="N331" s="219">
        <v>1.151631477927066E-2</v>
      </c>
      <c r="O331" s="219">
        <v>5.7581573896353162E-2</v>
      </c>
      <c r="P331" s="219">
        <v>-0.17274472168905949</v>
      </c>
      <c r="Q331" s="219">
        <v>3.8387715930902108E-2</v>
      </c>
      <c r="R331" s="219">
        <v>7.6775431861803951E-3</v>
      </c>
      <c r="S331" s="219">
        <v>-7.6775431861803951E-3</v>
      </c>
      <c r="T331" s="219">
        <v>-7.1017274472168962E-2</v>
      </c>
      <c r="U331" s="219">
        <v>4.6065259117082508E-2</v>
      </c>
      <c r="V331" s="219">
        <v>8.2533589251439485E-2</v>
      </c>
      <c r="W331" s="219">
        <v>-7.4856046065259085E-2</v>
      </c>
      <c r="X331" s="219">
        <v>-6.1420345489443431E-2</v>
      </c>
      <c r="Y331" s="219">
        <v>-6.71785028790787E-2</v>
      </c>
      <c r="Z331" s="219">
        <v>5.37428023032629E-2</v>
      </c>
      <c r="AA331" s="219">
        <v>-8.6372360844529747E-2</v>
      </c>
      <c r="AB331" s="219">
        <v>-5.7581573896353985E-3</v>
      </c>
      <c r="AC331" s="219">
        <v>0</v>
      </c>
      <c r="AD331" s="219">
        <v>-0.10748560460652594</v>
      </c>
      <c r="AE331" s="219">
        <v>0</v>
      </c>
    </row>
    <row r="332" spans="5:31">
      <c r="E332" s="210" t="s">
        <v>241</v>
      </c>
      <c r="J332" s="219">
        <v>2.0887728459530137E-2</v>
      </c>
      <c r="K332" s="219">
        <v>-0.16449086161879889</v>
      </c>
      <c r="L332" s="219">
        <v>2.8720626631853825E-2</v>
      </c>
      <c r="M332" s="219">
        <v>0.12271540469973899</v>
      </c>
      <c r="N332" s="219">
        <v>8.0939947780678895E-2</v>
      </c>
      <c r="O332" s="219">
        <v>7.8328981723238718E-3</v>
      </c>
      <c r="P332" s="219">
        <v>8.6161879895561469E-2</v>
      </c>
      <c r="Q332" s="219">
        <v>-0.10966057441253253</v>
      </c>
      <c r="R332" s="219">
        <v>-0.20626631853785898</v>
      </c>
      <c r="S332" s="219">
        <v>3.3942558746736406E-2</v>
      </c>
      <c r="T332" s="219">
        <v>-2.3498694516971244E-2</v>
      </c>
      <c r="U332" s="219">
        <v>1.0443864229765162E-2</v>
      </c>
      <c r="V332" s="219">
        <v>1.3054830287206267E-2</v>
      </c>
      <c r="W332" s="219">
        <v>-4.1775456919059907E-2</v>
      </c>
      <c r="X332" s="219">
        <v>-0.16449086161879889</v>
      </c>
      <c r="Y332" s="219">
        <v>-0.22454308093994774</v>
      </c>
      <c r="Z332" s="219">
        <v>4.1775456919060094E-2</v>
      </c>
      <c r="AA332" s="219">
        <v>-6.5274151436031339E-2</v>
      </c>
      <c r="AB332" s="219">
        <v>-0.10704960835509124</v>
      </c>
      <c r="AC332" s="219">
        <v>5.7441253263707651E-2</v>
      </c>
      <c r="AD332" s="219">
        <v>-3.1331592689294932E-2</v>
      </c>
      <c r="AE332" s="219">
        <v>0</v>
      </c>
    </row>
    <row r="333" spans="5:31">
      <c r="E333" s="210" t="s">
        <v>242</v>
      </c>
      <c r="J333" s="219">
        <v>1.0362694300518097E-2</v>
      </c>
      <c r="K333" s="219">
        <v>-0.15025906735751307</v>
      </c>
      <c r="L333" s="219">
        <v>-5.9585492227979382E-2</v>
      </c>
      <c r="M333" s="219">
        <v>0.12953367875647667</v>
      </c>
      <c r="N333" s="219">
        <v>0.16062176165803096</v>
      </c>
      <c r="O333" s="219">
        <v>-1.2953367875647668E-2</v>
      </c>
      <c r="P333" s="219">
        <v>0.1088082901554403</v>
      </c>
      <c r="Q333" s="219">
        <v>-1.0362694300518097E-2</v>
      </c>
      <c r="R333" s="219">
        <v>-0.20984455958549225</v>
      </c>
      <c r="S333" s="219">
        <v>1.5544041450777238E-2</v>
      </c>
      <c r="T333" s="219">
        <v>1.2953367875647668E-2</v>
      </c>
      <c r="U333" s="219">
        <v>2.8497409326424906E-2</v>
      </c>
      <c r="V333" s="219">
        <v>9.0673575129533682E-2</v>
      </c>
      <c r="W333" s="219">
        <v>-2.8497409326424906E-2</v>
      </c>
      <c r="X333" s="219">
        <v>-0.20725388601036268</v>
      </c>
      <c r="Y333" s="219">
        <v>-0.18393782383419693</v>
      </c>
      <c r="Z333" s="219">
        <v>-5.6994818652849812E-2</v>
      </c>
      <c r="AA333" s="219">
        <v>-9.844559585492238E-2</v>
      </c>
      <c r="AB333" s="219">
        <v>-5.4404145077720241E-2</v>
      </c>
      <c r="AC333" s="219">
        <v>-4.92227979274611E-2</v>
      </c>
      <c r="AD333" s="219">
        <v>-6.7357512953367907E-2</v>
      </c>
      <c r="AE333" s="219">
        <v>0</v>
      </c>
    </row>
    <row r="334" spans="5:31">
      <c r="E334" s="210" t="s">
        <v>243</v>
      </c>
      <c r="J334" s="219">
        <v>1.2987012987012988E-2</v>
      </c>
      <c r="K334" s="219">
        <v>-0.15584415584415584</v>
      </c>
      <c r="L334" s="219">
        <v>-2.3376623376623339E-2</v>
      </c>
      <c r="M334" s="219">
        <v>0.12727272727272723</v>
      </c>
      <c r="N334" s="219">
        <v>0.12207792207792215</v>
      </c>
      <c r="O334" s="219">
        <v>-5.1948051948052685E-3</v>
      </c>
      <c r="P334" s="219">
        <v>9.8701298701298623E-2</v>
      </c>
      <c r="Q334" s="219">
        <v>-5.7142857142857217E-2</v>
      </c>
      <c r="R334" s="219">
        <v>-0.20779220779220781</v>
      </c>
      <c r="S334" s="219">
        <v>2.3376623376623339E-2</v>
      </c>
      <c r="T334" s="219">
        <v>-2.5974025974026343E-3</v>
      </c>
      <c r="U334" s="219">
        <v>2.0779220779220706E-2</v>
      </c>
      <c r="V334" s="219">
        <v>5.7142857142857217E-2</v>
      </c>
      <c r="W334" s="219">
        <v>-3.3766233766233694E-2</v>
      </c>
      <c r="X334" s="219">
        <v>-0.18961038961038962</v>
      </c>
      <c r="Y334" s="219">
        <v>-0.20259740259740261</v>
      </c>
      <c r="Z334" s="219">
        <v>-1.5584415584415621E-2</v>
      </c>
      <c r="AA334" s="219">
        <v>-8.5714285714285646E-2</v>
      </c>
      <c r="AB334" s="219">
        <v>-7.792207792207792E-2</v>
      </c>
      <c r="AC334" s="219">
        <v>-5.1948051948052685E-3</v>
      </c>
      <c r="AD334" s="219">
        <v>-5.1948051948051951E-2</v>
      </c>
      <c r="AE334" s="219">
        <v>0</v>
      </c>
    </row>
    <row r="335" spans="5:31">
      <c r="E335" s="210" t="s">
        <v>244</v>
      </c>
      <c r="J335" s="219">
        <v>-6.4327485380117039E-2</v>
      </c>
      <c r="K335" s="219">
        <v>-6.7251461988304215E-2</v>
      </c>
      <c r="L335" s="219">
        <v>0</v>
      </c>
      <c r="M335" s="219">
        <v>0.21929824561403508</v>
      </c>
      <c r="N335" s="219">
        <v>-0.11695906432748547</v>
      </c>
      <c r="O335" s="219">
        <v>3.5087719298245487E-2</v>
      </c>
      <c r="P335" s="219">
        <v>-1.1695906432748704E-2</v>
      </c>
      <c r="Q335" s="219">
        <v>-0.35964912280701766</v>
      </c>
      <c r="R335" s="219">
        <v>-0.2397660818713451</v>
      </c>
      <c r="S335" s="219">
        <v>0.24561403508771923</v>
      </c>
      <c r="T335" s="219">
        <v>-0.10526315789473688</v>
      </c>
      <c r="U335" s="219">
        <v>-6.4327485380117039E-2</v>
      </c>
      <c r="V335" s="219">
        <v>0.15497076023391804</v>
      </c>
      <c r="W335" s="219">
        <v>0.1929824561403507</v>
      </c>
      <c r="X335" s="219">
        <v>9.9415204678362526E-2</v>
      </c>
      <c r="Y335" s="219">
        <v>-6.1403508771929863E-2</v>
      </c>
      <c r="Z335" s="219">
        <v>-8.7719298245615279E-3</v>
      </c>
      <c r="AA335" s="219">
        <v>-7.017543859649128E-2</v>
      </c>
      <c r="AB335" s="219">
        <v>-8.4795321637426951E-2</v>
      </c>
      <c r="AC335" s="219">
        <v>-5.5555555555555719E-2</v>
      </c>
      <c r="AD335" s="219">
        <v>-0.17251461988304098</v>
      </c>
      <c r="AE335" s="219">
        <v>0</v>
      </c>
    </row>
    <row r="336" spans="5:31">
      <c r="E336" s="210" t="s">
        <v>245</v>
      </c>
      <c r="J336" s="219">
        <v>-4.357298474945534E-2</v>
      </c>
      <c r="K336" s="219">
        <v>-0.10893246187363835</v>
      </c>
      <c r="L336" s="219">
        <v>-3.9215686274509741E-2</v>
      </c>
      <c r="M336" s="219">
        <v>0.14161220043572986</v>
      </c>
      <c r="N336" s="219">
        <v>-4.1394335511982544E-2</v>
      </c>
      <c r="O336" s="219">
        <v>9.8039215686274508E-2</v>
      </c>
      <c r="P336" s="219">
        <v>-3.0501089324618706E-2</v>
      </c>
      <c r="Q336" s="219">
        <v>-0.26797385620915026</v>
      </c>
      <c r="R336" s="219">
        <v>-6.535947712418301E-2</v>
      </c>
      <c r="S336" s="219">
        <v>0.19825708061002181</v>
      </c>
      <c r="T336" s="219">
        <v>-0.10239651416121995</v>
      </c>
      <c r="U336" s="219">
        <v>-4.5751633986928136E-2</v>
      </c>
      <c r="V336" s="219">
        <v>7.4074074074074042E-2</v>
      </c>
      <c r="W336" s="219">
        <v>9.3681917211329069E-2</v>
      </c>
      <c r="X336" s="219">
        <v>0.11111111111111115</v>
      </c>
      <c r="Y336" s="219">
        <v>-5.0108932461873576E-2</v>
      </c>
      <c r="Z336" s="219">
        <v>-2.3965141612200466E-2</v>
      </c>
      <c r="AA336" s="219">
        <v>-8.9324618736383476E-2</v>
      </c>
      <c r="AB336" s="219">
        <v>-6.535947712418301E-2</v>
      </c>
      <c r="AC336" s="219">
        <v>0</v>
      </c>
      <c r="AD336" s="219">
        <v>-0.15250544662309368</v>
      </c>
      <c r="AE336" s="219">
        <v>0</v>
      </c>
    </row>
    <row r="337" spans="5:31">
      <c r="E337" s="210" t="s">
        <v>246</v>
      </c>
      <c r="J337" s="219">
        <v>-4.8899755501222497E-2</v>
      </c>
      <c r="K337" s="219">
        <v>-9.2909535452322667E-2</v>
      </c>
      <c r="L337" s="219">
        <v>-2.4449877750611249E-2</v>
      </c>
      <c r="M337" s="219">
        <v>0.17114914425427874</v>
      </c>
      <c r="N337" s="219">
        <v>-7.5794621026894909E-2</v>
      </c>
      <c r="O337" s="219">
        <v>7.0904645476772582E-2</v>
      </c>
      <c r="P337" s="219">
        <v>-2.2004889975550088E-2</v>
      </c>
      <c r="Q337" s="219">
        <v>-0.30806845965770169</v>
      </c>
      <c r="R337" s="219">
        <v>-0.13691931540342303</v>
      </c>
      <c r="S337" s="219">
        <v>0.21760391198044007</v>
      </c>
      <c r="T337" s="219">
        <v>-0.10024449877750614</v>
      </c>
      <c r="U337" s="219">
        <v>-5.1344743276283654E-2</v>
      </c>
      <c r="V337" s="219">
        <v>0.10268948655256731</v>
      </c>
      <c r="W337" s="219">
        <v>0.13447432762836187</v>
      </c>
      <c r="X337" s="219">
        <v>0.10513447432762847</v>
      </c>
      <c r="Y337" s="219">
        <v>-5.1344743276283654E-2</v>
      </c>
      <c r="Z337" s="219">
        <v>-1.4669926650366783E-2</v>
      </c>
      <c r="AA337" s="219">
        <v>-8.0684596577017043E-2</v>
      </c>
      <c r="AB337" s="219">
        <v>-7.0904645476772582E-2</v>
      </c>
      <c r="AC337" s="219">
        <v>-1.7114914425427768E-2</v>
      </c>
      <c r="AD337" s="219">
        <v>-0.15158924205378962</v>
      </c>
      <c r="AE337" s="219">
        <v>0</v>
      </c>
    </row>
    <row r="338" spans="5:31">
      <c r="E338" s="210" t="s">
        <v>1892</v>
      </c>
      <c r="J338" s="219">
        <v>-2.5270165479827539E-2</v>
      </c>
      <c r="K338" s="219">
        <v>-5.0564596736858584E-2</v>
      </c>
      <c r="L338" s="219">
        <v>6.0225609358219745E-2</v>
      </c>
      <c r="M338" s="219">
        <v>9.5162058555914975E-2</v>
      </c>
      <c r="N338" s="219">
        <v>-2.8701310216023894E-2</v>
      </c>
      <c r="O338" s="219">
        <v>0.14978370535848518</v>
      </c>
      <c r="P338" s="219">
        <v>-1.1166031151224795E-2</v>
      </c>
      <c r="Q338" s="219">
        <v>-0.14951096985389783</v>
      </c>
      <c r="R338" s="219">
        <v>-5.0736881331708172E-2</v>
      </c>
      <c r="S338" s="219">
        <v>3.4012213039516855E-2</v>
      </c>
      <c r="T338" s="219">
        <v>-8.524767307341613E-2</v>
      </c>
      <c r="U338" s="219">
        <v>-5.2716960742607386E-2</v>
      </c>
      <c r="V338" s="219">
        <v>7.3426048649718342E-2</v>
      </c>
      <c r="W338" s="219">
        <v>6.0140984456003847E-2</v>
      </c>
      <c r="X338" s="219">
        <v>9.9464463297684061E-2</v>
      </c>
      <c r="Y338" s="219">
        <v>-3.6917275877182999E-2</v>
      </c>
      <c r="Z338" s="219">
        <v>-3.4370032497470025E-2</v>
      </c>
      <c r="AA338" s="219">
        <v>3.8918188751352528E-2</v>
      </c>
      <c r="AB338" s="219">
        <v>5.3959517164191464E-2</v>
      </c>
      <c r="AC338" s="219">
        <v>6.4637681952489659E-2</v>
      </c>
      <c r="AD338" s="219">
        <v>-5.263335774909135E-2</v>
      </c>
      <c r="AE338" s="219">
        <v>0</v>
      </c>
    </row>
    <row r="339" spans="5:31">
      <c r="E339" s="210" t="s">
        <v>1893</v>
      </c>
      <c r="J339" s="219">
        <v>-1.7848639292379738E-2</v>
      </c>
      <c r="K339" s="219">
        <v>-8.0877458349193562E-2</v>
      </c>
      <c r="L339" s="219">
        <v>5.306302426928209E-2</v>
      </c>
      <c r="M339" s="219">
        <v>0.10645602218588253</v>
      </c>
      <c r="N339" s="219">
        <v>-1.5859198529975846E-2</v>
      </c>
      <c r="O339" s="219">
        <v>0.10690050808063736</v>
      </c>
      <c r="P339" s="219">
        <v>3.1215567898303063E-3</v>
      </c>
      <c r="Q339" s="219">
        <v>-0.11788625088679959</v>
      </c>
      <c r="R339" s="219">
        <v>-4.7189702303099545E-2</v>
      </c>
      <c r="S339" s="219">
        <v>4.4537126429099745E-2</v>
      </c>
      <c r="T339" s="219">
        <v>-6.9396480424476756E-2</v>
      </c>
      <c r="U339" s="219">
        <v>-6.2451223254654742E-2</v>
      </c>
      <c r="V339" s="219">
        <v>3.2117142727841705E-2</v>
      </c>
      <c r="W339" s="219">
        <v>2.852271015691251E-2</v>
      </c>
      <c r="X339" s="219">
        <v>0.1334028993001394</v>
      </c>
      <c r="Y339" s="219">
        <v>-1.936029403958385E-2</v>
      </c>
      <c r="Z339" s="219">
        <v>-2.2873890149936039E-3</v>
      </c>
      <c r="AA339" s="219">
        <v>2.4865188021266183E-2</v>
      </c>
      <c r="AB339" s="219">
        <v>4.1331430556206606E-3</v>
      </c>
      <c r="AC339" s="219">
        <v>7.4006996395930433E-2</v>
      </c>
      <c r="AD339" s="219">
        <v>-4.025401643839023E-2</v>
      </c>
      <c r="AE339" s="219">
        <v>0</v>
      </c>
    </row>
    <row r="340" spans="5:31">
      <c r="E340" s="210" t="s">
        <v>247</v>
      </c>
      <c r="J340" s="219">
        <v>-2.020171748906404E-2</v>
      </c>
      <c r="K340" s="219">
        <v>-6.5889500603040663E-2</v>
      </c>
      <c r="L340" s="219">
        <v>5.3999367116357375E-2</v>
      </c>
      <c r="M340" s="219">
        <v>0.10170283202059052</v>
      </c>
      <c r="N340" s="219">
        <v>-2.3232057415765721E-2</v>
      </c>
      <c r="O340" s="219">
        <v>0.12479489123963566</v>
      </c>
      <c r="P340" s="219">
        <v>-2.8904986273455488E-3</v>
      </c>
      <c r="Q340" s="219">
        <v>-0.13286949719162103</v>
      </c>
      <c r="R340" s="219">
        <v>-4.9593840427974968E-2</v>
      </c>
      <c r="S340" s="219">
        <v>4.0165433028409171E-2</v>
      </c>
      <c r="T340" s="219">
        <v>-7.6073132111007385E-2</v>
      </c>
      <c r="U340" s="219">
        <v>-5.7762062598128029E-2</v>
      </c>
      <c r="V340" s="219">
        <v>5.0460234282577371E-2</v>
      </c>
      <c r="W340" s="219">
        <v>3.9858974352585799E-2</v>
      </c>
      <c r="X340" s="219">
        <v>0.11742025305857644</v>
      </c>
      <c r="Y340" s="219">
        <v>-2.5964463818796739E-2</v>
      </c>
      <c r="Z340" s="219">
        <v>-1.549367167196548E-2</v>
      </c>
      <c r="AA340" s="219">
        <v>2.9170843943920704E-2</v>
      </c>
      <c r="AB340" s="219">
        <v>2.605043866089491E-2</v>
      </c>
      <c r="AC340" s="219">
        <v>6.9451367288851637E-2</v>
      </c>
      <c r="AD340" s="219">
        <v>-4.8009334113608471E-2</v>
      </c>
      <c r="AE340" s="219">
        <v>0</v>
      </c>
    </row>
    <row r="341" spans="5:31">
      <c r="E341" s="210" t="s">
        <v>1894</v>
      </c>
      <c r="J341" s="219">
        <v>-0.30194805194805197</v>
      </c>
      <c r="K341" s="219">
        <v>0.53571428571428559</v>
      </c>
      <c r="L341" s="219">
        <v>-8.7662337662337636E-2</v>
      </c>
      <c r="M341" s="219">
        <v>0.65909090909090906</v>
      </c>
      <c r="N341" s="219">
        <v>-0.20129870129870128</v>
      </c>
      <c r="O341" s="219">
        <v>1.0194805194805194</v>
      </c>
      <c r="P341" s="219">
        <v>0.25</v>
      </c>
      <c r="Q341" s="219">
        <v>-0.18831168831168832</v>
      </c>
      <c r="R341" s="219">
        <v>-0.11038961038961045</v>
      </c>
      <c r="S341" s="219">
        <v>-0.1201298701298701</v>
      </c>
      <c r="T341" s="219">
        <v>-3.8961038961038939E-2</v>
      </c>
      <c r="U341" s="219">
        <v>-0.21753246753246749</v>
      </c>
      <c r="V341" s="219">
        <v>-0.13636363636363633</v>
      </c>
      <c r="W341" s="219">
        <v>8.1168831168831057E-2</v>
      </c>
      <c r="X341" s="219">
        <v>0.54545454545454541</v>
      </c>
      <c r="Y341" s="219">
        <v>-4.8701298701298704E-2</v>
      </c>
      <c r="Z341" s="219">
        <v>0.10389610389610388</v>
      </c>
      <c r="AA341" s="219">
        <v>-2.5974025974025997E-2</v>
      </c>
      <c r="AB341" s="219">
        <v>-3.8961038961038939E-2</v>
      </c>
      <c r="AC341" s="219">
        <v>-0.30844155844155846</v>
      </c>
      <c r="AD341" s="219">
        <v>-0.18181818181818185</v>
      </c>
      <c r="AE341" s="219">
        <v>0</v>
      </c>
    </row>
    <row r="342" spans="5:31">
      <c r="E342" s="210" t="s">
        <v>1895</v>
      </c>
      <c r="J342" s="219">
        <v>3.6363636363636452E-2</v>
      </c>
      <c r="K342" s="219">
        <v>0.60909090909090913</v>
      </c>
      <c r="L342" s="219">
        <v>0.10909090909090913</v>
      </c>
      <c r="M342" s="219">
        <v>0.53030303030303028</v>
      </c>
      <c r="N342" s="219">
        <v>-0.19393939393939388</v>
      </c>
      <c r="O342" s="219">
        <v>0.89393939393939392</v>
      </c>
      <c r="P342" s="219">
        <v>-0.26060606060606067</v>
      </c>
      <c r="Q342" s="219">
        <v>0.33333333333333331</v>
      </c>
      <c r="R342" s="219">
        <v>-0.39393939393939392</v>
      </c>
      <c r="S342" s="219">
        <v>0.11515151515151506</v>
      </c>
      <c r="T342" s="219">
        <v>-0.37878787878787878</v>
      </c>
      <c r="U342" s="219">
        <v>-0.20909090909090905</v>
      </c>
      <c r="V342" s="219">
        <v>-0.3545454545454545</v>
      </c>
      <c r="W342" s="219">
        <v>0.10303030303030299</v>
      </c>
      <c r="X342" s="219">
        <v>0.21212121212121213</v>
      </c>
      <c r="Y342" s="219">
        <v>-0.16060606060606064</v>
      </c>
      <c r="Z342" s="219">
        <v>-4.5454545454545456E-2</v>
      </c>
      <c r="AA342" s="219">
        <v>3.6363636363636452E-2</v>
      </c>
      <c r="AB342" s="219">
        <v>9.0909090909090055E-3</v>
      </c>
      <c r="AC342" s="219">
        <v>-0.41818181818181821</v>
      </c>
      <c r="AD342" s="219">
        <v>-0.32424242424242422</v>
      </c>
      <c r="AE342" s="219">
        <v>0</v>
      </c>
    </row>
    <row r="343" spans="5:31">
      <c r="E343" s="210" t="s">
        <v>1896</v>
      </c>
      <c r="J343" s="219">
        <v>-2.5078369905956025E-2</v>
      </c>
      <c r="K343" s="219">
        <v>0.5862068965517242</v>
      </c>
      <c r="L343" s="219">
        <v>9.4043887147336764E-3</v>
      </c>
      <c r="M343" s="219">
        <v>0.59247648902821315</v>
      </c>
      <c r="N343" s="219">
        <v>-0.19749216300940431</v>
      </c>
      <c r="O343" s="219">
        <v>0.95297805642633227</v>
      </c>
      <c r="P343" s="219">
        <v>-2.5078369905956025E-2</v>
      </c>
      <c r="Q343" s="219">
        <v>6.5830721003134848E-2</v>
      </c>
      <c r="R343" s="219">
        <v>-0.26018808777429459</v>
      </c>
      <c r="S343" s="219">
        <v>1.2539184952978013E-2</v>
      </c>
      <c r="T343" s="219">
        <v>-0.22884012539184945</v>
      </c>
      <c r="U343" s="219">
        <v>-0.21316614420062688</v>
      </c>
      <c r="V343" s="219">
        <v>-0.25705329153605017</v>
      </c>
      <c r="W343" s="219">
        <v>9.7178683385579986E-2</v>
      </c>
      <c r="X343" s="219">
        <v>0.36050156739811912</v>
      </c>
      <c r="Y343" s="219">
        <v>-0.109717868338558</v>
      </c>
      <c r="Z343" s="219">
        <v>2.1943573667711689E-2</v>
      </c>
      <c r="AA343" s="219">
        <v>1.2539184952978013E-2</v>
      </c>
      <c r="AB343" s="219">
        <v>-9.4043887147334543E-3</v>
      </c>
      <c r="AC343" s="219">
        <v>-0.36677115987460812</v>
      </c>
      <c r="AD343" s="219">
        <v>-0.24764890282131657</v>
      </c>
      <c r="AE343" s="219">
        <v>0</v>
      </c>
    </row>
    <row r="344" spans="5:31">
      <c r="E344" s="210" t="s">
        <v>1940</v>
      </c>
      <c r="J344" s="219">
        <v>-0.1534391534391536</v>
      </c>
      <c r="K344" s="219">
        <v>0.11693121693121686</v>
      </c>
      <c r="L344" s="219">
        <v>0.64126984126984121</v>
      </c>
      <c r="M344" s="219">
        <v>-0.33412698412698422</v>
      </c>
      <c r="N344" s="219">
        <v>-2.5925925925926008E-2</v>
      </c>
      <c r="O344" s="219">
        <v>-8.8888888888888851E-2</v>
      </c>
      <c r="P344" s="219">
        <v>-0.21296296296296302</v>
      </c>
      <c r="Q344" s="219">
        <v>-0.25264550264550278</v>
      </c>
      <c r="R344" s="219">
        <v>-2.5925925925926008E-2</v>
      </c>
      <c r="S344" s="219">
        <v>0.36666666666666659</v>
      </c>
      <c r="T344" s="219">
        <v>0.16719576719576712</v>
      </c>
      <c r="U344" s="219">
        <v>-7.7513227513227673E-2</v>
      </c>
      <c r="V344" s="219">
        <v>-0.13306878306878323</v>
      </c>
      <c r="W344" s="219">
        <v>-5.5555555555555663E-2</v>
      </c>
      <c r="X344" s="219">
        <v>-0.18042328042328043</v>
      </c>
      <c r="Y344" s="219">
        <v>0.1756613756613756</v>
      </c>
      <c r="Z344" s="219">
        <v>2.9100529100528245E-3</v>
      </c>
      <c r="AA344" s="219">
        <v>-0.25925925925925924</v>
      </c>
      <c r="AB344" s="219">
        <v>3.7566137566137546E-2</v>
      </c>
      <c r="AC344" s="219">
        <v>5.4761904761904727E-2</v>
      </c>
      <c r="AD344" s="219">
        <v>-4.417989417989425E-2</v>
      </c>
      <c r="AE344" s="219">
        <v>0</v>
      </c>
    </row>
    <row r="345" spans="5:31">
      <c r="E345" s="210" t="s">
        <v>1897</v>
      </c>
      <c r="J345" s="219">
        <v>-5.1769561625285895E-4</v>
      </c>
      <c r="K345" s="219">
        <v>0.18975317265857969</v>
      </c>
      <c r="L345" s="219">
        <v>2.9934153372645007E-2</v>
      </c>
      <c r="M345" s="219">
        <v>-5.5811842464515747E-3</v>
      </c>
      <c r="N345" s="219">
        <v>-8.3522741375581189E-2</v>
      </c>
      <c r="O345" s="219">
        <v>2.3828181789170128E-3</v>
      </c>
      <c r="P345" s="219">
        <v>-8.716079413089195E-2</v>
      </c>
      <c r="Q345" s="219">
        <v>0.33097060836326631</v>
      </c>
      <c r="R345" s="219">
        <v>-0.1171162226658488</v>
      </c>
      <c r="S345" s="219">
        <v>-1.5346483747548935E-2</v>
      </c>
      <c r="T345" s="219">
        <v>-2.0640453302791673E-2</v>
      </c>
      <c r="U345" s="219">
        <v>-4.8028678918796308E-2</v>
      </c>
      <c r="V345" s="219">
        <v>-8.7756498675621214E-2</v>
      </c>
      <c r="W345" s="219">
        <v>-0.17278977657533717</v>
      </c>
      <c r="X345" s="219">
        <v>0.1289700339338839</v>
      </c>
      <c r="Y345" s="219">
        <v>8.000170201298494E-2</v>
      </c>
      <c r="Z345" s="219">
        <v>0.15956371733819352</v>
      </c>
      <c r="AA345" s="219">
        <v>-1.2906931802467238E-2</v>
      </c>
      <c r="AB345" s="219">
        <v>-0.12659430747573744</v>
      </c>
      <c r="AC345" s="219">
        <v>0.11858420886536003</v>
      </c>
      <c r="AD345" s="219">
        <v>0.12527524741240831</v>
      </c>
      <c r="AE345" s="219">
        <v>0</v>
      </c>
    </row>
    <row r="346" spans="5:31">
      <c r="E346" s="210" t="s">
        <v>1898</v>
      </c>
      <c r="J346" s="219">
        <v>1.0214968845795565E-2</v>
      </c>
      <c r="K346" s="219">
        <v>0.19192150365372901</v>
      </c>
      <c r="L346" s="219">
        <v>-1.3944447846926993E-2</v>
      </c>
      <c r="M346" s="219">
        <v>1.613636290377166E-2</v>
      </c>
      <c r="N346" s="219">
        <v>-3.1244459773523615E-2</v>
      </c>
      <c r="O346" s="219">
        <v>8.1655282676457247E-2</v>
      </c>
      <c r="P346" s="219">
        <v>-0.10928630601068236</v>
      </c>
      <c r="Q346" s="219">
        <v>4.0843758360705383E-2</v>
      </c>
      <c r="R346" s="219">
        <v>-8.7857112925529682E-2</v>
      </c>
      <c r="S346" s="219">
        <v>-1.1636490228249638E-3</v>
      </c>
      <c r="T346" s="219">
        <v>-2.8314385087241416E-2</v>
      </c>
      <c r="U346" s="219">
        <v>-1.3786501026654381E-2</v>
      </c>
      <c r="V346" s="219">
        <v>-0.10890594428022986</v>
      </c>
      <c r="W346" s="219">
        <v>-0.20203977036466367</v>
      </c>
      <c r="X346" s="219">
        <v>9.7417730658767118E-2</v>
      </c>
      <c r="Y346" s="219">
        <v>4.3374130889562969E-2</v>
      </c>
      <c r="Z346" s="219">
        <v>4.7081046059226819E-2</v>
      </c>
      <c r="AA346" s="219">
        <v>7.1440313830661684E-2</v>
      </c>
      <c r="AB346" s="219">
        <v>-0.10604033768385504</v>
      </c>
      <c r="AC346" s="219">
        <v>0.10761335907759056</v>
      </c>
      <c r="AD346" s="219">
        <v>-1.2120000902553298E-2</v>
      </c>
      <c r="AE346" s="219">
        <v>0</v>
      </c>
    </row>
    <row r="347" spans="5:31">
      <c r="E347" s="210" t="s">
        <v>248</v>
      </c>
      <c r="J347" s="219">
        <v>7.0562011990842506E-3</v>
      </c>
      <c r="K347" s="219">
        <v>0.19077927047876087</v>
      </c>
      <c r="L347" s="219">
        <v>2.0064183904341802E-2</v>
      </c>
      <c r="M347" s="219">
        <v>4.4646753543209924E-4</v>
      </c>
      <c r="N347" s="219">
        <v>-3.9302570713072429E-2</v>
      </c>
      <c r="O347" s="219">
        <v>4.8997294339597368E-2</v>
      </c>
      <c r="P347" s="219">
        <v>-9.7668969499217884E-2</v>
      </c>
      <c r="Q347" s="219">
        <v>0.1176928706184079</v>
      </c>
      <c r="R347" s="219">
        <v>-0.10580944899863713</v>
      </c>
      <c r="S347" s="219">
        <v>-5.9316401135974641E-3</v>
      </c>
      <c r="T347" s="219">
        <v>-3.2263154007801373E-2</v>
      </c>
      <c r="U347" s="219">
        <v>-3.2545133503863788E-2</v>
      </c>
      <c r="V347" s="219">
        <v>-9.7816673044774247E-2</v>
      </c>
      <c r="W347" s="219">
        <v>-0.1805105171638233</v>
      </c>
      <c r="X347" s="219">
        <v>0.11034461922697331</v>
      </c>
      <c r="Y347" s="219">
        <v>6.4116766366559927E-2</v>
      </c>
      <c r="Z347" s="219">
        <v>9.5114369540843416E-2</v>
      </c>
      <c r="AA347" s="219">
        <v>4.4640039745681426E-2</v>
      </c>
      <c r="AB347" s="219">
        <v>-0.11395999919434417</v>
      </c>
      <c r="AC347" s="219">
        <v>0.11341282469603278</v>
      </c>
      <c r="AD347" s="219">
        <v>3.4166515606222386E-2</v>
      </c>
      <c r="AE347" s="219">
        <v>0</v>
      </c>
    </row>
    <row r="348" spans="5:31">
      <c r="E348" s="210" t="s">
        <v>1899</v>
      </c>
      <c r="J348" s="219">
        <v>3.8653544430181132E-2</v>
      </c>
      <c r="K348" s="219">
        <v>0.12516046213093715</v>
      </c>
      <c r="L348" s="219">
        <v>3.9794608472400503E-2</v>
      </c>
      <c r="M348" s="219">
        <v>-5.0848666381400599E-2</v>
      </c>
      <c r="N348" s="219">
        <v>-2.4033661389245453E-2</v>
      </c>
      <c r="O348" s="219">
        <v>-5.327342747111681E-2</v>
      </c>
      <c r="P348" s="219">
        <v>9.0571958351162427E-2</v>
      </c>
      <c r="Q348" s="219">
        <v>0.43353301954072176</v>
      </c>
      <c r="R348" s="219">
        <v>-2.7599486521181032E-2</v>
      </c>
      <c r="S348" s="219">
        <v>3.9937241477677972E-2</v>
      </c>
      <c r="T348" s="219">
        <v>-6.7964627014691151E-2</v>
      </c>
      <c r="U348" s="219">
        <v>-0.13821138211382117</v>
      </c>
      <c r="V348" s="219">
        <v>-7.944658393952353E-2</v>
      </c>
      <c r="W348" s="219">
        <v>-7.7734987876194542E-3</v>
      </c>
      <c r="X348" s="219">
        <v>7.6807873341891306E-2</v>
      </c>
      <c r="Y348" s="219">
        <v>2.6672371986877802E-2</v>
      </c>
      <c r="Z348" s="219">
        <v>5.0706033376123255E-2</v>
      </c>
      <c r="AA348" s="219">
        <v>-4.7282841249465142E-2</v>
      </c>
      <c r="AB348" s="219">
        <v>8.2798459563542967E-2</v>
      </c>
      <c r="AC348" s="219">
        <v>7.0817287120239644E-2</v>
      </c>
      <c r="AD348" s="219">
        <v>3.0808729139923004E-2</v>
      </c>
      <c r="AE348" s="219">
        <v>0</v>
      </c>
    </row>
    <row r="349" spans="5:31">
      <c r="E349" s="210" t="s">
        <v>1900</v>
      </c>
      <c r="J349" s="219">
        <v>1.5348208248816671E-2</v>
      </c>
      <c r="K349" s="219">
        <v>7.9783637592968207E-2</v>
      </c>
      <c r="L349" s="219">
        <v>6.0040567951318458E-2</v>
      </c>
      <c r="M349" s="219">
        <v>9.7363083164299091E-3</v>
      </c>
      <c r="N349" s="219">
        <v>6.6666666666666596E-2</v>
      </c>
      <c r="O349" s="219">
        <v>-1.2305611899932413E-2</v>
      </c>
      <c r="P349" s="219">
        <v>1.825557809330578E-3</v>
      </c>
      <c r="Q349" s="219">
        <v>0.11906693711967541</v>
      </c>
      <c r="R349" s="219">
        <v>0.10189317106152804</v>
      </c>
      <c r="S349" s="219">
        <v>-5.449628127112921E-2</v>
      </c>
      <c r="T349" s="219">
        <v>-0.10946585530764029</v>
      </c>
      <c r="U349" s="219">
        <v>1.4536849222447591E-2</v>
      </c>
      <c r="V349" s="219">
        <v>-6.0851926977687654E-2</v>
      </c>
      <c r="W349" s="219">
        <v>-8.2691007437457914E-2</v>
      </c>
      <c r="X349" s="219">
        <v>0.16984448951994582</v>
      </c>
      <c r="Y349" s="219">
        <v>0.14225828262339413</v>
      </c>
      <c r="Z349" s="219">
        <v>-8.3840432724814444E-3</v>
      </c>
      <c r="AA349" s="219">
        <v>-9.41176470588235E-2</v>
      </c>
      <c r="AB349" s="219">
        <v>-7.1602434077079183E-2</v>
      </c>
      <c r="AC349" s="219">
        <v>5.5240027045300774E-2</v>
      </c>
      <c r="AD349" s="219">
        <v>-0.17843137254901958</v>
      </c>
      <c r="AE349" s="219">
        <v>0</v>
      </c>
    </row>
    <row r="350" spans="5:31">
      <c r="E350" s="210" t="s">
        <v>249</v>
      </c>
      <c r="J350" s="219">
        <v>2.6894523042442942E-2</v>
      </c>
      <c r="K350" s="219">
        <v>0.10239529345846755</v>
      </c>
      <c r="L350" s="219">
        <v>5.9882336461689341E-2</v>
      </c>
      <c r="M350" s="219">
        <v>-1.6598963440257745E-2</v>
      </c>
      <c r="N350" s="219">
        <v>3.158705701078586E-2</v>
      </c>
      <c r="O350" s="219">
        <v>-3.613951533828267E-2</v>
      </c>
      <c r="P350" s="219">
        <v>3.4808796750245126E-2</v>
      </c>
      <c r="Q350" s="219">
        <v>0.2483541112200589</v>
      </c>
      <c r="R350" s="219">
        <v>2.7244712144558141E-2</v>
      </c>
      <c r="S350" s="219">
        <v>-1.295699677826017E-2</v>
      </c>
      <c r="T350" s="219">
        <v>-9.8893402437316077E-2</v>
      </c>
      <c r="U350" s="219">
        <v>-5.3088667880655492E-2</v>
      </c>
      <c r="V350" s="219">
        <v>-7.7671942849138531E-2</v>
      </c>
      <c r="W350" s="219">
        <v>-5.5329878134192399E-2</v>
      </c>
      <c r="X350" s="219">
        <v>0.12676845496568151</v>
      </c>
      <c r="Y350" s="219">
        <v>0.10722790306765657</v>
      </c>
      <c r="Z350" s="219">
        <v>2.4793388429752133E-2</v>
      </c>
      <c r="AA350" s="219">
        <v>-6.3874492225801868E-2</v>
      </c>
      <c r="AB350" s="219">
        <v>4.6925339683429167E-3</v>
      </c>
      <c r="AC350" s="219">
        <v>7.1998879394873261E-2</v>
      </c>
      <c r="AD350" s="219">
        <v>-9.4410981930242249E-2</v>
      </c>
      <c r="AE350" s="219">
        <v>0</v>
      </c>
    </row>
    <row r="351" spans="5:31">
      <c r="E351" s="210" t="s">
        <v>1901</v>
      </c>
      <c r="J351" s="219">
        <v>-1.6295025728987951E-2</v>
      </c>
      <c r="K351" s="219">
        <v>-7.6329331046312232E-2</v>
      </c>
      <c r="L351" s="219">
        <v>0.28473413379073759</v>
      </c>
      <c r="M351" s="219">
        <v>-0.21012006861063459</v>
      </c>
      <c r="N351" s="219">
        <v>6.8610634648370557E-3</v>
      </c>
      <c r="O351" s="219">
        <v>6.689536878216118E-2</v>
      </c>
      <c r="P351" s="219">
        <v>-6.9468267581475174E-2</v>
      </c>
      <c r="Q351" s="219">
        <v>-0.33619210977701541</v>
      </c>
      <c r="R351" s="219">
        <v>-0.28044596912521436</v>
      </c>
      <c r="S351" s="219">
        <v>4.2024013722126947E-2</v>
      </c>
      <c r="T351" s="219">
        <v>-2.4013722126929617E-2</v>
      </c>
      <c r="U351" s="219">
        <v>-0.14579759862778724</v>
      </c>
      <c r="V351" s="219">
        <v>0.18353344768439112</v>
      </c>
      <c r="W351" s="219">
        <v>0.40480274442538589</v>
      </c>
      <c r="X351" s="219">
        <v>0.31732418524871359</v>
      </c>
      <c r="Y351" s="219">
        <v>0.19382504288164665</v>
      </c>
      <c r="Z351" s="219">
        <v>0.27958833619210977</v>
      </c>
      <c r="AA351" s="219">
        <v>-2.4013722126929617E-2</v>
      </c>
      <c r="AB351" s="219">
        <v>0.34562607204116641</v>
      </c>
      <c r="AC351" s="219">
        <v>-0.11921097770154379</v>
      </c>
      <c r="AD351" s="219">
        <v>-0.31389365351629506</v>
      </c>
      <c r="AE351" s="219">
        <v>0</v>
      </c>
    </row>
    <row r="352" spans="5:31">
      <c r="E352" s="210" t="s">
        <v>1902</v>
      </c>
      <c r="J352" s="219">
        <v>1.3502779984114371E-2</v>
      </c>
      <c r="K352" s="219">
        <v>2.3034154090547987E-2</v>
      </c>
      <c r="L352" s="219">
        <v>0.21763304209690232</v>
      </c>
      <c r="M352" s="219">
        <v>-2.1445591739475741E-2</v>
      </c>
      <c r="N352" s="219">
        <v>-0.22001588562351068</v>
      </c>
      <c r="O352" s="219">
        <v>9.2136616362192225E-2</v>
      </c>
      <c r="P352" s="219">
        <v>-0.2168387609213662</v>
      </c>
      <c r="Q352" s="219">
        <v>-8.0222398729150102E-2</v>
      </c>
      <c r="R352" s="219">
        <v>0.19459888800635419</v>
      </c>
      <c r="S352" s="219">
        <v>-8.1810961080222344E-2</v>
      </c>
      <c r="T352" s="219">
        <v>-0.15806195393169184</v>
      </c>
      <c r="U352" s="219">
        <v>8.8165210484511466E-2</v>
      </c>
      <c r="V352" s="219">
        <v>-2.7799841143764863E-2</v>
      </c>
      <c r="W352" s="219">
        <v>0.55837966640190628</v>
      </c>
      <c r="X352" s="219">
        <v>-0.13185067513899923</v>
      </c>
      <c r="Y352" s="219">
        <v>1.9062748212867374E-2</v>
      </c>
      <c r="Z352" s="219">
        <v>0.14376489277204135</v>
      </c>
      <c r="AA352" s="219">
        <v>-0.20174741858617959</v>
      </c>
      <c r="AB352" s="219">
        <v>0.22478157267672758</v>
      </c>
      <c r="AC352" s="219">
        <v>-4.3685464654487749E-2</v>
      </c>
      <c r="AD352" s="219">
        <v>-0.12390786338363785</v>
      </c>
      <c r="AE352" s="219">
        <v>0</v>
      </c>
    </row>
    <row r="353" spans="5:31">
      <c r="E353" s="210" t="s">
        <v>250</v>
      </c>
      <c r="J353" s="219">
        <v>-1.398026315789473E-2</v>
      </c>
      <c r="K353" s="219">
        <v>-1.398026315789473E-2</v>
      </c>
      <c r="L353" s="219">
        <v>0.22121710526315785</v>
      </c>
      <c r="M353" s="219">
        <v>-0.11513157894736845</v>
      </c>
      <c r="N353" s="219">
        <v>-0.13651315789473686</v>
      </c>
      <c r="O353" s="219">
        <v>8.388157894736839E-2</v>
      </c>
      <c r="P353" s="219">
        <v>-0.12171052631578951</v>
      </c>
      <c r="Q353" s="219">
        <v>-0.17680921052631582</v>
      </c>
      <c r="R353" s="219">
        <v>3.5361842105263136E-2</v>
      </c>
      <c r="S353" s="219">
        <v>-2.4671052631578421E-3</v>
      </c>
      <c r="T353" s="219">
        <v>-5.0164473684210481E-2</v>
      </c>
      <c r="U353" s="219">
        <v>-1.1513157894736888E-2</v>
      </c>
      <c r="V353" s="219">
        <v>7.0723684210526272E-2</v>
      </c>
      <c r="W353" s="219">
        <v>0.4679276315789474</v>
      </c>
      <c r="X353" s="219">
        <v>5.8388157894736913E-2</v>
      </c>
      <c r="Y353" s="219">
        <v>0.10608552631578955</v>
      </c>
      <c r="Z353" s="219">
        <v>0.22039473684210523</v>
      </c>
      <c r="AA353" s="219">
        <v>-0.16940789473684215</v>
      </c>
      <c r="AB353" s="219">
        <v>0.15707236842105265</v>
      </c>
      <c r="AC353" s="219">
        <v>-6.7434210526315819E-2</v>
      </c>
      <c r="AD353" s="219">
        <v>-0.25575657894736836</v>
      </c>
      <c r="AE353" s="219">
        <v>0</v>
      </c>
    </row>
    <row r="354" spans="5:31">
      <c r="E354" s="210" t="s">
        <v>251</v>
      </c>
      <c r="J354" s="219">
        <v>-2.0558373285615557E-2</v>
      </c>
      <c r="K354" s="219">
        <v>2.0603108932115352E-3</v>
      </c>
      <c r="L354" s="219">
        <v>0.11994975927838737</v>
      </c>
      <c r="M354" s="219">
        <v>-0.17008851179493364</v>
      </c>
      <c r="N354" s="219">
        <v>4.0806642928293085E-2</v>
      </c>
      <c r="O354" s="219">
        <v>-7.2451866019220726E-2</v>
      </c>
      <c r="P354" s="219">
        <v>0.11542470973158994</v>
      </c>
      <c r="Q354" s="219">
        <v>0</v>
      </c>
      <c r="R354" s="219">
        <v>-1.9195513904850359E-2</v>
      </c>
      <c r="S354" s="219">
        <v>0.11994975927838737</v>
      </c>
      <c r="T354" s="219">
        <v>-5.8278804552027212E-2</v>
      </c>
      <c r="U354" s="219">
        <v>-3.0304369916567767E-2</v>
      </c>
      <c r="V354" s="219">
        <v>4.8438118125108467E-3</v>
      </c>
      <c r="W354" s="219">
        <v>6.886433168712032E-2</v>
      </c>
      <c r="X354" s="219">
        <v>-1.2785027004578269E-2</v>
      </c>
      <c r="Y354" s="219">
        <v>-4.8042704638756324E-2</v>
      </c>
      <c r="Z354" s="219">
        <v>-8.3300382272934376E-2</v>
      </c>
      <c r="AA354" s="219">
        <v>-0.2109903498181247</v>
      </c>
      <c r="AB354" s="219">
        <v>-0.25958877031689742</v>
      </c>
      <c r="AC354" s="219">
        <v>-9.3452535799493086E-3</v>
      </c>
      <c r="AD354" s="219">
        <v>0.17525592016615904</v>
      </c>
      <c r="AE354" s="219">
        <v>0</v>
      </c>
    </row>
    <row r="355" spans="5:31">
      <c r="E355" s="210" t="s">
        <v>252</v>
      </c>
      <c r="J355" s="219">
        <v>1.3994237216838236E-2</v>
      </c>
      <c r="K355" s="219">
        <v>9.236182933269171E-3</v>
      </c>
      <c r="L355" s="219">
        <v>3.483507150501905E-2</v>
      </c>
      <c r="M355" s="219">
        <v>-3.4520165504291482E-2</v>
      </c>
      <c r="N355" s="219">
        <v>5.7234099049986269E-2</v>
      </c>
      <c r="O355" s="219">
        <v>-3.7206315348051089E-3</v>
      </c>
      <c r="P355" s="219">
        <v>1.6019888367246667E-2</v>
      </c>
      <c r="Q355" s="219">
        <v>0.19162826420062665</v>
      </c>
      <c r="R355" s="219">
        <v>-5.5690809487900048E-2</v>
      </c>
      <c r="S355" s="219">
        <v>3.0096432778247088E-2</v>
      </c>
      <c r="T355" s="219">
        <v>3.4057584587666584E-2</v>
      </c>
      <c r="U355" s="219">
        <v>2.0417306723821239E-2</v>
      </c>
      <c r="V355" s="219">
        <v>-0.14271347903007561</v>
      </c>
      <c r="W355" s="219">
        <v>-6.4635878589527587E-2</v>
      </c>
      <c r="X355" s="219">
        <v>1.6019888367246667E-2</v>
      </c>
      <c r="Y355" s="219">
        <v>-3.5348548056436183E-2</v>
      </c>
      <c r="Z355" s="219">
        <v>-1.7588911975837784E-2</v>
      </c>
      <c r="AA355" s="219">
        <v>-0.13218376407331311</v>
      </c>
      <c r="AB355" s="219">
        <v>-0.18969278034357387</v>
      </c>
      <c r="AC355" s="219">
        <v>6.0680103287673579E-2</v>
      </c>
      <c r="AD355" s="219">
        <v>5.1436703734473656E-2</v>
      </c>
      <c r="AE355" s="219">
        <v>0</v>
      </c>
    </row>
    <row r="356" spans="5:31">
      <c r="E356" s="210" t="s">
        <v>253</v>
      </c>
      <c r="J356" s="219">
        <v>1.017135361215246E-2</v>
      </c>
      <c r="K356" s="219">
        <v>5.8810730630839362E-3</v>
      </c>
      <c r="L356" s="219">
        <v>5.5200762153523937E-2</v>
      </c>
      <c r="M356" s="219">
        <v>-7.1219049403170934E-2</v>
      </c>
      <c r="N356" s="219">
        <v>5.184836426247217E-2</v>
      </c>
      <c r="O356" s="219">
        <v>-2.5939597655693081E-2</v>
      </c>
      <c r="P356" s="219">
        <v>4.0374782478531275E-2</v>
      </c>
      <c r="Q356" s="219">
        <v>0.12414521954385919</v>
      </c>
      <c r="R356" s="219">
        <v>-4.764722938051056E-2</v>
      </c>
      <c r="S356" s="219">
        <v>5.2012926463003775E-2</v>
      </c>
      <c r="T356" s="219">
        <v>1.9467729484481538E-2</v>
      </c>
      <c r="U356" s="219">
        <v>1.032535777160413E-2</v>
      </c>
      <c r="V356" s="219">
        <v>-0.10660281202032237</v>
      </c>
      <c r="W356" s="219">
        <v>-2.3434870806464739E-2</v>
      </c>
      <c r="X356" s="219">
        <v>3.0834266736300977E-3</v>
      </c>
      <c r="Y356" s="219">
        <v>-4.1594139736999103E-2</v>
      </c>
      <c r="Z356" s="219">
        <v>-2.8605973353407494E-2</v>
      </c>
      <c r="AA356" s="219">
        <v>-0.15538284044589284</v>
      </c>
      <c r="AB356" s="219">
        <v>-0.19943007938311819</v>
      </c>
      <c r="AC356" s="219">
        <v>3.6362317800409764E-2</v>
      </c>
      <c r="AD356" s="219">
        <v>8.6451987253469739E-2</v>
      </c>
      <c r="AE356" s="219">
        <v>0</v>
      </c>
    </row>
    <row r="357" spans="5:31">
      <c r="E357" s="210" t="s">
        <v>1903</v>
      </c>
      <c r="J357" s="219">
        <v>-8.3871150028214186E-2</v>
      </c>
      <c r="K357" s="219">
        <v>3.6423417941480116E-2</v>
      </c>
      <c r="L357" s="219">
        <v>0.22889816348539374</v>
      </c>
      <c r="M357" s="219">
        <v>4.7962025923322327E-2</v>
      </c>
      <c r="N357" s="219">
        <v>5.6899868399472919E-2</v>
      </c>
      <c r="O357" s="219">
        <v>-0.1439984536285108</v>
      </c>
      <c r="P357" s="219">
        <v>0.1396369793003614</v>
      </c>
      <c r="Q357" s="219">
        <v>-0.13526374396342325</v>
      </c>
      <c r="R357" s="219">
        <v>-0.1755561143800233</v>
      </c>
      <c r="S357" s="219">
        <v>1.6802736674304479E-2</v>
      </c>
      <c r="T357" s="219">
        <v>2.2310418179532245E-2</v>
      </c>
      <c r="U357" s="219">
        <v>-2.6275426538000721E-2</v>
      </c>
      <c r="V357" s="219">
        <v>5.0894755529946802E-2</v>
      </c>
      <c r="W357" s="219">
        <v>0.10776670705316084</v>
      </c>
      <c r="X357" s="219">
        <v>4.7962025923322327E-2</v>
      </c>
      <c r="Y357" s="219">
        <v>-5.8398299045167669E-2</v>
      </c>
      <c r="Z357" s="219">
        <v>0.1126510398924558</v>
      </c>
      <c r="AA357" s="219">
        <v>-7.8326377352325977E-2</v>
      </c>
      <c r="AB357" s="219">
        <v>-0.20873806644824852</v>
      </c>
      <c r="AC357" s="219">
        <v>3.2320801758201595E-2</v>
      </c>
      <c r="AD357" s="219">
        <v>-0.1439984536285108</v>
      </c>
      <c r="AE357" s="219">
        <v>0</v>
      </c>
    </row>
    <row r="358" spans="5:31">
      <c r="E358" s="210" t="s">
        <v>1904</v>
      </c>
      <c r="J358" s="219">
        <v>-3.056484802877282E-2</v>
      </c>
      <c r="K358" s="219">
        <v>9.4150284212331486E-2</v>
      </c>
      <c r="L358" s="219">
        <v>0.10626482965602572</v>
      </c>
      <c r="M358" s="219">
        <v>-2.5130609896353906E-2</v>
      </c>
      <c r="N358" s="219">
        <v>-3.9388693287976694E-2</v>
      </c>
      <c r="O358" s="219">
        <v>1.1980895319477805E-2</v>
      </c>
      <c r="P358" s="219">
        <v>2.0414069424464169E-2</v>
      </c>
      <c r="Q358" s="219">
        <v>-0.14698928367477046</v>
      </c>
      <c r="R358" s="219">
        <v>-2.5968388276647839E-2</v>
      </c>
      <c r="S358" s="219">
        <v>5.5402972249534894E-2</v>
      </c>
      <c r="T358" s="219">
        <v>3.0721282205704682E-2</v>
      </c>
      <c r="U358" s="219">
        <v>-3.7238362721882814E-2</v>
      </c>
      <c r="V358" s="219">
        <v>-4.7383063368934296E-2</v>
      </c>
      <c r="W358" s="219">
        <v>8.9619641291370955E-2</v>
      </c>
      <c r="X358" s="219">
        <v>2.7104716313210171E-2</v>
      </c>
      <c r="Y358" s="219">
        <v>4.2500954097049855E-2</v>
      </c>
      <c r="Z358" s="219">
        <v>-1.4181427041936848E-2</v>
      </c>
      <c r="AA358" s="219">
        <v>-3.7993469875376239E-2</v>
      </c>
      <c r="AB358" s="219">
        <v>-0.22695903831479988</v>
      </c>
      <c r="AC358" s="219">
        <v>5.8348863017117357E-2</v>
      </c>
      <c r="AD358" s="219">
        <v>-0.13419412291257585</v>
      </c>
      <c r="AE358" s="219">
        <v>0</v>
      </c>
    </row>
    <row r="359" spans="5:31">
      <c r="E359" s="210" t="s">
        <v>1652</v>
      </c>
      <c r="J359" s="219">
        <v>-4.6082435895156447E-2</v>
      </c>
      <c r="K359" s="219">
        <v>8.1720108678080328E-2</v>
      </c>
      <c r="L359" s="219">
        <v>0.14299422521608696</v>
      </c>
      <c r="M359" s="219">
        <v>-3.3769600253521141E-3</v>
      </c>
      <c r="N359" s="219">
        <v>-1.0743918983451849E-2</v>
      </c>
      <c r="O359" s="219">
        <v>-5.0596892633944748E-2</v>
      </c>
      <c r="P359" s="219">
        <v>5.5534013766749046E-2</v>
      </c>
      <c r="Q359" s="219">
        <v>-0.14427848592083367</v>
      </c>
      <c r="R359" s="219">
        <v>-6.2667269876848258E-2</v>
      </c>
      <c r="S359" s="219">
        <v>4.5622502203025002E-2</v>
      </c>
      <c r="T359" s="219">
        <v>3.2610388936842698E-2</v>
      </c>
      <c r="U359" s="219">
        <v>-3.51292240392257E-2</v>
      </c>
      <c r="V359" s="219">
        <v>-1.8772663969237841E-2</v>
      </c>
      <c r="W359" s="219">
        <v>9.6783916028259004E-2</v>
      </c>
      <c r="X359" s="219">
        <v>3.18488188138688E-2</v>
      </c>
      <c r="Y359" s="219">
        <v>9.0207211597943537E-3</v>
      </c>
      <c r="Z359" s="219">
        <v>2.2236349814983021E-2</v>
      </c>
      <c r="AA359" s="219">
        <v>-5.4598408468783978E-2</v>
      </c>
      <c r="AB359" s="219">
        <v>-0.22316625393681877</v>
      </c>
      <c r="AC359" s="219">
        <v>5.1315002971669778E-2</v>
      </c>
      <c r="AD359" s="219">
        <v>-0.13833291706370787</v>
      </c>
      <c r="AE359" s="219">
        <v>0</v>
      </c>
    </row>
    <row r="360" spans="5:31">
      <c r="E360" s="210" t="s">
        <v>1905</v>
      </c>
      <c r="J360" s="219">
        <v>-1.6711038999350305E-2</v>
      </c>
      <c r="K360" s="219">
        <v>6.1013550167158322E-2</v>
      </c>
      <c r="L360" s="219">
        <v>0.13417573542743103</v>
      </c>
      <c r="M360" s="219">
        <v>-4.8133055476582781E-2</v>
      </c>
      <c r="N360" s="219">
        <v>-1.7032018653025276E-2</v>
      </c>
      <c r="O360" s="219">
        <v>2.7319812084322347E-2</v>
      </c>
      <c r="P360" s="219">
        <v>-6.0100203339290156E-2</v>
      </c>
      <c r="Q360" s="219">
        <v>-0.25219182272483931</v>
      </c>
      <c r="R360" s="219">
        <v>-4.6198366479757426E-2</v>
      </c>
      <c r="S360" s="219">
        <v>-1.0605391022782544E-2</v>
      </c>
      <c r="T360" s="219">
        <v>9.7918369340472544E-2</v>
      </c>
      <c r="U360" s="219">
        <v>-4.2218082918629433E-2</v>
      </c>
      <c r="V360" s="219">
        <v>3.7853118436983524E-2</v>
      </c>
      <c r="W360" s="219">
        <v>9.6968612891557518E-2</v>
      </c>
      <c r="X360" s="219">
        <v>0.1011475409826167</v>
      </c>
      <c r="Y360" s="219">
        <v>-0.27728062523301356</v>
      </c>
      <c r="Z360" s="219">
        <v>8.3498797653388732E-2</v>
      </c>
      <c r="AA360" s="219">
        <v>3.0544293666762687E-2</v>
      </c>
      <c r="AB360" s="219">
        <v>9.9456070139360656E-2</v>
      </c>
      <c r="AC360" s="219">
        <v>4.473201234533275E-2</v>
      </c>
      <c r="AD360" s="219">
        <v>2.151574533065238E-2</v>
      </c>
      <c r="AE360" s="219">
        <v>0</v>
      </c>
    </row>
    <row r="361" spans="5:31">
      <c r="E361" s="210" t="s">
        <v>1906</v>
      </c>
      <c r="J361" s="219">
        <v>6.9240315572296693E-3</v>
      </c>
      <c r="K361" s="219">
        <v>5.5421094590791954E-2</v>
      </c>
      <c r="L361" s="219">
        <v>3.1791318570273674E-2</v>
      </c>
      <c r="M361" s="219">
        <v>-5.4081079506014096E-2</v>
      </c>
      <c r="N361" s="219">
        <v>-3.8769635916378213E-2</v>
      </c>
      <c r="O361" s="219">
        <v>2.7988808888176831E-2</v>
      </c>
      <c r="P361" s="219">
        <v>1.4859724515917318E-3</v>
      </c>
      <c r="Q361" s="219">
        <v>-1.331431280821372E-2</v>
      </c>
      <c r="R361" s="219">
        <v>-5.4683785091387271E-2</v>
      </c>
      <c r="S361" s="219">
        <v>6.4858443962079885E-3</v>
      </c>
      <c r="T361" s="219">
        <v>-5.4543926373552126E-4</v>
      </c>
      <c r="U361" s="219">
        <v>-2.7595289935430544E-2</v>
      </c>
      <c r="V361" s="219">
        <v>2.9248599117222392E-2</v>
      </c>
      <c r="W361" s="219">
        <v>5.9850450394448862E-2</v>
      </c>
      <c r="X361" s="219">
        <v>-1.568667189987118E-2</v>
      </c>
      <c r="Y361" s="219">
        <v>-7.5862107337982293E-2</v>
      </c>
      <c r="Z361" s="219">
        <v>5.7659301417870838E-2</v>
      </c>
      <c r="AA361" s="219">
        <v>-1.7699582563937739E-2</v>
      </c>
      <c r="AB361" s="219">
        <v>2.7988808888176831E-2</v>
      </c>
      <c r="AC361" s="219">
        <v>2.5521635790429903E-2</v>
      </c>
      <c r="AD361" s="219">
        <v>-3.7504026515102339E-2</v>
      </c>
      <c r="AE361" s="219">
        <v>0</v>
      </c>
    </row>
    <row r="362" spans="5:31">
      <c r="E362" s="210" t="s">
        <v>1653</v>
      </c>
      <c r="J362" s="219">
        <v>1.5258969134221602E-4</v>
      </c>
      <c r="K362" s="219">
        <v>5.8696819774591319E-2</v>
      </c>
      <c r="L362" s="219">
        <v>6.3583182985748235E-2</v>
      </c>
      <c r="M362" s="219">
        <v>-5.0504762417430404E-2</v>
      </c>
      <c r="N362" s="219">
        <v>-3.4729449692456518E-2</v>
      </c>
      <c r="O362" s="219">
        <v>1.9548681613005308E-2</v>
      </c>
      <c r="P362" s="219">
        <v>-1.8953107023805253E-2</v>
      </c>
      <c r="Q362" s="219">
        <v>-0.11076253051284107</v>
      </c>
      <c r="R362" s="219">
        <v>-5.077989857574166E-2</v>
      </c>
      <c r="S362" s="219">
        <v>8.0582135895848324E-4</v>
      </c>
      <c r="T362" s="219">
        <v>2.9034105709679348E-2</v>
      </c>
      <c r="U362" s="219">
        <v>-3.3370666619089565E-2</v>
      </c>
      <c r="V362" s="219">
        <v>3.4450074702555913E-2</v>
      </c>
      <c r="W362" s="219">
        <v>7.285701250744786E-2</v>
      </c>
      <c r="X362" s="219">
        <v>2.1803574875133489E-2</v>
      </c>
      <c r="Y362" s="219">
        <v>-0.1346021575323858</v>
      </c>
      <c r="Z362" s="219">
        <v>6.6262579993626225E-2</v>
      </c>
      <c r="AA362" s="219">
        <v>-2.2114701453979004E-3</v>
      </c>
      <c r="AB362" s="219">
        <v>5.0148894963251318E-2</v>
      </c>
      <c r="AC362" s="219">
        <v>3.3301586518711498E-2</v>
      </c>
      <c r="AD362" s="219">
        <v>-1.9468818844986961E-2</v>
      </c>
      <c r="AE362" s="219">
        <v>0</v>
      </c>
    </row>
    <row r="363" spans="5:31">
      <c r="E363" s="210" t="s">
        <v>1907</v>
      </c>
      <c r="J363" s="219">
        <v>-3.8160469667319036E-2</v>
      </c>
      <c r="K363" s="219">
        <v>-3.5591976516634184E-2</v>
      </c>
      <c r="L363" s="219">
        <v>2.6051859099804248E-2</v>
      </c>
      <c r="M363" s="219">
        <v>5.1859099804305218E-2</v>
      </c>
      <c r="N363" s="219">
        <v>3.8282778864970585E-2</v>
      </c>
      <c r="O363" s="219">
        <v>0.10163894324853213</v>
      </c>
      <c r="P363" s="219">
        <v>2.1037181996086091E-2</v>
      </c>
      <c r="Q363" s="219">
        <v>-0.15251956947162423</v>
      </c>
      <c r="R363" s="219">
        <v>8.0234833659491037E-2</v>
      </c>
      <c r="S363" s="219">
        <v>5.8341487279843389E-2</v>
      </c>
      <c r="T363" s="219">
        <v>4.5621330724070319E-2</v>
      </c>
      <c r="U363" s="219">
        <v>-3.1555772994129136E-2</v>
      </c>
      <c r="V363" s="219">
        <v>2.3483365949119393E-2</v>
      </c>
      <c r="W363" s="219">
        <v>-3.1188845401174305E-2</v>
      </c>
      <c r="X363" s="219">
        <v>7.4241682974559603E-2</v>
      </c>
      <c r="Y363" s="219">
        <v>1.4310176125244638E-2</v>
      </c>
      <c r="Z363" s="219">
        <v>3.7915851272015584E-2</v>
      </c>
      <c r="AA363" s="219">
        <v>-8.7206457925636124E-2</v>
      </c>
      <c r="AB363" s="219">
        <v>2.4094911937377676E-2</v>
      </c>
      <c r="AC363" s="219">
        <v>-2.3972602739726123E-2</v>
      </c>
      <c r="AD363" s="219">
        <v>-7.4608610567514604E-3</v>
      </c>
      <c r="AE363" s="219">
        <v>0</v>
      </c>
    </row>
    <row r="364" spans="5:31">
      <c r="E364" s="210" t="s">
        <v>1908</v>
      </c>
      <c r="J364" s="219">
        <v>-2.6359534552362847E-2</v>
      </c>
      <c r="K364" s="219">
        <v>-1.2942293991925948E-2</v>
      </c>
      <c r="L364" s="219">
        <v>4.3457611018760348E-2</v>
      </c>
      <c r="M364" s="219">
        <v>1.2823557349798127E-2</v>
      </c>
      <c r="N364" s="219">
        <v>1.0686297791498524E-2</v>
      </c>
      <c r="O364" s="219">
        <v>1.959154595108057E-2</v>
      </c>
      <c r="P364" s="219">
        <v>5.0463072904298266E-2</v>
      </c>
      <c r="Q364" s="219">
        <v>-6.7323676086440298E-2</v>
      </c>
      <c r="R364" s="219">
        <v>4.1914034671099512E-2</v>
      </c>
      <c r="S364" s="219">
        <v>3.9301828544288792E-2</v>
      </c>
      <c r="T364" s="219">
        <v>1.3417240560436897E-2</v>
      </c>
      <c r="U364" s="219">
        <v>-2.6478271194490668E-2</v>
      </c>
      <c r="V364" s="219">
        <v>8.9052481595820465E-3</v>
      </c>
      <c r="W364" s="219">
        <v>2.8378057468534796E-2</v>
      </c>
      <c r="X364" s="219">
        <v>8.7271431963903995E-2</v>
      </c>
      <c r="Y364" s="219">
        <v>3.8826881975777681E-2</v>
      </c>
      <c r="Z364" s="219">
        <v>4.8325813345998662E-2</v>
      </c>
      <c r="AA364" s="219">
        <v>6.7679886012824439E-3</v>
      </c>
      <c r="AB364" s="219">
        <v>2.932795060555686E-2</v>
      </c>
      <c r="AC364" s="219">
        <v>-3.2058893374495405E-2</v>
      </c>
      <c r="AD364" s="219">
        <v>2.6834481120873964E-2</v>
      </c>
      <c r="AE364" s="219">
        <v>0</v>
      </c>
    </row>
    <row r="365" spans="5:31">
      <c r="E365" s="210" t="s">
        <v>1909</v>
      </c>
      <c r="J365" s="219">
        <v>-3.222328701485383E-2</v>
      </c>
      <c r="K365" s="219">
        <v>-1.8687110685194085E-2</v>
      </c>
      <c r="L365" s="219">
        <v>3.9410637278389934E-2</v>
      </c>
      <c r="M365" s="219">
        <v>2.4796358409199727E-2</v>
      </c>
      <c r="N365" s="219">
        <v>1.7848586487781443E-2</v>
      </c>
      <c r="O365" s="219">
        <v>4.6358409199808222E-2</v>
      </c>
      <c r="P365" s="219">
        <v>4.1447053186391872E-2</v>
      </c>
      <c r="Q365" s="219">
        <v>-0.10565404887398187</v>
      </c>
      <c r="R365" s="219">
        <v>5.4024916147580149E-2</v>
      </c>
      <c r="S365" s="219">
        <v>4.3723047436511633E-2</v>
      </c>
      <c r="T365" s="219">
        <v>2.7910876856732131E-2</v>
      </c>
      <c r="U365" s="219">
        <v>-2.5155725922376717E-2</v>
      </c>
      <c r="V365" s="219">
        <v>1.557259223766168E-2</v>
      </c>
      <c r="W365" s="219">
        <v>1.7369429803545791E-2</v>
      </c>
      <c r="X365" s="219">
        <v>8.2654528030665919E-2</v>
      </c>
      <c r="Y365" s="219">
        <v>2.7671298514614306E-2</v>
      </c>
      <c r="Z365" s="219">
        <v>4.7196933397220864E-2</v>
      </c>
      <c r="AA365" s="219">
        <v>-2.275994250119796E-2</v>
      </c>
      <c r="AB365" s="219">
        <v>2.7791087685673132E-2</v>
      </c>
      <c r="AC365" s="219">
        <v>-2.5754671777671365E-2</v>
      </c>
      <c r="AD365" s="219">
        <v>1.605174892189733E-2</v>
      </c>
      <c r="AE365" s="219">
        <v>0</v>
      </c>
    </row>
    <row r="366" spans="5:31">
      <c r="E366" s="210" t="s">
        <v>1910</v>
      </c>
      <c r="J366" s="219">
        <v>0.13089005235602094</v>
      </c>
      <c r="K366" s="219">
        <v>-6.2827225130890008E-2</v>
      </c>
      <c r="L366" s="219">
        <v>-5.235602094240837E-2</v>
      </c>
      <c r="M366" s="219">
        <v>-6.806282722513074E-2</v>
      </c>
      <c r="N366" s="219">
        <v>-4.7120418848167464E-2</v>
      </c>
      <c r="O366" s="219">
        <v>-1.5706806282722363E-2</v>
      </c>
      <c r="P366" s="219">
        <v>-0.16230366492146583</v>
      </c>
      <c r="Q366" s="219">
        <v>0.14659685863874347</v>
      </c>
      <c r="R366" s="219">
        <v>-0.20418848167539258</v>
      </c>
      <c r="S366" s="219">
        <v>2.6178010471204185E-2</v>
      </c>
      <c r="T366" s="219">
        <v>1.0471204188481823E-2</v>
      </c>
      <c r="U366" s="219">
        <v>0.10471204188481674</v>
      </c>
      <c r="V366" s="219">
        <v>-0.28795811518324604</v>
      </c>
      <c r="W366" s="219">
        <v>-8.9005235602094196E-2</v>
      </c>
      <c r="X366" s="219">
        <v>-0.16230366492146583</v>
      </c>
      <c r="Y366" s="219">
        <v>9.9476439790576021E-2</v>
      </c>
      <c r="Z366" s="219">
        <v>-0.24607329842931933</v>
      </c>
      <c r="AA366" s="219">
        <v>-9.4240837696334928E-2</v>
      </c>
      <c r="AB366" s="219">
        <v>-0.17277486910994749</v>
      </c>
      <c r="AC366" s="219">
        <v>-1.0471204188481638E-2</v>
      </c>
      <c r="AD366" s="219">
        <v>0</v>
      </c>
      <c r="AE366" s="219">
        <v>0</v>
      </c>
    </row>
    <row r="367" spans="5:31">
      <c r="E367" s="210" t="s">
        <v>1911</v>
      </c>
      <c r="J367" s="219">
        <v>0.12254901960784315</v>
      </c>
      <c r="K367" s="219">
        <v>2.9411764705882252E-2</v>
      </c>
      <c r="L367" s="219">
        <v>-8.3333333333333481E-2</v>
      </c>
      <c r="M367" s="219">
        <v>-5.8823529411764851E-2</v>
      </c>
      <c r="N367" s="219">
        <v>-2.4509803921568631E-2</v>
      </c>
      <c r="O367" s="219">
        <v>-5.8823529411764851E-2</v>
      </c>
      <c r="P367" s="219">
        <v>-0.14215686274509814</v>
      </c>
      <c r="Q367" s="219">
        <v>-0.29901960784313736</v>
      </c>
      <c r="R367" s="219">
        <v>-0.11274509803921573</v>
      </c>
      <c r="S367" s="219">
        <v>7.843137254901951E-2</v>
      </c>
      <c r="T367" s="219">
        <v>0.16176470588235281</v>
      </c>
      <c r="U367" s="219">
        <v>9.3137254901960717E-2</v>
      </c>
      <c r="V367" s="219">
        <v>-0.16176470588235298</v>
      </c>
      <c r="W367" s="219">
        <v>-0.19117647058823542</v>
      </c>
      <c r="X367" s="219">
        <v>-0.18627450980392163</v>
      </c>
      <c r="Y367" s="219">
        <v>-4.4117647058823636E-2</v>
      </c>
      <c r="Z367" s="219">
        <v>-0.21078431372549025</v>
      </c>
      <c r="AA367" s="219">
        <v>-8.8235294117647106E-2</v>
      </c>
      <c r="AB367" s="219">
        <v>-0.13235294117647073</v>
      </c>
      <c r="AC367" s="219">
        <v>0</v>
      </c>
      <c r="AD367" s="219">
        <v>-0.11274509803921573</v>
      </c>
      <c r="AE367" s="219">
        <v>0</v>
      </c>
    </row>
    <row r="368" spans="5:31">
      <c r="E368" s="210" t="s">
        <v>1912</v>
      </c>
      <c r="J368" s="219">
        <v>0.12626262626262627</v>
      </c>
      <c r="K368" s="219">
        <v>-1.5151515151515187E-2</v>
      </c>
      <c r="L368" s="219">
        <v>-7.0707070707070635E-2</v>
      </c>
      <c r="M368" s="219">
        <v>-5.5555555555555448E-2</v>
      </c>
      <c r="N368" s="219">
        <v>-2.5252525252525252E-2</v>
      </c>
      <c r="O368" s="219">
        <v>-3.0303030303030193E-2</v>
      </c>
      <c r="P368" s="219">
        <v>-0.14141414141414144</v>
      </c>
      <c r="Q368" s="219">
        <v>-9.5959595959595884E-2</v>
      </c>
      <c r="R368" s="219">
        <v>-8.0808080808080704E-2</v>
      </c>
      <c r="S368" s="219">
        <v>5.0505050505050504E-2</v>
      </c>
      <c r="T368" s="219">
        <v>9.0909090909090939E-2</v>
      </c>
      <c r="U368" s="219">
        <v>9.5959595959596064E-2</v>
      </c>
      <c r="V368" s="219">
        <v>-0.22727272727272727</v>
      </c>
      <c r="W368" s="219">
        <v>-0.14646464646464638</v>
      </c>
      <c r="X368" s="219">
        <v>-0.18181818181818171</v>
      </c>
      <c r="Y368" s="219">
        <v>2.5252525252525252E-2</v>
      </c>
      <c r="Z368" s="219">
        <v>-0.23232323232323221</v>
      </c>
      <c r="AA368" s="219">
        <v>-9.5959595959595884E-2</v>
      </c>
      <c r="AB368" s="219">
        <v>-0.15151515151515152</v>
      </c>
      <c r="AC368" s="219">
        <v>-1.5151515151515187E-2</v>
      </c>
      <c r="AD368" s="219">
        <v>-7.0707070707070635E-2</v>
      </c>
      <c r="AE368" s="219">
        <v>0</v>
      </c>
    </row>
    <row r="369" spans="5:31">
      <c r="E369" s="210" t="s">
        <v>1913</v>
      </c>
      <c r="J369" s="219">
        <v>0.3</v>
      </c>
      <c r="K369" s="219">
        <v>0.8</v>
      </c>
      <c r="L369" s="219">
        <v>-0.9</v>
      </c>
      <c r="M369" s="219">
        <v>0.2</v>
      </c>
      <c r="N369" s="219">
        <v>-1.3</v>
      </c>
      <c r="O369" s="219">
        <v>-0.25</v>
      </c>
      <c r="P369" s="219">
        <v>-0.65</v>
      </c>
      <c r="Q369" s="219">
        <v>0</v>
      </c>
      <c r="R369" s="219">
        <v>-0.15</v>
      </c>
      <c r="S369" s="219">
        <v>0.3</v>
      </c>
      <c r="T369" s="219">
        <v>0.2</v>
      </c>
      <c r="U369" s="219">
        <v>-0.2</v>
      </c>
      <c r="V369" s="219">
        <v>0.2</v>
      </c>
      <c r="W369" s="219">
        <v>0.2</v>
      </c>
      <c r="X369" s="219">
        <v>0.7</v>
      </c>
      <c r="Y369" s="219">
        <v>0.5</v>
      </c>
      <c r="Z369" s="219">
        <v>-0.75</v>
      </c>
      <c r="AA369" s="219">
        <v>0.5</v>
      </c>
      <c r="AB369" s="219">
        <v>-1.05</v>
      </c>
      <c r="AC369" s="219">
        <v>0.1</v>
      </c>
      <c r="AD369" s="219">
        <v>-1.7</v>
      </c>
      <c r="AE369" s="219">
        <v>0</v>
      </c>
    </row>
    <row r="370" spans="5:31">
      <c r="E370" s="210" t="s">
        <v>1914</v>
      </c>
      <c r="J370" s="219">
        <v>0.16666666666666666</v>
      </c>
      <c r="K370" s="219">
        <v>0.41666666666666669</v>
      </c>
      <c r="L370" s="219">
        <v>-0.83333333333333337</v>
      </c>
      <c r="M370" s="219">
        <v>0.33333333333333331</v>
      </c>
      <c r="N370" s="219">
        <v>-8.3333333333333329E-2</v>
      </c>
      <c r="O370" s="219">
        <v>0</v>
      </c>
      <c r="P370" s="219">
        <v>-0.79166666666666663</v>
      </c>
      <c r="Q370" s="219">
        <v>0.33333333333333331</v>
      </c>
      <c r="R370" s="219">
        <v>0.41666666666666669</v>
      </c>
      <c r="S370" s="219">
        <v>0.16666666666666666</v>
      </c>
      <c r="T370" s="219">
        <v>8.3333333333333329E-2</v>
      </c>
      <c r="U370" s="219">
        <v>-0.16666666666666666</v>
      </c>
      <c r="V370" s="219">
        <v>0.16666666666666666</v>
      </c>
      <c r="W370" s="219">
        <v>0</v>
      </c>
      <c r="X370" s="219">
        <v>0.125</v>
      </c>
      <c r="Y370" s="219">
        <v>-1.4166666666666667</v>
      </c>
      <c r="Z370" s="219">
        <v>-0.66666666666666663</v>
      </c>
      <c r="AA370" s="219">
        <v>4.1666666666666664E-2</v>
      </c>
      <c r="AB370" s="219">
        <v>-1</v>
      </c>
      <c r="AC370" s="219">
        <v>0.45833333333333331</v>
      </c>
      <c r="AD370" s="219">
        <v>-0.83333333333333337</v>
      </c>
      <c r="AE370" s="219">
        <v>0</v>
      </c>
    </row>
    <row r="371" spans="5:31">
      <c r="E371" s="210" t="s">
        <v>1915</v>
      </c>
      <c r="J371" s="219">
        <v>0.25</v>
      </c>
      <c r="K371" s="219">
        <v>0.54166666666666663</v>
      </c>
      <c r="L371" s="219">
        <v>-0.79166666666666663</v>
      </c>
      <c r="M371" s="219">
        <v>0.33333333333333331</v>
      </c>
      <c r="N371" s="219">
        <v>-8.3333333333333329E-2</v>
      </c>
      <c r="O371" s="219">
        <v>0</v>
      </c>
      <c r="P371" s="219">
        <v>-0.66666666666666663</v>
      </c>
      <c r="Q371" s="219">
        <v>0.41666666666666669</v>
      </c>
      <c r="R371" s="219">
        <v>0.33333333333333331</v>
      </c>
      <c r="S371" s="219">
        <v>0.25</v>
      </c>
      <c r="T371" s="219">
        <v>0.16666666666666666</v>
      </c>
      <c r="U371" s="219">
        <v>-8.3333333333333329E-2</v>
      </c>
      <c r="V371" s="219">
        <v>0.20833333333333334</v>
      </c>
      <c r="W371" s="219">
        <v>0</v>
      </c>
      <c r="X371" s="219">
        <v>0.41666666666666669</v>
      </c>
      <c r="Y371" s="219">
        <v>-1.2083333333333333</v>
      </c>
      <c r="Z371" s="219">
        <v>-0.58333333333333337</v>
      </c>
      <c r="AA371" s="219">
        <v>0.33333333333333331</v>
      </c>
      <c r="AB371" s="219">
        <v>-0.91666666666666663</v>
      </c>
      <c r="AC371" s="219">
        <v>0.25</v>
      </c>
      <c r="AD371" s="219">
        <v>-0.83333333333333337</v>
      </c>
      <c r="AE371" s="219">
        <v>0</v>
      </c>
    </row>
    <row r="372" spans="5:31">
      <c r="E372" s="210" t="s">
        <v>1916</v>
      </c>
      <c r="J372" s="219">
        <v>0.90070921985815611</v>
      </c>
      <c r="K372" s="219">
        <v>-0.74645390070921969</v>
      </c>
      <c r="L372" s="219">
        <v>0</v>
      </c>
      <c r="M372" s="219">
        <v>-0.32387706855791942</v>
      </c>
      <c r="N372" s="219">
        <v>0.84101654846335705</v>
      </c>
      <c r="O372" s="219">
        <v>1</v>
      </c>
      <c r="P372" s="219">
        <v>0.31087470449172583</v>
      </c>
      <c r="Q372" s="219">
        <v>-0.14893617021276592</v>
      </c>
      <c r="R372" s="219">
        <v>1</v>
      </c>
      <c r="S372" s="219">
        <v>-0.46099290780141822</v>
      </c>
      <c r="T372" s="219">
        <v>0.8321513002364066</v>
      </c>
      <c r="U372" s="219">
        <v>0.95981087470449178</v>
      </c>
      <c r="V372" s="219">
        <v>0.71867612293144212</v>
      </c>
      <c r="W372" s="219">
        <v>0.14893617021276603</v>
      </c>
      <c r="X372" s="219">
        <v>1</v>
      </c>
      <c r="Y372" s="219">
        <v>0.21453900709219872</v>
      </c>
      <c r="Z372" s="219">
        <v>-0.57919621749408956</v>
      </c>
      <c r="AA372" s="219">
        <v>-2.4007092198581557</v>
      </c>
      <c r="AB372" s="219">
        <v>-1.5650118203309689</v>
      </c>
      <c r="AC372" s="219">
        <v>0.50177304964539016</v>
      </c>
      <c r="AD372" s="219">
        <v>-2.2641843971631199</v>
      </c>
      <c r="AE372" s="219">
        <v>0</v>
      </c>
    </row>
    <row r="373" spans="5:31">
      <c r="E373" s="210" t="s">
        <v>254</v>
      </c>
      <c r="J373" s="219">
        <v>5.3221470008150251E-2</v>
      </c>
      <c r="K373" s="219">
        <v>0.10565402279457534</v>
      </c>
      <c r="L373" s="219">
        <v>-3.9150111467005026E-2</v>
      </c>
      <c r="M373" s="219">
        <v>-1.8488883241485937E-2</v>
      </c>
      <c r="N373" s="219">
        <v>6.592990133404105E-4</v>
      </c>
      <c r="O373" s="219">
        <v>-0.25009733633567954</v>
      </c>
      <c r="P373" s="219">
        <v>-9.4709738859266396E-2</v>
      </c>
      <c r="Q373" s="219">
        <v>2.0403228807455644E-3</v>
      </c>
      <c r="R373" s="219">
        <v>-0.15446661245166374</v>
      </c>
      <c r="S373" s="219">
        <v>-1.883721506684851E-2</v>
      </c>
      <c r="T373" s="219">
        <v>1.2713800379465953E-2</v>
      </c>
      <c r="U373" s="219">
        <v>1.8274612260104555E-2</v>
      </c>
      <c r="V373" s="219">
        <v>-0.12118112471678612</v>
      </c>
      <c r="W373" s="219">
        <v>-7.9620759428175383E-2</v>
      </c>
      <c r="X373" s="219">
        <v>0.20980542980697361</v>
      </c>
      <c r="Y373" s="219">
        <v>-6.8065086220298358E-3</v>
      </c>
      <c r="Z373" s="219">
        <v>-0.13190780425203427</v>
      </c>
      <c r="AA373" s="219">
        <v>0.19981697095609521</v>
      </c>
      <c r="AB373" s="219">
        <v>-9.7145118218792861E-2</v>
      </c>
      <c r="AC373" s="219">
        <v>3.9205242653595054E-2</v>
      </c>
      <c r="AD373" s="219">
        <v>-5.4799881688084105E-2</v>
      </c>
      <c r="AE373" s="219">
        <v>0</v>
      </c>
    </row>
    <row r="374" spans="5:31">
      <c r="E374" s="210" t="s">
        <v>255</v>
      </c>
      <c r="J374" s="219">
        <v>1.6653931204040819E-3</v>
      </c>
      <c r="K374" s="219">
        <v>0.24320215179226753</v>
      </c>
      <c r="L374" s="219">
        <v>4.5105908402126395E-2</v>
      </c>
      <c r="M374" s="219">
        <v>-5.8020122761517023E-2</v>
      </c>
      <c r="N374" s="219">
        <v>3.2869430257338236E-3</v>
      </c>
      <c r="O374" s="219">
        <v>-0.23983198020490867</v>
      </c>
      <c r="P374" s="219">
        <v>-0.30008554795871667</v>
      </c>
      <c r="Q374" s="219">
        <v>-3.8155195479088404E-2</v>
      </c>
      <c r="R374" s="219">
        <v>-7.1927099108976711E-2</v>
      </c>
      <c r="S374" s="219">
        <v>1.6967199203818291E-2</v>
      </c>
      <c r="T374" s="219">
        <v>0.13202174692969623</v>
      </c>
      <c r="U374" s="219">
        <v>2.433884422474623E-2</v>
      </c>
      <c r="V374" s="219">
        <v>-9.6555282352088476E-2</v>
      </c>
      <c r="W374" s="219">
        <v>1.3618181577014523E-2</v>
      </c>
      <c r="X374" s="219">
        <v>0.13463555502603339</v>
      </c>
      <c r="Y374" s="219">
        <v>-3.1946738350344603E-2</v>
      </c>
      <c r="Z374" s="219">
        <v>-5.4293970744680994E-2</v>
      </c>
      <c r="AA374" s="219">
        <v>6.2257876097570178E-2</v>
      </c>
      <c r="AB374" s="219">
        <v>-9.0981648132959475E-2</v>
      </c>
      <c r="AC374" s="219">
        <v>0.14737603018822601</v>
      </c>
      <c r="AD374" s="219">
        <v>-9.0531122554397561E-2</v>
      </c>
      <c r="AE374" s="219">
        <v>0</v>
      </c>
    </row>
    <row r="375" spans="5:31">
      <c r="E375" s="210" t="s">
        <v>256</v>
      </c>
      <c r="J375" s="219">
        <v>3.7212221896050203E-2</v>
      </c>
      <c r="K375" s="219">
        <v>0.16669266299898344</v>
      </c>
      <c r="L375" s="219">
        <v>-1.2655214103039021E-2</v>
      </c>
      <c r="M375" s="219">
        <v>-4.3080952929204469E-2</v>
      </c>
      <c r="N375" s="219">
        <v>-4.6687649311838953E-3</v>
      </c>
      <c r="O375" s="219">
        <v>-0.22878027706728241</v>
      </c>
      <c r="P375" s="219">
        <v>-0.20552668751421285</v>
      </c>
      <c r="Q375" s="219">
        <v>2.0376136704717321E-3</v>
      </c>
      <c r="R375" s="219">
        <v>-0.11823970400072518</v>
      </c>
      <c r="S375" s="219">
        <v>-4.4438493903809686E-3</v>
      </c>
      <c r="T375" s="219">
        <v>6.2913038664305754E-2</v>
      </c>
      <c r="U375" s="219">
        <v>1.9570897015257004E-2</v>
      </c>
      <c r="V375" s="219">
        <v>-0.11298396732359016</v>
      </c>
      <c r="W375" s="219">
        <v>-3.7471860003970944E-2</v>
      </c>
      <c r="X375" s="219">
        <v>0.16798893099541432</v>
      </c>
      <c r="Y375" s="219">
        <v>-9.6319345582546682E-3</v>
      </c>
      <c r="Z375" s="219">
        <v>-9.5088537485998506E-2</v>
      </c>
      <c r="AA375" s="219">
        <v>0.13013056839211345</v>
      </c>
      <c r="AB375" s="219">
        <v>-6.739687830025963E-2</v>
      </c>
      <c r="AC375" s="219">
        <v>8.6123700253963459E-2</v>
      </c>
      <c r="AD375" s="219">
        <v>-6.3405435211113234E-2</v>
      </c>
      <c r="AE375" s="219">
        <v>0</v>
      </c>
    </row>
    <row r="376" spans="5:31">
      <c r="E376" s="210" t="s">
        <v>257</v>
      </c>
      <c r="J376" s="219">
        <v>3.6078965282505066E-2</v>
      </c>
      <c r="K376" s="219">
        <v>6.466984343090533E-2</v>
      </c>
      <c r="L376" s="219">
        <v>-4.4928522804629008E-2</v>
      </c>
      <c r="M376" s="219">
        <v>-3.1994554118447968E-2</v>
      </c>
      <c r="N376" s="219">
        <v>7.488087134104795E-3</v>
      </c>
      <c r="O376" s="219">
        <v>-8.7814840027229474E-2</v>
      </c>
      <c r="P376" s="219">
        <v>-0.12865895166780114</v>
      </c>
      <c r="Q376" s="219">
        <v>-2.3825731790333537E-2</v>
      </c>
      <c r="R376" s="219">
        <v>-8.0326752893124562E-2</v>
      </c>
      <c r="S376" s="219">
        <v>-1.9741320626276444E-2</v>
      </c>
      <c r="T376" s="219">
        <v>3.3356024506466998E-2</v>
      </c>
      <c r="U376" s="219">
        <v>4.9012933968686105E-2</v>
      </c>
      <c r="V376" s="219">
        <v>-0.19605173587474478</v>
      </c>
      <c r="W376" s="219">
        <v>-0.24506466984343089</v>
      </c>
      <c r="X376" s="219">
        <v>0.21034717494894487</v>
      </c>
      <c r="Y376" s="219">
        <v>2.1102791014295352E-2</v>
      </c>
      <c r="Z376" s="219">
        <v>4.0844111640570948E-3</v>
      </c>
      <c r="AA376" s="219">
        <v>0.10823689584751531</v>
      </c>
      <c r="AB376" s="219">
        <v>-0.27229407760381225</v>
      </c>
      <c r="AC376" s="219">
        <v>5.9223961878829084E-2</v>
      </c>
      <c r="AD376" s="219">
        <v>-1.3614703880191524E-3</v>
      </c>
      <c r="AE376" s="219">
        <v>0</v>
      </c>
    </row>
    <row r="377" spans="5:31">
      <c r="E377" s="210" t="s">
        <v>258</v>
      </c>
      <c r="J377" s="219">
        <v>-4.3956043956043869E-2</v>
      </c>
      <c r="K377" s="219">
        <v>7.6923076923076983E-2</v>
      </c>
      <c r="L377" s="219">
        <v>1.3736263736263809E-2</v>
      </c>
      <c r="M377" s="219">
        <v>1.6483516483516498E-2</v>
      </c>
      <c r="N377" s="219">
        <v>-2.0604395604395531E-2</v>
      </c>
      <c r="O377" s="219">
        <v>-6.7307692307692207E-2</v>
      </c>
      <c r="P377" s="219">
        <v>-0.34684065934065927</v>
      </c>
      <c r="Q377" s="219">
        <v>-0.11538461538461524</v>
      </c>
      <c r="R377" s="219">
        <v>9.065934065934067E-2</v>
      </c>
      <c r="S377" s="219">
        <v>3.1593406593406648E-2</v>
      </c>
      <c r="T377" s="219">
        <v>8.8598901098901159E-2</v>
      </c>
      <c r="U377" s="219">
        <v>9.890109890109898E-2</v>
      </c>
      <c r="V377" s="219">
        <v>-0.1140109890109889</v>
      </c>
      <c r="W377" s="219">
        <v>-0.1112637362637362</v>
      </c>
      <c r="X377" s="219">
        <v>0.13324175824175832</v>
      </c>
      <c r="Y377" s="219">
        <v>-1.442307692307686E-2</v>
      </c>
      <c r="Z377" s="219">
        <v>2.7472527472528108E-3</v>
      </c>
      <c r="AA377" s="219">
        <v>-5.2197802197802179E-2</v>
      </c>
      <c r="AB377" s="219">
        <v>-0.20260989010989017</v>
      </c>
      <c r="AC377" s="219">
        <v>0.23901098901098902</v>
      </c>
      <c r="AD377" s="219">
        <v>-0.20673076923076922</v>
      </c>
      <c r="AE377" s="219">
        <v>0</v>
      </c>
    </row>
    <row r="378" spans="5:31">
      <c r="E378" s="210" t="s">
        <v>259</v>
      </c>
      <c r="J378" s="219">
        <v>6.1601642710472186E-3</v>
      </c>
      <c r="K378" s="219">
        <v>5.4757015742641954E-2</v>
      </c>
      <c r="L378" s="219">
        <v>-4.6543463381245702E-2</v>
      </c>
      <c r="M378" s="219">
        <v>-4.1067761806981859E-3</v>
      </c>
      <c r="N378" s="219">
        <v>-4.7912388774811968E-3</v>
      </c>
      <c r="O378" s="219">
        <v>-8.0082135523613956E-2</v>
      </c>
      <c r="P378" s="219">
        <v>-0.26214921286789883</v>
      </c>
      <c r="Q378" s="219">
        <v>-6.8446269678302529E-2</v>
      </c>
      <c r="R378" s="219">
        <v>-3.4223134839151755E-3</v>
      </c>
      <c r="S378" s="219">
        <v>-2.7378507871321646E-3</v>
      </c>
      <c r="T378" s="219">
        <v>5.4757015742641954E-2</v>
      </c>
      <c r="U378" s="219">
        <v>7.7344284736481791E-2</v>
      </c>
      <c r="V378" s="219">
        <v>-0.15331964407939783</v>
      </c>
      <c r="W378" s="219">
        <v>-0.1889117043121151</v>
      </c>
      <c r="X378" s="219">
        <v>0.16769336071184116</v>
      </c>
      <c r="Y378" s="219">
        <v>2.5325119780971884E-2</v>
      </c>
      <c r="Z378" s="219">
        <v>7.5290896646132395E-3</v>
      </c>
      <c r="AA378" s="219">
        <v>2.5325119780971884E-2</v>
      </c>
      <c r="AB378" s="219">
        <v>-0.24366872005475718</v>
      </c>
      <c r="AC378" s="219">
        <v>0.15058179329226554</v>
      </c>
      <c r="AD378" s="219">
        <v>-8.6926762491444307E-2</v>
      </c>
      <c r="AE378" s="219">
        <v>0</v>
      </c>
    </row>
    <row r="379" spans="5:31">
      <c r="E379" s="210" t="s">
        <v>260</v>
      </c>
      <c r="J379" s="219">
        <v>-0.14019298762343532</v>
      </c>
      <c r="K379" s="219">
        <v>5.4275799458684271E-2</v>
      </c>
      <c r="L379" s="219">
        <v>6.8104437794156952E-2</v>
      </c>
      <c r="M379" s="219">
        <v>0.15271378997293419</v>
      </c>
      <c r="N379" s="219">
        <v>-1.458740138201544E-2</v>
      </c>
      <c r="O379" s="219">
        <v>5.2597066520247183E-2</v>
      </c>
      <c r="P379" s="219">
        <v>0.12550377139172411</v>
      </c>
      <c r="Q379" s="219">
        <v>-9.0938842001534542E-2</v>
      </c>
      <c r="R379" s="219">
        <v>-2.0539933844589429E-2</v>
      </c>
      <c r="S379" s="219">
        <v>-5.9539869604267479E-2</v>
      </c>
      <c r="T379" s="219">
        <v>8.8038330866747269E-2</v>
      </c>
      <c r="U379" s="219">
        <v>1.8770294790352235E-2</v>
      </c>
      <c r="V379" s="219">
        <v>2.0120553630362204E-4</v>
      </c>
      <c r="W379" s="219">
        <v>4.9136573712133043E-2</v>
      </c>
      <c r="X379" s="219">
        <v>2.8355435640288106E-2</v>
      </c>
      <c r="Y379" s="219">
        <v>-2.9797812677645669E-2</v>
      </c>
      <c r="Z379" s="219">
        <v>4.4536724252660718E-2</v>
      </c>
      <c r="AA379" s="219">
        <v>0.10599168269644497</v>
      </c>
      <c r="AB379" s="219">
        <v>-0.10071427965387804</v>
      </c>
      <c r="AC379" s="219">
        <v>0.152225321110703</v>
      </c>
      <c r="AD379" s="219">
        <v>0.12415836087788634</v>
      </c>
      <c r="AE379" s="219">
        <v>0</v>
      </c>
    </row>
    <row r="380" spans="5:31">
      <c r="E380" s="210" t="s">
        <v>261</v>
      </c>
      <c r="J380" s="219">
        <v>-7.8402438291923823E-2</v>
      </c>
      <c r="K380" s="219">
        <v>3.3484117067219037E-2</v>
      </c>
      <c r="L380" s="219">
        <v>7.5712591521329739E-2</v>
      </c>
      <c r="M380" s="219">
        <v>0.12150829271279992</v>
      </c>
      <c r="N380" s="219">
        <v>7.7868944164480331E-3</v>
      </c>
      <c r="O380" s="219">
        <v>7.3995517707176384E-2</v>
      </c>
      <c r="P380" s="219">
        <v>0.10690138838019159</v>
      </c>
      <c r="Q380" s="219">
        <v>-0.12953308075782083</v>
      </c>
      <c r="R380" s="219">
        <v>4.5750948924709003E-2</v>
      </c>
      <c r="S380" s="219">
        <v>-6.6760960477860051E-2</v>
      </c>
      <c r="T380" s="219">
        <v>7.0052607467269046E-2</v>
      </c>
      <c r="U380" s="219">
        <v>1.5577321906587857E-2</v>
      </c>
      <c r="V380" s="219">
        <v>-6.2912265536397116E-2</v>
      </c>
      <c r="W380" s="219">
        <v>3.0479826738066127E-2</v>
      </c>
      <c r="X380" s="219">
        <v>1.5650338762882354E-2</v>
      </c>
      <c r="Y380" s="219">
        <v>-4.4373050184956506E-2</v>
      </c>
      <c r="Z380" s="219">
        <v>7.6090630406339286E-3</v>
      </c>
      <c r="AA380" s="219">
        <v>8.3030764828015774E-2</v>
      </c>
      <c r="AB380" s="219">
        <v>-8.0279678113432826E-2</v>
      </c>
      <c r="AC380" s="219">
        <v>0.10342248848512403</v>
      </c>
      <c r="AD380" s="219">
        <v>6.6434740006995424E-2</v>
      </c>
      <c r="AE380" s="219">
        <v>0</v>
      </c>
    </row>
    <row r="381" spans="5:31">
      <c r="E381" s="210" t="s">
        <v>262</v>
      </c>
      <c r="J381" s="219">
        <v>-0.10897864615678594</v>
      </c>
      <c r="K381" s="219">
        <v>4.3612955620312359E-2</v>
      </c>
      <c r="L381" s="219">
        <v>7.1540151913247044E-2</v>
      </c>
      <c r="M381" s="219">
        <v>0.13659174509148236</v>
      </c>
      <c r="N381" s="219">
        <v>-3.5828595996751202E-3</v>
      </c>
      <c r="O381" s="219">
        <v>6.372115798022257E-2</v>
      </c>
      <c r="P381" s="219">
        <v>0.11617183394640042</v>
      </c>
      <c r="Q381" s="219">
        <v>-0.11046195003105147</v>
      </c>
      <c r="R381" s="219">
        <v>1.7455691969617403E-2</v>
      </c>
      <c r="S381" s="219">
        <v>-6.3212391917068775E-2</v>
      </c>
      <c r="T381" s="219">
        <v>7.8871876940715652E-2</v>
      </c>
      <c r="U381" s="219">
        <v>1.7376869058424477E-2</v>
      </c>
      <c r="V381" s="219">
        <v>-3.3663354512014437E-2</v>
      </c>
      <c r="W381" s="219">
        <v>3.9146323986050724E-2</v>
      </c>
      <c r="X381" s="219">
        <v>2.0965700090765749E-2</v>
      </c>
      <c r="Y381" s="219">
        <v>-3.7325037022882479E-2</v>
      </c>
      <c r="Z381" s="219">
        <v>2.552906893421877E-2</v>
      </c>
      <c r="AA381" s="219">
        <v>9.3857784359623622E-2</v>
      </c>
      <c r="AB381" s="219">
        <v>-8.9206038312711899E-2</v>
      </c>
      <c r="AC381" s="219">
        <v>0.1270278985334162</v>
      </c>
      <c r="AD381" s="219">
        <v>9.3792098600296275E-2</v>
      </c>
      <c r="AE381" s="219">
        <v>0</v>
      </c>
    </row>
    <row r="382" spans="5:31">
      <c r="E382" s="210" t="s">
        <v>1917</v>
      </c>
      <c r="J382" s="219">
        <v>0.27888971730805678</v>
      </c>
      <c r="K382" s="219">
        <v>1.6717325276172645E-2</v>
      </c>
      <c r="L382" s="219">
        <v>-0.15273556226985613</v>
      </c>
      <c r="M382" s="219">
        <v>-0.61705562137333148</v>
      </c>
      <c r="N382" s="219">
        <v>-0.1012443533665027</v>
      </c>
      <c r="O382" s="219">
        <v>-0.29881563775459435</v>
      </c>
      <c r="P382" s="219">
        <v>-0.75352307268496943</v>
      </c>
      <c r="Q382" s="219">
        <v>2.2721936899363109</v>
      </c>
      <c r="R382" s="219">
        <v>-0.16577039975254107</v>
      </c>
      <c r="S382" s="219">
        <v>4.6211588196112249E-2</v>
      </c>
      <c r="T382" s="219">
        <v>-0.28651415766525717</v>
      </c>
      <c r="U382" s="219">
        <v>7.0343031887833904E-3</v>
      </c>
      <c r="V382" s="219">
        <v>0.12968591692833781</v>
      </c>
      <c r="W382" s="219">
        <v>-0.46488561828283342</v>
      </c>
      <c r="X382" s="219">
        <v>-0.48145564467085317</v>
      </c>
      <c r="Y382" s="219">
        <v>-0.40691489358889926</v>
      </c>
      <c r="Z382" s="219">
        <v>-0.19308148792769619</v>
      </c>
      <c r="AA382" s="219">
        <v>-2.6732133135006161E-2</v>
      </c>
      <c r="AB382" s="219">
        <v>0.58449453312680288</v>
      </c>
      <c r="AC382" s="219">
        <v>1.0462235473675412</v>
      </c>
      <c r="AD382" s="219">
        <v>0.3118933229588618</v>
      </c>
      <c r="AE382" s="219">
        <v>0</v>
      </c>
    </row>
    <row r="383" spans="5:31">
      <c r="E383" s="210" t="s">
        <v>1918</v>
      </c>
      <c r="J383" s="219">
        <v>0.25721180409351302</v>
      </c>
      <c r="K383" s="219">
        <v>-0.20030564149672953</v>
      </c>
      <c r="L383" s="219">
        <v>-0.42366741419938531</v>
      </c>
      <c r="M383" s="219">
        <v>-0.31960736386937849</v>
      </c>
      <c r="N383" s="219">
        <v>-8.7569078426752156E-2</v>
      </c>
      <c r="O383" s="219">
        <v>-0.13642473118415382</v>
      </c>
      <c r="P383" s="219">
        <v>5.2482358911411869E-2</v>
      </c>
      <c r="Q383" s="219">
        <v>0.58491461074961371</v>
      </c>
      <c r="R383" s="219">
        <v>-9.4334507912133145E-2</v>
      </c>
      <c r="S383" s="219">
        <v>0.33889559098653088</v>
      </c>
      <c r="T383" s="219">
        <v>2.2411434332595011E-2</v>
      </c>
      <c r="U383" s="219">
        <v>-0.15412682811620498</v>
      </c>
      <c r="V383" s="219">
        <v>0.24628748056410127</v>
      </c>
      <c r="W383" s="219">
        <v>-0.4867895544476174</v>
      </c>
      <c r="X383" s="219">
        <v>-0.67301518946703165</v>
      </c>
      <c r="Y383" s="219">
        <v>-0.1509386012686631</v>
      </c>
      <c r="Z383" s="219">
        <v>-0.59352405453119472</v>
      </c>
      <c r="AA383" s="219">
        <v>0.21035471274812365</v>
      </c>
      <c r="AB383" s="219">
        <v>-0.32641129029669641</v>
      </c>
      <c r="AC383" s="219">
        <v>0.33825571458344167</v>
      </c>
      <c r="AD383" s="219">
        <v>0.20900537634218461</v>
      </c>
      <c r="AE383" s="219">
        <v>0</v>
      </c>
    </row>
    <row r="384" spans="5:31">
      <c r="E384" s="210" t="s">
        <v>263</v>
      </c>
      <c r="J384" s="219">
        <v>0.26592136346665241</v>
      </c>
      <c r="K384" s="219">
        <v>-0.12353982300521618</v>
      </c>
      <c r="L384" s="219">
        <v>-0.322468835489713</v>
      </c>
      <c r="M384" s="219">
        <v>-0.4301495971756974</v>
      </c>
      <c r="N384" s="219">
        <v>-9.3383838343758546E-2</v>
      </c>
      <c r="O384" s="219">
        <v>-0.20556149731929882</v>
      </c>
      <c r="P384" s="219">
        <v>-0.23975918116614917</v>
      </c>
      <c r="Q384" s="219">
        <v>1.3580952381436004</v>
      </c>
      <c r="R384" s="219">
        <v>-0.11920948619064861</v>
      </c>
      <c r="S384" s="219">
        <v>0.22699397773576446</v>
      </c>
      <c r="T384" s="219">
        <v>-9.2070282573453163E-2</v>
      </c>
      <c r="U384" s="219">
        <v>-9.1051853263013752E-2</v>
      </c>
      <c r="V384" s="219">
        <v>0.20129380055862467</v>
      </c>
      <c r="W384" s="219">
        <v>-0.47768960318306408</v>
      </c>
      <c r="X384" s="219">
        <v>-0.58337929419588053</v>
      </c>
      <c r="Y384" s="219">
        <v>-0.25346733664842497</v>
      </c>
      <c r="Z384" s="219">
        <v>-0.42601818179597389</v>
      </c>
      <c r="AA384" s="219">
        <v>0.10798629315319637</v>
      </c>
      <c r="AB384" s="219">
        <v>6.822804321514897E-2</v>
      </c>
      <c r="AC384" s="219">
        <v>0.62906261069357527</v>
      </c>
      <c r="AD384" s="219">
        <v>0.25407792216503045</v>
      </c>
      <c r="AE384" s="219">
        <v>0</v>
      </c>
    </row>
    <row r="385" spans="5:31">
      <c r="E385" s="210" t="s">
        <v>1666</v>
      </c>
      <c r="J385" s="219">
        <v>-5.3589592581039867E-2</v>
      </c>
      <c r="K385" s="219">
        <v>8.1032547638728095E-2</v>
      </c>
      <c r="L385" s="219">
        <v>0.14083348932689646</v>
      </c>
      <c r="M385" s="219">
        <v>0.37477720350190635</v>
      </c>
      <c r="N385" s="219">
        <v>-7.7643923534587767E-2</v>
      </c>
      <c r="O385" s="219">
        <v>0.35995292150574709</v>
      </c>
      <c r="P385" s="219">
        <v>-0.14996330112860981</v>
      </c>
      <c r="Q385" s="219">
        <v>0</v>
      </c>
      <c r="R385" s="219">
        <v>-5.1850366728138204E-2</v>
      </c>
      <c r="S385" s="219">
        <v>-2.5303404898393122E-2</v>
      </c>
      <c r="T385" s="219">
        <v>0.18998659481654426</v>
      </c>
      <c r="U385" s="219">
        <v>-8.3031814002050036E-2</v>
      </c>
      <c r="V385" s="219">
        <v>-9.5141283716481201E-2</v>
      </c>
      <c r="W385" s="219">
        <v>-0.16097275840911976</v>
      </c>
      <c r="X385" s="219">
        <v>-0.26144684392475126</v>
      </c>
      <c r="Y385" s="219">
        <v>-5.4872484259765784E-2</v>
      </c>
      <c r="Z385" s="219">
        <v>4.4469871516855504E-2</v>
      </c>
      <c r="AA385" s="219">
        <v>0.19089697520621152</v>
      </c>
      <c r="AB385" s="219">
        <v>0.18225240632204504</v>
      </c>
      <c r="AC385" s="219">
        <v>4.7451903711540885E-2</v>
      </c>
      <c r="AD385" s="219">
        <v>0.18249099463480509</v>
      </c>
      <c r="AE385" s="219">
        <v>0</v>
      </c>
    </row>
    <row r="386" spans="5:31">
      <c r="E386" s="210" t="s">
        <v>1667</v>
      </c>
      <c r="J386" s="219">
        <v>-6.015857717507124E-2</v>
      </c>
      <c r="K386" s="219">
        <v>2.5069568719994672E-2</v>
      </c>
      <c r="L386" s="219">
        <v>0.16619624116273554</v>
      </c>
      <c r="M386" s="219">
        <v>0.16029100782111794</v>
      </c>
      <c r="N386" s="219">
        <v>7.0069190192492706E-2</v>
      </c>
      <c r="O386" s="219">
        <v>0.24073881898862201</v>
      </c>
      <c r="P386" s="219">
        <v>3.7912888999582145E-2</v>
      </c>
      <c r="Q386" s="219">
        <v>0</v>
      </c>
      <c r="R386" s="219">
        <v>0.31917015830963746</v>
      </c>
      <c r="S386" s="219">
        <v>-5.5533162533511222E-3</v>
      </c>
      <c r="T386" s="219">
        <v>0.21433478074126647</v>
      </c>
      <c r="U386" s="219">
        <v>-0.11872650668822272</v>
      </c>
      <c r="V386" s="219">
        <v>0.38450797119592034</v>
      </c>
      <c r="W386" s="219">
        <v>9.2504516360914311E-3</v>
      </c>
      <c r="X386" s="219">
        <v>-2.2903767876892141E-2</v>
      </c>
      <c r="Y386" s="219">
        <v>-5.7530629767586362E-2</v>
      </c>
      <c r="Z386" s="219">
        <v>-1.3684878549268611E-2</v>
      </c>
      <c r="AA386" s="219">
        <v>-1.6681360325016856E-2</v>
      </c>
      <c r="AB386" s="219">
        <v>0.39471006934527914</v>
      </c>
      <c r="AC386" s="219">
        <v>-5.6769502856050452E-2</v>
      </c>
      <c r="AD386" s="219">
        <v>0.14087619322722819</v>
      </c>
      <c r="AE386" s="219">
        <v>0</v>
      </c>
    </row>
    <row r="387" spans="5:31">
      <c r="E387" s="210" t="s">
        <v>264</v>
      </c>
      <c r="J387" s="219">
        <v>-5.7535039074352409E-2</v>
      </c>
      <c r="K387" s="219">
        <v>9.0677766819042757E-2</v>
      </c>
      <c r="L387" s="219">
        <v>0.15203690814108609</v>
      </c>
      <c r="M387" s="219">
        <v>0.26509249635492244</v>
      </c>
      <c r="N387" s="219">
        <v>-5.3178385459328381E-3</v>
      </c>
      <c r="O387" s="219">
        <v>0.22108048068768771</v>
      </c>
      <c r="P387" s="219">
        <v>-1.5219524229429638E-2</v>
      </c>
      <c r="Q387" s="219">
        <v>1.0843439161392326E-2</v>
      </c>
      <c r="R387" s="219">
        <v>0.19730551753428213</v>
      </c>
      <c r="S387" s="219">
        <v>-2.2007535585229741E-2</v>
      </c>
      <c r="T387" s="219">
        <v>0.21206620183384939</v>
      </c>
      <c r="U387" s="219">
        <v>-0.10813150512498027</v>
      </c>
      <c r="V387" s="219">
        <v>0.1236555702881216</v>
      </c>
      <c r="W387" s="219">
        <v>-5.9034773993820906E-2</v>
      </c>
      <c r="X387" s="219">
        <v>-9.829144427186387E-2</v>
      </c>
      <c r="Y387" s="219">
        <v>-3.6374144857221312E-2</v>
      </c>
      <c r="Z387" s="219">
        <v>1.8245573093670757E-3</v>
      </c>
      <c r="AA387" s="219">
        <v>6.6686348127510398E-2</v>
      </c>
      <c r="AB387" s="219">
        <v>0.29721162508391857</v>
      </c>
      <c r="AC387" s="219">
        <v>1.3447517802709426E-2</v>
      </c>
      <c r="AD387" s="219">
        <v>0.16100632035198356</v>
      </c>
      <c r="AE387" s="219">
        <v>0</v>
      </c>
    </row>
    <row r="388" spans="5:31">
      <c r="E388" s="210" t="s">
        <v>1919</v>
      </c>
      <c r="J388" s="219">
        <v>-0.16115261472785503</v>
      </c>
      <c r="K388" s="219">
        <v>0.25613660618996797</v>
      </c>
      <c r="L388" s="219">
        <v>8.1109925293489843E-2</v>
      </c>
      <c r="M388" s="219">
        <v>0.28601921024546417</v>
      </c>
      <c r="N388" s="219">
        <v>-0.2027748132337247</v>
      </c>
      <c r="O388" s="219">
        <v>-0.1899679829242264</v>
      </c>
      <c r="P388" s="219">
        <v>0.16115261472785475</v>
      </c>
      <c r="Q388" s="219">
        <v>-7.1504802561366057E-2</v>
      </c>
      <c r="R388" s="219">
        <v>4.2689434364994519E-2</v>
      </c>
      <c r="S388" s="219">
        <v>5.442902881536818E-2</v>
      </c>
      <c r="T388" s="219">
        <v>0.18249733191035211</v>
      </c>
      <c r="U388" s="219">
        <v>-3.0949839914621233E-2</v>
      </c>
      <c r="V388" s="219">
        <v>0.15474919957310559</v>
      </c>
      <c r="W388" s="219">
        <v>4.2689434364993756E-3</v>
      </c>
      <c r="X388" s="219">
        <v>0.11953041622198499</v>
      </c>
      <c r="Y388" s="219">
        <v>3.7353255069370296E-2</v>
      </c>
      <c r="Z388" s="219">
        <v>5.1227321237993458E-2</v>
      </c>
      <c r="AA388" s="219">
        <v>-0.1376734258271079</v>
      </c>
      <c r="AB388" s="219">
        <v>-0.1227321237993597</v>
      </c>
      <c r="AC388" s="219">
        <v>-1.0672358591250334E-3</v>
      </c>
      <c r="AD388" s="219">
        <v>-6.4034151547492146E-2</v>
      </c>
      <c r="AE388" s="219">
        <v>0</v>
      </c>
    </row>
    <row r="389" spans="5:31">
      <c r="E389" s="210" t="s">
        <v>1920</v>
      </c>
      <c r="J389" s="219">
        <v>-8.2995951417003888E-2</v>
      </c>
      <c r="K389" s="219">
        <v>7.3886639676113391E-2</v>
      </c>
      <c r="L389" s="219">
        <v>3.5425101214575039E-2</v>
      </c>
      <c r="M389" s="219">
        <v>0.17408906882591099</v>
      </c>
      <c r="N389" s="219">
        <v>-0.22469635627530352</v>
      </c>
      <c r="O389" s="219">
        <v>-8.5020242914979741E-2</v>
      </c>
      <c r="P389" s="219">
        <v>0.19736842105263167</v>
      </c>
      <c r="Q389" s="219">
        <v>0.15384615384615397</v>
      </c>
      <c r="R389" s="219">
        <v>0.19230769230769232</v>
      </c>
      <c r="S389" s="219">
        <v>9.4129554655870584E-2</v>
      </c>
      <c r="T389" s="219">
        <v>6.6801619433198386E-2</v>
      </c>
      <c r="U389" s="219">
        <v>1.1133603238866517E-2</v>
      </c>
      <c r="V389" s="219">
        <v>2.1255060728745025E-2</v>
      </c>
      <c r="W389" s="219">
        <v>0.10627530364372476</v>
      </c>
      <c r="X389" s="219">
        <v>3.9473684210526369E-2</v>
      </c>
      <c r="Y389" s="219">
        <v>-6.0728744939271218E-2</v>
      </c>
      <c r="Z389" s="219">
        <v>9.2105263157894746E-2</v>
      </c>
      <c r="AA389" s="219">
        <v>-0.22469635627530352</v>
      </c>
      <c r="AB389" s="219">
        <v>-0.19331983805667999</v>
      </c>
      <c r="AC389" s="219">
        <v>-0.27125506072874489</v>
      </c>
      <c r="AD389" s="219">
        <v>-0.11234817813765176</v>
      </c>
      <c r="AE389" s="219">
        <v>0</v>
      </c>
    </row>
    <row r="390" spans="5:31">
      <c r="E390" s="210" t="s">
        <v>1921</v>
      </c>
      <c r="J390" s="219">
        <v>-0.12070759625390221</v>
      </c>
      <c r="K390" s="219">
        <v>0.16649323621227885</v>
      </c>
      <c r="L390" s="219">
        <v>6.0353798126951103E-2</v>
      </c>
      <c r="M390" s="219">
        <v>0.24349635796045785</v>
      </c>
      <c r="N390" s="219">
        <v>-0.20395421436004171</v>
      </c>
      <c r="O390" s="219">
        <v>-0.16233090530697197</v>
      </c>
      <c r="P390" s="219">
        <v>0.18522372528616018</v>
      </c>
      <c r="Q390" s="219">
        <v>-3.9542143600416316E-2</v>
      </c>
      <c r="R390" s="219">
        <v>9.8855359001040519E-2</v>
      </c>
      <c r="S390" s="219">
        <v>8.5327783558792961E-2</v>
      </c>
      <c r="T390" s="219">
        <v>0.11134235171696154</v>
      </c>
      <c r="U390" s="219">
        <v>-1.352757544224774E-2</v>
      </c>
      <c r="V390" s="219">
        <v>8.3246618106139328E-2</v>
      </c>
      <c r="W390" s="219">
        <v>4.9947970863683529E-2</v>
      </c>
      <c r="X390" s="219">
        <v>8.1165452653485889E-2</v>
      </c>
      <c r="Y390" s="219">
        <v>-8.3246618106139515E-3</v>
      </c>
      <c r="Z390" s="219">
        <v>4.4745057232049919E-2</v>
      </c>
      <c r="AA390" s="219">
        <v>-0.1977107180020812</v>
      </c>
      <c r="AB390" s="219">
        <v>-0.18106139438085331</v>
      </c>
      <c r="AC390" s="219">
        <v>-0.13943808532778354</v>
      </c>
      <c r="AD390" s="219">
        <v>-9.781477627471398E-2</v>
      </c>
      <c r="AE390" s="219">
        <v>0</v>
      </c>
    </row>
    <row r="391" spans="5:31">
      <c r="E391" s="210" t="s">
        <v>1922</v>
      </c>
      <c r="J391" s="219">
        <v>9.7276916052970508E-2</v>
      </c>
      <c r="K391" s="219">
        <v>-0.20229423851192038</v>
      </c>
      <c r="L391" s="219">
        <v>6.1677088378877488E-3</v>
      </c>
      <c r="M391" s="219">
        <v>-0.15697407249567658</v>
      </c>
      <c r="N391" s="219">
        <v>-8.3471387706298816E-3</v>
      </c>
      <c r="O391" s="219">
        <v>-0.40084355218426448</v>
      </c>
      <c r="P391" s="219">
        <v>-0.15645725831744933</v>
      </c>
      <c r="Q391" s="219">
        <v>-6.5169719879883639E-2</v>
      </c>
      <c r="R391" s="219">
        <v>0.14102120657545725</v>
      </c>
      <c r="S391" s="219">
        <v>0.17523978477258281</v>
      </c>
      <c r="T391" s="219">
        <v>-9.4776893435545823E-2</v>
      </c>
      <c r="U391" s="219">
        <v>-5.8156845663106839E-2</v>
      </c>
      <c r="V391" s="219">
        <v>-0.10470030982608261</v>
      </c>
      <c r="W391" s="219">
        <v>-9.4776893435545823E-2</v>
      </c>
      <c r="X391" s="219">
        <v>0.20545214298490533</v>
      </c>
      <c r="Y391" s="219">
        <v>-3.681811704867112E-2</v>
      </c>
      <c r="Z391" s="219">
        <v>-0.30437520499069876</v>
      </c>
      <c r="AA391" s="219">
        <v>0.1459523809760585</v>
      </c>
      <c r="AB391" s="219">
        <v>-0.2175556107363924</v>
      </c>
      <c r="AC391" s="219">
        <v>1.3042042779268164E-2</v>
      </c>
      <c r="AD391" s="219">
        <v>1.6126286513647767E-2</v>
      </c>
      <c r="AE391" s="219">
        <v>0</v>
      </c>
    </row>
    <row r="392" spans="5:31">
      <c r="E392" s="210" t="s">
        <v>1923</v>
      </c>
      <c r="J392" s="219">
        <v>3.8305085180513461E-2</v>
      </c>
      <c r="K392" s="219">
        <v>6.0065799330137781E-2</v>
      </c>
      <c r="L392" s="219">
        <v>-3.4732293084503624E-2</v>
      </c>
      <c r="M392" s="219">
        <v>4.1203090546758449E-2</v>
      </c>
      <c r="N392" s="219">
        <v>-0.19766688274264843</v>
      </c>
      <c r="O392" s="219">
        <v>-0.22655309712058455</v>
      </c>
      <c r="P392" s="219">
        <v>-0.19975341054568363</v>
      </c>
      <c r="Q392" s="219">
        <v>0.23340431416548044</v>
      </c>
      <c r="R392" s="219">
        <v>-0.24873133684377777</v>
      </c>
      <c r="S392" s="219">
        <v>0.1716032897776178</v>
      </c>
      <c r="T392" s="219">
        <v>-3.0460142567218611E-2</v>
      </c>
      <c r="U392" s="219">
        <v>-1.3437277687969734E-2</v>
      </c>
      <c r="V392" s="219">
        <v>-0.22902598646607958</v>
      </c>
      <c r="W392" s="219">
        <v>-0.22714735695987401</v>
      </c>
      <c r="X392" s="219">
        <v>0.12686050728002232</v>
      </c>
      <c r="Y392" s="219">
        <v>0.10008332534802564</v>
      </c>
      <c r="Z392" s="219">
        <v>-0.31954995039324807</v>
      </c>
      <c r="AA392" s="219">
        <v>0.38822168390118533</v>
      </c>
      <c r="AB392" s="219">
        <v>-0.33229043307925565</v>
      </c>
      <c r="AC392" s="219">
        <v>-2.8097951938511861E-2</v>
      </c>
      <c r="AD392" s="219">
        <v>5.19134631925319E-2</v>
      </c>
      <c r="AE392" s="219">
        <v>0</v>
      </c>
    </row>
    <row r="393" spans="5:31">
      <c r="E393" s="210" t="s">
        <v>1924</v>
      </c>
      <c r="J393" s="219">
        <v>6.7730342543559571E-2</v>
      </c>
      <c r="K393" s="219">
        <v>-6.1341349379403588E-2</v>
      </c>
      <c r="L393" s="219">
        <v>-1.5299554321295938E-2</v>
      </c>
      <c r="M393" s="219">
        <v>-5.150711013944248E-2</v>
      </c>
      <c r="N393" s="219">
        <v>-0.10061941861830465</v>
      </c>
      <c r="O393" s="219">
        <v>-0.31916346560596387</v>
      </c>
      <c r="P393" s="219">
        <v>-0.16986279434306931</v>
      </c>
      <c r="Q393" s="219">
        <v>6.8113881801991155E-2</v>
      </c>
      <c r="R393" s="219">
        <v>-6.4125195695223361E-2</v>
      </c>
      <c r="S393" s="219">
        <v>0.17257202081431391</v>
      </c>
      <c r="T393" s="219">
        <v>-6.3372365814730644E-2</v>
      </c>
      <c r="U393" s="219">
        <v>-3.361442879160513E-2</v>
      </c>
      <c r="V393" s="219">
        <v>-0.15978498023166648</v>
      </c>
      <c r="W393" s="219">
        <v>-0.16047377444373506</v>
      </c>
      <c r="X393" s="219">
        <v>0.16223060934852587</v>
      </c>
      <c r="Y393" s="219">
        <v>2.628032219364038E-2</v>
      </c>
      <c r="Z393" s="219">
        <v>-0.31383812313440451</v>
      </c>
      <c r="AA393" s="219">
        <v>0.25095276001980293</v>
      </c>
      <c r="AB393" s="219">
        <v>-0.26681570913794711</v>
      </c>
      <c r="AC393" s="219">
        <v>-9.6510022018884058E-3</v>
      </c>
      <c r="AD393" s="219">
        <v>3.0818678300698472E-2</v>
      </c>
      <c r="AE393" s="219">
        <v>0</v>
      </c>
    </row>
    <row r="394" spans="5:31">
      <c r="E394" s="210" t="s">
        <v>1925</v>
      </c>
      <c r="J394" s="219">
        <v>-2.047394737820343E-2</v>
      </c>
      <c r="K394" s="219">
        <v>-9.6959907817913259E-3</v>
      </c>
      <c r="L394" s="219">
        <v>-4.8879981757034209E-2</v>
      </c>
      <c r="M394" s="219">
        <v>3.5634826551522607E-2</v>
      </c>
      <c r="N394" s="219">
        <v>-4.1192682902281036E-2</v>
      </c>
      <c r="O394" s="219">
        <v>-1.0335836293466733E-3</v>
      </c>
      <c r="P394" s="219">
        <v>4.5049688573080122E-2</v>
      </c>
      <c r="Q394" s="219">
        <v>1.8657206449676906E-2</v>
      </c>
      <c r="R394" s="219">
        <v>8.6744077687089471E-2</v>
      </c>
      <c r="S394" s="219">
        <v>-2.2449163708725465E-2</v>
      </c>
      <c r="T394" s="219">
        <v>5.1069026664651115E-2</v>
      </c>
      <c r="U394" s="219">
        <v>8.0865163091639602E-3</v>
      </c>
      <c r="V394" s="219">
        <v>1.6805102395429306E-2</v>
      </c>
      <c r="W394" s="219">
        <v>5.861598585321498E-2</v>
      </c>
      <c r="X394" s="219">
        <v>-3.2541760789424681E-2</v>
      </c>
      <c r="Y394" s="219">
        <v>1.1024087941788131E-5</v>
      </c>
      <c r="Z394" s="219">
        <v>-8.1109463058086279E-2</v>
      </c>
      <c r="AA394" s="219">
        <v>2.4196209087248413E-2</v>
      </c>
      <c r="AB394" s="219">
        <v>2.8745903066003317E-2</v>
      </c>
      <c r="AC394" s="219">
        <v>6.1606859765085273E-2</v>
      </c>
      <c r="AD394" s="219">
        <v>5.3902469320387572E-2</v>
      </c>
      <c r="AE394" s="219">
        <v>0</v>
      </c>
    </row>
    <row r="395" spans="5:31">
      <c r="E395" s="210" t="s">
        <v>1926</v>
      </c>
      <c r="J395" s="219">
        <v>-1.8145221374708014E-2</v>
      </c>
      <c r="K395" s="219">
        <v>-1.7959873268949999E-2</v>
      </c>
      <c r="L395" s="219">
        <v>-6.9868679813821805E-2</v>
      </c>
      <c r="M395" s="219">
        <v>-9.9706309722136267E-3</v>
      </c>
      <c r="N395" s="219">
        <v>1.0843738718303885E-2</v>
      </c>
      <c r="O395" s="219">
        <v>-4.9552585318994383E-2</v>
      </c>
      <c r="P395" s="219">
        <v>-1.2863861712834952E-3</v>
      </c>
      <c r="Q395" s="219">
        <v>3.939864659541447E-2</v>
      </c>
      <c r="R395" s="219">
        <v>4.9722344074682574E-2</v>
      </c>
      <c r="S395" s="219">
        <v>-4.9870037172941037E-3</v>
      </c>
      <c r="T395" s="219">
        <v>-2.0009069561435396E-3</v>
      </c>
      <c r="U395" s="219">
        <v>2.4192147256930287E-2</v>
      </c>
      <c r="V395" s="219">
        <v>2.5990450920459301E-2</v>
      </c>
      <c r="W395" s="219">
        <v>2.6638172110111505E-2</v>
      </c>
      <c r="X395" s="219">
        <v>-4.7851346763002553E-3</v>
      </c>
      <c r="Y395" s="219">
        <v>-2.2372735365042275E-2</v>
      </c>
      <c r="Z395" s="219">
        <v>-4.4716821447384654E-2</v>
      </c>
      <c r="AA395" s="219">
        <v>1.4353612805372281E-2</v>
      </c>
      <c r="AB395" s="219">
        <v>5.3495373285558902E-2</v>
      </c>
      <c r="AC395" s="219">
        <v>1.7512499505635406E-2</v>
      </c>
      <c r="AD395" s="219">
        <v>4.7275224797833351E-3</v>
      </c>
      <c r="AE395" s="219">
        <v>0</v>
      </c>
    </row>
    <row r="396" spans="5:31">
      <c r="E396" s="210" t="s">
        <v>1927</v>
      </c>
      <c r="J396" s="219">
        <v>-1.9516017485881946E-2</v>
      </c>
      <c r="K396" s="219">
        <v>-1.347543073908373E-2</v>
      </c>
      <c r="L396" s="219">
        <v>-6.0218445922735959E-2</v>
      </c>
      <c r="M396" s="219">
        <v>1.058557996877047E-2</v>
      </c>
      <c r="N396" s="219">
        <v>-1.4871367850461482E-2</v>
      </c>
      <c r="O396" s="219">
        <v>-2.7100107657159523E-2</v>
      </c>
      <c r="P396" s="219">
        <v>1.9739125875898034E-2</v>
      </c>
      <c r="Q396" s="219">
        <v>2.7763707350036193E-2</v>
      </c>
      <c r="R396" s="219">
        <v>6.6489860064985751E-2</v>
      </c>
      <c r="S396" s="219">
        <v>-1.3201322269497729E-2</v>
      </c>
      <c r="T396" s="219">
        <v>2.2377215870677845E-2</v>
      </c>
      <c r="U396" s="219">
        <v>1.7384107783547393E-2</v>
      </c>
      <c r="V396" s="219">
        <v>2.3325308113201135E-2</v>
      </c>
      <c r="W396" s="219">
        <v>4.1388362379522918E-2</v>
      </c>
      <c r="X396" s="219">
        <v>-2.0700760933016017E-2</v>
      </c>
      <c r="Y396" s="219">
        <v>-1.2157805222260596E-2</v>
      </c>
      <c r="Z396" s="219">
        <v>-6.2016020980000759E-2</v>
      </c>
      <c r="AA396" s="219">
        <v>1.8065753451591091E-2</v>
      </c>
      <c r="AB396" s="219">
        <v>4.3876574981729616E-2</v>
      </c>
      <c r="AC396" s="219">
        <v>3.8121380994475866E-2</v>
      </c>
      <c r="AD396" s="219">
        <v>2.7423178789763407E-2</v>
      </c>
      <c r="AE396" s="219">
        <v>0</v>
      </c>
    </row>
    <row r="397" spans="5:31">
      <c r="E397" s="210" t="s">
        <v>1928</v>
      </c>
      <c r="J397" s="219">
        <v>7.631923244657654E-2</v>
      </c>
      <c r="K397" s="219">
        <v>3.3144352376799024E-2</v>
      </c>
      <c r="L397" s="219">
        <v>-3.0309638028783267E-2</v>
      </c>
      <c r="M397" s="219">
        <v>-9.9651112080244228E-2</v>
      </c>
      <c r="N397" s="219">
        <v>5.6694286960314033E-2</v>
      </c>
      <c r="O397" s="219">
        <v>-0.28107283035324904</v>
      </c>
      <c r="P397" s="219">
        <v>9.7906672481465368E-2</v>
      </c>
      <c r="Q397" s="219">
        <v>7.5665067597034424E-2</v>
      </c>
      <c r="R397" s="219">
        <v>0.40013083296990831</v>
      </c>
      <c r="S397" s="219">
        <v>-0.15285651984300039</v>
      </c>
      <c r="T397" s="219">
        <v>-0.11556912341910155</v>
      </c>
      <c r="U397" s="219">
        <v>0.10008722197993902</v>
      </c>
      <c r="V397" s="219">
        <v>-0.15023986044483212</v>
      </c>
      <c r="W397" s="219">
        <v>5.9529001308329783E-2</v>
      </c>
      <c r="X397" s="219">
        <v>3.1399912778020012E-2</v>
      </c>
      <c r="Y397" s="219">
        <v>-5.0806803314435198E-2</v>
      </c>
      <c r="Z397" s="219">
        <v>-6.7815089402529422E-2</v>
      </c>
      <c r="AA397" s="219">
        <v>-1.3083296990842189E-3</v>
      </c>
      <c r="AB397" s="219">
        <v>-0.3898822503270824</v>
      </c>
      <c r="AC397" s="219">
        <v>0.13868294810292192</v>
      </c>
      <c r="AD397" s="219">
        <v>6.1927605756650753E-2</v>
      </c>
      <c r="AE397" s="219">
        <v>0</v>
      </c>
    </row>
    <row r="398" spans="5:31">
      <c r="E398" s="210" t="s">
        <v>1929</v>
      </c>
      <c r="J398" s="219">
        <v>8.2455747255209488E-2</v>
      </c>
      <c r="K398" s="219">
        <v>-0.15886175218462925</v>
      </c>
      <c r="L398" s="219">
        <v>-0.14429755769661673</v>
      </c>
      <c r="M398" s="219">
        <v>-0.15370826798117856</v>
      </c>
      <c r="N398" s="219">
        <v>3.3161550526551578E-2</v>
      </c>
      <c r="O398" s="219">
        <v>-9.8364328926730901E-2</v>
      </c>
      <c r="P398" s="219">
        <v>-6.4754649339009637E-2</v>
      </c>
      <c r="Q398" s="219">
        <v>-0.12054671745462699</v>
      </c>
      <c r="R398" s="219">
        <v>6.2514004033161527E-2</v>
      </c>
      <c r="S398" s="219">
        <v>4.1227873627604668E-2</v>
      </c>
      <c r="T398" s="219">
        <v>-2.7111808200761835E-2</v>
      </c>
      <c r="U398" s="219">
        <v>-2.4647098364328959E-2</v>
      </c>
      <c r="V398" s="219">
        <v>-2.9128388976025666E-3</v>
      </c>
      <c r="W398" s="219">
        <v>0.20636343266860857</v>
      </c>
      <c r="X398" s="219">
        <v>-0.10329374859959667</v>
      </c>
      <c r="Y398" s="219">
        <v>0.12099484651579651</v>
      </c>
      <c r="Z398" s="219">
        <v>-0.15505265516468747</v>
      </c>
      <c r="AA398" s="219">
        <v>0.10105310329374854</v>
      </c>
      <c r="AB398" s="219">
        <v>-3.6298453954739067E-2</v>
      </c>
      <c r="AC398" s="219">
        <v>0.17656285010082892</v>
      </c>
      <c r="AD398" s="219">
        <v>-0.13376652475913076</v>
      </c>
      <c r="AE398" s="219">
        <v>0</v>
      </c>
    </row>
    <row r="399" spans="5:31">
      <c r="E399" s="210" t="s">
        <v>1930</v>
      </c>
      <c r="J399" s="219">
        <v>8.007985803016858E-2</v>
      </c>
      <c r="K399" s="219">
        <v>-9.4498669032830482E-2</v>
      </c>
      <c r="L399" s="219">
        <v>-9.8269742679680569E-2</v>
      </c>
      <c r="M399" s="219">
        <v>-0.13376220053238691</v>
      </c>
      <c r="N399" s="219">
        <v>3.8819875776397519E-2</v>
      </c>
      <c r="O399" s="219">
        <v>-0.15417036379769289</v>
      </c>
      <c r="P399" s="219">
        <v>-4.6583850931677211E-3</v>
      </c>
      <c r="Q399" s="219">
        <v>-2.262644188110018E-2</v>
      </c>
      <c r="R399" s="219">
        <v>0.13176574977817226</v>
      </c>
      <c r="S399" s="219">
        <v>-2.7284826974267901E-2</v>
      </c>
      <c r="T399" s="219">
        <v>-6.4108251996450774E-2</v>
      </c>
      <c r="U399" s="219">
        <v>2.4179236912156243E-2</v>
      </c>
      <c r="V399" s="219">
        <v>-6.3220940550133137E-2</v>
      </c>
      <c r="W399" s="219">
        <v>0.14551907719609589</v>
      </c>
      <c r="X399" s="219">
        <v>-6.610470275066542E-2</v>
      </c>
      <c r="Y399" s="219">
        <v>5.7675244010647768E-2</v>
      </c>
      <c r="Z399" s="219">
        <v>-0.12089618456078075</v>
      </c>
      <c r="AA399" s="219">
        <v>6.6770186335403839E-2</v>
      </c>
      <c r="AB399" s="219">
        <v>-0.16015971606033716</v>
      </c>
      <c r="AC399" s="219">
        <v>0.16969831410825198</v>
      </c>
      <c r="AD399" s="219">
        <v>-5.4125998225377059E-2</v>
      </c>
      <c r="AE399" s="219">
        <v>0</v>
      </c>
    </row>
    <row r="400" spans="5:31">
      <c r="E400" s="210" t="s">
        <v>265</v>
      </c>
      <c r="J400" s="219">
        <v>5.3446848764337362E-2</v>
      </c>
      <c r="K400" s="219">
        <v>0.18245240629064691</v>
      </c>
      <c r="L400" s="219">
        <v>4.5997398604706169E-2</v>
      </c>
      <c r="M400" s="219">
        <v>-6.2196996570887918E-2</v>
      </c>
      <c r="N400" s="219">
        <v>8.9156911434314853E-2</v>
      </c>
      <c r="O400" s="219">
        <v>0.18245240629064691</v>
      </c>
      <c r="P400" s="219">
        <v>-0.29927870403216267</v>
      </c>
      <c r="Q400" s="219">
        <v>9.8025304481494699E-2</v>
      </c>
      <c r="R400" s="219">
        <v>0.12025540971975882</v>
      </c>
      <c r="S400" s="219">
        <v>9.9444247369043531E-2</v>
      </c>
      <c r="T400" s="219">
        <v>6.9882937211777366E-2</v>
      </c>
      <c r="U400" s="219">
        <v>1.5844862244294707E-2</v>
      </c>
      <c r="V400" s="219">
        <v>-3.7483741279413361E-2</v>
      </c>
      <c r="W400" s="219">
        <v>-0.18138819912498511</v>
      </c>
      <c r="X400" s="219">
        <v>0.18245240629064691</v>
      </c>
      <c r="Y400" s="219">
        <v>2.4831500532103687E-2</v>
      </c>
      <c r="Z400" s="219">
        <v>-0.18446257538134084</v>
      </c>
      <c r="AA400" s="219">
        <v>-3.9257419888849399E-2</v>
      </c>
      <c r="AB400" s="219">
        <v>-0.57774624571361</v>
      </c>
      <c r="AC400" s="219">
        <v>-0.34302944306491656</v>
      </c>
      <c r="AD400" s="219">
        <v>-0.14603287217689481</v>
      </c>
      <c r="AE400" s="219">
        <v>0</v>
      </c>
    </row>
    <row r="401" spans="5:31">
      <c r="E401" s="210" t="s">
        <v>266</v>
      </c>
      <c r="J401" s="219">
        <v>4.4373401534526839E-2</v>
      </c>
      <c r="K401" s="219">
        <v>8.209718670076728E-2</v>
      </c>
      <c r="L401" s="219">
        <v>-5.3708439897698426E-3</v>
      </c>
      <c r="M401" s="219">
        <v>4.0025575447570273E-2</v>
      </c>
      <c r="N401" s="219">
        <v>4.8209718670076673E-2</v>
      </c>
      <c r="O401" s="219">
        <v>0.1750639386189258</v>
      </c>
      <c r="P401" s="219">
        <v>-0.20076726342711002</v>
      </c>
      <c r="Q401" s="219">
        <v>0.1508951406649616</v>
      </c>
      <c r="R401" s="219">
        <v>0.16918158567774941</v>
      </c>
      <c r="S401" s="219">
        <v>0.14194373401534519</v>
      </c>
      <c r="T401" s="219">
        <v>0.10601023017902803</v>
      </c>
      <c r="U401" s="219">
        <v>-5.8312020460358084E-2</v>
      </c>
      <c r="V401" s="219">
        <v>-2.7621483375959033E-2</v>
      </c>
      <c r="W401" s="219">
        <v>-0.13043478260869568</v>
      </c>
      <c r="X401" s="219">
        <v>0.10601023017902803</v>
      </c>
      <c r="Y401" s="219">
        <v>1.8670076726342629E-2</v>
      </c>
      <c r="Z401" s="219">
        <v>-0.20076726342711002</v>
      </c>
      <c r="AA401" s="219">
        <v>9.3094629156010245E-2</v>
      </c>
      <c r="AB401" s="219">
        <v>-0.44590792838874682</v>
      </c>
      <c r="AC401" s="219">
        <v>-0.16598465473145785</v>
      </c>
      <c r="AD401" s="219">
        <v>-0.26930946291560104</v>
      </c>
      <c r="AE401" s="219">
        <v>0</v>
      </c>
    </row>
    <row r="402" spans="5:31">
      <c r="E402" s="210" t="s">
        <v>267</v>
      </c>
      <c r="J402" s="219">
        <v>5.2311133200795147E-2</v>
      </c>
      <c r="K402" s="219">
        <v>0.16240059642147109</v>
      </c>
      <c r="L402" s="219">
        <v>1.5034791252485011E-2</v>
      </c>
      <c r="M402" s="219">
        <v>3.6033797216698808E-3</v>
      </c>
      <c r="N402" s="219">
        <v>6.684890656063612E-2</v>
      </c>
      <c r="O402" s="219">
        <v>0.1694831013916501</v>
      </c>
      <c r="P402" s="219">
        <v>-0.23645626242544732</v>
      </c>
      <c r="Q402" s="219">
        <v>0.1390407554671968</v>
      </c>
      <c r="R402" s="219">
        <v>0.15047216699801191</v>
      </c>
      <c r="S402" s="219">
        <v>0.12425447316103379</v>
      </c>
      <c r="T402" s="219">
        <v>9.2569582504970216E-2</v>
      </c>
      <c r="U402" s="219">
        <v>-2.3484095427435393E-2</v>
      </c>
      <c r="V402" s="219">
        <v>-3.4542743538767406E-2</v>
      </c>
      <c r="W402" s="219">
        <v>-0.14985089463220677</v>
      </c>
      <c r="X402" s="219">
        <v>0.13730119284294232</v>
      </c>
      <c r="Y402" s="219">
        <v>1.9135188866799106E-2</v>
      </c>
      <c r="Z402" s="219">
        <v>-0.19594930417495041</v>
      </c>
      <c r="AA402" s="219">
        <v>4.4234592445328055E-2</v>
      </c>
      <c r="AB402" s="219">
        <v>-0.49167495029821079</v>
      </c>
      <c r="AC402" s="219">
        <v>-0.23409542743538769</v>
      </c>
      <c r="AD402" s="219">
        <v>-0.2444085487077535</v>
      </c>
      <c r="AE402" s="219">
        <v>0</v>
      </c>
    </row>
    <row r="403" spans="5:31">
      <c r="E403" s="210" t="s">
        <v>268</v>
      </c>
      <c r="J403" s="219">
        <v>0.119647577092511</v>
      </c>
      <c r="K403" s="219">
        <v>-0.61444933920704858</v>
      </c>
      <c r="L403" s="219">
        <v>-0.21691629955947139</v>
      </c>
      <c r="M403" s="219">
        <v>0.12140969162995596</v>
      </c>
      <c r="N403" s="219">
        <v>-0.23189427312775324</v>
      </c>
      <c r="O403" s="219">
        <v>5.7268722466960353E-2</v>
      </c>
      <c r="P403" s="219">
        <v>-2.0969162995594672E-2</v>
      </c>
      <c r="Q403" s="219">
        <v>-0.41268722466960356</v>
      </c>
      <c r="R403" s="219">
        <v>0.34255506607929509</v>
      </c>
      <c r="S403" s="219">
        <v>6.0264317180616769E-2</v>
      </c>
      <c r="T403" s="219">
        <v>4.1233480176211514E-2</v>
      </c>
      <c r="U403" s="219">
        <v>3.4537444933920719E-2</v>
      </c>
      <c r="V403" s="219">
        <v>0.16229074889867831</v>
      </c>
      <c r="W403" s="219">
        <v>-0.3899559471365639</v>
      </c>
      <c r="X403" s="219">
        <v>-2.0969162995594672E-2</v>
      </c>
      <c r="Y403" s="219">
        <v>-0.20422907488986791</v>
      </c>
      <c r="Z403" s="219">
        <v>-0.29515418502202645</v>
      </c>
      <c r="AA403" s="219">
        <v>-0.33920704845814981</v>
      </c>
      <c r="AB403" s="219">
        <v>0.54185022026431717</v>
      </c>
      <c r="AC403" s="219">
        <v>0.30519823788546241</v>
      </c>
      <c r="AD403" s="219">
        <v>0.32158590308370044</v>
      </c>
      <c r="AE403" s="219">
        <v>0</v>
      </c>
    </row>
    <row r="404" spans="5:31">
      <c r="E404" s="210" t="s">
        <v>269</v>
      </c>
      <c r="J404" s="219">
        <v>0.1439503320820098</v>
      </c>
      <c r="K404" s="219">
        <v>-0.27808258735200697</v>
      </c>
      <c r="L404" s="219">
        <v>-0.49783424776205604</v>
      </c>
      <c r="M404" s="219">
        <v>6.1074213110020065E-2</v>
      </c>
      <c r="N404" s="219">
        <v>-0.18495524112041584</v>
      </c>
      <c r="O404" s="219">
        <v>5.6453941669073006E-2</v>
      </c>
      <c r="P404" s="219">
        <v>-9.7603234190008728E-2</v>
      </c>
      <c r="Q404" s="219">
        <v>1.0684377707190223E-2</v>
      </c>
      <c r="R404" s="219">
        <v>-0.1114640485128502</v>
      </c>
      <c r="S404" s="219">
        <v>0.17455963037828456</v>
      </c>
      <c r="T404" s="219">
        <v>-1.2128212532486332E-2</v>
      </c>
      <c r="U404" s="219">
        <v>-0.1134854172682646</v>
      </c>
      <c r="V404" s="219">
        <v>2.6999711233034799E-2</v>
      </c>
      <c r="W404" s="219">
        <v>-0.17903551833670234</v>
      </c>
      <c r="X404" s="219">
        <v>-3.0320531331216854E-3</v>
      </c>
      <c r="Y404" s="219">
        <v>-3.7395321975166089E-2</v>
      </c>
      <c r="Z404" s="219">
        <v>-0.14914813745307542</v>
      </c>
      <c r="AA404" s="219">
        <v>0.11781692174415241</v>
      </c>
      <c r="AB404" s="219">
        <v>0.35070747906439487</v>
      </c>
      <c r="AC404" s="219">
        <v>-0.12113774184233334</v>
      </c>
      <c r="AD404" s="219">
        <v>-7.5079410915391318E-2</v>
      </c>
      <c r="AE404" s="219">
        <v>0</v>
      </c>
    </row>
    <row r="405" spans="5:31">
      <c r="E405" s="210" t="s">
        <v>270</v>
      </c>
      <c r="J405" s="219">
        <v>0.1245172253978063</v>
      </c>
      <c r="K405" s="219">
        <v>-0.44477058550903759</v>
      </c>
      <c r="L405" s="219">
        <v>-0.40738452031515532</v>
      </c>
      <c r="M405" s="219">
        <v>9.2074772130387658E-2</v>
      </c>
      <c r="N405" s="219">
        <v>-0.20454194345743862</v>
      </c>
      <c r="O405" s="219">
        <v>7.5853545496678457E-2</v>
      </c>
      <c r="P405" s="219">
        <v>-6.9365054843194829E-2</v>
      </c>
      <c r="Q405" s="219">
        <v>-0.25845821103043415</v>
      </c>
      <c r="R405" s="219">
        <v>2.9970647304186585E-2</v>
      </c>
      <c r="S405" s="219">
        <v>0.15232504248416498</v>
      </c>
      <c r="T405" s="219">
        <v>4.171172562953746E-3</v>
      </c>
      <c r="U405" s="219">
        <v>-6.8283639734280879E-2</v>
      </c>
      <c r="V405" s="219">
        <v>7.2763788042638555E-2</v>
      </c>
      <c r="W405" s="219">
        <v>-0.23760234821566509</v>
      </c>
      <c r="X405" s="219">
        <v>-1.483083577939133E-2</v>
      </c>
      <c r="Y405" s="219">
        <v>-8.326896338637417E-2</v>
      </c>
      <c r="Z405" s="219">
        <v>-0.19156496215047125</v>
      </c>
      <c r="AA405" s="219">
        <v>-1.3903908543179447E-2</v>
      </c>
      <c r="AB405" s="219">
        <v>0.41340954735053281</v>
      </c>
      <c r="AC405" s="219">
        <v>1.5757763015603214E-2</v>
      </c>
      <c r="AD405" s="219">
        <v>2.9970647304186585E-2</v>
      </c>
      <c r="AE405" s="219">
        <v>0</v>
      </c>
    </row>
    <row r="406" spans="5:31">
      <c r="E406" s="210" t="s">
        <v>271</v>
      </c>
      <c r="J406" s="219">
        <v>-0.20005285909354317</v>
      </c>
      <c r="K406" s="219">
        <v>-0.23915894321024803</v>
      </c>
      <c r="L406" s="219">
        <v>1.582432285675308E-2</v>
      </c>
      <c r="M406" s="219">
        <v>3.4376561914556292E-2</v>
      </c>
      <c r="N406" s="219">
        <v>-3.4680554705492646E-2</v>
      </c>
      <c r="O406" s="219">
        <v>0.12704090867969453</v>
      </c>
      <c r="P406" s="219">
        <v>0.14658036929963819</v>
      </c>
      <c r="Q406" s="219">
        <v>-5.3810601620951234E-2</v>
      </c>
      <c r="R406" s="219">
        <v>0.18534928091559041</v>
      </c>
      <c r="S406" s="219">
        <v>-3.513013850807023E-2</v>
      </c>
      <c r="T406" s="219">
        <v>-0.12377202475758331</v>
      </c>
      <c r="U406" s="219">
        <v>4.2480964621637043E-2</v>
      </c>
      <c r="V406" s="219">
        <v>0.16103225325465803</v>
      </c>
      <c r="W406" s="219">
        <v>0.22497714958616982</v>
      </c>
      <c r="X406" s="219">
        <v>0.15353299574614329</v>
      </c>
      <c r="Y406" s="219">
        <v>9.790095995195304E-2</v>
      </c>
      <c r="Z406" s="219">
        <v>0.24059410226457176</v>
      </c>
      <c r="AA406" s="219">
        <v>0.42349491841848963</v>
      </c>
      <c r="AB406" s="219">
        <v>0.19338772437097551</v>
      </c>
      <c r="AC406" s="219">
        <v>0.16674227838805686</v>
      </c>
      <c r="AD406" s="219">
        <v>-4.45029202721988E-2</v>
      </c>
      <c r="AE406" s="219">
        <v>0</v>
      </c>
    </row>
    <row r="407" spans="5:31">
      <c r="E407" s="210" t="s">
        <v>272</v>
      </c>
      <c r="J407" s="219">
        <v>-3.8387715930902427E-3</v>
      </c>
      <c r="K407" s="219">
        <v>-0.10812539987204102</v>
      </c>
      <c r="L407" s="219">
        <v>7.9814459373000662E-2</v>
      </c>
      <c r="M407" s="219">
        <v>-7.3416506717850341E-2</v>
      </c>
      <c r="N407" s="219">
        <v>5.5342290467050553E-2</v>
      </c>
      <c r="O407" s="219">
        <v>-0.13435700575815748</v>
      </c>
      <c r="P407" s="219">
        <v>-4.3346129238643644E-2</v>
      </c>
      <c r="Q407" s="219">
        <v>8.1733845169545613E-2</v>
      </c>
      <c r="R407" s="219">
        <v>9.1810620601407572E-2</v>
      </c>
      <c r="S407" s="219">
        <v>-4.798464491362832E-3</v>
      </c>
      <c r="T407" s="219">
        <v>2.3672424824056251E-2</v>
      </c>
      <c r="U407" s="219">
        <v>6.190019193857961E-2</v>
      </c>
      <c r="V407" s="219">
        <v>-5.5982085732565806E-3</v>
      </c>
      <c r="W407" s="219">
        <v>-3.9347408829174674E-2</v>
      </c>
      <c r="X407" s="219">
        <v>-0.13019833653230967</v>
      </c>
      <c r="Y407" s="219">
        <v>1.7594369801663375E-3</v>
      </c>
      <c r="Z407" s="219">
        <v>2.6391554702495178E-2</v>
      </c>
      <c r="AA407" s="219">
        <v>2.7351247600767768E-2</v>
      </c>
      <c r="AB407" s="219">
        <v>1.6154830454254605E-2</v>
      </c>
      <c r="AC407" s="219">
        <v>-6.3979526551504427E-3</v>
      </c>
      <c r="AD407" s="219">
        <v>-0.13611644273832382</v>
      </c>
      <c r="AE407" s="219">
        <v>0</v>
      </c>
    </row>
    <row r="408" spans="5:31">
      <c r="E408" s="210" t="s">
        <v>273</v>
      </c>
      <c r="J408" s="219">
        <v>5.3688950467613461E-2</v>
      </c>
      <c r="K408" s="219">
        <v>1.853134741946658E-2</v>
      </c>
      <c r="L408" s="219">
        <v>-7.031520609629377E-2</v>
      </c>
      <c r="M408" s="219">
        <v>-3.4464842396951884E-2</v>
      </c>
      <c r="N408" s="219">
        <v>-5.022514721163835E-2</v>
      </c>
      <c r="O408" s="219">
        <v>-9.1444405957741615E-2</v>
      </c>
      <c r="P408" s="219">
        <v>-3.9140976792518274E-2</v>
      </c>
      <c r="Q408" s="219">
        <v>-8.64218912365778E-2</v>
      </c>
      <c r="R408" s="219">
        <v>3.8967786629719434E-2</v>
      </c>
      <c r="S408" s="219">
        <v>5.0917907862833352E-2</v>
      </c>
      <c r="T408" s="219">
        <v>-3.7409075164530715E-2</v>
      </c>
      <c r="U408" s="219">
        <v>-3.0481468652580623E-2</v>
      </c>
      <c r="V408" s="219">
        <v>-0.10599237963283693</v>
      </c>
      <c r="W408" s="219">
        <v>-8.7980602701766636E-2</v>
      </c>
      <c r="X408" s="219">
        <v>0.18791132663664706</v>
      </c>
      <c r="Y408" s="219">
        <v>8.3650848631797683E-2</v>
      </c>
      <c r="Z408" s="219">
        <v>-6.8929684793903767E-2</v>
      </c>
      <c r="AA408" s="219">
        <v>-4.3124350536889539E-2</v>
      </c>
      <c r="AB408" s="219">
        <v>-2.8576376861794223E-2</v>
      </c>
      <c r="AC408" s="219">
        <v>-1.4028403186699035E-2</v>
      </c>
      <c r="AD408" s="219">
        <v>2.9961898164184219E-2</v>
      </c>
      <c r="AE408" s="219">
        <v>0</v>
      </c>
    </row>
    <row r="409" spans="5:31">
      <c r="E409" s="210" t="s">
        <v>274</v>
      </c>
      <c r="J409" s="219">
        <v>2.2673915905272245E-2</v>
      </c>
      <c r="K409" s="219">
        <v>-4.9737027450362799E-2</v>
      </c>
      <c r="L409" s="219">
        <v>3.7973442056006296E-3</v>
      </c>
      <c r="M409" s="219">
        <v>-5.5117256074130837E-2</v>
      </c>
      <c r="N409" s="219">
        <v>4.5688475760495909E-3</v>
      </c>
      <c r="O409" s="219">
        <v>-0.11499661751506607</v>
      </c>
      <c r="P409" s="219">
        <v>-4.4978411168633527E-2</v>
      </c>
      <c r="Q409" s="219">
        <v>4.5625205689575621E-3</v>
      </c>
      <c r="R409" s="219">
        <v>6.2483484540733811E-2</v>
      </c>
      <c r="S409" s="219">
        <v>2.0645908075836397E-2</v>
      </c>
      <c r="T409" s="219">
        <v>-6.5210359182213493E-3</v>
      </c>
      <c r="U409" s="219">
        <v>2.0460985902748766E-2</v>
      </c>
      <c r="V409" s="219">
        <v>-5.0310657608881613E-2</v>
      </c>
      <c r="W409" s="219">
        <v>-5.9398827510285621E-2</v>
      </c>
      <c r="X409" s="219">
        <v>1.9018605936079805E-2</v>
      </c>
      <c r="Y409" s="219">
        <v>3.9144803209521753E-2</v>
      </c>
      <c r="Z409" s="219">
        <v>-1.7317548041035601E-2</v>
      </c>
      <c r="AA409" s="219">
        <v>-4.5070345696371673E-3</v>
      </c>
      <c r="AB409" s="219">
        <v>-3.4714284615937315E-3</v>
      </c>
      <c r="AC409" s="219">
        <v>-3.6709272567723695E-3</v>
      </c>
      <c r="AD409" s="219">
        <v>-5.812747879156116E-2</v>
      </c>
      <c r="AE409" s="219">
        <v>0</v>
      </c>
    </row>
    <row r="410" spans="5:31">
      <c r="E410" s="210" t="s">
        <v>275</v>
      </c>
      <c r="J410" s="219">
        <v>5.9332905708787279E-3</v>
      </c>
      <c r="K410" s="219">
        <v>-5.3239255933290576E-2</v>
      </c>
      <c r="L410" s="219">
        <v>-7.7293136626042341E-2</v>
      </c>
      <c r="M410" s="219">
        <v>6.0615779345734463E-2</v>
      </c>
      <c r="N410" s="219">
        <v>1.2668377164849249E-2</v>
      </c>
      <c r="O410" s="219">
        <v>0.24486850545221289</v>
      </c>
      <c r="P410" s="219">
        <v>-7.552918537524056E-2</v>
      </c>
      <c r="Q410" s="219">
        <v>-0.18713919178960875</v>
      </c>
      <c r="R410" s="219">
        <v>0.28992944194996789</v>
      </c>
      <c r="S410" s="219">
        <v>-4.3617703656189846E-2</v>
      </c>
      <c r="T410" s="219">
        <v>-0.14304041051956384</v>
      </c>
      <c r="U410" s="219">
        <v>8.4990378447723086E-3</v>
      </c>
      <c r="V410" s="219">
        <v>-2.7421423989737025E-2</v>
      </c>
      <c r="W410" s="219">
        <v>4.3778062860808271E-2</v>
      </c>
      <c r="X410" s="219">
        <v>-6.654906991661319E-2</v>
      </c>
      <c r="Y410" s="219">
        <v>6.6067992302758255E-2</v>
      </c>
      <c r="Z410" s="219">
        <v>0.12059012187299545</v>
      </c>
      <c r="AA410" s="219">
        <v>-9.9743425272610625E-2</v>
      </c>
      <c r="AB410" s="219">
        <v>-0.24967928159076333</v>
      </c>
      <c r="AC410" s="219">
        <v>3.2713277742142499E-2</v>
      </c>
      <c r="AD410" s="219">
        <v>-1.6677357280307874E-2</v>
      </c>
      <c r="AE410" s="219">
        <v>0</v>
      </c>
    </row>
    <row r="411" spans="5:31">
      <c r="E411" s="210" t="s">
        <v>276</v>
      </c>
      <c r="J411" s="219">
        <v>2.7567658429988241E-2</v>
      </c>
      <c r="K411" s="219">
        <v>0.14607497058329139</v>
      </c>
      <c r="L411" s="219">
        <v>4.8411497730710969E-2</v>
      </c>
      <c r="M411" s="219">
        <v>-6.5725331988569571E-2</v>
      </c>
      <c r="N411" s="219">
        <v>0.10690872415532009</v>
      </c>
      <c r="O411" s="219">
        <v>-0.15347117162548332</v>
      </c>
      <c r="P411" s="219">
        <v>-0.10943015632879484</v>
      </c>
      <c r="Q411" s="219">
        <v>4.4713397209615001E-2</v>
      </c>
      <c r="R411" s="219">
        <v>3.244242729870566E-2</v>
      </c>
      <c r="S411" s="219">
        <v>-2.050764834425952E-2</v>
      </c>
      <c r="T411" s="219">
        <v>-0.12926542276012784</v>
      </c>
      <c r="U411" s="219">
        <v>-2.9920995125231151E-2</v>
      </c>
      <c r="V411" s="219">
        <v>5.7824844511682592E-2</v>
      </c>
      <c r="W411" s="219">
        <v>5.1269120860648797E-2</v>
      </c>
      <c r="X411" s="219">
        <v>0.13195495041183394</v>
      </c>
      <c r="Y411" s="219">
        <v>-6.9591527987897139E-2</v>
      </c>
      <c r="Z411" s="219">
        <v>-5.9001512859304169E-2</v>
      </c>
      <c r="AA411" s="219">
        <v>4.9251975121869213E-2</v>
      </c>
      <c r="AB411" s="219">
        <v>-0.11010253824172136</v>
      </c>
      <c r="AC411" s="219">
        <v>1.9667170953101269E-2</v>
      </c>
      <c r="AD411" s="219">
        <v>7.7323919986552386E-2</v>
      </c>
      <c r="AE411" s="219">
        <v>0</v>
      </c>
    </row>
    <row r="412" spans="5:31">
      <c r="E412" s="210" t="s">
        <v>277</v>
      </c>
      <c r="J412" s="219">
        <v>1.7501221417725612E-2</v>
      </c>
      <c r="K412" s="219">
        <v>4.8835110700198199E-2</v>
      </c>
      <c r="L412" s="219">
        <v>-1.0864728009021241E-2</v>
      </c>
      <c r="M412" s="219">
        <v>6.0732621523384945E-3</v>
      </c>
      <c r="N412" s="219">
        <v>5.8956055023185946E-2</v>
      </c>
      <c r="O412" s="219">
        <v>3.4931937010694671E-2</v>
      </c>
      <c r="P412" s="219">
        <v>-9.8742817214165488E-2</v>
      </c>
      <c r="Q412" s="219">
        <v>-5.1205814580831704E-2</v>
      </c>
      <c r="R412" s="219">
        <v>0.14935979100845889</v>
      </c>
      <c r="S412" s="219">
        <v>-3.0647964737597181E-2</v>
      </c>
      <c r="T412" s="219">
        <v>-0.12861492508717939</v>
      </c>
      <c r="U412" s="219">
        <v>-1.4336327499080649E-2</v>
      </c>
      <c r="V412" s="219">
        <v>1.6886936341841307E-2</v>
      </c>
      <c r="W412" s="219">
        <v>4.733205200066655E-2</v>
      </c>
      <c r="X412" s="219">
        <v>3.5478061562394789E-2</v>
      </c>
      <c r="Y412" s="219">
        <v>-8.3170617367119924E-3</v>
      </c>
      <c r="Z412" s="219">
        <v>4.026264721240206E-2</v>
      </c>
      <c r="AA412" s="219">
        <v>-1.7593841205015556E-2</v>
      </c>
      <c r="AB412" s="219">
        <v>-0.16693168201052488</v>
      </c>
      <c r="AC412" s="219">
        <v>2.2729993006619802E-2</v>
      </c>
      <c r="AD412" s="219">
        <v>3.5676566321594209E-2</v>
      </c>
      <c r="AE412" s="219">
        <v>0</v>
      </c>
    </row>
    <row r="413" spans="5:31">
      <c r="E413" s="210" t="s">
        <v>278</v>
      </c>
      <c r="J413" s="219">
        <v>2.0835692447061526E-2</v>
      </c>
      <c r="K413" s="219">
        <v>1.9476842939644422E-2</v>
      </c>
      <c r="L413" s="219">
        <v>-1.3588495074170568E-2</v>
      </c>
      <c r="M413" s="219">
        <v>-6.681010078133885E-3</v>
      </c>
      <c r="N413" s="219">
        <v>2.2647491790284548E-3</v>
      </c>
      <c r="O413" s="219">
        <v>2.0948929906012843E-2</v>
      </c>
      <c r="P413" s="219">
        <v>-1.0984033518287837E-2</v>
      </c>
      <c r="Q413" s="219">
        <v>0</v>
      </c>
      <c r="R413" s="219">
        <v>-2.1175404823915802E-2</v>
      </c>
      <c r="S413" s="219">
        <v>-2.389310383874985E-2</v>
      </c>
      <c r="T413" s="219">
        <v>1.324878269731629E-2</v>
      </c>
      <c r="U413" s="219">
        <v>-3.3971237685426017E-3</v>
      </c>
      <c r="V413" s="219">
        <v>-1.8457705809081591E-2</v>
      </c>
      <c r="W413" s="219">
        <v>3.3971237685426017E-3</v>
      </c>
      <c r="X413" s="219">
        <v>-2.7403465066243932E-2</v>
      </c>
      <c r="Y413" s="219">
        <v>1.8117993432226994E-3</v>
      </c>
      <c r="Z413" s="219">
        <v>-1.426791982787912E-2</v>
      </c>
      <c r="AA413" s="219">
        <v>5.0956856528139825E-3</v>
      </c>
      <c r="AB413" s="219">
        <v>1.7438568678518764E-2</v>
      </c>
      <c r="AC413" s="219">
        <v>-2.2647491790284548E-3</v>
      </c>
      <c r="AD413" s="219">
        <v>1.9363605480692943E-2</v>
      </c>
      <c r="AE413" s="219">
        <v>0</v>
      </c>
    </row>
    <row r="414" spans="5:31">
      <c r="E414" s="210" t="s">
        <v>279</v>
      </c>
      <c r="J414" s="219">
        <v>6.8477856345366572E-2</v>
      </c>
      <c r="K414" s="219">
        <v>0.13732787495347962</v>
      </c>
      <c r="L414" s="219">
        <v>-2.1213248976553786E-2</v>
      </c>
      <c r="M414" s="219">
        <v>0.21994789728321548</v>
      </c>
      <c r="N414" s="219">
        <v>0.18087085969482691</v>
      </c>
      <c r="O414" s="219">
        <v>-0.16263490882024567</v>
      </c>
      <c r="P414" s="219">
        <v>-1.3770003721622664E-2</v>
      </c>
      <c r="Q414" s="219">
        <v>7.4432452549309911E-4</v>
      </c>
      <c r="R414" s="219">
        <v>6.2523260141421649E-2</v>
      </c>
      <c r="S414" s="219">
        <v>4.4287309266840255E-2</v>
      </c>
      <c r="T414" s="219">
        <v>4.6892445106066168E-2</v>
      </c>
      <c r="U414" s="219">
        <v>-7.2943803498325299E-2</v>
      </c>
      <c r="V414" s="219">
        <v>-0.17640491254186833</v>
      </c>
      <c r="W414" s="219">
        <v>-9.7506512839598103E-2</v>
      </c>
      <c r="X414" s="219">
        <v>-8.4480833643468534E-2</v>
      </c>
      <c r="Y414" s="219">
        <v>-9.155191663565318E-2</v>
      </c>
      <c r="Z414" s="219">
        <v>4.5403796055079972E-2</v>
      </c>
      <c r="AA414" s="219">
        <v>-0.39746929661332336</v>
      </c>
      <c r="AB414" s="219">
        <v>-0.10308894678079641</v>
      </c>
      <c r="AC414" s="219">
        <v>-0.11946408634164499</v>
      </c>
      <c r="AD414" s="219">
        <v>2.7912169705991811E-2</v>
      </c>
      <c r="AE414" s="219">
        <v>0</v>
      </c>
    </row>
    <row r="415" spans="5:31">
      <c r="E415" s="210" t="s">
        <v>280</v>
      </c>
      <c r="J415" s="219">
        <v>0.19904988123515427</v>
      </c>
      <c r="K415" s="219">
        <v>3.9429928741092551E-2</v>
      </c>
      <c r="L415" s="219">
        <v>-0.18479809976247033</v>
      </c>
      <c r="M415" s="219">
        <v>-0.10213776722090272</v>
      </c>
      <c r="N415" s="219">
        <v>-9.0261282660332634E-2</v>
      </c>
      <c r="O415" s="219">
        <v>-0.19714964370546328</v>
      </c>
      <c r="P415" s="219">
        <v>-0.22802850356294541</v>
      </c>
      <c r="Q415" s="219">
        <v>-0.16864608076009505</v>
      </c>
      <c r="R415" s="219">
        <v>0.11781472684085512</v>
      </c>
      <c r="S415" s="219">
        <v>0.166270783847981</v>
      </c>
      <c r="T415" s="219">
        <v>-1.9002375296912215E-2</v>
      </c>
      <c r="U415" s="219">
        <v>-6.1282660332541525E-2</v>
      </c>
      <c r="V415" s="219">
        <v>3.8004750593824257E-2</v>
      </c>
      <c r="W415" s="219">
        <v>-0.20665083135391929</v>
      </c>
      <c r="X415" s="219">
        <v>-2.185273159144897E-2</v>
      </c>
      <c r="Y415" s="219">
        <v>1.9002375296912045E-2</v>
      </c>
      <c r="Z415" s="219">
        <v>-0.16579572446555829</v>
      </c>
      <c r="AA415" s="219">
        <v>-0.1439429928741093</v>
      </c>
      <c r="AB415" s="219">
        <v>-0.51353919239904988</v>
      </c>
      <c r="AC415" s="219">
        <v>-0.20570071258907371</v>
      </c>
      <c r="AD415" s="219">
        <v>8.9311163895486892E-2</v>
      </c>
      <c r="AE415" s="219">
        <v>0</v>
      </c>
    </row>
    <row r="416" spans="5:31">
      <c r="E416" s="210" t="s">
        <v>281</v>
      </c>
      <c r="J416" s="219">
        <v>0.13536327322253569</v>
      </c>
      <c r="K416" s="219">
        <v>9.5534746977195828E-2</v>
      </c>
      <c r="L416" s="219">
        <v>-0.10495828321319005</v>
      </c>
      <c r="M416" s="219">
        <v>4.6282966270834322E-2</v>
      </c>
      <c r="N416" s="219">
        <v>2.4730926192424337E-2</v>
      </c>
      <c r="O416" s="219">
        <v>-0.18621252229988969</v>
      </c>
      <c r="P416" s="219">
        <v>-0.13498833956319456</v>
      </c>
      <c r="Q416" s="219">
        <v>-8.4189423594877175E-2</v>
      </c>
      <c r="R416" s="219">
        <v>7.6339166529566113E-2</v>
      </c>
      <c r="S416" s="219">
        <v>0.10309847981174768</v>
      </c>
      <c r="T416" s="219">
        <v>8.3482416021173952E-3</v>
      </c>
      <c r="U416" s="219">
        <v>-6.6983565480203802E-2</v>
      </c>
      <c r="V416" s="219">
        <v>-7.2240304111696518E-2</v>
      </c>
      <c r="W416" s="219">
        <v>-0.15637662113878692</v>
      </c>
      <c r="X416" s="219">
        <v>-5.3450426053692525E-2</v>
      </c>
      <c r="Y416" s="219">
        <v>-3.6442557461006636E-2</v>
      </c>
      <c r="Z416" s="219">
        <v>-5.2417840153656657E-2</v>
      </c>
      <c r="AA416" s="219">
        <v>-0.2736681991230554</v>
      </c>
      <c r="AB416" s="219">
        <v>-0.29975704530875041</v>
      </c>
      <c r="AC416" s="219">
        <v>-0.17109522288619891</v>
      </c>
      <c r="AD416" s="219">
        <v>5.968739401129837E-2</v>
      </c>
      <c r="AE416" s="219">
        <v>0</v>
      </c>
    </row>
    <row r="417" spans="5:31">
      <c r="E417" s="210" t="s">
        <v>282</v>
      </c>
      <c r="J417" s="219">
        <v>-3.1317494600432066E-2</v>
      </c>
      <c r="K417" s="219">
        <v>0.31641468682505397</v>
      </c>
      <c r="L417" s="219">
        <v>0.49136069114470843</v>
      </c>
      <c r="M417" s="219">
        <v>0.46868250539956802</v>
      </c>
      <c r="N417" s="219">
        <v>2.6997840172786176E-2</v>
      </c>
      <c r="O417" s="219">
        <v>0.78401727861771053</v>
      </c>
      <c r="P417" s="219">
        <v>-0.58423326133909292</v>
      </c>
      <c r="Q417" s="219">
        <v>0</v>
      </c>
      <c r="R417" s="219">
        <v>-4.3196544276458883E-3</v>
      </c>
      <c r="S417" s="219">
        <v>-9.2872570194384385E-2</v>
      </c>
      <c r="T417" s="219">
        <v>0.4244060475161987</v>
      </c>
      <c r="U417" s="219">
        <v>-0.20842332613390926</v>
      </c>
      <c r="V417" s="219">
        <v>8.6393088552915841E-3</v>
      </c>
      <c r="W417" s="219">
        <v>6.0475161987041094E-2</v>
      </c>
      <c r="X417" s="219">
        <v>0.55615550755939525</v>
      </c>
      <c r="Y417" s="219">
        <v>-0.11339092872570203</v>
      </c>
      <c r="Z417" s="219">
        <v>-0.27645788336933053</v>
      </c>
      <c r="AA417" s="219">
        <v>-4.5356371490280774E-2</v>
      </c>
      <c r="AB417" s="219">
        <v>-0.19978401727861766</v>
      </c>
      <c r="AC417" s="219">
        <v>0.23974082073434122</v>
      </c>
      <c r="AD417" s="219">
        <v>-0.47300215982721394</v>
      </c>
      <c r="AE417" s="219">
        <v>0</v>
      </c>
    </row>
    <row r="418" spans="5:31">
      <c r="E418" s="210" t="s">
        <v>283</v>
      </c>
      <c r="J418" s="219">
        <v>0.1040358744394619</v>
      </c>
      <c r="K418" s="219">
        <v>0.25291479820627805</v>
      </c>
      <c r="L418" s="219">
        <v>0.26816143497757849</v>
      </c>
      <c r="M418" s="219">
        <v>0.31479820627802696</v>
      </c>
      <c r="N418" s="219">
        <v>-0.41973094170403585</v>
      </c>
      <c r="O418" s="219">
        <v>-0.18744394618834079</v>
      </c>
      <c r="P418" s="219">
        <v>6.5470852017937259E-2</v>
      </c>
      <c r="Q418" s="219">
        <v>0.59192825112107628</v>
      </c>
      <c r="R418" s="219">
        <v>-0.4349775784753363</v>
      </c>
      <c r="S418" s="219">
        <v>7.8026905829596496E-2</v>
      </c>
      <c r="T418" s="219">
        <v>-0.24215246636771293</v>
      </c>
      <c r="U418" s="219">
        <v>-0.19372197309417041</v>
      </c>
      <c r="V418" s="219">
        <v>-0.46188340807174888</v>
      </c>
      <c r="W418" s="219">
        <v>-9.6860986547085207E-2</v>
      </c>
      <c r="X418" s="219">
        <v>0.7901345291479821</v>
      </c>
      <c r="Y418" s="219">
        <v>0.30493273542600902</v>
      </c>
      <c r="Z418" s="219">
        <v>-0.47174887892376677</v>
      </c>
      <c r="AA418" s="219">
        <v>4.5739910313901323E-2</v>
      </c>
      <c r="AB418" s="219">
        <v>0.27713004484304932</v>
      </c>
      <c r="AC418" s="219">
        <v>-0.23497757847533624</v>
      </c>
      <c r="AD418" s="219">
        <v>-4.9327354260089586E-2</v>
      </c>
      <c r="AE418" s="219">
        <v>0</v>
      </c>
    </row>
    <row r="419" spans="5:31">
      <c r="E419" s="210" t="s">
        <v>284</v>
      </c>
      <c r="J419" s="219">
        <v>5.4913294797687882E-2</v>
      </c>
      <c r="K419" s="219">
        <v>0.28420038535645481</v>
      </c>
      <c r="L419" s="219">
        <v>0.33526011560693642</v>
      </c>
      <c r="M419" s="219">
        <v>0.37861271676300579</v>
      </c>
      <c r="N419" s="219">
        <v>-0.23314065510597301</v>
      </c>
      <c r="O419" s="219">
        <v>0.18400770712909442</v>
      </c>
      <c r="P419" s="219">
        <v>-0.14354527938342951</v>
      </c>
      <c r="Q419" s="219">
        <v>0.33526011560693642</v>
      </c>
      <c r="R419" s="219">
        <v>-0.24277456647398837</v>
      </c>
      <c r="S419" s="219">
        <v>1.6377649325626197E-2</v>
      </c>
      <c r="T419" s="219">
        <v>-3.371868978805391E-2</v>
      </c>
      <c r="U419" s="219">
        <v>-0.20038535645472061</v>
      </c>
      <c r="V419" s="219">
        <v>-0.28131021194605005</v>
      </c>
      <c r="W419" s="219">
        <v>-4.2389210019267771E-2</v>
      </c>
      <c r="X419" s="219">
        <v>0.71194605009633916</v>
      </c>
      <c r="Y419" s="219">
        <v>0.15317919075144523</v>
      </c>
      <c r="Z419" s="219">
        <v>-0.37668593448940252</v>
      </c>
      <c r="AA419" s="219">
        <v>1.1560693641618592E-2</v>
      </c>
      <c r="AB419" s="219">
        <v>0.11560693641618507</v>
      </c>
      <c r="AC419" s="219">
        <v>-0.10597302504816951</v>
      </c>
      <c r="AD419" s="219">
        <v>-0.2042389210019267</v>
      </c>
      <c r="AE419" s="219">
        <v>0</v>
      </c>
    </row>
    <row r="420" spans="5:31">
      <c r="E420" s="210" t="s">
        <v>285</v>
      </c>
      <c r="J420" s="219">
        <v>-3.6039826111344937E-2</v>
      </c>
      <c r="K420" s="219">
        <v>4.7679147384658414E-2</v>
      </c>
      <c r="L420" s="219">
        <v>-4.3051465432618251E-2</v>
      </c>
      <c r="M420" s="219">
        <v>-2.3278642546627353E-2</v>
      </c>
      <c r="N420" s="219">
        <v>3.5759360538493858E-2</v>
      </c>
      <c r="O420" s="219">
        <v>4.7679147384658414E-2</v>
      </c>
      <c r="P420" s="219">
        <v>0.16926097321553768</v>
      </c>
      <c r="Q420" s="219">
        <v>-3.2814472023559152E-2</v>
      </c>
      <c r="R420" s="219">
        <v>7.8670593184686569E-2</v>
      </c>
      <c r="S420" s="219">
        <v>9.816295049782639E-2</v>
      </c>
      <c r="T420" s="219">
        <v>-0.15734118636937314</v>
      </c>
      <c r="U420" s="219">
        <v>-4.1929603141214543E-2</v>
      </c>
      <c r="V420" s="219">
        <v>-0.1403730192118918</v>
      </c>
      <c r="W420" s="219">
        <v>7.8109662038984617E-2</v>
      </c>
      <c r="X420" s="219">
        <v>3.323517038283557E-2</v>
      </c>
      <c r="Y420" s="219">
        <v>5.9038003085121214E-2</v>
      </c>
      <c r="Z420" s="219">
        <v>-3.9265180199130514E-2</v>
      </c>
      <c r="AA420" s="219">
        <v>-2.9168419576496959E-2</v>
      </c>
      <c r="AB420" s="219">
        <v>-0.17851633711961862</v>
      </c>
      <c r="AC420" s="219">
        <v>6.0300098162950455E-2</v>
      </c>
      <c r="AD420" s="219">
        <v>-0.11597251437386065</v>
      </c>
      <c r="AE420" s="219">
        <v>0</v>
      </c>
    </row>
    <row r="421" spans="5:31">
      <c r="E421" s="210" t="s">
        <v>1787</v>
      </c>
      <c r="J421" s="219">
        <v>3.9716312056737549E-2</v>
      </c>
      <c r="K421" s="219">
        <v>0.41985815602836879</v>
      </c>
      <c r="L421" s="219">
        <v>0.1531914893617021</v>
      </c>
      <c r="M421" s="219">
        <v>4.8226950354610013E-2</v>
      </c>
      <c r="N421" s="219">
        <v>0.75460992907801427</v>
      </c>
      <c r="O421" s="219">
        <v>0</v>
      </c>
      <c r="P421" s="219">
        <v>-1.1347517730496413E-2</v>
      </c>
      <c r="Q421" s="219">
        <v>0</v>
      </c>
      <c r="R421" s="219">
        <v>-4.2553191489361701E-2</v>
      </c>
      <c r="S421" s="219">
        <v>3.6879432624113397E-2</v>
      </c>
      <c r="T421" s="219">
        <v>0</v>
      </c>
      <c r="U421" s="219">
        <v>-0.11489361702127651</v>
      </c>
      <c r="V421" s="219">
        <v>0</v>
      </c>
      <c r="W421" s="219">
        <v>0</v>
      </c>
      <c r="X421" s="219">
        <v>-5.6737588652482268E-2</v>
      </c>
      <c r="Y421" s="219">
        <v>0.3546099290780142</v>
      </c>
      <c r="Z421" s="219">
        <v>0.10921985815602842</v>
      </c>
      <c r="AA421" s="219">
        <v>-0.28368794326241137</v>
      </c>
      <c r="AB421" s="219">
        <v>0</v>
      </c>
      <c r="AC421" s="219">
        <v>0</v>
      </c>
      <c r="AD421" s="219">
        <v>0</v>
      </c>
      <c r="AE421" s="219">
        <v>0</v>
      </c>
    </row>
    <row r="422" spans="5:31">
      <c r="E422" s="210" t="s">
        <v>1931</v>
      </c>
      <c r="J422" s="219">
        <v>-0.11784097935488319</v>
      </c>
      <c r="K422" s="219">
        <v>-3.4593882037717703E-2</v>
      </c>
      <c r="L422" s="219">
        <v>7.7254946583765471E-2</v>
      </c>
      <c r="M422" s="219">
        <v>0.1251739033355089</v>
      </c>
      <c r="N422" s="219">
        <v>0.16257492872110194</v>
      </c>
      <c r="O422" s="219">
        <v>0.21453338085259863</v>
      </c>
      <c r="P422" s="219">
        <v>8.8743301501150701E-2</v>
      </c>
      <c r="Q422" s="219">
        <v>0.13414710075229286</v>
      </c>
      <c r="R422" s="219">
        <v>0.12472518979080074</v>
      </c>
      <c r="S422" s="219">
        <v>-0.16262001477104887</v>
      </c>
      <c r="T422" s="219">
        <v>-9.2123681769777838E-2</v>
      </c>
      <c r="U422" s="219">
        <v>5.159024939026479E-2</v>
      </c>
      <c r="V422" s="219">
        <v>1.0165830785613639E-2</v>
      </c>
      <c r="W422" s="219">
        <v>3.8567895297310299E-2</v>
      </c>
      <c r="X422" s="219">
        <v>3.5678094191199154E-2</v>
      </c>
      <c r="Y422" s="219">
        <v>0.1407146353612036</v>
      </c>
      <c r="Z422" s="219">
        <v>-1.4618614956545777E-2</v>
      </c>
      <c r="AA422" s="219">
        <v>-0.1386127666517811</v>
      </c>
      <c r="AB422" s="219">
        <v>-0.16611311016454267</v>
      </c>
      <c r="AC422" s="219">
        <v>0.25098545223455049</v>
      </c>
      <c r="AD422" s="219">
        <v>0.16314279825495515</v>
      </c>
      <c r="AE422" s="219">
        <v>0</v>
      </c>
    </row>
    <row r="423" spans="5:31">
      <c r="E423" s="210" t="s">
        <v>1932</v>
      </c>
      <c r="J423" s="219">
        <v>-1.6210141579708917E-2</v>
      </c>
      <c r="K423" s="219">
        <v>8.696553147250663E-2</v>
      </c>
      <c r="L423" s="219">
        <v>-4.2952490765449991E-2</v>
      </c>
      <c r="M423" s="219">
        <v>0.10314600731958339</v>
      </c>
      <c r="N423" s="219">
        <v>-6.5334413515008459E-3</v>
      </c>
      <c r="O423" s="219">
        <v>-3.0917801053743977E-3</v>
      </c>
      <c r="P423" s="219">
        <v>-5.494660822517336E-2</v>
      </c>
      <c r="Q423" s="219">
        <v>-0.2757272794298245</v>
      </c>
      <c r="R423" s="219">
        <v>-2.9173630479271587E-2</v>
      </c>
      <c r="S423" s="219">
        <v>-0.1703397642534028</v>
      </c>
      <c r="T423" s="219">
        <v>0.18430229032543755</v>
      </c>
      <c r="U423" s="219">
        <v>7.4734088151724609E-2</v>
      </c>
      <c r="V423" s="219">
        <v>-0.12144322044213277</v>
      </c>
      <c r="W423" s="219">
        <v>5.1877513680047296E-2</v>
      </c>
      <c r="X423" s="219">
        <v>-2.6469249941213809E-2</v>
      </c>
      <c r="Y423" s="219">
        <v>-4.6146792152715589E-2</v>
      </c>
      <c r="Z423" s="219">
        <v>-0.19239841776942471</v>
      </c>
      <c r="AA423" s="219">
        <v>2.6292128066967763E-2</v>
      </c>
      <c r="AB423" s="219">
        <v>-0.12010259108361504</v>
      </c>
      <c r="AC423" s="219">
        <v>0.22116065433880983</v>
      </c>
      <c r="AD423" s="219">
        <v>0.14573422033873909</v>
      </c>
      <c r="AE423" s="219">
        <v>0</v>
      </c>
    </row>
    <row r="424" spans="5:31">
      <c r="E424" s="210" t="s">
        <v>1933</v>
      </c>
      <c r="J424" s="219">
        <v>-3.6763410823351252E-2</v>
      </c>
      <c r="K424" s="219">
        <v>5.6675346811230473E-2</v>
      </c>
      <c r="L424" s="219">
        <v>-1.3471584363114347E-3</v>
      </c>
      <c r="M424" s="219">
        <v>0.1065669239145874</v>
      </c>
      <c r="N424" s="219">
        <v>3.3149314268579436E-2</v>
      </c>
      <c r="O424" s="219">
        <v>4.224168678882001E-2</v>
      </c>
      <c r="P424" s="219">
        <v>-1.9226993671385622E-2</v>
      </c>
      <c r="Q424" s="219">
        <v>-0.12996733109227776</v>
      </c>
      <c r="R424" s="219">
        <v>8.9995738838122927E-3</v>
      </c>
      <c r="S424" s="219">
        <v>-0.16564809115729995</v>
      </c>
      <c r="T424" s="219">
        <v>9.659706768934552E-2</v>
      </c>
      <c r="U424" s="219">
        <v>6.7813077032337424E-2</v>
      </c>
      <c r="V424" s="219">
        <v>-7.2469422218013724E-2</v>
      </c>
      <c r="W424" s="219">
        <v>4.3990972649653556E-2</v>
      </c>
      <c r="X424" s="219">
        <v>-1.3026529678203398E-2</v>
      </c>
      <c r="Y424" s="219">
        <v>2.0889162444959752E-3</v>
      </c>
      <c r="Z424" s="219">
        <v>-0.15191326168268551</v>
      </c>
      <c r="AA424" s="219">
        <v>-3.1067342139734513E-2</v>
      </c>
      <c r="AB424" s="219">
        <v>-0.14325016176633062</v>
      </c>
      <c r="AC424" s="219">
        <v>0.22813566276849265</v>
      </c>
      <c r="AD424" s="219">
        <v>0.13389643798431258</v>
      </c>
      <c r="AE424" s="219">
        <v>0</v>
      </c>
    </row>
    <row r="425" spans="5:31">
      <c r="E425" s="210" t="s">
        <v>157</v>
      </c>
      <c r="J425" s="219">
        <v>4.3574421108965491E-2</v>
      </c>
      <c r="K425" s="219">
        <v>-1.8322138309752423E-2</v>
      </c>
      <c r="L425" s="219">
        <v>0.27609622857742433</v>
      </c>
      <c r="M425" s="219">
        <v>0.11322800369985142</v>
      </c>
      <c r="N425" s="219">
        <v>3.1133520148965116E-2</v>
      </c>
      <c r="O425" s="219">
        <v>-0.19198285457064507</v>
      </c>
      <c r="P425" s="219">
        <v>2.8783356137720099E-2</v>
      </c>
      <c r="Q425" s="219">
        <v>0.1178359993403286</v>
      </c>
      <c r="R425" s="219">
        <v>4.9757573215297765E-2</v>
      </c>
      <c r="S425" s="219">
        <v>-5.9340271545937698E-2</v>
      </c>
      <c r="T425" s="219">
        <v>-4.1572997403051731E-2</v>
      </c>
      <c r="U425" s="219">
        <v>-0.2414411549198924</v>
      </c>
      <c r="V425" s="219">
        <v>-0.10244820970778547</v>
      </c>
      <c r="W425" s="219">
        <v>0.24475843711691134</v>
      </c>
      <c r="X425" s="219">
        <v>-8.7062746386951329E-2</v>
      </c>
      <c r="Y425" s="219">
        <v>0.12866516371085765</v>
      </c>
      <c r="Z425" s="219">
        <v>-3.7126872449355875E-3</v>
      </c>
      <c r="AA425" s="219">
        <v>0.23795217344781999</v>
      </c>
      <c r="AB425" s="219">
        <v>9.7962078383606127E-2</v>
      </c>
      <c r="AC425" s="219">
        <v>8.8398438075704314E-2</v>
      </c>
      <c r="AD425" s="219">
        <v>0.31277087185424707</v>
      </c>
      <c r="AE425" s="219">
        <v>0</v>
      </c>
    </row>
    <row r="426" spans="5:31">
      <c r="E426" s="210" t="s">
        <v>158</v>
      </c>
      <c r="J426" s="219">
        <v>-4.9291757015017491E-3</v>
      </c>
      <c r="K426" s="219">
        <v>2.9319953651641157E-2</v>
      </c>
      <c r="L426" s="219">
        <v>0.27878676963837673</v>
      </c>
      <c r="M426" s="219">
        <v>0.1425718501445519</v>
      </c>
      <c r="N426" s="219">
        <v>1.1285629384962434E-2</v>
      </c>
      <c r="O426" s="219">
        <v>-0.17071573208368362</v>
      </c>
      <c r="P426" s="219">
        <v>-2.3052431284320608E-3</v>
      </c>
      <c r="Q426" s="219">
        <v>0.13683522473650137</v>
      </c>
      <c r="R426" s="219">
        <v>-6.9208224887354897E-2</v>
      </c>
      <c r="S426" s="219">
        <v>-5.3300195186261633E-2</v>
      </c>
      <c r="T426" s="219">
        <v>-1.4166146458551273E-3</v>
      </c>
      <c r="U426" s="219">
        <v>-0.24921805002434466</v>
      </c>
      <c r="V426" s="219">
        <v>-9.7391740862832157E-2</v>
      </c>
      <c r="W426" s="219">
        <v>0.25332514834829872</v>
      </c>
      <c r="X426" s="219">
        <v>-7.0014359087410868E-2</v>
      </c>
      <c r="Y426" s="219">
        <v>0.15581172738626389</v>
      </c>
      <c r="Z426" s="219">
        <v>4.5182665793876566E-2</v>
      </c>
      <c r="AA426" s="219">
        <v>0.28952090056026009</v>
      </c>
      <c r="AB426" s="219">
        <v>0.21669663579949114</v>
      </c>
      <c r="AC426" s="219">
        <v>0.16866135187305265</v>
      </c>
      <c r="AD426" s="219">
        <v>0.2688215123794534</v>
      </c>
      <c r="AE426" s="219">
        <v>0</v>
      </c>
    </row>
    <row r="427" spans="5:31">
      <c r="E427" s="210" t="s">
        <v>159</v>
      </c>
      <c r="J427" s="219">
        <v>2.1881125526097528E-2</v>
      </c>
      <c r="K427" s="219">
        <v>3.6355036000303137E-4</v>
      </c>
      <c r="L427" s="219">
        <v>0.27845631718976249</v>
      </c>
      <c r="M427" s="219">
        <v>0.12512779363224777</v>
      </c>
      <c r="N427" s="219">
        <v>2.3031616189877979E-2</v>
      </c>
      <c r="O427" s="219">
        <v>-0.17966937746128675</v>
      </c>
      <c r="P427" s="219">
        <v>1.8728770126611709E-2</v>
      </c>
      <c r="Q427" s="219">
        <v>0.12500591578768075</v>
      </c>
      <c r="R427" s="219">
        <v>4.5918505762030729E-3</v>
      </c>
      <c r="S427" s="219">
        <v>-5.8456080493383633E-2</v>
      </c>
      <c r="T427" s="219">
        <v>-2.543202056594901E-2</v>
      </c>
      <c r="U427" s="219">
        <v>-0.24375399455795357</v>
      </c>
      <c r="V427" s="219">
        <v>-9.9183058862139906E-2</v>
      </c>
      <c r="W427" s="219">
        <v>0.24871550387968219</v>
      </c>
      <c r="X427" s="219">
        <v>-7.8786471645706582E-2</v>
      </c>
      <c r="Y427" s="219">
        <v>0.14098197044302718</v>
      </c>
      <c r="Z427" s="219">
        <v>1.7232038779462746E-2</v>
      </c>
      <c r="AA427" s="219">
        <v>0.25883311366747158</v>
      </c>
      <c r="AB427" s="219">
        <v>0.14873599135346019</v>
      </c>
      <c r="AC427" s="219">
        <v>0.12130828722024656</v>
      </c>
      <c r="AD427" s="219">
        <v>0.29893932715972388</v>
      </c>
      <c r="AE427" s="219">
        <v>0</v>
      </c>
    </row>
    <row r="428" spans="5:31">
      <c r="E428" s="210" t="s">
        <v>160</v>
      </c>
      <c r="J428" s="219">
        <v>0.20588235294117649</v>
      </c>
      <c r="K428" s="219">
        <v>-0.11764705882352934</v>
      </c>
      <c r="L428" s="219">
        <v>0.10110294117647071</v>
      </c>
      <c r="M428" s="219">
        <v>6.8014705882352949E-2</v>
      </c>
      <c r="N428" s="219">
        <v>-9.1911764705882026E-3</v>
      </c>
      <c r="O428" s="219">
        <v>-0.28308823529411764</v>
      </c>
      <c r="P428" s="219">
        <v>0.18198529411764708</v>
      </c>
      <c r="Q428" s="219">
        <v>0.43014705882352944</v>
      </c>
      <c r="R428" s="219">
        <v>-0.12867647058823514</v>
      </c>
      <c r="S428" s="219">
        <v>-0.14705882352941171</v>
      </c>
      <c r="T428" s="219">
        <v>-6.8014705882352797E-2</v>
      </c>
      <c r="U428" s="219">
        <v>-0.29411764705882343</v>
      </c>
      <c r="V428" s="219">
        <v>-4.5955882352941173E-2</v>
      </c>
      <c r="W428" s="219">
        <v>0.1580882352941177</v>
      </c>
      <c r="X428" s="219">
        <v>0.15441176470588247</v>
      </c>
      <c r="Y428" s="219">
        <v>0.19117647058823528</v>
      </c>
      <c r="Z428" s="219">
        <v>6.0661764705882359E-2</v>
      </c>
      <c r="AA428" s="219">
        <v>0.11029411764705892</v>
      </c>
      <c r="AB428" s="219">
        <v>0.15441176470588247</v>
      </c>
      <c r="AC428" s="219">
        <v>-4.2279411764705795E-2</v>
      </c>
      <c r="AD428" s="219">
        <v>0.40073529411764713</v>
      </c>
      <c r="AE428" s="219">
        <v>0</v>
      </c>
    </row>
    <row r="429" spans="5:31">
      <c r="E429" s="210" t="s">
        <v>161</v>
      </c>
      <c r="J429" s="219">
        <v>0.18032786885245897</v>
      </c>
      <c r="K429" s="219">
        <v>-0.25245901639344265</v>
      </c>
      <c r="L429" s="219">
        <v>0.21639344262295074</v>
      </c>
      <c r="M429" s="219">
        <v>0.10163934426229496</v>
      </c>
      <c r="N429" s="219">
        <v>0.19016393442622939</v>
      </c>
      <c r="O429" s="219">
        <v>-0.43934426229508194</v>
      </c>
      <c r="P429" s="219">
        <v>0.21311475409836064</v>
      </c>
      <c r="Q429" s="219">
        <v>0.37049180327868853</v>
      </c>
      <c r="R429" s="219">
        <v>2.2950819672131098E-2</v>
      </c>
      <c r="S429" s="219">
        <v>-7.8688524590164011E-2</v>
      </c>
      <c r="T429" s="219">
        <v>2.622950819672119E-2</v>
      </c>
      <c r="U429" s="219">
        <v>-0.34098360655737708</v>
      </c>
      <c r="V429" s="219">
        <v>-0.17704918032786887</v>
      </c>
      <c r="W429" s="219">
        <v>0.20983606557377041</v>
      </c>
      <c r="X429" s="219">
        <v>0.23606557377049173</v>
      </c>
      <c r="Y429" s="219">
        <v>0.20327868852459008</v>
      </c>
      <c r="Z429" s="219">
        <v>4.5901639344262196E-2</v>
      </c>
      <c r="AA429" s="219">
        <v>9.8360655737704861E-2</v>
      </c>
      <c r="AB429" s="219">
        <v>0.24262295081967206</v>
      </c>
      <c r="AC429" s="219">
        <v>-3.2786885245901669E-2</v>
      </c>
      <c r="AD429" s="219">
        <v>0.2721311475409835</v>
      </c>
      <c r="AE429" s="219">
        <v>0</v>
      </c>
    </row>
    <row r="430" spans="5:31">
      <c r="E430" s="210" t="s">
        <v>162</v>
      </c>
      <c r="J430" s="219">
        <v>0.18859649122807007</v>
      </c>
      <c r="K430" s="219">
        <v>-0.14692982456140369</v>
      </c>
      <c r="L430" s="219">
        <v>0.12719298245614027</v>
      </c>
      <c r="M430" s="219">
        <v>7.6754385964912214E-2</v>
      </c>
      <c r="N430" s="219">
        <v>4.6052631578947366E-2</v>
      </c>
      <c r="O430" s="219">
        <v>-0.30921052631578955</v>
      </c>
      <c r="P430" s="219">
        <v>0.19298245614035078</v>
      </c>
      <c r="Q430" s="219">
        <v>0.41666666666666657</v>
      </c>
      <c r="R430" s="219">
        <v>-8.3333333333333509E-2</v>
      </c>
      <c r="S430" s="219">
        <v>-0.13377192982456149</v>
      </c>
      <c r="T430" s="219">
        <v>-3.0701754385965039E-2</v>
      </c>
      <c r="U430" s="219">
        <v>-0.30263157894736864</v>
      </c>
      <c r="V430" s="219">
        <v>-7.6754385964912408E-2</v>
      </c>
      <c r="W430" s="219">
        <v>0.16885964912280693</v>
      </c>
      <c r="X430" s="219">
        <v>0.17543859649122803</v>
      </c>
      <c r="Y430" s="219">
        <v>0.19736842105263147</v>
      </c>
      <c r="Z430" s="219">
        <v>5.9210526315789387E-2</v>
      </c>
      <c r="AA430" s="219">
        <v>0.10745614035087706</v>
      </c>
      <c r="AB430" s="219">
        <v>0.17982456140350866</v>
      </c>
      <c r="AC430" s="219">
        <v>-3.2894736842105345E-2</v>
      </c>
      <c r="AD430" s="219">
        <v>0.37061403508771923</v>
      </c>
      <c r="AE430" s="219">
        <v>0</v>
      </c>
    </row>
    <row r="431" spans="5:31">
      <c r="E431" s="210" t="s">
        <v>163</v>
      </c>
      <c r="J431" s="219">
        <v>-0.10879853316484547</v>
      </c>
      <c r="K431" s="219">
        <v>-0.3379915260536685</v>
      </c>
      <c r="L431" s="219">
        <v>0.12658886493718871</v>
      </c>
      <c r="M431" s="219">
        <v>5.8450407591863034E-2</v>
      </c>
      <c r="N431" s="219">
        <v>0.17614410664288008</v>
      </c>
      <c r="O431" s="219">
        <v>0.19472732228251441</v>
      </c>
      <c r="P431" s="219">
        <v>-0.14596496444411414</v>
      </c>
      <c r="Q431" s="219">
        <v>0.46108674645060582</v>
      </c>
      <c r="R431" s="219">
        <v>-0.37515795733293689</v>
      </c>
      <c r="S431" s="219">
        <v>0.16994970142966867</v>
      </c>
      <c r="T431" s="219">
        <v>-0.25126985306870836</v>
      </c>
      <c r="U431" s="219">
        <v>2.7478381525805892E-2</v>
      </c>
      <c r="V431" s="219">
        <v>9.5616838871131579E-2</v>
      </c>
      <c r="W431" s="219">
        <v>-0.3813523625461484</v>
      </c>
      <c r="X431" s="219">
        <v>6.4644812805074434E-2</v>
      </c>
      <c r="Y431" s="219">
        <v>0.17614410664288008</v>
      </c>
      <c r="Z431" s="219">
        <v>-0.37515795733293689</v>
      </c>
      <c r="AA431" s="219">
        <v>-2.2076860179885572E-2</v>
      </c>
      <c r="AB431" s="219">
        <v>0.188532917069303</v>
      </c>
      <c r="AC431" s="219">
        <v>2.7007606729600501E-3</v>
      </c>
      <c r="AD431" s="219">
        <v>-0.10879853316484547</v>
      </c>
      <c r="AE431" s="219">
        <v>0</v>
      </c>
    </row>
    <row r="432" spans="5:31">
      <c r="E432" s="210" t="s">
        <v>164</v>
      </c>
      <c r="J432" s="219">
        <v>-2.3076048652949863E-2</v>
      </c>
      <c r="K432" s="219">
        <v>0.2341886887276165</v>
      </c>
      <c r="L432" s="219">
        <v>-4.1024751260896178E-2</v>
      </c>
      <c r="M432" s="219">
        <v>7.8633266125413631E-2</v>
      </c>
      <c r="N432" s="219">
        <v>1.8804257432258779E-2</v>
      </c>
      <c r="O432" s="219">
        <v>0.11453067134130658</v>
      </c>
      <c r="P432" s="219">
        <v>0.19230838264240807</v>
      </c>
      <c r="Q432" s="219">
        <v>-0.13076826430062863</v>
      </c>
      <c r="R432" s="219">
        <v>-0.30427238951077812</v>
      </c>
      <c r="S432" s="219">
        <v>4.2735860909520675E-2</v>
      </c>
      <c r="T432" s="219">
        <v>6.8384556936276156E-3</v>
      </c>
      <c r="U432" s="219">
        <v>-5.8973453868842708E-2</v>
      </c>
      <c r="V432" s="219">
        <v>6.6667464386782685E-2</v>
      </c>
      <c r="W432" s="219">
        <v>-4.7007652130211762E-2</v>
      </c>
      <c r="X432" s="219">
        <v>-0.23247757907899222</v>
      </c>
      <c r="Y432" s="219">
        <v>-0.31025529038009347</v>
      </c>
      <c r="Z432" s="219">
        <v>6.8384556936276156E-3</v>
      </c>
      <c r="AA432" s="219">
        <v>0.10854777047199111</v>
      </c>
      <c r="AB432" s="219">
        <v>0.12649647307993764</v>
      </c>
      <c r="AC432" s="219">
        <v>-3.5041850391580809E-2</v>
      </c>
      <c r="AD432" s="219">
        <v>0.32393220176734894</v>
      </c>
      <c r="AE432" s="219">
        <v>0</v>
      </c>
    </row>
    <row r="433" spans="5:31">
      <c r="E433" s="210" t="s">
        <v>165</v>
      </c>
      <c r="J433" s="219">
        <v>-3.5714285714285587E-2</v>
      </c>
      <c r="K433" s="219">
        <v>5.3571428571428589E-2</v>
      </c>
      <c r="L433" s="219">
        <v>7.1428571428571494E-2</v>
      </c>
      <c r="M433" s="219">
        <v>0.10714285714285718</v>
      </c>
      <c r="N433" s="219">
        <v>0.10714285714285718</v>
      </c>
      <c r="O433" s="219">
        <v>0.125</v>
      </c>
      <c r="P433" s="219">
        <v>8.9285714285714288E-2</v>
      </c>
      <c r="Q433" s="219">
        <v>0.16071428571428578</v>
      </c>
      <c r="R433" s="219">
        <v>-0.29761904761904762</v>
      </c>
      <c r="S433" s="219">
        <v>0.11904761904761904</v>
      </c>
      <c r="T433" s="219">
        <v>-3.5714285714285587E-2</v>
      </c>
      <c r="U433" s="219">
        <v>1.1904761904761862E-2</v>
      </c>
      <c r="V433" s="219">
        <v>0.11904761904761904</v>
      </c>
      <c r="W433" s="219">
        <v>-0.16666666666666671</v>
      </c>
      <c r="X433" s="219">
        <v>-8.3333333333333245E-2</v>
      </c>
      <c r="Y433" s="219">
        <v>-0.10714285714285718</v>
      </c>
      <c r="Z433" s="219">
        <v>-0.11309523809523801</v>
      </c>
      <c r="AA433" s="219">
        <v>8.9285714285714288E-2</v>
      </c>
      <c r="AB433" s="219">
        <v>0.31547619047619052</v>
      </c>
      <c r="AC433" s="219">
        <v>-2.3809523809523725E-2</v>
      </c>
      <c r="AD433" s="219">
        <v>0.15476190476190485</v>
      </c>
      <c r="AE433" s="219">
        <v>0</v>
      </c>
    </row>
    <row r="434" spans="5:31">
      <c r="E434" s="210" t="s">
        <v>166</v>
      </c>
      <c r="J434" s="219">
        <v>-4.9641082702150729E-2</v>
      </c>
      <c r="K434" s="219">
        <v>6.3984032185273208E-3</v>
      </c>
      <c r="L434" s="219">
        <v>4.5689994228269006E-2</v>
      </c>
      <c r="M434" s="219">
        <v>2.9410321118301823E-2</v>
      </c>
      <c r="N434" s="219">
        <v>8.2048372502409889E-3</v>
      </c>
      <c r="O434" s="219">
        <v>1.9045384392991294E-2</v>
      </c>
      <c r="P434" s="219">
        <v>-2.6899087075369879E-2</v>
      </c>
      <c r="Q434" s="219">
        <v>6.998222005755135E-2</v>
      </c>
      <c r="R434" s="219">
        <v>8.1880094948263579E-2</v>
      </c>
      <c r="S434" s="219">
        <v>-3.7298717735649266E-2</v>
      </c>
      <c r="T434" s="219">
        <v>-3.6843379148770998E-2</v>
      </c>
      <c r="U434" s="219">
        <v>3.327480248589558E-2</v>
      </c>
      <c r="V434" s="219">
        <v>3.425612181335027E-2</v>
      </c>
      <c r="W434" s="219">
        <v>-3.9345029758554593E-3</v>
      </c>
      <c r="X434" s="219">
        <v>6.1246198432242938E-2</v>
      </c>
      <c r="Y434" s="219">
        <v>4.4389500941577606E-2</v>
      </c>
      <c r="Z434" s="219">
        <v>-5.6701004386886262E-3</v>
      </c>
      <c r="AA434" s="219">
        <v>3.0065752386387437E-2</v>
      </c>
      <c r="AB434" s="219">
        <v>-2.48007788858923E-2</v>
      </c>
      <c r="AC434" s="219">
        <v>-1.7230483885928183E-2</v>
      </c>
      <c r="AD434" s="219">
        <v>1.4168148526030962E-2</v>
      </c>
      <c r="AE434" s="219">
        <v>0</v>
      </c>
    </row>
    <row r="435" spans="5:31">
      <c r="E435" s="210" t="s">
        <v>167</v>
      </c>
      <c r="J435" s="219">
        <v>-6.9149862753966271E-2</v>
      </c>
      <c r="K435" s="219">
        <v>2.9244493122368823E-2</v>
      </c>
      <c r="L435" s="219">
        <v>4.6775195207068181E-2</v>
      </c>
      <c r="M435" s="219">
        <v>3.5513600168633003E-2</v>
      </c>
      <c r="N435" s="219">
        <v>5.3119533646655885E-2</v>
      </c>
      <c r="O435" s="219">
        <v>-3.5877493379571448E-3</v>
      </c>
      <c r="P435" s="219">
        <v>-2.6420798904665716E-2</v>
      </c>
      <c r="Q435" s="219">
        <v>-0.11697189317267412</v>
      </c>
      <c r="R435" s="219">
        <v>7.9472947718054979E-2</v>
      </c>
      <c r="S435" s="219">
        <v>-4.0765556336519793E-2</v>
      </c>
      <c r="T435" s="219">
        <v>-1.4487697784849353E-2</v>
      </c>
      <c r="U435" s="219">
        <v>2.2012817159661573E-2</v>
      </c>
      <c r="V435" s="219">
        <v>4.0472542537904832E-2</v>
      </c>
      <c r="W435" s="219">
        <v>-1.5961793649639618E-2</v>
      </c>
      <c r="X435" s="219">
        <v>-4.3418130914373111E-2</v>
      </c>
      <c r="Y435" s="219">
        <v>6.2013851410032815E-2</v>
      </c>
      <c r="Z435" s="219">
        <v>8.0207711009469523E-2</v>
      </c>
      <c r="AA435" s="219">
        <v>-3.5553310641689803E-2</v>
      </c>
      <c r="AB435" s="219">
        <v>-9.9581938599303726E-2</v>
      </c>
      <c r="AC435" s="219">
        <v>4.5756508500007847E-3</v>
      </c>
      <c r="AD435" s="219">
        <v>6.1503423255065734E-2</v>
      </c>
      <c r="AE435" s="219">
        <v>0</v>
      </c>
    </row>
    <row r="436" spans="5:31">
      <c r="E436" s="210" t="s">
        <v>168</v>
      </c>
      <c r="J436" s="219">
        <v>-5.7723748680958913E-2</v>
      </c>
      <c r="K436" s="219">
        <v>1.1882246116185853E-2</v>
      </c>
      <c r="L436" s="219">
        <v>4.8367892157527848E-2</v>
      </c>
      <c r="M436" s="219">
        <v>3.0481550910404383E-2</v>
      </c>
      <c r="N436" s="219">
        <v>2.6605435845959469E-2</v>
      </c>
      <c r="O436" s="219">
        <v>6.0043352867965435E-4</v>
      </c>
      <c r="P436" s="219">
        <v>-2.8455321939240275E-2</v>
      </c>
      <c r="Q436" s="219">
        <v>1.9121806661964353E-2</v>
      </c>
      <c r="R436" s="219">
        <v>7.5356789033195759E-2</v>
      </c>
      <c r="S436" s="219">
        <v>-3.7498699161797683E-2</v>
      </c>
      <c r="T436" s="219">
        <v>-2.8306860408987489E-2</v>
      </c>
      <c r="U436" s="219">
        <v>2.8270555883985422E-2</v>
      </c>
      <c r="V436" s="219">
        <v>3.2725503470396142E-2</v>
      </c>
      <c r="W436" s="219">
        <v>-6.7199487464189283E-3</v>
      </c>
      <c r="X436" s="219">
        <v>2.6601263861289227E-2</v>
      </c>
      <c r="Y436" s="219">
        <v>4.9044778797220759E-2</v>
      </c>
      <c r="Z436" s="219">
        <v>3.799557994397338E-2</v>
      </c>
      <c r="AA436" s="219">
        <v>4.8112712452957592E-3</v>
      </c>
      <c r="AB436" s="219">
        <v>-5.4080960584736625E-2</v>
      </c>
      <c r="AC436" s="219">
        <v>-1.0701520081886113E-2</v>
      </c>
      <c r="AD436" s="219">
        <v>3.8238924015570511E-2</v>
      </c>
      <c r="AE436" s="219">
        <v>0</v>
      </c>
    </row>
    <row r="437" spans="5:31">
      <c r="E437" s="210" t="s">
        <v>169</v>
      </c>
      <c r="J437" s="219">
        <v>0.65137614678899081</v>
      </c>
      <c r="K437" s="219">
        <v>0.25076452599388388</v>
      </c>
      <c r="L437" s="219">
        <v>1</v>
      </c>
      <c r="M437" s="219">
        <v>0.72680937818552505</v>
      </c>
      <c r="N437" s="219">
        <v>1</v>
      </c>
      <c r="O437" s="219">
        <v>0.82161060142711517</v>
      </c>
      <c r="P437" s="219">
        <v>0.8165137614678899</v>
      </c>
      <c r="Q437" s="219">
        <v>1</v>
      </c>
      <c r="R437" s="219">
        <v>1</v>
      </c>
      <c r="S437" s="219">
        <v>-1.6687054026503565</v>
      </c>
      <c r="T437" s="219">
        <v>1</v>
      </c>
      <c r="U437" s="219">
        <v>1</v>
      </c>
      <c r="V437" s="219">
        <v>-1.345565749235474</v>
      </c>
      <c r="W437" s="219">
        <v>-1.1936799184505604</v>
      </c>
      <c r="X437" s="219">
        <v>0.44852191641182471</v>
      </c>
      <c r="Y437" s="219">
        <v>-0.26605504587155954</v>
      </c>
      <c r="Z437" s="219">
        <v>0.10499490316004088</v>
      </c>
      <c r="AA437" s="219">
        <v>0.73904179408766557</v>
      </c>
      <c r="AB437" s="219">
        <v>0.79204892966360851</v>
      </c>
      <c r="AC437" s="219">
        <v>-1.6952089704383284</v>
      </c>
      <c r="AD437" s="219">
        <v>0.84301732925586126</v>
      </c>
      <c r="AE437" s="219">
        <v>0</v>
      </c>
    </row>
    <row r="438" spans="5:31">
      <c r="E438" s="210" t="s">
        <v>170</v>
      </c>
      <c r="J438" s="219">
        <v>0.58355674709562111</v>
      </c>
      <c r="K438" s="219">
        <v>-8.6684539767649754E-2</v>
      </c>
      <c r="L438" s="219">
        <v>-1.3655049151027703</v>
      </c>
      <c r="M438" s="219">
        <v>-0.43521000893655043</v>
      </c>
      <c r="N438" s="219">
        <v>0.77390527256479003</v>
      </c>
      <c r="O438" s="219">
        <v>0.6952636282394995</v>
      </c>
      <c r="P438" s="219">
        <v>0.82752457551385172</v>
      </c>
      <c r="Q438" s="219">
        <v>7.1492403932082284E-3</v>
      </c>
      <c r="R438" s="219">
        <v>1</v>
      </c>
      <c r="S438" s="219">
        <v>-0.59696157283288664</v>
      </c>
      <c r="T438" s="219">
        <v>1</v>
      </c>
      <c r="U438" s="219">
        <v>0.84986595174262736</v>
      </c>
      <c r="V438" s="219">
        <v>0.20196604110813224</v>
      </c>
      <c r="W438" s="219">
        <v>-1.9356568364611264</v>
      </c>
      <c r="X438" s="219">
        <v>0.22788203753351197</v>
      </c>
      <c r="Y438" s="219">
        <v>0.24843610366398566</v>
      </c>
      <c r="Z438" s="219">
        <v>-0.12332439678284191</v>
      </c>
      <c r="AA438" s="219">
        <v>0.4941912421805183</v>
      </c>
      <c r="AB438" s="219">
        <v>0.41376228775692586</v>
      </c>
      <c r="AC438" s="219">
        <v>3.4852546916889972E-2</v>
      </c>
      <c r="AD438" s="219">
        <v>0.20822162645218947</v>
      </c>
      <c r="AE438" s="219">
        <v>0</v>
      </c>
    </row>
    <row r="439" spans="5:31">
      <c r="E439" s="210" t="s">
        <v>173</v>
      </c>
      <c r="J439" s="219">
        <v>-3.105590062111772E-3</v>
      </c>
      <c r="K439" s="219">
        <v>1.0351966873706004E-2</v>
      </c>
      <c r="L439" s="219">
        <v>-3.1055900621118016E-2</v>
      </c>
      <c r="M439" s="219">
        <v>-2.0703933747410834E-3</v>
      </c>
      <c r="N439" s="219">
        <v>7.2463768115942325E-3</v>
      </c>
      <c r="O439" s="219">
        <v>1.2422360248447235E-2</v>
      </c>
      <c r="P439" s="219">
        <v>1.8633540372670926E-2</v>
      </c>
      <c r="Q439" s="219">
        <v>-7.2463768115940859E-3</v>
      </c>
      <c r="R439" s="219">
        <v>1.1387163561076694E-2</v>
      </c>
      <c r="S439" s="219">
        <v>6.2111801242236914E-3</v>
      </c>
      <c r="T439" s="219">
        <v>-3.9337474120082788E-2</v>
      </c>
      <c r="U439" s="219">
        <v>-7.2463768115940859E-3</v>
      </c>
      <c r="V439" s="219">
        <v>-1.0351966873705417E-3</v>
      </c>
      <c r="W439" s="219">
        <v>1.1387163561076694E-2</v>
      </c>
      <c r="X439" s="219">
        <v>2.0703933747412008E-2</v>
      </c>
      <c r="Y439" s="219">
        <v>8.2815734989649219E-3</v>
      </c>
      <c r="Z439" s="219">
        <v>-1.0351966873706004E-2</v>
      </c>
      <c r="AA439" s="219">
        <v>1.7598343685300239E-2</v>
      </c>
      <c r="AB439" s="219">
        <v>1.3457556935817924E-2</v>
      </c>
      <c r="AC439" s="219">
        <v>1.2422360248447235E-2</v>
      </c>
      <c r="AD439" s="219">
        <v>3.105590062111919E-3</v>
      </c>
      <c r="AE439" s="219">
        <v>0</v>
      </c>
    </row>
    <row r="440" spans="5:31">
      <c r="E440" s="210" t="s">
        <v>174</v>
      </c>
      <c r="J440" s="219">
        <v>-0.10765239948119322</v>
      </c>
      <c r="K440" s="219">
        <v>-6.0959792477302065E-2</v>
      </c>
      <c r="L440" s="219">
        <v>0.10505836575875498</v>
      </c>
      <c r="M440" s="219">
        <v>1.1673151750972837E-2</v>
      </c>
      <c r="N440" s="219">
        <v>-6.614785992217892E-2</v>
      </c>
      <c r="O440" s="219">
        <v>2.9831387808041655E-2</v>
      </c>
      <c r="P440" s="219">
        <v>0.12840466926070046</v>
      </c>
      <c r="Q440" s="219">
        <v>-0.36249027237354081</v>
      </c>
      <c r="R440" s="219">
        <v>0.14656290531776928</v>
      </c>
      <c r="S440" s="219">
        <v>2.0752269779507247E-2</v>
      </c>
      <c r="T440" s="219">
        <v>3.2425421530479899E-2</v>
      </c>
      <c r="U440" s="219">
        <v>5.1880674448768578E-3</v>
      </c>
      <c r="V440" s="219">
        <v>0.18417639429312585</v>
      </c>
      <c r="W440" s="219">
        <v>1.0376134889753716E-2</v>
      </c>
      <c r="X440" s="219">
        <v>6.3553826199740676E-2</v>
      </c>
      <c r="Y440" s="219">
        <v>-0.11024643320363166</v>
      </c>
      <c r="Z440" s="219">
        <v>-5.7068741893644512E-2</v>
      </c>
      <c r="AA440" s="219">
        <v>0.19714656290531782</v>
      </c>
      <c r="AB440" s="219">
        <v>6.3553826199740676E-2</v>
      </c>
      <c r="AC440" s="219">
        <v>2.8534370946822346E-2</v>
      </c>
      <c r="AD440" s="219">
        <v>0.1063553826199741</v>
      </c>
      <c r="AE440" s="219">
        <v>0</v>
      </c>
    </row>
    <row r="441" spans="5:31">
      <c r="E441" s="210" t="s">
        <v>286</v>
      </c>
      <c r="J441" s="219">
        <v>4.4929258019224497E-2</v>
      </c>
      <c r="K441" s="219">
        <v>-5.6485581596284737E-2</v>
      </c>
      <c r="L441" s="219">
        <v>1.5228426395939049E-2</v>
      </c>
      <c r="M441" s="219">
        <v>-3.8773085646398135E-2</v>
      </c>
      <c r="N441" s="219">
        <v>-8.2514310400691224E-2</v>
      </c>
      <c r="O441" s="219">
        <v>-3.564099794794251E-2</v>
      </c>
      <c r="P441" s="219">
        <v>-0.14115995247866947</v>
      </c>
      <c r="Q441" s="219">
        <v>-7.5602116859272367E-3</v>
      </c>
      <c r="R441" s="219">
        <v>2.4192677394967003E-2</v>
      </c>
      <c r="S441" s="219">
        <v>4.644130035640918E-3</v>
      </c>
      <c r="T441" s="219">
        <v>-6.5881844691651299E-3</v>
      </c>
      <c r="U441" s="219">
        <v>1.3392374986499566E-2</v>
      </c>
      <c r="V441" s="219">
        <v>0</v>
      </c>
      <c r="W441" s="219">
        <v>3.1428880008640206E-2</v>
      </c>
      <c r="X441" s="219">
        <v>-1.1448320552975507E-2</v>
      </c>
      <c r="Y441" s="219">
        <v>-5.0761421319796829E-3</v>
      </c>
      <c r="Z441" s="219">
        <v>-3.564099794794251E-2</v>
      </c>
      <c r="AA441" s="219">
        <v>-6.6205853763905489E-2</v>
      </c>
      <c r="AB441" s="219">
        <v>-2.7972783237930697E-2</v>
      </c>
      <c r="AC441" s="219">
        <v>1.7496489901717142E-2</v>
      </c>
      <c r="AD441" s="219">
        <v>5.5081542283183862E-2</v>
      </c>
      <c r="AE441" s="219">
        <v>0</v>
      </c>
    </row>
    <row r="442" spans="5:31">
      <c r="E442" s="210" t="s">
        <v>287</v>
      </c>
      <c r="J442" s="219">
        <v>7.6015880429705807E-2</v>
      </c>
      <c r="K442" s="219">
        <v>-6.188696870621218E-3</v>
      </c>
      <c r="L442" s="219">
        <v>4.7874824848201381E-3</v>
      </c>
      <c r="M442" s="219">
        <v>-0.12809434843531059</v>
      </c>
      <c r="N442" s="219">
        <v>-0.127627276973377</v>
      </c>
      <c r="O442" s="219">
        <v>0.10100420364315747</v>
      </c>
      <c r="P442" s="219">
        <v>-0.29635684259691736</v>
      </c>
      <c r="Q442" s="219">
        <v>-0.16592713685193827</v>
      </c>
      <c r="R442" s="219">
        <v>2.7557216254086869E-2</v>
      </c>
      <c r="S442" s="219">
        <v>4.226996730499772E-2</v>
      </c>
      <c r="T442" s="219">
        <v>5.091078935077066E-2</v>
      </c>
      <c r="U442" s="219">
        <v>6.7725361980382802E-3</v>
      </c>
      <c r="V442" s="219">
        <v>0</v>
      </c>
      <c r="W442" s="219">
        <v>-1.9149929939280715E-2</v>
      </c>
      <c r="X442" s="219">
        <v>6.3404950957496417E-2</v>
      </c>
      <c r="Y442" s="219">
        <v>1.459598318542737E-2</v>
      </c>
      <c r="Z442" s="219">
        <v>-2.3353573096683792E-2</v>
      </c>
      <c r="AA442" s="219">
        <v>-1.1910322279308688E-2</v>
      </c>
      <c r="AB442" s="219">
        <v>-0.11034563288183095</v>
      </c>
      <c r="AC442" s="219">
        <v>-5.2662307333022011E-2</v>
      </c>
      <c r="AD442" s="219">
        <v>5.651564689397482E-2</v>
      </c>
      <c r="AE442" s="219">
        <v>0</v>
      </c>
    </row>
    <row r="443" spans="5:31">
      <c r="E443" s="210" t="s">
        <v>288</v>
      </c>
      <c r="J443" s="219">
        <v>5.4340622929091975E-2</v>
      </c>
      <c r="K443" s="219">
        <v>-4.3627126132096336E-2</v>
      </c>
      <c r="L443" s="219">
        <v>1.1817981002871583E-2</v>
      </c>
      <c r="M443" s="219">
        <v>-6.0194389220234179E-2</v>
      </c>
      <c r="N443" s="219">
        <v>-9.5316986967086473E-2</v>
      </c>
      <c r="O443" s="219">
        <v>2.4298652529268702E-3</v>
      </c>
      <c r="P443" s="219">
        <v>-0.18975038656947213</v>
      </c>
      <c r="Q443" s="219">
        <v>-4.7161475590899157E-2</v>
      </c>
      <c r="R443" s="219">
        <v>2.4629997791031474E-2</v>
      </c>
      <c r="S443" s="219">
        <v>1.6898608349900451E-2</v>
      </c>
      <c r="T443" s="219">
        <v>9.9403578528826086E-3</v>
      </c>
      <c r="U443" s="219">
        <v>9.4985641705323549E-3</v>
      </c>
      <c r="V443" s="219">
        <v>0</v>
      </c>
      <c r="W443" s="219">
        <v>1.5352330461674403E-2</v>
      </c>
      <c r="X443" s="219">
        <v>9.277667329357071E-3</v>
      </c>
      <c r="Y443" s="219">
        <v>1.8776231499888169E-3</v>
      </c>
      <c r="Z443" s="219">
        <v>-3.4349458802739111E-2</v>
      </c>
      <c r="AA443" s="219">
        <v>-5.2242102937928026E-2</v>
      </c>
      <c r="AB443" s="219">
        <v>-5.8427214490832845E-2</v>
      </c>
      <c r="AC443" s="219">
        <v>-3.4239010382151784E-3</v>
      </c>
      <c r="AD443" s="219">
        <v>5.3015241882041049E-2</v>
      </c>
      <c r="AE443" s="219">
        <v>0</v>
      </c>
    </row>
    <row r="444" spans="5:31">
      <c r="E444" s="210" t="s">
        <v>289</v>
      </c>
      <c r="J444" s="219">
        <v>0.19101123595505623</v>
      </c>
      <c r="K444" s="219">
        <v>-0.55056179775280889</v>
      </c>
      <c r="L444" s="219">
        <v>-0.70224719101123578</v>
      </c>
      <c r="M444" s="219">
        <v>3.0898876404494346E-2</v>
      </c>
      <c r="N444" s="219">
        <v>-0.64325842696629199</v>
      </c>
      <c r="O444" s="219">
        <v>-1.4044943820224668E-2</v>
      </c>
      <c r="P444" s="219">
        <v>-0.70224719101123578</v>
      </c>
      <c r="Q444" s="219">
        <v>0.24157303370786512</v>
      </c>
      <c r="R444" s="219">
        <v>1</v>
      </c>
      <c r="S444" s="219">
        <v>-2.8089887640448839E-3</v>
      </c>
      <c r="T444" s="219">
        <v>-5.3370786516853917E-2</v>
      </c>
      <c r="U444" s="219">
        <v>-0.30617977528089896</v>
      </c>
      <c r="V444" s="219">
        <v>0</v>
      </c>
      <c r="W444" s="219">
        <v>0.35955056179775285</v>
      </c>
      <c r="X444" s="219">
        <v>-0.66573033707865159</v>
      </c>
      <c r="Y444" s="219">
        <v>0.31460674157303375</v>
      </c>
      <c r="Z444" s="219">
        <v>1</v>
      </c>
      <c r="AA444" s="219">
        <v>0.10393258426966295</v>
      </c>
      <c r="AB444" s="219">
        <v>1</v>
      </c>
      <c r="AC444" s="219">
        <v>0.5365168539325843</v>
      </c>
      <c r="AD444" s="219">
        <v>0.5308988764044944</v>
      </c>
      <c r="AE444" s="219">
        <v>0</v>
      </c>
    </row>
    <row r="445" spans="5:31">
      <c r="E445" s="210" t="s">
        <v>290</v>
      </c>
      <c r="J445" s="219">
        <v>0.2198198198198198</v>
      </c>
      <c r="K445" s="219">
        <v>-0.14954954954954958</v>
      </c>
      <c r="L445" s="219">
        <v>-1.0954954954954956</v>
      </c>
      <c r="M445" s="219">
        <v>0.43603603603603602</v>
      </c>
      <c r="N445" s="219">
        <v>-0.67567567567567588</v>
      </c>
      <c r="O445" s="219">
        <v>-0.54414414414414425</v>
      </c>
      <c r="P445" s="219">
        <v>-0.3855855855855857</v>
      </c>
      <c r="Q445" s="219">
        <v>-0.28648648648648645</v>
      </c>
      <c r="R445" s="219">
        <v>0.27927927927927926</v>
      </c>
      <c r="S445" s="219">
        <v>-0.1369369369369369</v>
      </c>
      <c r="T445" s="219">
        <v>0.69009009009009015</v>
      </c>
      <c r="U445" s="219">
        <v>-0.50630630630630624</v>
      </c>
      <c r="V445" s="219">
        <v>0</v>
      </c>
      <c r="W445" s="219">
        <v>-8.1081081081081113E-2</v>
      </c>
      <c r="X445" s="219">
        <v>-0.28648648648648645</v>
      </c>
      <c r="Y445" s="219">
        <v>0.69909909909909906</v>
      </c>
      <c r="Z445" s="219">
        <v>1</v>
      </c>
      <c r="AA445" s="219">
        <v>0.63243243243243241</v>
      </c>
      <c r="AB445" s="219">
        <v>0.56036036036036041</v>
      </c>
      <c r="AC445" s="219">
        <v>0.6594594594594595</v>
      </c>
      <c r="AD445" s="219">
        <v>0.70990990990990988</v>
      </c>
      <c r="AE445" s="219">
        <v>0</v>
      </c>
    </row>
    <row r="446" spans="5:31">
      <c r="E446" s="210" t="s">
        <v>291</v>
      </c>
      <c r="J446" s="219">
        <v>0.18905472636815918</v>
      </c>
      <c r="K446" s="219">
        <v>-0.44278606965174139</v>
      </c>
      <c r="L446" s="219">
        <v>-0.91293532338308492</v>
      </c>
      <c r="M446" s="219">
        <v>0.27611940298507454</v>
      </c>
      <c r="N446" s="219">
        <v>-0.69900497512437831</v>
      </c>
      <c r="O446" s="219">
        <v>-0.25373134328358221</v>
      </c>
      <c r="P446" s="219">
        <v>-0.63184079601990062</v>
      </c>
      <c r="Q446" s="219">
        <v>2.4875621890547178E-2</v>
      </c>
      <c r="R446" s="219">
        <v>0.70149253731343275</v>
      </c>
      <c r="S446" s="219">
        <v>1.2437810945273478E-2</v>
      </c>
      <c r="T446" s="219">
        <v>0.21641791044776112</v>
      </c>
      <c r="U446" s="219">
        <v>-0.37064676616915432</v>
      </c>
      <c r="V446" s="219">
        <v>0</v>
      </c>
      <c r="W446" s="219">
        <v>0.14925373134328351</v>
      </c>
      <c r="X446" s="219">
        <v>-0.57213930348258735</v>
      </c>
      <c r="Y446" s="219">
        <v>0.45024875621890542</v>
      </c>
      <c r="Z446" s="219">
        <v>1</v>
      </c>
      <c r="AA446" s="219">
        <v>0.32835820895522377</v>
      </c>
      <c r="AB446" s="219">
        <v>0.79601990049751248</v>
      </c>
      <c r="AC446" s="219">
        <v>0.57213930348258712</v>
      </c>
      <c r="AD446" s="219">
        <v>0.61442786069651745</v>
      </c>
      <c r="AE446" s="219">
        <v>0</v>
      </c>
    </row>
    <row r="447" spans="5:31">
      <c r="E447" s="210" t="s">
        <v>292</v>
      </c>
      <c r="J447" s="219">
        <v>0.19092835852612397</v>
      </c>
      <c r="K447" s="219">
        <v>-0.15589705161399753</v>
      </c>
      <c r="L447" s="219">
        <v>-0.71756672873991312</v>
      </c>
      <c r="M447" s="219">
        <v>0.34081567601120683</v>
      </c>
      <c r="N447" s="219">
        <v>0.5475233147486408</v>
      </c>
      <c r="O447" s="219">
        <v>0.33147300000186419</v>
      </c>
      <c r="P447" s="219">
        <v>-0.23244473523803133</v>
      </c>
      <c r="Q447" s="219">
        <v>0</v>
      </c>
      <c r="R447" s="219">
        <v>-6.796927281098597E-2</v>
      </c>
      <c r="S447" s="219">
        <v>-5.5084880038325006E-2</v>
      </c>
      <c r="T447" s="219">
        <v>0.10149068994506613</v>
      </c>
      <c r="U447" s="219">
        <v>3.1006798232124173E-2</v>
      </c>
      <c r="V447" s="219">
        <v>0.31580742753927121</v>
      </c>
      <c r="W447" s="219">
        <v>4.3874414451695709E-2</v>
      </c>
      <c r="X447" s="219">
        <v>9.7005758085832988E-3</v>
      </c>
      <c r="Y447" s="219">
        <v>0.35235794453671571</v>
      </c>
      <c r="Z447" s="219">
        <v>-0.49813687057634909</v>
      </c>
      <c r="AA447" s="219">
        <v>0</v>
      </c>
      <c r="AB447" s="219">
        <v>0</v>
      </c>
      <c r="AC447" s="219">
        <v>-0.68044580893742912</v>
      </c>
      <c r="AD447" s="219">
        <v>0</v>
      </c>
      <c r="AE447" s="219">
        <v>0</v>
      </c>
    </row>
    <row r="448" spans="5:31">
      <c r="E448" s="210" t="s">
        <v>293</v>
      </c>
      <c r="J448" s="219">
        <v>0.31891891891891894</v>
      </c>
      <c r="K448" s="219">
        <v>0.50810810810810814</v>
      </c>
      <c r="L448" s="219">
        <v>-0.9310810810810809</v>
      </c>
      <c r="M448" s="219">
        <v>5.4054054054054099E-2</v>
      </c>
      <c r="N448" s="219">
        <v>0.84864864864864864</v>
      </c>
      <c r="O448" s="219">
        <v>0.53378378378378377</v>
      </c>
      <c r="P448" s="219">
        <v>-0.26756756756756761</v>
      </c>
      <c r="Q448" s="219">
        <v>0</v>
      </c>
      <c r="R448" s="219">
        <v>6.7567567567567557E-2</v>
      </c>
      <c r="S448" s="219">
        <v>-3.5135135135135102E-2</v>
      </c>
      <c r="T448" s="219">
        <v>-1.1621621621621621</v>
      </c>
      <c r="U448" s="219">
        <v>-0.41756756756756752</v>
      </c>
      <c r="V448" s="219">
        <v>-0.60810810810810811</v>
      </c>
      <c r="W448" s="219">
        <v>0.30675675675675679</v>
      </c>
      <c r="X448" s="219">
        <v>0.62432432432432439</v>
      </c>
      <c r="Y448" s="219">
        <v>-8.108108108108103E-2</v>
      </c>
      <c r="Z448" s="219">
        <v>0.28918918918918923</v>
      </c>
      <c r="AA448" s="219">
        <v>3.5135135135135227E-2</v>
      </c>
      <c r="AB448" s="219">
        <v>-0.22837837837837829</v>
      </c>
      <c r="AC448" s="219">
        <v>1</v>
      </c>
      <c r="AD448" s="219">
        <v>0</v>
      </c>
      <c r="AE448" s="219">
        <v>0</v>
      </c>
    </row>
    <row r="449" spans="5:31">
      <c r="E449" s="210" t="s">
        <v>294</v>
      </c>
      <c r="J449" s="219">
        <v>0.18421052631578946</v>
      </c>
      <c r="K449" s="219">
        <v>3.9473684210526314E-2</v>
      </c>
      <c r="L449" s="219">
        <v>0.14473684210526316</v>
      </c>
      <c r="M449" s="219">
        <v>7.8947368421052627E-2</v>
      </c>
      <c r="N449" s="219">
        <v>-7.8947368421052627E-2</v>
      </c>
      <c r="O449" s="219">
        <v>9.2105263157894732E-2</v>
      </c>
      <c r="P449" s="219">
        <v>-0.15789473684210525</v>
      </c>
      <c r="Q449" s="219">
        <v>0</v>
      </c>
      <c r="R449" s="219">
        <v>-6.5789473684210523E-2</v>
      </c>
      <c r="S449" s="219">
        <v>-0.15789473684210525</v>
      </c>
      <c r="T449" s="219">
        <v>3.9473684210526314E-2</v>
      </c>
      <c r="U449" s="219">
        <v>-7.8947368421052627E-2</v>
      </c>
      <c r="V449" s="219">
        <v>-3.9473684210526314E-2</v>
      </c>
      <c r="W449" s="219">
        <v>-9.2105263157894732E-2</v>
      </c>
      <c r="X449" s="219">
        <v>9.2105263157894732E-2</v>
      </c>
      <c r="Y449" s="219">
        <v>0.14473684210526316</v>
      </c>
      <c r="Z449" s="219">
        <v>0</v>
      </c>
      <c r="AA449" s="219">
        <v>-0.27631578947368424</v>
      </c>
      <c r="AB449" s="219">
        <v>-1.3157894736842105E-2</v>
      </c>
      <c r="AC449" s="219">
        <v>9.2105263157894732E-2</v>
      </c>
      <c r="AD449" s="219">
        <v>0.15789473684210525</v>
      </c>
      <c r="AE449" s="219">
        <v>0</v>
      </c>
    </row>
    <row r="450" spans="5:31">
      <c r="E450" s="210" t="s">
        <v>295</v>
      </c>
      <c r="J450" s="219">
        <v>0.1051497388327732</v>
      </c>
      <c r="K450" s="219">
        <v>0.12305454803437305</v>
      </c>
      <c r="L450" s="219">
        <v>-0.12645992036394901</v>
      </c>
      <c r="M450" s="219">
        <v>-7.3734292276721833E-2</v>
      </c>
      <c r="N450" s="219">
        <v>9.4880412901394998E-2</v>
      </c>
      <c r="O450" s="219">
        <v>1.3200251855661985E-2</v>
      </c>
      <c r="P450" s="219">
        <v>-0.10572616904481076</v>
      </c>
      <c r="Q450" s="219">
        <v>-9.5678547041139289E-2</v>
      </c>
      <c r="R450" s="219">
        <v>0.35322313170100128</v>
      </c>
      <c r="S450" s="219">
        <v>-3.0958736464975208E-2</v>
      </c>
      <c r="T450" s="219">
        <v>-9.1590326614226281E-2</v>
      </c>
      <c r="U450" s="219">
        <v>1.1266993606058774E-2</v>
      </c>
      <c r="V450" s="219">
        <v>-0.27289093053572533</v>
      </c>
      <c r="W450" s="219">
        <v>-5.1342195578336768E-2</v>
      </c>
      <c r="X450" s="219">
        <v>0.33315449216498327</v>
      </c>
      <c r="Y450" s="219">
        <v>-3.8425724750139591E-2</v>
      </c>
      <c r="Z450" s="219">
        <v>-0.34030222679424976</v>
      </c>
      <c r="AA450" s="219">
        <v>-0.11134414657290063</v>
      </c>
      <c r="AB450" s="219">
        <v>-0.17900375123045675</v>
      </c>
      <c r="AC450" s="219">
        <v>6.3407323324140312E-3</v>
      </c>
      <c r="AD450" s="219">
        <v>-2.1075175367806689E-2</v>
      </c>
      <c r="AE450" s="219">
        <v>0</v>
      </c>
    </row>
    <row r="451" spans="5:31">
      <c r="E451" s="210" t="s">
        <v>296</v>
      </c>
      <c r="J451" s="219">
        <v>0.15646156160673977</v>
      </c>
      <c r="K451" s="219">
        <v>4.5439045183290637E-2</v>
      </c>
      <c r="L451" s="219">
        <v>-3.4521839426307682E-2</v>
      </c>
      <c r="M451" s="219">
        <v>-0.16132089664510318</v>
      </c>
      <c r="N451" s="219">
        <v>0.14868361666917407</v>
      </c>
      <c r="O451" s="219">
        <v>-8.640990923223521E-2</v>
      </c>
      <c r="P451" s="219">
        <v>-0.38148538187653591</v>
      </c>
      <c r="Q451" s="219">
        <v>-4.9606338699162547E-2</v>
      </c>
      <c r="R451" s="219">
        <v>0.2746702773180883</v>
      </c>
      <c r="S451" s="219">
        <v>-8.3140263778145609E-2</v>
      </c>
      <c r="T451" s="219">
        <v>-0.14503786169199151</v>
      </c>
      <c r="U451" s="219">
        <v>7.1566120054159743E-2</v>
      </c>
      <c r="V451" s="219">
        <v>-0.15532821824381929</v>
      </c>
      <c r="W451" s="219">
        <v>-0.19535128629456908</v>
      </c>
      <c r="X451" s="219">
        <v>0.19348076826638586</v>
      </c>
      <c r="Y451" s="219">
        <v>-3.9015094528860074E-3</v>
      </c>
      <c r="Z451" s="219">
        <v>-0.36596961035053421</v>
      </c>
      <c r="AA451" s="219">
        <v>-7.5618073316283008E-2</v>
      </c>
      <c r="AB451" s="219">
        <v>-0.12945689784865363</v>
      </c>
      <c r="AC451" s="219">
        <v>-4.7770924226468101E-2</v>
      </c>
      <c r="AD451" s="219">
        <v>0.12440198585828188</v>
      </c>
      <c r="AE451" s="219">
        <v>0</v>
      </c>
    </row>
    <row r="452" spans="5:31">
      <c r="E452" s="210" t="s">
        <v>297</v>
      </c>
      <c r="J452" s="219">
        <v>0.12253542714618144</v>
      </c>
      <c r="K452" s="219">
        <v>9.8281011235433161E-2</v>
      </c>
      <c r="L452" s="219">
        <v>-9.6455659750767475E-2</v>
      </c>
      <c r="M452" s="219">
        <v>-0.10637665407963727</v>
      </c>
      <c r="N452" s="219">
        <v>0.11468595129609248</v>
      </c>
      <c r="O452" s="219">
        <v>-2.3116474145498545E-2</v>
      </c>
      <c r="P452" s="219">
        <v>-0.20416997598710632</v>
      </c>
      <c r="Q452" s="219">
        <v>-7.7649430332418209E-2</v>
      </c>
      <c r="R452" s="219">
        <v>0.32465246329557224</v>
      </c>
      <c r="S452" s="219">
        <v>-4.9214820181977773E-2</v>
      </c>
      <c r="T452" s="219">
        <v>-0.1106032949219929</v>
      </c>
      <c r="U452" s="219">
        <v>3.2860971384248081E-2</v>
      </c>
      <c r="V452" s="219">
        <v>-0.22397480736271538</v>
      </c>
      <c r="W452" s="219">
        <v>-0.10364094918277206</v>
      </c>
      <c r="X452" s="219">
        <v>0.28305953061063349</v>
      </c>
      <c r="Y452" s="219">
        <v>-2.7120171295070616E-2</v>
      </c>
      <c r="Z452" s="219">
        <v>-0.35141035108986945</v>
      </c>
      <c r="AA452" s="219">
        <v>-0.10128610642774524</v>
      </c>
      <c r="AB452" s="219">
        <v>-0.16116506658120486</v>
      </c>
      <c r="AC452" s="219">
        <v>-1.4138345850692638E-2</v>
      </c>
      <c r="AD452" s="219">
        <v>3.2549779146404383E-2</v>
      </c>
      <c r="AE452" s="219">
        <v>0</v>
      </c>
    </row>
    <row r="453" spans="5:31">
      <c r="E453" s="210" t="s">
        <v>171</v>
      </c>
      <c r="J453" s="219">
        <v>0.58574610244988856</v>
      </c>
      <c r="K453" s="219">
        <v>0.27037861915367484</v>
      </c>
      <c r="L453" s="219">
        <v>-0.25077951002227167</v>
      </c>
      <c r="M453" s="219">
        <v>-0.50734966592427633</v>
      </c>
      <c r="N453" s="219">
        <v>0.94966592427616936</v>
      </c>
      <c r="O453" s="219">
        <v>-0.16659242761692661</v>
      </c>
      <c r="P453" s="219">
        <v>0.77550111358574614</v>
      </c>
      <c r="Q453" s="219">
        <v>0.70289532293986634</v>
      </c>
      <c r="R453" s="219">
        <v>-0.39777282850779511</v>
      </c>
      <c r="S453" s="219">
        <v>0.45746102449888643</v>
      </c>
      <c r="T453" s="219">
        <v>0.8779510022271716</v>
      </c>
      <c r="U453" s="219">
        <v>-6.815144766146998E-2</v>
      </c>
      <c r="V453" s="219">
        <v>-0.25389755011135856</v>
      </c>
      <c r="W453" s="219">
        <v>0.1211581291759465</v>
      </c>
      <c r="X453" s="219">
        <v>8.418708240534524E-2</v>
      </c>
      <c r="Y453" s="219">
        <v>-1.2859688195991092</v>
      </c>
      <c r="Z453" s="219">
        <v>-0.10467706013363036</v>
      </c>
      <c r="AA453" s="219">
        <v>-0.57327394209354121</v>
      </c>
      <c r="AB453" s="219">
        <v>-0.51135857461024503</v>
      </c>
      <c r="AC453" s="219">
        <v>-0.37683741648106911</v>
      </c>
      <c r="AD453" s="219">
        <v>0.1986636971046771</v>
      </c>
      <c r="AE453" s="219">
        <v>0</v>
      </c>
    </row>
    <row r="454" spans="5:31">
      <c r="E454" s="210" t="s">
        <v>172</v>
      </c>
      <c r="J454" s="219">
        <v>0.23950755456071635</v>
      </c>
      <c r="K454" s="219">
        <v>3.1337437045327488E-2</v>
      </c>
      <c r="L454" s="219">
        <v>0.60492445439283726</v>
      </c>
      <c r="M454" s="219">
        <v>6.7151650811415733E-2</v>
      </c>
      <c r="N454" s="219">
        <v>1</v>
      </c>
      <c r="O454" s="219">
        <v>-1.4376049244543929</v>
      </c>
      <c r="P454" s="219">
        <v>0.60044767767207607</v>
      </c>
      <c r="Q454" s="219">
        <v>1</v>
      </c>
      <c r="R454" s="219">
        <v>-1.4057078903189704</v>
      </c>
      <c r="S454" s="219">
        <v>0.6748740906547287</v>
      </c>
      <c r="T454" s="219">
        <v>0.82708449916060434</v>
      </c>
      <c r="U454" s="219">
        <v>-3.077783995523227E-2</v>
      </c>
      <c r="V454" s="219">
        <v>0.94348069390039169</v>
      </c>
      <c r="W454" s="219">
        <v>0.11080022383883606</v>
      </c>
      <c r="X454" s="219">
        <v>-0.39059876888640177</v>
      </c>
      <c r="Y454" s="219">
        <v>-0.40850587576944603</v>
      </c>
      <c r="Z454" s="219">
        <v>-0.84499160604364842</v>
      </c>
      <c r="AA454" s="219">
        <v>-0.23614997202014543</v>
      </c>
      <c r="AB454" s="219">
        <v>-0.56183547845551196</v>
      </c>
      <c r="AC454" s="219">
        <v>-0.40738668158925556</v>
      </c>
      <c r="AD454" s="219">
        <v>-0.37772803581421377</v>
      </c>
      <c r="AE454" s="219">
        <v>0</v>
      </c>
    </row>
    <row r="455" spans="5:31">
      <c r="E455" s="210" t="s">
        <v>298</v>
      </c>
      <c r="J455" s="219">
        <v>0.37904468412942988</v>
      </c>
      <c r="K455" s="219">
        <v>-0.46738572162300984</v>
      </c>
      <c r="L455" s="219">
        <v>-2.7221366204417112E-2</v>
      </c>
      <c r="M455" s="219">
        <v>0.39958911145351822</v>
      </c>
      <c r="N455" s="219">
        <v>1</v>
      </c>
      <c r="O455" s="219">
        <v>-1.7570621468926555</v>
      </c>
      <c r="P455" s="219">
        <v>0.51823317925012835</v>
      </c>
      <c r="Q455" s="219">
        <v>1</v>
      </c>
      <c r="R455" s="219">
        <v>-1.2578325629173088</v>
      </c>
      <c r="S455" s="219">
        <v>0.6820749871597328</v>
      </c>
      <c r="T455" s="219">
        <v>0.13097072419106304</v>
      </c>
      <c r="U455" s="219">
        <v>0.72624550590652281</v>
      </c>
      <c r="V455" s="219">
        <v>1</v>
      </c>
      <c r="W455" s="219">
        <v>-1.3174114021571648</v>
      </c>
      <c r="X455" s="219">
        <v>0.65279917822290701</v>
      </c>
      <c r="Y455" s="219">
        <v>-0.18130457113507967</v>
      </c>
      <c r="Z455" s="219">
        <v>-0.51052901900359537</v>
      </c>
      <c r="AA455" s="219">
        <v>-0.30559835644581423</v>
      </c>
      <c r="AB455" s="219">
        <v>-1.9347714432460197</v>
      </c>
      <c r="AC455" s="219">
        <v>-0.71186440677966101</v>
      </c>
      <c r="AD455" s="219">
        <v>0.5572675911658963</v>
      </c>
      <c r="AE455" s="219">
        <v>0</v>
      </c>
    </row>
    <row r="456" spans="5:31">
      <c r="E456" s="210" t="s">
        <v>299</v>
      </c>
      <c r="J456" s="219">
        <v>-1.6860776439089695</v>
      </c>
      <c r="K456" s="219">
        <v>-0.1659973226238288</v>
      </c>
      <c r="L456" s="219">
        <v>-0.24765729585006702</v>
      </c>
      <c r="M456" s="219">
        <v>-0.711512717536814</v>
      </c>
      <c r="N456" s="219">
        <v>0.82530120481927716</v>
      </c>
      <c r="O456" s="219">
        <v>1</v>
      </c>
      <c r="P456" s="219">
        <v>0.26706827309236952</v>
      </c>
      <c r="Q456" s="219">
        <v>0.80990629183400265</v>
      </c>
      <c r="R456" s="219">
        <v>0.96050870147255685</v>
      </c>
      <c r="S456" s="219">
        <v>0.43105756358768405</v>
      </c>
      <c r="T456" s="219">
        <v>0.94979919678714864</v>
      </c>
      <c r="U456" s="219">
        <v>0.86010709504685412</v>
      </c>
      <c r="V456" s="219">
        <v>0.70816599732262375</v>
      </c>
      <c r="W456" s="219">
        <v>0.36746987951807231</v>
      </c>
      <c r="X456" s="219">
        <v>0.34404283801874158</v>
      </c>
      <c r="Y456" s="219">
        <v>-0.8594377510040162</v>
      </c>
      <c r="Z456" s="219">
        <v>-1.1024096385542168</v>
      </c>
      <c r="AA456" s="219">
        <v>1.4725568942436337E-2</v>
      </c>
      <c r="AB456" s="219">
        <v>-0.51004016064257029</v>
      </c>
      <c r="AC456" s="219">
        <v>8.0321285140561721E-3</v>
      </c>
      <c r="AD456" s="219">
        <v>0.9156626506024097</v>
      </c>
      <c r="AE456" s="219">
        <v>0</v>
      </c>
    </row>
    <row r="457" spans="5:31">
      <c r="E457" s="210" t="s">
        <v>300</v>
      </c>
      <c r="J457" s="219">
        <v>0</v>
      </c>
      <c r="K457" s="219">
        <v>0</v>
      </c>
      <c r="L457" s="219">
        <v>-1.6393442622950834E-2</v>
      </c>
      <c r="M457" s="219">
        <v>-0.29508196721311486</v>
      </c>
      <c r="N457" s="219">
        <v>0</v>
      </c>
      <c r="O457" s="219">
        <v>0</v>
      </c>
      <c r="P457" s="219">
        <v>-9.8360655737705013E-2</v>
      </c>
      <c r="Q457" s="219">
        <v>0</v>
      </c>
      <c r="R457" s="219">
        <v>0</v>
      </c>
      <c r="S457" s="219">
        <v>9.8360655737704819E-2</v>
      </c>
      <c r="T457" s="219">
        <v>-0.11475409836065584</v>
      </c>
      <c r="U457" s="219">
        <v>-0.16393442622950816</v>
      </c>
      <c r="V457" s="219">
        <v>0</v>
      </c>
      <c r="W457" s="219">
        <v>4.9180327868852507E-2</v>
      </c>
      <c r="X457" s="219">
        <v>-8.1967213114754175E-2</v>
      </c>
      <c r="Y457" s="219">
        <v>0.29508196721311475</v>
      </c>
      <c r="Z457" s="219">
        <v>-0.37704918032786883</v>
      </c>
      <c r="AA457" s="219">
        <v>-0.18032786885245899</v>
      </c>
      <c r="AB457" s="219">
        <v>0.21311475409836067</v>
      </c>
      <c r="AC457" s="219">
        <v>0</v>
      </c>
      <c r="AD457" s="219">
        <v>0</v>
      </c>
      <c r="AE457" s="219">
        <v>0</v>
      </c>
    </row>
    <row r="458" spans="5:31">
      <c r="E458" s="210" t="s">
        <v>301</v>
      </c>
      <c r="J458" s="219">
        <v>0</v>
      </c>
      <c r="K458" s="219">
        <v>0</v>
      </c>
      <c r="L458" s="219">
        <v>-6.4516129032258118E-2</v>
      </c>
      <c r="M458" s="219">
        <v>-0.1451612903225806</v>
      </c>
      <c r="N458" s="219">
        <v>6.4516129032258118E-2</v>
      </c>
      <c r="O458" s="219">
        <v>0</v>
      </c>
      <c r="P458" s="219">
        <v>-3.2258064516129059E-2</v>
      </c>
      <c r="Q458" s="219">
        <v>0</v>
      </c>
      <c r="R458" s="219">
        <v>0</v>
      </c>
      <c r="S458" s="219">
        <v>3.2258064516129059E-2</v>
      </c>
      <c r="T458" s="219">
        <v>-0.11290322580645154</v>
      </c>
      <c r="U458" s="219">
        <v>-9.6774193548387177E-2</v>
      </c>
      <c r="V458" s="219">
        <v>0</v>
      </c>
      <c r="W458" s="219">
        <v>-4.8387096774193589E-2</v>
      </c>
      <c r="X458" s="219">
        <v>4.8387096774193589E-2</v>
      </c>
      <c r="Y458" s="219">
        <v>0.30645161290322581</v>
      </c>
      <c r="Z458" s="219">
        <v>-0.12903225806451607</v>
      </c>
      <c r="AA458" s="219">
        <v>-0.22580645161290325</v>
      </c>
      <c r="AB458" s="219">
        <v>0.30645161290322581</v>
      </c>
      <c r="AC458" s="219">
        <v>0</v>
      </c>
      <c r="AD458" s="219">
        <v>0</v>
      </c>
      <c r="AE458" s="219">
        <v>0</v>
      </c>
    </row>
    <row r="459" spans="5:31">
      <c r="E459" s="210" t="s">
        <v>302</v>
      </c>
      <c r="J459" s="219">
        <v>0</v>
      </c>
      <c r="K459" s="219">
        <v>0</v>
      </c>
      <c r="L459" s="219">
        <v>-4.9180327868852507E-2</v>
      </c>
      <c r="M459" s="219">
        <v>-0.21311475409836067</v>
      </c>
      <c r="N459" s="219">
        <v>3.2786885245901669E-2</v>
      </c>
      <c r="O459" s="219">
        <v>0</v>
      </c>
      <c r="P459" s="219">
        <v>-6.5573770491803338E-2</v>
      </c>
      <c r="Q459" s="219">
        <v>0</v>
      </c>
      <c r="R459" s="219">
        <v>0</v>
      </c>
      <c r="S459" s="219">
        <v>4.9180327868852507E-2</v>
      </c>
      <c r="T459" s="219">
        <v>-0.13114754098360648</v>
      </c>
      <c r="U459" s="219">
        <v>-0.13114754098360648</v>
      </c>
      <c r="V459" s="219">
        <v>0</v>
      </c>
      <c r="W459" s="219">
        <v>-1.6393442622950834E-2</v>
      </c>
      <c r="X459" s="219">
        <v>-1.6393442622950834E-2</v>
      </c>
      <c r="Y459" s="219">
        <v>0.29508196721311475</v>
      </c>
      <c r="Z459" s="219">
        <v>-0.24590163934426235</v>
      </c>
      <c r="AA459" s="219">
        <v>-0.21311475409836067</v>
      </c>
      <c r="AB459" s="219">
        <v>0.26229508196721307</v>
      </c>
      <c r="AC459" s="219">
        <v>0</v>
      </c>
      <c r="AD459" s="219">
        <v>0</v>
      </c>
      <c r="AE459" s="219">
        <v>0</v>
      </c>
    </row>
    <row r="460" spans="5:31">
      <c r="E460" s="210" t="s">
        <v>1807</v>
      </c>
      <c r="J460" s="219">
        <v>-0.22734026745913807</v>
      </c>
      <c r="K460" s="219">
        <v>0</v>
      </c>
      <c r="L460" s="219">
        <v>0.17682020802377418</v>
      </c>
      <c r="M460" s="219">
        <v>3.1203566121842621E-2</v>
      </c>
      <c r="N460" s="219">
        <v>0.21545319465081725</v>
      </c>
      <c r="O460" s="219">
        <v>0</v>
      </c>
      <c r="P460" s="219">
        <v>9.9554234769688082E-2</v>
      </c>
      <c r="Q460" s="219">
        <v>0</v>
      </c>
      <c r="R460" s="219">
        <v>0</v>
      </c>
      <c r="S460" s="219">
        <v>0.30014858841010406</v>
      </c>
      <c r="T460" s="219">
        <v>0.40564635958395251</v>
      </c>
      <c r="U460" s="219">
        <v>-4.1604754829123229E-2</v>
      </c>
      <c r="V460" s="219">
        <v>0</v>
      </c>
      <c r="W460" s="219">
        <v>-0.20950965824665677</v>
      </c>
      <c r="X460" s="219">
        <v>0.16196136701337305</v>
      </c>
      <c r="Y460" s="219">
        <v>-0.23476968796433878</v>
      </c>
      <c r="Z460" s="219">
        <v>7.8751857355126326E-2</v>
      </c>
      <c r="AA460" s="219">
        <v>-0.2942050520059436</v>
      </c>
      <c r="AB460" s="219">
        <v>8.3209509658246722E-2</v>
      </c>
      <c r="AC460" s="219">
        <v>0.60178306092124823</v>
      </c>
      <c r="AD460" s="219">
        <v>0</v>
      </c>
      <c r="AE460" s="219">
        <v>0</v>
      </c>
    </row>
    <row r="461" spans="5:31">
      <c r="E461" s="210" t="s">
        <v>1808</v>
      </c>
      <c r="J461" s="219">
        <v>-4.264705882352942E-2</v>
      </c>
      <c r="K461" s="219">
        <v>0</v>
      </c>
      <c r="L461" s="219">
        <v>-5.4411764705882368E-2</v>
      </c>
      <c r="M461" s="219">
        <v>0.17058823529411768</v>
      </c>
      <c r="N461" s="219">
        <v>0.49264705882352938</v>
      </c>
      <c r="O461" s="219">
        <v>0</v>
      </c>
      <c r="P461" s="219">
        <v>0.13088235294117642</v>
      </c>
      <c r="Q461" s="219">
        <v>0</v>
      </c>
      <c r="R461" s="219">
        <v>0</v>
      </c>
      <c r="S461" s="219">
        <v>0.17794117647058824</v>
      </c>
      <c r="T461" s="219">
        <v>0.43235294117647061</v>
      </c>
      <c r="U461" s="219">
        <v>-7.3529411764705885E-2</v>
      </c>
      <c r="V461" s="219">
        <v>0</v>
      </c>
      <c r="W461" s="219">
        <v>-0.20588235294117641</v>
      </c>
      <c r="X461" s="219">
        <v>9.5588235294117571E-2</v>
      </c>
      <c r="Y461" s="219">
        <v>-0.28529411764705886</v>
      </c>
      <c r="Z461" s="219">
        <v>-3.0882352941176465E-2</v>
      </c>
      <c r="AA461" s="219">
        <v>-0.35</v>
      </c>
      <c r="AB461" s="219">
        <v>7.6470588235294054E-2</v>
      </c>
      <c r="AC461" s="219">
        <v>0.17499999999999999</v>
      </c>
      <c r="AD461" s="219">
        <v>0</v>
      </c>
      <c r="AE461" s="219">
        <v>0</v>
      </c>
    </row>
    <row r="462" spans="5:31">
      <c r="E462" s="210" t="s">
        <v>303</v>
      </c>
      <c r="J462" s="219">
        <v>-0.12094395280235978</v>
      </c>
      <c r="K462" s="219">
        <v>0</v>
      </c>
      <c r="L462" s="219">
        <v>4.277286135693216E-2</v>
      </c>
      <c r="M462" s="219">
        <v>0.11504424778761065</v>
      </c>
      <c r="N462" s="219">
        <v>0.3820058997050147</v>
      </c>
      <c r="O462" s="219">
        <v>0</v>
      </c>
      <c r="P462" s="219">
        <v>0.11799410029498522</v>
      </c>
      <c r="Q462" s="219">
        <v>0</v>
      </c>
      <c r="R462" s="219">
        <v>0</v>
      </c>
      <c r="S462" s="219">
        <v>0.2315634218289086</v>
      </c>
      <c r="T462" s="219">
        <v>0.42182890855457228</v>
      </c>
      <c r="U462" s="219">
        <v>-6.1946902654867242E-2</v>
      </c>
      <c r="V462" s="219">
        <v>0</v>
      </c>
      <c r="W462" s="219">
        <v>-0.20501474926253682</v>
      </c>
      <c r="X462" s="219">
        <v>0.1253687315634219</v>
      </c>
      <c r="Y462" s="219">
        <v>-0.26253687315634222</v>
      </c>
      <c r="Z462" s="219">
        <v>1.4749262536873234E-2</v>
      </c>
      <c r="AA462" s="219">
        <v>-0.32595870206489674</v>
      </c>
      <c r="AB462" s="219">
        <v>7.9646017699115043E-2</v>
      </c>
      <c r="AC462" s="219">
        <v>0.36283185840707965</v>
      </c>
      <c r="AD462" s="219">
        <v>0</v>
      </c>
      <c r="AE462" s="219">
        <v>0</v>
      </c>
    </row>
    <row r="463" spans="5:31">
      <c r="E463" s="210" t="s">
        <v>175</v>
      </c>
      <c r="J463" s="219">
        <v>0</v>
      </c>
      <c r="K463" s="219">
        <v>0</v>
      </c>
      <c r="L463" s="219">
        <v>0.1111111111111112</v>
      </c>
      <c r="M463" s="219">
        <v>-0.33333333333333326</v>
      </c>
      <c r="N463" s="219">
        <v>3.703703703703707E-2</v>
      </c>
      <c r="O463" s="219">
        <v>0</v>
      </c>
      <c r="P463" s="219">
        <v>0.1111111111111112</v>
      </c>
      <c r="Q463" s="219">
        <v>0</v>
      </c>
      <c r="R463" s="219">
        <v>0</v>
      </c>
      <c r="S463" s="219">
        <v>-0.18518518518518517</v>
      </c>
      <c r="T463" s="219">
        <v>0.2592592592592593</v>
      </c>
      <c r="U463" s="219">
        <v>-0.14814814814814811</v>
      </c>
      <c r="V463" s="219">
        <v>0</v>
      </c>
      <c r="W463" s="219">
        <v>0.40740740740740744</v>
      </c>
      <c r="X463" s="219">
        <v>0</v>
      </c>
      <c r="Y463" s="219">
        <v>-7.4074074074073973E-2</v>
      </c>
      <c r="Z463" s="219">
        <v>-7.4074074074073973E-2</v>
      </c>
      <c r="AA463" s="219">
        <v>0.37037037037037041</v>
      </c>
      <c r="AB463" s="219">
        <v>0.1111111111111112</v>
      </c>
      <c r="AC463" s="219">
        <v>0.14814814814814828</v>
      </c>
      <c r="AD463" s="219">
        <v>0</v>
      </c>
      <c r="AE463" s="219">
        <v>0</v>
      </c>
    </row>
    <row r="464" spans="5:31">
      <c r="E464" s="210" t="s">
        <v>176</v>
      </c>
      <c r="J464" s="219">
        <v>-7.1428571428571494E-2</v>
      </c>
      <c r="K464" s="219">
        <v>0</v>
      </c>
      <c r="L464" s="219">
        <v>0.10714285714285708</v>
      </c>
      <c r="M464" s="219">
        <v>-0.46428571428571425</v>
      </c>
      <c r="N464" s="219">
        <v>-0.14285714285714299</v>
      </c>
      <c r="O464" s="219">
        <v>0</v>
      </c>
      <c r="P464" s="219">
        <v>3.5714285714285587E-2</v>
      </c>
      <c r="Q464" s="219">
        <v>0</v>
      </c>
      <c r="R464" s="219">
        <v>0</v>
      </c>
      <c r="S464" s="219">
        <v>3.5714285714285587E-2</v>
      </c>
      <c r="T464" s="219">
        <v>-3.5714285714285747E-2</v>
      </c>
      <c r="U464" s="219">
        <v>-7.1428571428571494E-2</v>
      </c>
      <c r="V464" s="219">
        <v>0</v>
      </c>
      <c r="W464" s="219">
        <v>0.14285714285714282</v>
      </c>
      <c r="X464" s="219">
        <v>0.25</v>
      </c>
      <c r="Y464" s="219">
        <v>-3.5714285714285747E-2</v>
      </c>
      <c r="Z464" s="219">
        <v>0.5</v>
      </c>
      <c r="AA464" s="219">
        <v>7.1428571428571341E-2</v>
      </c>
      <c r="AB464" s="219">
        <v>0.6071428571428571</v>
      </c>
      <c r="AC464" s="219">
        <v>3.5714285714285587E-2</v>
      </c>
      <c r="AD464" s="219">
        <v>0</v>
      </c>
      <c r="AE464" s="219">
        <v>0</v>
      </c>
    </row>
    <row r="465" spans="5:31">
      <c r="E465" s="210" t="s">
        <v>1788</v>
      </c>
      <c r="J465" s="219">
        <v>-7.4074074074073973E-2</v>
      </c>
      <c r="K465" s="219">
        <v>0</v>
      </c>
      <c r="L465" s="219">
        <v>7.4074074074074139E-2</v>
      </c>
      <c r="M465" s="219">
        <v>-0.44444444444444431</v>
      </c>
      <c r="N465" s="219">
        <v>-7.4074074074073973E-2</v>
      </c>
      <c r="O465" s="219">
        <v>0</v>
      </c>
      <c r="P465" s="219">
        <v>3.703703703703707E-2</v>
      </c>
      <c r="Q465" s="219">
        <v>0</v>
      </c>
      <c r="R465" s="219">
        <v>0</v>
      </c>
      <c r="S465" s="219">
        <v>-7.4074074074073973E-2</v>
      </c>
      <c r="T465" s="219">
        <v>0.18518518518518517</v>
      </c>
      <c r="U465" s="219">
        <v>-0.14814814814814811</v>
      </c>
      <c r="V465" s="219">
        <v>0</v>
      </c>
      <c r="W465" s="219">
        <v>0.22222222222222224</v>
      </c>
      <c r="X465" s="219">
        <v>0.1111111111111112</v>
      </c>
      <c r="Y465" s="219">
        <v>-7.4074074074073973E-2</v>
      </c>
      <c r="Z465" s="219">
        <v>0.22222222222222224</v>
      </c>
      <c r="AA465" s="219">
        <v>0.18518518518518517</v>
      </c>
      <c r="AB465" s="219">
        <v>0.40740740740740744</v>
      </c>
      <c r="AC465" s="219">
        <v>7.4074074074074139E-2</v>
      </c>
      <c r="AD465" s="219">
        <v>0</v>
      </c>
      <c r="AE465" s="219">
        <v>0</v>
      </c>
    </row>
    <row r="466" spans="5:31">
      <c r="E466" s="210" t="s">
        <v>177</v>
      </c>
      <c r="J466" s="219">
        <v>-2.4390243902438966E-2</v>
      </c>
      <c r="K466" s="219">
        <v>4.5296167247386721E-2</v>
      </c>
      <c r="L466" s="219">
        <v>0.30662020905923348</v>
      </c>
      <c r="M466" s="219">
        <v>2.0905923344947754E-2</v>
      </c>
      <c r="N466" s="219">
        <v>1.3937282229965169E-2</v>
      </c>
      <c r="O466" s="219">
        <v>0.13240418118466896</v>
      </c>
      <c r="P466" s="219">
        <v>9.4076655052264813E-2</v>
      </c>
      <c r="Q466" s="219">
        <v>3.4843205574913694E-3</v>
      </c>
      <c r="R466" s="219">
        <v>-0.10801393728222998</v>
      </c>
      <c r="S466" s="219">
        <v>0.10452961672473876</v>
      </c>
      <c r="T466" s="219">
        <v>9.4076655052264813E-2</v>
      </c>
      <c r="U466" s="219">
        <v>-0.22996515679442497</v>
      </c>
      <c r="V466" s="219">
        <v>-0.14285714285714274</v>
      </c>
      <c r="W466" s="219">
        <v>0.17770034843205582</v>
      </c>
      <c r="X466" s="219">
        <v>0.10104529616724739</v>
      </c>
      <c r="Y466" s="219">
        <v>9.0592334494773594E-2</v>
      </c>
      <c r="Z466" s="219">
        <v>6.6202090592334478E-2</v>
      </c>
      <c r="AA466" s="219">
        <v>-5.5749128919860523E-2</v>
      </c>
      <c r="AB466" s="219">
        <v>0.26829268292682928</v>
      </c>
      <c r="AC466" s="219">
        <v>2.7874564459930338E-2</v>
      </c>
      <c r="AD466" s="219">
        <v>-6.2717770034843107E-2</v>
      </c>
      <c r="AE466" s="219">
        <v>0</v>
      </c>
    </row>
    <row r="467" spans="5:31">
      <c r="E467" s="210" t="s">
        <v>178</v>
      </c>
      <c r="J467" s="219">
        <v>8.6805555555555552E-2</v>
      </c>
      <c r="K467" s="219">
        <v>-2.4305555555555657E-2</v>
      </c>
      <c r="L467" s="219">
        <v>0.17013888888888881</v>
      </c>
      <c r="M467" s="219">
        <v>-5.5555555555555608E-2</v>
      </c>
      <c r="N467" s="219">
        <v>0.18402777777777771</v>
      </c>
      <c r="O467" s="219">
        <v>0.28819444444444448</v>
      </c>
      <c r="P467" s="219">
        <v>0.11111111111111106</v>
      </c>
      <c r="Q467" s="219">
        <v>2.43055555555555E-2</v>
      </c>
      <c r="R467" s="219">
        <v>3.4722222222221483E-3</v>
      </c>
      <c r="S467" s="219">
        <v>-8.6805555555555552E-2</v>
      </c>
      <c r="T467" s="219">
        <v>-4.1666666666666706E-2</v>
      </c>
      <c r="U467" s="219">
        <v>-0.18055555555555558</v>
      </c>
      <c r="V467" s="219">
        <v>-8.6805555555555552E-2</v>
      </c>
      <c r="W467" s="219">
        <v>-0.25347222222222221</v>
      </c>
      <c r="X467" s="219">
        <v>-0.16319444444444453</v>
      </c>
      <c r="Y467" s="219">
        <v>3.8194444444444406E-2</v>
      </c>
      <c r="Z467" s="219">
        <v>8.6805555555555552E-2</v>
      </c>
      <c r="AA467" s="219">
        <v>0.11458333333333336</v>
      </c>
      <c r="AB467" s="219">
        <v>0.1041666666666666</v>
      </c>
      <c r="AC467" s="219">
        <v>0.19444444444444448</v>
      </c>
      <c r="AD467" s="219">
        <v>0.30208333333333337</v>
      </c>
      <c r="AE467" s="219">
        <v>0</v>
      </c>
    </row>
    <row r="468" spans="5:31">
      <c r="E468" s="210" t="s">
        <v>179</v>
      </c>
      <c r="J468" s="219">
        <v>1.3937282229965169E-2</v>
      </c>
      <c r="K468" s="219">
        <v>1.7421602787456539E-2</v>
      </c>
      <c r="L468" s="219">
        <v>0.25435540069686408</v>
      </c>
      <c r="M468" s="219">
        <v>-6.9686411149825845E-3</v>
      </c>
      <c r="N468" s="219">
        <v>7.6655052264808426E-2</v>
      </c>
      <c r="O468" s="219">
        <v>0.191637630662021</v>
      </c>
      <c r="P468" s="219">
        <v>9.7560975609756184E-2</v>
      </c>
      <c r="Q468" s="219">
        <v>1.0452961672473953E-2</v>
      </c>
      <c r="R468" s="219">
        <v>-6.6202090592334478E-2</v>
      </c>
      <c r="S468" s="219">
        <v>3.4843205574912925E-2</v>
      </c>
      <c r="T468" s="219">
        <v>3.832752613240429E-2</v>
      </c>
      <c r="U468" s="219">
        <v>-0.21254355400696859</v>
      </c>
      <c r="V468" s="219">
        <v>-0.12543554006968635</v>
      </c>
      <c r="W468" s="219">
        <v>2.0905923344947754E-2</v>
      </c>
      <c r="X468" s="219">
        <v>3.4843205574913694E-3</v>
      </c>
      <c r="Y468" s="219">
        <v>6.968641114982585E-2</v>
      </c>
      <c r="Z468" s="219">
        <v>7.3170731707317055E-2</v>
      </c>
      <c r="AA468" s="219">
        <v>6.9686411149825845E-3</v>
      </c>
      <c r="AB468" s="219">
        <v>0.20557491289198615</v>
      </c>
      <c r="AC468" s="219">
        <v>9.0592334494773594E-2</v>
      </c>
      <c r="AD468" s="219">
        <v>7.3170731707317055E-2</v>
      </c>
      <c r="AE468" s="219">
        <v>0</v>
      </c>
    </row>
    <row r="469" spans="5:31">
      <c r="E469" s="210" t="s">
        <v>180</v>
      </c>
      <c r="J469" s="219">
        <v>0.11970074812967578</v>
      </c>
      <c r="K469" s="219">
        <v>-0.30673316708229437</v>
      </c>
      <c r="L469" s="219">
        <v>0.12718204488778051</v>
      </c>
      <c r="M469" s="219">
        <v>0.13300083125519532</v>
      </c>
      <c r="N469" s="219">
        <v>-3.3250207813799604E-3</v>
      </c>
      <c r="O469" s="219">
        <v>-0.17290108063175397</v>
      </c>
      <c r="P469" s="219">
        <v>0.20448877805486276</v>
      </c>
      <c r="Q469" s="219">
        <v>0.17456359102244387</v>
      </c>
      <c r="R469" s="219">
        <v>8.0631753948462087E-2</v>
      </c>
      <c r="S469" s="219">
        <v>-2.6600166251039094E-2</v>
      </c>
      <c r="T469" s="219">
        <v>4.1562759767248547E-2</v>
      </c>
      <c r="U469" s="219">
        <v>-0.18952618453865347</v>
      </c>
      <c r="V469" s="219">
        <v>-3.4081463009143824E-2</v>
      </c>
      <c r="W469" s="219">
        <v>0.20947630922693264</v>
      </c>
      <c r="X469" s="219">
        <v>3.325020781379872E-2</v>
      </c>
      <c r="Y469" s="219">
        <v>0.13466334164588523</v>
      </c>
      <c r="Z469" s="219">
        <v>3.7406483790523637E-2</v>
      </c>
      <c r="AA469" s="219">
        <v>-4.9875311720698375E-2</v>
      </c>
      <c r="AB469" s="219">
        <v>0.20532003325020773</v>
      </c>
      <c r="AC469" s="219">
        <v>-0.30257689110556946</v>
      </c>
      <c r="AD469" s="219">
        <v>-3.3250207813799604E-3</v>
      </c>
      <c r="AE469" s="219">
        <v>0</v>
      </c>
    </row>
    <row r="470" spans="5:31">
      <c r="E470" s="210" t="s">
        <v>181</v>
      </c>
      <c r="J470" s="219">
        <v>8.9947089947089914E-2</v>
      </c>
      <c r="K470" s="219">
        <v>-0.19470899470899472</v>
      </c>
      <c r="L470" s="219">
        <v>0.12169312169312155</v>
      </c>
      <c r="M470" s="219">
        <v>9.100529100529095E-2</v>
      </c>
      <c r="N470" s="219">
        <v>-1.6931216931216946E-2</v>
      </c>
      <c r="O470" s="219">
        <v>-0.22751322751322756</v>
      </c>
      <c r="P470" s="219">
        <v>0.16613756613756608</v>
      </c>
      <c r="Q470" s="219">
        <v>0.32910052910052906</v>
      </c>
      <c r="R470" s="219">
        <v>0.15026455026455027</v>
      </c>
      <c r="S470" s="219">
        <v>-0.11216931216931222</v>
      </c>
      <c r="T470" s="219">
        <v>0.11005291005290997</v>
      </c>
      <c r="U470" s="219">
        <v>-0.1640211640211641</v>
      </c>
      <c r="V470" s="219">
        <v>-4.9735449735449806E-2</v>
      </c>
      <c r="W470" s="219">
        <v>0.1354497354497354</v>
      </c>
      <c r="X470" s="219">
        <v>8.7830687830687842E-2</v>
      </c>
      <c r="Y470" s="219">
        <v>0.14497354497354489</v>
      </c>
      <c r="Z470" s="219">
        <v>7.3015873015872965E-2</v>
      </c>
      <c r="AA470" s="219">
        <v>6.3492063492062148E-3</v>
      </c>
      <c r="AB470" s="219">
        <v>0.24444444444444441</v>
      </c>
      <c r="AC470" s="219">
        <v>-0.11957671957671967</v>
      </c>
      <c r="AD470" s="219">
        <v>0.1513227513227513</v>
      </c>
      <c r="AE470" s="219">
        <v>0</v>
      </c>
    </row>
    <row r="471" spans="5:31">
      <c r="E471" s="210" t="s">
        <v>182</v>
      </c>
      <c r="J471" s="219">
        <v>0.10559566787003609</v>
      </c>
      <c r="K471" s="219">
        <v>-0.26805054151624552</v>
      </c>
      <c r="L471" s="219">
        <v>0.12454873646209393</v>
      </c>
      <c r="M471" s="219">
        <v>0.12003610108303249</v>
      </c>
      <c r="N471" s="219">
        <v>-5.4151624548736911E-3</v>
      </c>
      <c r="O471" s="219">
        <v>-0.18501805054151632</v>
      </c>
      <c r="P471" s="219">
        <v>0.19314079422382677</v>
      </c>
      <c r="Q471" s="219">
        <v>0.22563176895306858</v>
      </c>
      <c r="R471" s="219">
        <v>0.10559566787003609</v>
      </c>
      <c r="S471" s="219">
        <v>-5.4151624548736427E-2</v>
      </c>
      <c r="T471" s="219">
        <v>6.8592057761732828E-2</v>
      </c>
      <c r="U471" s="219">
        <v>-0.17960288808664263</v>
      </c>
      <c r="V471" s="219">
        <v>-3.7906137184115514E-2</v>
      </c>
      <c r="W471" s="219">
        <v>0.18501805054151632</v>
      </c>
      <c r="X471" s="219">
        <v>5.054151624548741E-2</v>
      </c>
      <c r="Y471" s="219">
        <v>0.13898916967509034</v>
      </c>
      <c r="Z471" s="219">
        <v>4.8736462093862898E-2</v>
      </c>
      <c r="AA471" s="219">
        <v>-3.1588447653429573E-2</v>
      </c>
      <c r="AB471" s="219">
        <v>0.21931407942238265</v>
      </c>
      <c r="AC471" s="219">
        <v>-0.23916967509025275</v>
      </c>
      <c r="AD471" s="219">
        <v>4.9638989169675157E-2</v>
      </c>
      <c r="AE471" s="219">
        <v>0</v>
      </c>
    </row>
    <row r="472" spans="5:31">
      <c r="E472" s="210" t="s">
        <v>183</v>
      </c>
      <c r="J472" s="219">
        <v>-0.11018362898373485</v>
      </c>
      <c r="K472" s="219">
        <v>6.0276769928886836E-2</v>
      </c>
      <c r="L472" s="219">
        <v>3.5321447342830936E-2</v>
      </c>
      <c r="M472" s="219">
        <v>8.2026314406713999E-2</v>
      </c>
      <c r="N472" s="219">
        <v>0.12252536210576861</v>
      </c>
      <c r="O472" s="219">
        <v>5.1150343583580213E-3</v>
      </c>
      <c r="P472" s="219">
        <v>2.6537942715825071E-2</v>
      </c>
      <c r="Q472" s="219">
        <v>-1.3738535641770589E-2</v>
      </c>
      <c r="R472" s="219">
        <v>-3.2712143378826365E-2</v>
      </c>
      <c r="S472" s="219">
        <v>-4.7054644129798019E-2</v>
      </c>
      <c r="T472" s="219">
        <v>-5.3906764075346947E-2</v>
      </c>
      <c r="U472" s="219">
        <v>-2.8922604592015119E-2</v>
      </c>
      <c r="V472" s="219">
        <v>9.8159959535577143E-2</v>
      </c>
      <c r="W472" s="219">
        <v>0.10508853958990494</v>
      </c>
      <c r="X472" s="219">
        <v>1.4834235964913508E-2</v>
      </c>
      <c r="Y472" s="219">
        <v>0.13212376882650345</v>
      </c>
      <c r="Z472" s="219">
        <v>0.10167665257953178</v>
      </c>
      <c r="AA472" s="219">
        <v>6.9406043318063645E-2</v>
      </c>
      <c r="AB472" s="219">
        <v>0.12442931570406982</v>
      </c>
      <c r="AC472" s="219">
        <v>0.19699583308344179</v>
      </c>
      <c r="AD472" s="219">
        <v>8.5162875834525795E-2</v>
      </c>
      <c r="AE472" s="219">
        <v>0</v>
      </c>
    </row>
    <row r="473" spans="5:31">
      <c r="E473" s="210" t="s">
        <v>184</v>
      </c>
      <c r="J473" s="219">
        <v>-0.12755012727500742</v>
      </c>
      <c r="K473" s="219">
        <v>5.489692400463058E-2</v>
      </c>
      <c r="L473" s="219">
        <v>5.9832340103077399E-2</v>
      </c>
      <c r="M473" s="219">
        <v>0.1058946800219247</v>
      </c>
      <c r="N473" s="219">
        <v>0.10062297923381726</v>
      </c>
      <c r="O473" s="219">
        <v>9.0984530945272379E-3</v>
      </c>
      <c r="P473" s="219">
        <v>-4.7155173420148659E-3</v>
      </c>
      <c r="Q473" s="219">
        <v>2.0859893652982801E-2</v>
      </c>
      <c r="R473" s="219">
        <v>-9.1608953523242605E-3</v>
      </c>
      <c r="S473" s="219">
        <v>-4.3432846338416493E-2</v>
      </c>
      <c r="T473" s="219">
        <v>-6.2976970561603604E-2</v>
      </c>
      <c r="U473" s="219">
        <v>-4.5866108106977173E-2</v>
      </c>
      <c r="V473" s="219">
        <v>0.12006362912964483</v>
      </c>
      <c r="W473" s="219">
        <v>0.1139556606375428</v>
      </c>
      <c r="X473" s="219">
        <v>3.0534392548964544E-2</v>
      </c>
      <c r="Y473" s="219">
        <v>0.16517807489736303</v>
      </c>
      <c r="Z473" s="219">
        <v>0.12880401038697847</v>
      </c>
      <c r="AA473" s="219">
        <v>7.3337419892087211E-2</v>
      </c>
      <c r="AB473" s="219">
        <v>0.14578639121440867</v>
      </c>
      <c r="AC473" s="219">
        <v>0.19059343417394517</v>
      </c>
      <c r="AD473" s="219">
        <v>0.12102322501727876</v>
      </c>
      <c r="AE473" s="219">
        <v>0</v>
      </c>
    </row>
    <row r="474" spans="5:31">
      <c r="E474" s="210" t="s">
        <v>185</v>
      </c>
      <c r="J474" s="219">
        <v>-0.11948496319029289</v>
      </c>
      <c r="K474" s="219">
        <v>5.6412621833436198E-2</v>
      </c>
      <c r="L474" s="219">
        <v>4.5446824108386449E-2</v>
      </c>
      <c r="M474" s="219">
        <v>9.4014272325424239E-2</v>
      </c>
      <c r="N474" s="219">
        <v>0.11419587196946412</v>
      </c>
      <c r="O474" s="219">
        <v>9.4901201703031825E-3</v>
      </c>
      <c r="P474" s="219">
        <v>1.4579909863871919E-2</v>
      </c>
      <c r="Q474" s="219">
        <v>-2.9165313399417687E-4</v>
      </c>
      <c r="R474" s="219">
        <v>-1.7819664768856623E-2</v>
      </c>
      <c r="S474" s="219">
        <v>-4.6120602276418524E-2</v>
      </c>
      <c r="T474" s="219">
        <v>-5.839218484008895E-2</v>
      </c>
      <c r="U474" s="219">
        <v>-3.6005665292227061E-2</v>
      </c>
      <c r="V474" s="219">
        <v>0.10879490141067816</v>
      </c>
      <c r="W474" s="219">
        <v>0.10894532115262583</v>
      </c>
      <c r="X474" s="219">
        <v>2.1944677678204346E-2</v>
      </c>
      <c r="Y474" s="219">
        <v>0.14777593662679697</v>
      </c>
      <c r="Z474" s="219">
        <v>0.11530312059608841</v>
      </c>
      <c r="AA474" s="219">
        <v>7.1750141618081673E-2</v>
      </c>
      <c r="AB474" s="219">
        <v>0.1342850956227733</v>
      </c>
      <c r="AC474" s="219">
        <v>0.19509267061999563</v>
      </c>
      <c r="AD474" s="219">
        <v>0.10390839639161424</v>
      </c>
      <c r="AE474" s="219">
        <v>0</v>
      </c>
    </row>
    <row r="475" spans="5:31">
      <c r="E475" s="210" t="s">
        <v>186</v>
      </c>
      <c r="J475" s="219">
        <v>-0.10298739435304644</v>
      </c>
      <c r="K475" s="219">
        <v>4.0184181079209375E-2</v>
      </c>
      <c r="L475" s="219">
        <v>6.0655775444906961E-2</v>
      </c>
      <c r="M475" s="219">
        <v>0.10813597098289579</v>
      </c>
      <c r="N475" s="219">
        <v>9.0786333427646804E-2</v>
      </c>
      <c r="O475" s="219">
        <v>-9.0438363671478617E-2</v>
      </c>
      <c r="P475" s="219">
        <v>5.2562918644402962E-2</v>
      </c>
      <c r="Q475" s="219">
        <v>-0.12707082068333073</v>
      </c>
      <c r="R475" s="219">
        <v>-9.9930160385015301E-4</v>
      </c>
      <c r="S475" s="219">
        <v>5.1092248888835172E-2</v>
      </c>
      <c r="T475" s="219">
        <v>-5.7567772953416488E-2</v>
      </c>
      <c r="U475" s="219">
        <v>-1.3497487472618135E-2</v>
      </c>
      <c r="V475" s="219">
        <v>0.2194919170565541</v>
      </c>
      <c r="W475" s="219">
        <v>9.8155419379691411E-2</v>
      </c>
      <c r="X475" s="219">
        <v>9.879289014199702E-2</v>
      </c>
      <c r="Y475" s="219">
        <v>0.12076185005731649</v>
      </c>
      <c r="Z475" s="219">
        <v>5.350296164649232E-2</v>
      </c>
      <c r="AA475" s="219">
        <v>2.1796668350457869E-2</v>
      </c>
      <c r="AB475" s="219">
        <v>0.11726959042260893</v>
      </c>
      <c r="AC475" s="219">
        <v>4.6513286882751678E-2</v>
      </c>
      <c r="AD475" s="219">
        <v>9.2705284109131411E-2</v>
      </c>
      <c r="AE475" s="219">
        <v>0</v>
      </c>
    </row>
    <row r="476" spans="5:31">
      <c r="E476" s="210" t="s">
        <v>187</v>
      </c>
      <c r="J476" s="219">
        <v>-0.10010321747878112</v>
      </c>
      <c r="K476" s="219">
        <v>4.0412291799972161E-2</v>
      </c>
      <c r="L476" s="219">
        <v>4.6120811379769172E-2</v>
      </c>
      <c r="M476" s="219">
        <v>8.1252916988807419E-2</v>
      </c>
      <c r="N476" s="219">
        <v>8.9582057890878794E-2</v>
      </c>
      <c r="O476" s="219">
        <v>-7.2968262222871588E-2</v>
      </c>
      <c r="P476" s="219">
        <v>5.3579165552719334E-2</v>
      </c>
      <c r="Q476" s="219">
        <v>-6.4429368630194786E-2</v>
      </c>
      <c r="R476" s="219">
        <v>2.8202476969251119E-3</v>
      </c>
      <c r="S476" s="219">
        <v>5.7367897882151186E-2</v>
      </c>
      <c r="T476" s="219">
        <v>-4.3999676905619178E-2</v>
      </c>
      <c r="U476" s="219">
        <v>-1.1407813458465713E-2</v>
      </c>
      <c r="V476" s="219">
        <v>0.19116240588446928</v>
      </c>
      <c r="W476" s="219">
        <v>5.6350588194862529E-2</v>
      </c>
      <c r="X476" s="219">
        <v>7.6193853665796105E-2</v>
      </c>
      <c r="Y476" s="219">
        <v>0.11702118253199165</v>
      </c>
      <c r="Z476" s="219">
        <v>7.7846103594334345E-2</v>
      </c>
      <c r="AA476" s="219">
        <v>1.5500111911880872E-2</v>
      </c>
      <c r="AB476" s="219">
        <v>0.10466179340630585</v>
      </c>
      <c r="AC476" s="219">
        <v>4.1988286414569739E-2</v>
      </c>
      <c r="AD476" s="219">
        <v>7.6120069373899632E-2</v>
      </c>
      <c r="AE476" s="219">
        <v>0</v>
      </c>
    </row>
    <row r="477" spans="5:31">
      <c r="E477" s="210" t="s">
        <v>188</v>
      </c>
      <c r="J477" s="219">
        <v>-0.10154332463571214</v>
      </c>
      <c r="K477" s="219">
        <v>4.0307570528731976E-2</v>
      </c>
      <c r="L477" s="219">
        <v>5.3110995836815784E-2</v>
      </c>
      <c r="M477" s="219">
        <v>9.3548740034228473E-2</v>
      </c>
      <c r="N477" s="219">
        <v>9.0779886091622256E-2</v>
      </c>
      <c r="O477" s="219">
        <v>-8.1540374752744033E-2</v>
      </c>
      <c r="P477" s="219">
        <v>5.3078573354508302E-2</v>
      </c>
      <c r="Q477" s="219">
        <v>-9.4728970016542124E-2</v>
      </c>
      <c r="R477" s="219">
        <v>1.2603759345284384E-3</v>
      </c>
      <c r="S477" s="219">
        <v>5.423610628178839E-2</v>
      </c>
      <c r="T477" s="219">
        <v>-5.0610294796457338E-2</v>
      </c>
      <c r="U477" s="219">
        <v>-1.2262300772502403E-2</v>
      </c>
      <c r="V477" s="219">
        <v>0.20445519099393264</v>
      </c>
      <c r="W477" s="219">
        <v>7.6222476427219826E-2</v>
      </c>
      <c r="X477" s="219">
        <v>8.6602983254018953E-2</v>
      </c>
      <c r="Y477" s="219">
        <v>0.11933975362149071</v>
      </c>
      <c r="Z477" s="219">
        <v>6.6485083154426694E-2</v>
      </c>
      <c r="AA477" s="219">
        <v>1.8165409108383015E-2</v>
      </c>
      <c r="AB477" s="219">
        <v>0.1094366769107801</v>
      </c>
      <c r="AC477" s="219">
        <v>4.4574937446728823E-2</v>
      </c>
      <c r="AD477" s="219">
        <v>8.3919411959055876E-2</v>
      </c>
      <c r="AE477" s="219">
        <v>0</v>
      </c>
    </row>
    <row r="478" spans="5:31">
      <c r="E478" s="210" t="s">
        <v>189</v>
      </c>
      <c r="J478" s="219">
        <v>-7.5885760391492432E-2</v>
      </c>
      <c r="K478" s="219">
        <v>6.1935033410674356E-2</v>
      </c>
      <c r="L478" s="219">
        <v>0.14301547195016159</v>
      </c>
      <c r="M478" s="219">
        <v>-1.538726056718734E-2</v>
      </c>
      <c r="N478" s="219">
        <v>9.4833280769444681E-2</v>
      </c>
      <c r="O478" s="219">
        <v>-0.13813701028929221</v>
      </c>
      <c r="P478" s="219">
        <v>0.14631753479509052</v>
      </c>
      <c r="Q478" s="219">
        <v>7.3526804765068815E-2</v>
      </c>
      <c r="R478" s="219">
        <v>2.1394399382274006E-2</v>
      </c>
      <c r="S478" s="219">
        <v>2.6411719694687714E-2</v>
      </c>
      <c r="T478" s="219">
        <v>-5.6198284495739097E-2</v>
      </c>
      <c r="U478" s="219">
        <v>-4.770507258963215E-2</v>
      </c>
      <c r="V478" s="219">
        <v>5.0426449666473569E-2</v>
      </c>
      <c r="W478" s="219">
        <v>-3.5549225217336631E-3</v>
      </c>
      <c r="X478" s="219">
        <v>0.12957850360697681</v>
      </c>
      <c r="Y478" s="219">
        <v>0.17177245781010822</v>
      </c>
      <c r="Z478" s="219">
        <v>-1.5299512430885504E-2</v>
      </c>
      <c r="AA478" s="219">
        <v>-4.6179815820294005E-2</v>
      </c>
      <c r="AB478" s="219">
        <v>0.15992384837021389</v>
      </c>
      <c r="AC478" s="219">
        <v>-5.5109137964849619E-2</v>
      </c>
      <c r="AD478" s="219">
        <v>8.9764164741083438E-2</v>
      </c>
      <c r="AE478" s="219">
        <v>0</v>
      </c>
    </row>
    <row r="479" spans="5:31">
      <c r="E479" s="210" t="s">
        <v>304</v>
      </c>
      <c r="J479" s="219">
        <v>-4.1807839435219214E-2</v>
      </c>
      <c r="K479" s="219">
        <v>7.1478852011606503E-2</v>
      </c>
      <c r="L479" s="219">
        <v>-0.14740754152601199</v>
      </c>
      <c r="M479" s="219">
        <v>0.32778600132786745</v>
      </c>
      <c r="N479" s="219">
        <v>0.12856905413498668</v>
      </c>
      <c r="O479" s="219">
        <v>0.31667829613994269</v>
      </c>
      <c r="P479" s="219">
        <v>-0.14039578554536422</v>
      </c>
      <c r="Q479" s="219">
        <v>-2.6166864202317081E-2</v>
      </c>
      <c r="R479" s="219">
        <v>-6.5660015600065888E-2</v>
      </c>
      <c r="S479" s="219">
        <v>-0.13690690521301879</v>
      </c>
      <c r="T479" s="219">
        <v>5.7217651650163286E-2</v>
      </c>
      <c r="U479" s="219">
        <v>4.0259495775003956E-2</v>
      </c>
      <c r="V479" s="219">
        <v>4.6435036841476617E-2</v>
      </c>
      <c r="W479" s="219">
        <v>0.23012152234047209</v>
      </c>
      <c r="X479" s="219">
        <v>-1.3944141879585438E-2</v>
      </c>
      <c r="Y479" s="219">
        <v>-0.14341544884334428</v>
      </c>
      <c r="Z479" s="219">
        <v>-7.5215798959858429E-2</v>
      </c>
      <c r="AA479" s="219">
        <v>-4.5485470003798587E-2</v>
      </c>
      <c r="AB479" s="219">
        <v>8.4551586274287174E-2</v>
      </c>
      <c r="AC479" s="219">
        <v>4.7838341490185454E-2</v>
      </c>
      <c r="AD479" s="219">
        <v>0.18476685641207355</v>
      </c>
      <c r="AE479" s="219">
        <v>0</v>
      </c>
    </row>
    <row r="480" spans="5:31">
      <c r="E480" s="210" t="s">
        <v>305</v>
      </c>
      <c r="J480" s="219">
        <v>-3.2174137768013811E-2</v>
      </c>
      <c r="K480" s="219">
        <v>8.562167959079145E-2</v>
      </c>
      <c r="L480" s="219">
        <v>4.3319747397959144E-2</v>
      </c>
      <c r="M480" s="219">
        <v>0.19603299833850282</v>
      </c>
      <c r="N480" s="219">
        <v>8.6019888628728502E-2</v>
      </c>
      <c r="O480" s="219">
        <v>-2.8218502461132042E-2</v>
      </c>
      <c r="P480" s="219">
        <v>6.3028675131300851E-2</v>
      </c>
      <c r="Q480" s="219">
        <v>4.7217803054215919E-2</v>
      </c>
      <c r="R480" s="219">
        <v>0.18222973802299114</v>
      </c>
      <c r="S480" s="219">
        <v>-5.601696210453054E-2</v>
      </c>
      <c r="T480" s="219">
        <v>9.1237624737061845E-2</v>
      </c>
      <c r="U480" s="219">
        <v>-7.0751450614214048E-2</v>
      </c>
      <c r="V480" s="219">
        <v>0.15953069366237443</v>
      </c>
      <c r="W480" s="219">
        <v>0.29598919635933935</v>
      </c>
      <c r="X480" s="219">
        <v>7.4844761596115722E-2</v>
      </c>
      <c r="Y480" s="219">
        <v>-5.1070576593521787E-2</v>
      </c>
      <c r="Z480" s="219">
        <v>-0.16618761745617874</v>
      </c>
      <c r="AA480" s="219">
        <v>1.2893866823872266E-2</v>
      </c>
      <c r="AB480" s="219">
        <v>-0.15423299763320963</v>
      </c>
      <c r="AC480" s="219">
        <v>2.8111899691031339E-2</v>
      </c>
      <c r="AD480" s="219">
        <v>-4.1237859769461302E-2</v>
      </c>
      <c r="AE480" s="219">
        <v>0</v>
      </c>
    </row>
    <row r="481" spans="5:31">
      <c r="E481" s="210" t="s">
        <v>306</v>
      </c>
      <c r="J481" s="219">
        <v>-3.6890386365313201E-2</v>
      </c>
      <c r="K481" s="219">
        <v>7.806005754900272E-2</v>
      </c>
      <c r="L481" s="219">
        <v>-6.1459383684611672E-2</v>
      </c>
      <c r="M481" s="219">
        <v>0.25705221219350238</v>
      </c>
      <c r="N481" s="219">
        <v>0.11281080150512784</v>
      </c>
      <c r="O481" s="219">
        <v>0.15196379823418021</v>
      </c>
      <c r="P481" s="219">
        <v>-3.4185091365190247E-2</v>
      </c>
      <c r="Q481" s="219">
        <v>7.8453555003566711E-3</v>
      </c>
      <c r="R481" s="219">
        <v>4.9703647229532001E-2</v>
      </c>
      <c r="S481" s="219">
        <v>-9.9112171368141488E-2</v>
      </c>
      <c r="T481" s="219">
        <v>6.0598608002754448E-2</v>
      </c>
      <c r="U481" s="219">
        <v>-1.2100046727822663E-2</v>
      </c>
      <c r="V481" s="219">
        <v>9.6652812277120567E-2</v>
      </c>
      <c r="W481" s="219">
        <v>0.26150365214825022</v>
      </c>
      <c r="X481" s="219">
        <v>3.1455202774157136E-2</v>
      </c>
      <c r="Y481" s="219">
        <v>-9.8448144413565822E-2</v>
      </c>
      <c r="Z481" s="219">
        <v>-0.12077912496003544</v>
      </c>
      <c r="AA481" s="219">
        <v>-3.0102555274095485E-2</v>
      </c>
      <c r="AB481" s="219">
        <v>-4.6580261183935427E-2</v>
      </c>
      <c r="AC481" s="219">
        <v>4.1981259683726437E-2</v>
      </c>
      <c r="AD481" s="219">
        <v>6.5345171048424869E-2</v>
      </c>
      <c r="AE481" s="219">
        <v>0</v>
      </c>
    </row>
    <row r="482" spans="5:31">
      <c r="E482" s="210" t="s">
        <v>307</v>
      </c>
      <c r="J482" s="219">
        <v>-0.18640863658686563</v>
      </c>
      <c r="K482" s="219">
        <v>0.27753094774795056</v>
      </c>
      <c r="L482" s="219">
        <v>0.28813684497274816</v>
      </c>
      <c r="M482" s="219">
        <v>0.36982724884240287</v>
      </c>
      <c r="N482" s="219">
        <v>0.3393569176238197</v>
      </c>
      <c r="O482" s="219">
        <v>6.2231858650702618E-2</v>
      </c>
      <c r="P482" s="219">
        <v>0.42857363136833126</v>
      </c>
      <c r="Q482" s="219">
        <v>0.37814560383987444</v>
      </c>
      <c r="R482" s="219">
        <v>0.14190277275787749</v>
      </c>
      <c r="S482" s="219">
        <v>-0.1797018115259324</v>
      </c>
      <c r="T482" s="219">
        <v>0.12652785238627356</v>
      </c>
      <c r="U482" s="219">
        <v>-0.25653193249582551</v>
      </c>
      <c r="V482" s="219">
        <v>-5.2088380553844522E-2</v>
      </c>
      <c r="W482" s="219">
        <v>0.15782309096207267</v>
      </c>
      <c r="X482" s="219">
        <v>0.12119764413966073</v>
      </c>
      <c r="Y482" s="219">
        <v>0.14534628721579032</v>
      </c>
      <c r="Z482" s="219">
        <v>0.1539035620398102</v>
      </c>
      <c r="AA482" s="219">
        <v>0.19217398207650266</v>
      </c>
      <c r="AB482" s="219">
        <v>8.49718123411035E-2</v>
      </c>
      <c r="AC482" s="219">
        <v>0.47271290778916625</v>
      </c>
      <c r="AD482" s="219">
        <v>6.7531025432881947E-2</v>
      </c>
      <c r="AE482" s="219">
        <v>0</v>
      </c>
    </row>
    <row r="483" spans="5:31">
      <c r="E483" s="210" t="s">
        <v>308</v>
      </c>
      <c r="J483" s="219">
        <v>-0.17860308479996609</v>
      </c>
      <c r="K483" s="219">
        <v>9.4432464488193632E-2</v>
      </c>
      <c r="L483" s="219">
        <v>0.28907402634840479</v>
      </c>
      <c r="M483" s="219">
        <v>0.42651356655492945</v>
      </c>
      <c r="N483" s="219">
        <v>0.34364309501715362</v>
      </c>
      <c r="O483" s="219">
        <v>0.20564928526279189</v>
      </c>
      <c r="P483" s="219">
        <v>0.33195444115466344</v>
      </c>
      <c r="Q483" s="219">
        <v>0.5721318114391476</v>
      </c>
      <c r="R483" s="219">
        <v>0.15731283141721508</v>
      </c>
      <c r="S483" s="219">
        <v>-0.10851943044377053</v>
      </c>
      <c r="T483" s="219">
        <v>0.11611140479382991</v>
      </c>
      <c r="U483" s="219">
        <v>-0.28280250503512533</v>
      </c>
      <c r="V483" s="219">
        <v>3.8554714195936798E-2</v>
      </c>
      <c r="W483" s="219">
        <v>0.21154110400363596</v>
      </c>
      <c r="X483" s="219">
        <v>6.5079821361004519E-3</v>
      </c>
      <c r="Y483" s="219">
        <v>0.10883554490665723</v>
      </c>
      <c r="Z483" s="219">
        <v>0.16629000513982636</v>
      </c>
      <c r="AA483" s="219">
        <v>0.10562367022831909</v>
      </c>
      <c r="AB483" s="219">
        <v>-7.9188523491594415E-2</v>
      </c>
      <c r="AC483" s="219">
        <v>0.39888972408321305</v>
      </c>
      <c r="AD483" s="219">
        <v>0.19203102651224815</v>
      </c>
      <c r="AE483" s="219">
        <v>0</v>
      </c>
    </row>
    <row r="484" spans="5:31">
      <c r="E484" s="210" t="s">
        <v>309</v>
      </c>
      <c r="J484" s="219">
        <v>-0.18236972434998322</v>
      </c>
      <c r="K484" s="219">
        <v>0.18652091270519774</v>
      </c>
      <c r="L484" s="219">
        <v>0.29034967873954731</v>
      </c>
      <c r="M484" s="219">
        <v>0.39228054553021785</v>
      </c>
      <c r="N484" s="219">
        <v>0.34287480202187504</v>
      </c>
      <c r="O484" s="219">
        <v>0.13795222433234119</v>
      </c>
      <c r="P484" s="219">
        <v>0.37685500497330682</v>
      </c>
      <c r="Q484" s="219">
        <v>0.47721071191173642</v>
      </c>
      <c r="R484" s="219">
        <v>0.14749344188957667</v>
      </c>
      <c r="S484" s="219">
        <v>-0.14078101282223696</v>
      </c>
      <c r="T484" s="219">
        <v>0.12369580167186078</v>
      </c>
      <c r="U484" s="219">
        <v>-0.26658794753074244</v>
      </c>
      <c r="V484" s="219">
        <v>6.6080694782830077E-4</v>
      </c>
      <c r="W484" s="219">
        <v>0.18671924948276242</v>
      </c>
      <c r="X484" s="219">
        <v>6.4097590168087692E-2</v>
      </c>
      <c r="Y484" s="219">
        <v>0.11638380486139149</v>
      </c>
      <c r="Z484" s="219">
        <v>0.15560846399992206</v>
      </c>
      <c r="AA484" s="219">
        <v>0.14090195122931329</v>
      </c>
      <c r="AB484" s="219">
        <v>-2.6079139604037339E-2</v>
      </c>
      <c r="AC484" s="219">
        <v>0.4241107541794667</v>
      </c>
      <c r="AD484" s="219">
        <v>0.13546196808224023</v>
      </c>
      <c r="AE484" s="219">
        <v>0</v>
      </c>
    </row>
    <row r="485" spans="5:31">
      <c r="E485" s="210" t="s">
        <v>310</v>
      </c>
      <c r="J485" s="219">
        <v>3.6847048458753133E-2</v>
      </c>
      <c r="K485" s="219">
        <v>-1.4504645252438875E-3</v>
      </c>
      <c r="L485" s="219">
        <v>-0.14410039816449477</v>
      </c>
      <c r="M485" s="219">
        <v>1.7197875999548143E-3</v>
      </c>
      <c r="N485" s="219">
        <v>-5.9011424547885216E-2</v>
      </c>
      <c r="O485" s="219">
        <v>-0.23919997352417224</v>
      </c>
      <c r="P485" s="219">
        <v>-8.7040424708794417E-2</v>
      </c>
      <c r="Q485" s="219">
        <v>0</v>
      </c>
      <c r="R485" s="219">
        <v>0</v>
      </c>
      <c r="S485" s="219">
        <v>-9.9334566589559539E-2</v>
      </c>
      <c r="T485" s="219">
        <v>0</v>
      </c>
      <c r="U485" s="219">
        <v>-9.1044893645914927E-3</v>
      </c>
      <c r="V485" s="219">
        <v>-9.5244507692254423E-3</v>
      </c>
      <c r="W485" s="219">
        <v>-3.7112947935056609E-2</v>
      </c>
      <c r="X485" s="219">
        <v>1.0242265235298304E-2</v>
      </c>
      <c r="Y485" s="219">
        <v>4.6099893754329511E-2</v>
      </c>
      <c r="Z485" s="219">
        <v>1.8927934394725E-2</v>
      </c>
      <c r="AA485" s="219">
        <v>-1.620731486035706E-2</v>
      </c>
      <c r="AB485" s="219">
        <v>0</v>
      </c>
      <c r="AC485" s="219">
        <v>-5.9281888822065289E-2</v>
      </c>
      <c r="AD485" s="219">
        <v>4.4076547095590349E-2</v>
      </c>
      <c r="AE485" s="219">
        <v>0</v>
      </c>
    </row>
    <row r="486" spans="5:31">
      <c r="E486" s="210" t="s">
        <v>311</v>
      </c>
      <c r="J486" s="219">
        <v>1.3211678832116791</v>
      </c>
      <c r="K486" s="219">
        <v>-0.62773722627737227</v>
      </c>
      <c r="L486" s="219">
        <v>-0.64233576642335766</v>
      </c>
      <c r="M486" s="219">
        <v>0.20437956204379568</v>
      </c>
      <c r="N486" s="219">
        <v>0.43065693430656954</v>
      </c>
      <c r="O486" s="219">
        <v>-0.43065693430656932</v>
      </c>
      <c r="P486" s="219">
        <v>-0.66423357664233573</v>
      </c>
      <c r="Q486" s="219">
        <v>2.919708029197083E-2</v>
      </c>
      <c r="R486" s="219">
        <v>0.30656934306569339</v>
      </c>
      <c r="S486" s="219">
        <v>-0.3430656934306569</v>
      </c>
      <c r="T486" s="219">
        <v>-0.87591240875912413</v>
      </c>
      <c r="U486" s="219">
        <v>-0.75912408759124084</v>
      </c>
      <c r="V486" s="219">
        <v>-0.40145985401459855</v>
      </c>
      <c r="W486" s="219">
        <v>-0.25547445255474455</v>
      </c>
      <c r="X486" s="219">
        <v>-0.82481751824817517</v>
      </c>
      <c r="Y486" s="219">
        <v>-0.75912408759124084</v>
      </c>
      <c r="Z486" s="219">
        <v>-0.86861313868613133</v>
      </c>
      <c r="AA486" s="219">
        <v>0.24817518248175199</v>
      </c>
      <c r="AB486" s="219">
        <v>1.3065693430656937</v>
      </c>
      <c r="AC486" s="219">
        <v>-0.40145985401459855</v>
      </c>
      <c r="AD486" s="219">
        <v>3.6496350364963508E-2</v>
      </c>
      <c r="AE486" s="219">
        <v>0</v>
      </c>
    </row>
    <row r="487" spans="5:31">
      <c r="E487" s="210" t="s">
        <v>312</v>
      </c>
      <c r="J487" s="219">
        <v>1.2253521126760565</v>
      </c>
      <c r="K487" s="219">
        <v>-0.5140845070422535</v>
      </c>
      <c r="L487" s="219">
        <v>-0.44366197183098588</v>
      </c>
      <c r="M487" s="219">
        <v>7.7464788732394471E-2</v>
      </c>
      <c r="N487" s="219">
        <v>0.45070422535211285</v>
      </c>
      <c r="O487" s="219">
        <v>-0.6901408450704225</v>
      </c>
      <c r="P487" s="219">
        <v>-0.53521126760563376</v>
      </c>
      <c r="Q487" s="219">
        <v>4.2253521126760667E-2</v>
      </c>
      <c r="R487" s="219">
        <v>-0.5</v>
      </c>
      <c r="S487" s="219">
        <v>-0.16901408450704217</v>
      </c>
      <c r="T487" s="219">
        <v>-0.80281690140845063</v>
      </c>
      <c r="U487" s="219">
        <v>-0.70422535211267612</v>
      </c>
      <c r="V487" s="219">
        <v>-0.31690140845070425</v>
      </c>
      <c r="W487" s="219">
        <v>-0.41549295774647882</v>
      </c>
      <c r="X487" s="219">
        <v>-0.59859154929577463</v>
      </c>
      <c r="Y487" s="219">
        <v>-0.61971830985915488</v>
      </c>
      <c r="Z487" s="219">
        <v>-0.74647887323943662</v>
      </c>
      <c r="AA487" s="219">
        <v>0.52112676056338048</v>
      </c>
      <c r="AB487" s="219">
        <v>1.0352112676056338</v>
      </c>
      <c r="AC487" s="219">
        <v>-0.63380281690140849</v>
      </c>
      <c r="AD487" s="219">
        <v>0.2887323943661973</v>
      </c>
      <c r="AE487" s="219">
        <v>0</v>
      </c>
    </row>
    <row r="488" spans="5:31">
      <c r="E488" s="210" t="s">
        <v>313</v>
      </c>
      <c r="J488" s="219">
        <v>1.2805755395683451</v>
      </c>
      <c r="K488" s="219">
        <v>-0.56834532374100721</v>
      </c>
      <c r="L488" s="219">
        <v>-0.52517985611510798</v>
      </c>
      <c r="M488" s="219">
        <v>0.14388489208633093</v>
      </c>
      <c r="N488" s="219">
        <v>0.43884892086330929</v>
      </c>
      <c r="O488" s="219">
        <v>-0.56115107913669071</v>
      </c>
      <c r="P488" s="219">
        <v>-0.59712230215827344</v>
      </c>
      <c r="Q488" s="219">
        <v>3.5971223021582732E-2</v>
      </c>
      <c r="R488" s="219">
        <v>-0.11510791366906473</v>
      </c>
      <c r="S488" s="219">
        <v>-0.25179856115107913</v>
      </c>
      <c r="T488" s="219">
        <v>-0.84172661870503585</v>
      </c>
      <c r="U488" s="219">
        <v>-0.73381294964028765</v>
      </c>
      <c r="V488" s="219">
        <v>-0.35251798561151082</v>
      </c>
      <c r="W488" s="219">
        <v>-0.33093525179856109</v>
      </c>
      <c r="X488" s="219">
        <v>-0.70503597122302164</v>
      </c>
      <c r="Y488" s="219">
        <v>-0.69064748201438853</v>
      </c>
      <c r="Z488" s="219">
        <v>-0.79856115107913672</v>
      </c>
      <c r="AA488" s="219">
        <v>0.39568345323740994</v>
      </c>
      <c r="AB488" s="219">
        <v>1.1798561151079134</v>
      </c>
      <c r="AC488" s="219">
        <v>-0.51798561151079137</v>
      </c>
      <c r="AD488" s="219">
        <v>0.17985611510791355</v>
      </c>
      <c r="AE488" s="219">
        <v>0</v>
      </c>
    </row>
    <row r="489" spans="5:31">
      <c r="E489" s="210" t="s">
        <v>314</v>
      </c>
      <c r="J489" s="219">
        <v>4.1322314049587368E-3</v>
      </c>
      <c r="K489" s="219">
        <v>1.2396694214876063E-2</v>
      </c>
      <c r="L489" s="219">
        <v>-1.9628099173553633E-2</v>
      </c>
      <c r="M489" s="219">
        <v>-1.6528925619834652E-2</v>
      </c>
      <c r="N489" s="219">
        <v>3.305785123966945E-2</v>
      </c>
      <c r="O489" s="219">
        <v>1.0330578512397575E-3</v>
      </c>
      <c r="P489" s="219">
        <v>-6.3016528925619777E-2</v>
      </c>
      <c r="Q489" s="219">
        <v>1.8595041322314022E-2</v>
      </c>
      <c r="R489" s="219">
        <v>-4.8553719008264495E-2</v>
      </c>
      <c r="S489" s="219">
        <v>1.7561983471074408E-2</v>
      </c>
      <c r="T489" s="219">
        <v>2.4793388429752126E-2</v>
      </c>
      <c r="U489" s="219">
        <v>6.1983471074381052E-3</v>
      </c>
      <c r="V489" s="219">
        <v>-2.0661157024793684E-3</v>
      </c>
      <c r="W489" s="219">
        <v>2.2727272727272756E-2</v>
      </c>
      <c r="X489" s="219">
        <v>8.2644628099173261E-3</v>
      </c>
      <c r="Y489" s="219">
        <v>-2.5826446280991736E-2</v>
      </c>
      <c r="Z489" s="219">
        <v>-2.8925619834710717E-2</v>
      </c>
      <c r="AA489" s="219">
        <v>1.5495867768595042E-2</v>
      </c>
      <c r="AB489" s="219">
        <v>-9.2975206611569366E-3</v>
      </c>
      <c r="AC489" s="219">
        <v>8.2644628099173261E-3</v>
      </c>
      <c r="AD489" s="219">
        <v>1.0330578512397575E-3</v>
      </c>
      <c r="AE489" s="219">
        <v>0</v>
      </c>
    </row>
    <row r="490" spans="5:31">
      <c r="E490" s="210" t="s">
        <v>315</v>
      </c>
      <c r="J490" s="219">
        <v>9.3945720250522523E-3</v>
      </c>
      <c r="K490" s="219">
        <v>1.6701461377870652E-2</v>
      </c>
      <c r="L490" s="219">
        <v>-1.9832985386221205E-2</v>
      </c>
      <c r="M490" s="219">
        <v>-2.0876826722338204E-2</v>
      </c>
      <c r="N490" s="219">
        <v>-7.3068893528184017E-3</v>
      </c>
      <c r="O490" s="219">
        <v>-5.2192066805845511E-3</v>
      </c>
      <c r="P490" s="219">
        <v>-6.3674321503131473E-2</v>
      </c>
      <c r="Q490" s="219">
        <v>-2.7139874739039609E-2</v>
      </c>
      <c r="R490" s="219">
        <v>-6.2630480167014026E-3</v>
      </c>
      <c r="S490" s="219">
        <v>2.5052192066805905E-2</v>
      </c>
      <c r="T490" s="219">
        <v>4.1753653444677004E-3</v>
      </c>
      <c r="U490" s="219">
        <v>2.0876826722338502E-3</v>
      </c>
      <c r="V490" s="219">
        <v>-1.2526096033402953E-2</v>
      </c>
      <c r="W490" s="219">
        <v>1.2526096033402953E-2</v>
      </c>
      <c r="X490" s="219">
        <v>-6.2630480167014026E-3</v>
      </c>
      <c r="Y490" s="219">
        <v>-1.0438413361168509E-3</v>
      </c>
      <c r="Z490" s="219">
        <v>-3.1315240083507306E-2</v>
      </c>
      <c r="AA490" s="219">
        <v>-2.5052192066805756E-2</v>
      </c>
      <c r="AB490" s="219">
        <v>-2.0876826722338502E-3</v>
      </c>
      <c r="AC490" s="219">
        <v>3.1315240083507306E-2</v>
      </c>
      <c r="AD490" s="219">
        <v>-1.1482254697285954E-2</v>
      </c>
      <c r="AE490" s="219">
        <v>0</v>
      </c>
    </row>
    <row r="491" spans="5:31">
      <c r="E491" s="210" t="s">
        <v>1586</v>
      </c>
      <c r="J491" s="219">
        <v>7.2689511941848688E-3</v>
      </c>
      <c r="K491" s="219">
        <v>1.4537902388369738E-2</v>
      </c>
      <c r="L491" s="219">
        <v>-2.0768431983385256E-2</v>
      </c>
      <c r="M491" s="219">
        <v>-1.86915887850467E-2</v>
      </c>
      <c r="N491" s="219">
        <v>1.6614745586708293E-2</v>
      </c>
      <c r="O491" s="219">
        <v>-2.0768431983385549E-3</v>
      </c>
      <c r="P491" s="219">
        <v>-6.3343717549324968E-2</v>
      </c>
      <c r="Q491" s="219">
        <v>-2.0768431983385549E-3</v>
      </c>
      <c r="R491" s="219">
        <v>-2.5960539979231569E-2</v>
      </c>
      <c r="S491" s="219">
        <v>2.0768431983385256E-2</v>
      </c>
      <c r="T491" s="219">
        <v>1.4537902388369738E-2</v>
      </c>
      <c r="U491" s="219">
        <v>5.1921079958463139E-3</v>
      </c>
      <c r="V491" s="219">
        <v>-7.2689511941848688E-3</v>
      </c>
      <c r="W491" s="219">
        <v>1.7653167185877495E-2</v>
      </c>
      <c r="X491" s="219">
        <v>1.0384215991693514E-3</v>
      </c>
      <c r="Y491" s="219">
        <v>-1.3499480789200387E-2</v>
      </c>
      <c r="Z491" s="219">
        <v>-3.0114226375908531E-2</v>
      </c>
      <c r="AA491" s="219">
        <v>-4.1536863966769623E-3</v>
      </c>
      <c r="AB491" s="219">
        <v>-6.2305295950155172E-3</v>
      </c>
      <c r="AC491" s="219">
        <v>1.9730010384216051E-2</v>
      </c>
      <c r="AD491" s="219">
        <v>-6.2305295950155172E-3</v>
      </c>
      <c r="AE491" s="219">
        <v>0</v>
      </c>
    </row>
  </sheetData>
  <phoneticPr fontId="22" type="noConversion"/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6"/>
  </sheetPr>
  <dimension ref="B2:BN247"/>
  <sheetViews>
    <sheetView topLeftCell="I1" workbookViewId="0"/>
  </sheetViews>
  <sheetFormatPr defaultRowHeight="11.25"/>
  <cols>
    <col min="1" max="2" width="9.140625" style="244"/>
    <col min="3" max="3" width="26.42578125" style="244" customWidth="1"/>
    <col min="4" max="5" width="9.140625" style="244"/>
    <col min="6" max="6" width="50.140625" style="244" bestFit="1" customWidth="1"/>
    <col min="7" max="7" width="11.28515625" style="244" bestFit="1" customWidth="1"/>
    <col min="8" max="8" width="7.5703125" style="244" customWidth="1"/>
    <col min="9" max="9" width="12.42578125" style="244" customWidth="1"/>
    <col min="10" max="10" width="6.28515625" style="244" bestFit="1" customWidth="1"/>
    <col min="11" max="12" width="9.85546875" style="244" bestFit="1" customWidth="1"/>
    <col min="13" max="14" width="6.28515625" style="244" bestFit="1" customWidth="1"/>
    <col min="15" max="15" width="9.85546875" style="244" bestFit="1" customWidth="1"/>
    <col min="16" max="16" width="6.28515625" style="244" bestFit="1" customWidth="1"/>
    <col min="17" max="18" width="9.85546875" style="244" bestFit="1" customWidth="1"/>
    <col min="19" max="19" width="6.28515625" style="244" bestFit="1" customWidth="1"/>
    <col min="20" max="20" width="9.85546875" style="244" bestFit="1" customWidth="1"/>
    <col min="21" max="21" width="5.7109375" style="244" bestFit="1" customWidth="1"/>
    <col min="22" max="24" width="9.85546875" style="244" bestFit="1" customWidth="1"/>
    <col min="25" max="26" width="6.28515625" style="244" bestFit="1" customWidth="1"/>
    <col min="27" max="30" width="9.85546875" style="244" bestFit="1" customWidth="1"/>
    <col min="31" max="31" width="4" style="244" bestFit="1" customWidth="1"/>
    <col min="32" max="32" width="6.28515625" style="244" bestFit="1" customWidth="1"/>
    <col min="33" max="35" width="9.140625" style="244"/>
    <col min="36" max="66" width="10.28515625" style="244" customWidth="1"/>
    <col min="67" max="16384" width="9.140625" style="244"/>
  </cols>
  <sheetData>
    <row r="2" spans="2:66">
      <c r="J2" s="244">
        <v>1</v>
      </c>
      <c r="K2" s="244">
        <v>2</v>
      </c>
      <c r="L2" s="244">
        <v>3</v>
      </c>
      <c r="M2" s="244">
        <v>4</v>
      </c>
      <c r="N2" s="244">
        <v>5</v>
      </c>
      <c r="O2" s="244">
        <v>6</v>
      </c>
      <c r="P2" s="244">
        <v>7</v>
      </c>
      <c r="Q2" s="244">
        <v>8</v>
      </c>
      <c r="R2" s="244">
        <v>9</v>
      </c>
      <c r="S2" s="244">
        <v>10</v>
      </c>
      <c r="T2" s="244">
        <v>11</v>
      </c>
      <c r="U2" s="244">
        <v>12</v>
      </c>
      <c r="V2" s="244">
        <v>13</v>
      </c>
      <c r="W2" s="244">
        <v>14</v>
      </c>
      <c r="X2" s="244">
        <v>15</v>
      </c>
      <c r="Y2" s="244">
        <v>16</v>
      </c>
      <c r="Z2" s="244">
        <v>17</v>
      </c>
      <c r="AA2" s="244">
        <v>18</v>
      </c>
      <c r="AB2" s="244">
        <v>19</v>
      </c>
      <c r="AC2" s="244">
        <v>20</v>
      </c>
      <c r="AD2" s="244">
        <v>21</v>
      </c>
    </row>
    <row r="3" spans="2:66">
      <c r="J3" s="244" t="s">
        <v>384</v>
      </c>
      <c r="K3" s="244" t="s">
        <v>385</v>
      </c>
      <c r="L3" s="244" t="s">
        <v>386</v>
      </c>
      <c r="M3" s="244" t="s">
        <v>387</v>
      </c>
      <c r="N3" s="244" t="s">
        <v>388</v>
      </c>
      <c r="O3" s="244" t="s">
        <v>389</v>
      </c>
      <c r="P3" s="244" t="s">
        <v>390</v>
      </c>
      <c r="Q3" s="244" t="s">
        <v>391</v>
      </c>
      <c r="R3" s="244" t="s">
        <v>392</v>
      </c>
      <c r="S3" s="244" t="s">
        <v>393</v>
      </c>
      <c r="T3" s="244" t="s">
        <v>394</v>
      </c>
      <c r="U3" s="244" t="s">
        <v>395</v>
      </c>
      <c r="V3" s="244" t="s">
        <v>396</v>
      </c>
      <c r="W3" s="244" t="s">
        <v>397</v>
      </c>
      <c r="X3" s="244" t="s">
        <v>398</v>
      </c>
      <c r="Y3" s="244" t="s">
        <v>399</v>
      </c>
      <c r="Z3" s="244" t="s">
        <v>400</v>
      </c>
      <c r="AA3" s="244" t="s">
        <v>401</v>
      </c>
      <c r="AB3" s="244" t="s">
        <v>402</v>
      </c>
      <c r="AC3" s="244" t="s">
        <v>403</v>
      </c>
      <c r="AD3" s="244" t="s">
        <v>404</v>
      </c>
      <c r="AE3" s="244" t="s">
        <v>405</v>
      </c>
      <c r="AF3" s="244">
        <v>0</v>
      </c>
    </row>
    <row r="4" spans="2:66" s="245" customFormat="1" ht="54" customHeight="1">
      <c r="B4" s="244">
        <v>0</v>
      </c>
      <c r="C4" s="244">
        <v>0</v>
      </c>
      <c r="D4" s="244">
        <v>0</v>
      </c>
      <c r="E4" s="244">
        <v>0</v>
      </c>
      <c r="F4" s="244">
        <v>0</v>
      </c>
      <c r="G4" s="244">
        <v>0</v>
      </c>
      <c r="H4" s="244">
        <v>0</v>
      </c>
      <c r="I4" s="244">
        <v>0</v>
      </c>
      <c r="J4" s="245" t="s">
        <v>373</v>
      </c>
      <c r="K4" s="245" t="s">
        <v>375</v>
      </c>
      <c r="L4" s="245" t="s">
        <v>374</v>
      </c>
      <c r="M4" s="245" t="s">
        <v>382</v>
      </c>
      <c r="N4" s="245" t="s">
        <v>367</v>
      </c>
      <c r="O4" s="245" t="s">
        <v>369</v>
      </c>
      <c r="P4" s="245" t="s">
        <v>368</v>
      </c>
      <c r="Q4" s="245" t="s">
        <v>363</v>
      </c>
      <c r="R4" s="245" t="s">
        <v>361</v>
      </c>
      <c r="S4" s="245" t="s">
        <v>372</v>
      </c>
      <c r="T4" s="245" t="s">
        <v>365</v>
      </c>
      <c r="U4" s="245" t="s">
        <v>380</v>
      </c>
      <c r="V4" s="245" t="s">
        <v>376</v>
      </c>
      <c r="W4" s="245" t="s">
        <v>381</v>
      </c>
      <c r="X4" s="245" t="s">
        <v>379</v>
      </c>
      <c r="Y4" s="245" t="s">
        <v>362</v>
      </c>
      <c r="Z4" s="245" t="s">
        <v>364</v>
      </c>
      <c r="AA4" s="245" t="s">
        <v>378</v>
      </c>
      <c r="AB4" s="245" t="s">
        <v>366</v>
      </c>
      <c r="AC4" s="245" t="s">
        <v>377</v>
      </c>
      <c r="AD4" s="245" t="s">
        <v>370</v>
      </c>
      <c r="AE4" s="245" t="s">
        <v>371</v>
      </c>
      <c r="AF4" s="245">
        <v>0</v>
      </c>
      <c r="AJ4" s="244"/>
      <c r="AK4" s="244"/>
      <c r="AL4" s="244"/>
      <c r="AM4" s="244"/>
      <c r="AN4" s="244"/>
      <c r="AO4" s="244"/>
      <c r="AP4" s="244"/>
      <c r="AQ4" s="244"/>
    </row>
    <row r="5" spans="2:66" s="246" customFormat="1">
      <c r="B5" s="246" t="s">
        <v>330</v>
      </c>
      <c r="C5" s="246" t="s">
        <v>316</v>
      </c>
      <c r="D5" s="246" t="s">
        <v>190</v>
      </c>
      <c r="E5" s="246" t="s">
        <v>1866</v>
      </c>
      <c r="F5" s="246" t="s">
        <v>1498</v>
      </c>
      <c r="G5" s="246" t="s">
        <v>1495</v>
      </c>
      <c r="H5" s="246" t="s">
        <v>406</v>
      </c>
      <c r="I5" s="246" t="s">
        <v>350</v>
      </c>
    </row>
    <row r="6" spans="2:66">
      <c r="B6" s="244" t="s">
        <v>331</v>
      </c>
      <c r="C6" s="244" t="s">
        <v>1934</v>
      </c>
      <c r="D6" s="244">
        <v>1</v>
      </c>
      <c r="E6" s="244" t="s">
        <v>193</v>
      </c>
      <c r="F6" s="244" t="s">
        <v>1588</v>
      </c>
      <c r="G6" s="244" t="s">
        <v>140</v>
      </c>
      <c r="H6" s="244" t="s">
        <v>407</v>
      </c>
      <c r="I6" s="244">
        <v>0</v>
      </c>
      <c r="J6" s="247">
        <v>2.4154589371981022E-3</v>
      </c>
      <c r="K6" s="247">
        <v>6.038647342995169E-3</v>
      </c>
      <c r="L6" s="247">
        <v>-4.8309178743960327E-3</v>
      </c>
      <c r="M6" s="247">
        <v>-2.4154589371981022E-3</v>
      </c>
      <c r="N6" s="247">
        <v>2.4154589371981022E-3</v>
      </c>
      <c r="O6" s="247">
        <v>8.4541062801932708E-3</v>
      </c>
      <c r="P6" s="247">
        <v>-1.2077294685989652E-3</v>
      </c>
      <c r="Q6" s="247">
        <v>-3.6231884057970672E-3</v>
      </c>
      <c r="R6" s="247">
        <v>2.4154589371981022E-3</v>
      </c>
      <c r="S6" s="247">
        <v>0</v>
      </c>
      <c r="T6" s="247">
        <v>1.2077294685990338E-2</v>
      </c>
      <c r="U6" s="247">
        <v>0</v>
      </c>
      <c r="V6" s="247">
        <v>-6.038647342995169E-3</v>
      </c>
      <c r="W6" s="247">
        <v>-2.4154589371981022E-3</v>
      </c>
      <c r="X6" s="247">
        <v>-2.4154589371981022E-3</v>
      </c>
      <c r="Y6" s="247">
        <v>-2.4154589371981022E-3</v>
      </c>
      <c r="Z6" s="247">
        <v>-1.3285024154589304E-2</v>
      </c>
      <c r="AA6" s="247">
        <v>-8.4541062801932708E-3</v>
      </c>
      <c r="AB6" s="247">
        <v>-1.0869565217391202E-2</v>
      </c>
      <c r="AC6" s="247">
        <v>1.2077294685991368E-3</v>
      </c>
      <c r="AD6" s="247">
        <v>-8.4541062801932708E-3</v>
      </c>
      <c r="AE6" s="247">
        <v>0</v>
      </c>
      <c r="AF6" s="247">
        <v>-1</v>
      </c>
      <c r="AR6" s="247"/>
      <c r="AS6" s="247"/>
      <c r="AT6" s="247"/>
      <c r="AU6" s="247"/>
      <c r="AV6" s="247"/>
      <c r="AW6" s="247"/>
      <c r="AX6" s="247"/>
      <c r="AY6" s="247"/>
      <c r="AZ6" s="247"/>
      <c r="BA6" s="247"/>
      <c r="BB6" s="247"/>
      <c r="BC6" s="247"/>
      <c r="BD6" s="247"/>
      <c r="BE6" s="247"/>
      <c r="BF6" s="247"/>
      <c r="BG6" s="247"/>
      <c r="BH6" s="247"/>
      <c r="BI6" s="247"/>
      <c r="BJ6" s="247"/>
      <c r="BK6" s="247"/>
      <c r="BL6" s="247"/>
      <c r="BM6" s="247"/>
      <c r="BN6" s="247"/>
    </row>
    <row r="7" spans="2:66">
      <c r="B7" s="244">
        <v>0</v>
      </c>
      <c r="C7" s="244">
        <v>0</v>
      </c>
      <c r="D7" s="244">
        <v>0</v>
      </c>
      <c r="E7" s="244" t="s">
        <v>194</v>
      </c>
      <c r="F7" s="244" t="s">
        <v>1589</v>
      </c>
      <c r="G7" s="244" t="s">
        <v>140</v>
      </c>
      <c r="H7" s="244" t="s">
        <v>408</v>
      </c>
      <c r="I7" s="244">
        <v>0</v>
      </c>
      <c r="J7" s="247">
        <v>1.2738853503183988E-3</v>
      </c>
      <c r="K7" s="247">
        <v>1.2738853503184714E-2</v>
      </c>
      <c r="L7" s="247">
        <v>-3.8216560509553776E-3</v>
      </c>
      <c r="M7" s="247">
        <v>5.0955414012739579E-3</v>
      </c>
      <c r="N7" s="247">
        <v>5.0955414012739579E-3</v>
      </c>
      <c r="O7" s="247">
        <v>1.0191082802547734E-2</v>
      </c>
      <c r="P7" s="247">
        <v>-8.9171974522293355E-3</v>
      </c>
      <c r="Q7" s="247">
        <v>0</v>
      </c>
      <c r="R7" s="247">
        <v>6.369426751592357E-3</v>
      </c>
      <c r="S7" s="247">
        <v>1.2738853503183988E-3</v>
      </c>
      <c r="T7" s="247">
        <v>1.1464968152866314E-2</v>
      </c>
      <c r="U7" s="247">
        <v>0</v>
      </c>
      <c r="V7" s="247">
        <v>-8.9171974522293355E-3</v>
      </c>
      <c r="W7" s="247">
        <v>-3.8216560509553776E-3</v>
      </c>
      <c r="X7" s="247">
        <v>-1.2738853503183988E-3</v>
      </c>
      <c r="Y7" s="247">
        <v>-2.547770700636979E-3</v>
      </c>
      <c r="Z7" s="247">
        <v>-1.1464968152866314E-2</v>
      </c>
      <c r="AA7" s="247">
        <v>-1.2738853503184714E-2</v>
      </c>
      <c r="AB7" s="247">
        <v>-8.9171974522293355E-3</v>
      </c>
      <c r="AC7" s="247">
        <v>1.2738853503183988E-3</v>
      </c>
      <c r="AD7" s="247">
        <v>-1.5286624203821693E-2</v>
      </c>
      <c r="AE7" s="247">
        <v>0</v>
      </c>
      <c r="AF7" s="247">
        <v>-1</v>
      </c>
      <c r="AR7" s="247"/>
      <c r="AS7" s="247"/>
      <c r="AT7" s="247"/>
      <c r="AU7" s="247"/>
      <c r="AV7" s="247"/>
      <c r="AW7" s="247"/>
      <c r="AX7" s="247"/>
      <c r="AY7" s="247"/>
      <c r="AZ7" s="247"/>
      <c r="BA7" s="247"/>
      <c r="BB7" s="247"/>
      <c r="BC7" s="247"/>
      <c r="BD7" s="247"/>
      <c r="BE7" s="247"/>
      <c r="BF7" s="247"/>
      <c r="BG7" s="247"/>
      <c r="BH7" s="247"/>
      <c r="BI7" s="247"/>
      <c r="BJ7" s="247"/>
      <c r="BK7" s="247"/>
      <c r="BL7" s="247"/>
      <c r="BM7" s="247"/>
      <c r="BN7" s="247"/>
    </row>
    <row r="8" spans="2:66">
      <c r="B8" s="244">
        <v>0</v>
      </c>
      <c r="C8" s="244">
        <v>0</v>
      </c>
      <c r="D8" s="244">
        <v>2</v>
      </c>
      <c r="E8" s="244" t="s">
        <v>195</v>
      </c>
      <c r="F8" s="244" t="s">
        <v>1590</v>
      </c>
      <c r="G8" s="244" t="s">
        <v>140</v>
      </c>
      <c r="H8" s="244" t="s">
        <v>419</v>
      </c>
      <c r="I8" s="244">
        <v>0</v>
      </c>
      <c r="J8" s="247" t="e">
        <v>#VALUE!</v>
      </c>
      <c r="K8" s="247" t="e">
        <v>#VALUE!</v>
      </c>
      <c r="L8" s="247" t="e">
        <v>#VALUE!</v>
      </c>
      <c r="M8" s="247" t="e">
        <v>#VALUE!</v>
      </c>
      <c r="N8" s="247" t="e">
        <v>#VALUE!</v>
      </c>
      <c r="O8" s="247" t="e">
        <v>#VALUE!</v>
      </c>
      <c r="P8" s="247" t="e">
        <v>#VALUE!</v>
      </c>
      <c r="Q8" s="247" t="e">
        <v>#VALUE!</v>
      </c>
      <c r="R8" s="247" t="e">
        <v>#VALUE!</v>
      </c>
      <c r="S8" s="247" t="e">
        <v>#VALUE!</v>
      </c>
      <c r="T8" s="247" t="e">
        <v>#VALUE!</v>
      </c>
      <c r="U8" s="247" t="e">
        <v>#VALUE!</v>
      </c>
      <c r="V8" s="247" t="e">
        <v>#VALUE!</v>
      </c>
      <c r="W8" s="247" t="e">
        <v>#VALUE!</v>
      </c>
      <c r="X8" s="247" t="e">
        <v>#VALUE!</v>
      </c>
      <c r="Y8" s="247" t="e">
        <v>#VALUE!</v>
      </c>
      <c r="Z8" s="247" t="e">
        <v>#VALUE!</v>
      </c>
      <c r="AA8" s="247" t="e">
        <v>#VALUE!</v>
      </c>
      <c r="AB8" s="247" t="e">
        <v>#VALUE!</v>
      </c>
      <c r="AC8" s="247" t="e">
        <v>#VALUE!</v>
      </c>
      <c r="AD8" s="247" t="e">
        <v>#VALUE!</v>
      </c>
      <c r="AE8" s="247" t="e">
        <v>#VALUE!</v>
      </c>
      <c r="AF8" s="247" t="e">
        <v>#VALUE!</v>
      </c>
      <c r="AR8" s="247"/>
      <c r="AS8" s="247"/>
      <c r="AT8" s="247"/>
      <c r="AU8" s="247"/>
      <c r="AV8" s="247"/>
      <c r="AW8" s="247"/>
      <c r="AX8" s="247"/>
      <c r="AY8" s="247"/>
      <c r="AZ8" s="247"/>
      <c r="BA8" s="247"/>
      <c r="BB8" s="247"/>
      <c r="BC8" s="247"/>
      <c r="BD8" s="247"/>
      <c r="BE8" s="247"/>
      <c r="BF8" s="247"/>
      <c r="BG8" s="247"/>
      <c r="BH8" s="247"/>
      <c r="BI8" s="247"/>
      <c r="BJ8" s="247"/>
      <c r="BK8" s="247"/>
      <c r="BL8" s="247"/>
      <c r="BM8" s="247"/>
      <c r="BN8" s="247"/>
    </row>
    <row r="9" spans="2:66">
      <c r="B9" s="244">
        <v>0</v>
      </c>
      <c r="C9" s="244">
        <v>0</v>
      </c>
      <c r="D9" s="244">
        <v>0</v>
      </c>
      <c r="E9" s="244" t="s">
        <v>196</v>
      </c>
      <c r="F9" s="244" t="s">
        <v>1591</v>
      </c>
      <c r="G9" s="244" t="s">
        <v>140</v>
      </c>
      <c r="H9" s="244" t="s">
        <v>420</v>
      </c>
      <c r="I9" s="244">
        <v>0</v>
      </c>
      <c r="J9" s="247" t="e">
        <v>#VALUE!</v>
      </c>
      <c r="K9" s="247" t="e">
        <v>#VALUE!</v>
      </c>
      <c r="L9" s="247" t="e">
        <v>#VALUE!</v>
      </c>
      <c r="M9" s="247" t="e">
        <v>#VALUE!</v>
      </c>
      <c r="N9" s="247" t="e">
        <v>#VALUE!</v>
      </c>
      <c r="O9" s="247" t="e">
        <v>#VALUE!</v>
      </c>
      <c r="P9" s="247" t="e">
        <v>#VALUE!</v>
      </c>
      <c r="Q9" s="247" t="e">
        <v>#VALUE!</v>
      </c>
      <c r="R9" s="247" t="e">
        <v>#VALUE!</v>
      </c>
      <c r="S9" s="247" t="e">
        <v>#VALUE!</v>
      </c>
      <c r="T9" s="247" t="e">
        <v>#VALUE!</v>
      </c>
      <c r="U9" s="247" t="e">
        <v>#VALUE!</v>
      </c>
      <c r="V9" s="247" t="e">
        <v>#VALUE!</v>
      </c>
      <c r="W9" s="247" t="e">
        <v>#VALUE!</v>
      </c>
      <c r="X9" s="247" t="e">
        <v>#VALUE!</v>
      </c>
      <c r="Y9" s="247" t="e">
        <v>#VALUE!</v>
      </c>
      <c r="Z9" s="247" t="e">
        <v>#VALUE!</v>
      </c>
      <c r="AA9" s="247" t="e">
        <v>#VALUE!</v>
      </c>
      <c r="AB9" s="247" t="e">
        <v>#VALUE!</v>
      </c>
      <c r="AC9" s="247" t="e">
        <v>#VALUE!</v>
      </c>
      <c r="AD9" s="247" t="e">
        <v>#VALUE!</v>
      </c>
      <c r="AE9" s="247" t="e">
        <v>#VALUE!</v>
      </c>
      <c r="AF9" s="247" t="e">
        <v>#VALUE!</v>
      </c>
      <c r="AR9" s="247"/>
      <c r="AS9" s="247"/>
      <c r="AT9" s="247"/>
      <c r="AU9" s="247"/>
      <c r="AV9" s="247"/>
      <c r="AW9" s="247"/>
      <c r="AX9" s="247"/>
      <c r="AY9" s="247"/>
      <c r="AZ9" s="247"/>
      <c r="BA9" s="247"/>
      <c r="BB9" s="247"/>
      <c r="BC9" s="247"/>
      <c r="BD9" s="247"/>
      <c r="BE9" s="247"/>
      <c r="BF9" s="247"/>
      <c r="BG9" s="247"/>
      <c r="BH9" s="247"/>
      <c r="BI9" s="247"/>
      <c r="BJ9" s="247"/>
      <c r="BK9" s="247"/>
      <c r="BL9" s="247"/>
      <c r="BM9" s="247"/>
      <c r="BN9" s="247"/>
    </row>
    <row r="10" spans="2:66">
      <c r="B10" s="244">
        <v>0</v>
      </c>
      <c r="C10" s="244">
        <v>0</v>
      </c>
      <c r="D10" s="244">
        <v>0</v>
      </c>
      <c r="E10" s="244" t="s">
        <v>197</v>
      </c>
      <c r="F10" s="244" t="s">
        <v>1592</v>
      </c>
      <c r="G10" s="244" t="s">
        <v>140</v>
      </c>
      <c r="H10" s="244" t="s">
        <v>418</v>
      </c>
      <c r="I10" s="244">
        <v>0</v>
      </c>
      <c r="J10" s="247" t="e">
        <v>#VALUE!</v>
      </c>
      <c r="K10" s="247" t="e">
        <v>#VALUE!</v>
      </c>
      <c r="L10" s="247" t="e">
        <v>#VALUE!</v>
      </c>
      <c r="M10" s="247" t="e">
        <v>#VALUE!</v>
      </c>
      <c r="N10" s="247" t="e">
        <v>#VALUE!</v>
      </c>
      <c r="O10" s="247" t="e">
        <v>#VALUE!</v>
      </c>
      <c r="P10" s="247" t="e">
        <v>#VALUE!</v>
      </c>
      <c r="Q10" s="247" t="e">
        <v>#VALUE!</v>
      </c>
      <c r="R10" s="247" t="e">
        <v>#VALUE!</v>
      </c>
      <c r="S10" s="247" t="e">
        <v>#VALUE!</v>
      </c>
      <c r="T10" s="247" t="e">
        <v>#VALUE!</v>
      </c>
      <c r="U10" s="247" t="e">
        <v>#VALUE!</v>
      </c>
      <c r="V10" s="247" t="e">
        <v>#VALUE!</v>
      </c>
      <c r="W10" s="247" t="e">
        <v>#VALUE!</v>
      </c>
      <c r="X10" s="247" t="e">
        <v>#VALUE!</v>
      </c>
      <c r="Y10" s="247" t="e">
        <v>#VALUE!</v>
      </c>
      <c r="Z10" s="247" t="e">
        <v>#VALUE!</v>
      </c>
      <c r="AA10" s="247" t="e">
        <v>#VALUE!</v>
      </c>
      <c r="AB10" s="247" t="e">
        <v>#VALUE!</v>
      </c>
      <c r="AC10" s="247" t="e">
        <v>#VALUE!</v>
      </c>
      <c r="AD10" s="247" t="e">
        <v>#VALUE!</v>
      </c>
      <c r="AE10" s="247" t="e">
        <v>#VALUE!</v>
      </c>
      <c r="AF10" s="247" t="e">
        <v>#VALUE!</v>
      </c>
      <c r="AR10" s="247"/>
      <c r="AS10" s="247"/>
      <c r="AT10" s="247"/>
      <c r="AU10" s="247"/>
      <c r="AV10" s="247"/>
      <c r="AW10" s="247"/>
      <c r="AX10" s="247"/>
      <c r="AY10" s="247"/>
      <c r="AZ10" s="247"/>
      <c r="BA10" s="247"/>
      <c r="BB10" s="247"/>
      <c r="BC10" s="247"/>
      <c r="BD10" s="247"/>
      <c r="BE10" s="247"/>
      <c r="BF10" s="247"/>
      <c r="BG10" s="247"/>
      <c r="BH10" s="247"/>
      <c r="BI10" s="247"/>
      <c r="BJ10" s="247"/>
      <c r="BK10" s="247"/>
      <c r="BL10" s="247"/>
      <c r="BM10" s="247"/>
      <c r="BN10" s="247"/>
    </row>
    <row r="11" spans="2:66">
      <c r="B11" s="244">
        <v>0</v>
      </c>
      <c r="C11" s="244">
        <v>0</v>
      </c>
      <c r="D11" s="244">
        <v>3</v>
      </c>
      <c r="E11" s="244" t="s">
        <v>198</v>
      </c>
      <c r="F11" s="244" t="s">
        <v>1593</v>
      </c>
      <c r="G11" s="244" t="s">
        <v>140</v>
      </c>
      <c r="H11" s="244" t="s">
        <v>1348</v>
      </c>
      <c r="I11" s="244">
        <v>1</v>
      </c>
      <c r="J11" s="247" t="e">
        <v>#VALUE!</v>
      </c>
      <c r="K11" s="247" t="e">
        <v>#VALUE!</v>
      </c>
      <c r="L11" s="247" t="e">
        <v>#VALUE!</v>
      </c>
      <c r="M11" s="247" t="e">
        <v>#VALUE!</v>
      </c>
      <c r="N11" s="247" t="e">
        <v>#VALUE!</v>
      </c>
      <c r="O11" s="247" t="e">
        <v>#VALUE!</v>
      </c>
      <c r="P11" s="247" t="e">
        <v>#VALUE!</v>
      </c>
      <c r="Q11" s="247" t="e">
        <v>#VALUE!</v>
      </c>
      <c r="R11" s="247" t="e">
        <v>#VALUE!</v>
      </c>
      <c r="S11" s="247" t="e">
        <v>#VALUE!</v>
      </c>
      <c r="T11" s="247" t="e">
        <v>#VALUE!</v>
      </c>
      <c r="U11" s="247" t="e">
        <v>#VALUE!</v>
      </c>
      <c r="V11" s="247" t="e">
        <v>#VALUE!</v>
      </c>
      <c r="W11" s="247" t="e">
        <v>#VALUE!</v>
      </c>
      <c r="X11" s="247" t="e">
        <v>#VALUE!</v>
      </c>
      <c r="Y11" s="247" t="e">
        <v>#VALUE!</v>
      </c>
      <c r="Z11" s="247" t="e">
        <v>#VALUE!</v>
      </c>
      <c r="AA11" s="247" t="e">
        <v>#VALUE!</v>
      </c>
      <c r="AB11" s="247" t="e">
        <v>#VALUE!</v>
      </c>
      <c r="AC11" s="247" t="e">
        <v>#VALUE!</v>
      </c>
      <c r="AD11" s="247" t="e">
        <v>#VALUE!</v>
      </c>
      <c r="AE11" s="247" t="e">
        <v>#VALUE!</v>
      </c>
      <c r="AF11" s="247" t="e">
        <v>#VALUE!</v>
      </c>
      <c r="AR11" s="247"/>
      <c r="AS11" s="247"/>
      <c r="AT11" s="247"/>
      <c r="AU11" s="247"/>
      <c r="AV11" s="247"/>
      <c r="AW11" s="247"/>
      <c r="AX11" s="247"/>
      <c r="AY11" s="247"/>
      <c r="AZ11" s="247"/>
      <c r="BA11" s="247"/>
      <c r="BB11" s="247"/>
      <c r="BC11" s="247"/>
      <c r="BD11" s="247"/>
      <c r="BE11" s="247"/>
      <c r="BF11" s="247"/>
      <c r="BG11" s="247"/>
      <c r="BH11" s="247"/>
      <c r="BI11" s="247"/>
      <c r="BJ11" s="247"/>
      <c r="BK11" s="247"/>
      <c r="BL11" s="247"/>
      <c r="BM11" s="247"/>
      <c r="BN11" s="247"/>
    </row>
    <row r="12" spans="2:66">
      <c r="B12" s="244">
        <v>0</v>
      </c>
      <c r="C12" s="244">
        <v>0</v>
      </c>
      <c r="D12" s="244">
        <v>0</v>
      </c>
      <c r="E12" s="244" t="s">
        <v>199</v>
      </c>
      <c r="F12" s="244" t="s">
        <v>1594</v>
      </c>
      <c r="G12" s="244" t="s">
        <v>140</v>
      </c>
      <c r="H12" s="244" t="s">
        <v>1349</v>
      </c>
      <c r="I12" s="244">
        <v>1</v>
      </c>
      <c r="J12" s="247" t="e">
        <v>#VALUE!</v>
      </c>
      <c r="K12" s="247" t="e">
        <v>#VALUE!</v>
      </c>
      <c r="L12" s="247" t="e">
        <v>#VALUE!</v>
      </c>
      <c r="M12" s="247" t="e">
        <v>#VALUE!</v>
      </c>
      <c r="N12" s="247" t="e">
        <v>#VALUE!</v>
      </c>
      <c r="O12" s="247" t="e">
        <v>#VALUE!</v>
      </c>
      <c r="P12" s="247" t="e">
        <v>#VALUE!</v>
      </c>
      <c r="Q12" s="247" t="e">
        <v>#VALUE!</v>
      </c>
      <c r="R12" s="247" t="e">
        <v>#VALUE!</v>
      </c>
      <c r="S12" s="247" t="e">
        <v>#VALUE!</v>
      </c>
      <c r="T12" s="247" t="e">
        <v>#VALUE!</v>
      </c>
      <c r="U12" s="247" t="e">
        <v>#VALUE!</v>
      </c>
      <c r="V12" s="247" t="e">
        <v>#VALUE!</v>
      </c>
      <c r="W12" s="247" t="e">
        <v>#VALUE!</v>
      </c>
      <c r="X12" s="247" t="e">
        <v>#VALUE!</v>
      </c>
      <c r="Y12" s="247" t="e">
        <v>#VALUE!</v>
      </c>
      <c r="Z12" s="247" t="e">
        <v>#VALUE!</v>
      </c>
      <c r="AA12" s="247" t="e">
        <v>#VALUE!</v>
      </c>
      <c r="AB12" s="247" t="e">
        <v>#VALUE!</v>
      </c>
      <c r="AC12" s="247" t="e">
        <v>#VALUE!</v>
      </c>
      <c r="AD12" s="247" t="e">
        <v>#VALUE!</v>
      </c>
      <c r="AE12" s="247" t="e">
        <v>#VALUE!</v>
      </c>
      <c r="AF12" s="247" t="e">
        <v>#VALUE!</v>
      </c>
      <c r="AR12" s="247"/>
      <c r="AS12" s="247"/>
      <c r="AT12" s="247"/>
      <c r="AU12" s="247"/>
      <c r="AV12" s="247"/>
      <c r="AW12" s="247"/>
      <c r="AX12" s="247"/>
      <c r="AY12" s="247"/>
      <c r="AZ12" s="247"/>
      <c r="BA12" s="247"/>
      <c r="BB12" s="247"/>
      <c r="BC12" s="247"/>
      <c r="BD12" s="247"/>
      <c r="BE12" s="247"/>
      <c r="BF12" s="247"/>
      <c r="BG12" s="247"/>
      <c r="BH12" s="247"/>
      <c r="BI12" s="247"/>
      <c r="BJ12" s="247"/>
      <c r="BK12" s="247"/>
      <c r="BL12" s="247"/>
      <c r="BM12" s="247"/>
      <c r="BN12" s="247"/>
    </row>
    <row r="13" spans="2:66">
      <c r="B13" s="244">
        <v>0</v>
      </c>
      <c r="C13" s="244">
        <v>0</v>
      </c>
      <c r="D13" s="244">
        <v>0</v>
      </c>
      <c r="E13" s="244" t="s">
        <v>200</v>
      </c>
      <c r="F13" s="244" t="s">
        <v>1595</v>
      </c>
      <c r="G13" s="244" t="s">
        <v>140</v>
      </c>
      <c r="H13" s="244" t="s">
        <v>1347</v>
      </c>
      <c r="I13" s="244">
        <v>1</v>
      </c>
      <c r="J13" s="247" t="e">
        <v>#VALUE!</v>
      </c>
      <c r="K13" s="247" t="e">
        <v>#VALUE!</v>
      </c>
      <c r="L13" s="247" t="e">
        <v>#VALUE!</v>
      </c>
      <c r="M13" s="247" t="e">
        <v>#VALUE!</v>
      </c>
      <c r="N13" s="247" t="e">
        <v>#VALUE!</v>
      </c>
      <c r="O13" s="247" t="e">
        <v>#VALUE!</v>
      </c>
      <c r="P13" s="247" t="e">
        <v>#VALUE!</v>
      </c>
      <c r="Q13" s="247" t="e">
        <v>#VALUE!</v>
      </c>
      <c r="R13" s="247" t="e">
        <v>#VALUE!</v>
      </c>
      <c r="S13" s="247" t="e">
        <v>#VALUE!</v>
      </c>
      <c r="T13" s="247" t="e">
        <v>#VALUE!</v>
      </c>
      <c r="U13" s="247" t="e">
        <v>#VALUE!</v>
      </c>
      <c r="V13" s="247" t="e">
        <v>#VALUE!</v>
      </c>
      <c r="W13" s="247" t="e">
        <v>#VALUE!</v>
      </c>
      <c r="X13" s="247" t="e">
        <v>#VALUE!</v>
      </c>
      <c r="Y13" s="247" t="e">
        <v>#VALUE!</v>
      </c>
      <c r="Z13" s="247" t="e">
        <v>#VALUE!</v>
      </c>
      <c r="AA13" s="247" t="e">
        <v>#VALUE!</v>
      </c>
      <c r="AB13" s="247" t="e">
        <v>#VALUE!</v>
      </c>
      <c r="AC13" s="247" t="e">
        <v>#VALUE!</v>
      </c>
      <c r="AD13" s="247" t="e">
        <v>#VALUE!</v>
      </c>
      <c r="AE13" s="247" t="e">
        <v>#VALUE!</v>
      </c>
      <c r="AF13" s="247" t="e">
        <v>#VALUE!</v>
      </c>
      <c r="AR13" s="247"/>
      <c r="AS13" s="247"/>
      <c r="AT13" s="247"/>
      <c r="AU13" s="247"/>
      <c r="AV13" s="247"/>
      <c r="AW13" s="247"/>
      <c r="AX13" s="247"/>
      <c r="AY13" s="247"/>
      <c r="AZ13" s="247"/>
      <c r="BA13" s="247"/>
      <c r="BB13" s="247"/>
      <c r="BC13" s="247"/>
      <c r="BD13" s="247"/>
      <c r="BE13" s="247"/>
      <c r="BF13" s="247"/>
      <c r="BG13" s="247"/>
      <c r="BH13" s="247"/>
      <c r="BI13" s="247"/>
      <c r="BJ13" s="247"/>
      <c r="BK13" s="247"/>
      <c r="BL13" s="247"/>
      <c r="BM13" s="247"/>
      <c r="BN13" s="247"/>
    </row>
    <row r="14" spans="2:66">
      <c r="B14" s="244">
        <v>0</v>
      </c>
      <c r="C14" s="244">
        <v>0</v>
      </c>
      <c r="D14" s="244">
        <v>4</v>
      </c>
      <c r="E14" s="244" t="s">
        <v>201</v>
      </c>
      <c r="F14" s="244" t="s">
        <v>1529</v>
      </c>
      <c r="G14" s="244" t="s">
        <v>1496</v>
      </c>
      <c r="H14" s="244" t="s">
        <v>410</v>
      </c>
      <c r="I14" s="244">
        <v>1</v>
      </c>
      <c r="J14" s="247">
        <v>-0.18895430599403973</v>
      </c>
      <c r="K14" s="247">
        <v>8.099080052207272E-2</v>
      </c>
      <c r="L14" s="247">
        <v>-0.19784407975198387</v>
      </c>
      <c r="M14" s="247">
        <v>0.13789104101684091</v>
      </c>
      <c r="N14" s="247">
        <v>0.25685852523930969</v>
      </c>
      <c r="O14" s="247">
        <v>0.23644965253088349</v>
      </c>
      <c r="P14" s="247">
        <v>8.9046269170846154E-2</v>
      </c>
      <c r="Q14" s="247">
        <v>-0.17956205302261796</v>
      </c>
      <c r="R14" s="247">
        <v>0.16781541631508928</v>
      </c>
      <c r="S14" s="247">
        <v>-9.521823083073408E-2</v>
      </c>
      <c r="T14" s="247">
        <v>0.27030537463143622</v>
      </c>
      <c r="U14" s="247">
        <v>6.2392749130142103E-2</v>
      </c>
      <c r="V14" s="247">
        <v>4.1661531265900012E-2</v>
      </c>
      <c r="W14" s="247">
        <v>-0.1388738777174171</v>
      </c>
      <c r="X14" s="247">
        <v>-0.15105346821265925</v>
      </c>
      <c r="Y14" s="247">
        <v>0.12040855668376367</v>
      </c>
      <c r="Z14" s="247">
        <v>-0.1399388808302599</v>
      </c>
      <c r="AA14" s="247">
        <v>4.9909774958837784E-2</v>
      </c>
      <c r="AB14" s="247">
        <v>3.248417506502204E-2</v>
      </c>
      <c r="AC14" s="247">
        <v>0.23323252146597526</v>
      </c>
      <c r="AD14" s="247">
        <v>0.12491190812531011</v>
      </c>
      <c r="AE14" s="247">
        <v>0</v>
      </c>
      <c r="AF14" s="247">
        <v>1</v>
      </c>
      <c r="AR14" s="247"/>
      <c r="AS14" s="247"/>
      <c r="AT14" s="247"/>
      <c r="AU14" s="247"/>
      <c r="AV14" s="247"/>
      <c r="AW14" s="247"/>
      <c r="AX14" s="247"/>
      <c r="AY14" s="247"/>
      <c r="AZ14" s="247"/>
      <c r="BA14" s="247"/>
      <c r="BB14" s="247"/>
      <c r="BC14" s="247"/>
      <c r="BD14" s="247"/>
      <c r="BE14" s="247"/>
      <c r="BF14" s="247"/>
      <c r="BG14" s="247"/>
      <c r="BH14" s="247"/>
      <c r="BI14" s="247"/>
      <c r="BJ14" s="247"/>
      <c r="BK14" s="247"/>
      <c r="BL14" s="247"/>
      <c r="BM14" s="247"/>
      <c r="BN14" s="247"/>
    </row>
    <row r="15" spans="2:66">
      <c r="B15" s="244">
        <v>0</v>
      </c>
      <c r="C15" s="244">
        <v>0</v>
      </c>
      <c r="D15" s="244">
        <v>0</v>
      </c>
      <c r="E15" s="244" t="s">
        <v>202</v>
      </c>
      <c r="F15" s="244" t="s">
        <v>1530</v>
      </c>
      <c r="G15" s="244" t="s">
        <v>1496</v>
      </c>
      <c r="H15" s="244" t="s">
        <v>411</v>
      </c>
      <c r="I15" s="244">
        <v>1</v>
      </c>
      <c r="J15" s="247">
        <v>-9.336986034675171E-2</v>
      </c>
      <c r="K15" s="247">
        <v>4.333526861608733E-2</v>
      </c>
      <c r="L15" s="247">
        <v>-9.7216669389968757E-2</v>
      </c>
      <c r="M15" s="247">
        <v>9.6975048758695753E-2</v>
      </c>
      <c r="N15" s="247">
        <v>0.1632920897924843</v>
      </c>
      <c r="O15" s="247">
        <v>0.12295882714911989</v>
      </c>
      <c r="P15" s="247">
        <v>4.2968491974370797E-2</v>
      </c>
      <c r="Q15" s="247">
        <v>-0.26884727837825628</v>
      </c>
      <c r="R15" s="247">
        <v>-9.5462746965835968E-2</v>
      </c>
      <c r="S15" s="247">
        <v>-0.15963649132077831</v>
      </c>
      <c r="T15" s="247">
        <v>1.9548673520117108E-2</v>
      </c>
      <c r="U15" s="247">
        <v>8.2910642085099143E-2</v>
      </c>
      <c r="V15" s="247">
        <v>2.4497550766406768E-2</v>
      </c>
      <c r="W15" s="247">
        <v>-6.9631937032620536E-2</v>
      </c>
      <c r="X15" s="247">
        <v>-8.874082623826228E-2</v>
      </c>
      <c r="Y15" s="247">
        <v>9.8635104174995838E-2</v>
      </c>
      <c r="Z15" s="247">
        <v>-3.8617582333533858E-2</v>
      </c>
      <c r="AA15" s="247">
        <v>1.8907248966593744E-2</v>
      </c>
      <c r="AB15" s="247">
        <v>0.12166381009661346</v>
      </c>
      <c r="AC15" s="247">
        <v>0.23272760141982538</v>
      </c>
      <c r="AD15" s="247">
        <v>0.14801262685083139</v>
      </c>
      <c r="AE15" s="247">
        <v>0</v>
      </c>
      <c r="AF15" s="247">
        <v>1</v>
      </c>
      <c r="AR15" s="247"/>
      <c r="AS15" s="247"/>
      <c r="AT15" s="247"/>
      <c r="AU15" s="247"/>
      <c r="AV15" s="247"/>
      <c r="AW15" s="247"/>
      <c r="AX15" s="247"/>
      <c r="AY15" s="247"/>
      <c r="AZ15" s="247"/>
      <c r="BA15" s="247"/>
      <c r="BB15" s="247"/>
      <c r="BC15" s="247"/>
      <c r="BD15" s="247"/>
      <c r="BE15" s="247"/>
      <c r="BF15" s="247"/>
      <c r="BG15" s="247"/>
      <c r="BH15" s="247"/>
      <c r="BI15" s="247"/>
      <c r="BJ15" s="247"/>
      <c r="BK15" s="247"/>
      <c r="BL15" s="247"/>
      <c r="BM15" s="247"/>
      <c r="BN15" s="247"/>
    </row>
    <row r="16" spans="2:66">
      <c r="B16" s="244">
        <v>0</v>
      </c>
      <c r="C16" s="244">
        <v>0</v>
      </c>
      <c r="D16" s="244">
        <v>0</v>
      </c>
      <c r="E16" s="244" t="s">
        <v>203</v>
      </c>
      <c r="F16" s="244" t="s">
        <v>1527</v>
      </c>
      <c r="G16" s="244" t="s">
        <v>1496</v>
      </c>
      <c r="H16" s="244" t="s">
        <v>409</v>
      </c>
      <c r="I16" s="244">
        <v>1</v>
      </c>
      <c r="J16" s="247">
        <v>-0.1232904222568595</v>
      </c>
      <c r="K16" s="247">
        <v>5.9905110305276447E-2</v>
      </c>
      <c r="L16" s="247">
        <v>-0.13964166474589965</v>
      </c>
      <c r="M16" s="247">
        <v>0.11792520647294687</v>
      </c>
      <c r="N16" s="247">
        <v>0.17409680209405443</v>
      </c>
      <c r="O16" s="247">
        <v>0.16035856346404442</v>
      </c>
      <c r="P16" s="247">
        <v>5.7333184236169822E-2</v>
      </c>
      <c r="Q16" s="247">
        <v>-0.24364150043473998</v>
      </c>
      <c r="R16" s="247">
        <v>-5.2716497068642024E-4</v>
      </c>
      <c r="S16" s="247">
        <v>-0.13230927924453378</v>
      </c>
      <c r="T16" s="247">
        <v>0.10926235699794377</v>
      </c>
      <c r="U16" s="247">
        <v>7.2137163304753879E-2</v>
      </c>
      <c r="V16" s="247">
        <v>2.390955583498593E-2</v>
      </c>
      <c r="W16" s="247">
        <v>-9.1701601805597166E-2</v>
      </c>
      <c r="X16" s="247">
        <v>-0.10761239910267847</v>
      </c>
      <c r="Y16" s="247">
        <v>0.1064964524764201</v>
      </c>
      <c r="Z16" s="247">
        <v>-8.2374661393495571E-2</v>
      </c>
      <c r="AA16" s="247">
        <v>2.6502020799054234E-2</v>
      </c>
      <c r="AB16" s="247">
        <v>9.520918864518596E-2</v>
      </c>
      <c r="AC16" s="247">
        <v>0.23246149527719512</v>
      </c>
      <c r="AD16" s="247">
        <v>0.14323825346365632</v>
      </c>
      <c r="AE16" s="247">
        <v>0</v>
      </c>
      <c r="AF16" s="247">
        <v>1</v>
      </c>
      <c r="AR16" s="247"/>
      <c r="AS16" s="247"/>
      <c r="AT16" s="247"/>
      <c r="AU16" s="247"/>
      <c r="AV16" s="247"/>
      <c r="AW16" s="247"/>
      <c r="AX16" s="247"/>
      <c r="AY16" s="247"/>
      <c r="AZ16" s="247"/>
      <c r="BA16" s="247"/>
      <c r="BB16" s="247"/>
      <c r="BC16" s="247"/>
      <c r="BD16" s="247"/>
      <c r="BE16" s="247"/>
      <c r="BF16" s="247"/>
      <c r="BG16" s="247"/>
      <c r="BH16" s="247"/>
      <c r="BI16" s="247"/>
      <c r="BJ16" s="247"/>
      <c r="BK16" s="247"/>
      <c r="BL16" s="247"/>
      <c r="BM16" s="247"/>
      <c r="BN16" s="247"/>
    </row>
    <row r="17" spans="2:66">
      <c r="B17" s="244">
        <v>0</v>
      </c>
      <c r="C17" s="244">
        <v>0</v>
      </c>
      <c r="D17" s="244">
        <v>5</v>
      </c>
      <c r="E17" s="244" t="s">
        <v>204</v>
      </c>
      <c r="F17" s="244" t="s">
        <v>1596</v>
      </c>
      <c r="G17" s="244" t="s">
        <v>1496</v>
      </c>
      <c r="H17" s="244" t="s">
        <v>413</v>
      </c>
      <c r="I17" s="244">
        <v>1</v>
      </c>
      <c r="J17" s="247">
        <v>0.10360801551612421</v>
      </c>
      <c r="K17" s="247">
        <v>0.13552284043233337</v>
      </c>
      <c r="L17" s="247">
        <v>-4.3614344234946138E-2</v>
      </c>
      <c r="M17" s="247">
        <v>1.5546260997225282E-2</v>
      </c>
      <c r="N17" s="247">
        <v>4.3181666519570899E-3</v>
      </c>
      <c r="O17" s="247">
        <v>0.10941579897922506</v>
      </c>
      <c r="P17" s="247">
        <v>-0.11453258967299464</v>
      </c>
      <c r="Q17" s="247">
        <v>-0.132472570170208</v>
      </c>
      <c r="R17" s="247">
        <v>0.12608573046115698</v>
      </c>
      <c r="S17" s="247">
        <v>9.5122365993684205E-2</v>
      </c>
      <c r="T17" s="247">
        <v>0.16860869359314093</v>
      </c>
      <c r="U17" s="247">
        <v>1.6510637198659868E-3</v>
      </c>
      <c r="V17" s="247">
        <v>-0.1009968808457235</v>
      </c>
      <c r="W17" s="247">
        <v>-5.4575513024460266E-2</v>
      </c>
      <c r="X17" s="247">
        <v>-5.9926939892239475E-2</v>
      </c>
      <c r="Y17" s="247">
        <v>-8.7338472367823369E-2</v>
      </c>
      <c r="Z17" s="247">
        <v>-0.32737988888147423</v>
      </c>
      <c r="AA17" s="247">
        <v>-0.154065556055443</v>
      </c>
      <c r="AB17" s="247">
        <v>-0.13677566844401765</v>
      </c>
      <c r="AC17" s="247">
        <v>-0.10700916372653907</v>
      </c>
      <c r="AD17" s="247">
        <v>-0.28816766369102076</v>
      </c>
      <c r="AE17" s="247">
        <v>0</v>
      </c>
      <c r="AF17" s="247">
        <v>1</v>
      </c>
      <c r="AR17" s="247"/>
      <c r="AS17" s="247"/>
      <c r="AT17" s="247"/>
      <c r="AU17" s="247"/>
      <c r="AV17" s="247"/>
      <c r="AW17" s="247"/>
      <c r="AX17" s="247"/>
      <c r="AY17" s="247"/>
      <c r="AZ17" s="247"/>
      <c r="BA17" s="247"/>
      <c r="BB17" s="247"/>
      <c r="BC17" s="247"/>
      <c r="BD17" s="247"/>
      <c r="BE17" s="247"/>
      <c r="BF17" s="247"/>
      <c r="BG17" s="247"/>
      <c r="BH17" s="247"/>
      <c r="BI17" s="247"/>
      <c r="BJ17" s="247"/>
      <c r="BK17" s="247"/>
      <c r="BL17" s="247"/>
      <c r="BM17" s="247"/>
      <c r="BN17" s="247"/>
    </row>
    <row r="18" spans="2:66">
      <c r="B18" s="244">
        <v>0</v>
      </c>
      <c r="C18" s="244">
        <v>0</v>
      </c>
      <c r="D18" s="244">
        <v>0</v>
      </c>
      <c r="E18" s="244" t="s">
        <v>205</v>
      </c>
      <c r="F18" s="244" t="s">
        <v>1597</v>
      </c>
      <c r="G18" s="244" t="s">
        <v>1496</v>
      </c>
      <c r="H18" s="244" t="s">
        <v>414</v>
      </c>
      <c r="I18" s="244">
        <v>1</v>
      </c>
      <c r="J18" s="247">
        <v>5.9122686666101432E-2</v>
      </c>
      <c r="K18" s="247">
        <v>0.24839020479893936</v>
      </c>
      <c r="L18" s="247">
        <v>-0.13213963634121348</v>
      </c>
      <c r="M18" s="247">
        <v>-4.3225910881244398E-3</v>
      </c>
      <c r="N18" s="247">
        <v>-5.2231822841594888E-2</v>
      </c>
      <c r="O18" s="247">
        <v>0.19679813777102906</v>
      </c>
      <c r="P18" s="247">
        <v>-5.2910118162128136E-2</v>
      </c>
      <c r="Q18" s="247">
        <v>-0.3033444584043104</v>
      </c>
      <c r="R18" s="247">
        <v>-8.4709836052937942E-2</v>
      </c>
      <c r="S18" s="247">
        <v>8.9810925179401369E-2</v>
      </c>
      <c r="T18" s="247">
        <v>0.19229364021057982</v>
      </c>
      <c r="U18" s="247">
        <v>-1.4347487609548574E-2</v>
      </c>
      <c r="V18" s="247">
        <v>-0.18607798854605856</v>
      </c>
      <c r="W18" s="247">
        <v>-8.7555593238629048E-2</v>
      </c>
      <c r="X18" s="247">
        <v>0.12387830765317519</v>
      </c>
      <c r="Y18" s="247">
        <v>-5.3589955062935159E-2</v>
      </c>
      <c r="Z18" s="247">
        <v>-0.16460069216954309</v>
      </c>
      <c r="AA18" s="247">
        <v>-0.10758997047873785</v>
      </c>
      <c r="AB18" s="247">
        <v>-5.8385811295158747E-2</v>
      </c>
      <c r="AC18" s="247">
        <v>-9.2016926551408643E-3</v>
      </c>
      <c r="AD18" s="247">
        <v>-0.17786444884651265</v>
      </c>
      <c r="AE18" s="247">
        <v>0</v>
      </c>
      <c r="AF18" s="247">
        <v>1</v>
      </c>
      <c r="AR18" s="247"/>
      <c r="AS18" s="247"/>
      <c r="AT18" s="247"/>
      <c r="AU18" s="247"/>
      <c r="AV18" s="247"/>
      <c r="AW18" s="247"/>
      <c r="AX18" s="247"/>
      <c r="AY18" s="247"/>
      <c r="AZ18" s="247"/>
      <c r="BA18" s="247"/>
      <c r="BB18" s="247"/>
      <c r="BC18" s="247"/>
      <c r="BD18" s="247"/>
      <c r="BE18" s="247"/>
      <c r="BF18" s="247"/>
      <c r="BG18" s="247"/>
      <c r="BH18" s="247"/>
      <c r="BI18" s="247"/>
      <c r="BJ18" s="247"/>
      <c r="BK18" s="247"/>
      <c r="BL18" s="247"/>
      <c r="BM18" s="247"/>
      <c r="BN18" s="247"/>
    </row>
    <row r="19" spans="2:66">
      <c r="B19" s="244">
        <v>0</v>
      </c>
      <c r="C19" s="244">
        <v>0</v>
      </c>
      <c r="D19" s="244">
        <v>0</v>
      </c>
      <c r="E19" s="244" t="s">
        <v>206</v>
      </c>
      <c r="F19" s="244" t="s">
        <v>1598</v>
      </c>
      <c r="G19" s="244" t="s">
        <v>1496</v>
      </c>
      <c r="H19" s="244" t="s">
        <v>412</v>
      </c>
      <c r="I19" s="244">
        <v>1</v>
      </c>
      <c r="J19" s="247">
        <v>8.3026694441862642E-2</v>
      </c>
      <c r="K19" s="247">
        <v>0.19503327009190971</v>
      </c>
      <c r="L19" s="247">
        <v>-9.3965455967019676E-2</v>
      </c>
      <c r="M19" s="247">
        <v>2.9123860241921985E-3</v>
      </c>
      <c r="N19" s="247">
        <v>-2.6752762483802362E-2</v>
      </c>
      <c r="O19" s="247">
        <v>0.15637763331273888</v>
      </c>
      <c r="P19" s="247">
        <v>-8.3806732751220595E-2</v>
      </c>
      <c r="Q19" s="247">
        <v>-0.2344653001416096</v>
      </c>
      <c r="R19" s="247">
        <v>1.0568790084036408E-2</v>
      </c>
      <c r="S19" s="247">
        <v>9.5161028702858308E-2</v>
      </c>
      <c r="T19" s="247">
        <v>0.18096159769341943</v>
      </c>
      <c r="U19" s="247">
        <v>-8.232320194790789E-3</v>
      </c>
      <c r="V19" s="247">
        <v>-0.14635195401419002</v>
      </c>
      <c r="W19" s="247">
        <v>-7.4734231106396862E-2</v>
      </c>
      <c r="X19" s="247">
        <v>4.5125580700248517E-2</v>
      </c>
      <c r="Y19" s="247">
        <v>-7.4717828431667341E-2</v>
      </c>
      <c r="Z19" s="247">
        <v>-0.23866073983353112</v>
      </c>
      <c r="AA19" s="247">
        <v>-0.12476967910900665</v>
      </c>
      <c r="AB19" s="247">
        <v>-9.5124578314570496E-2</v>
      </c>
      <c r="AC19" s="247">
        <v>-5.7332815737819537E-2</v>
      </c>
      <c r="AD19" s="247">
        <v>-0.23708243802067097</v>
      </c>
      <c r="AE19" s="247">
        <v>0</v>
      </c>
      <c r="AF19" s="247">
        <v>1</v>
      </c>
      <c r="AR19" s="247"/>
      <c r="AS19" s="247"/>
      <c r="AT19" s="247"/>
      <c r="AU19" s="247"/>
      <c r="AV19" s="247"/>
      <c r="AW19" s="247"/>
      <c r="AX19" s="247"/>
      <c r="AY19" s="247"/>
      <c r="AZ19" s="247"/>
      <c r="BA19" s="247"/>
      <c r="BB19" s="247"/>
      <c r="BC19" s="247"/>
      <c r="BD19" s="247"/>
      <c r="BE19" s="247"/>
      <c r="BF19" s="247"/>
      <c r="BG19" s="247"/>
      <c r="BH19" s="247"/>
      <c r="BI19" s="247"/>
      <c r="BJ19" s="247"/>
      <c r="BK19" s="247"/>
      <c r="BL19" s="247"/>
      <c r="BM19" s="247"/>
      <c r="BN19" s="247"/>
    </row>
    <row r="20" spans="2:66">
      <c r="B20" s="244">
        <v>0</v>
      </c>
      <c r="C20" s="244">
        <v>0</v>
      </c>
      <c r="D20" s="244">
        <v>6</v>
      </c>
      <c r="E20" s="244" t="s">
        <v>207</v>
      </c>
      <c r="F20" s="244" t="s">
        <v>1599</v>
      </c>
      <c r="G20" s="244" t="s">
        <v>140</v>
      </c>
      <c r="H20" s="244" t="s">
        <v>416</v>
      </c>
      <c r="I20" s="244">
        <v>1</v>
      </c>
      <c r="J20" s="247">
        <v>8.742595961009271E-2</v>
      </c>
      <c r="K20" s="247">
        <v>0.19089594701739659</v>
      </c>
      <c r="L20" s="247">
        <v>-7.3877151252273662E-2</v>
      </c>
      <c r="M20" s="247">
        <v>-6.3173359451518196E-2</v>
      </c>
      <c r="N20" s="247">
        <v>9.1786763677067298E-2</v>
      </c>
      <c r="O20" s="247">
        <v>6.3196679259362926E-2</v>
      </c>
      <c r="P20" s="247">
        <v>-0.21960263047432493</v>
      </c>
      <c r="Q20" s="247">
        <v>0.10932325917634428</v>
      </c>
      <c r="R20" s="247">
        <v>2.9243039037358282E-2</v>
      </c>
      <c r="S20" s="247">
        <v>-3.5259549461312448E-2</v>
      </c>
      <c r="T20" s="247">
        <v>0.3830278438505666</v>
      </c>
      <c r="U20" s="247">
        <v>3.4513315610278472E-3</v>
      </c>
      <c r="V20" s="247">
        <v>-0.1766009048085444</v>
      </c>
      <c r="W20" s="247">
        <v>-0.36374236276293082</v>
      </c>
      <c r="X20" s="247">
        <v>0.11564292710228059</v>
      </c>
      <c r="Y20" s="247">
        <v>0.11104892495685838</v>
      </c>
      <c r="Z20" s="247">
        <v>-1.669698241686491E-2</v>
      </c>
      <c r="AA20" s="247">
        <v>-0.24327223543678006</v>
      </c>
      <c r="AB20" s="247">
        <v>-0.15092579637143794</v>
      </c>
      <c r="AC20" s="247">
        <v>-0.10699127839186608</v>
      </c>
      <c r="AD20" s="247">
        <v>2.3016650342801055E-2</v>
      </c>
      <c r="AE20" s="247">
        <v>0</v>
      </c>
      <c r="AF20" s="247">
        <v>1</v>
      </c>
      <c r="AR20" s="247"/>
      <c r="AS20" s="247"/>
      <c r="AT20" s="247"/>
      <c r="AU20" s="247"/>
      <c r="AV20" s="247"/>
      <c r="AW20" s="247"/>
      <c r="AX20" s="247"/>
      <c r="AY20" s="247"/>
      <c r="AZ20" s="247"/>
      <c r="BA20" s="247"/>
      <c r="BB20" s="247"/>
      <c r="BC20" s="247"/>
      <c r="BD20" s="247"/>
      <c r="BE20" s="247"/>
      <c r="BF20" s="247"/>
      <c r="BG20" s="247"/>
      <c r="BH20" s="247"/>
      <c r="BI20" s="247"/>
      <c r="BJ20" s="247"/>
      <c r="BK20" s="247"/>
      <c r="BL20" s="247"/>
      <c r="BM20" s="247"/>
      <c r="BN20" s="247"/>
    </row>
    <row r="21" spans="2:66">
      <c r="B21" s="244">
        <v>0</v>
      </c>
      <c r="C21" s="244">
        <v>0</v>
      </c>
      <c r="D21" s="244">
        <v>0</v>
      </c>
      <c r="E21" s="244" t="s">
        <v>208</v>
      </c>
      <c r="F21" s="244" t="s">
        <v>1600</v>
      </c>
      <c r="G21" s="244" t="s">
        <v>140</v>
      </c>
      <c r="H21" s="244" t="s">
        <v>417</v>
      </c>
      <c r="I21" s="244">
        <v>1</v>
      </c>
      <c r="J21" s="247">
        <v>0.12605789513812993</v>
      </c>
      <c r="K21" s="247">
        <v>0.23627383705661592</v>
      </c>
      <c r="L21" s="247">
        <v>-4.5823061478638828E-2</v>
      </c>
      <c r="M21" s="247">
        <v>-1.5985970976186245E-2</v>
      </c>
      <c r="N21" s="247">
        <v>-1.1953473793004137E-2</v>
      </c>
      <c r="O21" s="247">
        <v>0.11690006014859237</v>
      </c>
      <c r="P21" s="247">
        <v>-0.11312171194754372</v>
      </c>
      <c r="Q21" s="247">
        <v>-4.3772926356096628E-2</v>
      </c>
      <c r="R21" s="247">
        <v>1.1572250319804134E-2</v>
      </c>
      <c r="S21" s="247">
        <v>2.1568776950381584E-2</v>
      </c>
      <c r="T21" s="247">
        <v>0.13300463398310758</v>
      </c>
      <c r="U21" s="247">
        <v>-2.7439618437661528E-2</v>
      </c>
      <c r="V21" s="247">
        <v>-0.26439118611329965</v>
      </c>
      <c r="W21" s="247">
        <v>-7.8116925475046839E-2</v>
      </c>
      <c r="X21" s="247">
        <v>9.6491896883285962E-3</v>
      </c>
      <c r="Y21" s="247">
        <v>-1.030997704187527E-2</v>
      </c>
      <c r="Z21" s="247">
        <v>-1.1529892156115284E-2</v>
      </c>
      <c r="AA21" s="247">
        <v>-0.15193873315204043</v>
      </c>
      <c r="AB21" s="247">
        <v>-0.16124905753085786</v>
      </c>
      <c r="AC21" s="247">
        <v>2.5397954947857019E-2</v>
      </c>
      <c r="AD21" s="247">
        <v>-0.25802898992722867</v>
      </c>
      <c r="AE21" s="247">
        <v>0</v>
      </c>
      <c r="AF21" s="247">
        <v>1</v>
      </c>
      <c r="AR21" s="247"/>
      <c r="AS21" s="247"/>
      <c r="AT21" s="247"/>
      <c r="AU21" s="247"/>
      <c r="AV21" s="247"/>
      <c r="AW21" s="247"/>
      <c r="AX21" s="247"/>
      <c r="AY21" s="247"/>
      <c r="AZ21" s="247"/>
      <c r="BA21" s="247"/>
      <c r="BB21" s="247"/>
      <c r="BC21" s="247"/>
      <c r="BD21" s="247"/>
      <c r="BE21" s="247"/>
      <c r="BF21" s="247"/>
      <c r="BG21" s="247"/>
      <c r="BH21" s="247"/>
      <c r="BI21" s="247"/>
      <c r="BJ21" s="247"/>
      <c r="BK21" s="247"/>
      <c r="BL21" s="247"/>
      <c r="BM21" s="247"/>
      <c r="BN21" s="247"/>
    </row>
    <row r="22" spans="2:66">
      <c r="B22" s="244">
        <v>0</v>
      </c>
      <c r="C22" s="244">
        <v>0</v>
      </c>
      <c r="D22" s="244">
        <v>0</v>
      </c>
      <c r="E22" s="244" t="s">
        <v>209</v>
      </c>
      <c r="F22" s="244" t="s">
        <v>1601</v>
      </c>
      <c r="G22" s="244" t="s">
        <v>140</v>
      </c>
      <c r="H22" s="244" t="s">
        <v>415</v>
      </c>
      <c r="I22" s="244">
        <v>1</v>
      </c>
      <c r="J22" s="247">
        <v>0.12425838362869851</v>
      </c>
      <c r="K22" s="247">
        <v>0.21690436832865617</v>
      </c>
      <c r="L22" s="247">
        <v>-5.2819743974166763E-2</v>
      </c>
      <c r="M22" s="247">
        <v>-3.1919937467163852E-2</v>
      </c>
      <c r="N22" s="247">
        <v>2.1655838747292992E-2</v>
      </c>
      <c r="O22" s="247">
        <v>9.3735183690206142E-2</v>
      </c>
      <c r="P22" s="247">
        <v>-0.15424339112495025</v>
      </c>
      <c r="Q22" s="247">
        <v>-1.5889491151859355E-3</v>
      </c>
      <c r="R22" s="247">
        <v>6.7530337395404995E-3</v>
      </c>
      <c r="S22" s="247">
        <v>8.1369571624444834E-3</v>
      </c>
      <c r="T22" s="247">
        <v>0.20432091646484449</v>
      </c>
      <c r="U22" s="247">
        <v>-2.1989005497251298E-2</v>
      </c>
      <c r="V22" s="247">
        <v>-0.24272479145042855</v>
      </c>
      <c r="W22" s="247">
        <v>-0.15984315534540428</v>
      </c>
      <c r="X22" s="247">
        <v>3.9723727879650027E-2</v>
      </c>
      <c r="Y22" s="247">
        <v>1.9784979305219146E-2</v>
      </c>
      <c r="Z22" s="247">
        <v>-2.2065890131857075E-2</v>
      </c>
      <c r="AA22" s="247">
        <v>-0.17245223542075114</v>
      </c>
      <c r="AB22" s="247">
        <v>-0.16458437447942686</v>
      </c>
      <c r="AC22" s="247">
        <v>-1.7721908276630859E-2</v>
      </c>
      <c r="AD22" s="247">
        <v>-0.19300606107202806</v>
      </c>
      <c r="AE22" s="247">
        <v>0</v>
      </c>
      <c r="AF22" s="247">
        <v>1</v>
      </c>
      <c r="AR22" s="247"/>
      <c r="AS22" s="247"/>
      <c r="AT22" s="247"/>
      <c r="AU22" s="247"/>
      <c r="AV22" s="247"/>
      <c r="AW22" s="247"/>
      <c r="AX22" s="247"/>
      <c r="AY22" s="247"/>
      <c r="AZ22" s="247"/>
      <c r="BA22" s="247"/>
      <c r="BB22" s="247"/>
      <c r="BC22" s="247"/>
      <c r="BD22" s="247"/>
      <c r="BE22" s="247"/>
      <c r="BF22" s="247"/>
      <c r="BG22" s="247"/>
      <c r="BH22" s="247"/>
      <c r="BI22" s="247"/>
      <c r="BJ22" s="247"/>
      <c r="BK22" s="247"/>
      <c r="BL22" s="247"/>
      <c r="BM22" s="247"/>
      <c r="BN22" s="247"/>
    </row>
    <row r="23" spans="2:66">
      <c r="B23" s="244">
        <v>0</v>
      </c>
      <c r="C23" s="244">
        <v>0</v>
      </c>
      <c r="D23" s="244">
        <v>7</v>
      </c>
      <c r="E23" s="244" t="s">
        <v>210</v>
      </c>
      <c r="F23" s="244" t="s">
        <v>1566</v>
      </c>
      <c r="G23" s="244" t="s">
        <v>1497</v>
      </c>
      <c r="H23" s="244" t="s">
        <v>422</v>
      </c>
      <c r="I23" s="244">
        <v>1</v>
      </c>
      <c r="J23" s="247">
        <v>1.7489970108551259E-2</v>
      </c>
      <c r="K23" s="247">
        <v>7.5352283366800485E-2</v>
      </c>
      <c r="L23" s="247">
        <v>-1.0654022015102294E-2</v>
      </c>
      <c r="M23" s="247">
        <v>6.5510824035457244E-2</v>
      </c>
      <c r="N23" s="247">
        <v>8.9163926330190157E-2</v>
      </c>
      <c r="O23" s="247">
        <v>6.7327026893604647E-2</v>
      </c>
      <c r="P23" s="247">
        <v>2.8284073141967035E-2</v>
      </c>
      <c r="Q23" s="247">
        <v>-0.10166361516608145</v>
      </c>
      <c r="R23" s="247">
        <v>5.0495309325312272E-2</v>
      </c>
      <c r="S23" s="247">
        <v>1.2713303521750353E-2</v>
      </c>
      <c r="T23" s="247">
        <v>-5.2070238870151019E-2</v>
      </c>
      <c r="U23" s="247">
        <v>-2.9461713205974809E-3</v>
      </c>
      <c r="V23" s="247">
        <v>-1.0417170475621832E-2</v>
      </c>
      <c r="W23" s="247">
        <v>1.1128244050927188E-2</v>
      </c>
      <c r="X23" s="247">
        <v>-7.9376543144137099E-2</v>
      </c>
      <c r="Y23" s="247">
        <v>-8.5617187044906617E-2</v>
      </c>
      <c r="Z23" s="247">
        <v>5.3560511243072734E-3</v>
      </c>
      <c r="AA23" s="247">
        <v>-0.13051110932172641</v>
      </c>
      <c r="AB23" s="247">
        <v>-3.6955971148947921E-2</v>
      </c>
      <c r="AC23" s="247">
        <v>-0.14512100790682117</v>
      </c>
      <c r="AD23" s="247">
        <v>-0.11487472245958236</v>
      </c>
      <c r="AE23" s="247">
        <v>0</v>
      </c>
      <c r="AF23" s="247">
        <v>1</v>
      </c>
      <c r="AR23" s="247"/>
      <c r="AS23" s="247"/>
      <c r="AT23" s="247"/>
      <c r="AU23" s="247"/>
      <c r="AV23" s="247"/>
      <c r="AW23" s="247"/>
      <c r="AX23" s="247"/>
      <c r="AY23" s="247"/>
      <c r="AZ23" s="247"/>
      <c r="BA23" s="247"/>
      <c r="BB23" s="247"/>
      <c r="BC23" s="247"/>
      <c r="BD23" s="247"/>
      <c r="BE23" s="247"/>
      <c r="BF23" s="247"/>
      <c r="BG23" s="247"/>
      <c r="BH23" s="247"/>
      <c r="BI23" s="247"/>
      <c r="BJ23" s="247"/>
      <c r="BK23" s="247"/>
      <c r="BL23" s="247"/>
      <c r="BM23" s="247"/>
      <c r="BN23" s="247"/>
    </row>
    <row r="24" spans="2:66">
      <c r="B24" s="244">
        <v>0</v>
      </c>
      <c r="C24" s="244">
        <v>0</v>
      </c>
      <c r="D24" s="244">
        <v>0</v>
      </c>
      <c r="E24" s="244" t="s">
        <v>211</v>
      </c>
      <c r="F24" s="244" t="s">
        <v>1567</v>
      </c>
      <c r="G24" s="244" t="s">
        <v>1497</v>
      </c>
      <c r="H24" s="244" t="s">
        <v>423</v>
      </c>
      <c r="I24" s="244">
        <v>1</v>
      </c>
      <c r="J24" s="247">
        <v>5.9385648609699146E-3</v>
      </c>
      <c r="K24" s="247">
        <v>0.15746881280068956</v>
      </c>
      <c r="L24" s="247">
        <v>4.8925163371945406E-2</v>
      </c>
      <c r="M24" s="247">
        <v>5.2597577635843044E-2</v>
      </c>
      <c r="N24" s="247">
        <v>3.8161417471912235E-2</v>
      </c>
      <c r="O24" s="247">
        <v>-2.3947043314777892E-2</v>
      </c>
      <c r="P24" s="247">
        <v>3.1961458690598327E-2</v>
      </c>
      <c r="Q24" s="247">
        <v>-0.14632551702399613</v>
      </c>
      <c r="R24" s="247">
        <v>8.0861200840263825E-2</v>
      </c>
      <c r="S24" s="247">
        <v>1.98563881335211E-2</v>
      </c>
      <c r="T24" s="247">
        <v>2.0305694150687743E-2</v>
      </c>
      <c r="U24" s="247">
        <v>-1.7963828449246499E-2</v>
      </c>
      <c r="V24" s="247">
        <v>1.090192332204571E-2</v>
      </c>
      <c r="W24" s="247">
        <v>-2.6437158556143113E-2</v>
      </c>
      <c r="X24" s="247">
        <v>-0.14146347939958506</v>
      </c>
      <c r="Y24" s="247">
        <v>-3.5776240882833168E-2</v>
      </c>
      <c r="Z24" s="247">
        <v>3.4317301735405361E-3</v>
      </c>
      <c r="AA24" s="247">
        <v>-0.12504351438089581</v>
      </c>
      <c r="AB24" s="247">
        <v>9.320526935001347E-2</v>
      </c>
      <c r="AC24" s="247">
        <v>-0.12660461459521594</v>
      </c>
      <c r="AD24" s="247">
        <v>-0.10744856971007756</v>
      </c>
      <c r="AE24" s="247">
        <v>0</v>
      </c>
      <c r="AF24" s="247">
        <v>1</v>
      </c>
      <c r="AR24" s="247"/>
      <c r="AS24" s="247"/>
      <c r="AT24" s="247"/>
      <c r="AU24" s="247"/>
      <c r="AV24" s="247"/>
      <c r="AW24" s="247"/>
      <c r="AX24" s="247"/>
      <c r="AY24" s="247"/>
      <c r="AZ24" s="247"/>
      <c r="BA24" s="247"/>
      <c r="BB24" s="247"/>
      <c r="BC24" s="247"/>
      <c r="BD24" s="247"/>
      <c r="BE24" s="247"/>
      <c r="BF24" s="247"/>
      <c r="BG24" s="247"/>
      <c r="BH24" s="247"/>
      <c r="BI24" s="247"/>
      <c r="BJ24" s="247"/>
      <c r="BK24" s="247"/>
      <c r="BL24" s="247"/>
      <c r="BM24" s="247"/>
      <c r="BN24" s="247"/>
    </row>
    <row r="25" spans="2:66">
      <c r="B25" s="244">
        <v>0</v>
      </c>
      <c r="C25" s="244">
        <v>0</v>
      </c>
      <c r="D25" s="244">
        <v>0</v>
      </c>
      <c r="E25" s="244" t="s">
        <v>212</v>
      </c>
      <c r="F25" s="244" t="s">
        <v>1602</v>
      </c>
      <c r="G25" s="244" t="s">
        <v>1497</v>
      </c>
      <c r="H25" s="244" t="s">
        <v>421</v>
      </c>
      <c r="I25" s="244">
        <v>1</v>
      </c>
      <c r="J25" s="247">
        <v>1.6499680103815383E-2</v>
      </c>
      <c r="K25" s="247">
        <v>0.1145143699580279</v>
      </c>
      <c r="L25" s="247">
        <v>2.5644259318900804E-2</v>
      </c>
      <c r="M25" s="247">
        <v>5.9514071108310619E-2</v>
      </c>
      <c r="N25" s="247">
        <v>6.2796133654314537E-2</v>
      </c>
      <c r="O25" s="247">
        <v>1.3144565587515381E-2</v>
      </c>
      <c r="P25" s="247">
        <v>2.8651038201630945E-2</v>
      </c>
      <c r="Q25" s="247">
        <v>-0.12832108374467555</v>
      </c>
      <c r="R25" s="247">
        <v>6.9096941577118612E-2</v>
      </c>
      <c r="S25" s="247">
        <v>1.5803263057828299E-2</v>
      </c>
      <c r="T25" s="247">
        <v>-1.9869106695113065E-2</v>
      </c>
      <c r="U25" s="247">
        <v>-1.2189982435876908E-2</v>
      </c>
      <c r="V25" s="247">
        <v>1.2879049281931496E-3</v>
      </c>
      <c r="W25" s="247">
        <v>-2.5845767839084073E-3</v>
      </c>
      <c r="X25" s="247">
        <v>-0.10930767886814584</v>
      </c>
      <c r="Y25" s="247">
        <v>-6.6119537989731664E-2</v>
      </c>
      <c r="Z25" s="247">
        <v>2.5825249147981497E-3</v>
      </c>
      <c r="AA25" s="247">
        <v>-0.12574554620933012</v>
      </c>
      <c r="AB25" s="247">
        <v>2.9984074377586468E-2</v>
      </c>
      <c r="AC25" s="247">
        <v>-0.1358772645153348</v>
      </c>
      <c r="AD25" s="247">
        <v>-0.11871790108803033</v>
      </c>
      <c r="AE25" s="247">
        <v>0</v>
      </c>
      <c r="AF25" s="247">
        <v>1</v>
      </c>
      <c r="AR25" s="247"/>
      <c r="AS25" s="247"/>
      <c r="AT25" s="247"/>
      <c r="AU25" s="247"/>
      <c r="AV25" s="247"/>
      <c r="AW25" s="247"/>
      <c r="AX25" s="247"/>
      <c r="AY25" s="247"/>
      <c r="AZ25" s="247"/>
      <c r="BA25" s="247"/>
      <c r="BB25" s="247"/>
      <c r="BC25" s="247"/>
      <c r="BD25" s="247"/>
      <c r="BE25" s="247"/>
      <c r="BF25" s="247"/>
      <c r="BG25" s="247"/>
      <c r="BH25" s="247"/>
      <c r="BI25" s="247"/>
      <c r="BJ25" s="247"/>
      <c r="BK25" s="247"/>
      <c r="BL25" s="247"/>
      <c r="BM25" s="247"/>
      <c r="BN25" s="247"/>
    </row>
    <row r="26" spans="2:66">
      <c r="B26" s="244">
        <v>0</v>
      </c>
      <c r="C26" s="244">
        <v>0</v>
      </c>
      <c r="D26" s="244">
        <v>8</v>
      </c>
      <c r="E26" s="244" t="s">
        <v>213</v>
      </c>
      <c r="F26" s="244" t="s">
        <v>1603</v>
      </c>
      <c r="G26" s="244" t="s">
        <v>140</v>
      </c>
      <c r="H26" s="244" t="s">
        <v>426</v>
      </c>
      <c r="I26" s="244">
        <v>0</v>
      </c>
      <c r="J26" s="247" t="e">
        <v>#VALUE!</v>
      </c>
      <c r="K26" s="247" t="e">
        <v>#VALUE!</v>
      </c>
      <c r="L26" s="247" t="e">
        <v>#VALUE!</v>
      </c>
      <c r="M26" s="247" t="e">
        <v>#VALUE!</v>
      </c>
      <c r="N26" s="247" t="e">
        <v>#VALUE!</v>
      </c>
      <c r="O26" s="247" t="e">
        <v>#VALUE!</v>
      </c>
      <c r="P26" s="247" t="e">
        <v>#VALUE!</v>
      </c>
      <c r="Q26" s="247" t="e">
        <v>#VALUE!</v>
      </c>
      <c r="R26" s="247" t="e">
        <v>#VALUE!</v>
      </c>
      <c r="S26" s="247" t="e">
        <v>#VALUE!</v>
      </c>
      <c r="T26" s="247" t="e">
        <v>#VALUE!</v>
      </c>
      <c r="U26" s="247" t="e">
        <v>#VALUE!</v>
      </c>
      <c r="V26" s="247" t="e">
        <v>#VALUE!</v>
      </c>
      <c r="W26" s="247" t="e">
        <v>#VALUE!</v>
      </c>
      <c r="X26" s="247" t="e">
        <v>#VALUE!</v>
      </c>
      <c r="Y26" s="247" t="e">
        <v>#VALUE!</v>
      </c>
      <c r="Z26" s="247" t="e">
        <v>#VALUE!</v>
      </c>
      <c r="AA26" s="247" t="e">
        <v>#VALUE!</v>
      </c>
      <c r="AB26" s="247" t="e">
        <v>#VALUE!</v>
      </c>
      <c r="AC26" s="247" t="e">
        <v>#VALUE!</v>
      </c>
      <c r="AD26" s="247" t="e">
        <v>#VALUE!</v>
      </c>
      <c r="AE26" s="247" t="e">
        <v>#VALUE!</v>
      </c>
      <c r="AF26" s="247" t="e">
        <v>#VALUE!</v>
      </c>
      <c r="AR26" s="247"/>
      <c r="AS26" s="247"/>
      <c r="AT26" s="247"/>
      <c r="AU26" s="247"/>
      <c r="AV26" s="247"/>
      <c r="AW26" s="247"/>
      <c r="AX26" s="247"/>
      <c r="AY26" s="247"/>
      <c r="AZ26" s="247"/>
      <c r="BA26" s="247"/>
      <c r="BB26" s="247"/>
      <c r="BC26" s="247"/>
      <c r="BD26" s="247"/>
      <c r="BE26" s="247"/>
      <c r="BF26" s="247"/>
      <c r="BG26" s="247"/>
      <c r="BH26" s="247"/>
      <c r="BI26" s="247"/>
      <c r="BJ26" s="247"/>
      <c r="BK26" s="247"/>
      <c r="BL26" s="247"/>
      <c r="BM26" s="247"/>
      <c r="BN26" s="247"/>
    </row>
    <row r="27" spans="2:66">
      <c r="B27" s="244">
        <v>0</v>
      </c>
      <c r="C27" s="244">
        <v>0</v>
      </c>
      <c r="D27" s="244">
        <v>9</v>
      </c>
      <c r="E27" s="244" t="s">
        <v>214</v>
      </c>
      <c r="F27" s="244" t="s">
        <v>1604</v>
      </c>
      <c r="G27" s="244" t="s">
        <v>140</v>
      </c>
      <c r="H27" s="244" t="s">
        <v>427</v>
      </c>
      <c r="I27" s="244">
        <v>1</v>
      </c>
      <c r="J27" s="247">
        <v>-0.2949008966147989</v>
      </c>
      <c r="K27" s="247">
        <v>7.3869195709615657E-2</v>
      </c>
      <c r="L27" s="247">
        <v>0.12694693930971454</v>
      </c>
      <c r="M27" s="247">
        <v>-0.18390802741483653</v>
      </c>
      <c r="N27" s="247">
        <v>0.18595488004466079</v>
      </c>
      <c r="O27" s="247">
        <v>0.25936694899522306</v>
      </c>
      <c r="P27" s="247">
        <v>8.0062831519296412E-2</v>
      </c>
      <c r="Q27" s="247">
        <v>6.6044741469137469E-2</v>
      </c>
      <c r="R27" s="247">
        <v>-0.26043036780377643</v>
      </c>
      <c r="S27" s="247">
        <v>-4.9114899485777998E-2</v>
      </c>
      <c r="T27" s="247">
        <v>0.45217343969702389</v>
      </c>
      <c r="U27" s="247">
        <v>-1.7630888197772563E-2</v>
      </c>
      <c r="V27" s="247">
        <v>5.9965743394158208E-2</v>
      </c>
      <c r="W27" s="247">
        <v>0.28858192330108501</v>
      </c>
      <c r="X27" s="247">
        <v>0.26690077506572341</v>
      </c>
      <c r="Y27" s="247">
        <v>0.13572134199340116</v>
      </c>
      <c r="Z27" s="247">
        <v>0.11377241763980619</v>
      </c>
      <c r="AA27" s="247">
        <v>0.30767252513790416</v>
      </c>
      <c r="AB27" s="247">
        <v>-0.20695756427181647</v>
      </c>
      <c r="AC27" s="247">
        <v>-2.1666142614744324E-2</v>
      </c>
      <c r="AD27" s="247">
        <v>0.2925727192852961</v>
      </c>
      <c r="AE27" s="247">
        <v>0</v>
      </c>
      <c r="AF27" s="247">
        <v>1</v>
      </c>
      <c r="AR27" s="247"/>
      <c r="AS27" s="247"/>
      <c r="AT27" s="247"/>
      <c r="AU27" s="247"/>
      <c r="AV27" s="247"/>
      <c r="AW27" s="247"/>
      <c r="AX27" s="247"/>
      <c r="AY27" s="247"/>
      <c r="AZ27" s="247"/>
      <c r="BA27" s="247"/>
      <c r="BB27" s="247"/>
      <c r="BC27" s="247"/>
      <c r="BD27" s="247"/>
      <c r="BE27" s="247"/>
      <c r="BF27" s="247"/>
      <c r="BG27" s="247"/>
      <c r="BH27" s="247"/>
      <c r="BI27" s="247"/>
      <c r="BJ27" s="247"/>
      <c r="BK27" s="247"/>
      <c r="BL27" s="247"/>
      <c r="BM27" s="247"/>
      <c r="BN27" s="247"/>
    </row>
    <row r="28" spans="2:66">
      <c r="B28" s="244" t="s">
        <v>332</v>
      </c>
      <c r="C28" s="244" t="s">
        <v>1935</v>
      </c>
      <c r="D28" s="244">
        <v>10</v>
      </c>
      <c r="E28" s="244" t="s">
        <v>215</v>
      </c>
      <c r="F28" s="244" t="s">
        <v>1568</v>
      </c>
      <c r="G28" s="244" t="s">
        <v>1497</v>
      </c>
      <c r="H28" s="244" t="s">
        <v>424</v>
      </c>
      <c r="I28" s="244">
        <v>0</v>
      </c>
      <c r="J28" s="247" t="e">
        <v>#VALUE!</v>
      </c>
      <c r="K28" s="247" t="e">
        <v>#VALUE!</v>
      </c>
      <c r="L28" s="247" t="e">
        <v>#VALUE!</v>
      </c>
      <c r="M28" s="247" t="e">
        <v>#VALUE!</v>
      </c>
      <c r="N28" s="247" t="e">
        <v>#VALUE!</v>
      </c>
      <c r="O28" s="247" t="e">
        <v>#VALUE!</v>
      </c>
      <c r="P28" s="247" t="e">
        <v>#VALUE!</v>
      </c>
      <c r="Q28" s="247" t="e">
        <v>#VALUE!</v>
      </c>
      <c r="R28" s="247" t="e">
        <v>#VALUE!</v>
      </c>
      <c r="S28" s="247" t="e">
        <v>#VALUE!</v>
      </c>
      <c r="T28" s="247" t="e">
        <v>#VALUE!</v>
      </c>
      <c r="U28" s="247" t="e">
        <v>#VALUE!</v>
      </c>
      <c r="V28" s="247" t="e">
        <v>#VALUE!</v>
      </c>
      <c r="W28" s="247" t="e">
        <v>#VALUE!</v>
      </c>
      <c r="X28" s="247" t="e">
        <v>#VALUE!</v>
      </c>
      <c r="Y28" s="247" t="e">
        <v>#VALUE!</v>
      </c>
      <c r="Z28" s="247" t="e">
        <v>#VALUE!</v>
      </c>
      <c r="AA28" s="247" t="e">
        <v>#VALUE!</v>
      </c>
      <c r="AB28" s="247" t="e">
        <v>#VALUE!</v>
      </c>
      <c r="AC28" s="247" t="e">
        <v>#VALUE!</v>
      </c>
      <c r="AD28" s="247" t="e">
        <v>#VALUE!</v>
      </c>
      <c r="AE28" s="247" t="e">
        <v>#VALUE!</v>
      </c>
      <c r="AF28" s="247" t="e">
        <v>#VALUE!</v>
      </c>
      <c r="AR28" s="247"/>
      <c r="AS28" s="247"/>
      <c r="AT28" s="247"/>
      <c r="AU28" s="247"/>
      <c r="AV28" s="247"/>
      <c r="AW28" s="247"/>
      <c r="AX28" s="247"/>
      <c r="AY28" s="247"/>
      <c r="AZ28" s="247"/>
      <c r="BA28" s="247"/>
      <c r="BB28" s="247"/>
      <c r="BC28" s="247"/>
      <c r="BD28" s="247"/>
      <c r="BE28" s="247"/>
      <c r="BF28" s="247"/>
      <c r="BG28" s="247"/>
      <c r="BH28" s="247"/>
      <c r="BI28" s="247"/>
      <c r="BJ28" s="247"/>
      <c r="BK28" s="247"/>
      <c r="BL28" s="247"/>
      <c r="BM28" s="247"/>
      <c r="BN28" s="247"/>
    </row>
    <row r="29" spans="2:66">
      <c r="B29" s="244">
        <v>0</v>
      </c>
      <c r="C29" s="244">
        <v>0</v>
      </c>
      <c r="D29" s="244">
        <v>11</v>
      </c>
      <c r="E29" s="244" t="s">
        <v>216</v>
      </c>
      <c r="F29" s="244" t="s">
        <v>1605</v>
      </c>
      <c r="G29" s="244" t="s">
        <v>1497</v>
      </c>
      <c r="H29" s="244" t="s">
        <v>425</v>
      </c>
      <c r="I29" s="244">
        <v>0</v>
      </c>
      <c r="J29" s="247">
        <v>0.20689655172413793</v>
      </c>
      <c r="K29" s="247">
        <v>-0.1206896551724138</v>
      </c>
      <c r="L29" s="247">
        <v>-5.1724137931034482E-2</v>
      </c>
      <c r="M29" s="247">
        <v>-6.8965517241379309E-2</v>
      </c>
      <c r="N29" s="247">
        <v>0.13793103448275862</v>
      </c>
      <c r="O29" s="247">
        <v>0.15517241379310345</v>
      </c>
      <c r="P29" s="247">
        <v>0</v>
      </c>
      <c r="Q29" s="247" t="e">
        <v>#VALUE!</v>
      </c>
      <c r="R29" s="247">
        <v>6.8965517241379309E-2</v>
      </c>
      <c r="S29" s="247">
        <v>-3.4482758620689655E-2</v>
      </c>
      <c r="T29" s="247">
        <v>0.13793103448275862</v>
      </c>
      <c r="U29" s="247">
        <v>-5.1724137931034482E-2</v>
      </c>
      <c r="V29" s="247">
        <v>8.6206896551724144E-2</v>
      </c>
      <c r="W29" s="247">
        <v>-8.6206896551724144E-2</v>
      </c>
      <c r="X29" s="247">
        <v>5.1724137931034482E-2</v>
      </c>
      <c r="Y29" s="247">
        <v>-0.1206896551724138</v>
      </c>
      <c r="Z29" s="247">
        <v>-8.6206896551724144E-2</v>
      </c>
      <c r="AA29" s="247">
        <v>0.15517241379310345</v>
      </c>
      <c r="AB29" s="247">
        <v>-1.7241379310344827E-2</v>
      </c>
      <c r="AC29" s="247">
        <v>5.1724137931034482E-2</v>
      </c>
      <c r="AD29" s="247">
        <v>-0.1206896551724138</v>
      </c>
      <c r="AE29" s="247">
        <v>0</v>
      </c>
      <c r="AF29" s="247">
        <v>-1</v>
      </c>
      <c r="AR29" s="247"/>
      <c r="AS29" s="247"/>
      <c r="AT29" s="247"/>
      <c r="AU29" s="247"/>
      <c r="AV29" s="247"/>
      <c r="AW29" s="247"/>
      <c r="AX29" s="247"/>
      <c r="AY29" s="247"/>
      <c r="AZ29" s="247"/>
      <c r="BA29" s="247"/>
      <c r="BB29" s="247"/>
      <c r="BC29" s="247"/>
      <c r="BD29" s="247"/>
      <c r="BE29" s="247"/>
      <c r="BF29" s="247"/>
      <c r="BG29" s="247"/>
      <c r="BH29" s="247"/>
      <c r="BI29" s="247"/>
      <c r="BJ29" s="247"/>
      <c r="BK29" s="247"/>
      <c r="BL29" s="247"/>
      <c r="BM29" s="247"/>
      <c r="BN29" s="247"/>
    </row>
    <row r="30" spans="2:66">
      <c r="B30" s="244">
        <v>0</v>
      </c>
      <c r="C30" s="244">
        <v>0</v>
      </c>
      <c r="D30" s="244">
        <v>12</v>
      </c>
      <c r="E30" s="244" t="s">
        <v>1606</v>
      </c>
      <c r="F30" s="244" t="s">
        <v>1607</v>
      </c>
      <c r="G30" s="244" t="s">
        <v>1497</v>
      </c>
      <c r="H30" s="244" t="s">
        <v>428</v>
      </c>
      <c r="I30" s="244">
        <v>0</v>
      </c>
      <c r="J30" s="247">
        <v>-3.2571644994318881E-2</v>
      </c>
      <c r="K30" s="247">
        <v>-0.1464461557884105</v>
      </c>
      <c r="L30" s="247">
        <v>2.0451963135967741E-2</v>
      </c>
      <c r="M30" s="247">
        <v>-4.3050119934351684E-2</v>
      </c>
      <c r="N30" s="247">
        <v>7.2844337836131937E-2</v>
      </c>
      <c r="O30" s="247">
        <v>-7.5116778184572519E-2</v>
      </c>
      <c r="P30" s="247">
        <v>0.11905062492109592</v>
      </c>
      <c r="Q30" s="247">
        <v>-2.6511804065143221E-2</v>
      </c>
      <c r="R30" s="247">
        <v>7.4106804696376788E-2</v>
      </c>
      <c r="S30" s="247">
        <v>-8.7867693473046266E-2</v>
      </c>
      <c r="T30" s="247">
        <v>5.7947228885241807E-2</v>
      </c>
      <c r="U30" s="247">
        <v>5.9335942431512825E-3</v>
      </c>
      <c r="V30" s="247">
        <v>4.3050119934351865E-2</v>
      </c>
      <c r="W30" s="247">
        <v>7.0571897487690993E-2</v>
      </c>
      <c r="X30" s="247">
        <v>5.5927281908849984E-2</v>
      </c>
      <c r="Y30" s="247">
        <v>0.1439212220679208</v>
      </c>
      <c r="Z30" s="247">
        <v>0.125741699280394</v>
      </c>
      <c r="AA30" s="247">
        <v>0.15667213735639454</v>
      </c>
      <c r="AB30" s="247">
        <v>8.6605226612801414E-2</v>
      </c>
      <c r="AC30" s="247">
        <v>-6.6279510162858227E-2</v>
      </c>
      <c r="AD30" s="247">
        <v>8.0040398939527885E-2</v>
      </c>
      <c r="AE30" s="247">
        <v>0</v>
      </c>
      <c r="AF30" s="247">
        <v>-1</v>
      </c>
      <c r="AR30" s="247"/>
      <c r="AS30" s="247"/>
      <c r="AT30" s="247"/>
      <c r="AU30" s="247"/>
      <c r="AV30" s="247"/>
      <c r="AW30" s="247"/>
      <c r="AX30" s="247"/>
      <c r="AY30" s="247"/>
      <c r="AZ30" s="247"/>
      <c r="BA30" s="247"/>
      <c r="BB30" s="247"/>
      <c r="BC30" s="247"/>
      <c r="BD30" s="247"/>
      <c r="BE30" s="247"/>
      <c r="BF30" s="247"/>
      <c r="BG30" s="247"/>
      <c r="BH30" s="247"/>
      <c r="BI30" s="247"/>
      <c r="BJ30" s="247"/>
      <c r="BK30" s="247"/>
      <c r="BL30" s="247"/>
      <c r="BM30" s="247"/>
      <c r="BN30" s="247"/>
    </row>
    <row r="31" spans="2:66">
      <c r="B31" s="244" t="s">
        <v>333</v>
      </c>
      <c r="C31" s="244" t="s">
        <v>1936</v>
      </c>
      <c r="D31" s="244">
        <v>14</v>
      </c>
      <c r="E31" s="244" t="s">
        <v>217</v>
      </c>
      <c r="F31" s="244" t="s">
        <v>1559</v>
      </c>
      <c r="G31" s="244" t="s">
        <v>1497</v>
      </c>
      <c r="H31" s="244" t="s">
        <v>1457</v>
      </c>
      <c r="I31" s="244">
        <v>0</v>
      </c>
      <c r="J31" s="247">
        <v>2.1609132916553458E-2</v>
      </c>
      <c r="K31" s="247">
        <v>-5.164446860559873E-3</v>
      </c>
      <c r="L31" s="247">
        <v>-2.4191356346833396E-2</v>
      </c>
      <c r="M31" s="247">
        <v>-2.4191356346833396E-2</v>
      </c>
      <c r="N31" s="247">
        <v>0.10220168524055445</v>
      </c>
      <c r="O31" s="247">
        <v>5.1916281598260498E-2</v>
      </c>
      <c r="P31" s="247">
        <v>0.10940472954607226</v>
      </c>
      <c r="Q31" s="247" t="e">
        <v>#VALUE!</v>
      </c>
      <c r="R31" s="247">
        <v>5.8711606414786725E-2</v>
      </c>
      <c r="S31" s="247">
        <v>-3.6558847512911087E-2</v>
      </c>
      <c r="T31" s="247">
        <v>0.12258765969013313</v>
      </c>
      <c r="U31" s="247">
        <v>-2.8676270725740683E-2</v>
      </c>
      <c r="V31" s="247">
        <v>-5.6808915466159182E-2</v>
      </c>
      <c r="W31" s="247">
        <v>3.8325631965208037E-2</v>
      </c>
      <c r="X31" s="247">
        <v>-1.7396031530307166E-2</v>
      </c>
      <c r="Y31" s="247">
        <v>-2.0114161456917697E-2</v>
      </c>
      <c r="Z31" s="247">
        <v>-9.1736885023104106E-2</v>
      </c>
      <c r="AA31" s="247">
        <v>-3.8053818972547042E-3</v>
      </c>
      <c r="AB31" s="247">
        <v>-5.164446860559873E-3</v>
      </c>
      <c r="AC31" s="247">
        <v>6.41478662680076E-2</v>
      </c>
      <c r="AD31" s="247">
        <v>4.5120956781734271E-2</v>
      </c>
      <c r="AE31" s="247">
        <v>0</v>
      </c>
      <c r="AF31" s="247">
        <v>-1</v>
      </c>
      <c r="AR31" s="247"/>
      <c r="AS31" s="247"/>
      <c r="AT31" s="247"/>
      <c r="AU31" s="247"/>
      <c r="AV31" s="247"/>
      <c r="AW31" s="247"/>
      <c r="AX31" s="247"/>
      <c r="AY31" s="247"/>
      <c r="AZ31" s="247"/>
      <c r="BA31" s="247"/>
      <c r="BB31" s="247"/>
      <c r="BC31" s="247"/>
      <c r="BD31" s="247"/>
      <c r="BE31" s="247"/>
      <c r="BF31" s="247"/>
      <c r="BG31" s="247"/>
      <c r="BH31" s="247"/>
      <c r="BI31" s="247"/>
      <c r="BJ31" s="247"/>
      <c r="BK31" s="247"/>
      <c r="BL31" s="247"/>
      <c r="BM31" s="247"/>
      <c r="BN31" s="247"/>
    </row>
    <row r="32" spans="2:66">
      <c r="B32" s="244">
        <v>0</v>
      </c>
      <c r="C32" s="244">
        <v>0</v>
      </c>
      <c r="D32" s="244">
        <v>15</v>
      </c>
      <c r="E32" s="244" t="s">
        <v>218</v>
      </c>
      <c r="F32" s="244" t="s">
        <v>1525</v>
      </c>
      <c r="G32" s="244" t="s">
        <v>1497</v>
      </c>
      <c r="H32" s="244" t="s">
        <v>1458</v>
      </c>
      <c r="I32" s="244">
        <v>0</v>
      </c>
      <c r="J32" s="247">
        <v>-4.2155009451795782E-2</v>
      </c>
      <c r="K32" s="247">
        <v>1.5122873345935808E-2</v>
      </c>
      <c r="L32" s="247">
        <v>-2.2684310018903513E-2</v>
      </c>
      <c r="M32" s="247">
        <v>-1.3232514177693682E-2</v>
      </c>
      <c r="N32" s="247">
        <v>0.13232514177693763</v>
      </c>
      <c r="O32" s="247">
        <v>1.1342155009451823E-2</v>
      </c>
      <c r="P32" s="247">
        <v>0.18034026465028355</v>
      </c>
      <c r="Q32" s="247" t="e">
        <v>#VALUE!</v>
      </c>
      <c r="R32" s="247">
        <v>5.860113421550097E-2</v>
      </c>
      <c r="S32" s="247">
        <v>-4.3478260869565168E-2</v>
      </c>
      <c r="T32" s="247">
        <v>0.20037807183364842</v>
      </c>
      <c r="U32" s="247">
        <v>-1.4933837429111516E-2</v>
      </c>
      <c r="V32" s="247">
        <v>-3.5916824196597329E-2</v>
      </c>
      <c r="W32" s="247">
        <v>-4.3478260869565168E-2</v>
      </c>
      <c r="X32" s="247">
        <v>6.80529300567108E-2</v>
      </c>
      <c r="Y32" s="247">
        <v>-2.4574669187145504E-2</v>
      </c>
      <c r="Z32" s="247">
        <v>6.0491493383742967E-3</v>
      </c>
      <c r="AA32" s="247">
        <v>5.671077504725979E-3</v>
      </c>
      <c r="AB32" s="247">
        <v>3.402646502835547E-2</v>
      </c>
      <c r="AC32" s="247">
        <v>5.2930056710775129E-2</v>
      </c>
      <c r="AD32" s="247">
        <v>4.725897920604915E-2</v>
      </c>
      <c r="AE32" s="247">
        <v>0</v>
      </c>
      <c r="AF32" s="247">
        <v>-1</v>
      </c>
      <c r="AR32" s="247"/>
      <c r="AS32" s="247"/>
      <c r="AT32" s="247"/>
      <c r="AU32" s="247"/>
      <c r="AV32" s="247"/>
      <c r="AW32" s="247"/>
      <c r="AX32" s="247"/>
      <c r="AY32" s="247"/>
      <c r="AZ32" s="247"/>
      <c r="BA32" s="247"/>
      <c r="BB32" s="247"/>
      <c r="BC32" s="247"/>
      <c r="BD32" s="247"/>
      <c r="BE32" s="247"/>
      <c r="BF32" s="247"/>
      <c r="BG32" s="247"/>
      <c r="BH32" s="247"/>
      <c r="BI32" s="247"/>
      <c r="BJ32" s="247"/>
      <c r="BK32" s="247"/>
      <c r="BL32" s="247"/>
      <c r="BM32" s="247"/>
      <c r="BN32" s="247"/>
    </row>
    <row r="33" spans="2:66">
      <c r="B33" s="244">
        <v>0</v>
      </c>
      <c r="C33" s="244">
        <v>0</v>
      </c>
      <c r="D33" s="244">
        <v>16</v>
      </c>
      <c r="E33" s="244" t="s">
        <v>219</v>
      </c>
      <c r="F33" s="244" t="s">
        <v>1524</v>
      </c>
      <c r="G33" s="244" t="s">
        <v>1497</v>
      </c>
      <c r="H33" s="244" t="s">
        <v>1459</v>
      </c>
      <c r="I33" s="244">
        <v>0</v>
      </c>
      <c r="J33" s="247">
        <v>-4.1923365890308026E-2</v>
      </c>
      <c r="K33" s="247">
        <v>7.1374906085649892E-2</v>
      </c>
      <c r="L33" s="247">
        <v>-7.5882794891059313E-2</v>
      </c>
      <c r="M33" s="247">
        <v>-2.17881292261458E-2</v>
      </c>
      <c r="N33" s="247">
        <v>8.6401202103681449E-2</v>
      </c>
      <c r="O33" s="247">
        <v>9.8422238918106641E-2</v>
      </c>
      <c r="P33" s="247">
        <v>7.7385424492862592E-2</v>
      </c>
      <c r="Q33" s="247" t="e">
        <v>#VALUE!</v>
      </c>
      <c r="R33" s="247">
        <v>7.7385424492862592E-2</v>
      </c>
      <c r="S33" s="247">
        <v>6.0105184072127074E-3</v>
      </c>
      <c r="T33" s="247">
        <v>1.5777610818933092E-2</v>
      </c>
      <c r="U33" s="247">
        <v>1.6528925619834626E-3</v>
      </c>
      <c r="V33" s="247">
        <v>-5.7851239669421406E-2</v>
      </c>
      <c r="W33" s="247">
        <v>0.1134485349361382</v>
      </c>
      <c r="X33" s="247">
        <v>-2.7798647633358292E-2</v>
      </c>
      <c r="Y33" s="247">
        <v>2.4793388429752154E-2</v>
      </c>
      <c r="Z33" s="247">
        <v>-0.14440270473328323</v>
      </c>
      <c r="AA33" s="247">
        <v>-8.2644628099173122E-3</v>
      </c>
      <c r="AB33" s="247">
        <v>4.1322314049586778E-2</v>
      </c>
      <c r="AC33" s="247">
        <v>8.9406461307287799E-2</v>
      </c>
      <c r="AD33" s="247">
        <v>2.0285499624342729E-2</v>
      </c>
      <c r="AE33" s="247">
        <v>0</v>
      </c>
      <c r="AF33" s="247">
        <v>-1</v>
      </c>
      <c r="AR33" s="247"/>
      <c r="AS33" s="247"/>
      <c r="AT33" s="247"/>
      <c r="AU33" s="247"/>
      <c r="AV33" s="247"/>
      <c r="AW33" s="247"/>
      <c r="AX33" s="247"/>
      <c r="AY33" s="247"/>
      <c r="AZ33" s="247"/>
      <c r="BA33" s="247"/>
      <c r="BB33" s="247"/>
      <c r="BC33" s="247"/>
      <c r="BD33" s="247"/>
      <c r="BE33" s="247"/>
      <c r="BF33" s="247"/>
      <c r="BG33" s="247"/>
      <c r="BH33" s="247"/>
      <c r="BI33" s="247"/>
      <c r="BJ33" s="247"/>
      <c r="BK33" s="247"/>
      <c r="BL33" s="247"/>
      <c r="BM33" s="247"/>
      <c r="BN33" s="247"/>
    </row>
    <row r="34" spans="2:66">
      <c r="B34" s="244">
        <v>0</v>
      </c>
      <c r="C34" s="244">
        <v>0</v>
      </c>
      <c r="D34" s="244">
        <v>17</v>
      </c>
      <c r="E34" s="244" t="s">
        <v>220</v>
      </c>
      <c r="F34" s="244" t="s">
        <v>1526</v>
      </c>
      <c r="G34" s="244" t="s">
        <v>1497</v>
      </c>
      <c r="H34" s="244" t="s">
        <v>1460</v>
      </c>
      <c r="I34" s="244">
        <v>0</v>
      </c>
      <c r="J34" s="247">
        <v>-1.0898522644708574E-3</v>
      </c>
      <c r="K34" s="247">
        <v>2.3371276338096474E-2</v>
      </c>
      <c r="L34" s="247">
        <v>-1.5015742310486739E-2</v>
      </c>
      <c r="M34" s="247">
        <v>-3.330104141438605E-2</v>
      </c>
      <c r="N34" s="247">
        <v>-1.9375151368369653E-3</v>
      </c>
      <c r="O34" s="247">
        <v>-7.7500605473480328E-3</v>
      </c>
      <c r="P34" s="247">
        <v>4.1656575441995615E-2</v>
      </c>
      <c r="Q34" s="247" t="e">
        <v>#VALUE!</v>
      </c>
      <c r="R34" s="247">
        <v>6.8055219181399909E-2</v>
      </c>
      <c r="S34" s="247">
        <v>-8.2344393315571893E-3</v>
      </c>
      <c r="T34" s="247">
        <v>3.7902639864373887E-2</v>
      </c>
      <c r="U34" s="247">
        <v>-4.8437878420924136E-3</v>
      </c>
      <c r="V34" s="247">
        <v>-1.9011867280213045E-2</v>
      </c>
      <c r="W34" s="247">
        <v>2.2281424073625617E-2</v>
      </c>
      <c r="X34" s="247">
        <v>-5.0859772341971627E-3</v>
      </c>
      <c r="Y34" s="247">
        <v>-4.8437878420924136E-3</v>
      </c>
      <c r="Z34" s="247">
        <v>-1.5136837006539113E-2</v>
      </c>
      <c r="AA34" s="247">
        <v>-1.973843545652695E-2</v>
      </c>
      <c r="AB34" s="247">
        <v>9.0821022039234683E-3</v>
      </c>
      <c r="AC34" s="247">
        <v>2.1918139985468665E-2</v>
      </c>
      <c r="AD34" s="247">
        <v>-1.2109469605237487E-4</v>
      </c>
      <c r="AE34" s="247">
        <v>0</v>
      </c>
      <c r="AF34" s="247">
        <v>-1</v>
      </c>
      <c r="AR34" s="247"/>
      <c r="AS34" s="247"/>
      <c r="AT34" s="247"/>
      <c r="AU34" s="247"/>
      <c r="AV34" s="247"/>
      <c r="AW34" s="247"/>
      <c r="AX34" s="247"/>
      <c r="AY34" s="247"/>
      <c r="AZ34" s="247"/>
      <c r="BA34" s="247"/>
      <c r="BB34" s="247"/>
      <c r="BC34" s="247"/>
      <c r="BD34" s="247"/>
      <c r="BE34" s="247"/>
      <c r="BF34" s="247"/>
      <c r="BG34" s="247"/>
      <c r="BH34" s="247"/>
      <c r="BI34" s="247"/>
      <c r="BJ34" s="247"/>
      <c r="BK34" s="247"/>
      <c r="BL34" s="247"/>
      <c r="BM34" s="247"/>
      <c r="BN34" s="247"/>
    </row>
    <row r="35" spans="2:66">
      <c r="B35" s="244" t="s">
        <v>334</v>
      </c>
      <c r="C35" s="244" t="s">
        <v>1937</v>
      </c>
      <c r="D35" s="244">
        <v>18</v>
      </c>
      <c r="E35" s="244" t="s">
        <v>221</v>
      </c>
      <c r="F35" s="244" t="s">
        <v>1550</v>
      </c>
      <c r="G35" s="244" t="s">
        <v>1497</v>
      </c>
      <c r="H35" s="244" t="s">
        <v>1461</v>
      </c>
      <c r="I35" s="244">
        <v>0</v>
      </c>
      <c r="J35" s="247">
        <v>-1.9171384457025153E-2</v>
      </c>
      <c r="K35" s="247">
        <v>-6.176016469377303E-3</v>
      </c>
      <c r="L35" s="247">
        <v>-2.8306742151312441E-2</v>
      </c>
      <c r="M35" s="247">
        <v>-7.0252187339166161E-2</v>
      </c>
      <c r="N35" s="247">
        <v>4.1173443129181718E-2</v>
      </c>
      <c r="O35" s="247">
        <v>-2.6505404014410736E-2</v>
      </c>
      <c r="P35" s="247">
        <v>0.11966031909418422</v>
      </c>
      <c r="Q35" s="247" t="e">
        <v>#VALUE!</v>
      </c>
      <c r="R35" s="247">
        <v>5.519814719505927E-2</v>
      </c>
      <c r="S35" s="247">
        <v>-3.0751415337107572E-2</v>
      </c>
      <c r="T35" s="247">
        <v>9.4570252187339096E-2</v>
      </c>
      <c r="U35" s="247">
        <v>3.9886773031395043E-3</v>
      </c>
      <c r="V35" s="247">
        <v>0.10177560473494592</v>
      </c>
      <c r="W35" s="247">
        <v>-4.2074112197632477E-2</v>
      </c>
      <c r="X35" s="247">
        <v>3.5769428718476597E-2</v>
      </c>
      <c r="Y35" s="247">
        <v>-5.8157488419969067E-2</v>
      </c>
      <c r="Z35" s="247">
        <v>4.6320123520329319E-3</v>
      </c>
      <c r="AA35" s="247">
        <v>-3.8986103962943913E-2</v>
      </c>
      <c r="AB35" s="247">
        <v>-5.8800823468862499E-2</v>
      </c>
      <c r="AC35" s="247">
        <v>3.3710756562017559E-2</v>
      </c>
      <c r="AD35" s="247">
        <v>2.7277406073082919E-2</v>
      </c>
      <c r="AE35" s="247">
        <v>0</v>
      </c>
      <c r="AF35" s="247">
        <v>-1</v>
      </c>
      <c r="AR35" s="247"/>
      <c r="AS35" s="247"/>
      <c r="AT35" s="247"/>
      <c r="AU35" s="247"/>
      <c r="AV35" s="247"/>
      <c r="AW35" s="247"/>
      <c r="AX35" s="247"/>
      <c r="AY35" s="247"/>
      <c r="AZ35" s="247"/>
      <c r="BA35" s="247"/>
      <c r="BB35" s="247"/>
      <c r="BC35" s="247"/>
      <c r="BD35" s="247"/>
      <c r="BE35" s="247"/>
      <c r="BF35" s="247"/>
      <c r="BG35" s="247"/>
      <c r="BH35" s="247"/>
      <c r="BI35" s="247"/>
      <c r="BJ35" s="247"/>
      <c r="BK35" s="247"/>
      <c r="BL35" s="247"/>
      <c r="BM35" s="247"/>
      <c r="BN35" s="247"/>
    </row>
    <row r="36" spans="2:66">
      <c r="B36" s="244">
        <v>0</v>
      </c>
      <c r="C36" s="244">
        <v>0</v>
      </c>
      <c r="D36" s="244">
        <v>19</v>
      </c>
      <c r="E36" s="244" t="s">
        <v>222</v>
      </c>
      <c r="F36" s="244" t="s">
        <v>1608</v>
      </c>
      <c r="G36" s="244" t="s">
        <v>1497</v>
      </c>
      <c r="H36" s="244" t="s">
        <v>1462</v>
      </c>
      <c r="I36" s="244">
        <v>0</v>
      </c>
      <c r="J36" s="247" t="e">
        <v>#VALUE!</v>
      </c>
      <c r="K36" s="247" t="e">
        <v>#VALUE!</v>
      </c>
      <c r="L36" s="247" t="e">
        <v>#VALUE!</v>
      </c>
      <c r="M36" s="247" t="e">
        <v>#VALUE!</v>
      </c>
      <c r="N36" s="247" t="e">
        <v>#VALUE!</v>
      </c>
      <c r="O36" s="247" t="e">
        <v>#VALUE!</v>
      </c>
      <c r="P36" s="247" t="e">
        <v>#VALUE!</v>
      </c>
      <c r="Q36" s="247" t="e">
        <v>#VALUE!</v>
      </c>
      <c r="R36" s="247" t="e">
        <v>#VALUE!</v>
      </c>
      <c r="S36" s="247" t="e">
        <v>#VALUE!</v>
      </c>
      <c r="T36" s="247" t="e">
        <v>#VALUE!</v>
      </c>
      <c r="U36" s="247" t="e">
        <v>#VALUE!</v>
      </c>
      <c r="V36" s="247" t="e">
        <v>#VALUE!</v>
      </c>
      <c r="W36" s="247" t="e">
        <v>#VALUE!</v>
      </c>
      <c r="X36" s="247" t="e">
        <v>#VALUE!</v>
      </c>
      <c r="Y36" s="247" t="e">
        <v>#VALUE!</v>
      </c>
      <c r="Z36" s="247" t="e">
        <v>#VALUE!</v>
      </c>
      <c r="AA36" s="247" t="e">
        <v>#VALUE!</v>
      </c>
      <c r="AB36" s="247" t="e">
        <v>#VALUE!</v>
      </c>
      <c r="AC36" s="247" t="e">
        <v>#VALUE!</v>
      </c>
      <c r="AD36" s="247" t="e">
        <v>#VALUE!</v>
      </c>
      <c r="AE36" s="247" t="e">
        <v>#VALUE!</v>
      </c>
      <c r="AF36" s="247" t="e">
        <v>#VALUE!</v>
      </c>
      <c r="AR36" s="247"/>
      <c r="AS36" s="247"/>
      <c r="AT36" s="247"/>
      <c r="AU36" s="247"/>
      <c r="AV36" s="247"/>
      <c r="AW36" s="247"/>
      <c r="AX36" s="247"/>
      <c r="AY36" s="247"/>
      <c r="AZ36" s="247"/>
      <c r="BA36" s="247"/>
      <c r="BB36" s="247"/>
      <c r="BC36" s="247"/>
      <c r="BD36" s="247"/>
      <c r="BE36" s="247"/>
      <c r="BF36" s="247"/>
      <c r="BG36" s="247"/>
      <c r="BH36" s="247"/>
      <c r="BI36" s="247"/>
      <c r="BJ36" s="247"/>
      <c r="BK36" s="247"/>
      <c r="BL36" s="247"/>
      <c r="BM36" s="247"/>
      <c r="BN36" s="247"/>
    </row>
    <row r="37" spans="2:66">
      <c r="B37" s="244">
        <v>0</v>
      </c>
      <c r="C37" s="244">
        <v>0</v>
      </c>
      <c r="D37" s="244">
        <v>20</v>
      </c>
      <c r="E37" s="244" t="s">
        <v>223</v>
      </c>
      <c r="F37" s="244" t="s">
        <v>1609</v>
      </c>
      <c r="G37" s="244" t="s">
        <v>140</v>
      </c>
      <c r="H37" s="244" t="s">
        <v>1463</v>
      </c>
      <c r="I37" s="244">
        <v>0</v>
      </c>
      <c r="J37" s="247" t="e">
        <v>#VALUE!</v>
      </c>
      <c r="K37" s="247" t="e">
        <v>#VALUE!</v>
      </c>
      <c r="L37" s="247" t="e">
        <v>#VALUE!</v>
      </c>
      <c r="M37" s="247" t="e">
        <v>#VALUE!</v>
      </c>
      <c r="N37" s="247" t="e">
        <v>#VALUE!</v>
      </c>
      <c r="O37" s="247" t="e">
        <v>#VALUE!</v>
      </c>
      <c r="P37" s="247" t="e">
        <v>#VALUE!</v>
      </c>
      <c r="Q37" s="247" t="e">
        <v>#VALUE!</v>
      </c>
      <c r="R37" s="247" t="e">
        <v>#VALUE!</v>
      </c>
      <c r="S37" s="247" t="e">
        <v>#VALUE!</v>
      </c>
      <c r="T37" s="247" t="e">
        <v>#VALUE!</v>
      </c>
      <c r="U37" s="247" t="e">
        <v>#VALUE!</v>
      </c>
      <c r="V37" s="247" t="e">
        <v>#VALUE!</v>
      </c>
      <c r="W37" s="247" t="e">
        <v>#VALUE!</v>
      </c>
      <c r="X37" s="247" t="e">
        <v>#VALUE!</v>
      </c>
      <c r="Y37" s="247" t="e">
        <v>#VALUE!</v>
      </c>
      <c r="Z37" s="247" t="e">
        <v>#VALUE!</v>
      </c>
      <c r="AA37" s="247" t="e">
        <v>#VALUE!</v>
      </c>
      <c r="AB37" s="247" t="e">
        <v>#VALUE!</v>
      </c>
      <c r="AC37" s="247" t="e">
        <v>#VALUE!</v>
      </c>
      <c r="AD37" s="247" t="e">
        <v>#VALUE!</v>
      </c>
      <c r="AE37" s="247" t="e">
        <v>#VALUE!</v>
      </c>
      <c r="AF37" s="247" t="e">
        <v>#VALUE!</v>
      </c>
      <c r="AR37" s="247"/>
      <c r="AS37" s="247"/>
      <c r="AT37" s="247"/>
      <c r="AU37" s="247"/>
      <c r="AV37" s="247"/>
      <c r="AW37" s="247"/>
      <c r="AX37" s="247"/>
      <c r="AY37" s="247"/>
      <c r="AZ37" s="247"/>
      <c r="BA37" s="247"/>
      <c r="BB37" s="247"/>
      <c r="BC37" s="247"/>
      <c r="BD37" s="247"/>
      <c r="BE37" s="247"/>
      <c r="BF37" s="247"/>
      <c r="BG37" s="247"/>
      <c r="BH37" s="247"/>
      <c r="BI37" s="247"/>
      <c r="BJ37" s="247"/>
      <c r="BK37" s="247"/>
      <c r="BL37" s="247"/>
      <c r="BM37" s="247"/>
      <c r="BN37" s="247"/>
    </row>
    <row r="38" spans="2:66">
      <c r="B38" s="244">
        <v>0</v>
      </c>
      <c r="C38" s="244">
        <v>0</v>
      </c>
      <c r="D38" s="244">
        <v>21</v>
      </c>
      <c r="E38" s="244" t="s">
        <v>224</v>
      </c>
      <c r="F38" s="244" t="s">
        <v>1610</v>
      </c>
      <c r="G38" s="244" t="s">
        <v>1497</v>
      </c>
      <c r="H38" s="244" t="s">
        <v>1467</v>
      </c>
      <c r="I38" s="244">
        <v>0</v>
      </c>
      <c r="J38" s="247" t="e">
        <v>#VALUE!</v>
      </c>
      <c r="K38" s="247" t="e">
        <v>#VALUE!</v>
      </c>
      <c r="L38" s="247" t="e">
        <v>#VALUE!</v>
      </c>
      <c r="M38" s="247" t="e">
        <v>#VALUE!</v>
      </c>
      <c r="N38" s="247" t="e">
        <v>#VALUE!</v>
      </c>
      <c r="O38" s="247" t="e">
        <v>#VALUE!</v>
      </c>
      <c r="P38" s="247" t="e">
        <v>#VALUE!</v>
      </c>
      <c r="Q38" s="247" t="e">
        <v>#VALUE!</v>
      </c>
      <c r="R38" s="247" t="e">
        <v>#VALUE!</v>
      </c>
      <c r="S38" s="247" t="e">
        <v>#VALUE!</v>
      </c>
      <c r="T38" s="247" t="e">
        <v>#VALUE!</v>
      </c>
      <c r="U38" s="247" t="e">
        <v>#VALUE!</v>
      </c>
      <c r="V38" s="247" t="e">
        <v>#VALUE!</v>
      </c>
      <c r="W38" s="247" t="e">
        <v>#VALUE!</v>
      </c>
      <c r="X38" s="247" t="e">
        <v>#VALUE!</v>
      </c>
      <c r="Y38" s="247" t="e">
        <v>#VALUE!</v>
      </c>
      <c r="Z38" s="247" t="e">
        <v>#VALUE!</v>
      </c>
      <c r="AA38" s="247" t="e">
        <v>#VALUE!</v>
      </c>
      <c r="AB38" s="247" t="e">
        <v>#VALUE!</v>
      </c>
      <c r="AC38" s="247" t="e">
        <v>#VALUE!</v>
      </c>
      <c r="AD38" s="247" t="e">
        <v>#VALUE!</v>
      </c>
      <c r="AE38" s="247" t="e">
        <v>#VALUE!</v>
      </c>
      <c r="AF38" s="247" t="e">
        <v>#VALUE!</v>
      </c>
      <c r="AR38" s="247"/>
      <c r="AS38" s="247"/>
      <c r="AT38" s="247"/>
      <c r="AU38" s="247"/>
      <c r="AV38" s="247"/>
      <c r="AW38" s="247"/>
      <c r="AX38" s="247"/>
      <c r="AY38" s="247"/>
      <c r="AZ38" s="247"/>
      <c r="BA38" s="247"/>
      <c r="BB38" s="247"/>
      <c r="BC38" s="247"/>
      <c r="BD38" s="247"/>
      <c r="BE38" s="247"/>
      <c r="BF38" s="247"/>
      <c r="BG38" s="247"/>
      <c r="BH38" s="247"/>
      <c r="BI38" s="247"/>
      <c r="BJ38" s="247"/>
      <c r="BK38" s="247"/>
      <c r="BL38" s="247"/>
      <c r="BM38" s="247"/>
      <c r="BN38" s="247"/>
    </row>
    <row r="39" spans="2:66">
      <c r="B39" s="244">
        <v>0</v>
      </c>
      <c r="C39" s="244">
        <v>0</v>
      </c>
      <c r="D39" s="244">
        <v>22</v>
      </c>
      <c r="E39" s="244" t="s">
        <v>225</v>
      </c>
      <c r="F39" s="244" t="s">
        <v>1611</v>
      </c>
      <c r="G39" s="244" t="s">
        <v>1497</v>
      </c>
      <c r="H39" s="244" t="s">
        <v>1468</v>
      </c>
      <c r="I39" s="244">
        <v>1</v>
      </c>
      <c r="J39" s="247">
        <v>0.11136107986501696</v>
      </c>
      <c r="K39" s="247" t="e">
        <v>#VALUE!</v>
      </c>
      <c r="L39" s="247">
        <v>2.9996250468692105E-3</v>
      </c>
      <c r="M39" s="247" t="e">
        <v>#VALUE!</v>
      </c>
      <c r="N39" s="247">
        <v>0.28758905136857899</v>
      </c>
      <c r="O39" s="247">
        <v>-2.0622422197225238E-2</v>
      </c>
      <c r="P39" s="247">
        <v>0.52155980502437205</v>
      </c>
      <c r="Q39" s="247">
        <v>0.55980502437195356</v>
      </c>
      <c r="R39" s="247">
        <v>-0.26734158230221206</v>
      </c>
      <c r="S39" s="247">
        <v>-8.3614548181477191E-2</v>
      </c>
      <c r="T39" s="247">
        <v>0.11586051743532071</v>
      </c>
      <c r="U39" s="247">
        <v>0.33520809898762655</v>
      </c>
      <c r="V39" s="247">
        <v>-0.1571053618297712</v>
      </c>
      <c r="W39" s="247">
        <v>0.13123359580052493</v>
      </c>
      <c r="X39" s="247">
        <v>0.29321334833145857</v>
      </c>
      <c r="Y39" s="247">
        <v>-0.1537307836520434</v>
      </c>
      <c r="Z39" s="247">
        <v>-0.55868016497937745</v>
      </c>
      <c r="AA39" s="247">
        <v>-0.68766404199475051</v>
      </c>
      <c r="AB39" s="247">
        <v>-0.35733033370828649</v>
      </c>
      <c r="AC39" s="247">
        <v>-0.29621297337832764</v>
      </c>
      <c r="AD39" s="247">
        <v>-0.20584926884139462</v>
      </c>
      <c r="AE39" s="247">
        <v>0</v>
      </c>
      <c r="AF39" s="247">
        <v>1</v>
      </c>
      <c r="AR39" s="247"/>
      <c r="AS39" s="247"/>
      <c r="AT39" s="247"/>
      <c r="AU39" s="247"/>
      <c r="AV39" s="247"/>
      <c r="AW39" s="247"/>
      <c r="AX39" s="247"/>
      <c r="AY39" s="247"/>
      <c r="AZ39" s="247"/>
      <c r="BA39" s="247"/>
      <c r="BB39" s="247"/>
      <c r="BC39" s="247"/>
      <c r="BD39" s="247"/>
      <c r="BE39" s="247"/>
      <c r="BF39" s="247"/>
      <c r="BG39" s="247"/>
      <c r="BH39" s="247"/>
      <c r="BI39" s="247"/>
      <c r="BJ39" s="247"/>
      <c r="BK39" s="247"/>
      <c r="BL39" s="247"/>
      <c r="BM39" s="247"/>
      <c r="BN39" s="247"/>
    </row>
    <row r="40" spans="2:66">
      <c r="B40" s="244">
        <v>0</v>
      </c>
      <c r="C40" s="244">
        <v>0</v>
      </c>
      <c r="D40" s="244">
        <v>23</v>
      </c>
      <c r="E40" s="244" t="s">
        <v>226</v>
      </c>
      <c r="F40" s="244" t="s">
        <v>1612</v>
      </c>
      <c r="G40" s="244" t="s">
        <v>1497</v>
      </c>
      <c r="H40" s="244" t="s">
        <v>1469</v>
      </c>
      <c r="I40" s="244">
        <v>1</v>
      </c>
      <c r="J40" s="247">
        <v>-5.2685596989394429E-2</v>
      </c>
      <c r="K40" s="247" t="e">
        <v>#VALUE!</v>
      </c>
      <c r="L40" s="247">
        <v>-0.4577488881286349</v>
      </c>
      <c r="M40" s="247" t="e">
        <v>#VALUE!</v>
      </c>
      <c r="N40" s="247">
        <v>0.24187478617858366</v>
      </c>
      <c r="O40" s="247">
        <v>-0.47348614437222031</v>
      </c>
      <c r="P40" s="247">
        <v>0.46082791652411909</v>
      </c>
      <c r="Q40" s="247">
        <v>0.43893260348956559</v>
      </c>
      <c r="R40" s="247">
        <v>-0.48751282928498108</v>
      </c>
      <c r="S40" s="247">
        <v>-0.3263770099213138</v>
      </c>
      <c r="T40" s="247">
        <v>0.4344851180294218</v>
      </c>
      <c r="U40" s="247">
        <v>0.41019500513171403</v>
      </c>
      <c r="V40" s="247">
        <v>0.13308244953814577</v>
      </c>
      <c r="W40" s="247">
        <v>-0.1074238795757782</v>
      </c>
      <c r="X40" s="247">
        <v>0.34656175162504271</v>
      </c>
      <c r="Y40" s="247">
        <v>-0.17447827574409847</v>
      </c>
      <c r="Z40" s="247">
        <v>-0.37393089291823456</v>
      </c>
      <c r="AA40" s="247">
        <v>0.29661306876496757</v>
      </c>
      <c r="AB40" s="247">
        <v>-0.17003079028395493</v>
      </c>
      <c r="AC40" s="247">
        <v>-0.30824495381457412</v>
      </c>
      <c r="AD40" s="247">
        <v>0.50872391378720494</v>
      </c>
      <c r="AE40" s="247">
        <v>0</v>
      </c>
      <c r="AF40" s="247">
        <v>1</v>
      </c>
      <c r="AR40" s="247"/>
      <c r="AS40" s="247"/>
      <c r="AT40" s="247"/>
      <c r="AU40" s="247"/>
      <c r="AV40" s="247"/>
      <c r="AW40" s="247"/>
      <c r="AX40" s="247"/>
      <c r="AY40" s="247"/>
      <c r="AZ40" s="247"/>
      <c r="BA40" s="247"/>
      <c r="BB40" s="247"/>
      <c r="BC40" s="247"/>
      <c r="BD40" s="247"/>
      <c r="BE40" s="247"/>
      <c r="BF40" s="247"/>
      <c r="BG40" s="247"/>
      <c r="BH40" s="247"/>
      <c r="BI40" s="247"/>
      <c r="BJ40" s="247"/>
      <c r="BK40" s="247"/>
      <c r="BL40" s="247"/>
      <c r="BM40" s="247"/>
      <c r="BN40" s="247"/>
    </row>
    <row r="41" spans="2:66">
      <c r="B41" s="244" t="s">
        <v>335</v>
      </c>
      <c r="C41" s="244" t="s">
        <v>1938</v>
      </c>
      <c r="D41" s="244">
        <v>24</v>
      </c>
      <c r="E41" s="244" t="s">
        <v>227</v>
      </c>
      <c r="F41" s="244" t="s">
        <v>1554</v>
      </c>
      <c r="G41" s="244" t="s">
        <v>1496</v>
      </c>
      <c r="H41" s="244" t="s">
        <v>1481</v>
      </c>
      <c r="I41" s="244">
        <v>1</v>
      </c>
      <c r="J41" s="247">
        <v>-9.1164340101522759E-2</v>
      </c>
      <c r="K41" s="247">
        <v>-2.9753595600676856E-2</v>
      </c>
      <c r="L41" s="247">
        <v>5.6033206429780075E-2</v>
      </c>
      <c r="M41" s="247">
        <v>9.4707064297800264E-2</v>
      </c>
      <c r="N41" s="247">
        <v>3.6014170896785033E-2</v>
      </c>
      <c r="O41" s="247">
        <v>8.8409475465313411E-3</v>
      </c>
      <c r="P41" s="247">
        <v>6.5149111675126825E-2</v>
      </c>
      <c r="Q41" s="247">
        <v>-6.9982021996615906E-2</v>
      </c>
      <c r="R41" s="247">
        <v>-7.5983502538071448E-3</v>
      </c>
      <c r="S41" s="247">
        <v>1.015228426395939E-2</v>
      </c>
      <c r="T41" s="247">
        <v>4.1312394247038878E-2</v>
      </c>
      <c r="U41" s="247">
        <v>5.1332487309644632E-2</v>
      </c>
      <c r="V41" s="247">
        <v>-6.2923011844331642E-3</v>
      </c>
      <c r="W41" s="247">
        <v>1.017343485617605E-2</v>
      </c>
      <c r="X41" s="247">
        <v>2.5877749576988233E-2</v>
      </c>
      <c r="Y41" s="247">
        <v>5.1290186125215354E-4</v>
      </c>
      <c r="Z41" s="247">
        <v>-1.9458544839255115E-3</v>
      </c>
      <c r="AA41" s="247">
        <v>-4.5632402707275416E-3</v>
      </c>
      <c r="AB41" s="247">
        <v>-2.9341159052453547E-2</v>
      </c>
      <c r="AC41" s="247">
        <v>5.208333333333333E-3</v>
      </c>
      <c r="AD41" s="247">
        <v>-2.6321912013536342E-2</v>
      </c>
      <c r="AE41" s="247">
        <v>0</v>
      </c>
      <c r="AF41" s="247">
        <v>1</v>
      </c>
      <c r="AR41" s="247"/>
      <c r="AS41" s="247"/>
      <c r="AT41" s="247"/>
      <c r="AU41" s="247"/>
      <c r="AV41" s="247"/>
      <c r="AW41" s="247"/>
      <c r="AX41" s="247"/>
      <c r="AY41" s="247"/>
      <c r="AZ41" s="247"/>
      <c r="BA41" s="247"/>
      <c r="BB41" s="247"/>
      <c r="BC41" s="247"/>
      <c r="BD41" s="247"/>
      <c r="BE41" s="247"/>
      <c r="BF41" s="247"/>
      <c r="BG41" s="247"/>
      <c r="BH41" s="247"/>
      <c r="BI41" s="247"/>
      <c r="BJ41" s="247"/>
      <c r="BK41" s="247"/>
      <c r="BL41" s="247"/>
      <c r="BM41" s="247"/>
      <c r="BN41" s="247"/>
    </row>
    <row r="42" spans="2:66">
      <c r="B42" s="244">
        <v>0</v>
      </c>
      <c r="C42" s="244">
        <v>0</v>
      </c>
      <c r="D42" s="244">
        <v>25</v>
      </c>
      <c r="E42" s="244" t="s">
        <v>1584</v>
      </c>
      <c r="F42" s="244" t="s">
        <v>1613</v>
      </c>
      <c r="G42" s="244" t="s">
        <v>1496</v>
      </c>
      <c r="H42" s="244" t="s">
        <v>1585</v>
      </c>
      <c r="I42" s="244">
        <v>1</v>
      </c>
      <c r="J42" s="247">
        <v>-1.8978339740332983E-2</v>
      </c>
      <c r="K42" s="247">
        <v>7.208551976598751E-2</v>
      </c>
      <c r="L42" s="247">
        <v>-0.16369736014577696</v>
      </c>
      <c r="M42" s="247">
        <v>4.1138106770691685E-2</v>
      </c>
      <c r="N42" s="247">
        <v>7.7570005516076054E-2</v>
      </c>
      <c r="O42" s="247">
        <v>-2.1914067836539892E-2</v>
      </c>
      <c r="P42" s="247">
        <v>0.11617338049416515</v>
      </c>
      <c r="Q42" s="247">
        <v>-0.10262906649657513</v>
      </c>
      <c r="R42" s="247">
        <v>-9.8700742593654939E-2</v>
      </c>
      <c r="S42" s="247">
        <v>4.2373389788637741E-3</v>
      </c>
      <c r="T42" s="247">
        <v>7.1134412041243558E-2</v>
      </c>
      <c r="U42" s="247">
        <v>1.5450326154713137E-2</v>
      </c>
      <c r="V42" s="247">
        <v>-6.5734818843385279E-2</v>
      </c>
      <c r="W42" s="247">
        <v>-9.2636136283148304E-2</v>
      </c>
      <c r="X42" s="247">
        <v>3.5019637347598699E-2</v>
      </c>
      <c r="Y42" s="247">
        <v>-4.5943978935007575E-2</v>
      </c>
      <c r="Z42" s="247">
        <v>-3.0822545002601325E-2</v>
      </c>
      <c r="AA42" s="247">
        <v>-0.1085070741625255</v>
      </c>
      <c r="AB42" s="247">
        <v>-8.8372164218536043E-3</v>
      </c>
      <c r="AC42" s="247">
        <v>-6.7477404851574246E-2</v>
      </c>
      <c r="AD42" s="247">
        <v>-8.9274124620209269E-2</v>
      </c>
      <c r="AE42" s="247">
        <v>0</v>
      </c>
      <c r="AF42" s="247">
        <v>1</v>
      </c>
      <c r="AR42" s="247"/>
      <c r="AS42" s="247"/>
      <c r="AT42" s="247"/>
      <c r="AU42" s="247"/>
      <c r="AV42" s="247"/>
      <c r="AW42" s="247"/>
      <c r="AX42" s="247"/>
      <c r="AY42" s="247"/>
      <c r="AZ42" s="247"/>
      <c r="BA42" s="247"/>
      <c r="BB42" s="247"/>
      <c r="BC42" s="247"/>
      <c r="BD42" s="247"/>
      <c r="BE42" s="247"/>
      <c r="BF42" s="247"/>
      <c r="BG42" s="247"/>
      <c r="BH42" s="247"/>
      <c r="BI42" s="247"/>
      <c r="BJ42" s="247"/>
      <c r="BK42" s="247"/>
      <c r="BL42" s="247"/>
      <c r="BM42" s="247"/>
      <c r="BN42" s="247"/>
    </row>
    <row r="43" spans="2:66">
      <c r="B43" s="244">
        <v>0</v>
      </c>
      <c r="C43" s="244">
        <v>0</v>
      </c>
      <c r="D43" s="244">
        <v>26</v>
      </c>
      <c r="E43" s="244" t="s">
        <v>228</v>
      </c>
      <c r="F43" s="244" t="s">
        <v>1614</v>
      </c>
      <c r="G43" s="244" t="s">
        <v>1497</v>
      </c>
      <c r="H43" s="244" t="s">
        <v>1482</v>
      </c>
      <c r="I43" s="244">
        <v>1</v>
      </c>
      <c r="J43" s="247">
        <v>-3.0007501875468866E-2</v>
      </c>
      <c r="K43" s="247">
        <v>-4.3510877719429859E-2</v>
      </c>
      <c r="L43" s="247">
        <v>-4.9512378094523628E-2</v>
      </c>
      <c r="M43" s="247">
        <v>-0.16804201050262565</v>
      </c>
      <c r="N43" s="247">
        <v>-2.7756939234808702E-2</v>
      </c>
      <c r="O43" s="247">
        <v>-0.19504876219054765</v>
      </c>
      <c r="P43" s="247">
        <v>2.7756939234808702E-2</v>
      </c>
      <c r="Q43" s="247">
        <v>-9.7524381095273824E-3</v>
      </c>
      <c r="R43" s="247">
        <v>0.10577644411102775</v>
      </c>
      <c r="S43" s="247">
        <v>0.20930232558139536</v>
      </c>
      <c r="T43" s="247">
        <v>7.4268567141785452E-2</v>
      </c>
      <c r="U43" s="247">
        <v>1.5003750937734434E-3</v>
      </c>
      <c r="V43" s="247">
        <v>4.5011252813203298E-3</v>
      </c>
      <c r="W43" s="247">
        <v>4.8762190547636912E-2</v>
      </c>
      <c r="X43" s="247">
        <v>0.18004501125281319</v>
      </c>
      <c r="Y43" s="247">
        <v>0.13203300825206302</v>
      </c>
      <c r="Z43" s="247">
        <v>-0.2385596399099775</v>
      </c>
      <c r="AA43" s="247">
        <v>-0.19354838709677419</v>
      </c>
      <c r="AB43" s="247">
        <v>-0.27756939234808703</v>
      </c>
      <c r="AC43" s="247">
        <v>-0.20330082520630158</v>
      </c>
      <c r="AD43" s="247">
        <v>-9.1522880720180042E-2</v>
      </c>
      <c r="AE43" s="247">
        <v>0</v>
      </c>
      <c r="AF43" s="247">
        <v>1</v>
      </c>
      <c r="AR43" s="247"/>
      <c r="AS43" s="247"/>
      <c r="AT43" s="247"/>
      <c r="AU43" s="247"/>
      <c r="AV43" s="247"/>
      <c r="AW43" s="247"/>
      <c r="AX43" s="247"/>
      <c r="AY43" s="247"/>
      <c r="AZ43" s="247"/>
      <c r="BA43" s="247"/>
      <c r="BB43" s="247"/>
      <c r="BC43" s="247"/>
      <c r="BD43" s="247"/>
      <c r="BE43" s="247"/>
      <c r="BF43" s="247"/>
      <c r="BG43" s="247"/>
      <c r="BH43" s="247"/>
      <c r="BI43" s="247"/>
      <c r="BJ43" s="247"/>
      <c r="BK43" s="247"/>
      <c r="BL43" s="247"/>
      <c r="BM43" s="247"/>
      <c r="BN43" s="247"/>
    </row>
    <row r="44" spans="2:66">
      <c r="B44" s="244" t="s">
        <v>336</v>
      </c>
      <c r="C44" s="244" t="s">
        <v>321</v>
      </c>
      <c r="D44" s="244">
        <v>27</v>
      </c>
      <c r="E44" s="244" t="s">
        <v>1867</v>
      </c>
      <c r="F44" s="244" t="s">
        <v>1558</v>
      </c>
      <c r="G44" s="244" t="s">
        <v>1497</v>
      </c>
      <c r="H44" s="244" t="s">
        <v>1317</v>
      </c>
      <c r="I44" s="244">
        <v>0</v>
      </c>
      <c r="J44" s="247">
        <v>-5.7104010876954492E-2</v>
      </c>
      <c r="K44" s="247">
        <v>-5.5744391570360222E-2</v>
      </c>
      <c r="L44" s="247">
        <v>7.4507138001359677E-2</v>
      </c>
      <c r="M44" s="247">
        <v>6.0503059143439876E-2</v>
      </c>
      <c r="N44" s="247">
        <v>0.12263766145479262</v>
      </c>
      <c r="O44" s="247">
        <v>5.5744391570360416E-2</v>
      </c>
      <c r="P44" s="247">
        <v>8.4296397008837565E-2</v>
      </c>
      <c r="Q44" s="247">
        <v>5.4384772263766146E-2</v>
      </c>
      <c r="R44" s="247">
        <v>-5.7239972807613788E-2</v>
      </c>
      <c r="S44" s="247">
        <v>-1.4955812372535614E-3</v>
      </c>
      <c r="T44" s="247">
        <v>7.0700203942895452E-3</v>
      </c>
      <c r="U44" s="247">
        <v>6.934058463630253E-3</v>
      </c>
      <c r="V44" s="247">
        <v>1.2100611828687975E-2</v>
      </c>
      <c r="W44" s="247">
        <v>6.2950373895309442E-2</v>
      </c>
      <c r="X44" s="247">
        <v>3.4942216179469847E-2</v>
      </c>
      <c r="Y44" s="247">
        <v>-4.0380693405846352E-2</v>
      </c>
      <c r="Z44" s="247">
        <v>-7.8857919782460689E-3</v>
      </c>
      <c r="AA44" s="247">
        <v>1.7675050985725312E-3</v>
      </c>
      <c r="AB44" s="247">
        <v>-6.7980965329707682E-2</v>
      </c>
      <c r="AC44" s="247">
        <v>0.1022433718558803</v>
      </c>
      <c r="AD44" s="247">
        <v>9.2318150917743119E-2</v>
      </c>
      <c r="AE44" s="247">
        <v>0</v>
      </c>
      <c r="AF44" s="247">
        <v>-1</v>
      </c>
      <c r="AR44" s="247"/>
      <c r="AS44" s="247"/>
      <c r="AT44" s="247"/>
      <c r="AU44" s="247"/>
      <c r="AV44" s="247"/>
      <c r="AW44" s="247"/>
      <c r="AX44" s="247"/>
      <c r="AY44" s="247"/>
      <c r="AZ44" s="247"/>
      <c r="BA44" s="247"/>
      <c r="BB44" s="247"/>
      <c r="BC44" s="247"/>
      <c r="BD44" s="247"/>
      <c r="BE44" s="247"/>
      <c r="BF44" s="247"/>
      <c r="BG44" s="247"/>
      <c r="BH44" s="247"/>
      <c r="BI44" s="247"/>
      <c r="BJ44" s="247"/>
      <c r="BK44" s="247"/>
      <c r="BL44" s="247"/>
      <c r="BM44" s="247"/>
      <c r="BN44" s="247"/>
    </row>
    <row r="45" spans="2:66">
      <c r="B45" s="244">
        <v>0</v>
      </c>
      <c r="C45" s="244">
        <v>0</v>
      </c>
      <c r="D45" s="244">
        <v>28</v>
      </c>
      <c r="E45" s="244" t="s">
        <v>1868</v>
      </c>
      <c r="F45" s="244" t="s">
        <v>1506</v>
      </c>
      <c r="G45" s="244" t="s">
        <v>1497</v>
      </c>
      <c r="H45" s="244" t="s">
        <v>1318</v>
      </c>
      <c r="I45" s="244">
        <v>1</v>
      </c>
      <c r="J45" s="247">
        <v>-8.3798882681563706E-3</v>
      </c>
      <c r="K45" s="247">
        <v>0.13687150837988832</v>
      </c>
      <c r="L45" s="247">
        <v>-2.2346368715083817E-2</v>
      </c>
      <c r="M45" s="247">
        <v>4.4692737430167634E-2</v>
      </c>
      <c r="N45" s="247">
        <v>2.2346368715083817E-2</v>
      </c>
      <c r="O45" s="247">
        <v>0</v>
      </c>
      <c r="P45" s="247">
        <v>-0.1675977653631284</v>
      </c>
      <c r="Q45" s="247">
        <v>-0.3435754189944133</v>
      </c>
      <c r="R45" s="247">
        <v>0.18715083798882678</v>
      </c>
      <c r="S45" s="247">
        <v>-2.2346368715083817E-2</v>
      </c>
      <c r="T45" s="247">
        <v>0.26536312849162014</v>
      </c>
      <c r="U45" s="247">
        <v>-2.2346368715083817E-2</v>
      </c>
      <c r="V45" s="247">
        <v>-2.2346368715083817E-2</v>
      </c>
      <c r="W45" s="247">
        <v>0.10614525139664802</v>
      </c>
      <c r="X45" s="247">
        <v>5.0279329608938592E-2</v>
      </c>
      <c r="Y45" s="247">
        <v>-0.10893854748603356</v>
      </c>
      <c r="Z45" s="247">
        <v>-0.13407821229050265</v>
      </c>
      <c r="AA45" s="247">
        <v>0.21229050279329614</v>
      </c>
      <c r="AB45" s="247">
        <v>0.10055865921787706</v>
      </c>
      <c r="AC45" s="247">
        <v>-0.28770949720670397</v>
      </c>
      <c r="AD45" s="247">
        <v>-1.9553072625698279E-2</v>
      </c>
      <c r="AE45" s="247">
        <v>0</v>
      </c>
      <c r="AF45" s="247">
        <v>1</v>
      </c>
      <c r="AR45" s="247"/>
      <c r="AS45" s="247"/>
      <c r="AT45" s="247"/>
      <c r="AU45" s="247"/>
      <c r="AV45" s="247"/>
      <c r="AW45" s="247"/>
      <c r="AX45" s="247"/>
      <c r="AY45" s="247"/>
      <c r="AZ45" s="247"/>
      <c r="BA45" s="247"/>
      <c r="BB45" s="247"/>
      <c r="BC45" s="247"/>
      <c r="BD45" s="247"/>
      <c r="BE45" s="247"/>
      <c r="BF45" s="247"/>
      <c r="BG45" s="247"/>
      <c r="BH45" s="247"/>
      <c r="BI45" s="247"/>
      <c r="BJ45" s="247"/>
      <c r="BK45" s="247"/>
      <c r="BL45" s="247"/>
      <c r="BM45" s="247"/>
      <c r="BN45" s="247"/>
    </row>
    <row r="46" spans="2:66">
      <c r="B46" s="244">
        <v>0</v>
      </c>
      <c r="C46" s="244">
        <v>0</v>
      </c>
      <c r="D46" s="244">
        <v>29</v>
      </c>
      <c r="E46" s="244" t="s">
        <v>1869</v>
      </c>
      <c r="F46" s="244" t="s">
        <v>1544</v>
      </c>
      <c r="G46" s="244" t="s">
        <v>1497</v>
      </c>
      <c r="H46" s="244" t="s">
        <v>1319</v>
      </c>
      <c r="I46" s="244">
        <v>1</v>
      </c>
      <c r="J46" s="247">
        <v>1.731601731601733E-2</v>
      </c>
      <c r="K46" s="247">
        <v>-0.22943722943722936</v>
      </c>
      <c r="L46" s="247">
        <v>9.5238095238095316E-2</v>
      </c>
      <c r="M46" s="247">
        <v>-7.792207792207799E-2</v>
      </c>
      <c r="N46" s="247">
        <v>-0.32467532467532467</v>
      </c>
      <c r="O46" s="247">
        <v>-0.35497835497835489</v>
      </c>
      <c r="P46" s="247">
        <v>-0.52813852813852802</v>
      </c>
      <c r="Q46" s="247">
        <v>-0.39393939393939398</v>
      </c>
      <c r="R46" s="247">
        <v>-0.32034632034632021</v>
      </c>
      <c r="S46" s="247">
        <v>0.13419913419913421</v>
      </c>
      <c r="T46" s="247">
        <v>0.46320346320346323</v>
      </c>
      <c r="U46" s="247">
        <v>4.7619047619047561E-2</v>
      </c>
      <c r="V46" s="247">
        <v>2.5974025974025997E-2</v>
      </c>
      <c r="W46" s="247">
        <v>-0.25108225108225113</v>
      </c>
      <c r="X46" s="247">
        <v>-6.0606060606060656E-2</v>
      </c>
      <c r="Y46" s="247">
        <v>-0.30735930735930733</v>
      </c>
      <c r="Z46" s="247">
        <v>0.12554112554112556</v>
      </c>
      <c r="AA46" s="247">
        <v>0.13852813852813856</v>
      </c>
      <c r="AB46" s="247">
        <v>0.2121212121212121</v>
      </c>
      <c r="AC46" s="247">
        <v>0.19480519480519479</v>
      </c>
      <c r="AD46" s="247">
        <v>4.329004329004333E-2</v>
      </c>
      <c r="AE46" s="247">
        <v>0</v>
      </c>
      <c r="AF46" s="247">
        <v>1</v>
      </c>
      <c r="AR46" s="247"/>
      <c r="AS46" s="247"/>
      <c r="AT46" s="247"/>
      <c r="AU46" s="247"/>
      <c r="AV46" s="247"/>
      <c r="AW46" s="247"/>
      <c r="AX46" s="247"/>
      <c r="AY46" s="247"/>
      <c r="AZ46" s="247"/>
      <c r="BA46" s="247"/>
      <c r="BB46" s="247"/>
      <c r="BC46" s="247"/>
      <c r="BD46" s="247"/>
      <c r="BE46" s="247"/>
      <c r="BF46" s="247"/>
      <c r="BG46" s="247"/>
      <c r="BH46" s="247"/>
      <c r="BI46" s="247"/>
      <c r="BJ46" s="247"/>
      <c r="BK46" s="247"/>
      <c r="BL46" s="247"/>
      <c r="BM46" s="247"/>
      <c r="BN46" s="247"/>
    </row>
    <row r="47" spans="2:66">
      <c r="B47" s="244">
        <v>0</v>
      </c>
      <c r="C47" s="244">
        <v>0</v>
      </c>
      <c r="D47" s="244">
        <v>30</v>
      </c>
      <c r="E47" s="244" t="s">
        <v>229</v>
      </c>
      <c r="F47" s="244" t="s">
        <v>1615</v>
      </c>
      <c r="G47" s="244" t="s">
        <v>1497</v>
      </c>
      <c r="H47" s="244" t="s">
        <v>1320</v>
      </c>
      <c r="I47" s="244">
        <v>1</v>
      </c>
      <c r="J47" s="247">
        <v>9.1666666666666563E-2</v>
      </c>
      <c r="K47" s="247">
        <v>0.1583333333333333</v>
      </c>
      <c r="L47" s="247">
        <v>8.3333333333333232E-2</v>
      </c>
      <c r="M47" s="247">
        <v>-1.6666666666666684E-2</v>
      </c>
      <c r="N47" s="247">
        <v>0.23333333333333328</v>
      </c>
      <c r="O47" s="247">
        <v>-0.125</v>
      </c>
      <c r="P47" s="247">
        <v>-0.39166666666666666</v>
      </c>
      <c r="Q47" s="247">
        <v>-0.20833333333333334</v>
      </c>
      <c r="R47" s="247">
        <v>-0.11666666666666678</v>
      </c>
      <c r="S47" s="247">
        <v>-0.45833333333333337</v>
      </c>
      <c r="T47" s="247">
        <v>0.48333333333333334</v>
      </c>
      <c r="U47" s="247">
        <v>3.3333333333333368E-2</v>
      </c>
      <c r="V47" s="247">
        <v>0.11666666666666659</v>
      </c>
      <c r="W47" s="247">
        <v>0.1583333333333333</v>
      </c>
      <c r="X47" s="247">
        <v>-0.2</v>
      </c>
      <c r="Y47" s="247">
        <v>0.125</v>
      </c>
      <c r="Z47" s="247">
        <v>-9.1666666666666757E-2</v>
      </c>
      <c r="AA47" s="247">
        <v>0.18333333333333332</v>
      </c>
      <c r="AB47" s="247">
        <v>4.1666666666666706E-2</v>
      </c>
      <c r="AC47" s="247">
        <v>0</v>
      </c>
      <c r="AD47" s="247">
        <v>7.4999999999999886E-2</v>
      </c>
      <c r="AE47" s="247">
        <v>0</v>
      </c>
      <c r="AF47" s="247">
        <v>1</v>
      </c>
      <c r="AR47" s="247"/>
      <c r="AS47" s="247"/>
      <c r="AT47" s="247"/>
      <c r="AU47" s="247"/>
      <c r="AV47" s="247"/>
      <c r="AW47" s="247"/>
      <c r="AX47" s="247"/>
      <c r="AY47" s="247"/>
      <c r="AZ47" s="247"/>
      <c r="BA47" s="247"/>
      <c r="BB47" s="247"/>
      <c r="BC47" s="247"/>
      <c r="BD47" s="247"/>
      <c r="BE47" s="247"/>
      <c r="BF47" s="247"/>
      <c r="BG47" s="247"/>
      <c r="BH47" s="247"/>
      <c r="BI47" s="247"/>
      <c r="BJ47" s="247"/>
      <c r="BK47" s="247"/>
      <c r="BL47" s="247"/>
      <c r="BM47" s="247"/>
      <c r="BN47" s="247"/>
    </row>
    <row r="48" spans="2:66">
      <c r="B48" s="244">
        <v>0</v>
      </c>
      <c r="C48" s="244">
        <v>0</v>
      </c>
      <c r="D48" s="244">
        <v>31</v>
      </c>
      <c r="E48" s="244" t="s">
        <v>1870</v>
      </c>
      <c r="F48" s="244" t="s">
        <v>1617</v>
      </c>
      <c r="G48" s="244" t="s">
        <v>1497</v>
      </c>
      <c r="H48" s="244" t="s">
        <v>1321</v>
      </c>
      <c r="I48" s="244">
        <v>1</v>
      </c>
      <c r="J48" s="247">
        <v>-0.24462365591397839</v>
      </c>
      <c r="K48" s="247">
        <v>0.20161290322580644</v>
      </c>
      <c r="L48" s="247">
        <v>0.19086021505376355</v>
      </c>
      <c r="M48" s="247">
        <v>-0.239247311827957</v>
      </c>
      <c r="N48" s="247">
        <v>0.17473118279569902</v>
      </c>
      <c r="O48" s="247">
        <v>6.7204301075268813E-2</v>
      </c>
      <c r="P48" s="247">
        <v>-9.1397849462365427E-2</v>
      </c>
      <c r="Q48" s="247">
        <v>-8.3333333333333343E-2</v>
      </c>
      <c r="R48" s="247">
        <v>-0.2876344086021505</v>
      </c>
      <c r="S48" s="247">
        <v>8.0645161290323238E-3</v>
      </c>
      <c r="T48" s="247">
        <v>6.9892473118279633E-2</v>
      </c>
      <c r="U48" s="247">
        <v>8.3333333333333343E-2</v>
      </c>
      <c r="V48" s="247">
        <v>0.21774193548387097</v>
      </c>
      <c r="W48" s="247">
        <v>0.30913978494623662</v>
      </c>
      <c r="X48" s="247">
        <v>0.40322580645161288</v>
      </c>
      <c r="Y48" s="247">
        <v>2.1505376344086041E-2</v>
      </c>
      <c r="Z48" s="247">
        <v>0.24193548387096783</v>
      </c>
      <c r="AA48" s="247">
        <v>-0.25806451612903214</v>
      </c>
      <c r="AB48" s="247">
        <v>8.6021505376344162E-2</v>
      </c>
      <c r="AC48" s="247">
        <v>5.3763440860215096E-2</v>
      </c>
      <c r="AD48" s="247">
        <v>0.22311827956989247</v>
      </c>
      <c r="AE48" s="247">
        <v>0</v>
      </c>
      <c r="AF48" s="247">
        <v>1</v>
      </c>
      <c r="AR48" s="247"/>
      <c r="AS48" s="247"/>
      <c r="AT48" s="247"/>
      <c r="AU48" s="247"/>
      <c r="AV48" s="247"/>
      <c r="AW48" s="247"/>
      <c r="AX48" s="247"/>
      <c r="AY48" s="247"/>
      <c r="AZ48" s="247"/>
      <c r="BA48" s="247"/>
      <c r="BB48" s="247"/>
      <c r="BC48" s="247"/>
      <c r="BD48" s="247"/>
      <c r="BE48" s="247"/>
      <c r="BF48" s="247"/>
      <c r="BG48" s="247"/>
      <c r="BH48" s="247"/>
      <c r="BI48" s="247"/>
      <c r="BJ48" s="247"/>
      <c r="BK48" s="247"/>
      <c r="BL48" s="247"/>
      <c r="BM48" s="247"/>
      <c r="BN48" s="247"/>
    </row>
    <row r="49" spans="2:66">
      <c r="B49" s="244">
        <v>0</v>
      </c>
      <c r="C49" s="244">
        <v>0</v>
      </c>
      <c r="D49" s="244">
        <v>32</v>
      </c>
      <c r="E49" s="244" t="s">
        <v>1871</v>
      </c>
      <c r="F49" s="244" t="s">
        <v>1619</v>
      </c>
      <c r="G49" s="244" t="s">
        <v>140</v>
      </c>
      <c r="H49" s="244" t="s">
        <v>1484</v>
      </c>
      <c r="I49" s="244">
        <v>1</v>
      </c>
      <c r="J49" s="247" t="e">
        <v>#VALUE!</v>
      </c>
      <c r="K49" s="247" t="e">
        <v>#VALUE!</v>
      </c>
      <c r="L49" s="247" t="e">
        <v>#VALUE!</v>
      </c>
      <c r="M49" s="247" t="e">
        <v>#VALUE!</v>
      </c>
      <c r="N49" s="247" t="e">
        <v>#VALUE!</v>
      </c>
      <c r="O49" s="247" t="e">
        <v>#VALUE!</v>
      </c>
      <c r="P49" s="247" t="e">
        <v>#VALUE!</v>
      </c>
      <c r="Q49" s="247" t="e">
        <v>#VALUE!</v>
      </c>
      <c r="R49" s="247" t="e">
        <v>#VALUE!</v>
      </c>
      <c r="S49" s="247" t="e">
        <v>#VALUE!</v>
      </c>
      <c r="T49" s="247" t="e">
        <v>#VALUE!</v>
      </c>
      <c r="U49" s="247" t="e">
        <v>#VALUE!</v>
      </c>
      <c r="V49" s="247" t="e">
        <v>#VALUE!</v>
      </c>
      <c r="W49" s="247" t="e">
        <v>#VALUE!</v>
      </c>
      <c r="X49" s="247" t="e">
        <v>#VALUE!</v>
      </c>
      <c r="Y49" s="247" t="e">
        <v>#VALUE!</v>
      </c>
      <c r="Z49" s="247" t="e">
        <v>#VALUE!</v>
      </c>
      <c r="AA49" s="247" t="e">
        <v>#VALUE!</v>
      </c>
      <c r="AB49" s="247" t="e">
        <v>#VALUE!</v>
      </c>
      <c r="AC49" s="247" t="e">
        <v>#VALUE!</v>
      </c>
      <c r="AD49" s="247" t="e">
        <v>#VALUE!</v>
      </c>
      <c r="AE49" s="247" t="e">
        <v>#VALUE!</v>
      </c>
      <c r="AF49" s="247" t="e">
        <v>#VALUE!</v>
      </c>
      <c r="AR49" s="247"/>
      <c r="AS49" s="247"/>
      <c r="AT49" s="247"/>
      <c r="AU49" s="247"/>
      <c r="AV49" s="247"/>
      <c r="AW49" s="247"/>
      <c r="AX49" s="247"/>
      <c r="AY49" s="247"/>
      <c r="AZ49" s="247"/>
      <c r="BA49" s="247"/>
      <c r="BB49" s="247"/>
      <c r="BC49" s="247"/>
      <c r="BD49" s="247"/>
      <c r="BE49" s="247"/>
      <c r="BF49" s="247"/>
      <c r="BG49" s="247"/>
      <c r="BH49" s="247"/>
      <c r="BI49" s="247"/>
      <c r="BJ49" s="247"/>
      <c r="BK49" s="247"/>
      <c r="BL49" s="247"/>
      <c r="BM49" s="247"/>
      <c r="BN49" s="247"/>
    </row>
    <row r="50" spans="2:66">
      <c r="B50" s="244" t="s">
        <v>337</v>
      </c>
      <c r="C50" s="244" t="s">
        <v>324</v>
      </c>
      <c r="D50" s="244">
        <v>34</v>
      </c>
      <c r="E50" s="244" t="s">
        <v>1616</v>
      </c>
      <c r="F50" s="244" t="s">
        <v>1621</v>
      </c>
      <c r="G50" s="244" t="s">
        <v>140</v>
      </c>
      <c r="H50" s="244" t="s">
        <v>1322</v>
      </c>
      <c r="I50" s="244">
        <v>1</v>
      </c>
      <c r="J50" s="247" t="e">
        <v>#VALUE!</v>
      </c>
      <c r="K50" s="247" t="e">
        <v>#VALUE!</v>
      </c>
      <c r="L50" s="247" t="e">
        <v>#VALUE!</v>
      </c>
      <c r="M50" s="247" t="e">
        <v>#VALUE!</v>
      </c>
      <c r="N50" s="247" t="e">
        <v>#VALUE!</v>
      </c>
      <c r="O50" s="247" t="e">
        <v>#VALUE!</v>
      </c>
      <c r="P50" s="247" t="e">
        <v>#VALUE!</v>
      </c>
      <c r="Q50" s="247" t="e">
        <v>#VALUE!</v>
      </c>
      <c r="R50" s="247" t="e">
        <v>#VALUE!</v>
      </c>
      <c r="S50" s="247" t="e">
        <v>#VALUE!</v>
      </c>
      <c r="T50" s="247" t="e">
        <v>#VALUE!</v>
      </c>
      <c r="U50" s="247" t="e">
        <v>#VALUE!</v>
      </c>
      <c r="V50" s="247" t="e">
        <v>#VALUE!</v>
      </c>
      <c r="W50" s="247" t="e">
        <v>#VALUE!</v>
      </c>
      <c r="X50" s="247" t="e">
        <v>#VALUE!</v>
      </c>
      <c r="Y50" s="247" t="e">
        <v>#VALUE!</v>
      </c>
      <c r="Z50" s="247" t="e">
        <v>#VALUE!</v>
      </c>
      <c r="AA50" s="247" t="e">
        <v>#VALUE!</v>
      </c>
      <c r="AB50" s="247" t="e">
        <v>#VALUE!</v>
      </c>
      <c r="AC50" s="247" t="e">
        <v>#VALUE!</v>
      </c>
      <c r="AD50" s="247" t="e">
        <v>#VALUE!</v>
      </c>
      <c r="AE50" s="247" t="e">
        <v>#VALUE!</v>
      </c>
      <c r="AF50" s="247" t="e">
        <v>#VALUE!</v>
      </c>
      <c r="AR50" s="247"/>
      <c r="AS50" s="247"/>
      <c r="AT50" s="247"/>
      <c r="AU50" s="247"/>
      <c r="AV50" s="247"/>
      <c r="AW50" s="247"/>
      <c r="AX50" s="247"/>
      <c r="AY50" s="247"/>
      <c r="AZ50" s="247"/>
      <c r="BA50" s="247"/>
      <c r="BB50" s="247"/>
      <c r="BC50" s="247"/>
      <c r="BD50" s="247"/>
      <c r="BE50" s="247"/>
      <c r="BF50" s="247"/>
      <c r="BG50" s="247"/>
      <c r="BH50" s="247"/>
      <c r="BI50" s="247"/>
      <c r="BJ50" s="247"/>
      <c r="BK50" s="247"/>
      <c r="BL50" s="247"/>
      <c r="BM50" s="247"/>
      <c r="BN50" s="247"/>
    </row>
    <row r="51" spans="2:66">
      <c r="B51" s="244">
        <v>0</v>
      </c>
      <c r="C51" s="244">
        <v>0</v>
      </c>
      <c r="D51" s="244">
        <v>35</v>
      </c>
      <c r="E51" s="244" t="s">
        <v>1618</v>
      </c>
      <c r="F51" s="244" t="s">
        <v>1623</v>
      </c>
      <c r="G51" s="244" t="s">
        <v>1497</v>
      </c>
      <c r="H51" s="244" t="s">
        <v>1472</v>
      </c>
      <c r="I51" s="244">
        <v>1</v>
      </c>
      <c r="J51" s="247">
        <v>-0.23548387096774193</v>
      </c>
      <c r="K51" s="247" t="e">
        <v>#VALUE!</v>
      </c>
      <c r="L51" s="247">
        <v>-1.1221198156682026</v>
      </c>
      <c r="M51" s="247" t="e">
        <v>#VALUE!</v>
      </c>
      <c r="N51" s="247">
        <v>1</v>
      </c>
      <c r="O51" s="247">
        <v>-1.1806451612903226</v>
      </c>
      <c r="P51" s="247">
        <v>1</v>
      </c>
      <c r="Q51" s="247">
        <v>0.72903225806451621</v>
      </c>
      <c r="R51" s="247">
        <v>0.5714285714285714</v>
      </c>
      <c r="S51" s="247">
        <v>-0.33502304147465439</v>
      </c>
      <c r="T51" s="247">
        <v>-0.63502304147465427</v>
      </c>
      <c r="U51" s="247">
        <v>0.58156682027649764</v>
      </c>
      <c r="V51" s="247">
        <v>-0.22718894009216589</v>
      </c>
      <c r="W51" s="247">
        <v>0.9433179723502304</v>
      </c>
      <c r="X51" s="247">
        <v>-0.94055299539170512</v>
      </c>
      <c r="Y51" s="247">
        <v>-0.25161290322580648</v>
      </c>
      <c r="Z51" s="247">
        <v>-0.1645161290322581</v>
      </c>
      <c r="AA51" s="247">
        <v>0.39585253456221198</v>
      </c>
      <c r="AB51" s="247">
        <v>1</v>
      </c>
      <c r="AC51" s="247">
        <v>0.20230414746543782</v>
      </c>
      <c r="AD51" s="247">
        <v>0.81059907834101386</v>
      </c>
      <c r="AE51" s="247">
        <v>0</v>
      </c>
      <c r="AF51" s="247">
        <v>1</v>
      </c>
      <c r="AR51" s="247"/>
      <c r="AS51" s="247"/>
      <c r="AT51" s="247"/>
      <c r="AU51" s="247"/>
      <c r="AV51" s="247"/>
      <c r="AW51" s="247"/>
      <c r="AX51" s="247"/>
      <c r="AY51" s="247"/>
      <c r="AZ51" s="247"/>
      <c r="BA51" s="247"/>
      <c r="BB51" s="247"/>
      <c r="BC51" s="247"/>
      <c r="BD51" s="247"/>
      <c r="BE51" s="247"/>
      <c r="BF51" s="247"/>
      <c r="BG51" s="247"/>
      <c r="BH51" s="247"/>
      <c r="BI51" s="247"/>
      <c r="BJ51" s="247"/>
      <c r="BK51" s="247"/>
      <c r="BL51" s="247"/>
      <c r="BM51" s="247"/>
      <c r="BN51" s="247"/>
    </row>
    <row r="52" spans="2:66">
      <c r="B52" s="244">
        <v>0</v>
      </c>
      <c r="C52" s="244">
        <v>0</v>
      </c>
      <c r="D52" s="244">
        <v>36</v>
      </c>
      <c r="E52" s="244" t="s">
        <v>1872</v>
      </c>
      <c r="F52" s="244" t="s">
        <v>1625</v>
      </c>
      <c r="G52" s="244" t="s">
        <v>140</v>
      </c>
      <c r="H52" s="244" t="s">
        <v>1473</v>
      </c>
      <c r="I52" s="244">
        <v>1</v>
      </c>
      <c r="J52" s="247">
        <v>-0.1525862068965517</v>
      </c>
      <c r="K52" s="247" t="e">
        <v>#VALUE!</v>
      </c>
      <c r="L52" s="247">
        <v>-0.20603448275862074</v>
      </c>
      <c r="M52" s="247" t="e">
        <v>#VALUE!</v>
      </c>
      <c r="N52" s="247">
        <v>1</v>
      </c>
      <c r="O52" s="247">
        <v>-0.29396551724137931</v>
      </c>
      <c r="P52" s="247">
        <v>-0.81034482758620696</v>
      </c>
      <c r="Q52" s="247">
        <v>1</v>
      </c>
      <c r="R52" s="247">
        <v>-0.16982758620689661</v>
      </c>
      <c r="S52" s="247">
        <v>-1.2068965517241429E-2</v>
      </c>
      <c r="T52" s="247">
        <v>0.89568965517241383</v>
      </c>
      <c r="U52" s="247">
        <v>0.28362068965517234</v>
      </c>
      <c r="V52" s="247">
        <v>0.59396551724137925</v>
      </c>
      <c r="W52" s="247">
        <v>8.0172413793103428E-2</v>
      </c>
      <c r="X52" s="247">
        <v>-0.16293103448275867</v>
      </c>
      <c r="Y52" s="247">
        <v>0.49655172413793103</v>
      </c>
      <c r="Z52" s="247">
        <v>-1.3939655172413794</v>
      </c>
      <c r="AA52" s="247">
        <v>-0.84396551724137947</v>
      </c>
      <c r="AB52" s="247">
        <v>-0.43706896551724156</v>
      </c>
      <c r="AC52" s="247">
        <v>1.2068965517241275E-2</v>
      </c>
      <c r="AD52" s="247">
        <v>0.7879310344827587</v>
      </c>
      <c r="AE52" s="247">
        <v>0</v>
      </c>
      <c r="AF52" s="247">
        <v>1</v>
      </c>
      <c r="AR52" s="247"/>
      <c r="AS52" s="247"/>
      <c r="AT52" s="247"/>
      <c r="AU52" s="247"/>
      <c r="AV52" s="247"/>
      <c r="AW52" s="247"/>
      <c r="AX52" s="247"/>
      <c r="AY52" s="247"/>
      <c r="AZ52" s="247"/>
      <c r="BA52" s="247"/>
      <c r="BB52" s="247"/>
      <c r="BC52" s="247"/>
      <c r="BD52" s="247"/>
      <c r="BE52" s="247"/>
      <c r="BF52" s="247"/>
      <c r="BG52" s="247"/>
      <c r="BH52" s="247"/>
      <c r="BI52" s="247"/>
      <c r="BJ52" s="247"/>
      <c r="BK52" s="247"/>
      <c r="BL52" s="247"/>
      <c r="BM52" s="247"/>
      <c r="BN52" s="247"/>
    </row>
    <row r="53" spans="2:66">
      <c r="B53" s="244">
        <v>0</v>
      </c>
      <c r="C53" s="244">
        <v>0</v>
      </c>
      <c r="D53" s="244">
        <v>37</v>
      </c>
      <c r="E53" s="244" t="s">
        <v>1873</v>
      </c>
      <c r="F53" s="244" t="s">
        <v>1627</v>
      </c>
      <c r="G53" s="244" t="s">
        <v>1497</v>
      </c>
      <c r="H53" s="244" t="s">
        <v>1483</v>
      </c>
      <c r="I53" s="244">
        <v>0</v>
      </c>
      <c r="J53" s="247">
        <v>-0.88235294117647056</v>
      </c>
      <c r="K53" s="247">
        <v>-1</v>
      </c>
      <c r="L53" s="247">
        <v>1.6806722689075571E-2</v>
      </c>
      <c r="M53" s="247">
        <v>2.2100840336134455</v>
      </c>
      <c r="N53" s="247">
        <v>0.77310924369747902</v>
      </c>
      <c r="O53" s="247">
        <v>-0.60504201680672265</v>
      </c>
      <c r="P53" s="247">
        <v>-1</v>
      </c>
      <c r="Q53" s="247">
        <v>-1</v>
      </c>
      <c r="R53" s="247">
        <v>-0.91596638655462181</v>
      </c>
      <c r="S53" s="247">
        <v>0.34453781512605036</v>
      </c>
      <c r="T53" s="247">
        <v>-0.96638655462184875</v>
      </c>
      <c r="U53" s="247">
        <v>-0.21008403361344538</v>
      </c>
      <c r="V53" s="247">
        <v>-0.11764705882352944</v>
      </c>
      <c r="W53" s="247">
        <v>-1</v>
      </c>
      <c r="X53" s="247">
        <v>-0.3949579831932773</v>
      </c>
      <c r="Y53" s="247">
        <v>-1</v>
      </c>
      <c r="Z53" s="247">
        <v>1.1680672268907564</v>
      </c>
      <c r="AA53" s="247">
        <v>3.1176470588235294</v>
      </c>
      <c r="AB53" s="247">
        <v>-1</v>
      </c>
      <c r="AC53" s="247">
        <v>-0.86554621848739499</v>
      </c>
      <c r="AD53" s="247">
        <v>0.83193277310924374</v>
      </c>
      <c r="AE53" s="247">
        <v>0</v>
      </c>
      <c r="AF53" s="247">
        <v>-1</v>
      </c>
      <c r="AR53" s="247"/>
      <c r="AS53" s="247"/>
      <c r="AT53" s="247"/>
      <c r="AU53" s="247"/>
      <c r="AV53" s="247"/>
      <c r="AW53" s="247"/>
      <c r="AX53" s="247"/>
      <c r="AY53" s="247"/>
      <c r="AZ53" s="247"/>
      <c r="BA53" s="247"/>
      <c r="BB53" s="247"/>
      <c r="BC53" s="247"/>
      <c r="BD53" s="247"/>
      <c r="BE53" s="247"/>
      <c r="BF53" s="247"/>
      <c r="BG53" s="247"/>
      <c r="BH53" s="247"/>
      <c r="BI53" s="247"/>
      <c r="BJ53" s="247"/>
      <c r="BK53" s="247"/>
      <c r="BL53" s="247"/>
      <c r="BM53" s="247"/>
      <c r="BN53" s="247"/>
    </row>
    <row r="54" spans="2:66">
      <c r="B54" s="244" t="s">
        <v>338</v>
      </c>
      <c r="C54" s="244" t="s">
        <v>328</v>
      </c>
      <c r="D54" s="244">
        <v>39</v>
      </c>
      <c r="E54" s="244" t="s">
        <v>1874</v>
      </c>
      <c r="F54" s="244" t="s">
        <v>1629</v>
      </c>
      <c r="G54" s="244" t="s">
        <v>1496</v>
      </c>
      <c r="H54" s="244" t="s">
        <v>1433</v>
      </c>
      <c r="I54" s="244">
        <v>0</v>
      </c>
      <c r="J54" s="247" t="e">
        <v>#VALUE!</v>
      </c>
      <c r="K54" s="247" t="e">
        <v>#VALUE!</v>
      </c>
      <c r="L54" s="247" t="e">
        <v>#VALUE!</v>
      </c>
      <c r="M54" s="247" t="e">
        <v>#VALUE!</v>
      </c>
      <c r="N54" s="247" t="e">
        <v>#VALUE!</v>
      </c>
      <c r="O54" s="247" t="e">
        <v>#VALUE!</v>
      </c>
      <c r="P54" s="247" t="e">
        <v>#VALUE!</v>
      </c>
      <c r="Q54" s="247" t="e">
        <v>#VALUE!</v>
      </c>
      <c r="R54" s="247" t="e">
        <v>#VALUE!</v>
      </c>
      <c r="S54" s="247" t="e">
        <v>#VALUE!</v>
      </c>
      <c r="T54" s="247" t="e">
        <v>#VALUE!</v>
      </c>
      <c r="U54" s="247" t="e">
        <v>#VALUE!</v>
      </c>
      <c r="V54" s="247" t="e">
        <v>#VALUE!</v>
      </c>
      <c r="W54" s="247" t="e">
        <v>#VALUE!</v>
      </c>
      <c r="X54" s="247" t="e">
        <v>#VALUE!</v>
      </c>
      <c r="Y54" s="247" t="e">
        <v>#VALUE!</v>
      </c>
      <c r="Z54" s="247" t="e">
        <v>#VALUE!</v>
      </c>
      <c r="AA54" s="247" t="e">
        <v>#VALUE!</v>
      </c>
      <c r="AB54" s="247" t="e">
        <v>#VALUE!</v>
      </c>
      <c r="AC54" s="247" t="e">
        <v>#VALUE!</v>
      </c>
      <c r="AD54" s="247" t="e">
        <v>#VALUE!</v>
      </c>
      <c r="AE54" s="247" t="e">
        <v>#VALUE!</v>
      </c>
      <c r="AF54" s="247" t="e">
        <v>#VALUE!</v>
      </c>
      <c r="AR54" s="247"/>
      <c r="AS54" s="247"/>
      <c r="AT54" s="247"/>
      <c r="AU54" s="247"/>
      <c r="AV54" s="247"/>
      <c r="AW54" s="247"/>
      <c r="AX54" s="247"/>
      <c r="AY54" s="247"/>
      <c r="AZ54" s="247"/>
      <c r="BA54" s="247"/>
      <c r="BB54" s="247"/>
      <c r="BC54" s="247"/>
      <c r="BD54" s="247"/>
      <c r="BE54" s="247"/>
      <c r="BF54" s="247"/>
      <c r="BG54" s="247"/>
      <c r="BH54" s="247"/>
      <c r="BI54" s="247"/>
      <c r="BJ54" s="247"/>
      <c r="BK54" s="247"/>
      <c r="BL54" s="247"/>
      <c r="BM54" s="247"/>
      <c r="BN54" s="247"/>
    </row>
    <row r="55" spans="2:66">
      <c r="B55" s="244">
        <v>0</v>
      </c>
      <c r="C55" s="244">
        <v>0</v>
      </c>
      <c r="D55" s="244">
        <v>0</v>
      </c>
      <c r="E55" s="244" t="s">
        <v>1875</v>
      </c>
      <c r="F55" s="244" t="s">
        <v>1630</v>
      </c>
      <c r="G55" s="244" t="s">
        <v>1496</v>
      </c>
      <c r="H55" s="244" t="s">
        <v>1434</v>
      </c>
      <c r="I55" s="244">
        <v>0</v>
      </c>
      <c r="J55" s="247" t="e">
        <v>#VALUE!</v>
      </c>
      <c r="K55" s="247" t="e">
        <v>#VALUE!</v>
      </c>
      <c r="L55" s="247" t="e">
        <v>#VALUE!</v>
      </c>
      <c r="M55" s="247" t="e">
        <v>#VALUE!</v>
      </c>
      <c r="N55" s="247" t="e">
        <v>#VALUE!</v>
      </c>
      <c r="O55" s="247" t="e">
        <v>#VALUE!</v>
      </c>
      <c r="P55" s="247" t="e">
        <v>#VALUE!</v>
      </c>
      <c r="Q55" s="247" t="e">
        <v>#VALUE!</v>
      </c>
      <c r="R55" s="247" t="e">
        <v>#VALUE!</v>
      </c>
      <c r="S55" s="247" t="e">
        <v>#VALUE!</v>
      </c>
      <c r="T55" s="247" t="e">
        <v>#VALUE!</v>
      </c>
      <c r="U55" s="247" t="e">
        <v>#VALUE!</v>
      </c>
      <c r="V55" s="247" t="e">
        <v>#VALUE!</v>
      </c>
      <c r="W55" s="247" t="e">
        <v>#VALUE!</v>
      </c>
      <c r="X55" s="247" t="e">
        <v>#VALUE!</v>
      </c>
      <c r="Y55" s="247" t="e">
        <v>#VALUE!</v>
      </c>
      <c r="Z55" s="247" t="e">
        <v>#VALUE!</v>
      </c>
      <c r="AA55" s="247" t="e">
        <v>#VALUE!</v>
      </c>
      <c r="AB55" s="247" t="e">
        <v>#VALUE!</v>
      </c>
      <c r="AC55" s="247" t="e">
        <v>#VALUE!</v>
      </c>
      <c r="AD55" s="247" t="e">
        <v>#VALUE!</v>
      </c>
      <c r="AE55" s="247" t="e">
        <v>#VALUE!</v>
      </c>
      <c r="AF55" s="247" t="e">
        <v>#VALUE!</v>
      </c>
      <c r="AR55" s="247"/>
      <c r="AS55" s="247"/>
      <c r="AT55" s="247"/>
      <c r="AU55" s="247"/>
      <c r="AV55" s="247"/>
      <c r="AW55" s="247"/>
      <c r="AX55" s="247"/>
      <c r="AY55" s="247"/>
      <c r="AZ55" s="247"/>
      <c r="BA55" s="247"/>
      <c r="BB55" s="247"/>
      <c r="BC55" s="247"/>
      <c r="BD55" s="247"/>
      <c r="BE55" s="247"/>
      <c r="BF55" s="247"/>
      <c r="BG55" s="247"/>
      <c r="BH55" s="247"/>
      <c r="BI55" s="247"/>
      <c r="BJ55" s="247"/>
      <c r="BK55" s="247"/>
      <c r="BL55" s="247"/>
      <c r="BM55" s="247"/>
      <c r="BN55" s="247"/>
    </row>
    <row r="56" spans="2:66">
      <c r="B56" s="244">
        <v>0</v>
      </c>
      <c r="C56" s="244">
        <v>0</v>
      </c>
      <c r="D56" s="244">
        <v>0</v>
      </c>
      <c r="E56" s="244" t="s">
        <v>1876</v>
      </c>
      <c r="F56" s="244" t="s">
        <v>1631</v>
      </c>
      <c r="G56" s="244" t="s">
        <v>1496</v>
      </c>
      <c r="H56" s="244" t="s">
        <v>1432</v>
      </c>
      <c r="I56" s="244">
        <v>0</v>
      </c>
      <c r="J56" s="247">
        <v>2.0596854568563001E-3</v>
      </c>
      <c r="K56" s="247" t="e">
        <v>#VALUE!</v>
      </c>
      <c r="L56" s="247">
        <v>6.1098215026619648E-2</v>
      </c>
      <c r="M56" s="247">
        <v>3.4816152546000515E-3</v>
      </c>
      <c r="N56" s="247">
        <v>4.0334524189075384E-2</v>
      </c>
      <c r="O56" s="247">
        <v>3.1040499285923148E-3</v>
      </c>
      <c r="P56" s="247">
        <v>1.356210720322139E-2</v>
      </c>
      <c r="Q56" s="247" t="e">
        <v>#VALUE!</v>
      </c>
      <c r="R56" s="247">
        <v>-0.12627168980682804</v>
      </c>
      <c r="S56" s="247">
        <v>-2.1672446247712546E-2</v>
      </c>
      <c r="T56" s="247">
        <v>3.6781828822494068E-2</v>
      </c>
      <c r="U56" s="247">
        <v>1.6360654592146577E-2</v>
      </c>
      <c r="V56" s="247">
        <v>2.7012844645735085E-2</v>
      </c>
      <c r="W56" s="247">
        <v>7.287163652404062E-2</v>
      </c>
      <c r="X56" s="247">
        <v>-1.6514606908419063E-2</v>
      </c>
      <c r="Y56" s="247">
        <v>9.173701887171589E-3</v>
      </c>
      <c r="Z56" s="247">
        <v>2.5009280813392331E-2</v>
      </c>
      <c r="AA56" s="247">
        <v>-7.2686238628272854E-3</v>
      </c>
      <c r="AB56" s="247">
        <v>5.4955626793380674E-2</v>
      </c>
      <c r="AC56" s="247">
        <v>-0.23360254971240393</v>
      </c>
      <c r="AD56" s="247">
        <v>1.8710993287242229E-2</v>
      </c>
      <c r="AE56" s="247">
        <v>0</v>
      </c>
      <c r="AF56" s="247">
        <v>-1</v>
      </c>
      <c r="AR56" s="247"/>
      <c r="AS56" s="247"/>
      <c r="AT56" s="247"/>
      <c r="AU56" s="247"/>
      <c r="AV56" s="247"/>
      <c r="AW56" s="247"/>
      <c r="AX56" s="247"/>
      <c r="AY56" s="247"/>
      <c r="AZ56" s="247"/>
      <c r="BA56" s="247"/>
      <c r="BB56" s="247"/>
      <c r="BC56" s="247"/>
      <c r="BD56" s="247"/>
      <c r="BE56" s="247"/>
      <c r="BF56" s="247"/>
      <c r="BG56" s="247"/>
      <c r="BH56" s="247"/>
      <c r="BI56" s="247"/>
      <c r="BJ56" s="247"/>
      <c r="BK56" s="247"/>
      <c r="BL56" s="247"/>
      <c r="BM56" s="247"/>
      <c r="BN56" s="247"/>
    </row>
    <row r="57" spans="2:66">
      <c r="B57" s="244">
        <v>0</v>
      </c>
      <c r="C57" s="244">
        <v>0</v>
      </c>
      <c r="D57" s="244">
        <v>40</v>
      </c>
      <c r="E57" s="244" t="s">
        <v>1620</v>
      </c>
      <c r="F57" s="244" t="s">
        <v>1632</v>
      </c>
      <c r="G57" s="244" t="s">
        <v>1497</v>
      </c>
      <c r="H57" s="244" t="s">
        <v>1399</v>
      </c>
      <c r="I57" s="244">
        <v>0</v>
      </c>
      <c r="J57" s="247" t="e">
        <v>#VALUE!</v>
      </c>
      <c r="K57" s="247" t="e">
        <v>#VALUE!</v>
      </c>
      <c r="L57" s="247" t="e">
        <v>#VALUE!</v>
      </c>
      <c r="M57" s="247" t="e">
        <v>#VALUE!</v>
      </c>
      <c r="N57" s="247" t="e">
        <v>#VALUE!</v>
      </c>
      <c r="O57" s="247" t="e">
        <v>#VALUE!</v>
      </c>
      <c r="P57" s="247" t="e">
        <v>#VALUE!</v>
      </c>
      <c r="Q57" s="247" t="e">
        <v>#VALUE!</v>
      </c>
      <c r="R57" s="247" t="e">
        <v>#VALUE!</v>
      </c>
      <c r="S57" s="247" t="e">
        <v>#VALUE!</v>
      </c>
      <c r="T57" s="247" t="e">
        <v>#VALUE!</v>
      </c>
      <c r="U57" s="247" t="e">
        <v>#VALUE!</v>
      </c>
      <c r="V57" s="247" t="e">
        <v>#VALUE!</v>
      </c>
      <c r="W57" s="247" t="e">
        <v>#VALUE!</v>
      </c>
      <c r="X57" s="247" t="e">
        <v>#VALUE!</v>
      </c>
      <c r="Y57" s="247" t="e">
        <v>#VALUE!</v>
      </c>
      <c r="Z57" s="247" t="e">
        <v>#VALUE!</v>
      </c>
      <c r="AA57" s="247" t="e">
        <v>#VALUE!</v>
      </c>
      <c r="AB57" s="247" t="e">
        <v>#VALUE!</v>
      </c>
      <c r="AC57" s="247" t="e">
        <v>#VALUE!</v>
      </c>
      <c r="AD57" s="247" t="e">
        <v>#VALUE!</v>
      </c>
      <c r="AE57" s="247" t="e">
        <v>#VALUE!</v>
      </c>
      <c r="AF57" s="247" t="e">
        <v>#VALUE!</v>
      </c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</row>
    <row r="58" spans="2:66">
      <c r="B58" s="244">
        <v>0</v>
      </c>
      <c r="C58" s="244">
        <v>0</v>
      </c>
      <c r="D58" s="244">
        <v>0</v>
      </c>
      <c r="E58" s="244" t="s">
        <v>1877</v>
      </c>
      <c r="F58" s="244" t="s">
        <v>1633</v>
      </c>
      <c r="G58" s="244" t="s">
        <v>1497</v>
      </c>
      <c r="H58" s="244" t="s">
        <v>1400</v>
      </c>
      <c r="I58" s="244">
        <v>0</v>
      </c>
      <c r="J58" s="247" t="e">
        <v>#VALUE!</v>
      </c>
      <c r="K58" s="247" t="e">
        <v>#VALUE!</v>
      </c>
      <c r="L58" s="247" t="e">
        <v>#VALUE!</v>
      </c>
      <c r="M58" s="247" t="e">
        <v>#VALUE!</v>
      </c>
      <c r="N58" s="247" t="e">
        <v>#VALUE!</v>
      </c>
      <c r="O58" s="247" t="e">
        <v>#VALUE!</v>
      </c>
      <c r="P58" s="247" t="e">
        <v>#VALUE!</v>
      </c>
      <c r="Q58" s="247" t="e">
        <v>#VALUE!</v>
      </c>
      <c r="R58" s="247" t="e">
        <v>#VALUE!</v>
      </c>
      <c r="S58" s="247" t="e">
        <v>#VALUE!</v>
      </c>
      <c r="T58" s="247" t="e">
        <v>#VALUE!</v>
      </c>
      <c r="U58" s="247" t="e">
        <v>#VALUE!</v>
      </c>
      <c r="V58" s="247" t="e">
        <v>#VALUE!</v>
      </c>
      <c r="W58" s="247" t="e">
        <v>#VALUE!</v>
      </c>
      <c r="X58" s="247" t="e">
        <v>#VALUE!</v>
      </c>
      <c r="Y58" s="247" t="e">
        <v>#VALUE!</v>
      </c>
      <c r="Z58" s="247" t="e">
        <v>#VALUE!</v>
      </c>
      <c r="AA58" s="247" t="e">
        <v>#VALUE!</v>
      </c>
      <c r="AB58" s="247" t="e">
        <v>#VALUE!</v>
      </c>
      <c r="AC58" s="247" t="e">
        <v>#VALUE!</v>
      </c>
      <c r="AD58" s="247" t="e">
        <v>#VALUE!</v>
      </c>
      <c r="AE58" s="247" t="e">
        <v>#VALUE!</v>
      </c>
      <c r="AF58" s="247" t="e">
        <v>#VALUE!</v>
      </c>
      <c r="AR58" s="247"/>
      <c r="AS58" s="247"/>
      <c r="AT58" s="247"/>
      <c r="AU58" s="247"/>
      <c r="AV58" s="247"/>
      <c r="AW58" s="247"/>
      <c r="AX58" s="247"/>
      <c r="AY58" s="247"/>
      <c r="AZ58" s="247"/>
      <c r="BA58" s="247"/>
      <c r="BB58" s="247"/>
      <c r="BC58" s="247"/>
      <c r="BD58" s="247"/>
      <c r="BE58" s="247"/>
      <c r="BF58" s="247"/>
      <c r="BG58" s="247"/>
      <c r="BH58" s="247"/>
      <c r="BI58" s="247"/>
      <c r="BJ58" s="247"/>
      <c r="BK58" s="247"/>
      <c r="BL58" s="247"/>
      <c r="BM58" s="247"/>
      <c r="BN58" s="247"/>
    </row>
    <row r="59" spans="2:66">
      <c r="B59" s="244">
        <v>0</v>
      </c>
      <c r="C59" s="244">
        <v>0</v>
      </c>
      <c r="D59" s="244">
        <v>0</v>
      </c>
      <c r="E59" s="244" t="s">
        <v>230</v>
      </c>
      <c r="F59" s="244" t="s">
        <v>1634</v>
      </c>
      <c r="G59" s="244" t="s">
        <v>1497</v>
      </c>
      <c r="H59" s="244" t="s">
        <v>1398</v>
      </c>
      <c r="I59" s="244">
        <v>0</v>
      </c>
      <c r="J59" s="247">
        <v>-1.3948497854077223E-2</v>
      </c>
      <c r="K59" s="247">
        <v>-5.5793991416309044E-2</v>
      </c>
      <c r="L59" s="247">
        <v>3.7553648068669523E-2</v>
      </c>
      <c r="M59" s="247">
        <v>2.3605150214592304E-2</v>
      </c>
      <c r="N59" s="247">
        <v>9.6566523605149304E-3</v>
      </c>
      <c r="O59" s="247">
        <v>2.038626609442051E-2</v>
      </c>
      <c r="P59" s="247">
        <v>3.3261802575107233E-2</v>
      </c>
      <c r="Q59" s="247">
        <v>-7.4034334763948551E-2</v>
      </c>
      <c r="R59" s="247">
        <v>-1.5021459227467872E-2</v>
      </c>
      <c r="S59" s="247">
        <v>-2.2532188841201808E-2</v>
      </c>
      <c r="T59" s="247">
        <v>-2.1459227467811462E-3</v>
      </c>
      <c r="U59" s="247">
        <v>3.218884120171643E-3</v>
      </c>
      <c r="V59" s="247">
        <v>-8.5836909871244323E-3</v>
      </c>
      <c r="W59" s="247">
        <v>2.038626609442051E-2</v>
      </c>
      <c r="X59" s="247">
        <v>1.5021459227467719E-2</v>
      </c>
      <c r="Y59" s="247">
        <v>-3.218884120171643E-3</v>
      </c>
      <c r="Z59" s="247">
        <v>4.2918454935621398E-3</v>
      </c>
      <c r="AA59" s="247">
        <v>1.7167381974248865E-2</v>
      </c>
      <c r="AB59" s="247">
        <v>1.3948497854077223E-2</v>
      </c>
      <c r="AC59" s="247">
        <v>3.2188841201716736E-2</v>
      </c>
      <c r="AD59" s="247">
        <v>1.5021459227467719E-2</v>
      </c>
      <c r="AE59" s="247">
        <v>0</v>
      </c>
      <c r="AF59" s="247">
        <v>-1</v>
      </c>
      <c r="AR59" s="247"/>
      <c r="AS59" s="247"/>
      <c r="AT59" s="247"/>
      <c r="AU59" s="247"/>
      <c r="AV59" s="247"/>
      <c r="AW59" s="247"/>
      <c r="AX59" s="247"/>
      <c r="AY59" s="247"/>
      <c r="AZ59" s="247"/>
      <c r="BA59" s="247"/>
      <c r="BB59" s="247"/>
      <c r="BC59" s="247"/>
      <c r="BD59" s="247"/>
      <c r="BE59" s="247"/>
      <c r="BF59" s="247"/>
      <c r="BG59" s="247"/>
      <c r="BH59" s="247"/>
      <c r="BI59" s="247"/>
      <c r="BJ59" s="247"/>
      <c r="BK59" s="247"/>
      <c r="BL59" s="247"/>
      <c r="BM59" s="247"/>
      <c r="BN59" s="247"/>
    </row>
    <row r="60" spans="2:66">
      <c r="B60" s="244">
        <v>0</v>
      </c>
      <c r="C60" s="244">
        <v>0</v>
      </c>
      <c r="D60" s="244">
        <v>41</v>
      </c>
      <c r="E60" s="244" t="s">
        <v>1622</v>
      </c>
      <c r="F60" s="244" t="s">
        <v>1635</v>
      </c>
      <c r="G60" s="244" t="s">
        <v>1497</v>
      </c>
      <c r="H60" s="244" t="s">
        <v>1402</v>
      </c>
      <c r="I60" s="244">
        <v>1</v>
      </c>
      <c r="J60" s="247" t="e">
        <v>#VALUE!</v>
      </c>
      <c r="K60" s="247" t="e">
        <v>#VALUE!</v>
      </c>
      <c r="L60" s="247" t="e">
        <v>#VALUE!</v>
      </c>
      <c r="M60" s="247" t="e">
        <v>#VALUE!</v>
      </c>
      <c r="N60" s="247" t="e">
        <v>#VALUE!</v>
      </c>
      <c r="O60" s="247" t="e">
        <v>#VALUE!</v>
      </c>
      <c r="P60" s="247" t="e">
        <v>#VALUE!</v>
      </c>
      <c r="Q60" s="247" t="e">
        <v>#VALUE!</v>
      </c>
      <c r="R60" s="247" t="e">
        <v>#VALUE!</v>
      </c>
      <c r="S60" s="247" t="e">
        <v>#VALUE!</v>
      </c>
      <c r="T60" s="247" t="e">
        <v>#VALUE!</v>
      </c>
      <c r="U60" s="247" t="e">
        <v>#VALUE!</v>
      </c>
      <c r="V60" s="247" t="e">
        <v>#VALUE!</v>
      </c>
      <c r="W60" s="247" t="e">
        <v>#VALUE!</v>
      </c>
      <c r="X60" s="247" t="e">
        <v>#VALUE!</v>
      </c>
      <c r="Y60" s="247" t="e">
        <v>#VALUE!</v>
      </c>
      <c r="Z60" s="247" t="e">
        <v>#VALUE!</v>
      </c>
      <c r="AA60" s="247" t="e">
        <v>#VALUE!</v>
      </c>
      <c r="AB60" s="247" t="e">
        <v>#VALUE!</v>
      </c>
      <c r="AC60" s="247" t="e">
        <v>#VALUE!</v>
      </c>
      <c r="AD60" s="247" t="e">
        <v>#VALUE!</v>
      </c>
      <c r="AE60" s="247" t="e">
        <v>#VALUE!</v>
      </c>
      <c r="AF60" s="247" t="e">
        <v>#VALUE!</v>
      </c>
      <c r="AR60" s="247"/>
      <c r="AS60" s="247"/>
      <c r="AT60" s="247"/>
      <c r="AU60" s="247"/>
      <c r="AV60" s="247"/>
      <c r="AW60" s="247"/>
      <c r="AX60" s="247"/>
      <c r="AY60" s="247"/>
      <c r="AZ60" s="247"/>
      <c r="BA60" s="247"/>
      <c r="BB60" s="247"/>
      <c r="BC60" s="247"/>
      <c r="BD60" s="247"/>
      <c r="BE60" s="247"/>
      <c r="BF60" s="247"/>
      <c r="BG60" s="247"/>
      <c r="BH60" s="247"/>
      <c r="BI60" s="247"/>
      <c r="BJ60" s="247"/>
      <c r="BK60" s="247"/>
      <c r="BL60" s="247"/>
      <c r="BM60" s="247"/>
      <c r="BN60" s="247"/>
    </row>
    <row r="61" spans="2:66">
      <c r="B61" s="244">
        <v>0</v>
      </c>
      <c r="C61" s="244">
        <v>0</v>
      </c>
      <c r="D61" s="244">
        <v>0</v>
      </c>
      <c r="E61" s="244" t="s">
        <v>1878</v>
      </c>
      <c r="F61" s="244" t="s">
        <v>1636</v>
      </c>
      <c r="G61" s="244" t="s">
        <v>1497</v>
      </c>
      <c r="H61" s="244" t="s">
        <v>1403</v>
      </c>
      <c r="I61" s="244">
        <v>1</v>
      </c>
      <c r="J61" s="247" t="e">
        <v>#VALUE!</v>
      </c>
      <c r="K61" s="247" t="e">
        <v>#VALUE!</v>
      </c>
      <c r="L61" s="247" t="e">
        <v>#VALUE!</v>
      </c>
      <c r="M61" s="247" t="e">
        <v>#VALUE!</v>
      </c>
      <c r="N61" s="247" t="e">
        <v>#VALUE!</v>
      </c>
      <c r="O61" s="247" t="e">
        <v>#VALUE!</v>
      </c>
      <c r="P61" s="247" t="e">
        <v>#VALUE!</v>
      </c>
      <c r="Q61" s="247" t="e">
        <v>#VALUE!</v>
      </c>
      <c r="R61" s="247" t="e">
        <v>#VALUE!</v>
      </c>
      <c r="S61" s="247" t="e">
        <v>#VALUE!</v>
      </c>
      <c r="T61" s="247" t="e">
        <v>#VALUE!</v>
      </c>
      <c r="U61" s="247" t="e">
        <v>#VALUE!</v>
      </c>
      <c r="V61" s="247" t="e">
        <v>#VALUE!</v>
      </c>
      <c r="W61" s="247" t="e">
        <v>#VALUE!</v>
      </c>
      <c r="X61" s="247" t="e">
        <v>#VALUE!</v>
      </c>
      <c r="Y61" s="247" t="e">
        <v>#VALUE!</v>
      </c>
      <c r="Z61" s="247" t="e">
        <v>#VALUE!</v>
      </c>
      <c r="AA61" s="247" t="e">
        <v>#VALUE!</v>
      </c>
      <c r="AB61" s="247" t="e">
        <v>#VALUE!</v>
      </c>
      <c r="AC61" s="247" t="e">
        <v>#VALUE!</v>
      </c>
      <c r="AD61" s="247" t="e">
        <v>#VALUE!</v>
      </c>
      <c r="AE61" s="247" t="e">
        <v>#VALUE!</v>
      </c>
      <c r="AF61" s="247" t="e">
        <v>#VALUE!</v>
      </c>
      <c r="AR61" s="247"/>
      <c r="AS61" s="247"/>
      <c r="AT61" s="247"/>
      <c r="AU61" s="247"/>
      <c r="AV61" s="247"/>
      <c r="AW61" s="247"/>
      <c r="AX61" s="247"/>
      <c r="AY61" s="247"/>
      <c r="AZ61" s="247"/>
      <c r="BA61" s="247"/>
      <c r="BB61" s="247"/>
      <c r="BC61" s="247"/>
      <c r="BD61" s="247"/>
      <c r="BE61" s="247"/>
      <c r="BF61" s="247"/>
      <c r="BG61" s="247"/>
      <c r="BH61" s="247"/>
      <c r="BI61" s="247"/>
      <c r="BJ61" s="247"/>
      <c r="BK61" s="247"/>
      <c r="BL61" s="247"/>
      <c r="BM61" s="247"/>
      <c r="BN61" s="247"/>
    </row>
    <row r="62" spans="2:66">
      <c r="B62" s="244">
        <v>0</v>
      </c>
      <c r="C62" s="244">
        <v>0</v>
      </c>
      <c r="D62" s="244">
        <v>0</v>
      </c>
      <c r="E62" s="244" t="s">
        <v>231</v>
      </c>
      <c r="F62" s="244" t="s">
        <v>1548</v>
      </c>
      <c r="G62" s="244" t="s">
        <v>1497</v>
      </c>
      <c r="H62" s="244" t="s">
        <v>1401</v>
      </c>
      <c r="I62" s="244">
        <v>1</v>
      </c>
      <c r="J62" s="247">
        <v>-0.2352941176470589</v>
      </c>
      <c r="K62" s="247">
        <v>-0.76470588235294124</v>
      </c>
      <c r="L62" s="247">
        <v>0.17647058823529416</v>
      </c>
      <c r="M62" s="247">
        <v>0.29411764705882354</v>
      </c>
      <c r="N62" s="247">
        <v>-0.11764705882352938</v>
      </c>
      <c r="O62" s="247">
        <v>0.52941176470588236</v>
      </c>
      <c r="P62" s="247">
        <v>5.8823529411764629E-2</v>
      </c>
      <c r="Q62" s="247">
        <v>-1.2352941176470587</v>
      </c>
      <c r="R62" s="247">
        <v>0</v>
      </c>
      <c r="S62" s="247">
        <v>0.11764705882352938</v>
      </c>
      <c r="T62" s="247">
        <v>-0.4705882352941177</v>
      </c>
      <c r="U62" s="247">
        <v>0.23529411764705876</v>
      </c>
      <c r="V62" s="247">
        <v>-0.35294117647058815</v>
      </c>
      <c r="W62" s="247">
        <v>0.11764705882352938</v>
      </c>
      <c r="X62" s="247">
        <v>0.58823529411764708</v>
      </c>
      <c r="Y62" s="247">
        <v>0.41176470588235292</v>
      </c>
      <c r="Z62" s="247">
        <v>-0.52941176470588247</v>
      </c>
      <c r="AA62" s="247">
        <v>-0.70588235294117652</v>
      </c>
      <c r="AB62" s="247">
        <v>-0.2352941176470589</v>
      </c>
      <c r="AC62" s="247">
        <v>0.52941176470588236</v>
      </c>
      <c r="AD62" s="247">
        <v>-0.29411764705882365</v>
      </c>
      <c r="AE62" s="247">
        <v>0</v>
      </c>
      <c r="AF62" s="247">
        <v>1</v>
      </c>
      <c r="AR62" s="247"/>
      <c r="AS62" s="247"/>
      <c r="AT62" s="247"/>
      <c r="AU62" s="247"/>
      <c r="AV62" s="247"/>
      <c r="AW62" s="247"/>
      <c r="AX62" s="247"/>
      <c r="AY62" s="247"/>
      <c r="AZ62" s="247"/>
      <c r="BA62" s="247"/>
      <c r="BB62" s="247"/>
      <c r="BC62" s="247"/>
      <c r="BD62" s="247"/>
      <c r="BE62" s="247"/>
      <c r="BF62" s="247"/>
      <c r="BG62" s="247"/>
      <c r="BH62" s="247"/>
      <c r="BI62" s="247"/>
      <c r="BJ62" s="247"/>
      <c r="BK62" s="247"/>
      <c r="BL62" s="247"/>
      <c r="BM62" s="247"/>
      <c r="BN62" s="247"/>
    </row>
    <row r="63" spans="2:66">
      <c r="B63" s="244">
        <v>0</v>
      </c>
      <c r="C63" s="244">
        <v>0</v>
      </c>
      <c r="D63" s="244">
        <v>42</v>
      </c>
      <c r="E63" s="244" t="s">
        <v>1624</v>
      </c>
      <c r="F63" s="244" t="s">
        <v>1637</v>
      </c>
      <c r="G63" s="244" t="s">
        <v>1497</v>
      </c>
      <c r="H63" s="244" t="s">
        <v>1405</v>
      </c>
      <c r="I63" s="244">
        <v>0</v>
      </c>
      <c r="J63" s="247" t="e">
        <v>#VALUE!</v>
      </c>
      <c r="K63" s="247" t="e">
        <v>#VALUE!</v>
      </c>
      <c r="L63" s="247" t="e">
        <v>#VALUE!</v>
      </c>
      <c r="M63" s="247" t="e">
        <v>#VALUE!</v>
      </c>
      <c r="N63" s="247" t="e">
        <v>#VALUE!</v>
      </c>
      <c r="O63" s="247" t="e">
        <v>#VALUE!</v>
      </c>
      <c r="P63" s="247" t="e">
        <v>#VALUE!</v>
      </c>
      <c r="Q63" s="247" t="e">
        <v>#VALUE!</v>
      </c>
      <c r="R63" s="247" t="e">
        <v>#VALUE!</v>
      </c>
      <c r="S63" s="247" t="e">
        <v>#VALUE!</v>
      </c>
      <c r="T63" s="247" t="e">
        <v>#VALUE!</v>
      </c>
      <c r="U63" s="247" t="e">
        <v>#VALUE!</v>
      </c>
      <c r="V63" s="247" t="e">
        <v>#VALUE!</v>
      </c>
      <c r="W63" s="247" t="e">
        <v>#VALUE!</v>
      </c>
      <c r="X63" s="247" t="e">
        <v>#VALUE!</v>
      </c>
      <c r="Y63" s="247" t="e">
        <v>#VALUE!</v>
      </c>
      <c r="Z63" s="247" t="e">
        <v>#VALUE!</v>
      </c>
      <c r="AA63" s="247" t="e">
        <v>#VALUE!</v>
      </c>
      <c r="AB63" s="247" t="e">
        <v>#VALUE!</v>
      </c>
      <c r="AC63" s="247" t="e">
        <v>#VALUE!</v>
      </c>
      <c r="AD63" s="247" t="e">
        <v>#VALUE!</v>
      </c>
      <c r="AE63" s="247" t="e">
        <v>#VALUE!</v>
      </c>
      <c r="AF63" s="247" t="e">
        <v>#VALUE!</v>
      </c>
      <c r="AR63" s="247"/>
      <c r="AS63" s="247"/>
      <c r="AT63" s="247"/>
      <c r="AU63" s="247"/>
      <c r="AV63" s="247"/>
      <c r="AW63" s="247"/>
      <c r="AX63" s="247"/>
      <c r="AY63" s="247"/>
      <c r="AZ63" s="247"/>
      <c r="BA63" s="247"/>
      <c r="BB63" s="247"/>
      <c r="BC63" s="247"/>
      <c r="BD63" s="247"/>
      <c r="BE63" s="247"/>
      <c r="BF63" s="247"/>
      <c r="BG63" s="247"/>
      <c r="BH63" s="247"/>
      <c r="BI63" s="247"/>
      <c r="BJ63" s="247"/>
      <c r="BK63" s="247"/>
      <c r="BL63" s="247"/>
      <c r="BM63" s="247"/>
      <c r="BN63" s="247"/>
    </row>
    <row r="64" spans="2:66">
      <c r="B64" s="244">
        <v>0</v>
      </c>
      <c r="C64" s="244">
        <v>0</v>
      </c>
      <c r="D64" s="244">
        <v>0</v>
      </c>
      <c r="E64" s="244" t="s">
        <v>1879</v>
      </c>
      <c r="F64" s="244" t="s">
        <v>1638</v>
      </c>
      <c r="G64" s="244" t="s">
        <v>1497</v>
      </c>
      <c r="H64" s="244" t="s">
        <v>1406</v>
      </c>
      <c r="I64" s="244">
        <v>0</v>
      </c>
      <c r="J64" s="247" t="e">
        <v>#VALUE!</v>
      </c>
      <c r="K64" s="247" t="e">
        <v>#VALUE!</v>
      </c>
      <c r="L64" s="247" t="e">
        <v>#VALUE!</v>
      </c>
      <c r="M64" s="247" t="e">
        <v>#VALUE!</v>
      </c>
      <c r="N64" s="247" t="e">
        <v>#VALUE!</v>
      </c>
      <c r="O64" s="247" t="e">
        <v>#VALUE!</v>
      </c>
      <c r="P64" s="247" t="e">
        <v>#VALUE!</v>
      </c>
      <c r="Q64" s="247" t="e">
        <v>#VALUE!</v>
      </c>
      <c r="R64" s="247" t="e">
        <v>#VALUE!</v>
      </c>
      <c r="S64" s="247" t="e">
        <v>#VALUE!</v>
      </c>
      <c r="T64" s="247" t="e">
        <v>#VALUE!</v>
      </c>
      <c r="U64" s="247" t="e">
        <v>#VALUE!</v>
      </c>
      <c r="V64" s="247" t="e">
        <v>#VALUE!</v>
      </c>
      <c r="W64" s="247" t="e">
        <v>#VALUE!</v>
      </c>
      <c r="X64" s="247" t="e">
        <v>#VALUE!</v>
      </c>
      <c r="Y64" s="247" t="e">
        <v>#VALUE!</v>
      </c>
      <c r="Z64" s="247" t="e">
        <v>#VALUE!</v>
      </c>
      <c r="AA64" s="247" t="e">
        <v>#VALUE!</v>
      </c>
      <c r="AB64" s="247" t="e">
        <v>#VALUE!</v>
      </c>
      <c r="AC64" s="247" t="e">
        <v>#VALUE!</v>
      </c>
      <c r="AD64" s="247" t="e">
        <v>#VALUE!</v>
      </c>
      <c r="AE64" s="247" t="e">
        <v>#VALUE!</v>
      </c>
      <c r="AF64" s="247" t="e">
        <v>#VALUE!</v>
      </c>
      <c r="AR64" s="247"/>
      <c r="AS64" s="247"/>
      <c r="AT64" s="247"/>
      <c r="AU64" s="247"/>
      <c r="AV64" s="247"/>
      <c r="AW64" s="247"/>
      <c r="AX64" s="247"/>
      <c r="AY64" s="247"/>
      <c r="AZ64" s="247"/>
      <c r="BA64" s="247"/>
      <c r="BB64" s="247"/>
      <c r="BC64" s="247"/>
      <c r="BD64" s="247"/>
      <c r="BE64" s="247"/>
      <c r="BF64" s="247"/>
      <c r="BG64" s="247"/>
      <c r="BH64" s="247"/>
      <c r="BI64" s="247"/>
      <c r="BJ64" s="247"/>
      <c r="BK64" s="247"/>
      <c r="BL64" s="247"/>
      <c r="BM64" s="247"/>
      <c r="BN64" s="247"/>
    </row>
    <row r="65" spans="2:66">
      <c r="B65" s="244">
        <v>0</v>
      </c>
      <c r="C65" s="244">
        <v>0</v>
      </c>
      <c r="D65" s="244">
        <v>0</v>
      </c>
      <c r="E65" s="244" t="s">
        <v>232</v>
      </c>
      <c r="F65" s="244" t="s">
        <v>1639</v>
      </c>
      <c r="G65" s="244" t="s">
        <v>1497</v>
      </c>
      <c r="H65" s="244" t="s">
        <v>1404</v>
      </c>
      <c r="I65" s="244">
        <v>0</v>
      </c>
      <c r="J65" s="247" t="e">
        <v>#VALUE!</v>
      </c>
      <c r="K65" s="247" t="e">
        <v>#VALUE!</v>
      </c>
      <c r="L65" s="247" t="e">
        <v>#VALUE!</v>
      </c>
      <c r="M65" s="247" t="e">
        <v>#VALUE!</v>
      </c>
      <c r="N65" s="247" t="e">
        <v>#VALUE!</v>
      </c>
      <c r="O65" s="247" t="e">
        <v>#VALUE!</v>
      </c>
      <c r="P65" s="247" t="e">
        <v>#VALUE!</v>
      </c>
      <c r="Q65" s="247" t="e">
        <v>#VALUE!</v>
      </c>
      <c r="R65" s="247" t="e">
        <v>#VALUE!</v>
      </c>
      <c r="S65" s="247" t="e">
        <v>#VALUE!</v>
      </c>
      <c r="T65" s="247" t="e">
        <v>#VALUE!</v>
      </c>
      <c r="U65" s="247" t="e">
        <v>#VALUE!</v>
      </c>
      <c r="V65" s="247" t="e">
        <v>#VALUE!</v>
      </c>
      <c r="W65" s="247" t="e">
        <v>#VALUE!</v>
      </c>
      <c r="X65" s="247" t="e">
        <v>#VALUE!</v>
      </c>
      <c r="Y65" s="247" t="e">
        <v>#VALUE!</v>
      </c>
      <c r="Z65" s="247" t="e">
        <v>#VALUE!</v>
      </c>
      <c r="AA65" s="247" t="e">
        <v>#VALUE!</v>
      </c>
      <c r="AB65" s="247" t="e">
        <v>#VALUE!</v>
      </c>
      <c r="AC65" s="247" t="e">
        <v>#VALUE!</v>
      </c>
      <c r="AD65" s="247" t="e">
        <v>#VALUE!</v>
      </c>
      <c r="AE65" s="247" t="e">
        <v>#VALUE!</v>
      </c>
      <c r="AF65" s="247" t="e">
        <v>#VALUE!</v>
      </c>
      <c r="AR65" s="247"/>
      <c r="AS65" s="247"/>
      <c r="AT65" s="247"/>
      <c r="AU65" s="247"/>
      <c r="AV65" s="247"/>
      <c r="AW65" s="247"/>
      <c r="AX65" s="247"/>
      <c r="AY65" s="247"/>
      <c r="AZ65" s="247"/>
      <c r="BA65" s="247"/>
      <c r="BB65" s="247"/>
      <c r="BC65" s="247"/>
      <c r="BD65" s="247"/>
      <c r="BE65" s="247"/>
      <c r="BF65" s="247"/>
      <c r="BG65" s="247"/>
      <c r="BH65" s="247"/>
      <c r="BI65" s="247"/>
      <c r="BJ65" s="247"/>
      <c r="BK65" s="247"/>
      <c r="BL65" s="247"/>
      <c r="BM65" s="247"/>
      <c r="BN65" s="247"/>
    </row>
    <row r="66" spans="2:66">
      <c r="B66" s="244">
        <v>0</v>
      </c>
      <c r="C66" s="244">
        <v>0</v>
      </c>
      <c r="D66" s="244">
        <v>43</v>
      </c>
      <c r="E66" s="244" t="s">
        <v>1626</v>
      </c>
      <c r="F66" s="244" t="s">
        <v>1640</v>
      </c>
      <c r="G66" s="244" t="s">
        <v>1497</v>
      </c>
      <c r="H66" s="244" t="s">
        <v>1415</v>
      </c>
      <c r="I66" s="244">
        <v>1</v>
      </c>
      <c r="J66" s="247">
        <v>-0.16577708006279435</v>
      </c>
      <c r="K66" s="247">
        <v>1.381475667189954E-2</v>
      </c>
      <c r="L66" s="247">
        <v>0.4879120879120879</v>
      </c>
      <c r="M66" s="247">
        <v>-0.46216640502354789</v>
      </c>
      <c r="N66" s="247">
        <v>0.1971742543171115</v>
      </c>
      <c r="O66" s="247">
        <v>0.12496075353218214</v>
      </c>
      <c r="P66" s="247">
        <v>8.1004709576138145E-2</v>
      </c>
      <c r="Q66" s="247">
        <v>0.3899529042386185</v>
      </c>
      <c r="R66" s="247">
        <v>0.12841444270015706</v>
      </c>
      <c r="S66" s="247">
        <v>9.9843014128728438E-2</v>
      </c>
      <c r="T66" s="247">
        <v>-0.21632653061224491</v>
      </c>
      <c r="U66" s="247">
        <v>0.12558869701726841</v>
      </c>
      <c r="V66" s="247">
        <v>-0.12087912087912081</v>
      </c>
      <c r="W66" s="247">
        <v>9.6389324960753517E-2</v>
      </c>
      <c r="X66" s="247">
        <v>0.17362637362637359</v>
      </c>
      <c r="Y66" s="247">
        <v>0.14945054945054945</v>
      </c>
      <c r="Z66" s="247">
        <v>3.2339089481946685E-2</v>
      </c>
      <c r="AA66" s="247">
        <v>-3.5478806907378334E-2</v>
      </c>
      <c r="AB66" s="247">
        <v>5.0235478806907423E-2</v>
      </c>
      <c r="AC66" s="247">
        <v>6.8445839874411288E-2</v>
      </c>
      <c r="AD66" s="247">
        <v>-0.35918367346938768</v>
      </c>
      <c r="AE66" s="247">
        <v>0</v>
      </c>
      <c r="AF66" s="247">
        <v>1</v>
      </c>
      <c r="AR66" s="247"/>
      <c r="AS66" s="247"/>
      <c r="AT66" s="247"/>
      <c r="AU66" s="247"/>
      <c r="AV66" s="247"/>
      <c r="AW66" s="247"/>
      <c r="AX66" s="247"/>
      <c r="AY66" s="247"/>
      <c r="AZ66" s="247"/>
      <c r="BA66" s="247"/>
      <c r="BB66" s="247"/>
      <c r="BC66" s="247"/>
      <c r="BD66" s="247"/>
      <c r="BE66" s="247"/>
      <c r="BF66" s="247"/>
      <c r="BG66" s="247"/>
      <c r="BH66" s="247"/>
      <c r="BI66" s="247"/>
      <c r="BJ66" s="247"/>
      <c r="BK66" s="247"/>
      <c r="BL66" s="247"/>
      <c r="BM66" s="247"/>
      <c r="BN66" s="247"/>
    </row>
    <row r="67" spans="2:66">
      <c r="B67" s="244">
        <v>0</v>
      </c>
      <c r="C67" s="244">
        <v>0</v>
      </c>
      <c r="D67" s="244">
        <v>0</v>
      </c>
      <c r="E67" s="244" t="s">
        <v>1880</v>
      </c>
      <c r="F67" s="244" t="s">
        <v>1641</v>
      </c>
      <c r="G67" s="244" t="s">
        <v>1497</v>
      </c>
      <c r="H67" s="244" t="s">
        <v>1416</v>
      </c>
      <c r="I67" s="244">
        <v>1</v>
      </c>
      <c r="J67" s="247">
        <v>-0.1117674858223062</v>
      </c>
      <c r="K67" s="247">
        <v>5.8364839319470778E-2</v>
      </c>
      <c r="L67" s="247">
        <v>0.23440453686200377</v>
      </c>
      <c r="M67" s="247">
        <v>-0.55316635160680527</v>
      </c>
      <c r="N67" s="247">
        <v>0.33199432892249531</v>
      </c>
      <c r="O67" s="247">
        <v>6.6635160680529298E-2</v>
      </c>
      <c r="P67" s="247">
        <v>7.3960302457466959E-2</v>
      </c>
      <c r="Q67" s="247">
        <v>0.65217391304347827</v>
      </c>
      <c r="R67" s="247">
        <v>0.37594517958412099</v>
      </c>
      <c r="S67" s="247">
        <v>-8.3412098298676685E-2</v>
      </c>
      <c r="T67" s="247">
        <v>2.36294896030247E-2</v>
      </c>
      <c r="U67" s="247">
        <v>0.24196597353497165</v>
      </c>
      <c r="V67" s="247">
        <v>-0.37429111531190917</v>
      </c>
      <c r="W67" s="247">
        <v>3.8043478260869679E-2</v>
      </c>
      <c r="X67" s="247">
        <v>3.8279773156899788E-2</v>
      </c>
      <c r="Y67" s="247">
        <v>-1.3232514177693774E-2</v>
      </c>
      <c r="Z67" s="247">
        <v>0.14083175803402648</v>
      </c>
      <c r="AA67" s="247">
        <v>-2.1030245746691757E-2</v>
      </c>
      <c r="AB67" s="247">
        <v>-1.8194706994328912E-2</v>
      </c>
      <c r="AC67" s="247">
        <v>-0.25330812854442342</v>
      </c>
      <c r="AD67" s="247">
        <v>-0.27622873345935717</v>
      </c>
      <c r="AE67" s="247">
        <v>0</v>
      </c>
      <c r="AF67" s="247">
        <v>1</v>
      </c>
      <c r="AR67" s="247"/>
      <c r="AS67" s="247"/>
      <c r="AT67" s="247"/>
      <c r="AU67" s="247"/>
      <c r="AV67" s="247"/>
      <c r="AW67" s="247"/>
      <c r="AX67" s="247"/>
      <c r="AY67" s="247"/>
      <c r="AZ67" s="247"/>
      <c r="BA67" s="247"/>
      <c r="BB67" s="247"/>
      <c r="BC67" s="247"/>
      <c r="BD67" s="247"/>
      <c r="BE67" s="247"/>
      <c r="BF67" s="247"/>
      <c r="BG67" s="247"/>
      <c r="BH67" s="247"/>
      <c r="BI67" s="247"/>
      <c r="BJ67" s="247"/>
      <c r="BK67" s="247"/>
      <c r="BL67" s="247"/>
      <c r="BM67" s="247"/>
      <c r="BN67" s="247"/>
    </row>
    <row r="68" spans="2:66">
      <c r="B68" s="244">
        <v>0</v>
      </c>
      <c r="C68" s="244">
        <v>0</v>
      </c>
      <c r="D68" s="244">
        <v>0</v>
      </c>
      <c r="E68" s="244" t="s">
        <v>233</v>
      </c>
      <c r="F68" s="244" t="s">
        <v>1642</v>
      </c>
      <c r="G68" s="244" t="s">
        <v>1497</v>
      </c>
      <c r="H68" s="244" t="s">
        <v>1414</v>
      </c>
      <c r="I68" s="244">
        <v>1</v>
      </c>
      <c r="J68" s="247">
        <v>-0.13064199607513322</v>
      </c>
      <c r="K68" s="247">
        <v>2.7474067844126801E-2</v>
      </c>
      <c r="L68" s="247">
        <v>0.36613400616764791</v>
      </c>
      <c r="M68" s="247">
        <v>-0.49845808802915603</v>
      </c>
      <c r="N68" s="247">
        <v>0.25820016820857872</v>
      </c>
      <c r="O68" s="247">
        <v>5.2985702270815824E-2</v>
      </c>
      <c r="P68" s="247">
        <v>7.0647603027754469E-2</v>
      </c>
      <c r="Q68" s="247">
        <v>0.48780487804878053</v>
      </c>
      <c r="R68" s="247">
        <v>0.20156994673395018</v>
      </c>
      <c r="S68" s="247">
        <v>1.3456686291000853E-2</v>
      </c>
      <c r="T68" s="247">
        <v>-0.10961592374544435</v>
      </c>
      <c r="U68" s="247">
        <v>0.1777403980936362</v>
      </c>
      <c r="V68" s="247">
        <v>-0.24025791982057756</v>
      </c>
      <c r="W68" s="247">
        <v>5.6630221474628525E-2</v>
      </c>
      <c r="X68" s="247">
        <v>9.8402018502943639E-2</v>
      </c>
      <c r="Y68" s="247">
        <v>7.6815250911129798E-2</v>
      </c>
      <c r="Z68" s="247">
        <v>8.3263246425567747E-2</v>
      </c>
      <c r="AA68" s="247">
        <v>-1.5419119708438383E-2</v>
      </c>
      <c r="AB68" s="247">
        <v>1.289599102887588E-2</v>
      </c>
      <c r="AC68" s="247">
        <v>-2.0465377067563763E-2</v>
      </c>
      <c r="AD68" s="247">
        <v>-0.33193159517802079</v>
      </c>
      <c r="AE68" s="247">
        <v>0</v>
      </c>
      <c r="AF68" s="247">
        <v>1</v>
      </c>
      <c r="AR68" s="247"/>
      <c r="AS68" s="247"/>
      <c r="AT68" s="247"/>
      <c r="AU68" s="247"/>
      <c r="AV68" s="247"/>
      <c r="AW68" s="247"/>
      <c r="AX68" s="247"/>
      <c r="AY68" s="247"/>
      <c r="AZ68" s="247"/>
      <c r="BA68" s="247"/>
      <c r="BB68" s="247"/>
      <c r="BC68" s="247"/>
      <c r="BD68" s="247"/>
      <c r="BE68" s="247"/>
      <c r="BF68" s="247"/>
      <c r="BG68" s="247"/>
      <c r="BH68" s="247"/>
      <c r="BI68" s="247"/>
      <c r="BJ68" s="247"/>
      <c r="BK68" s="247"/>
      <c r="BL68" s="247"/>
      <c r="BM68" s="247"/>
      <c r="BN68" s="247"/>
    </row>
    <row r="69" spans="2:66">
      <c r="B69" s="244">
        <v>0</v>
      </c>
      <c r="C69" s="244">
        <v>0</v>
      </c>
      <c r="D69" s="244">
        <v>44</v>
      </c>
      <c r="E69" s="244" t="s">
        <v>1881</v>
      </c>
      <c r="F69" s="244" t="s">
        <v>1573</v>
      </c>
      <c r="G69" s="244" t="s">
        <v>1497</v>
      </c>
      <c r="H69" s="244" t="s">
        <v>1408</v>
      </c>
      <c r="I69" s="244">
        <v>1</v>
      </c>
      <c r="J69" s="247">
        <v>0.10714285714285714</v>
      </c>
      <c r="K69" s="247" t="e">
        <v>#VALUE!</v>
      </c>
      <c r="L69" s="247">
        <v>0.10714285714285714</v>
      </c>
      <c r="M69" s="247">
        <v>-7.1428571428571425E-2</v>
      </c>
      <c r="N69" s="247">
        <v>0.17857142857142858</v>
      </c>
      <c r="O69" s="247">
        <v>-0.21428571428571427</v>
      </c>
      <c r="P69" s="247">
        <v>0.2857142857142857</v>
      </c>
      <c r="Q69" s="247">
        <v>0.2857142857142857</v>
      </c>
      <c r="R69" s="247">
        <v>0.21428571428571427</v>
      </c>
      <c r="S69" s="247">
        <v>3.5714285714285712E-2</v>
      </c>
      <c r="T69" s="247">
        <v>0.17857142857142858</v>
      </c>
      <c r="U69" s="247">
        <v>-7.1428571428571425E-2</v>
      </c>
      <c r="V69" s="247">
        <v>7.1428571428571425E-2</v>
      </c>
      <c r="W69" s="247">
        <v>0.32142857142857145</v>
      </c>
      <c r="X69" s="247" t="e">
        <v>#VALUE!</v>
      </c>
      <c r="Y69" s="247">
        <v>0.42857142857142855</v>
      </c>
      <c r="Z69" s="247">
        <v>0.5</v>
      </c>
      <c r="AA69" s="247">
        <v>0.5</v>
      </c>
      <c r="AB69" s="247">
        <v>0.2857142857142857</v>
      </c>
      <c r="AC69" s="247">
        <v>0.32142857142857145</v>
      </c>
      <c r="AD69" s="247" t="e">
        <v>#VALUE!</v>
      </c>
      <c r="AE69" s="247">
        <v>0</v>
      </c>
      <c r="AF69" s="247">
        <v>1</v>
      </c>
      <c r="AR69" s="247"/>
      <c r="AS69" s="247"/>
      <c r="AT69" s="247"/>
      <c r="AU69" s="247"/>
      <c r="AV69" s="247"/>
      <c r="AW69" s="247"/>
      <c r="AX69" s="247"/>
      <c r="AY69" s="247"/>
      <c r="AZ69" s="247"/>
      <c r="BA69" s="247"/>
      <c r="BB69" s="247"/>
      <c r="BC69" s="247"/>
      <c r="BD69" s="247"/>
      <c r="BE69" s="247"/>
      <c r="BF69" s="247"/>
      <c r="BG69" s="247"/>
      <c r="BH69" s="247"/>
      <c r="BI69" s="247"/>
      <c r="BJ69" s="247"/>
      <c r="BK69" s="247"/>
      <c r="BL69" s="247"/>
      <c r="BM69" s="247"/>
      <c r="BN69" s="247"/>
    </row>
    <row r="70" spans="2:66">
      <c r="B70" s="244">
        <v>0</v>
      </c>
      <c r="C70" s="244">
        <v>0</v>
      </c>
      <c r="D70" s="244">
        <v>0</v>
      </c>
      <c r="E70" s="244" t="s">
        <v>1882</v>
      </c>
      <c r="F70" s="244" t="s">
        <v>1574</v>
      </c>
      <c r="G70" s="244" t="s">
        <v>1497</v>
      </c>
      <c r="H70" s="244" t="s">
        <v>1409</v>
      </c>
      <c r="I70" s="244">
        <v>1</v>
      </c>
      <c r="J70" s="247">
        <v>0</v>
      </c>
      <c r="K70" s="247" t="e">
        <v>#VALUE!</v>
      </c>
      <c r="L70" s="247">
        <v>-3.5714285714285712E-2</v>
      </c>
      <c r="M70" s="247">
        <v>0.10714285714285714</v>
      </c>
      <c r="N70" s="247">
        <v>0.17857142857142858</v>
      </c>
      <c r="O70" s="247">
        <v>-0.2857142857142857</v>
      </c>
      <c r="P70" s="247">
        <v>0.17857142857142858</v>
      </c>
      <c r="Q70" s="247">
        <v>0.14285714285714285</v>
      </c>
      <c r="R70" s="247">
        <v>0.21428571428571427</v>
      </c>
      <c r="S70" s="247">
        <v>-7.1428571428571425E-2</v>
      </c>
      <c r="T70" s="247">
        <v>0.5714285714285714</v>
      </c>
      <c r="U70" s="247">
        <v>-0.6428571428571429</v>
      </c>
      <c r="V70" s="247">
        <v>-0.32142857142857145</v>
      </c>
      <c r="W70" s="247">
        <v>0.17857142857142858</v>
      </c>
      <c r="X70" s="247" t="e">
        <v>#VALUE!</v>
      </c>
      <c r="Y70" s="247">
        <v>0.14285714285714285</v>
      </c>
      <c r="Z70" s="247">
        <v>0.5</v>
      </c>
      <c r="AA70" s="247">
        <v>0.32142857142857145</v>
      </c>
      <c r="AB70" s="247">
        <v>0.5</v>
      </c>
      <c r="AC70" s="247">
        <v>0.32142857142857145</v>
      </c>
      <c r="AD70" s="247" t="e">
        <v>#VALUE!</v>
      </c>
      <c r="AE70" s="247">
        <v>0</v>
      </c>
      <c r="AF70" s="247">
        <v>1</v>
      </c>
      <c r="AR70" s="247"/>
      <c r="AS70" s="247"/>
      <c r="AT70" s="247"/>
      <c r="AU70" s="247"/>
      <c r="AV70" s="247"/>
      <c r="AW70" s="247"/>
      <c r="AX70" s="247"/>
      <c r="AY70" s="247"/>
      <c r="AZ70" s="247"/>
      <c r="BA70" s="247"/>
      <c r="BB70" s="247"/>
      <c r="BC70" s="247"/>
      <c r="BD70" s="247"/>
      <c r="BE70" s="247"/>
      <c r="BF70" s="247"/>
      <c r="BG70" s="247"/>
      <c r="BH70" s="247"/>
      <c r="BI70" s="247"/>
      <c r="BJ70" s="247"/>
      <c r="BK70" s="247"/>
      <c r="BL70" s="247"/>
      <c r="BM70" s="247"/>
      <c r="BN70" s="247"/>
    </row>
    <row r="71" spans="2:66">
      <c r="B71" s="244">
        <v>0</v>
      </c>
      <c r="C71" s="244">
        <v>0</v>
      </c>
      <c r="D71" s="244">
        <v>0</v>
      </c>
      <c r="E71" s="244" t="s">
        <v>1628</v>
      </c>
      <c r="F71" s="244" t="s">
        <v>1572</v>
      </c>
      <c r="G71" s="244" t="s">
        <v>1497</v>
      </c>
      <c r="H71" s="244" t="s">
        <v>1407</v>
      </c>
      <c r="I71" s="244">
        <v>1</v>
      </c>
      <c r="J71" s="247">
        <v>0.10344827586206896</v>
      </c>
      <c r="K71" s="247" t="e">
        <v>#VALUE!</v>
      </c>
      <c r="L71" s="247">
        <v>6.8965517241379309E-2</v>
      </c>
      <c r="M71" s="247">
        <v>3.4482758620689655E-2</v>
      </c>
      <c r="N71" s="247">
        <v>0.20689655172413793</v>
      </c>
      <c r="O71" s="247">
        <v>-0.17241379310344829</v>
      </c>
      <c r="P71" s="247">
        <v>0.27586206896551724</v>
      </c>
      <c r="Q71" s="247">
        <v>0.2413793103448276</v>
      </c>
      <c r="R71" s="247">
        <v>0.2413793103448276</v>
      </c>
      <c r="S71" s="247">
        <v>6.8965517241379309E-2</v>
      </c>
      <c r="T71" s="247">
        <v>-3.4482758620689655E-2</v>
      </c>
      <c r="U71" s="247">
        <v>-0.20689655172413793</v>
      </c>
      <c r="V71" s="247">
        <v>0</v>
      </c>
      <c r="W71" s="247">
        <v>0.31034482758620691</v>
      </c>
      <c r="X71" s="247" t="e">
        <v>#VALUE!</v>
      </c>
      <c r="Y71" s="247">
        <v>0.37931034482758619</v>
      </c>
      <c r="Z71" s="247">
        <v>0.51724137931034486</v>
      </c>
      <c r="AA71" s="247">
        <v>0.44827586206896552</v>
      </c>
      <c r="AB71" s="247">
        <v>0.34482758620689657</v>
      </c>
      <c r="AC71" s="247">
        <v>0.34482758620689657</v>
      </c>
      <c r="AD71" s="247" t="e">
        <v>#VALUE!</v>
      </c>
      <c r="AE71" s="247">
        <v>0</v>
      </c>
      <c r="AF71" s="247">
        <v>1</v>
      </c>
      <c r="AR71" s="247"/>
      <c r="AS71" s="247"/>
      <c r="AT71" s="247"/>
      <c r="AU71" s="247"/>
      <c r="AV71" s="247"/>
      <c r="AW71" s="247"/>
      <c r="AX71" s="247"/>
      <c r="AY71" s="247"/>
      <c r="AZ71" s="247"/>
      <c r="BA71" s="247"/>
      <c r="BB71" s="247"/>
      <c r="BC71" s="247"/>
      <c r="BD71" s="247"/>
      <c r="BE71" s="247"/>
      <c r="BF71" s="247"/>
      <c r="BG71" s="247"/>
      <c r="BH71" s="247"/>
      <c r="BI71" s="247"/>
      <c r="BJ71" s="247"/>
      <c r="BK71" s="247"/>
      <c r="BL71" s="247"/>
      <c r="BM71" s="247"/>
      <c r="BN71" s="247"/>
    </row>
    <row r="72" spans="2:66">
      <c r="B72" s="244">
        <v>0</v>
      </c>
      <c r="C72" s="244">
        <v>0</v>
      </c>
      <c r="D72" s="244">
        <v>45</v>
      </c>
      <c r="E72" s="244" t="s">
        <v>1883</v>
      </c>
      <c r="F72" s="244" t="s">
        <v>1643</v>
      </c>
      <c r="G72" s="244" t="s">
        <v>1497</v>
      </c>
      <c r="H72" s="244" t="s">
        <v>1411</v>
      </c>
      <c r="I72" s="244">
        <v>0</v>
      </c>
      <c r="J72" s="247">
        <v>-0.13970261675933981</v>
      </c>
      <c r="K72" s="247">
        <v>0.20587660549643813</v>
      </c>
      <c r="L72" s="247">
        <v>-9.7191380504876385E-2</v>
      </c>
      <c r="M72" s="247">
        <v>8.8699792151498508E-2</v>
      </c>
      <c r="N72" s="247">
        <v>1.3110443943081607E-2</v>
      </c>
      <c r="O72" s="247">
        <v>0.16283242436623968</v>
      </c>
      <c r="P72" s="247">
        <v>6.6262812883054203E-2</v>
      </c>
      <c r="Q72" s="247">
        <v>0.10228988648274152</v>
      </c>
      <c r="R72" s="247">
        <v>9.0938160629585554E-2</v>
      </c>
      <c r="S72" s="247">
        <v>0.22722993018422125</v>
      </c>
      <c r="T72" s="247">
        <v>8.0385852090032253E-2</v>
      </c>
      <c r="U72" s="247">
        <v>7.8680428487680129E-2</v>
      </c>
      <c r="V72" s="247">
        <v>-0.34691158444511555</v>
      </c>
      <c r="W72" s="247">
        <v>-9.3443001545540111E-2</v>
      </c>
      <c r="X72" s="247">
        <v>4.7254445648506043E-3</v>
      </c>
      <c r="Y72" s="247">
        <v>-4.7094562185784519E-2</v>
      </c>
      <c r="Z72" s="247">
        <v>-6.2052548364747391E-2</v>
      </c>
      <c r="AA72" s="247">
        <v>-0.24254321294700751</v>
      </c>
      <c r="AB72" s="247">
        <v>-0.15140963919631906</v>
      </c>
      <c r="AC72" s="247">
        <v>-0.26814233181147956</v>
      </c>
      <c r="AD72" s="247">
        <v>0.11081700449450191</v>
      </c>
      <c r="AE72" s="247">
        <v>0</v>
      </c>
      <c r="AF72" s="247">
        <v>-1</v>
      </c>
      <c r="AR72" s="247"/>
      <c r="AS72" s="247"/>
      <c r="AT72" s="247"/>
      <c r="AU72" s="247"/>
      <c r="AV72" s="247"/>
      <c r="AW72" s="247"/>
      <c r="AX72" s="247"/>
      <c r="AY72" s="247"/>
      <c r="AZ72" s="247"/>
      <c r="BA72" s="247"/>
      <c r="BB72" s="247"/>
      <c r="BC72" s="247"/>
      <c r="BD72" s="247"/>
      <c r="BE72" s="247"/>
      <c r="BF72" s="247"/>
      <c r="BG72" s="247"/>
      <c r="BH72" s="247"/>
      <c r="BI72" s="247"/>
      <c r="BJ72" s="247"/>
      <c r="BK72" s="247"/>
      <c r="BL72" s="247"/>
      <c r="BM72" s="247"/>
      <c r="BN72" s="247"/>
    </row>
    <row r="73" spans="2:66">
      <c r="B73" s="244">
        <v>0</v>
      </c>
      <c r="C73" s="244">
        <v>0</v>
      </c>
      <c r="D73" s="244">
        <v>0</v>
      </c>
      <c r="E73" s="244" t="s">
        <v>1884</v>
      </c>
      <c r="F73" s="244" t="s">
        <v>1644</v>
      </c>
      <c r="G73" s="244" t="s">
        <v>1497</v>
      </c>
      <c r="H73" s="244" t="s">
        <v>1412</v>
      </c>
      <c r="I73" s="244">
        <v>0</v>
      </c>
      <c r="J73" s="247">
        <v>-0.20608630360849772</v>
      </c>
      <c r="K73" s="247">
        <v>0.26683892054237901</v>
      </c>
      <c r="L73" s="247">
        <v>-0.32469855571750356</v>
      </c>
      <c r="M73" s="247">
        <v>0.25433947263813445</v>
      </c>
      <c r="N73" s="247">
        <v>-3.180071551609875E-3</v>
      </c>
      <c r="O73" s="247">
        <v>0.3761097124685307</v>
      </c>
      <c r="P73" s="247">
        <v>6.4551035731637341E-2</v>
      </c>
      <c r="Q73" s="247">
        <v>7.0933262665076713E-2</v>
      </c>
      <c r="R73" s="247">
        <v>0.39351177068150711</v>
      </c>
      <c r="S73" s="247">
        <v>0.37741265845148192</v>
      </c>
      <c r="T73" s="247">
        <v>-5.7219204098758761E-2</v>
      </c>
      <c r="U73" s="247">
        <v>0.16342034362439836</v>
      </c>
      <c r="V73" s="247">
        <v>-0.49275650368799956</v>
      </c>
      <c r="W73" s="247">
        <v>-0.21185018329579075</v>
      </c>
      <c r="X73" s="247">
        <v>-5.6799611324588044E-2</v>
      </c>
      <c r="Y73" s="247">
        <v>-0.27688706329225737</v>
      </c>
      <c r="Z73" s="247">
        <v>-0.17748774347422816</v>
      </c>
      <c r="AA73" s="247">
        <v>-0.3288282319685526</v>
      </c>
      <c r="AB73" s="247">
        <v>-0.22828055297910863</v>
      </c>
      <c r="AC73" s="247">
        <v>-0.2606996157413542</v>
      </c>
      <c r="AD73" s="247">
        <v>0.15997526611015431</v>
      </c>
      <c r="AE73" s="247">
        <v>0</v>
      </c>
      <c r="AF73" s="247">
        <v>-1</v>
      </c>
      <c r="AR73" s="247"/>
      <c r="AS73" s="247"/>
      <c r="AT73" s="247"/>
      <c r="AU73" s="247"/>
      <c r="AV73" s="247"/>
      <c r="AW73" s="247"/>
      <c r="AX73" s="247"/>
      <c r="AY73" s="247"/>
      <c r="AZ73" s="247"/>
      <c r="BA73" s="247"/>
      <c r="BB73" s="247"/>
      <c r="BC73" s="247"/>
      <c r="BD73" s="247"/>
      <c r="BE73" s="247"/>
      <c r="BF73" s="247"/>
      <c r="BG73" s="247"/>
      <c r="BH73" s="247"/>
      <c r="BI73" s="247"/>
      <c r="BJ73" s="247"/>
      <c r="BK73" s="247"/>
      <c r="BL73" s="247"/>
      <c r="BM73" s="247"/>
      <c r="BN73" s="247"/>
    </row>
    <row r="74" spans="2:66">
      <c r="B74" s="244">
        <v>0</v>
      </c>
      <c r="C74" s="244">
        <v>0</v>
      </c>
      <c r="D74" s="244">
        <v>0</v>
      </c>
      <c r="E74" s="244" t="s">
        <v>1885</v>
      </c>
      <c r="F74" s="244" t="s">
        <v>1645</v>
      </c>
      <c r="G74" s="244" t="s">
        <v>1497</v>
      </c>
      <c r="H74" s="244" t="s">
        <v>1410</v>
      </c>
      <c r="I74" s="244">
        <v>0</v>
      </c>
      <c r="J74" s="247">
        <v>-0.15618323785756155</v>
      </c>
      <c r="K74" s="247">
        <v>0.20673813169984689</v>
      </c>
      <c r="L74" s="247">
        <v>-0.15450059554194323</v>
      </c>
      <c r="M74" s="247">
        <v>0.13298546121414931</v>
      </c>
      <c r="N74" s="247">
        <v>-1.2024275423969197E-2</v>
      </c>
      <c r="O74" s="247">
        <v>0.22110676270962118</v>
      </c>
      <c r="P74" s="247">
        <v>6.418618720813711E-2</v>
      </c>
      <c r="Q74" s="247">
        <v>6.460212126368331E-2</v>
      </c>
      <c r="R74" s="247">
        <v>0.1699090616905829</v>
      </c>
      <c r="S74" s="247">
        <v>0.2688635547236875</v>
      </c>
      <c r="T74" s="247">
        <v>4.2084963983891992E-2</v>
      </c>
      <c r="U74" s="247">
        <v>0.10165806439415428</v>
      </c>
      <c r="V74" s="247">
        <v>-0.38732913618059106</v>
      </c>
      <c r="W74" s="247">
        <v>-0.13126500671166313</v>
      </c>
      <c r="X74" s="247">
        <v>-1.8263286257160703E-2</v>
      </c>
      <c r="Y74" s="247">
        <v>-0.10646021212636833</v>
      </c>
      <c r="Z74" s="247">
        <v>-0.1010341633108351</v>
      </c>
      <c r="AA74" s="247">
        <v>-0.26988448376911878</v>
      </c>
      <c r="AB74" s="247">
        <v>-0.17263153914506646</v>
      </c>
      <c r="AC74" s="247">
        <v>-0.26500671166316908</v>
      </c>
      <c r="AD74" s="247">
        <v>0.11867354848467664</v>
      </c>
      <c r="AE74" s="247">
        <v>0</v>
      </c>
      <c r="AF74" s="247">
        <v>-1</v>
      </c>
      <c r="AR74" s="247"/>
      <c r="AS74" s="247"/>
      <c r="AT74" s="247"/>
      <c r="AU74" s="247"/>
      <c r="AV74" s="247"/>
      <c r="AW74" s="247"/>
      <c r="AX74" s="247"/>
      <c r="AY74" s="247"/>
      <c r="AZ74" s="247"/>
      <c r="BA74" s="247"/>
      <c r="BB74" s="247"/>
      <c r="BC74" s="247"/>
      <c r="BD74" s="247"/>
      <c r="BE74" s="247"/>
      <c r="BF74" s="247"/>
      <c r="BG74" s="247"/>
      <c r="BH74" s="247"/>
      <c r="BI74" s="247"/>
      <c r="BJ74" s="247"/>
      <c r="BK74" s="247"/>
      <c r="BL74" s="247"/>
      <c r="BM74" s="247"/>
      <c r="BN74" s="247"/>
    </row>
    <row r="75" spans="2:66">
      <c r="B75" s="244">
        <v>0</v>
      </c>
      <c r="C75" s="244">
        <v>0</v>
      </c>
      <c r="D75" s="244">
        <v>46</v>
      </c>
      <c r="E75" s="244" t="s">
        <v>1886</v>
      </c>
      <c r="F75" s="244" t="s">
        <v>1533</v>
      </c>
      <c r="G75" s="244" t="s">
        <v>1496</v>
      </c>
      <c r="H75" s="244" t="s">
        <v>1413</v>
      </c>
      <c r="I75" s="244">
        <v>0</v>
      </c>
      <c r="J75" s="247" t="e">
        <v>#VALUE!</v>
      </c>
      <c r="K75" s="247" t="e">
        <v>#VALUE!</v>
      </c>
      <c r="L75" s="247" t="e">
        <v>#VALUE!</v>
      </c>
      <c r="M75" s="247" t="e">
        <v>#VALUE!</v>
      </c>
      <c r="N75" s="247" t="e">
        <v>#VALUE!</v>
      </c>
      <c r="O75" s="247" t="e">
        <v>#VALUE!</v>
      </c>
      <c r="P75" s="247" t="e">
        <v>#VALUE!</v>
      </c>
      <c r="Q75" s="247" t="e">
        <v>#VALUE!</v>
      </c>
      <c r="R75" s="247" t="e">
        <v>#VALUE!</v>
      </c>
      <c r="S75" s="247" t="e">
        <v>#VALUE!</v>
      </c>
      <c r="T75" s="247" t="e">
        <v>#VALUE!</v>
      </c>
      <c r="U75" s="247" t="e">
        <v>#VALUE!</v>
      </c>
      <c r="V75" s="247" t="e">
        <v>#VALUE!</v>
      </c>
      <c r="W75" s="247" t="e">
        <v>#VALUE!</v>
      </c>
      <c r="X75" s="247" t="e">
        <v>#VALUE!</v>
      </c>
      <c r="Y75" s="247" t="e">
        <v>#VALUE!</v>
      </c>
      <c r="Z75" s="247" t="e">
        <v>#VALUE!</v>
      </c>
      <c r="AA75" s="247" t="e">
        <v>#VALUE!</v>
      </c>
      <c r="AB75" s="247" t="e">
        <v>#VALUE!</v>
      </c>
      <c r="AC75" s="247" t="e">
        <v>#VALUE!</v>
      </c>
      <c r="AD75" s="247" t="e">
        <v>#VALUE!</v>
      </c>
      <c r="AE75" s="247" t="e">
        <v>#VALUE!</v>
      </c>
      <c r="AF75" s="247" t="e">
        <v>#VALUE!</v>
      </c>
      <c r="AR75" s="247"/>
      <c r="AS75" s="247"/>
      <c r="AT75" s="247"/>
      <c r="AU75" s="247"/>
      <c r="AV75" s="247"/>
      <c r="AW75" s="247"/>
      <c r="AX75" s="247"/>
      <c r="AY75" s="247"/>
      <c r="AZ75" s="247"/>
      <c r="BA75" s="247"/>
      <c r="BB75" s="247"/>
      <c r="BC75" s="247"/>
      <c r="BD75" s="247"/>
      <c r="BE75" s="247"/>
      <c r="BF75" s="247"/>
      <c r="BG75" s="247"/>
      <c r="BH75" s="247"/>
      <c r="BI75" s="247"/>
      <c r="BJ75" s="247"/>
      <c r="BK75" s="247"/>
      <c r="BL75" s="247"/>
      <c r="BM75" s="247"/>
      <c r="BN75" s="247"/>
    </row>
    <row r="76" spans="2:66">
      <c r="B76" s="244">
        <v>0</v>
      </c>
      <c r="C76" s="244">
        <v>0</v>
      </c>
      <c r="D76" s="244">
        <v>47</v>
      </c>
      <c r="E76" s="244" t="s">
        <v>1887</v>
      </c>
      <c r="F76" s="244" t="s">
        <v>1503</v>
      </c>
      <c r="G76" s="244" t="s">
        <v>1497</v>
      </c>
      <c r="H76" s="244" t="s">
        <v>1289</v>
      </c>
      <c r="I76" s="244">
        <v>0</v>
      </c>
      <c r="J76" s="247" t="e">
        <v>#VALUE!</v>
      </c>
      <c r="K76" s="247" t="e">
        <v>#VALUE!</v>
      </c>
      <c r="L76" s="247" t="e">
        <v>#VALUE!</v>
      </c>
      <c r="M76" s="247" t="e">
        <v>#VALUE!</v>
      </c>
      <c r="N76" s="247" t="e">
        <v>#VALUE!</v>
      </c>
      <c r="O76" s="247" t="e">
        <v>#VALUE!</v>
      </c>
      <c r="P76" s="247" t="e">
        <v>#VALUE!</v>
      </c>
      <c r="Q76" s="247" t="e">
        <v>#VALUE!</v>
      </c>
      <c r="R76" s="247" t="e">
        <v>#VALUE!</v>
      </c>
      <c r="S76" s="247" t="e">
        <v>#VALUE!</v>
      </c>
      <c r="T76" s="247" t="e">
        <v>#VALUE!</v>
      </c>
      <c r="U76" s="247" t="e">
        <v>#VALUE!</v>
      </c>
      <c r="V76" s="247" t="e">
        <v>#VALUE!</v>
      </c>
      <c r="W76" s="247" t="e">
        <v>#VALUE!</v>
      </c>
      <c r="X76" s="247" t="e">
        <v>#VALUE!</v>
      </c>
      <c r="Y76" s="247" t="e">
        <v>#VALUE!</v>
      </c>
      <c r="Z76" s="247" t="e">
        <v>#VALUE!</v>
      </c>
      <c r="AA76" s="247" t="e">
        <v>#VALUE!</v>
      </c>
      <c r="AB76" s="247" t="e">
        <v>#VALUE!</v>
      </c>
      <c r="AC76" s="247" t="e">
        <v>#VALUE!</v>
      </c>
      <c r="AD76" s="247" t="e">
        <v>#VALUE!</v>
      </c>
      <c r="AE76" s="247" t="e">
        <v>#VALUE!</v>
      </c>
      <c r="AF76" s="247" t="e">
        <v>#VALUE!</v>
      </c>
      <c r="AR76" s="247"/>
      <c r="AS76" s="247"/>
      <c r="AT76" s="247"/>
      <c r="AU76" s="247"/>
      <c r="AV76" s="247"/>
      <c r="AW76" s="247"/>
      <c r="AX76" s="247"/>
      <c r="AY76" s="247"/>
      <c r="AZ76" s="247"/>
      <c r="BA76" s="247"/>
      <c r="BB76" s="247"/>
      <c r="BC76" s="247"/>
      <c r="BD76" s="247"/>
      <c r="BE76" s="247"/>
      <c r="BF76" s="247"/>
      <c r="BG76" s="247"/>
      <c r="BH76" s="247"/>
      <c r="BI76" s="247"/>
      <c r="BJ76" s="247"/>
      <c r="BK76" s="247"/>
      <c r="BL76" s="247"/>
      <c r="BM76" s="247"/>
      <c r="BN76" s="247"/>
    </row>
    <row r="77" spans="2:66">
      <c r="B77" s="244">
        <v>0</v>
      </c>
      <c r="C77" s="244">
        <v>0</v>
      </c>
      <c r="D77" s="244">
        <v>0</v>
      </c>
      <c r="E77" s="244" t="s">
        <v>1888</v>
      </c>
      <c r="F77" s="244" t="s">
        <v>1504</v>
      </c>
      <c r="G77" s="244" t="s">
        <v>1497</v>
      </c>
      <c r="H77" s="244" t="s">
        <v>1290</v>
      </c>
      <c r="I77" s="244">
        <v>0</v>
      </c>
      <c r="J77" s="247" t="e">
        <v>#VALUE!</v>
      </c>
      <c r="K77" s="247" t="e">
        <v>#VALUE!</v>
      </c>
      <c r="L77" s="247" t="e">
        <v>#VALUE!</v>
      </c>
      <c r="M77" s="247" t="e">
        <v>#VALUE!</v>
      </c>
      <c r="N77" s="247" t="e">
        <v>#VALUE!</v>
      </c>
      <c r="O77" s="247" t="e">
        <v>#VALUE!</v>
      </c>
      <c r="P77" s="247" t="e">
        <v>#VALUE!</v>
      </c>
      <c r="Q77" s="247" t="e">
        <v>#VALUE!</v>
      </c>
      <c r="R77" s="247" t="e">
        <v>#VALUE!</v>
      </c>
      <c r="S77" s="247" t="e">
        <v>#VALUE!</v>
      </c>
      <c r="T77" s="247" t="e">
        <v>#VALUE!</v>
      </c>
      <c r="U77" s="247" t="e">
        <v>#VALUE!</v>
      </c>
      <c r="V77" s="247" t="e">
        <v>#VALUE!</v>
      </c>
      <c r="W77" s="247" t="e">
        <v>#VALUE!</v>
      </c>
      <c r="X77" s="247" t="e">
        <v>#VALUE!</v>
      </c>
      <c r="Y77" s="247" t="e">
        <v>#VALUE!</v>
      </c>
      <c r="Z77" s="247" t="e">
        <v>#VALUE!</v>
      </c>
      <c r="AA77" s="247" t="e">
        <v>#VALUE!</v>
      </c>
      <c r="AB77" s="247" t="e">
        <v>#VALUE!</v>
      </c>
      <c r="AC77" s="247" t="e">
        <v>#VALUE!</v>
      </c>
      <c r="AD77" s="247" t="e">
        <v>#VALUE!</v>
      </c>
      <c r="AE77" s="247" t="e">
        <v>#VALUE!</v>
      </c>
      <c r="AF77" s="247" t="e">
        <v>#VALUE!</v>
      </c>
      <c r="AR77" s="247"/>
      <c r="AS77" s="247"/>
      <c r="AT77" s="247"/>
      <c r="AU77" s="247"/>
      <c r="AV77" s="247"/>
      <c r="AW77" s="247"/>
      <c r="AX77" s="247"/>
      <c r="AY77" s="247"/>
      <c r="AZ77" s="247"/>
      <c r="BA77" s="247"/>
      <c r="BB77" s="247"/>
      <c r="BC77" s="247"/>
      <c r="BD77" s="247"/>
      <c r="BE77" s="247"/>
      <c r="BF77" s="247"/>
      <c r="BG77" s="247"/>
      <c r="BH77" s="247"/>
      <c r="BI77" s="247"/>
      <c r="BJ77" s="247"/>
      <c r="BK77" s="247"/>
      <c r="BL77" s="247"/>
      <c r="BM77" s="247"/>
      <c r="BN77" s="247"/>
    </row>
    <row r="78" spans="2:66">
      <c r="B78" s="244">
        <v>0</v>
      </c>
      <c r="C78" s="244">
        <v>0</v>
      </c>
      <c r="D78" s="244">
        <v>0</v>
      </c>
      <c r="E78" s="244" t="s">
        <v>1889</v>
      </c>
      <c r="F78" s="244" t="s">
        <v>1502</v>
      </c>
      <c r="G78" s="244" t="s">
        <v>1497</v>
      </c>
      <c r="H78" s="244" t="s">
        <v>1288</v>
      </c>
      <c r="I78" s="244">
        <v>0</v>
      </c>
      <c r="J78" s="247">
        <v>0.15417966075910863</v>
      </c>
      <c r="K78" s="247">
        <v>-0.12238533505742757</v>
      </c>
      <c r="L78" s="247">
        <v>-0.33353616794706015</v>
      </c>
      <c r="M78" s="247">
        <v>-0.12200502015668968</v>
      </c>
      <c r="N78" s="247">
        <v>-7.4237468624020725E-2</v>
      </c>
      <c r="O78" s="247">
        <v>1.140944702213476E-3</v>
      </c>
      <c r="P78" s="247">
        <v>0.18863619076595431</v>
      </c>
      <c r="Q78" s="247">
        <v>0.34950939377804813</v>
      </c>
      <c r="R78" s="247">
        <v>-0.20962957328668139</v>
      </c>
      <c r="S78" s="247">
        <v>0.28584467939453878</v>
      </c>
      <c r="T78" s="247">
        <v>-8.1767703658629343E-2</v>
      </c>
      <c r="U78" s="247">
        <v>-0.15296265307674756</v>
      </c>
      <c r="V78" s="247">
        <v>0.27397885449151904</v>
      </c>
      <c r="W78" s="247">
        <v>-0.3436525443066859</v>
      </c>
      <c r="X78" s="247">
        <v>-0.11234502167794931</v>
      </c>
      <c r="Y78" s="247">
        <v>0.11135620293603114</v>
      </c>
      <c r="Z78" s="247">
        <v>-0.24659618163839661</v>
      </c>
      <c r="AA78" s="247">
        <v>-0.42184528789837983</v>
      </c>
      <c r="AB78" s="247">
        <v>7.8725184452726818E-2</v>
      </c>
      <c r="AC78" s="247">
        <v>2.913212139651641E-2</v>
      </c>
      <c r="AD78" s="247">
        <v>-0.17007682360994902</v>
      </c>
      <c r="AE78" s="247">
        <v>0</v>
      </c>
      <c r="AF78" s="247">
        <v>-1</v>
      </c>
      <c r="AR78" s="247"/>
      <c r="AS78" s="247"/>
      <c r="AT78" s="247"/>
      <c r="AU78" s="247"/>
      <c r="AV78" s="247"/>
      <c r="AW78" s="247"/>
      <c r="AX78" s="247"/>
      <c r="AY78" s="247"/>
      <c r="AZ78" s="247"/>
      <c r="BA78" s="247"/>
      <c r="BB78" s="247"/>
      <c r="BC78" s="247"/>
      <c r="BD78" s="247"/>
      <c r="BE78" s="247"/>
      <c r="BF78" s="247"/>
      <c r="BG78" s="247"/>
      <c r="BH78" s="247"/>
      <c r="BI78" s="247"/>
      <c r="BJ78" s="247"/>
      <c r="BK78" s="247"/>
      <c r="BL78" s="247"/>
      <c r="BM78" s="247"/>
      <c r="BN78" s="247"/>
    </row>
    <row r="79" spans="2:66">
      <c r="B79" s="244">
        <v>0</v>
      </c>
      <c r="C79" s="244">
        <v>0</v>
      </c>
      <c r="D79" s="244">
        <v>48</v>
      </c>
      <c r="E79" s="244" t="s">
        <v>1890</v>
      </c>
      <c r="F79" s="244" t="s">
        <v>1646</v>
      </c>
      <c r="G79" s="244" t="s">
        <v>140</v>
      </c>
      <c r="H79" s="244" t="s">
        <v>1435</v>
      </c>
      <c r="I79" s="244">
        <v>0</v>
      </c>
      <c r="J79" s="247">
        <v>7.6414042014584151E-3</v>
      </c>
      <c r="K79" s="247">
        <v>0.14639073001486644</v>
      </c>
      <c r="L79" s="247">
        <v>0.4326487243184356</v>
      </c>
      <c r="M79" s="247">
        <v>0.4300664091059882</v>
      </c>
      <c r="N79" s="247">
        <v>0.6232909961306845</v>
      </c>
      <c r="O79" s="247">
        <v>0.46297376181735528</v>
      </c>
      <c r="P79" s="247">
        <v>-0.13893440604522597</v>
      </c>
      <c r="Q79" s="247">
        <v>4.3278963005025033E-2</v>
      </c>
      <c r="R79" s="247">
        <v>-0.33458776854857036</v>
      </c>
      <c r="S79" s="247">
        <v>-2.6743152474321172E-2</v>
      </c>
      <c r="T79" s="247">
        <v>-0.13028967336581987</v>
      </c>
      <c r="U79" s="247">
        <v>-0.13640102377654253</v>
      </c>
      <c r="V79" s="247">
        <v>-0.31768063413182845</v>
      </c>
      <c r="W79" s="247">
        <v>-0.15797928258367111</v>
      </c>
      <c r="X79" s="247">
        <v>-0.26663914181682269</v>
      </c>
      <c r="Y79" s="247">
        <v>0.22228724717065848</v>
      </c>
      <c r="Z79" s="247">
        <v>0.25696921770818754</v>
      </c>
      <c r="AA79" s="247">
        <v>-0.39403071315298699</v>
      </c>
      <c r="AB79" s="247" t="e">
        <v>#VALUE!</v>
      </c>
      <c r="AC79" s="247">
        <v>-0.10824643557635256</v>
      </c>
      <c r="AD79" s="247">
        <v>-0.98312709449073377</v>
      </c>
      <c r="AE79" s="247">
        <v>0</v>
      </c>
      <c r="AF79" s="247">
        <v>-1</v>
      </c>
      <c r="AR79" s="247"/>
      <c r="AS79" s="247"/>
      <c r="AT79" s="247"/>
      <c r="AU79" s="247"/>
      <c r="AV79" s="247"/>
      <c r="AW79" s="247"/>
      <c r="AX79" s="247"/>
      <c r="AY79" s="247"/>
      <c r="AZ79" s="247"/>
      <c r="BA79" s="247"/>
      <c r="BB79" s="247"/>
      <c r="BC79" s="247"/>
      <c r="BD79" s="247"/>
      <c r="BE79" s="247"/>
      <c r="BF79" s="247"/>
      <c r="BG79" s="247"/>
      <c r="BH79" s="247"/>
      <c r="BI79" s="247"/>
      <c r="BJ79" s="247"/>
      <c r="BK79" s="247"/>
      <c r="BL79" s="247"/>
      <c r="BM79" s="247"/>
      <c r="BN79" s="247"/>
    </row>
    <row r="80" spans="2:66">
      <c r="B80" s="244">
        <v>0</v>
      </c>
      <c r="C80" s="244">
        <v>0</v>
      </c>
      <c r="D80" s="244">
        <v>49</v>
      </c>
      <c r="E80" s="244" t="s">
        <v>1891</v>
      </c>
      <c r="F80" s="244" t="s">
        <v>1647</v>
      </c>
      <c r="G80" s="244" t="s">
        <v>140</v>
      </c>
      <c r="H80" s="244" t="s">
        <v>1474</v>
      </c>
      <c r="I80" s="244">
        <v>1</v>
      </c>
      <c r="J80" s="247">
        <v>6.6334991708126585E-3</v>
      </c>
      <c r="K80" s="247" t="e">
        <v>#VALUE!</v>
      </c>
      <c r="L80" s="247">
        <v>0.50359314538419009</v>
      </c>
      <c r="M80" s="247" t="e">
        <v>#VALUE!</v>
      </c>
      <c r="N80" s="247">
        <v>0.21835268103924815</v>
      </c>
      <c r="O80" s="247">
        <v>-0.36567164179104467</v>
      </c>
      <c r="P80" s="247">
        <v>0.48313985627418465</v>
      </c>
      <c r="Q80" s="247">
        <v>0.94250967385295747</v>
      </c>
      <c r="R80" s="247">
        <v>-9.894969596462129E-2</v>
      </c>
      <c r="S80" s="247">
        <v>0.12271973466003321</v>
      </c>
      <c r="T80" s="247">
        <v>-0.30431177446102814</v>
      </c>
      <c r="U80" s="247">
        <v>0.20674405749032615</v>
      </c>
      <c r="V80" s="247">
        <v>0.36180210060807078</v>
      </c>
      <c r="W80" s="247">
        <v>0.52377003869541183</v>
      </c>
      <c r="X80" s="247">
        <v>0.74212271973466004</v>
      </c>
      <c r="Y80" s="247">
        <v>0.15257048092868988</v>
      </c>
      <c r="Z80" s="247">
        <v>-0.78772802653399687</v>
      </c>
      <c r="AA80" s="247">
        <v>-0.80652294085129905</v>
      </c>
      <c r="AB80" s="247">
        <v>-0.41238253178551693</v>
      </c>
      <c r="AC80" s="247">
        <v>-0.47871752349364288</v>
      </c>
      <c r="AD80" s="247">
        <v>0.65312327252625757</v>
      </c>
      <c r="AE80" s="247">
        <v>0</v>
      </c>
      <c r="AF80" s="247">
        <v>1</v>
      </c>
      <c r="AR80" s="247"/>
      <c r="AS80" s="247"/>
      <c r="AT80" s="247"/>
      <c r="AU80" s="247"/>
      <c r="AV80" s="247"/>
      <c r="AW80" s="247"/>
      <c r="AX80" s="247"/>
      <c r="AY80" s="247"/>
      <c r="AZ80" s="247"/>
      <c r="BA80" s="247"/>
      <c r="BB80" s="247"/>
      <c r="BC80" s="247"/>
      <c r="BD80" s="247"/>
      <c r="BE80" s="247"/>
      <c r="BF80" s="247"/>
      <c r="BG80" s="247"/>
      <c r="BH80" s="247"/>
      <c r="BI80" s="247"/>
      <c r="BJ80" s="247"/>
      <c r="BK80" s="247"/>
      <c r="BL80" s="247"/>
      <c r="BM80" s="247"/>
      <c r="BN80" s="247"/>
    </row>
    <row r="81" spans="2:66">
      <c r="B81" s="244">
        <v>0</v>
      </c>
      <c r="C81" s="244">
        <v>0</v>
      </c>
      <c r="D81" s="244">
        <v>50</v>
      </c>
      <c r="E81" s="244" t="s">
        <v>234</v>
      </c>
      <c r="F81" s="244" t="s">
        <v>1648</v>
      </c>
      <c r="G81" s="244" t="s">
        <v>1497</v>
      </c>
      <c r="H81" s="244" t="s">
        <v>1480</v>
      </c>
      <c r="I81" s="244">
        <v>1</v>
      </c>
      <c r="J81" s="247">
        <v>-0.32290820471161652</v>
      </c>
      <c r="K81" s="247" t="e">
        <v>#VALUE!</v>
      </c>
      <c r="L81" s="247">
        <v>-1.0540211210398049</v>
      </c>
      <c r="M81" s="247" t="e">
        <v>#VALUE!</v>
      </c>
      <c r="N81" s="247">
        <v>0.363119415109667</v>
      </c>
      <c r="O81" s="247">
        <v>-0.20877335499593827</v>
      </c>
      <c r="P81" s="247">
        <v>0.28960194963444363</v>
      </c>
      <c r="Q81" s="247">
        <v>0.53127538586515033</v>
      </c>
      <c r="R81" s="247">
        <v>1</v>
      </c>
      <c r="S81" s="247">
        <v>0.37774167343623072</v>
      </c>
      <c r="T81" s="247">
        <v>-0.11291632818846456</v>
      </c>
      <c r="U81" s="247">
        <v>0.63606823720552397</v>
      </c>
      <c r="V81" s="247">
        <v>-0.30463038180341168</v>
      </c>
      <c r="W81" s="247">
        <v>-0.32047116165718914</v>
      </c>
      <c r="X81" s="247">
        <v>0.57839155158407796</v>
      </c>
      <c r="Y81" s="247">
        <v>6.4987814784727913E-2</v>
      </c>
      <c r="Z81" s="247">
        <v>-0.23273761169780666</v>
      </c>
      <c r="AA81" s="247">
        <v>-1.5434606011372826E-2</v>
      </c>
      <c r="AB81" s="247">
        <v>-1.6848090982940693</v>
      </c>
      <c r="AC81" s="247">
        <v>-1</v>
      </c>
      <c r="AD81" s="247">
        <v>0.62794476035743296</v>
      </c>
      <c r="AE81" s="247">
        <v>0</v>
      </c>
      <c r="AF81" s="247">
        <v>1</v>
      </c>
      <c r="AR81" s="247"/>
      <c r="AS81" s="247"/>
      <c r="AT81" s="247"/>
      <c r="AU81" s="247"/>
      <c r="AV81" s="247"/>
      <c r="AW81" s="247"/>
      <c r="AX81" s="247"/>
      <c r="AY81" s="247"/>
      <c r="AZ81" s="247"/>
      <c r="BA81" s="247"/>
      <c r="BB81" s="247"/>
      <c r="BC81" s="247"/>
      <c r="BD81" s="247"/>
      <c r="BE81" s="247"/>
      <c r="BF81" s="247"/>
      <c r="BG81" s="247"/>
      <c r="BH81" s="247"/>
      <c r="BI81" s="247"/>
      <c r="BJ81" s="247"/>
      <c r="BK81" s="247"/>
      <c r="BL81" s="247"/>
      <c r="BM81" s="247"/>
      <c r="BN81" s="247"/>
    </row>
    <row r="82" spans="2:66">
      <c r="B82" s="244">
        <v>0</v>
      </c>
      <c r="C82" s="244">
        <v>0</v>
      </c>
      <c r="D82" s="244">
        <v>51</v>
      </c>
      <c r="E82" s="244" t="s">
        <v>235</v>
      </c>
      <c r="F82" s="244" t="s">
        <v>1649</v>
      </c>
      <c r="G82" s="244" t="s">
        <v>140</v>
      </c>
      <c r="H82" s="244" t="s">
        <v>1487</v>
      </c>
      <c r="I82" s="244">
        <v>1</v>
      </c>
      <c r="J82" s="247">
        <v>-0.49853917874375087</v>
      </c>
      <c r="K82" s="247">
        <v>5.2112279015854163E-2</v>
      </c>
      <c r="L82" s="247">
        <v>0.20823707978611888</v>
      </c>
      <c r="M82" s="247">
        <v>0.30558030285559107</v>
      </c>
      <c r="N82" s="247">
        <v>-3.9018624192974434E-3</v>
      </c>
      <c r="O82" s="247">
        <v>-0.1619685723762741</v>
      </c>
      <c r="P82" s="247">
        <v>-0.10608884464518617</v>
      </c>
      <c r="Q82" s="247">
        <v>0.34762001148360672</v>
      </c>
      <c r="R82" s="247">
        <v>-0.27369445129111997</v>
      </c>
      <c r="S82" s="247">
        <v>0.33243006858919671</v>
      </c>
      <c r="T82" s="247">
        <v>-0.19435363209895726</v>
      </c>
      <c r="U82" s="247">
        <v>6.6462141635603322E-2</v>
      </c>
      <c r="V82" s="247">
        <v>0.17508949601005291</v>
      </c>
      <c r="W82" s="247">
        <v>-3.2348020586230201E-2</v>
      </c>
      <c r="X82" s="247">
        <v>0.15651039779142945</v>
      </c>
      <c r="Y82" s="247">
        <v>2.4641006181313787E-2</v>
      </c>
      <c r="Z82" s="247">
        <v>2.6874016759226917E-4</v>
      </c>
      <c r="AA82" s="247">
        <v>9.6384966888923812E-2</v>
      </c>
      <c r="AB82" s="247">
        <v>5.563626274385689E-3</v>
      </c>
      <c r="AC82" s="247">
        <v>0.55738152666532503</v>
      </c>
      <c r="AD82" s="247">
        <v>0.36489257148908438</v>
      </c>
      <c r="AE82" s="247">
        <v>0</v>
      </c>
      <c r="AF82" s="247">
        <v>1</v>
      </c>
      <c r="AR82" s="247"/>
      <c r="AS82" s="247"/>
      <c r="AT82" s="247"/>
      <c r="AU82" s="247"/>
      <c r="AV82" s="247"/>
      <c r="AW82" s="247"/>
      <c r="AX82" s="247"/>
      <c r="AY82" s="247"/>
      <c r="AZ82" s="247"/>
      <c r="BA82" s="247"/>
      <c r="BB82" s="247"/>
      <c r="BC82" s="247"/>
      <c r="BD82" s="247"/>
      <c r="BE82" s="247"/>
      <c r="BF82" s="247"/>
      <c r="BG82" s="247"/>
      <c r="BH82" s="247"/>
      <c r="BI82" s="247"/>
      <c r="BJ82" s="247"/>
      <c r="BK82" s="247"/>
      <c r="BL82" s="247"/>
      <c r="BM82" s="247"/>
      <c r="BN82" s="247"/>
    </row>
    <row r="83" spans="2:66">
      <c r="B83" s="244">
        <v>0</v>
      </c>
      <c r="C83" s="244">
        <v>0</v>
      </c>
      <c r="D83" s="244">
        <v>0</v>
      </c>
      <c r="E83" s="244" t="s">
        <v>236</v>
      </c>
      <c r="F83" s="244" t="s">
        <v>1650</v>
      </c>
      <c r="G83" s="244" t="s">
        <v>140</v>
      </c>
      <c r="H83" s="244" t="s">
        <v>1488</v>
      </c>
      <c r="I83" s="244">
        <v>1</v>
      </c>
      <c r="J83" s="247">
        <v>-0.40235288058159352</v>
      </c>
      <c r="K83" s="247">
        <v>-4.6460918707819127E-2</v>
      </c>
      <c r="L83" s="247">
        <v>0.10841241958475303</v>
      </c>
      <c r="M83" s="247">
        <v>0.42394252160553769</v>
      </c>
      <c r="N83" s="247">
        <v>6.9689097383068693E-2</v>
      </c>
      <c r="O83" s="247">
        <v>-0.16758671708414347</v>
      </c>
      <c r="P83" s="247">
        <v>3.2409974421557075E-2</v>
      </c>
      <c r="Q83" s="247">
        <v>0.28767053927831709</v>
      </c>
      <c r="R83" s="247">
        <v>-0.39570402629462104</v>
      </c>
      <c r="S83" s="247">
        <v>0.33196388158847423</v>
      </c>
      <c r="T83" s="247">
        <v>-0.13990876800380647</v>
      </c>
      <c r="U83" s="247">
        <v>8.2442138542137305E-2</v>
      </c>
      <c r="V83" s="247">
        <v>-8.8863353361429871E-3</v>
      </c>
      <c r="W83" s="247">
        <v>-0.10296420626505445</v>
      </c>
      <c r="X83" s="247">
        <v>4.8379537397112843E-3</v>
      </c>
      <c r="Y83" s="247">
        <v>-0.2067033055431583</v>
      </c>
      <c r="Z83" s="247">
        <v>-7.6383731157190105E-2</v>
      </c>
      <c r="AA83" s="247">
        <v>0.1172455258974635</v>
      </c>
      <c r="AB83" s="247">
        <v>0.16687618974924839</v>
      </c>
      <c r="AC83" s="247">
        <v>0.44056248725360769</v>
      </c>
      <c r="AD83" s="247">
        <v>0.28382526698500332</v>
      </c>
      <c r="AE83" s="247">
        <v>0</v>
      </c>
      <c r="AF83" s="247">
        <v>1</v>
      </c>
      <c r="AR83" s="247"/>
      <c r="AS83" s="247"/>
      <c r="AT83" s="247"/>
      <c r="AU83" s="247"/>
      <c r="AV83" s="247"/>
      <c r="AW83" s="247"/>
      <c r="AX83" s="247"/>
      <c r="AY83" s="247"/>
      <c r="AZ83" s="247"/>
      <c r="BA83" s="247"/>
      <c r="BB83" s="247"/>
      <c r="BC83" s="247"/>
      <c r="BD83" s="247"/>
      <c r="BE83" s="247"/>
      <c r="BF83" s="247"/>
      <c r="BG83" s="247"/>
      <c r="BH83" s="247"/>
      <c r="BI83" s="247"/>
      <c r="BJ83" s="247"/>
      <c r="BK83" s="247"/>
      <c r="BL83" s="247"/>
      <c r="BM83" s="247"/>
      <c r="BN83" s="247"/>
    </row>
    <row r="84" spans="2:66">
      <c r="B84" s="244">
        <v>0</v>
      </c>
      <c r="C84" s="244">
        <v>0</v>
      </c>
      <c r="D84" s="244">
        <v>0</v>
      </c>
      <c r="E84" s="244" t="s">
        <v>237</v>
      </c>
      <c r="F84" s="244" t="s">
        <v>1651</v>
      </c>
      <c r="G84" s="244" t="s">
        <v>140</v>
      </c>
      <c r="H84" s="244" t="s">
        <v>1486</v>
      </c>
      <c r="I84" s="244">
        <v>1</v>
      </c>
      <c r="J84" s="247">
        <v>-0.4408858517942047</v>
      </c>
      <c r="K84" s="247">
        <v>-2.1525496070806372E-3</v>
      </c>
      <c r="L84" s="247">
        <v>0.14879626122190856</v>
      </c>
      <c r="M84" s="247">
        <v>0.37547903486632711</v>
      </c>
      <c r="N84" s="247">
        <v>3.7054888239188351E-2</v>
      </c>
      <c r="O84" s="247">
        <v>-0.16653318607876239</v>
      </c>
      <c r="P84" s="247">
        <v>-2.4614698162788388E-2</v>
      </c>
      <c r="Q84" s="247">
        <v>0.31119805262079059</v>
      </c>
      <c r="R84" s="247">
        <v>-0.3484222790376158</v>
      </c>
      <c r="S84" s="247">
        <v>0.33290776148049311</v>
      </c>
      <c r="T84" s="247">
        <v>-0.16003730165988617</v>
      </c>
      <c r="U84" s="247">
        <v>7.5716924843277841E-2</v>
      </c>
      <c r="V84" s="247">
        <v>6.325459995258563E-2</v>
      </c>
      <c r="W84" s="247">
        <v>-7.3453249126664497E-2</v>
      </c>
      <c r="X84" s="247">
        <v>6.4907903862953253E-2</v>
      </c>
      <c r="Y84" s="247">
        <v>-0.11411115623302846</v>
      </c>
      <c r="Z84" s="247">
        <v>-4.7349310784701698E-2</v>
      </c>
      <c r="AA84" s="247">
        <v>0.10692350957480125</v>
      </c>
      <c r="AB84" s="247">
        <v>0.10023140601509868</v>
      </c>
      <c r="AC84" s="247">
        <v>0.48669448989928632</v>
      </c>
      <c r="AD84" s="247">
        <v>0.31444627628789595</v>
      </c>
      <c r="AE84" s="247">
        <v>0</v>
      </c>
      <c r="AF84" s="247">
        <v>1</v>
      </c>
      <c r="AR84" s="247"/>
      <c r="AS84" s="247"/>
      <c r="AT84" s="247"/>
      <c r="AU84" s="247"/>
      <c r="AV84" s="247"/>
      <c r="AW84" s="247"/>
      <c r="AX84" s="247"/>
      <c r="AY84" s="247"/>
      <c r="AZ84" s="247"/>
      <c r="BA84" s="247"/>
      <c r="BB84" s="247"/>
      <c r="BC84" s="247"/>
      <c r="BD84" s="247"/>
      <c r="BE84" s="247"/>
      <c r="BF84" s="247"/>
      <c r="BG84" s="247"/>
      <c r="BH84" s="247"/>
      <c r="BI84" s="247"/>
      <c r="BJ84" s="247"/>
      <c r="BK84" s="247"/>
      <c r="BL84" s="247"/>
      <c r="BM84" s="247"/>
      <c r="BN84" s="247"/>
    </row>
    <row r="85" spans="2:66">
      <c r="B85" s="244" t="s">
        <v>339</v>
      </c>
      <c r="C85" s="244" t="s">
        <v>320</v>
      </c>
      <c r="D85" s="244">
        <v>54</v>
      </c>
      <c r="E85" s="244" t="s">
        <v>238</v>
      </c>
      <c r="F85" s="244" t="s">
        <v>1654</v>
      </c>
      <c r="G85" s="244" t="s">
        <v>1496</v>
      </c>
      <c r="H85" s="244" t="s">
        <v>1324</v>
      </c>
      <c r="I85" s="244">
        <v>0</v>
      </c>
      <c r="J85" s="247" t="e">
        <v>#VALUE!</v>
      </c>
      <c r="K85" s="247" t="e">
        <v>#VALUE!</v>
      </c>
      <c r="L85" s="247" t="e">
        <v>#VALUE!</v>
      </c>
      <c r="M85" s="247" t="e">
        <v>#VALUE!</v>
      </c>
      <c r="N85" s="247" t="e">
        <v>#VALUE!</v>
      </c>
      <c r="O85" s="247" t="e">
        <v>#VALUE!</v>
      </c>
      <c r="P85" s="247" t="e">
        <v>#VALUE!</v>
      </c>
      <c r="Q85" s="247" t="e">
        <v>#VALUE!</v>
      </c>
      <c r="R85" s="247" t="e">
        <v>#VALUE!</v>
      </c>
      <c r="S85" s="247" t="e">
        <v>#VALUE!</v>
      </c>
      <c r="T85" s="247" t="e">
        <v>#VALUE!</v>
      </c>
      <c r="U85" s="247" t="e">
        <v>#VALUE!</v>
      </c>
      <c r="V85" s="247" t="e">
        <v>#VALUE!</v>
      </c>
      <c r="W85" s="247" t="e">
        <v>#VALUE!</v>
      </c>
      <c r="X85" s="247" t="e">
        <v>#VALUE!</v>
      </c>
      <c r="Y85" s="247" t="e">
        <v>#VALUE!</v>
      </c>
      <c r="Z85" s="247" t="e">
        <v>#VALUE!</v>
      </c>
      <c r="AA85" s="247" t="e">
        <v>#VALUE!</v>
      </c>
      <c r="AB85" s="247" t="e">
        <v>#VALUE!</v>
      </c>
      <c r="AC85" s="247" t="e">
        <v>#VALUE!</v>
      </c>
      <c r="AD85" s="247" t="e">
        <v>#VALUE!</v>
      </c>
      <c r="AE85" s="247" t="e">
        <v>#VALUE!</v>
      </c>
      <c r="AF85" s="247" t="e">
        <v>#VALUE!</v>
      </c>
      <c r="AR85" s="247"/>
      <c r="AS85" s="247"/>
      <c r="AT85" s="247"/>
      <c r="AU85" s="247"/>
      <c r="AV85" s="247"/>
      <c r="AW85" s="247"/>
      <c r="AX85" s="247"/>
      <c r="AY85" s="247"/>
      <c r="AZ85" s="247"/>
      <c r="BA85" s="247"/>
      <c r="BB85" s="247"/>
      <c r="BC85" s="247"/>
      <c r="BD85" s="247"/>
      <c r="BE85" s="247"/>
      <c r="BF85" s="247"/>
      <c r="BG85" s="247"/>
      <c r="BH85" s="247"/>
      <c r="BI85" s="247"/>
      <c r="BJ85" s="247"/>
      <c r="BK85" s="247"/>
      <c r="BL85" s="247"/>
      <c r="BM85" s="247"/>
      <c r="BN85" s="247"/>
    </row>
    <row r="86" spans="2:66">
      <c r="B86" s="244">
        <v>0</v>
      </c>
      <c r="C86" s="244">
        <v>0</v>
      </c>
      <c r="D86" s="244">
        <v>0</v>
      </c>
      <c r="E86" s="244" t="s">
        <v>239</v>
      </c>
      <c r="F86" s="244" t="s">
        <v>1655</v>
      </c>
      <c r="G86" s="244" t="s">
        <v>1496</v>
      </c>
      <c r="H86" s="244" t="s">
        <v>1325</v>
      </c>
      <c r="I86" s="244">
        <v>0</v>
      </c>
      <c r="J86" s="247" t="e">
        <v>#VALUE!</v>
      </c>
      <c r="K86" s="247" t="e">
        <v>#VALUE!</v>
      </c>
      <c r="L86" s="247" t="e">
        <v>#VALUE!</v>
      </c>
      <c r="M86" s="247" t="e">
        <v>#VALUE!</v>
      </c>
      <c r="N86" s="247" t="e">
        <v>#VALUE!</v>
      </c>
      <c r="O86" s="247" t="e">
        <v>#VALUE!</v>
      </c>
      <c r="P86" s="247" t="e">
        <v>#VALUE!</v>
      </c>
      <c r="Q86" s="247" t="e">
        <v>#VALUE!</v>
      </c>
      <c r="R86" s="247" t="e">
        <v>#VALUE!</v>
      </c>
      <c r="S86" s="247" t="e">
        <v>#VALUE!</v>
      </c>
      <c r="T86" s="247" t="e">
        <v>#VALUE!</v>
      </c>
      <c r="U86" s="247" t="e">
        <v>#VALUE!</v>
      </c>
      <c r="V86" s="247" t="e">
        <v>#VALUE!</v>
      </c>
      <c r="W86" s="247" t="e">
        <v>#VALUE!</v>
      </c>
      <c r="X86" s="247" t="e">
        <v>#VALUE!</v>
      </c>
      <c r="Y86" s="247" t="e">
        <v>#VALUE!</v>
      </c>
      <c r="Z86" s="247" t="e">
        <v>#VALUE!</v>
      </c>
      <c r="AA86" s="247" t="e">
        <v>#VALUE!</v>
      </c>
      <c r="AB86" s="247" t="e">
        <v>#VALUE!</v>
      </c>
      <c r="AC86" s="247" t="e">
        <v>#VALUE!</v>
      </c>
      <c r="AD86" s="247" t="e">
        <v>#VALUE!</v>
      </c>
      <c r="AE86" s="247" t="e">
        <v>#VALUE!</v>
      </c>
      <c r="AF86" s="247" t="e">
        <v>#VALUE!</v>
      </c>
      <c r="AR86" s="247"/>
      <c r="AS86" s="247"/>
      <c r="AT86" s="247"/>
      <c r="AU86" s="247"/>
      <c r="AV86" s="247"/>
      <c r="AW86" s="247"/>
      <c r="AX86" s="247"/>
      <c r="AY86" s="247"/>
      <c r="AZ86" s="247"/>
      <c r="BA86" s="247"/>
      <c r="BB86" s="247"/>
      <c r="BC86" s="247"/>
      <c r="BD86" s="247"/>
      <c r="BE86" s="247"/>
      <c r="BF86" s="247"/>
      <c r="BG86" s="247"/>
      <c r="BH86" s="247"/>
      <c r="BI86" s="247"/>
      <c r="BJ86" s="247"/>
      <c r="BK86" s="247"/>
      <c r="BL86" s="247"/>
      <c r="BM86" s="247"/>
      <c r="BN86" s="247"/>
    </row>
    <row r="87" spans="2:66">
      <c r="B87" s="244">
        <v>0</v>
      </c>
      <c r="C87" s="244">
        <v>0</v>
      </c>
      <c r="D87" s="244">
        <v>0</v>
      </c>
      <c r="E87" s="244" t="s">
        <v>240</v>
      </c>
      <c r="F87" s="244" t="s">
        <v>1656</v>
      </c>
      <c r="G87" s="244" t="s">
        <v>1496</v>
      </c>
      <c r="H87" s="244" t="s">
        <v>1323</v>
      </c>
      <c r="I87" s="244">
        <v>0</v>
      </c>
      <c r="J87" s="247">
        <v>-2.3391812865496995E-2</v>
      </c>
      <c r="K87" s="247">
        <v>-7.7972709551656647E-3</v>
      </c>
      <c r="L87" s="247">
        <v>0.11500974658869408</v>
      </c>
      <c r="M87" s="247">
        <v>0.11111111111111117</v>
      </c>
      <c r="N87" s="247">
        <v>5.8479532163742694E-2</v>
      </c>
      <c r="O87" s="247">
        <v>1.3645224171540018E-2</v>
      </c>
      <c r="P87" s="247">
        <v>-4.2884990253411227E-2</v>
      </c>
      <c r="Q87" s="247">
        <v>-0.32553606237816757</v>
      </c>
      <c r="R87" s="247">
        <v>9.3567251461988396E-2</v>
      </c>
      <c r="S87" s="247">
        <v>-9.1617933723196807E-2</v>
      </c>
      <c r="T87" s="247">
        <v>6.6276803118908503E-2</v>
      </c>
      <c r="U87" s="247">
        <v>7.992202729044838E-2</v>
      </c>
      <c r="V87" s="247">
        <v>-8.1871345029239692E-2</v>
      </c>
      <c r="W87" s="247">
        <v>-7.0175438596491127E-2</v>
      </c>
      <c r="X87" s="247">
        <v>-1.9493177387914232E-2</v>
      </c>
      <c r="Y87" s="247">
        <v>-0.22027290448343076</v>
      </c>
      <c r="Z87" s="247">
        <v>2.5341130604288584E-2</v>
      </c>
      <c r="AA87" s="247">
        <v>-0.10136452241715392</v>
      </c>
      <c r="AB87" s="247">
        <v>-2.5341130604288446E-2</v>
      </c>
      <c r="AC87" s="247">
        <v>4.4834307992202817E-2</v>
      </c>
      <c r="AD87" s="247">
        <v>-0.2124756335282651</v>
      </c>
      <c r="AE87" s="247">
        <v>0</v>
      </c>
      <c r="AF87" s="247">
        <v>-1</v>
      </c>
      <c r="AR87" s="247"/>
      <c r="AS87" s="247"/>
      <c r="AT87" s="247"/>
      <c r="AU87" s="247"/>
      <c r="AV87" s="247"/>
      <c r="AW87" s="247"/>
      <c r="AX87" s="247"/>
      <c r="AY87" s="247"/>
      <c r="AZ87" s="247"/>
      <c r="BA87" s="247"/>
      <c r="BB87" s="247"/>
      <c r="BC87" s="247"/>
      <c r="BD87" s="247"/>
      <c r="BE87" s="247"/>
      <c r="BF87" s="247"/>
      <c r="BG87" s="247"/>
      <c r="BH87" s="247"/>
      <c r="BI87" s="247"/>
      <c r="BJ87" s="247"/>
      <c r="BK87" s="247"/>
      <c r="BL87" s="247"/>
      <c r="BM87" s="247"/>
      <c r="BN87" s="247"/>
    </row>
    <row r="88" spans="2:66">
      <c r="B88" s="244">
        <v>0</v>
      </c>
      <c r="C88" s="244">
        <v>0</v>
      </c>
      <c r="D88" s="244">
        <v>55</v>
      </c>
      <c r="E88" s="244" t="s">
        <v>241</v>
      </c>
      <c r="F88" s="244" t="s">
        <v>1539</v>
      </c>
      <c r="G88" s="244" t="s">
        <v>1496</v>
      </c>
      <c r="H88" s="244" t="s">
        <v>1327</v>
      </c>
      <c r="I88" s="244">
        <v>0</v>
      </c>
      <c r="J88" s="247" t="e">
        <v>#VALUE!</v>
      </c>
      <c r="K88" s="247" t="e">
        <v>#VALUE!</v>
      </c>
      <c r="L88" s="247" t="e">
        <v>#VALUE!</v>
      </c>
      <c r="M88" s="247" t="e">
        <v>#VALUE!</v>
      </c>
      <c r="N88" s="247" t="e">
        <v>#VALUE!</v>
      </c>
      <c r="O88" s="247" t="e">
        <v>#VALUE!</v>
      </c>
      <c r="P88" s="247" t="e">
        <v>#VALUE!</v>
      </c>
      <c r="Q88" s="247" t="e">
        <v>#VALUE!</v>
      </c>
      <c r="R88" s="247" t="e">
        <v>#VALUE!</v>
      </c>
      <c r="S88" s="247" t="e">
        <v>#VALUE!</v>
      </c>
      <c r="T88" s="247" t="e">
        <v>#VALUE!</v>
      </c>
      <c r="U88" s="247" t="e">
        <v>#VALUE!</v>
      </c>
      <c r="V88" s="247" t="e">
        <v>#VALUE!</v>
      </c>
      <c r="W88" s="247" t="e">
        <v>#VALUE!</v>
      </c>
      <c r="X88" s="247" t="e">
        <v>#VALUE!</v>
      </c>
      <c r="Y88" s="247" t="e">
        <v>#VALUE!</v>
      </c>
      <c r="Z88" s="247" t="e">
        <v>#VALUE!</v>
      </c>
      <c r="AA88" s="247" t="e">
        <v>#VALUE!</v>
      </c>
      <c r="AB88" s="247" t="e">
        <v>#VALUE!</v>
      </c>
      <c r="AC88" s="247" t="e">
        <v>#VALUE!</v>
      </c>
      <c r="AD88" s="247" t="e">
        <v>#VALUE!</v>
      </c>
      <c r="AE88" s="247" t="e">
        <v>#VALUE!</v>
      </c>
      <c r="AF88" s="247" t="e">
        <v>#VALUE!</v>
      </c>
      <c r="AR88" s="247"/>
      <c r="AS88" s="247"/>
      <c r="AT88" s="247"/>
      <c r="AU88" s="247"/>
      <c r="AV88" s="247"/>
      <c r="AW88" s="247"/>
      <c r="AX88" s="247"/>
      <c r="AY88" s="247"/>
      <c r="AZ88" s="247"/>
      <c r="BA88" s="247"/>
      <c r="BB88" s="247"/>
      <c r="BC88" s="247"/>
      <c r="BD88" s="247"/>
      <c r="BE88" s="247"/>
      <c r="BF88" s="247"/>
      <c r="BG88" s="247"/>
      <c r="BH88" s="247"/>
      <c r="BI88" s="247"/>
      <c r="BJ88" s="247"/>
      <c r="BK88" s="247"/>
      <c r="BL88" s="247"/>
      <c r="BM88" s="247"/>
      <c r="BN88" s="247"/>
    </row>
    <row r="89" spans="2:66">
      <c r="B89" s="244">
        <v>0</v>
      </c>
      <c r="C89" s="244">
        <v>0</v>
      </c>
      <c r="D89" s="244">
        <v>0</v>
      </c>
      <c r="E89" s="244" t="s">
        <v>242</v>
      </c>
      <c r="F89" s="244" t="s">
        <v>1540</v>
      </c>
      <c r="G89" s="244" t="s">
        <v>1496</v>
      </c>
      <c r="H89" s="244" t="s">
        <v>1328</v>
      </c>
      <c r="I89" s="244">
        <v>0</v>
      </c>
      <c r="J89" s="247" t="e">
        <v>#VALUE!</v>
      </c>
      <c r="K89" s="247" t="e">
        <v>#VALUE!</v>
      </c>
      <c r="L89" s="247" t="e">
        <v>#VALUE!</v>
      </c>
      <c r="M89" s="247" t="e">
        <v>#VALUE!</v>
      </c>
      <c r="N89" s="247" t="e">
        <v>#VALUE!</v>
      </c>
      <c r="O89" s="247" t="e">
        <v>#VALUE!</v>
      </c>
      <c r="P89" s="247" t="e">
        <v>#VALUE!</v>
      </c>
      <c r="Q89" s="247" t="e">
        <v>#VALUE!</v>
      </c>
      <c r="R89" s="247" t="e">
        <v>#VALUE!</v>
      </c>
      <c r="S89" s="247" t="e">
        <v>#VALUE!</v>
      </c>
      <c r="T89" s="247" t="e">
        <v>#VALUE!</v>
      </c>
      <c r="U89" s="247" t="e">
        <v>#VALUE!</v>
      </c>
      <c r="V89" s="247" t="e">
        <v>#VALUE!</v>
      </c>
      <c r="W89" s="247" t="e">
        <v>#VALUE!</v>
      </c>
      <c r="X89" s="247" t="e">
        <v>#VALUE!</v>
      </c>
      <c r="Y89" s="247" t="e">
        <v>#VALUE!</v>
      </c>
      <c r="Z89" s="247" t="e">
        <v>#VALUE!</v>
      </c>
      <c r="AA89" s="247" t="e">
        <v>#VALUE!</v>
      </c>
      <c r="AB89" s="247" t="e">
        <v>#VALUE!</v>
      </c>
      <c r="AC89" s="247" t="e">
        <v>#VALUE!</v>
      </c>
      <c r="AD89" s="247" t="e">
        <v>#VALUE!</v>
      </c>
      <c r="AE89" s="247" t="e">
        <v>#VALUE!</v>
      </c>
      <c r="AF89" s="247" t="e">
        <v>#VALUE!</v>
      </c>
      <c r="AR89" s="247"/>
      <c r="AS89" s="247"/>
      <c r="AT89" s="247"/>
      <c r="AU89" s="247"/>
      <c r="AV89" s="247"/>
      <c r="AW89" s="247"/>
      <c r="AX89" s="247"/>
      <c r="AY89" s="247"/>
      <c r="AZ89" s="247"/>
      <c r="BA89" s="247"/>
      <c r="BB89" s="247"/>
      <c r="BC89" s="247"/>
      <c r="BD89" s="247"/>
      <c r="BE89" s="247"/>
      <c r="BF89" s="247"/>
      <c r="BG89" s="247"/>
      <c r="BH89" s="247"/>
      <c r="BI89" s="247"/>
      <c r="BJ89" s="247"/>
      <c r="BK89" s="247"/>
      <c r="BL89" s="247"/>
      <c r="BM89" s="247"/>
      <c r="BN89" s="247"/>
    </row>
    <row r="90" spans="2:66">
      <c r="B90" s="244">
        <v>0</v>
      </c>
      <c r="C90" s="244">
        <v>0</v>
      </c>
      <c r="D90" s="244">
        <v>0</v>
      </c>
      <c r="E90" s="244" t="s">
        <v>243</v>
      </c>
      <c r="F90" s="244" t="s">
        <v>1538</v>
      </c>
      <c r="G90" s="244" t="s">
        <v>1496</v>
      </c>
      <c r="H90" s="244" t="s">
        <v>1326</v>
      </c>
      <c r="I90" s="244">
        <v>0</v>
      </c>
      <c r="J90" s="247">
        <v>0</v>
      </c>
      <c r="K90" s="247">
        <v>-7.4183976261127701E-2</v>
      </c>
      <c r="L90" s="247">
        <v>0</v>
      </c>
      <c r="M90" s="247">
        <v>9.4955489614243188E-2</v>
      </c>
      <c r="N90" s="247">
        <v>-3.5608308605341331E-2</v>
      </c>
      <c r="O90" s="247">
        <v>-0.10979228486646891</v>
      </c>
      <c r="P90" s="247">
        <v>4.154302670623141E-2</v>
      </c>
      <c r="Q90" s="247">
        <v>-5.0445103857566849E-2</v>
      </c>
      <c r="R90" s="247">
        <v>-0.27002967359050445</v>
      </c>
      <c r="S90" s="247">
        <v>4.154302670623141E-2</v>
      </c>
      <c r="T90" s="247">
        <v>0.16320474777448069</v>
      </c>
      <c r="U90" s="247">
        <v>1.4836795252225518E-2</v>
      </c>
      <c r="V90" s="247">
        <v>0.11275964391691386</v>
      </c>
      <c r="W90" s="247">
        <v>-5.9347181008902912E-3</v>
      </c>
      <c r="X90" s="247">
        <v>7.418397626112759E-2</v>
      </c>
      <c r="Y90" s="247">
        <v>-0.20178041543026717</v>
      </c>
      <c r="Z90" s="247">
        <v>2.9673590504451036E-2</v>
      </c>
      <c r="AA90" s="247">
        <v>-4.7477744807121698E-2</v>
      </c>
      <c r="AB90" s="247">
        <v>-0.12759643916913957</v>
      </c>
      <c r="AC90" s="247">
        <v>1.4836795252225518E-2</v>
      </c>
      <c r="AD90" s="247">
        <v>-3.8575667655786475E-2</v>
      </c>
      <c r="AE90" s="247">
        <v>0</v>
      </c>
      <c r="AF90" s="247">
        <v>-1</v>
      </c>
      <c r="AR90" s="247"/>
      <c r="AS90" s="247"/>
      <c r="AT90" s="247"/>
      <c r="AU90" s="247"/>
      <c r="AV90" s="247"/>
      <c r="AW90" s="247"/>
      <c r="AX90" s="247"/>
      <c r="AY90" s="247"/>
      <c r="AZ90" s="247"/>
      <c r="BA90" s="247"/>
      <c r="BB90" s="247"/>
      <c r="BC90" s="247"/>
      <c r="BD90" s="247"/>
      <c r="BE90" s="247"/>
      <c r="BF90" s="247"/>
      <c r="BG90" s="247"/>
      <c r="BH90" s="247"/>
      <c r="BI90" s="247"/>
      <c r="BJ90" s="247"/>
      <c r="BK90" s="247"/>
      <c r="BL90" s="247"/>
      <c r="BM90" s="247"/>
      <c r="BN90" s="247"/>
    </row>
    <row r="91" spans="2:66">
      <c r="B91" s="244">
        <v>0</v>
      </c>
      <c r="C91" s="244">
        <v>0</v>
      </c>
      <c r="D91" s="244">
        <v>56</v>
      </c>
      <c r="E91" s="244" t="s">
        <v>244</v>
      </c>
      <c r="F91" s="244" t="s">
        <v>1660</v>
      </c>
      <c r="G91" s="244" t="s">
        <v>140</v>
      </c>
      <c r="H91" s="244" t="s">
        <v>1330</v>
      </c>
      <c r="I91" s="244">
        <v>0</v>
      </c>
      <c r="J91" s="247" t="e">
        <v>#VALUE!</v>
      </c>
      <c r="K91" s="247" t="e">
        <v>#VALUE!</v>
      </c>
      <c r="L91" s="247" t="e">
        <v>#VALUE!</v>
      </c>
      <c r="M91" s="247" t="e">
        <v>#VALUE!</v>
      </c>
      <c r="N91" s="247" t="e">
        <v>#VALUE!</v>
      </c>
      <c r="O91" s="247" t="e">
        <v>#VALUE!</v>
      </c>
      <c r="P91" s="247" t="e">
        <v>#VALUE!</v>
      </c>
      <c r="Q91" s="247" t="e">
        <v>#VALUE!</v>
      </c>
      <c r="R91" s="247" t="e">
        <v>#VALUE!</v>
      </c>
      <c r="S91" s="247" t="e">
        <v>#VALUE!</v>
      </c>
      <c r="T91" s="247" t="e">
        <v>#VALUE!</v>
      </c>
      <c r="U91" s="247" t="e">
        <v>#VALUE!</v>
      </c>
      <c r="V91" s="247" t="e">
        <v>#VALUE!</v>
      </c>
      <c r="W91" s="247" t="e">
        <v>#VALUE!</v>
      </c>
      <c r="X91" s="247" t="e">
        <v>#VALUE!</v>
      </c>
      <c r="Y91" s="247" t="e">
        <v>#VALUE!</v>
      </c>
      <c r="Z91" s="247" t="e">
        <v>#VALUE!</v>
      </c>
      <c r="AA91" s="247" t="e">
        <v>#VALUE!</v>
      </c>
      <c r="AB91" s="247" t="e">
        <v>#VALUE!</v>
      </c>
      <c r="AC91" s="247" t="e">
        <v>#VALUE!</v>
      </c>
      <c r="AD91" s="247" t="e">
        <v>#VALUE!</v>
      </c>
      <c r="AE91" s="247" t="e">
        <v>#VALUE!</v>
      </c>
      <c r="AF91" s="247" t="e">
        <v>#VALUE!</v>
      </c>
      <c r="AR91" s="247"/>
      <c r="AS91" s="247"/>
      <c r="AT91" s="247"/>
      <c r="AU91" s="247"/>
      <c r="AV91" s="247"/>
      <c r="AW91" s="247"/>
      <c r="AX91" s="247"/>
      <c r="AY91" s="247"/>
      <c r="AZ91" s="247"/>
      <c r="BA91" s="247"/>
      <c r="BB91" s="247"/>
      <c r="BC91" s="247"/>
      <c r="BD91" s="247"/>
      <c r="BE91" s="247"/>
      <c r="BF91" s="247"/>
      <c r="BG91" s="247"/>
      <c r="BH91" s="247"/>
      <c r="BI91" s="247"/>
      <c r="BJ91" s="247"/>
      <c r="BK91" s="247"/>
      <c r="BL91" s="247"/>
      <c r="BM91" s="247"/>
      <c r="BN91" s="247"/>
    </row>
    <row r="92" spans="2:66">
      <c r="B92" s="244">
        <v>0</v>
      </c>
      <c r="C92" s="244">
        <v>0</v>
      </c>
      <c r="D92" s="244">
        <v>0</v>
      </c>
      <c r="E92" s="244" t="s">
        <v>245</v>
      </c>
      <c r="F92" s="244" t="s">
        <v>1661</v>
      </c>
      <c r="G92" s="244" t="s">
        <v>140</v>
      </c>
      <c r="H92" s="244" t="s">
        <v>1331</v>
      </c>
      <c r="I92" s="244">
        <v>0</v>
      </c>
      <c r="J92" s="247" t="e">
        <v>#VALUE!</v>
      </c>
      <c r="K92" s="247" t="e">
        <v>#VALUE!</v>
      </c>
      <c r="L92" s="247" t="e">
        <v>#VALUE!</v>
      </c>
      <c r="M92" s="247" t="e">
        <v>#VALUE!</v>
      </c>
      <c r="N92" s="247" t="e">
        <v>#VALUE!</v>
      </c>
      <c r="O92" s="247" t="e">
        <v>#VALUE!</v>
      </c>
      <c r="P92" s="247" t="e">
        <v>#VALUE!</v>
      </c>
      <c r="Q92" s="247" t="e">
        <v>#VALUE!</v>
      </c>
      <c r="R92" s="247" t="e">
        <v>#VALUE!</v>
      </c>
      <c r="S92" s="247" t="e">
        <v>#VALUE!</v>
      </c>
      <c r="T92" s="247" t="e">
        <v>#VALUE!</v>
      </c>
      <c r="U92" s="247" t="e">
        <v>#VALUE!</v>
      </c>
      <c r="V92" s="247" t="e">
        <v>#VALUE!</v>
      </c>
      <c r="W92" s="247" t="e">
        <v>#VALUE!</v>
      </c>
      <c r="X92" s="247" t="e">
        <v>#VALUE!</v>
      </c>
      <c r="Y92" s="247" t="e">
        <v>#VALUE!</v>
      </c>
      <c r="Z92" s="247" t="e">
        <v>#VALUE!</v>
      </c>
      <c r="AA92" s="247" t="e">
        <v>#VALUE!</v>
      </c>
      <c r="AB92" s="247" t="e">
        <v>#VALUE!</v>
      </c>
      <c r="AC92" s="247" t="e">
        <v>#VALUE!</v>
      </c>
      <c r="AD92" s="247" t="e">
        <v>#VALUE!</v>
      </c>
      <c r="AE92" s="247" t="e">
        <v>#VALUE!</v>
      </c>
      <c r="AF92" s="247" t="e">
        <v>#VALUE!</v>
      </c>
      <c r="AR92" s="247"/>
      <c r="AS92" s="247"/>
      <c r="AT92" s="247"/>
      <c r="AU92" s="247"/>
      <c r="AV92" s="247"/>
      <c r="AW92" s="247"/>
      <c r="AX92" s="247"/>
      <c r="AY92" s="247"/>
      <c r="AZ92" s="247"/>
      <c r="BA92" s="247"/>
      <c r="BB92" s="247"/>
      <c r="BC92" s="247"/>
      <c r="BD92" s="247"/>
      <c r="BE92" s="247"/>
      <c r="BF92" s="247"/>
      <c r="BG92" s="247"/>
      <c r="BH92" s="247"/>
      <c r="BI92" s="247"/>
      <c r="BJ92" s="247"/>
      <c r="BK92" s="247"/>
      <c r="BL92" s="247"/>
      <c r="BM92" s="247"/>
      <c r="BN92" s="247"/>
    </row>
    <row r="93" spans="2:66">
      <c r="B93" s="244">
        <v>0</v>
      </c>
      <c r="C93" s="244">
        <v>0</v>
      </c>
      <c r="D93" s="244">
        <v>0</v>
      </c>
      <c r="E93" s="244" t="s">
        <v>246</v>
      </c>
      <c r="F93" s="244" t="s">
        <v>1662</v>
      </c>
      <c r="G93" s="244" t="s">
        <v>140</v>
      </c>
      <c r="H93" s="244" t="s">
        <v>1329</v>
      </c>
      <c r="I93" s="244">
        <v>0</v>
      </c>
      <c r="J93" s="247">
        <v>2.7027027027027029E-2</v>
      </c>
      <c r="K93" s="247">
        <v>-8.6486486486486561E-2</v>
      </c>
      <c r="L93" s="247">
        <v>-1.6216216216216255E-2</v>
      </c>
      <c r="M93" s="247">
        <v>2.1621621621621546E-2</v>
      </c>
      <c r="N93" s="247">
        <v>-5.1351351351351313E-2</v>
      </c>
      <c r="O93" s="247">
        <v>1.0810810810810773E-2</v>
      </c>
      <c r="P93" s="247">
        <v>-8.1081081081080305E-3</v>
      </c>
      <c r="Q93" s="247">
        <v>-0.18378378378378379</v>
      </c>
      <c r="R93" s="247">
        <v>-0.19459459459459458</v>
      </c>
      <c r="S93" s="247">
        <v>0.12702702702702712</v>
      </c>
      <c r="T93" s="247">
        <v>5.9459459459459539E-2</v>
      </c>
      <c r="U93" s="247">
        <v>-7.0270270270270302E-2</v>
      </c>
      <c r="V93" s="247">
        <v>0.1405405405405406</v>
      </c>
      <c r="W93" s="247">
        <v>0.12432432432432436</v>
      </c>
      <c r="X93" s="247">
        <v>4.5945945945946025E-2</v>
      </c>
      <c r="Y93" s="247">
        <v>6.7567567567567571E-2</v>
      </c>
      <c r="Z93" s="247">
        <v>-7.2972972972973046E-2</v>
      </c>
      <c r="AA93" s="247">
        <v>-4.324324324324328E-2</v>
      </c>
      <c r="AB93" s="247">
        <v>-5.6756756756756795E-2</v>
      </c>
      <c r="AC93" s="247">
        <v>6.7567567567567571E-2</v>
      </c>
      <c r="AD93" s="247">
        <v>-0.24864864864864863</v>
      </c>
      <c r="AE93" s="247">
        <v>0</v>
      </c>
      <c r="AF93" s="247">
        <v>-1</v>
      </c>
      <c r="AR93" s="247"/>
      <c r="AS93" s="247"/>
      <c r="AT93" s="247"/>
      <c r="AU93" s="247"/>
      <c r="AV93" s="247"/>
      <c r="AW93" s="247"/>
      <c r="AX93" s="247"/>
      <c r="AY93" s="247"/>
      <c r="AZ93" s="247"/>
      <c r="BA93" s="247"/>
      <c r="BB93" s="247"/>
      <c r="BC93" s="247"/>
      <c r="BD93" s="247"/>
      <c r="BE93" s="247"/>
      <c r="BF93" s="247"/>
      <c r="BG93" s="247"/>
      <c r="BH93" s="247"/>
      <c r="BI93" s="247"/>
      <c r="BJ93" s="247"/>
      <c r="BK93" s="247"/>
      <c r="BL93" s="247"/>
      <c r="BM93" s="247"/>
      <c r="BN93" s="247"/>
    </row>
    <row r="94" spans="2:66">
      <c r="B94" s="244">
        <v>0</v>
      </c>
      <c r="C94" s="244">
        <v>0</v>
      </c>
      <c r="D94" s="244">
        <v>57</v>
      </c>
      <c r="E94" s="244" t="s">
        <v>1892</v>
      </c>
      <c r="F94" s="244" t="s">
        <v>1657</v>
      </c>
      <c r="G94" s="244" t="s">
        <v>1497</v>
      </c>
      <c r="H94" s="244" t="s">
        <v>1336</v>
      </c>
      <c r="I94" s="244">
        <v>0</v>
      </c>
      <c r="J94" s="247">
        <v>2.9433434676225965E-2</v>
      </c>
      <c r="K94" s="247">
        <v>-9.0517379786147545E-2</v>
      </c>
      <c r="L94" s="247">
        <v>-3.3774100142494263E-3</v>
      </c>
      <c r="M94" s="247">
        <v>6.7006446960391292E-2</v>
      </c>
      <c r="N94" s="247">
        <v>6.3856722834859051E-3</v>
      </c>
      <c r="O94" s="247">
        <v>7.9504722959408802E-2</v>
      </c>
      <c r="P94" s="247">
        <v>-5.9006992752335126E-2</v>
      </c>
      <c r="Q94" s="247">
        <v>-0.22121055786684835</v>
      </c>
      <c r="R94" s="247">
        <v>-7.5250778995666456E-2</v>
      </c>
      <c r="S94" s="247">
        <v>6.0389503233121318E-2</v>
      </c>
      <c r="T94" s="247">
        <v>-0.11424536269447055</v>
      </c>
      <c r="U94" s="247">
        <v>-7.5981034949846746E-2</v>
      </c>
      <c r="V94" s="247">
        <v>3.5270919828041841E-2</v>
      </c>
      <c r="W94" s="247">
        <v>4.7866642785085907E-3</v>
      </c>
      <c r="X94" s="247">
        <v>9.690166606555109E-2</v>
      </c>
      <c r="Y94" s="247">
        <v>5.4916493377615595E-2</v>
      </c>
      <c r="Z94" s="247">
        <v>-3.69148457180812E-3</v>
      </c>
      <c r="AA94" s="247">
        <v>-3.2824600419672882E-3</v>
      </c>
      <c r="AB94" s="247">
        <v>-5.9448651740094611E-3</v>
      </c>
      <c r="AC94" s="247">
        <v>6.8595453197960954E-2</v>
      </c>
      <c r="AD94" s="247">
        <v>-2.7265441099898299E-2</v>
      </c>
      <c r="AE94" s="247">
        <v>0</v>
      </c>
      <c r="AF94" s="247">
        <v>-1</v>
      </c>
      <c r="AR94" s="247"/>
      <c r="AS94" s="247"/>
      <c r="AT94" s="247"/>
      <c r="AU94" s="247"/>
      <c r="AV94" s="247"/>
      <c r="AW94" s="247"/>
      <c r="AX94" s="247"/>
      <c r="AY94" s="247"/>
      <c r="AZ94" s="247"/>
      <c r="BA94" s="247"/>
      <c r="BB94" s="247"/>
      <c r="BC94" s="247"/>
      <c r="BD94" s="247"/>
      <c r="BE94" s="247"/>
      <c r="BF94" s="247"/>
      <c r="BG94" s="247"/>
      <c r="BH94" s="247"/>
      <c r="BI94" s="247"/>
      <c r="BJ94" s="247"/>
      <c r="BK94" s="247"/>
      <c r="BL94" s="247"/>
      <c r="BM94" s="247"/>
      <c r="BN94" s="247"/>
    </row>
    <row r="95" spans="2:66">
      <c r="B95" s="244">
        <v>0</v>
      </c>
      <c r="C95" s="244">
        <v>0</v>
      </c>
      <c r="D95" s="244">
        <v>0</v>
      </c>
      <c r="E95" s="244" t="s">
        <v>1893</v>
      </c>
      <c r="F95" s="244" t="s">
        <v>1658</v>
      </c>
      <c r="G95" s="244" t="s">
        <v>1497</v>
      </c>
      <c r="H95" s="244" t="s">
        <v>1337</v>
      </c>
      <c r="I95" s="244">
        <v>0</v>
      </c>
      <c r="J95" s="247">
        <v>2.8673009645700478E-2</v>
      </c>
      <c r="K95" s="247">
        <v>-9.4137088818390627E-2</v>
      </c>
      <c r="L95" s="247">
        <v>-1.1772766285268256E-2</v>
      </c>
      <c r="M95" s="247">
        <v>6.0928881074935895E-2</v>
      </c>
      <c r="N95" s="247">
        <v>1.1348838029908914E-2</v>
      </c>
      <c r="O95" s="247">
        <v>8.4377352622460905E-2</v>
      </c>
      <c r="P95" s="247">
        <v>-2.7279791156877075E-2</v>
      </c>
      <c r="Q95" s="247">
        <v>-0.17642556927980596</v>
      </c>
      <c r="R95" s="247">
        <v>-6.5348662518724787E-2</v>
      </c>
      <c r="S95" s="247">
        <v>7.5616470633006347E-2</v>
      </c>
      <c r="T95" s="247">
        <v>-6.0356996488315481E-2</v>
      </c>
      <c r="U95" s="247">
        <v>-9.4389088178960731E-2</v>
      </c>
      <c r="V95" s="247">
        <v>5.6867524313437747E-3</v>
      </c>
      <c r="W95" s="247">
        <v>-1.0499820424366434E-2</v>
      </c>
      <c r="X95" s="247">
        <v>0.11127926165070787</v>
      </c>
      <c r="Y95" s="247">
        <v>3.946568551907742E-2</v>
      </c>
      <c r="Z95" s="247">
        <v>3.4214222617866569E-3</v>
      </c>
      <c r="AA95" s="247">
        <v>2.2795597458004781E-2</v>
      </c>
      <c r="AB95" s="247">
        <v>-6.8622019564449396E-2</v>
      </c>
      <c r="AC95" s="247">
        <v>8.778724873853723E-2</v>
      </c>
      <c r="AD95" s="247">
        <v>-2.3028178068534511E-2</v>
      </c>
      <c r="AE95" s="247">
        <v>0</v>
      </c>
      <c r="AF95" s="247">
        <v>-1</v>
      </c>
      <c r="AR95" s="247"/>
      <c r="AS95" s="247"/>
      <c r="AT95" s="247"/>
      <c r="AU95" s="247"/>
      <c r="AV95" s="247"/>
      <c r="AW95" s="247"/>
      <c r="AX95" s="247"/>
      <c r="AY95" s="247"/>
      <c r="AZ95" s="247"/>
      <c r="BA95" s="247"/>
      <c r="BB95" s="247"/>
      <c r="BC95" s="247"/>
      <c r="BD95" s="247"/>
      <c r="BE95" s="247"/>
      <c r="BF95" s="247"/>
      <c r="BG95" s="247"/>
      <c r="BH95" s="247"/>
      <c r="BI95" s="247"/>
      <c r="BJ95" s="247"/>
      <c r="BK95" s="247"/>
      <c r="BL95" s="247"/>
      <c r="BM95" s="247"/>
      <c r="BN95" s="247"/>
    </row>
    <row r="96" spans="2:66">
      <c r="B96" s="244">
        <v>0</v>
      </c>
      <c r="C96" s="244">
        <v>0</v>
      </c>
      <c r="D96" s="244">
        <v>0</v>
      </c>
      <c r="E96" s="244" t="s">
        <v>247</v>
      </c>
      <c r="F96" s="244" t="s">
        <v>1659</v>
      </c>
      <c r="G96" s="244" t="s">
        <v>1497</v>
      </c>
      <c r="H96" s="244" t="s">
        <v>1335</v>
      </c>
      <c r="I96" s="244">
        <v>0</v>
      </c>
      <c r="J96" s="247">
        <v>2.9451476996155558E-2</v>
      </c>
      <c r="K96" s="247">
        <v>-9.0429554741289317E-2</v>
      </c>
      <c r="L96" s="247">
        <v>-9.9006618736743549E-3</v>
      </c>
      <c r="M96" s="247">
        <v>6.4554933388328864E-2</v>
      </c>
      <c r="N96" s="247">
        <v>6.7549183075919592E-3</v>
      </c>
      <c r="O96" s="247">
        <v>8.1736210269056184E-2</v>
      </c>
      <c r="P96" s="247">
        <v>-4.0500267164574673E-2</v>
      </c>
      <c r="Q96" s="247">
        <v>-0.19147964076147928</v>
      </c>
      <c r="R96" s="247">
        <v>-7.1424282792152627E-2</v>
      </c>
      <c r="S96" s="247">
        <v>6.8958705923717431E-2</v>
      </c>
      <c r="T96" s="247">
        <v>-8.1527485891247406E-2</v>
      </c>
      <c r="U96" s="247">
        <v>-8.6760068099391366E-2</v>
      </c>
      <c r="V96" s="247">
        <v>1.9555519767178613E-2</v>
      </c>
      <c r="W96" s="247">
        <v>-5.4240481234949321E-3</v>
      </c>
      <c r="X96" s="247">
        <v>0.10428034561277662</v>
      </c>
      <c r="Y96" s="247">
        <v>4.7514525273309335E-2</v>
      </c>
      <c r="Z96" s="247">
        <v>3.831627437007969E-4</v>
      </c>
      <c r="AA96" s="247">
        <v>1.0845078803835973E-2</v>
      </c>
      <c r="AB96" s="247">
        <v>-3.9308904563894111E-2</v>
      </c>
      <c r="AC96" s="247">
        <v>8.2612633080848485E-2</v>
      </c>
      <c r="AD96" s="247">
        <v>-2.8187157101217938E-2</v>
      </c>
      <c r="AE96" s="247">
        <v>0</v>
      </c>
      <c r="AF96" s="247">
        <v>-1</v>
      </c>
      <c r="AR96" s="247"/>
      <c r="AS96" s="247"/>
      <c r="AT96" s="247"/>
      <c r="AU96" s="247"/>
      <c r="AV96" s="247"/>
      <c r="AW96" s="247"/>
      <c r="AX96" s="247"/>
      <c r="AY96" s="247"/>
      <c r="AZ96" s="247"/>
      <c r="BA96" s="247"/>
      <c r="BB96" s="247"/>
      <c r="BC96" s="247"/>
      <c r="BD96" s="247"/>
      <c r="BE96" s="247"/>
      <c r="BF96" s="247"/>
      <c r="BG96" s="247"/>
      <c r="BH96" s="247"/>
      <c r="BI96" s="247"/>
      <c r="BJ96" s="247"/>
      <c r="BK96" s="247"/>
      <c r="BL96" s="247"/>
      <c r="BM96" s="247"/>
      <c r="BN96" s="247"/>
    </row>
    <row r="97" spans="2:66">
      <c r="B97" s="244">
        <v>0</v>
      </c>
      <c r="C97" s="244">
        <v>0</v>
      </c>
      <c r="D97" s="244">
        <v>58</v>
      </c>
      <c r="E97" s="244" t="s">
        <v>1894</v>
      </c>
      <c r="F97" s="244" t="s">
        <v>1663</v>
      </c>
      <c r="G97" s="244" t="s">
        <v>140</v>
      </c>
      <c r="H97" s="244" t="s">
        <v>1333</v>
      </c>
      <c r="I97" s="244">
        <v>0</v>
      </c>
      <c r="J97" s="247" t="e">
        <v>#VALUE!</v>
      </c>
      <c r="K97" s="247" t="e">
        <v>#VALUE!</v>
      </c>
      <c r="L97" s="247" t="e">
        <v>#VALUE!</v>
      </c>
      <c r="M97" s="247" t="e">
        <v>#VALUE!</v>
      </c>
      <c r="N97" s="247" t="e">
        <v>#VALUE!</v>
      </c>
      <c r="O97" s="247" t="e">
        <v>#VALUE!</v>
      </c>
      <c r="P97" s="247" t="e">
        <v>#VALUE!</v>
      </c>
      <c r="Q97" s="247" t="e">
        <v>#VALUE!</v>
      </c>
      <c r="R97" s="247" t="e">
        <v>#VALUE!</v>
      </c>
      <c r="S97" s="247" t="e">
        <v>#VALUE!</v>
      </c>
      <c r="T97" s="247" t="e">
        <v>#VALUE!</v>
      </c>
      <c r="U97" s="247" t="e">
        <v>#VALUE!</v>
      </c>
      <c r="V97" s="247" t="e">
        <v>#VALUE!</v>
      </c>
      <c r="W97" s="247" t="e">
        <v>#VALUE!</v>
      </c>
      <c r="X97" s="247" t="e">
        <v>#VALUE!</v>
      </c>
      <c r="Y97" s="247" t="e">
        <v>#VALUE!</v>
      </c>
      <c r="Z97" s="247" t="e">
        <v>#VALUE!</v>
      </c>
      <c r="AA97" s="247" t="e">
        <v>#VALUE!</v>
      </c>
      <c r="AB97" s="247" t="e">
        <v>#VALUE!</v>
      </c>
      <c r="AC97" s="247" t="e">
        <v>#VALUE!</v>
      </c>
      <c r="AD97" s="247" t="e">
        <v>#VALUE!</v>
      </c>
      <c r="AE97" s="247" t="e">
        <v>#VALUE!</v>
      </c>
      <c r="AF97" s="247" t="e">
        <v>#VALUE!</v>
      </c>
      <c r="AR97" s="247"/>
      <c r="AS97" s="247"/>
      <c r="AT97" s="247"/>
      <c r="AU97" s="247"/>
      <c r="AV97" s="247"/>
      <c r="AW97" s="247"/>
      <c r="AX97" s="247"/>
      <c r="AY97" s="247"/>
      <c r="AZ97" s="247"/>
      <c r="BA97" s="247"/>
      <c r="BB97" s="247"/>
      <c r="BC97" s="247"/>
      <c r="BD97" s="247"/>
      <c r="BE97" s="247"/>
      <c r="BF97" s="247"/>
      <c r="BG97" s="247"/>
      <c r="BH97" s="247"/>
      <c r="BI97" s="247"/>
      <c r="BJ97" s="247"/>
      <c r="BK97" s="247"/>
      <c r="BL97" s="247"/>
      <c r="BM97" s="247"/>
      <c r="BN97" s="247"/>
    </row>
    <row r="98" spans="2:66">
      <c r="B98" s="244">
        <v>0</v>
      </c>
      <c r="C98" s="244">
        <v>0</v>
      </c>
      <c r="D98" s="244">
        <v>0</v>
      </c>
      <c r="E98" s="244" t="s">
        <v>1895</v>
      </c>
      <c r="F98" s="244" t="s">
        <v>1664</v>
      </c>
      <c r="G98" s="244" t="s">
        <v>140</v>
      </c>
      <c r="H98" s="244" t="s">
        <v>1334</v>
      </c>
      <c r="I98" s="244">
        <v>0</v>
      </c>
      <c r="J98" s="247" t="e">
        <v>#VALUE!</v>
      </c>
      <c r="K98" s="247" t="e">
        <v>#VALUE!</v>
      </c>
      <c r="L98" s="247" t="e">
        <v>#VALUE!</v>
      </c>
      <c r="M98" s="247" t="e">
        <v>#VALUE!</v>
      </c>
      <c r="N98" s="247" t="e">
        <v>#VALUE!</v>
      </c>
      <c r="O98" s="247" t="e">
        <v>#VALUE!</v>
      </c>
      <c r="P98" s="247" t="e">
        <v>#VALUE!</v>
      </c>
      <c r="Q98" s="247" t="e">
        <v>#VALUE!</v>
      </c>
      <c r="R98" s="247" t="e">
        <v>#VALUE!</v>
      </c>
      <c r="S98" s="247" t="e">
        <v>#VALUE!</v>
      </c>
      <c r="T98" s="247" t="e">
        <v>#VALUE!</v>
      </c>
      <c r="U98" s="247" t="e">
        <v>#VALUE!</v>
      </c>
      <c r="V98" s="247" t="e">
        <v>#VALUE!</v>
      </c>
      <c r="W98" s="247" t="e">
        <v>#VALUE!</v>
      </c>
      <c r="X98" s="247" t="e">
        <v>#VALUE!</v>
      </c>
      <c r="Y98" s="247" t="e">
        <v>#VALUE!</v>
      </c>
      <c r="Z98" s="247" t="e">
        <v>#VALUE!</v>
      </c>
      <c r="AA98" s="247" t="e">
        <v>#VALUE!</v>
      </c>
      <c r="AB98" s="247" t="e">
        <v>#VALUE!</v>
      </c>
      <c r="AC98" s="247" t="e">
        <v>#VALUE!</v>
      </c>
      <c r="AD98" s="247" t="e">
        <v>#VALUE!</v>
      </c>
      <c r="AE98" s="247" t="e">
        <v>#VALUE!</v>
      </c>
      <c r="AF98" s="247" t="e">
        <v>#VALUE!</v>
      </c>
      <c r="AR98" s="247"/>
      <c r="AS98" s="247"/>
      <c r="AT98" s="247"/>
      <c r="AU98" s="247"/>
      <c r="AV98" s="247"/>
      <c r="AW98" s="247"/>
      <c r="AX98" s="247"/>
      <c r="AY98" s="247"/>
      <c r="AZ98" s="247"/>
      <c r="BA98" s="247"/>
      <c r="BB98" s="247"/>
      <c r="BC98" s="247"/>
      <c r="BD98" s="247"/>
      <c r="BE98" s="247"/>
      <c r="BF98" s="247"/>
      <c r="BG98" s="247"/>
      <c r="BH98" s="247"/>
      <c r="BI98" s="247"/>
      <c r="BJ98" s="247"/>
      <c r="BK98" s="247"/>
      <c r="BL98" s="247"/>
      <c r="BM98" s="247"/>
      <c r="BN98" s="247"/>
    </row>
    <row r="99" spans="2:66">
      <c r="B99" s="244">
        <v>0</v>
      </c>
      <c r="C99" s="244">
        <v>0</v>
      </c>
      <c r="D99" s="244">
        <v>0</v>
      </c>
      <c r="E99" s="244" t="s">
        <v>1896</v>
      </c>
      <c r="F99" s="244" t="s">
        <v>1665</v>
      </c>
      <c r="G99" s="244" t="s">
        <v>140</v>
      </c>
      <c r="H99" s="244" t="s">
        <v>1332</v>
      </c>
      <c r="I99" s="244">
        <v>0</v>
      </c>
      <c r="J99" s="247" t="e">
        <v>#VALUE!</v>
      </c>
      <c r="K99" s="247" t="e">
        <v>#VALUE!</v>
      </c>
      <c r="L99" s="247" t="e">
        <v>#VALUE!</v>
      </c>
      <c r="M99" s="247" t="e">
        <v>#VALUE!</v>
      </c>
      <c r="N99" s="247" t="e">
        <v>#VALUE!</v>
      </c>
      <c r="O99" s="247" t="e">
        <v>#VALUE!</v>
      </c>
      <c r="P99" s="247" t="e">
        <v>#VALUE!</v>
      </c>
      <c r="Q99" s="247" t="e">
        <v>#VALUE!</v>
      </c>
      <c r="R99" s="247" t="e">
        <v>#VALUE!</v>
      </c>
      <c r="S99" s="247" t="e">
        <v>#VALUE!</v>
      </c>
      <c r="T99" s="247" t="e">
        <v>#VALUE!</v>
      </c>
      <c r="U99" s="247" t="e">
        <v>#VALUE!</v>
      </c>
      <c r="V99" s="247" t="e">
        <v>#VALUE!</v>
      </c>
      <c r="W99" s="247" t="e">
        <v>#VALUE!</v>
      </c>
      <c r="X99" s="247" t="e">
        <v>#VALUE!</v>
      </c>
      <c r="Y99" s="247" t="e">
        <v>#VALUE!</v>
      </c>
      <c r="Z99" s="247" t="e">
        <v>#VALUE!</v>
      </c>
      <c r="AA99" s="247" t="e">
        <v>#VALUE!</v>
      </c>
      <c r="AB99" s="247" t="e">
        <v>#VALUE!</v>
      </c>
      <c r="AC99" s="247" t="e">
        <v>#VALUE!</v>
      </c>
      <c r="AD99" s="247" t="e">
        <v>#VALUE!</v>
      </c>
      <c r="AE99" s="247" t="e">
        <v>#VALUE!</v>
      </c>
      <c r="AF99" s="247" t="e">
        <v>#VALUE!</v>
      </c>
      <c r="AR99" s="247"/>
      <c r="AS99" s="247"/>
      <c r="AT99" s="247"/>
      <c r="AU99" s="247"/>
      <c r="AV99" s="247"/>
      <c r="AW99" s="247"/>
      <c r="AX99" s="247"/>
      <c r="AY99" s="247"/>
      <c r="AZ99" s="247"/>
      <c r="BA99" s="247"/>
      <c r="BB99" s="247"/>
      <c r="BC99" s="247"/>
      <c r="BD99" s="247"/>
      <c r="BE99" s="247"/>
      <c r="BF99" s="247"/>
      <c r="BG99" s="247"/>
      <c r="BH99" s="247"/>
      <c r="BI99" s="247"/>
      <c r="BJ99" s="247"/>
      <c r="BK99" s="247"/>
      <c r="BL99" s="247"/>
      <c r="BM99" s="247"/>
      <c r="BN99" s="247"/>
    </row>
    <row r="100" spans="2:66">
      <c r="B100" s="244">
        <v>0</v>
      </c>
      <c r="C100" s="244">
        <v>0</v>
      </c>
      <c r="D100" s="244">
        <v>59</v>
      </c>
      <c r="E100" s="244" t="s">
        <v>1940</v>
      </c>
      <c r="F100" s="244" t="s">
        <v>1941</v>
      </c>
      <c r="G100" s="244" t="s">
        <v>140</v>
      </c>
      <c r="H100" s="244" t="s">
        <v>1942</v>
      </c>
      <c r="I100" s="244">
        <v>1</v>
      </c>
      <c r="J100" s="247" t="e">
        <v>#VALUE!</v>
      </c>
      <c r="K100" s="247" t="e">
        <v>#VALUE!</v>
      </c>
      <c r="L100" s="247" t="e">
        <v>#VALUE!</v>
      </c>
      <c r="M100" s="247" t="e">
        <v>#VALUE!</v>
      </c>
      <c r="N100" s="247" t="e">
        <v>#VALUE!</v>
      </c>
      <c r="O100" s="247" t="e">
        <v>#VALUE!</v>
      </c>
      <c r="P100" s="247" t="e">
        <v>#VALUE!</v>
      </c>
      <c r="Q100" s="247" t="e">
        <v>#VALUE!</v>
      </c>
      <c r="R100" s="247" t="e">
        <v>#VALUE!</v>
      </c>
      <c r="S100" s="247" t="e">
        <v>#VALUE!</v>
      </c>
      <c r="T100" s="247" t="e">
        <v>#VALUE!</v>
      </c>
      <c r="U100" s="247" t="e">
        <v>#VALUE!</v>
      </c>
      <c r="V100" s="247" t="e">
        <v>#VALUE!</v>
      </c>
      <c r="W100" s="247" t="e">
        <v>#VALUE!</v>
      </c>
      <c r="X100" s="247" t="e">
        <v>#VALUE!</v>
      </c>
      <c r="Y100" s="247" t="e">
        <v>#VALUE!</v>
      </c>
      <c r="Z100" s="247" t="e">
        <v>#VALUE!</v>
      </c>
      <c r="AA100" s="247" t="e">
        <v>#VALUE!</v>
      </c>
      <c r="AB100" s="247" t="e">
        <v>#VALUE!</v>
      </c>
      <c r="AC100" s="247" t="e">
        <v>#VALUE!</v>
      </c>
      <c r="AD100" s="247" t="e">
        <v>#VALUE!</v>
      </c>
      <c r="AE100" s="247" t="e">
        <v>#VALUE!</v>
      </c>
      <c r="AF100" s="247" t="e">
        <v>#VALUE!</v>
      </c>
      <c r="AR100" s="247"/>
      <c r="AS100" s="247"/>
      <c r="AT100" s="247"/>
      <c r="AU100" s="247"/>
      <c r="AV100" s="247"/>
      <c r="AW100" s="247"/>
      <c r="AX100" s="247"/>
      <c r="AY100" s="247"/>
      <c r="AZ100" s="247"/>
      <c r="BA100" s="247"/>
      <c r="BB100" s="247"/>
      <c r="BC100" s="247"/>
      <c r="BD100" s="247"/>
      <c r="BE100" s="247"/>
      <c r="BF100" s="247"/>
      <c r="BG100" s="247"/>
      <c r="BH100" s="247"/>
      <c r="BI100" s="247"/>
      <c r="BJ100" s="247"/>
      <c r="BK100" s="247"/>
      <c r="BL100" s="247"/>
      <c r="BM100" s="247"/>
      <c r="BN100" s="247"/>
    </row>
    <row r="101" spans="2:66">
      <c r="B101" s="244" t="s">
        <v>340</v>
      </c>
      <c r="C101" s="244" t="s">
        <v>322</v>
      </c>
      <c r="D101" s="244">
        <v>60</v>
      </c>
      <c r="E101" s="244" t="s">
        <v>1897</v>
      </c>
      <c r="F101" s="244" t="s">
        <v>1508</v>
      </c>
      <c r="G101" s="244" t="s">
        <v>1497</v>
      </c>
      <c r="H101" s="244" t="s">
        <v>1372</v>
      </c>
      <c r="I101" s="244">
        <v>1</v>
      </c>
      <c r="J101" s="247">
        <v>-3.4789478207408159E-2</v>
      </c>
      <c r="K101" s="247">
        <v>0.15279274395605119</v>
      </c>
      <c r="L101" s="247">
        <v>-9.0974898689072908E-2</v>
      </c>
      <c r="M101" s="247">
        <v>-1.8632616499302583E-2</v>
      </c>
      <c r="N101" s="247">
        <v>2.9001698982593624E-2</v>
      </c>
      <c r="O101" s="247">
        <v>0.13285448908221878</v>
      </c>
      <c r="P101" s="247">
        <v>-0.10042507618978375</v>
      </c>
      <c r="Q101" s="247">
        <v>1.192923770551412E-2</v>
      </c>
      <c r="R101" s="247">
        <v>6.2902020929879151E-3</v>
      </c>
      <c r="S101" s="247">
        <v>1.8629311085696067E-2</v>
      </c>
      <c r="T101" s="247">
        <v>3.1351848056747317E-2</v>
      </c>
      <c r="U101" s="247">
        <v>-1.0808702492942999E-2</v>
      </c>
      <c r="V101" s="247">
        <v>-6.4686944277337455E-2</v>
      </c>
      <c r="W101" s="247">
        <v>-0.17547779753680573</v>
      </c>
      <c r="X101" s="247">
        <v>8.172635141835298E-2</v>
      </c>
      <c r="Y101" s="247">
        <v>-4.7316995775681402E-2</v>
      </c>
      <c r="Z101" s="247">
        <v>3.9142707927042934E-2</v>
      </c>
      <c r="AA101" s="247">
        <v>0.11548784599416925</v>
      </c>
      <c r="AB101" s="247">
        <v>-1.5366867856174847E-2</v>
      </c>
      <c r="AC101" s="247">
        <v>4.8239206171868242E-2</v>
      </c>
      <c r="AD101" s="247">
        <v>6.3682098540990453E-2</v>
      </c>
      <c r="AE101" s="247">
        <v>0</v>
      </c>
      <c r="AF101" s="247">
        <v>1</v>
      </c>
      <c r="AR101" s="247"/>
      <c r="AS101" s="247"/>
      <c r="AT101" s="247"/>
      <c r="AU101" s="247"/>
      <c r="AV101" s="247"/>
      <c r="AW101" s="247"/>
      <c r="AX101" s="247"/>
      <c r="AY101" s="247"/>
      <c r="AZ101" s="247"/>
      <c r="BA101" s="247"/>
      <c r="BB101" s="247"/>
      <c r="BC101" s="247"/>
      <c r="BD101" s="247"/>
      <c r="BE101" s="247"/>
      <c r="BF101" s="247"/>
      <c r="BG101" s="247"/>
      <c r="BH101" s="247"/>
      <c r="BI101" s="247"/>
      <c r="BJ101" s="247"/>
      <c r="BK101" s="247"/>
      <c r="BL101" s="247"/>
      <c r="BM101" s="247"/>
      <c r="BN101" s="247"/>
    </row>
    <row r="102" spans="2:66">
      <c r="B102" s="244">
        <v>0</v>
      </c>
      <c r="C102" s="244">
        <v>0</v>
      </c>
      <c r="D102" s="244">
        <v>0</v>
      </c>
      <c r="E102" s="244" t="s">
        <v>1898</v>
      </c>
      <c r="F102" s="244" t="s">
        <v>1509</v>
      </c>
      <c r="G102" s="244" t="s">
        <v>1497</v>
      </c>
      <c r="H102" s="244" t="s">
        <v>1373</v>
      </c>
      <c r="I102" s="244">
        <v>1</v>
      </c>
      <c r="J102" s="247">
        <v>-7.2851456513764873E-2</v>
      </c>
      <c r="K102" s="247">
        <v>0.18622276520858663</v>
      </c>
      <c r="L102" s="247">
        <v>2.1909095594231643E-2</v>
      </c>
      <c r="M102" s="247">
        <v>-2.3731064108432946E-2</v>
      </c>
      <c r="N102" s="247">
        <v>-7.0544438145533524E-3</v>
      </c>
      <c r="O102" s="247">
        <v>0.11301358442747438</v>
      </c>
      <c r="P102" s="247">
        <v>-4.9666073491116042E-2</v>
      </c>
      <c r="Q102" s="247">
        <v>-3.4017152575463241E-2</v>
      </c>
      <c r="R102" s="247">
        <v>-7.0677826855391548E-2</v>
      </c>
      <c r="S102" s="247">
        <v>1.8010507392462852E-2</v>
      </c>
      <c r="T102" s="247">
        <v>0.11236179868612116</v>
      </c>
      <c r="U102" s="247">
        <v>1.2608264643200378E-2</v>
      </c>
      <c r="V102" s="247">
        <v>-5.0220849261663099E-2</v>
      </c>
      <c r="W102" s="247">
        <v>-0.12600988895389897</v>
      </c>
      <c r="X102" s="247">
        <v>6.0088582229592256E-2</v>
      </c>
      <c r="Y102" s="247">
        <v>-2.0481230086429908E-2</v>
      </c>
      <c r="Z102" s="247">
        <v>3.1525208950382411E-2</v>
      </c>
      <c r="AA102" s="247">
        <v>7.2360343536559138E-2</v>
      </c>
      <c r="AB102" s="247">
        <v>-5.0751372539508913E-2</v>
      </c>
      <c r="AC102" s="247">
        <v>5.2327784565107296E-2</v>
      </c>
      <c r="AD102" s="247">
        <v>-3.4059594437690799E-2</v>
      </c>
      <c r="AE102" s="247">
        <v>0</v>
      </c>
      <c r="AF102" s="247">
        <v>1</v>
      </c>
      <c r="AR102" s="247"/>
      <c r="AS102" s="247"/>
      <c r="AT102" s="247"/>
      <c r="AU102" s="247"/>
      <c r="AV102" s="247"/>
      <c r="AW102" s="247"/>
      <c r="AX102" s="247"/>
      <c r="AY102" s="247"/>
      <c r="AZ102" s="247"/>
      <c r="BA102" s="247"/>
      <c r="BB102" s="247"/>
      <c r="BC102" s="247"/>
      <c r="BD102" s="247"/>
      <c r="BE102" s="247"/>
      <c r="BF102" s="247"/>
      <c r="BG102" s="247"/>
      <c r="BH102" s="247"/>
      <c r="BI102" s="247"/>
      <c r="BJ102" s="247"/>
      <c r="BK102" s="247"/>
      <c r="BL102" s="247"/>
      <c r="BM102" s="247"/>
      <c r="BN102" s="247"/>
    </row>
    <row r="103" spans="2:66">
      <c r="B103" s="244">
        <v>0</v>
      </c>
      <c r="C103" s="244">
        <v>0</v>
      </c>
      <c r="D103" s="244">
        <v>0</v>
      </c>
      <c r="E103" s="244" t="s">
        <v>248</v>
      </c>
      <c r="F103" s="244" t="s">
        <v>1507</v>
      </c>
      <c r="G103" s="244" t="s">
        <v>1497</v>
      </c>
      <c r="H103" s="244" t="s">
        <v>1371</v>
      </c>
      <c r="I103" s="244">
        <v>1</v>
      </c>
      <c r="J103" s="247">
        <v>-5.386656426752618E-2</v>
      </c>
      <c r="K103" s="247">
        <v>0.16385331323120697</v>
      </c>
      <c r="L103" s="247">
        <v>-1.9908029624406985E-2</v>
      </c>
      <c r="M103" s="247">
        <v>-2.5321754676419794E-2</v>
      </c>
      <c r="N103" s="247">
        <v>1.6760515059283401E-2</v>
      </c>
      <c r="O103" s="247">
        <v>0.12743027468359611</v>
      </c>
      <c r="P103" s="247">
        <v>-7.560644736883522E-2</v>
      </c>
      <c r="Q103" s="247">
        <v>7.3714791115196288E-3</v>
      </c>
      <c r="R103" s="247">
        <v>-4.8641690089420798E-2</v>
      </c>
      <c r="S103" s="247">
        <v>2.1472344363273593E-2</v>
      </c>
      <c r="T103" s="247">
        <v>6.942158124836724E-2</v>
      </c>
      <c r="U103" s="247">
        <v>5.3948399646219988E-3</v>
      </c>
      <c r="V103" s="247">
        <v>-6.5927840081079853E-2</v>
      </c>
      <c r="W103" s="247">
        <v>-0.14722499378365869</v>
      </c>
      <c r="X103" s="247">
        <v>7.3047518027389735E-2</v>
      </c>
      <c r="Y103" s="247">
        <v>-3.4997214449609931E-2</v>
      </c>
      <c r="Z103" s="247">
        <v>3.7512078587143678E-2</v>
      </c>
      <c r="AA103" s="247">
        <v>8.806745753215979E-2</v>
      </c>
      <c r="AB103" s="247">
        <v>-4.2236497949394228E-2</v>
      </c>
      <c r="AC103" s="247">
        <v>5.1597206266072067E-2</v>
      </c>
      <c r="AD103" s="247">
        <v>1.0500108589252514E-2</v>
      </c>
      <c r="AE103" s="247">
        <v>0</v>
      </c>
      <c r="AF103" s="247">
        <v>1</v>
      </c>
      <c r="AR103" s="247"/>
      <c r="AS103" s="247"/>
      <c r="AT103" s="247"/>
      <c r="AU103" s="247"/>
      <c r="AV103" s="247"/>
      <c r="AW103" s="247"/>
      <c r="AX103" s="247"/>
      <c r="AY103" s="247"/>
      <c r="AZ103" s="247"/>
      <c r="BA103" s="247"/>
      <c r="BB103" s="247"/>
      <c r="BC103" s="247"/>
      <c r="BD103" s="247"/>
      <c r="BE103" s="247"/>
      <c r="BF103" s="247"/>
      <c r="BG103" s="247"/>
      <c r="BH103" s="247"/>
      <c r="BI103" s="247"/>
      <c r="BJ103" s="247"/>
      <c r="BK103" s="247"/>
      <c r="BL103" s="247"/>
      <c r="BM103" s="247"/>
      <c r="BN103" s="247"/>
    </row>
    <row r="104" spans="2:66">
      <c r="B104" s="244">
        <v>0</v>
      </c>
      <c r="C104" s="244">
        <v>0</v>
      </c>
      <c r="D104" s="244">
        <v>61</v>
      </c>
      <c r="E104" s="244" t="s">
        <v>1899</v>
      </c>
      <c r="F104" s="244" t="s">
        <v>1510</v>
      </c>
      <c r="G104" s="244" t="s">
        <v>1497</v>
      </c>
      <c r="H104" s="244" t="s">
        <v>1375</v>
      </c>
      <c r="I104" s="244">
        <v>1</v>
      </c>
      <c r="J104" s="247">
        <v>-3.9327624484617437E-3</v>
      </c>
      <c r="K104" s="247">
        <v>8.9628924833491927E-2</v>
      </c>
      <c r="L104" s="247">
        <v>4.5543926419283218E-2</v>
      </c>
      <c r="M104" s="247">
        <v>-8.6901363780526542E-2</v>
      </c>
      <c r="N104" s="247">
        <v>9.2737075800824589E-2</v>
      </c>
      <c r="O104" s="247">
        <v>3.2477006026007005E-2</v>
      </c>
      <c r="P104" s="247">
        <v>-0.13599746273390412</v>
      </c>
      <c r="Q104" s="247">
        <v>6.9013637805264885E-2</v>
      </c>
      <c r="R104" s="247">
        <v>9.6352679987313672E-2</v>
      </c>
      <c r="S104" s="247">
        <v>3.653663177925788E-2</v>
      </c>
      <c r="T104" s="247">
        <v>4.8208055819854434E-3</v>
      </c>
      <c r="U104" s="247">
        <v>5.1633365049159531E-2</v>
      </c>
      <c r="V104" s="247">
        <v>-0.12813193783698063</v>
      </c>
      <c r="W104" s="247">
        <v>-0.30643831271804628</v>
      </c>
      <c r="X104" s="247">
        <v>-4.4592451633365011E-2</v>
      </c>
      <c r="Y104" s="247">
        <v>8.6457342213764748E-2</v>
      </c>
      <c r="Z104" s="247">
        <v>2.2962258166825251E-2</v>
      </c>
      <c r="AA104" s="247">
        <v>-9.6669838249286447E-2</v>
      </c>
      <c r="AB104" s="247">
        <v>-9.9968284173802754E-2</v>
      </c>
      <c r="AC104" s="247">
        <v>8.7155090390104689E-2</v>
      </c>
      <c r="AD104" s="247">
        <v>1.3320647002854479E-2</v>
      </c>
      <c r="AE104" s="247">
        <v>0</v>
      </c>
      <c r="AF104" s="247">
        <v>1</v>
      </c>
      <c r="AR104" s="247"/>
      <c r="AS104" s="247"/>
      <c r="AT104" s="247"/>
      <c r="AU104" s="247"/>
      <c r="AV104" s="247"/>
      <c r="AW104" s="247"/>
      <c r="AX104" s="247"/>
      <c r="AY104" s="247"/>
      <c r="AZ104" s="247"/>
      <c r="BA104" s="247"/>
      <c r="BB104" s="247"/>
      <c r="BC104" s="247"/>
      <c r="BD104" s="247"/>
      <c r="BE104" s="247"/>
      <c r="BF104" s="247"/>
      <c r="BG104" s="247"/>
      <c r="BH104" s="247"/>
      <c r="BI104" s="247"/>
      <c r="BJ104" s="247"/>
      <c r="BK104" s="247"/>
      <c r="BL104" s="247"/>
      <c r="BM104" s="247"/>
      <c r="BN104" s="247"/>
    </row>
    <row r="105" spans="2:66">
      <c r="B105" s="244">
        <v>0</v>
      </c>
      <c r="C105" s="244">
        <v>0</v>
      </c>
      <c r="D105" s="244">
        <v>0</v>
      </c>
      <c r="E105" s="244" t="s">
        <v>1900</v>
      </c>
      <c r="F105" s="244" t="s">
        <v>1511</v>
      </c>
      <c r="G105" s="244" t="s">
        <v>1497</v>
      </c>
      <c r="H105" s="244" t="s">
        <v>1376</v>
      </c>
      <c r="I105" s="244">
        <v>1</v>
      </c>
      <c r="J105" s="247">
        <v>-6.5085979224132756E-2</v>
      </c>
      <c r="K105" s="247">
        <v>0.16984564821879228</v>
      </c>
      <c r="L105" s="247">
        <v>1.3850578085568438E-2</v>
      </c>
      <c r="M105" s="247">
        <v>-0.10974822466107149</v>
      </c>
      <c r="N105" s="247">
        <v>9.0967779799284026E-2</v>
      </c>
      <c r="O105" s="247">
        <v>8.0345090674335429E-2</v>
      </c>
      <c r="P105" s="247">
        <v>-5.6928223487293782E-2</v>
      </c>
      <c r="Q105" s="247">
        <v>-0.17994013733200298</v>
      </c>
      <c r="R105" s="247">
        <v>4.0084512001878028E-2</v>
      </c>
      <c r="S105" s="247">
        <v>8.2164446270321361E-3</v>
      </c>
      <c r="T105" s="247">
        <v>0.14067726979282832</v>
      </c>
      <c r="U105" s="247">
        <v>1.6843711485415962E-2</v>
      </c>
      <c r="V105" s="247">
        <v>-7.5180468337343667E-2</v>
      </c>
      <c r="W105" s="247">
        <v>-0.17565584834790765</v>
      </c>
      <c r="X105" s="247">
        <v>5.6986912377486945E-2</v>
      </c>
      <c r="Y105" s="247">
        <v>4.8418334409296486E-2</v>
      </c>
      <c r="Z105" s="247">
        <v>2.5999178355537375E-2</v>
      </c>
      <c r="AA105" s="247">
        <v>7.3948001643289005E-2</v>
      </c>
      <c r="AB105" s="247">
        <v>-5.6341334585363039E-3</v>
      </c>
      <c r="AC105" s="247">
        <v>4.1375667586126048E-2</v>
      </c>
      <c r="AD105" s="247">
        <v>-5.7867245730383064E-2</v>
      </c>
      <c r="AE105" s="247">
        <v>0</v>
      </c>
      <c r="AF105" s="247">
        <v>1</v>
      </c>
      <c r="AR105" s="247"/>
      <c r="AS105" s="247"/>
      <c r="AT105" s="247"/>
      <c r="AU105" s="247"/>
      <c r="AV105" s="247"/>
      <c r="AW105" s="247"/>
      <c r="AX105" s="247"/>
      <c r="AY105" s="247"/>
      <c r="AZ105" s="247"/>
      <c r="BA105" s="247"/>
      <c r="BB105" s="247"/>
      <c r="BC105" s="247"/>
      <c r="BD105" s="247"/>
      <c r="BE105" s="247"/>
      <c r="BF105" s="247"/>
      <c r="BG105" s="247"/>
      <c r="BH105" s="247"/>
      <c r="BI105" s="247"/>
      <c r="BJ105" s="247"/>
      <c r="BK105" s="247"/>
      <c r="BL105" s="247"/>
      <c r="BM105" s="247"/>
      <c r="BN105" s="247"/>
    </row>
    <row r="106" spans="2:66">
      <c r="B106" s="244">
        <v>0</v>
      </c>
      <c r="C106" s="244">
        <v>0</v>
      </c>
      <c r="D106" s="244">
        <v>0</v>
      </c>
      <c r="E106" s="244" t="s">
        <v>249</v>
      </c>
      <c r="F106" s="244" t="s">
        <v>1668</v>
      </c>
      <c r="G106" s="244" t="s">
        <v>1497</v>
      </c>
      <c r="H106" s="244" t="s">
        <v>1374</v>
      </c>
      <c r="I106" s="244">
        <v>1</v>
      </c>
      <c r="J106" s="247">
        <v>-3.4400000000000062E-2</v>
      </c>
      <c r="K106" s="247">
        <v>0.1233230769230769</v>
      </c>
      <c r="L106" s="247">
        <v>3.6553846153846117E-2</v>
      </c>
      <c r="M106" s="247">
        <v>-0.11415384615384618</v>
      </c>
      <c r="N106" s="247">
        <v>0.10880000000000004</v>
      </c>
      <c r="O106" s="247">
        <v>6.6153846153846105E-2</v>
      </c>
      <c r="P106" s="247">
        <v>-9.0276923076923005E-2</v>
      </c>
      <c r="Q106" s="247">
        <v>-0.10443076923076917</v>
      </c>
      <c r="R106" s="247">
        <v>6.3999999999999946E-2</v>
      </c>
      <c r="S106" s="247">
        <v>2.3507692307692288E-2</v>
      </c>
      <c r="T106" s="247">
        <v>6.0246153846153797E-2</v>
      </c>
      <c r="U106" s="247">
        <v>2.8430769230769214E-2</v>
      </c>
      <c r="V106" s="247">
        <v>-0.10258461538461548</v>
      </c>
      <c r="W106" s="247">
        <v>-0.21618461538461547</v>
      </c>
      <c r="X106" s="247">
        <v>2.0307692307692311E-2</v>
      </c>
      <c r="Y106" s="247">
        <v>5.6307692307692253E-2</v>
      </c>
      <c r="Z106" s="247">
        <v>3.3415384615384569E-2</v>
      </c>
      <c r="AA106" s="247">
        <v>8.430769230769259E-3</v>
      </c>
      <c r="AB106" s="247">
        <v>-5.8400000000000098E-2</v>
      </c>
      <c r="AC106" s="247">
        <v>7.5876923076923106E-2</v>
      </c>
      <c r="AD106" s="247">
        <v>-3.0030769230769201E-2</v>
      </c>
      <c r="AE106" s="247">
        <v>0</v>
      </c>
      <c r="AF106" s="247">
        <v>1</v>
      </c>
      <c r="AR106" s="247"/>
      <c r="AS106" s="247"/>
      <c r="AT106" s="247"/>
      <c r="AU106" s="247"/>
      <c r="AV106" s="247"/>
      <c r="AW106" s="247"/>
      <c r="AX106" s="247"/>
      <c r="AY106" s="247"/>
      <c r="AZ106" s="247"/>
      <c r="BA106" s="247"/>
      <c r="BB106" s="247"/>
      <c r="BC106" s="247"/>
      <c r="BD106" s="247"/>
      <c r="BE106" s="247"/>
      <c r="BF106" s="247"/>
      <c r="BG106" s="247"/>
      <c r="BH106" s="247"/>
      <c r="BI106" s="247"/>
      <c r="BJ106" s="247"/>
      <c r="BK106" s="247"/>
      <c r="BL106" s="247"/>
      <c r="BM106" s="247"/>
      <c r="BN106" s="247"/>
    </row>
    <row r="107" spans="2:66">
      <c r="B107" s="244">
        <v>0</v>
      </c>
      <c r="C107" s="244">
        <v>0</v>
      </c>
      <c r="D107" s="244">
        <v>62</v>
      </c>
      <c r="E107" s="244" t="s">
        <v>1901</v>
      </c>
      <c r="F107" s="244" t="s">
        <v>1669</v>
      </c>
      <c r="G107" s="244" t="s">
        <v>140</v>
      </c>
      <c r="H107" s="244" t="s">
        <v>1396</v>
      </c>
      <c r="I107" s="244">
        <v>1</v>
      </c>
      <c r="J107" s="247">
        <v>-2.4661893396976969E-2</v>
      </c>
      <c r="K107" s="247">
        <v>1.7501988862370775E-2</v>
      </c>
      <c r="L107" s="247">
        <v>0.16785998408910099</v>
      </c>
      <c r="M107" s="247">
        <v>8.035003977724739E-2</v>
      </c>
      <c r="N107" s="247">
        <v>-2.3070803500397703E-2</v>
      </c>
      <c r="O107" s="247">
        <v>4.5346062052505985E-2</v>
      </c>
      <c r="P107" s="247">
        <v>0.15194908512330949</v>
      </c>
      <c r="Q107" s="247">
        <v>-0.48448687350835318</v>
      </c>
      <c r="R107" s="247">
        <v>0.20286396181384253</v>
      </c>
      <c r="S107" s="247">
        <v>6.284805091487676E-2</v>
      </c>
      <c r="T107" s="247">
        <v>0.20604614160700077</v>
      </c>
      <c r="U107" s="247">
        <v>-4.2959427207637166E-2</v>
      </c>
      <c r="V107" s="247">
        <v>-0.15990453460620524</v>
      </c>
      <c r="W107" s="247">
        <v>-0.23150357995226731</v>
      </c>
      <c r="X107" s="247">
        <v>3.2617342879872724E-2</v>
      </c>
      <c r="Y107" s="247">
        <v>-3.3412887828162284E-2</v>
      </c>
      <c r="Z107" s="247">
        <v>0.2649164677804296</v>
      </c>
      <c r="AA107" s="247">
        <v>-0.18615751789976132</v>
      </c>
      <c r="AB107" s="247">
        <v>-8.1145584725536957E-2</v>
      </c>
      <c r="AC107" s="247">
        <v>-0.35322195704057291</v>
      </c>
      <c r="AD107" s="247">
        <v>-0.10898965791567217</v>
      </c>
      <c r="AE107" s="247">
        <v>0</v>
      </c>
      <c r="AF107" s="247">
        <v>1</v>
      </c>
      <c r="AR107" s="247"/>
      <c r="AS107" s="247"/>
      <c r="AT107" s="247"/>
      <c r="AU107" s="247"/>
      <c r="AV107" s="247"/>
      <c r="AW107" s="247"/>
      <c r="AX107" s="247"/>
      <c r="AY107" s="247"/>
      <c r="AZ107" s="247"/>
      <c r="BA107" s="247"/>
      <c r="BB107" s="247"/>
      <c r="BC107" s="247"/>
      <c r="BD107" s="247"/>
      <c r="BE107" s="247"/>
      <c r="BF107" s="247"/>
      <c r="BG107" s="247"/>
      <c r="BH107" s="247"/>
      <c r="BI107" s="247"/>
      <c r="BJ107" s="247"/>
      <c r="BK107" s="247"/>
      <c r="BL107" s="247"/>
      <c r="BM107" s="247"/>
      <c r="BN107" s="247"/>
    </row>
    <row r="108" spans="2:66">
      <c r="B108" s="244">
        <v>0</v>
      </c>
      <c r="C108" s="244">
        <v>0</v>
      </c>
      <c r="D108" s="244">
        <v>0</v>
      </c>
      <c r="E108" s="244" t="s">
        <v>1902</v>
      </c>
      <c r="F108" s="244" t="s">
        <v>1670</v>
      </c>
      <c r="G108" s="244" t="s">
        <v>140</v>
      </c>
      <c r="H108" s="244" t="s">
        <v>1397</v>
      </c>
      <c r="I108" s="244">
        <v>1</v>
      </c>
      <c r="J108" s="247">
        <v>-3.7537537537537538E-2</v>
      </c>
      <c r="K108" s="247">
        <v>0.12837837837837843</v>
      </c>
      <c r="L108" s="247">
        <v>0.30930930930930939</v>
      </c>
      <c r="M108" s="247">
        <v>-3.5285285285285198E-2</v>
      </c>
      <c r="N108" s="247">
        <v>-0.29429429429429416</v>
      </c>
      <c r="O108" s="247">
        <v>0.3145645645645645</v>
      </c>
      <c r="P108" s="247">
        <v>0.21696696696696702</v>
      </c>
      <c r="Q108" s="247">
        <v>-0.34159159159159164</v>
      </c>
      <c r="R108" s="247">
        <v>0.21396396396396394</v>
      </c>
      <c r="S108" s="247">
        <v>-6.3813813813813791E-2</v>
      </c>
      <c r="T108" s="247">
        <v>-4.0540540540540473E-2</v>
      </c>
      <c r="U108" s="247">
        <v>6.0060060060060112E-3</v>
      </c>
      <c r="V108" s="247">
        <v>-0.13888888888888887</v>
      </c>
      <c r="W108" s="247">
        <v>0.29654654654654661</v>
      </c>
      <c r="X108" s="247">
        <v>-0.16666666666666657</v>
      </c>
      <c r="Y108" s="247">
        <v>-0.13663663663663667</v>
      </c>
      <c r="Z108" s="247">
        <v>2.8528528528528586E-2</v>
      </c>
      <c r="AA108" s="247">
        <v>-0.16966966966966965</v>
      </c>
      <c r="AB108" s="247">
        <v>0.31531531531531537</v>
      </c>
      <c r="AC108" s="247">
        <v>9.0840840840840903E-2</v>
      </c>
      <c r="AD108" s="247">
        <v>-0.16816816816816818</v>
      </c>
      <c r="AE108" s="247">
        <v>0</v>
      </c>
      <c r="AF108" s="247">
        <v>1</v>
      </c>
      <c r="AR108" s="247"/>
      <c r="AS108" s="247"/>
      <c r="AT108" s="247"/>
      <c r="AU108" s="247"/>
      <c r="AV108" s="247"/>
      <c r="AW108" s="247"/>
      <c r="AX108" s="247"/>
      <c r="AY108" s="247"/>
      <c r="AZ108" s="247"/>
      <c r="BA108" s="247"/>
      <c r="BB108" s="247"/>
      <c r="BC108" s="247"/>
      <c r="BD108" s="247"/>
      <c r="BE108" s="247"/>
      <c r="BF108" s="247"/>
      <c r="BG108" s="247"/>
      <c r="BH108" s="247"/>
      <c r="BI108" s="247"/>
      <c r="BJ108" s="247"/>
      <c r="BK108" s="247"/>
      <c r="BL108" s="247"/>
      <c r="BM108" s="247"/>
      <c r="BN108" s="247"/>
    </row>
    <row r="109" spans="2:66">
      <c r="B109" s="244">
        <v>0</v>
      </c>
      <c r="C109" s="244">
        <v>0</v>
      </c>
      <c r="D109" s="244">
        <v>0</v>
      </c>
      <c r="E109" s="244" t="s">
        <v>250</v>
      </c>
      <c r="F109" s="244" t="s">
        <v>1671</v>
      </c>
      <c r="G109" s="244" t="s">
        <v>140</v>
      </c>
      <c r="H109" s="244" t="s">
        <v>1395</v>
      </c>
      <c r="I109" s="244">
        <v>1</v>
      </c>
      <c r="J109" s="247">
        <v>-9.3603744149765387E-3</v>
      </c>
      <c r="K109" s="247">
        <v>3.978159126365053E-2</v>
      </c>
      <c r="L109" s="247">
        <v>0.21606864274570978</v>
      </c>
      <c r="M109" s="247">
        <v>1.3260530421216842E-2</v>
      </c>
      <c r="N109" s="247">
        <v>-0.16614664586583455</v>
      </c>
      <c r="O109" s="247">
        <v>0.19890795631825278</v>
      </c>
      <c r="P109" s="247">
        <v>0.19734789391575672</v>
      </c>
      <c r="Q109" s="247">
        <v>-0.21294851794071765</v>
      </c>
      <c r="R109" s="247">
        <v>0.21138845553822158</v>
      </c>
      <c r="S109" s="247">
        <v>7.8003120124804717E-3</v>
      </c>
      <c r="T109" s="247">
        <v>2.2620904836193518E-2</v>
      </c>
      <c r="U109" s="247">
        <v>-3.6661466458658254E-2</v>
      </c>
      <c r="V109" s="247">
        <v>-3.978159126365053E-2</v>
      </c>
      <c r="W109" s="247">
        <v>0.11544461778471142</v>
      </c>
      <c r="X109" s="247">
        <v>-8.0343213728549093E-2</v>
      </c>
      <c r="Y109" s="247">
        <v>-9.2043681747269873E-2</v>
      </c>
      <c r="Z109" s="247">
        <v>0.12636505460218417</v>
      </c>
      <c r="AA109" s="247">
        <v>-0.19578783151326051</v>
      </c>
      <c r="AB109" s="247">
        <v>0.1380655226209048</v>
      </c>
      <c r="AC109" s="247">
        <v>-7.8003120124804995E-2</v>
      </c>
      <c r="AD109" s="247">
        <v>-0.17862714508580335</v>
      </c>
      <c r="AE109" s="247">
        <v>0</v>
      </c>
      <c r="AF109" s="247">
        <v>1</v>
      </c>
      <c r="AR109" s="247"/>
      <c r="AS109" s="247"/>
      <c r="AT109" s="247"/>
      <c r="AU109" s="247"/>
      <c r="AV109" s="247"/>
      <c r="AW109" s="247"/>
      <c r="AX109" s="247"/>
      <c r="AY109" s="247"/>
      <c r="AZ109" s="247"/>
      <c r="BA109" s="247"/>
      <c r="BB109" s="247"/>
      <c r="BC109" s="247"/>
      <c r="BD109" s="247"/>
      <c r="BE109" s="247"/>
      <c r="BF109" s="247"/>
      <c r="BG109" s="247"/>
      <c r="BH109" s="247"/>
      <c r="BI109" s="247"/>
      <c r="BJ109" s="247"/>
      <c r="BK109" s="247"/>
      <c r="BL109" s="247"/>
      <c r="BM109" s="247"/>
      <c r="BN109" s="247"/>
    </row>
    <row r="110" spans="2:66">
      <c r="B110" s="244">
        <v>0</v>
      </c>
      <c r="C110" s="244">
        <v>0</v>
      </c>
      <c r="D110" s="244">
        <v>63</v>
      </c>
      <c r="E110" s="244" t="s">
        <v>251</v>
      </c>
      <c r="F110" s="244" t="s">
        <v>1672</v>
      </c>
      <c r="G110" s="244" t="s">
        <v>1496</v>
      </c>
      <c r="H110" s="244" t="s">
        <v>1378</v>
      </c>
      <c r="I110" s="244">
        <v>0</v>
      </c>
      <c r="J110" s="247">
        <v>2.0348837281119178E-2</v>
      </c>
      <c r="K110" s="247">
        <v>0.16379310348900866</v>
      </c>
      <c r="L110" s="247">
        <v>-9.9999999905499959E-2</v>
      </c>
      <c r="M110" s="247">
        <v>0.20895522400149269</v>
      </c>
      <c r="N110" s="247">
        <v>-0.18490566034016978</v>
      </c>
      <c r="O110" s="247">
        <v>0.12500000001687511</v>
      </c>
      <c r="P110" s="247">
        <v>0.16162790706888958</v>
      </c>
      <c r="Q110" s="247">
        <v>-9.9999999905499959E-2</v>
      </c>
      <c r="R110" s="247">
        <v>1.2500000055687573E-2</v>
      </c>
      <c r="S110" s="247">
        <v>5.652173925310873E-2</v>
      </c>
      <c r="T110" s="247">
        <v>-8.0851063819446747E-2</v>
      </c>
      <c r="U110" s="247">
        <v>1.4114832525776321E-2</v>
      </c>
      <c r="V110" s="247">
        <v>-5.7547169823165122E-2</v>
      </c>
      <c r="W110" s="247">
        <v>5.0000000087749991E-2</v>
      </c>
      <c r="X110" s="247">
        <v>1.8421052671013162E-2</v>
      </c>
      <c r="Y110" s="247">
        <v>-0.14090909081274997</v>
      </c>
      <c r="Z110" s="247">
        <v>-0.12249999995173744</v>
      </c>
      <c r="AA110" s="247">
        <v>-4.1935483757306435E-2</v>
      </c>
      <c r="AB110" s="247">
        <v>-0.45999999997029994</v>
      </c>
      <c r="AC110" s="247">
        <v>-9.9999999905499959E-2</v>
      </c>
      <c r="AD110" s="247">
        <v>-0.21250000000168742</v>
      </c>
      <c r="AE110" s="247">
        <v>0</v>
      </c>
      <c r="AF110" s="247">
        <v>-1</v>
      </c>
      <c r="AR110" s="247"/>
      <c r="AS110" s="247"/>
      <c r="AT110" s="247"/>
      <c r="AU110" s="247"/>
      <c r="AV110" s="247"/>
      <c r="AW110" s="247"/>
      <c r="AX110" s="247"/>
      <c r="AY110" s="247"/>
      <c r="AZ110" s="247"/>
      <c r="BA110" s="247"/>
      <c r="BB110" s="247"/>
      <c r="BC110" s="247"/>
      <c r="BD110" s="247"/>
      <c r="BE110" s="247"/>
      <c r="BF110" s="247"/>
      <c r="BG110" s="247"/>
      <c r="BH110" s="247"/>
      <c r="BI110" s="247"/>
      <c r="BJ110" s="247"/>
      <c r="BK110" s="247"/>
      <c r="BL110" s="247"/>
      <c r="BM110" s="247"/>
      <c r="BN110" s="247"/>
    </row>
    <row r="111" spans="2:66">
      <c r="B111" s="244">
        <v>0</v>
      </c>
      <c r="C111" s="244">
        <v>0</v>
      </c>
      <c r="D111" s="244">
        <v>0</v>
      </c>
      <c r="E111" s="244" t="s">
        <v>252</v>
      </c>
      <c r="F111" s="244" t="s">
        <v>1673</v>
      </c>
      <c r="G111" s="244" t="s">
        <v>1496</v>
      </c>
      <c r="H111" s="244" t="s">
        <v>1379</v>
      </c>
      <c r="I111" s="244">
        <v>0</v>
      </c>
      <c r="J111" s="247">
        <v>5.2160110332741531E-2</v>
      </c>
      <c r="K111" s="247">
        <v>9.1097308413826641E-2</v>
      </c>
      <c r="L111" s="247">
        <v>0.15295966463749275</v>
      </c>
      <c r="M111" s="247">
        <v>-3.0069077681432212E-2</v>
      </c>
      <c r="N111" s="247">
        <v>0.10276679840032656</v>
      </c>
      <c r="O111" s="247">
        <v>2.6915113825033681E-2</v>
      </c>
      <c r="P111" s="247">
        <v>0.16638795984131519</v>
      </c>
      <c r="Q111" s="247">
        <v>3.8488952233276447E-2</v>
      </c>
      <c r="R111" s="247">
        <v>-0.10144927535255206</v>
      </c>
      <c r="S111" s="247">
        <v>-1.1594202982155031E-2</v>
      </c>
      <c r="T111" s="247">
        <v>0.10032704880042193</v>
      </c>
      <c r="U111" s="247">
        <v>0.10477548100459573</v>
      </c>
      <c r="V111" s="247">
        <v>3.8254724185459478E-2</v>
      </c>
      <c r="W111" s="247">
        <v>-2.3964396346889184E-3</v>
      </c>
      <c r="X111" s="247">
        <v>1.5029522299411898E-2</v>
      </c>
      <c r="Y111" s="247">
        <v>6.0789049828056101E-2</v>
      </c>
      <c r="Z111" s="247">
        <v>-3.5379369189920067E-2</v>
      </c>
      <c r="AA111" s="247">
        <v>9.59079213005818E-4</v>
      </c>
      <c r="AB111" s="247">
        <v>-1.0638297899583709E-2</v>
      </c>
      <c r="AC111" s="247">
        <v>-0.18568840578403834</v>
      </c>
      <c r="AD111" s="247">
        <v>7.8260869523024523E-2</v>
      </c>
      <c r="AE111" s="247">
        <v>0</v>
      </c>
      <c r="AF111" s="247">
        <v>-1</v>
      </c>
      <c r="AR111" s="247"/>
      <c r="AS111" s="247"/>
      <c r="AT111" s="247"/>
      <c r="AU111" s="247"/>
      <c r="AV111" s="247"/>
      <c r="AW111" s="247"/>
      <c r="AX111" s="247"/>
      <c r="AY111" s="247"/>
      <c r="AZ111" s="247"/>
      <c r="BA111" s="247"/>
      <c r="BB111" s="247"/>
      <c r="BC111" s="247"/>
      <c r="BD111" s="247"/>
      <c r="BE111" s="247"/>
      <c r="BF111" s="247"/>
      <c r="BG111" s="247"/>
      <c r="BH111" s="247"/>
      <c r="BI111" s="247"/>
      <c r="BJ111" s="247"/>
      <c r="BK111" s="247"/>
      <c r="BL111" s="247"/>
      <c r="BM111" s="247"/>
      <c r="BN111" s="247"/>
    </row>
    <row r="112" spans="2:66">
      <c r="B112" s="244">
        <v>0</v>
      </c>
      <c r="C112" s="244">
        <v>0</v>
      </c>
      <c r="D112" s="244">
        <v>0</v>
      </c>
      <c r="E112" s="244" t="s">
        <v>253</v>
      </c>
      <c r="F112" s="244" t="s">
        <v>1674</v>
      </c>
      <c r="G112" s="244" t="s">
        <v>1496</v>
      </c>
      <c r="H112" s="244" t="s">
        <v>1377</v>
      </c>
      <c r="I112" s="244">
        <v>0</v>
      </c>
      <c r="J112" s="247">
        <v>3.3273801876834139E-2</v>
      </c>
      <c r="K112" s="247">
        <v>0.11410814684911511</v>
      </c>
      <c r="L112" s="247">
        <v>-8.3022860765014458E-2</v>
      </c>
      <c r="M112" s="247">
        <v>9.3943293598348285E-2</v>
      </c>
      <c r="N112" s="247">
        <v>-7.0539199580171921E-2</v>
      </c>
      <c r="O112" s="247">
        <v>0.10957925201772473</v>
      </c>
      <c r="P112" s="247">
        <v>3.1956738041442938E-2</v>
      </c>
      <c r="Q112" s="247">
        <v>-0.13347144125292429</v>
      </c>
      <c r="R112" s="247">
        <v>-4.2257908753232071E-2</v>
      </c>
      <c r="S112" s="247">
        <v>4.8417808073919946E-2</v>
      </c>
      <c r="T112" s="247">
        <v>1.5222808477520033E-2</v>
      </c>
      <c r="U112" s="247">
        <v>-5.4488349106598085E-3</v>
      </c>
      <c r="V112" s="247">
        <v>-5.4039656719522808E-2</v>
      </c>
      <c r="W112" s="247">
        <v>-9.6816472019045953E-3</v>
      </c>
      <c r="X112" s="247">
        <v>8.3241410922328396E-3</v>
      </c>
      <c r="Y112" s="247">
        <v>-9.495906090460339E-2</v>
      </c>
      <c r="Z112" s="247">
        <v>-7.1576544227414357E-2</v>
      </c>
      <c r="AA112" s="247">
        <v>-5.3750813895505796E-2</v>
      </c>
      <c r="AB112" s="247">
        <v>-0.29275977923974256</v>
      </c>
      <c r="AC112" s="247">
        <v>-7.1026931375117296E-3</v>
      </c>
      <c r="AD112" s="247">
        <v>-9.3167787409098535E-2</v>
      </c>
      <c r="AE112" s="247">
        <v>0</v>
      </c>
      <c r="AF112" s="247">
        <v>-1</v>
      </c>
      <c r="AR112" s="247"/>
      <c r="AS112" s="247"/>
      <c r="AT112" s="247"/>
      <c r="AU112" s="247"/>
      <c r="AV112" s="247"/>
      <c r="AW112" s="247"/>
      <c r="AX112" s="247"/>
      <c r="AY112" s="247"/>
      <c r="AZ112" s="247"/>
      <c r="BA112" s="247"/>
      <c r="BB112" s="247"/>
      <c r="BC112" s="247"/>
      <c r="BD112" s="247"/>
      <c r="BE112" s="247"/>
      <c r="BF112" s="247"/>
      <c r="BG112" s="247"/>
      <c r="BH112" s="247"/>
      <c r="BI112" s="247"/>
      <c r="BJ112" s="247"/>
      <c r="BK112" s="247"/>
      <c r="BL112" s="247"/>
      <c r="BM112" s="247"/>
      <c r="BN112" s="247"/>
    </row>
    <row r="113" spans="2:66">
      <c r="B113" s="244">
        <v>0</v>
      </c>
      <c r="C113" s="244">
        <v>0</v>
      </c>
      <c r="D113" s="244">
        <v>64</v>
      </c>
      <c r="E113" s="244" t="s">
        <v>1903</v>
      </c>
      <c r="F113" s="244" t="s">
        <v>1675</v>
      </c>
      <c r="G113" s="244" t="s">
        <v>1497</v>
      </c>
      <c r="H113" s="244" t="s">
        <v>1381</v>
      </c>
      <c r="I113" s="244">
        <v>0</v>
      </c>
      <c r="J113" s="247">
        <v>6.4690102041434716E-2</v>
      </c>
      <c r="K113" s="247">
        <v>0.11832084808720612</v>
      </c>
      <c r="L113" s="247">
        <v>0.30107084026896297</v>
      </c>
      <c r="M113" s="247">
        <v>-0.14962690181050273</v>
      </c>
      <c r="N113" s="247">
        <v>6.4542364291014596E-3</v>
      </c>
      <c r="O113" s="247">
        <v>-3.6243821974802602E-2</v>
      </c>
      <c r="P113" s="247">
        <v>0.12438220767196967</v>
      </c>
      <c r="Q113" s="247">
        <v>-0.22158154850142936</v>
      </c>
      <c r="R113" s="247">
        <v>0.19638697956265208</v>
      </c>
      <c r="S113" s="247">
        <v>8.5750630855603194E-2</v>
      </c>
      <c r="T113" s="247">
        <v>-0.15851139689706845</v>
      </c>
      <c r="U113" s="247">
        <v>-0.11222459956504369</v>
      </c>
      <c r="V113" s="247">
        <v>-9.8395432455967453E-3</v>
      </c>
      <c r="W113" s="247">
        <v>-5.4777594743115998E-2</v>
      </c>
      <c r="X113" s="247">
        <v>-5.7195043346213781E-2</v>
      </c>
      <c r="Y113" s="247">
        <v>-0.12501083840800112</v>
      </c>
      <c r="Z113" s="247">
        <v>9.4551659211933731E-2</v>
      </c>
      <c r="AA113" s="247">
        <v>-0.16059945787700158</v>
      </c>
      <c r="AB113" s="247">
        <v>-0.18080724867135403</v>
      </c>
      <c r="AC113" s="247">
        <v>9.2257001771528013E-2</v>
      </c>
      <c r="AD113" s="247">
        <v>-0.27718286651724278</v>
      </c>
      <c r="AE113" s="247">
        <v>0</v>
      </c>
      <c r="AF113" s="247">
        <v>-1</v>
      </c>
      <c r="AR113" s="247"/>
      <c r="AS113" s="247"/>
      <c r="AT113" s="247"/>
      <c r="AU113" s="247"/>
      <c r="AV113" s="247"/>
      <c r="AW113" s="247"/>
      <c r="AX113" s="247"/>
      <c r="AY113" s="247"/>
      <c r="AZ113" s="247"/>
      <c r="BA113" s="247"/>
      <c r="BB113" s="247"/>
      <c r="BC113" s="247"/>
      <c r="BD113" s="247"/>
      <c r="BE113" s="247"/>
      <c r="BF113" s="247"/>
      <c r="BG113" s="247"/>
      <c r="BH113" s="247"/>
      <c r="BI113" s="247"/>
      <c r="BJ113" s="247"/>
      <c r="BK113" s="247"/>
      <c r="BL113" s="247"/>
      <c r="BM113" s="247"/>
      <c r="BN113" s="247"/>
    </row>
    <row r="114" spans="2:66">
      <c r="B114" s="244">
        <v>0</v>
      </c>
      <c r="C114" s="244">
        <v>0</v>
      </c>
      <c r="D114" s="244">
        <v>0</v>
      </c>
      <c r="E114" s="244" t="s">
        <v>1904</v>
      </c>
      <c r="F114" s="244" t="s">
        <v>1676</v>
      </c>
      <c r="G114" s="244" t="s">
        <v>1497</v>
      </c>
      <c r="H114" s="244" t="s">
        <v>1382</v>
      </c>
      <c r="I114" s="244">
        <v>0</v>
      </c>
      <c r="J114" s="247">
        <v>3.0659613208731847E-3</v>
      </c>
      <c r="K114" s="247">
        <v>0.14334900909948992</v>
      </c>
      <c r="L114" s="247">
        <v>7.9829619719592584E-2</v>
      </c>
      <c r="M114" s="247">
        <v>-6.7530251431732399E-2</v>
      </c>
      <c r="N114" s="247">
        <v>4.5347665462390781E-2</v>
      </c>
      <c r="O114" s="247">
        <v>-3.3411405219551868E-2</v>
      </c>
      <c r="P114" s="247">
        <v>7.364529340737129E-2</v>
      </c>
      <c r="Q114" s="247">
        <v>-0.3750638956020339</v>
      </c>
      <c r="R114" s="247">
        <v>-7.2064572372395275E-2</v>
      </c>
      <c r="S114" s="247">
        <v>9.558420975057301E-2</v>
      </c>
      <c r="T114" s="247">
        <v>-3.771290489081007E-2</v>
      </c>
      <c r="U114" s="247">
        <v>-3.9665548342322436E-2</v>
      </c>
      <c r="V114" s="247">
        <v>3.3391074514143394E-2</v>
      </c>
      <c r="W114" s="247">
        <v>8.8903818146434263E-2</v>
      </c>
      <c r="X114" s="247">
        <v>2.7267752992988541E-2</v>
      </c>
      <c r="Y114" s="247">
        <v>-3.3887463471831712E-2</v>
      </c>
      <c r="Z114" s="247">
        <v>-8.998752340712754E-2</v>
      </c>
      <c r="AA114" s="247">
        <v>-0.12887694540445155</v>
      </c>
      <c r="AB114" s="247">
        <v>-0.17472552722526982</v>
      </c>
      <c r="AC114" s="247">
        <v>-2.374140435735695E-2</v>
      </c>
      <c r="AD114" s="247">
        <v>-0.14629940658260365</v>
      </c>
      <c r="AE114" s="247">
        <v>0</v>
      </c>
      <c r="AF114" s="247">
        <v>-1</v>
      </c>
      <c r="AR114" s="247"/>
      <c r="AS114" s="247"/>
      <c r="AT114" s="247"/>
      <c r="AU114" s="247"/>
      <c r="AV114" s="247"/>
      <c r="AW114" s="247"/>
      <c r="AX114" s="247"/>
      <c r="AY114" s="247"/>
      <c r="AZ114" s="247"/>
      <c r="BA114" s="247"/>
      <c r="BB114" s="247"/>
      <c r="BC114" s="247"/>
      <c r="BD114" s="247"/>
      <c r="BE114" s="247"/>
      <c r="BF114" s="247"/>
      <c r="BG114" s="247"/>
      <c r="BH114" s="247"/>
      <c r="BI114" s="247"/>
      <c r="BJ114" s="247"/>
      <c r="BK114" s="247"/>
      <c r="BL114" s="247"/>
      <c r="BM114" s="247"/>
      <c r="BN114" s="247"/>
    </row>
    <row r="115" spans="2:66">
      <c r="B115" s="244">
        <v>0</v>
      </c>
      <c r="C115" s="244">
        <v>0</v>
      </c>
      <c r="D115" s="244">
        <v>0</v>
      </c>
      <c r="E115" s="244" t="s">
        <v>1652</v>
      </c>
      <c r="F115" s="244" t="s">
        <v>1677</v>
      </c>
      <c r="G115" s="244" t="s">
        <v>1497</v>
      </c>
      <c r="H115" s="244" t="s">
        <v>1380</v>
      </c>
      <c r="I115" s="244">
        <v>0</v>
      </c>
      <c r="J115" s="247">
        <v>1.9799445272409691E-2</v>
      </c>
      <c r="K115" s="247">
        <v>0.14325121773449048</v>
      </c>
      <c r="L115" s="247">
        <v>0.14225277320945884</v>
      </c>
      <c r="M115" s="247">
        <v>-9.3492101407504663E-2</v>
      </c>
      <c r="N115" s="247">
        <v>3.6488172954217434E-2</v>
      </c>
      <c r="O115" s="247">
        <v>-4.4111421516444677E-2</v>
      </c>
      <c r="P115" s="247">
        <v>8.6602142655449674E-2</v>
      </c>
      <c r="Q115" s="247">
        <v>-0.32653304702035207</v>
      </c>
      <c r="R115" s="247">
        <v>3.3283177263642915E-3</v>
      </c>
      <c r="S115" s="247">
        <v>9.0905147013145116E-2</v>
      </c>
      <c r="T115" s="247">
        <v>-7.9137023460314801E-2</v>
      </c>
      <c r="U115" s="247">
        <v>-5.7801708111943059E-2</v>
      </c>
      <c r="V115" s="247">
        <v>1.9140256222913297E-2</v>
      </c>
      <c r="W115" s="247">
        <v>6.530227106465275E-2</v>
      </c>
      <c r="X115" s="247">
        <v>4.2928246353145993E-3</v>
      </c>
      <c r="Y115" s="247">
        <v>-5.6125861297138639E-2</v>
      </c>
      <c r="Z115" s="247">
        <v>-3.7904352866975251E-2</v>
      </c>
      <c r="AA115" s="247">
        <v>-0.12967347608721186</v>
      </c>
      <c r="AB115" s="247">
        <v>-0.17404996328618477</v>
      </c>
      <c r="AC115" s="247">
        <v>1.0200429469471903E-2</v>
      </c>
      <c r="AD115" s="247">
        <v>-0.17316928550273955</v>
      </c>
      <c r="AE115" s="247">
        <v>0</v>
      </c>
      <c r="AF115" s="247">
        <v>-1</v>
      </c>
      <c r="AR115" s="247"/>
      <c r="AS115" s="247"/>
      <c r="AT115" s="247"/>
      <c r="AU115" s="247"/>
      <c r="AV115" s="247"/>
      <c r="AW115" s="247"/>
      <c r="AX115" s="247"/>
      <c r="AY115" s="247"/>
      <c r="AZ115" s="247"/>
      <c r="BA115" s="247"/>
      <c r="BB115" s="247"/>
      <c r="BC115" s="247"/>
      <c r="BD115" s="247"/>
      <c r="BE115" s="247"/>
      <c r="BF115" s="247"/>
      <c r="BG115" s="247"/>
      <c r="BH115" s="247"/>
      <c r="BI115" s="247"/>
      <c r="BJ115" s="247"/>
      <c r="BK115" s="247"/>
      <c r="BL115" s="247"/>
      <c r="BM115" s="247"/>
      <c r="BN115" s="247"/>
    </row>
    <row r="116" spans="2:66">
      <c r="B116" s="244">
        <v>0</v>
      </c>
      <c r="C116" s="244">
        <v>0</v>
      </c>
      <c r="D116" s="244">
        <v>65</v>
      </c>
      <c r="E116" s="244" t="s">
        <v>1905</v>
      </c>
      <c r="F116" s="244" t="s">
        <v>1678</v>
      </c>
      <c r="G116" s="244" t="s">
        <v>1497</v>
      </c>
      <c r="H116" s="244" t="s">
        <v>1384</v>
      </c>
      <c r="I116" s="244">
        <v>0</v>
      </c>
      <c r="J116" s="247">
        <v>-1.9048872827965559E-2</v>
      </c>
      <c r="K116" s="247">
        <v>0.17148362354416563</v>
      </c>
      <c r="L116" s="247">
        <v>0.19964428573418611</v>
      </c>
      <c r="M116" s="247">
        <v>-9.826589130675939E-2</v>
      </c>
      <c r="N116" s="247">
        <v>0.13670520204931663</v>
      </c>
      <c r="O116" s="247">
        <v>6.9255092238322449E-2</v>
      </c>
      <c r="P116" s="247">
        <v>-2.2189078607586319E-2</v>
      </c>
      <c r="Q116" s="247">
        <v>-4.8169559988862569E-2</v>
      </c>
      <c r="R116" s="247">
        <v>-0.12138727904707809</v>
      </c>
      <c r="S116" s="247">
        <v>4.7576694093045747E-2</v>
      </c>
      <c r="T116" s="247">
        <v>-8.0924857091115757E-2</v>
      </c>
      <c r="U116" s="247">
        <v>-7.3492979636186617E-2</v>
      </c>
      <c r="V116" s="247">
        <v>-1.1560693870159448E-2</v>
      </c>
      <c r="W116" s="247">
        <v>-4.8169559988862569E-2</v>
      </c>
      <c r="X116" s="247">
        <v>4.8344724613099466E-2</v>
      </c>
      <c r="Y116" s="247">
        <v>-0.17449024504636068</v>
      </c>
      <c r="Z116" s="247">
        <v>0.19532194608200648</v>
      </c>
      <c r="AA116" s="247">
        <v>-0.20924855509612755</v>
      </c>
      <c r="AB116" s="247">
        <v>-1.1560693870159448E-2</v>
      </c>
      <c r="AC116" s="247">
        <v>3.1414933865568685E-2</v>
      </c>
      <c r="AD116" s="247">
        <v>1.3783904736697375E-2</v>
      </c>
      <c r="AE116" s="247">
        <v>0</v>
      </c>
      <c r="AF116" s="247">
        <v>-1</v>
      </c>
      <c r="AR116" s="247"/>
      <c r="AS116" s="247"/>
      <c r="AT116" s="247"/>
      <c r="AU116" s="247"/>
      <c r="AV116" s="247"/>
      <c r="AW116" s="247"/>
      <c r="AX116" s="247"/>
      <c r="AY116" s="247"/>
      <c r="AZ116" s="247"/>
      <c r="BA116" s="247"/>
      <c r="BB116" s="247"/>
      <c r="BC116" s="247"/>
      <c r="BD116" s="247"/>
      <c r="BE116" s="247"/>
      <c r="BF116" s="247"/>
      <c r="BG116" s="247"/>
      <c r="BH116" s="247"/>
      <c r="BI116" s="247"/>
      <c r="BJ116" s="247"/>
      <c r="BK116" s="247"/>
      <c r="BL116" s="247"/>
      <c r="BM116" s="247"/>
      <c r="BN116" s="247"/>
    </row>
    <row r="117" spans="2:66">
      <c r="B117" s="244">
        <v>0</v>
      </c>
      <c r="C117" s="244">
        <v>0</v>
      </c>
      <c r="D117" s="244">
        <v>0</v>
      </c>
      <c r="E117" s="244" t="s">
        <v>1906</v>
      </c>
      <c r="F117" s="244" t="s">
        <v>1679</v>
      </c>
      <c r="G117" s="244" t="s">
        <v>1497</v>
      </c>
      <c r="H117" s="244" t="s">
        <v>1385</v>
      </c>
      <c r="I117" s="244">
        <v>0</v>
      </c>
      <c r="J117" s="247">
        <v>3.8278941568106349E-3</v>
      </c>
      <c r="K117" s="247">
        <v>0.12332174222873477</v>
      </c>
      <c r="L117" s="247">
        <v>0.10089970743008021</v>
      </c>
      <c r="M117" s="247">
        <v>-3.617137736536305E-2</v>
      </c>
      <c r="N117" s="247">
        <v>1.093610159993148E-2</v>
      </c>
      <c r="O117" s="247">
        <v>9.0364781563697982E-2</v>
      </c>
      <c r="P117" s="247">
        <v>-4.9647881910266416E-2</v>
      </c>
      <c r="Q117" s="247">
        <v>4.9211684844509856E-2</v>
      </c>
      <c r="R117" s="247">
        <v>-0.11955863469348238</v>
      </c>
      <c r="S117" s="247">
        <v>2.0257119669869286E-2</v>
      </c>
      <c r="T117" s="247">
        <v>-2.8958344028982767E-3</v>
      </c>
      <c r="U117" s="247">
        <v>-5.5447417603736546E-2</v>
      </c>
      <c r="V117" s="247">
        <v>-1.7325566208993684E-2</v>
      </c>
      <c r="W117" s="247">
        <v>7.5855632217559235E-3</v>
      </c>
      <c r="X117" s="247">
        <v>8.3238215285285883E-2</v>
      </c>
      <c r="Y117" s="247">
        <v>-0.15309580823545724</v>
      </c>
      <c r="Z117" s="247">
        <v>2.5011247748100478E-2</v>
      </c>
      <c r="AA117" s="247">
        <v>8.4955102809661218E-2</v>
      </c>
      <c r="AB117" s="247">
        <v>-7.0316364820686662E-3</v>
      </c>
      <c r="AC117" s="247">
        <v>-4.9894973969614174E-4</v>
      </c>
      <c r="AD117" s="247">
        <v>3.2288914893434995E-2</v>
      </c>
      <c r="AE117" s="247">
        <v>0</v>
      </c>
      <c r="AF117" s="247">
        <v>-1</v>
      </c>
      <c r="AR117" s="247"/>
      <c r="AS117" s="247"/>
      <c r="AT117" s="247"/>
      <c r="AU117" s="247"/>
      <c r="AV117" s="247"/>
      <c r="AW117" s="247"/>
      <c r="AX117" s="247"/>
      <c r="AY117" s="247"/>
      <c r="AZ117" s="247"/>
      <c r="BA117" s="247"/>
      <c r="BB117" s="247"/>
      <c r="BC117" s="247"/>
      <c r="BD117" s="247"/>
      <c r="BE117" s="247"/>
      <c r="BF117" s="247"/>
      <c r="BG117" s="247"/>
      <c r="BH117" s="247"/>
      <c r="BI117" s="247"/>
      <c r="BJ117" s="247"/>
      <c r="BK117" s="247"/>
      <c r="BL117" s="247"/>
      <c r="BM117" s="247"/>
      <c r="BN117" s="247"/>
    </row>
    <row r="118" spans="2:66">
      <c r="B118" s="244">
        <v>0</v>
      </c>
      <c r="C118" s="244">
        <v>0</v>
      </c>
      <c r="D118" s="244">
        <v>0</v>
      </c>
      <c r="E118" s="244" t="s">
        <v>1653</v>
      </c>
      <c r="F118" s="244" t="s">
        <v>1680</v>
      </c>
      <c r="G118" s="244" t="s">
        <v>1497</v>
      </c>
      <c r="H118" s="244" t="s">
        <v>1383</v>
      </c>
      <c r="I118" s="244">
        <v>0</v>
      </c>
      <c r="J118" s="247">
        <v>-7.7840909974916973E-3</v>
      </c>
      <c r="K118" s="247">
        <v>0.14042270186912992</v>
      </c>
      <c r="L118" s="247">
        <v>0.13156511972876078</v>
      </c>
      <c r="M118" s="247">
        <v>-5.7346387865730292E-2</v>
      </c>
      <c r="N118" s="247">
        <v>4.8779456643636289E-2</v>
      </c>
      <c r="O118" s="247">
        <v>7.7377865390806627E-2</v>
      </c>
      <c r="P118" s="247">
        <v>-4.2620401361904946E-2</v>
      </c>
      <c r="Q118" s="247">
        <v>1.7049956516294984E-2</v>
      </c>
      <c r="R118" s="247">
        <v>-0.12016773247041439</v>
      </c>
      <c r="S118" s="247">
        <v>2.7089706903693851E-2</v>
      </c>
      <c r="T118" s="247">
        <v>-3.1329804580043454E-2</v>
      </c>
      <c r="U118" s="247">
        <v>-5.8384167842041833E-2</v>
      </c>
      <c r="V118" s="247">
        <v>-1.8132084493624637E-2</v>
      </c>
      <c r="W118" s="247">
        <v>-3.9976415194021026E-3</v>
      </c>
      <c r="X118" s="247">
        <v>7.3618110469130971E-2</v>
      </c>
      <c r="Y118" s="247">
        <v>-0.15579223667170744</v>
      </c>
      <c r="Z118" s="247">
        <v>7.5789643416222616E-2</v>
      </c>
      <c r="AA118" s="247">
        <v>1.6735465484765469E-2</v>
      </c>
      <c r="AB118" s="247">
        <v>-7.6828501465486618E-3</v>
      </c>
      <c r="AC118" s="247">
        <v>9.3992892975570484E-3</v>
      </c>
      <c r="AD118" s="247">
        <v>3.3663697764011812E-2</v>
      </c>
      <c r="AE118" s="247">
        <v>0</v>
      </c>
      <c r="AF118" s="247">
        <v>-1</v>
      </c>
      <c r="AR118" s="247"/>
      <c r="AS118" s="247"/>
      <c r="AT118" s="247"/>
      <c r="AU118" s="247"/>
      <c r="AV118" s="247"/>
      <c r="AW118" s="247"/>
      <c r="AX118" s="247"/>
      <c r="AY118" s="247"/>
      <c r="AZ118" s="247"/>
      <c r="BA118" s="247"/>
      <c r="BB118" s="247"/>
      <c r="BC118" s="247"/>
      <c r="BD118" s="247"/>
      <c r="BE118" s="247"/>
      <c r="BF118" s="247"/>
      <c r="BG118" s="247"/>
      <c r="BH118" s="247"/>
      <c r="BI118" s="247"/>
      <c r="BJ118" s="247"/>
      <c r="BK118" s="247"/>
      <c r="BL118" s="247"/>
      <c r="BM118" s="247"/>
      <c r="BN118" s="247"/>
    </row>
    <row r="119" spans="2:66">
      <c r="B119" s="244">
        <v>0</v>
      </c>
      <c r="C119" s="244">
        <v>0</v>
      </c>
      <c r="D119" s="244">
        <v>66</v>
      </c>
      <c r="E119" s="244" t="s">
        <v>1907</v>
      </c>
      <c r="F119" s="244" t="s">
        <v>1681</v>
      </c>
      <c r="G119" s="244" t="s">
        <v>1497</v>
      </c>
      <c r="H119" s="244" t="s">
        <v>1387</v>
      </c>
      <c r="I119" s="244">
        <v>0</v>
      </c>
      <c r="J119" s="247">
        <v>-3.2865027596588117E-2</v>
      </c>
      <c r="K119" s="247">
        <v>-9.5709984947315543E-2</v>
      </c>
      <c r="L119" s="247">
        <v>3.7631710988461034E-4</v>
      </c>
      <c r="M119" s="247">
        <v>4.1269443050677451E-2</v>
      </c>
      <c r="N119" s="247">
        <v>3.9889613647767275E-2</v>
      </c>
      <c r="O119" s="247">
        <v>5.1806322127446007E-2</v>
      </c>
      <c r="P119" s="247">
        <v>6.146512794781743E-2</v>
      </c>
      <c r="Q119" s="247">
        <v>-0.18891118916206726</v>
      </c>
      <c r="R119" s="247">
        <v>2.8850978424485665E-2</v>
      </c>
      <c r="S119" s="247">
        <v>5.3687907676869054E-2</v>
      </c>
      <c r="T119" s="247">
        <v>9.520822880080286E-2</v>
      </c>
      <c r="U119" s="247">
        <v>-3.7506271951831344E-2</v>
      </c>
      <c r="V119" s="247">
        <v>5.0175614651280188E-3</v>
      </c>
      <c r="W119" s="247">
        <v>3.8008028098344221E-2</v>
      </c>
      <c r="X119" s="247">
        <v>9.9598595082789732E-2</v>
      </c>
      <c r="Y119" s="247">
        <v>-3.1610637230306021E-2</v>
      </c>
      <c r="Z119" s="247">
        <v>7.4887104867034607E-2</v>
      </c>
      <c r="AA119" s="247">
        <v>-3.2739588559959856E-2</v>
      </c>
      <c r="AB119" s="247">
        <v>-7.1876567987957898E-2</v>
      </c>
      <c r="AC119" s="247">
        <v>-3.2865027596588117E-2</v>
      </c>
      <c r="AD119" s="247">
        <v>5.2809834420471755E-2</v>
      </c>
      <c r="AE119" s="247">
        <v>0</v>
      </c>
      <c r="AF119" s="247">
        <v>-1</v>
      </c>
      <c r="AR119" s="247"/>
      <c r="AS119" s="247"/>
      <c r="AT119" s="247"/>
      <c r="AU119" s="247"/>
      <c r="AV119" s="247"/>
      <c r="AW119" s="247"/>
      <c r="AX119" s="247"/>
      <c r="AY119" s="247"/>
      <c r="AZ119" s="247"/>
      <c r="BA119" s="247"/>
      <c r="BB119" s="247"/>
      <c r="BC119" s="247"/>
      <c r="BD119" s="247"/>
      <c r="BE119" s="247"/>
      <c r="BF119" s="247"/>
      <c r="BG119" s="247"/>
      <c r="BH119" s="247"/>
      <c r="BI119" s="247"/>
      <c r="BJ119" s="247"/>
      <c r="BK119" s="247"/>
      <c r="BL119" s="247"/>
      <c r="BM119" s="247"/>
      <c r="BN119" s="247"/>
    </row>
    <row r="120" spans="2:66">
      <c r="B120" s="244">
        <v>0</v>
      </c>
      <c r="C120" s="244">
        <v>0</v>
      </c>
      <c r="D120" s="244">
        <v>0</v>
      </c>
      <c r="E120" s="244" t="s">
        <v>1908</v>
      </c>
      <c r="F120" s="244" t="s">
        <v>1682</v>
      </c>
      <c r="G120" s="244" t="s">
        <v>1497</v>
      </c>
      <c r="H120" s="244" t="s">
        <v>1388</v>
      </c>
      <c r="I120" s="244">
        <v>0</v>
      </c>
      <c r="J120" s="247">
        <v>-3.447438698713267E-2</v>
      </c>
      <c r="K120" s="247">
        <v>-2.0757465404224251E-2</v>
      </c>
      <c r="L120" s="247">
        <v>1.3352755523185343E-2</v>
      </c>
      <c r="M120" s="247">
        <v>3.9936877882981385E-2</v>
      </c>
      <c r="N120" s="247">
        <v>2.1243020150521971E-2</v>
      </c>
      <c r="O120" s="247">
        <v>8.7035688273852899E-2</v>
      </c>
      <c r="P120" s="247">
        <v>8.0966253945132335E-2</v>
      </c>
      <c r="Q120" s="247">
        <v>-6.2879339645544943E-2</v>
      </c>
      <c r="R120" s="247">
        <v>2.2214129643117243E-2</v>
      </c>
      <c r="S120" s="247">
        <v>5.680990531682456E-2</v>
      </c>
      <c r="T120" s="247">
        <v>3.0104394270454044E-2</v>
      </c>
      <c r="U120" s="247">
        <v>-2.6462733673221567E-2</v>
      </c>
      <c r="V120" s="247">
        <v>-1.9907744598203457E-2</v>
      </c>
      <c r="W120" s="247">
        <v>2.5248846807477524E-2</v>
      </c>
      <c r="X120" s="247">
        <v>8.0480699198834785E-2</v>
      </c>
      <c r="Y120" s="247">
        <v>5.680990531682456E-2</v>
      </c>
      <c r="Z120" s="247">
        <v>6.4942947317310137E-2</v>
      </c>
      <c r="AA120" s="247">
        <v>2.5248846807477524E-2</v>
      </c>
      <c r="AB120" s="247">
        <v>-4.6491866957999499E-2</v>
      </c>
      <c r="AC120" s="247">
        <v>-1.2138868657440437E-3</v>
      </c>
      <c r="AD120" s="247">
        <v>-4.8555474629763474E-3</v>
      </c>
      <c r="AE120" s="247">
        <v>0</v>
      </c>
      <c r="AF120" s="247">
        <v>-1</v>
      </c>
      <c r="AR120" s="247"/>
      <c r="AS120" s="247"/>
      <c r="AT120" s="247"/>
      <c r="AU120" s="247"/>
      <c r="AV120" s="247"/>
      <c r="AW120" s="247"/>
      <c r="AX120" s="247"/>
      <c r="AY120" s="247"/>
      <c r="AZ120" s="247"/>
      <c r="BA120" s="247"/>
      <c r="BB120" s="247"/>
      <c r="BC120" s="247"/>
      <c r="BD120" s="247"/>
      <c r="BE120" s="247"/>
      <c r="BF120" s="247"/>
      <c r="BG120" s="247"/>
      <c r="BH120" s="247"/>
      <c r="BI120" s="247"/>
      <c r="BJ120" s="247"/>
      <c r="BK120" s="247"/>
      <c r="BL120" s="247"/>
      <c r="BM120" s="247"/>
      <c r="BN120" s="247"/>
    </row>
    <row r="121" spans="2:66">
      <c r="B121" s="244">
        <v>0</v>
      </c>
      <c r="C121" s="244">
        <v>0</v>
      </c>
      <c r="D121" s="244">
        <v>0</v>
      </c>
      <c r="E121" s="244" t="s">
        <v>1909</v>
      </c>
      <c r="F121" s="244" t="s">
        <v>1779</v>
      </c>
      <c r="G121" s="244" t="s">
        <v>1497</v>
      </c>
      <c r="H121" s="244" t="s">
        <v>1386</v>
      </c>
      <c r="I121" s="244">
        <v>0</v>
      </c>
      <c r="J121" s="247">
        <v>-3.518450410690193E-2</v>
      </c>
      <c r="K121" s="247">
        <v>-3.7268603653303818E-2</v>
      </c>
      <c r="L121" s="247">
        <v>6.0071104572760716E-3</v>
      </c>
      <c r="M121" s="247">
        <v>3.910751501777629E-2</v>
      </c>
      <c r="N121" s="247">
        <v>2.4151035920068814E-2</v>
      </c>
      <c r="O121" s="247">
        <v>7.6253524580115403E-2</v>
      </c>
      <c r="P121" s="247">
        <v>7.1594949123452295E-2</v>
      </c>
      <c r="Q121" s="247">
        <v>-0.10763761186710785</v>
      </c>
      <c r="R121" s="247">
        <v>2.3047689101385434E-2</v>
      </c>
      <c r="S121" s="247">
        <v>5.4676964570307816E-2</v>
      </c>
      <c r="T121" s="247">
        <v>5.5902905479955897E-2</v>
      </c>
      <c r="U121" s="247">
        <v>-2.6725511830329691E-2</v>
      </c>
      <c r="V121" s="247">
        <v>-1.5569449552531521E-2</v>
      </c>
      <c r="W121" s="247">
        <v>3.3468186833394684E-2</v>
      </c>
      <c r="X121" s="247">
        <v>8.7164398675983995E-2</v>
      </c>
      <c r="Y121" s="247">
        <v>3.3345592742429979E-2</v>
      </c>
      <c r="Z121" s="247">
        <v>6.2890768664950469E-2</v>
      </c>
      <c r="AA121" s="247">
        <v>5.2715459114871504E-3</v>
      </c>
      <c r="AB121" s="247">
        <v>-4.1927179109966753E-2</v>
      </c>
      <c r="AC121" s="247">
        <v>-1.0052715459114788E-2</v>
      </c>
      <c r="AD121" s="247">
        <v>1.3607944097094688E-2</v>
      </c>
      <c r="AE121" s="247">
        <v>0</v>
      </c>
      <c r="AF121" s="247">
        <v>-1</v>
      </c>
      <c r="AR121" s="247"/>
      <c r="AS121" s="247"/>
      <c r="AT121" s="247"/>
      <c r="AU121" s="247"/>
      <c r="AV121" s="247"/>
      <c r="AW121" s="247"/>
      <c r="AX121" s="247"/>
      <c r="AY121" s="247"/>
      <c r="AZ121" s="247"/>
      <c r="BA121" s="247"/>
      <c r="BB121" s="247"/>
      <c r="BC121" s="247"/>
      <c r="BD121" s="247"/>
      <c r="BE121" s="247"/>
      <c r="BF121" s="247"/>
      <c r="BG121" s="247"/>
      <c r="BH121" s="247"/>
      <c r="BI121" s="247"/>
      <c r="BJ121" s="247"/>
      <c r="BK121" s="247"/>
      <c r="BL121" s="247"/>
      <c r="BM121" s="247"/>
      <c r="BN121" s="247"/>
    </row>
    <row r="122" spans="2:66">
      <c r="B122" s="244">
        <v>0</v>
      </c>
      <c r="C122" s="244">
        <v>0</v>
      </c>
      <c r="D122" s="244">
        <v>67</v>
      </c>
      <c r="E122" s="244" t="s">
        <v>1910</v>
      </c>
      <c r="F122" s="244" t="s">
        <v>1780</v>
      </c>
      <c r="G122" s="244" t="s">
        <v>1496</v>
      </c>
      <c r="H122" s="244" t="s">
        <v>1393</v>
      </c>
      <c r="I122" s="244">
        <v>1</v>
      </c>
      <c r="J122" s="247">
        <v>0.14673913043478259</v>
      </c>
      <c r="K122" s="247">
        <v>-3.2608695652173995E-2</v>
      </c>
      <c r="L122" s="247">
        <v>-0.10326086956521752</v>
      </c>
      <c r="M122" s="247">
        <v>2.1739130434782532E-2</v>
      </c>
      <c r="N122" s="247">
        <v>7.6086956521739066E-2</v>
      </c>
      <c r="O122" s="247">
        <v>-2.7173913043478264E-2</v>
      </c>
      <c r="P122" s="247">
        <v>-0.32065217391304363</v>
      </c>
      <c r="Q122" s="247">
        <v>-0.23369565217391311</v>
      </c>
      <c r="R122" s="247">
        <v>-0.17391304347826103</v>
      </c>
      <c r="S122" s="247">
        <v>5.9782608695652065E-2</v>
      </c>
      <c r="T122" s="247">
        <v>5.4347826086956527E-2</v>
      </c>
      <c r="U122" s="247">
        <v>9.2391304347826053E-2</v>
      </c>
      <c r="V122" s="247">
        <v>-0.10326086956521752</v>
      </c>
      <c r="W122" s="247">
        <v>-0.11956521739130452</v>
      </c>
      <c r="X122" s="247">
        <v>-0.15760869565217403</v>
      </c>
      <c r="Y122" s="247">
        <v>-3.2608695652173995E-2</v>
      </c>
      <c r="Z122" s="247">
        <v>-0.23369565217391311</v>
      </c>
      <c r="AA122" s="247">
        <v>-5.4347826086956527E-2</v>
      </c>
      <c r="AB122" s="247">
        <v>-0.26086956521739135</v>
      </c>
      <c r="AC122" s="247">
        <v>-6.5217391304347991E-2</v>
      </c>
      <c r="AD122" s="247">
        <v>-0.15760869565217403</v>
      </c>
      <c r="AE122" s="247">
        <v>0</v>
      </c>
      <c r="AF122" s="247">
        <v>1</v>
      </c>
      <c r="AR122" s="247"/>
      <c r="AS122" s="247"/>
      <c r="AT122" s="247"/>
      <c r="AU122" s="247"/>
      <c r="AV122" s="247"/>
      <c r="AW122" s="247"/>
      <c r="AX122" s="247"/>
      <c r="AY122" s="247"/>
      <c r="AZ122" s="247"/>
      <c r="BA122" s="247"/>
      <c r="BB122" s="247"/>
      <c r="BC122" s="247"/>
      <c r="BD122" s="247"/>
      <c r="BE122" s="247"/>
      <c r="BF122" s="247"/>
      <c r="BG122" s="247"/>
      <c r="BH122" s="247"/>
      <c r="BI122" s="247"/>
      <c r="BJ122" s="247"/>
      <c r="BK122" s="247"/>
      <c r="BL122" s="247"/>
      <c r="BM122" s="247"/>
      <c r="BN122" s="247"/>
    </row>
    <row r="123" spans="2:66">
      <c r="B123" s="244">
        <v>0</v>
      </c>
      <c r="C123" s="244">
        <v>0</v>
      </c>
      <c r="D123" s="244">
        <v>0</v>
      </c>
      <c r="E123" s="244" t="s">
        <v>1911</v>
      </c>
      <c r="F123" s="244" t="s">
        <v>1781</v>
      </c>
      <c r="G123" s="244" t="s">
        <v>1496</v>
      </c>
      <c r="H123" s="244" t="s">
        <v>1394</v>
      </c>
      <c r="I123" s="244">
        <v>1</v>
      </c>
      <c r="J123" s="247">
        <v>9.0952608903781818E-2</v>
      </c>
      <c r="K123" s="247">
        <v>-4.3561512685495456E-2</v>
      </c>
      <c r="L123" s="247">
        <v>-6.653901388224033E-2</v>
      </c>
      <c r="M123" s="247">
        <v>8.5208233604595549E-2</v>
      </c>
      <c r="N123" s="247">
        <v>2.8243178554332209E-2</v>
      </c>
      <c r="O123" s="247">
        <v>-7.6591670655816083E-2</v>
      </c>
      <c r="P123" s="247">
        <v>-0.15461943513642892</v>
      </c>
      <c r="Q123" s="247">
        <v>-0.10339875538535184</v>
      </c>
      <c r="R123" s="247">
        <v>-8.1378650071804656E-2</v>
      </c>
      <c r="S123" s="247">
        <v>2.1062709430349512E-2</v>
      </c>
      <c r="T123" s="247">
        <v>6.7017711823839254E-2</v>
      </c>
      <c r="U123" s="247">
        <v>8.5208233604595549E-2</v>
      </c>
      <c r="V123" s="247">
        <v>-0.15031115366203929</v>
      </c>
      <c r="W123" s="247">
        <v>-0.21206318812829103</v>
      </c>
      <c r="X123" s="247">
        <v>-0.14504547630445194</v>
      </c>
      <c r="Y123" s="247">
        <v>-1.1488750598372352E-2</v>
      </c>
      <c r="Z123" s="247">
        <v>-0.24509334609861183</v>
      </c>
      <c r="AA123" s="247">
        <v>5.0263283867879399E-2</v>
      </c>
      <c r="AB123" s="247">
        <v>-9.0952608903781637E-2</v>
      </c>
      <c r="AC123" s="247">
        <v>2.0584011488750584E-2</v>
      </c>
      <c r="AD123" s="247">
        <v>-2.1062709430349338E-2</v>
      </c>
      <c r="AE123" s="247">
        <v>0</v>
      </c>
      <c r="AF123" s="247">
        <v>1</v>
      </c>
      <c r="AR123" s="247"/>
      <c r="AS123" s="247"/>
      <c r="AT123" s="247"/>
      <c r="AU123" s="247"/>
      <c r="AV123" s="247"/>
      <c r="AW123" s="247"/>
      <c r="AX123" s="247"/>
      <c r="AY123" s="247"/>
      <c r="AZ123" s="247"/>
      <c r="BA123" s="247"/>
      <c r="BB123" s="247"/>
      <c r="BC123" s="247"/>
      <c r="BD123" s="247"/>
      <c r="BE123" s="247"/>
      <c r="BF123" s="247"/>
      <c r="BG123" s="247"/>
      <c r="BH123" s="247"/>
      <c r="BI123" s="247"/>
      <c r="BJ123" s="247"/>
      <c r="BK123" s="247"/>
      <c r="BL123" s="247"/>
      <c r="BM123" s="247"/>
      <c r="BN123" s="247"/>
    </row>
    <row r="124" spans="2:66">
      <c r="B124" s="244">
        <v>0</v>
      </c>
      <c r="C124" s="244">
        <v>0</v>
      </c>
      <c r="D124" s="244">
        <v>0</v>
      </c>
      <c r="E124" s="244" t="s">
        <v>1912</v>
      </c>
      <c r="F124" s="244" t="s">
        <v>1782</v>
      </c>
      <c r="G124" s="244" t="s">
        <v>1496</v>
      </c>
      <c r="H124" s="244" t="s">
        <v>1392</v>
      </c>
      <c r="I124" s="244">
        <v>1</v>
      </c>
      <c r="J124" s="247">
        <v>0.11734693877551024</v>
      </c>
      <c r="K124" s="247">
        <v>-3.5714285714285678E-2</v>
      </c>
      <c r="L124" s="247">
        <v>-9.1836734693877403E-2</v>
      </c>
      <c r="M124" s="247">
        <v>5.6122448979591906E-2</v>
      </c>
      <c r="N124" s="247">
        <v>3.0612244897959252E-2</v>
      </c>
      <c r="O124" s="247">
        <v>-6.1224489795918324E-2</v>
      </c>
      <c r="P124" s="247">
        <v>-0.2448979591836733</v>
      </c>
      <c r="Q124" s="247">
        <v>-0.18367346938775497</v>
      </c>
      <c r="R124" s="247">
        <v>-0.12755102040816327</v>
      </c>
      <c r="S124" s="247">
        <v>4.0816326530612276E-2</v>
      </c>
      <c r="T124" s="247">
        <v>6.632653061224493E-2</v>
      </c>
      <c r="U124" s="247">
        <v>8.6734693877551158E-2</v>
      </c>
      <c r="V124" s="247">
        <v>-0.12755102040816327</v>
      </c>
      <c r="W124" s="247">
        <v>-0.17346938775510196</v>
      </c>
      <c r="X124" s="247">
        <v>-0.15816326530612232</v>
      </c>
      <c r="Y124" s="247">
        <v>0</v>
      </c>
      <c r="Z124" s="247">
        <v>-0.23469387755102028</v>
      </c>
      <c r="AA124" s="247">
        <v>1.5306122448979626E-2</v>
      </c>
      <c r="AB124" s="247">
        <v>-0.17346938775510196</v>
      </c>
      <c r="AC124" s="247">
        <v>-2.0408163265306048E-2</v>
      </c>
      <c r="AD124" s="247">
        <v>-9.1836734693877403E-2</v>
      </c>
      <c r="AE124" s="247">
        <v>0</v>
      </c>
      <c r="AF124" s="247">
        <v>1</v>
      </c>
      <c r="AR124" s="247"/>
      <c r="AS124" s="247"/>
      <c r="AT124" s="247"/>
      <c r="AU124" s="247"/>
      <c r="AV124" s="247"/>
      <c r="AW124" s="247"/>
      <c r="AX124" s="247"/>
      <c r="AY124" s="247"/>
      <c r="AZ124" s="247"/>
      <c r="BA124" s="247"/>
      <c r="BB124" s="247"/>
      <c r="BC124" s="247"/>
      <c r="BD124" s="247"/>
      <c r="BE124" s="247"/>
      <c r="BF124" s="247"/>
      <c r="BG124" s="247"/>
      <c r="BH124" s="247"/>
      <c r="BI124" s="247"/>
      <c r="BJ124" s="247"/>
      <c r="BK124" s="247"/>
      <c r="BL124" s="247"/>
      <c r="BM124" s="247"/>
      <c r="BN124" s="247"/>
    </row>
    <row r="125" spans="2:66">
      <c r="B125" s="244">
        <v>0</v>
      </c>
      <c r="C125" s="244">
        <v>0</v>
      </c>
      <c r="D125" s="244">
        <v>68</v>
      </c>
      <c r="E125" s="244" t="s">
        <v>1913</v>
      </c>
      <c r="F125" s="244" t="s">
        <v>1783</v>
      </c>
      <c r="G125" s="244" t="s">
        <v>1497</v>
      </c>
      <c r="H125" s="244" t="s">
        <v>1390</v>
      </c>
      <c r="I125" s="244">
        <v>1</v>
      </c>
      <c r="J125" s="247">
        <v>0</v>
      </c>
      <c r="K125" s="247">
        <v>0.625</v>
      </c>
      <c r="L125" s="247">
        <v>0.125</v>
      </c>
      <c r="M125" s="247">
        <v>-0.125</v>
      </c>
      <c r="N125" s="247">
        <v>0</v>
      </c>
      <c r="O125" s="247">
        <v>0</v>
      </c>
      <c r="P125" s="247">
        <v>-1.0833333333333333</v>
      </c>
      <c r="Q125" s="247">
        <v>0.625</v>
      </c>
      <c r="R125" s="247">
        <v>0.54166666666666663</v>
      </c>
      <c r="S125" s="247">
        <v>8.3333333333333329E-2</v>
      </c>
      <c r="T125" s="247">
        <v>-0.16666666666666666</v>
      </c>
      <c r="U125" s="247">
        <v>-0.16666666666666666</v>
      </c>
      <c r="V125" s="247">
        <v>0.5</v>
      </c>
      <c r="W125" s="247">
        <v>8.3333333333333329E-2</v>
      </c>
      <c r="X125" s="247">
        <v>0.20833333333333334</v>
      </c>
      <c r="Y125" s="247">
        <v>-0.58333333333333337</v>
      </c>
      <c r="Z125" s="247">
        <v>0.625</v>
      </c>
      <c r="AA125" s="247">
        <v>-1.9166666666666667</v>
      </c>
      <c r="AB125" s="247">
        <v>0.33333333333333331</v>
      </c>
      <c r="AC125" s="247">
        <v>4.1666666666666664E-2</v>
      </c>
      <c r="AD125" s="247">
        <v>-1.9166666666666667</v>
      </c>
      <c r="AE125" s="247">
        <v>0</v>
      </c>
      <c r="AF125" s="247">
        <v>1</v>
      </c>
      <c r="AR125" s="247"/>
      <c r="AS125" s="247"/>
      <c r="AT125" s="247"/>
      <c r="AU125" s="247"/>
      <c r="AV125" s="247"/>
      <c r="AW125" s="247"/>
      <c r="AX125" s="247"/>
      <c r="AY125" s="247"/>
      <c r="AZ125" s="247"/>
      <c r="BA125" s="247"/>
      <c r="BB125" s="247"/>
      <c r="BC125" s="247"/>
      <c r="BD125" s="247"/>
      <c r="BE125" s="247"/>
      <c r="BF125" s="247"/>
      <c r="BG125" s="247"/>
      <c r="BH125" s="247"/>
      <c r="BI125" s="247"/>
      <c r="BJ125" s="247"/>
      <c r="BK125" s="247"/>
      <c r="BL125" s="247"/>
      <c r="BM125" s="247"/>
      <c r="BN125" s="247"/>
    </row>
    <row r="126" spans="2:66">
      <c r="B126" s="244">
        <v>0</v>
      </c>
      <c r="C126" s="244">
        <v>0</v>
      </c>
      <c r="D126" s="244">
        <v>0</v>
      </c>
      <c r="E126" s="244" t="s">
        <v>1914</v>
      </c>
      <c r="F126" s="244" t="s">
        <v>1784</v>
      </c>
      <c r="G126" s="244" t="s">
        <v>1497</v>
      </c>
      <c r="H126" s="244" t="s">
        <v>1391</v>
      </c>
      <c r="I126" s="244">
        <v>1</v>
      </c>
      <c r="J126" s="247">
        <v>7.1428571428571425E-2</v>
      </c>
      <c r="K126" s="247">
        <v>-0.5714285714285714</v>
      </c>
      <c r="L126" s="247">
        <v>-0.5</v>
      </c>
      <c r="M126" s="247">
        <v>0.35714285714285715</v>
      </c>
      <c r="N126" s="247">
        <v>0.14285714285714285</v>
      </c>
      <c r="O126" s="247">
        <v>0.42857142857142855</v>
      </c>
      <c r="P126" s="247">
        <v>-0.21428571428571427</v>
      </c>
      <c r="Q126" s="247">
        <v>0.6428571428571429</v>
      </c>
      <c r="R126" s="247">
        <v>0.17857142857142858</v>
      </c>
      <c r="S126" s="247">
        <v>0.14285714285714285</v>
      </c>
      <c r="T126" s="247">
        <v>-7.1428571428571425E-2</v>
      </c>
      <c r="U126" s="247">
        <v>-0.14285714285714285</v>
      </c>
      <c r="V126" s="247">
        <v>0.2857142857142857</v>
      </c>
      <c r="W126" s="247">
        <v>0.35714285714285715</v>
      </c>
      <c r="X126" s="247">
        <v>0.42857142857142855</v>
      </c>
      <c r="Y126" s="247">
        <v>-1.5714285714285714</v>
      </c>
      <c r="Z126" s="247">
        <v>-0.21428571428571427</v>
      </c>
      <c r="AA126" s="247">
        <v>-0.5</v>
      </c>
      <c r="AB126" s="247">
        <v>-1</v>
      </c>
      <c r="AC126" s="247">
        <v>-0.42857142857142855</v>
      </c>
      <c r="AD126" s="247">
        <v>-1.4285714285714286</v>
      </c>
      <c r="AE126" s="247">
        <v>0</v>
      </c>
      <c r="AF126" s="247">
        <v>1</v>
      </c>
      <c r="AR126" s="247"/>
      <c r="AS126" s="247"/>
      <c r="AT126" s="247"/>
      <c r="AU126" s="247"/>
      <c r="AV126" s="247"/>
      <c r="AW126" s="247"/>
      <c r="AX126" s="247"/>
      <c r="AY126" s="247"/>
      <c r="AZ126" s="247"/>
      <c r="BA126" s="247"/>
      <c r="BB126" s="247"/>
      <c r="BC126" s="247"/>
      <c r="BD126" s="247"/>
      <c r="BE126" s="247"/>
      <c r="BF126" s="247"/>
      <c r="BG126" s="247"/>
      <c r="BH126" s="247"/>
      <c r="BI126" s="247"/>
      <c r="BJ126" s="247"/>
      <c r="BK126" s="247"/>
      <c r="BL126" s="247"/>
      <c r="BM126" s="247"/>
      <c r="BN126" s="247"/>
    </row>
    <row r="127" spans="2:66">
      <c r="B127" s="244">
        <v>0</v>
      </c>
      <c r="C127" s="244">
        <v>0</v>
      </c>
      <c r="D127" s="244">
        <v>0</v>
      </c>
      <c r="E127" s="244" t="s">
        <v>1915</v>
      </c>
      <c r="F127" s="244" t="s">
        <v>1785</v>
      </c>
      <c r="G127" s="244" t="s">
        <v>1497</v>
      </c>
      <c r="H127" s="244" t="s">
        <v>1389</v>
      </c>
      <c r="I127" s="244">
        <v>1</v>
      </c>
      <c r="J127" s="247">
        <v>7.1428571428571425E-2</v>
      </c>
      <c r="K127" s="247">
        <v>-7.1428571428571425E-2</v>
      </c>
      <c r="L127" s="247">
        <v>-0.42857142857142855</v>
      </c>
      <c r="M127" s="247">
        <v>0.21428571428571427</v>
      </c>
      <c r="N127" s="247">
        <v>0.14285714285714285</v>
      </c>
      <c r="O127" s="247">
        <v>0.2857142857142857</v>
      </c>
      <c r="P127" s="247">
        <v>-0.35714285714285715</v>
      </c>
      <c r="Q127" s="247">
        <v>0.6428571428571429</v>
      </c>
      <c r="R127" s="247">
        <v>0.32142857142857145</v>
      </c>
      <c r="S127" s="247">
        <v>0.14285714285714285</v>
      </c>
      <c r="T127" s="247">
        <v>-3.5714285714285712E-2</v>
      </c>
      <c r="U127" s="247">
        <v>-7.1428571428571425E-2</v>
      </c>
      <c r="V127" s="247">
        <v>0.42857142857142855</v>
      </c>
      <c r="W127" s="247">
        <v>0.35714285714285715</v>
      </c>
      <c r="X127" s="247">
        <v>0.42857142857142855</v>
      </c>
      <c r="Y127" s="247">
        <v>-1.3571428571428572</v>
      </c>
      <c r="Z127" s="247">
        <v>7.1428571428571425E-2</v>
      </c>
      <c r="AA127" s="247">
        <v>-0.9642857142857143</v>
      </c>
      <c r="AB127" s="247">
        <v>-0.8571428571428571</v>
      </c>
      <c r="AC127" s="247">
        <v>-0.2857142857142857</v>
      </c>
      <c r="AD127" s="247">
        <v>-1.4285714285714286</v>
      </c>
      <c r="AE127" s="247">
        <v>0</v>
      </c>
      <c r="AF127" s="247">
        <v>1</v>
      </c>
      <c r="AR127" s="247"/>
      <c r="AS127" s="247"/>
      <c r="AT127" s="247"/>
      <c r="AU127" s="247"/>
      <c r="AV127" s="247"/>
      <c r="AW127" s="247"/>
      <c r="AX127" s="247"/>
      <c r="AY127" s="247"/>
      <c r="AZ127" s="247"/>
      <c r="BA127" s="247"/>
      <c r="BB127" s="247"/>
      <c r="BC127" s="247"/>
      <c r="BD127" s="247"/>
      <c r="BE127" s="247"/>
      <c r="BF127" s="247"/>
      <c r="BG127" s="247"/>
      <c r="BH127" s="247"/>
      <c r="BI127" s="247"/>
      <c r="BJ127" s="247"/>
      <c r="BK127" s="247"/>
      <c r="BL127" s="247"/>
      <c r="BM127" s="247"/>
      <c r="BN127" s="247"/>
    </row>
    <row r="128" spans="2:66">
      <c r="B128" s="244">
        <v>0</v>
      </c>
      <c r="C128" s="244">
        <v>0</v>
      </c>
      <c r="D128" s="244">
        <v>69</v>
      </c>
      <c r="E128" s="244" t="s">
        <v>1916</v>
      </c>
      <c r="F128" s="244" t="s">
        <v>1786</v>
      </c>
      <c r="G128" s="244" t="s">
        <v>140</v>
      </c>
      <c r="H128" s="244" t="s">
        <v>1475</v>
      </c>
      <c r="I128" s="244">
        <v>1</v>
      </c>
      <c r="J128" s="247">
        <v>0.5565610859728507</v>
      </c>
      <c r="K128" s="247" t="e">
        <v>#VALUE!</v>
      </c>
      <c r="L128" s="247" t="e">
        <v>#VALUE!</v>
      </c>
      <c r="M128" s="247" t="e">
        <v>#VALUE!</v>
      </c>
      <c r="N128" s="247">
        <v>0.90814479638009049</v>
      </c>
      <c r="O128" s="247">
        <v>1</v>
      </c>
      <c r="P128" s="247">
        <v>0.41266968325791858</v>
      </c>
      <c r="Q128" s="247">
        <v>0.49728506787330323</v>
      </c>
      <c r="R128" s="247">
        <v>-1.1796380090497738</v>
      </c>
      <c r="S128" s="247">
        <v>-0.69773755656108605</v>
      </c>
      <c r="T128" s="247">
        <v>0.94208144796380089</v>
      </c>
      <c r="U128" s="247">
        <v>0.69864253393665154</v>
      </c>
      <c r="V128" s="247">
        <v>0.69819004524886885</v>
      </c>
      <c r="W128" s="247">
        <v>-1.0520361990950227</v>
      </c>
      <c r="X128" s="247">
        <v>0.27963800904977382</v>
      </c>
      <c r="Y128" s="247">
        <v>0.45520361990950231</v>
      </c>
      <c r="Z128" s="247">
        <v>-0.64660633484162888</v>
      </c>
      <c r="AA128" s="247">
        <v>-0.50814479638009036</v>
      </c>
      <c r="AB128" s="247">
        <v>-0.69683257918552022</v>
      </c>
      <c r="AC128" s="247">
        <v>-1.0447963800904976</v>
      </c>
      <c r="AD128" s="247">
        <v>-1.0791855203619909</v>
      </c>
      <c r="AE128" s="247">
        <v>0</v>
      </c>
      <c r="AF128" s="247">
        <v>1</v>
      </c>
      <c r="AR128" s="247"/>
      <c r="AS128" s="247"/>
      <c r="AT128" s="247"/>
      <c r="AU128" s="247"/>
      <c r="AV128" s="247"/>
      <c r="AW128" s="247"/>
      <c r="AX128" s="247"/>
      <c r="AY128" s="247"/>
      <c r="AZ128" s="247"/>
      <c r="BA128" s="247"/>
      <c r="BB128" s="247"/>
      <c r="BC128" s="247"/>
      <c r="BD128" s="247"/>
      <c r="BE128" s="247"/>
      <c r="BF128" s="247"/>
      <c r="BG128" s="247"/>
      <c r="BH128" s="247"/>
      <c r="BI128" s="247"/>
      <c r="BJ128" s="247"/>
      <c r="BK128" s="247"/>
      <c r="BL128" s="247"/>
      <c r="BM128" s="247"/>
      <c r="BN128" s="247"/>
    </row>
    <row r="129" spans="2:66">
      <c r="B129" s="244" t="s">
        <v>341</v>
      </c>
      <c r="C129" s="244" t="s">
        <v>329</v>
      </c>
      <c r="D129" s="244">
        <v>71</v>
      </c>
      <c r="E129" s="244" t="s">
        <v>254</v>
      </c>
      <c r="F129" s="244" t="s">
        <v>1789</v>
      </c>
      <c r="G129" s="244" t="s">
        <v>1497</v>
      </c>
      <c r="H129" s="244" t="s">
        <v>1351</v>
      </c>
      <c r="I129" s="244">
        <v>1</v>
      </c>
      <c r="J129" s="247">
        <v>6.2739944928339259E-2</v>
      </c>
      <c r="K129" s="247">
        <v>0.16871627422677643</v>
      </c>
      <c r="L129" s="247">
        <v>0.11886430646051942</v>
      </c>
      <c r="M129" s="247">
        <v>-8.9887533924243493E-2</v>
      </c>
      <c r="N129" s="247">
        <v>-1.5848353582553699E-2</v>
      </c>
      <c r="O129" s="247">
        <v>-7.071181995575597E-2</v>
      </c>
      <c r="P129" s="247">
        <v>-7.8016622349937961E-2</v>
      </c>
      <c r="Q129" s="247">
        <v>0.15619251348208235</v>
      </c>
      <c r="R129" s="247">
        <v>-6.4058524605700856E-3</v>
      </c>
      <c r="S129" s="247">
        <v>-3.8627818379771653E-2</v>
      </c>
      <c r="T129" s="247">
        <v>3.5205205473356156E-2</v>
      </c>
      <c r="U129" s="247">
        <v>9.3764896114466624E-3</v>
      </c>
      <c r="V129" s="247">
        <v>-0.18881400458913458</v>
      </c>
      <c r="W129" s="247">
        <v>-7.0203305743182084E-3</v>
      </c>
      <c r="X129" s="247">
        <v>0.13618275176464398</v>
      </c>
      <c r="Y129" s="247">
        <v>5.3899231095394885E-2</v>
      </c>
      <c r="Z129" s="247">
        <v>-0.23259512392176188</v>
      </c>
      <c r="AA129" s="247">
        <v>0.12077170324174803</v>
      </c>
      <c r="AB129" s="247">
        <v>5.2692077798723062E-3</v>
      </c>
      <c r="AC129" s="247">
        <v>3.3366108908110141E-2</v>
      </c>
      <c r="AD129" s="247">
        <v>-3.968716478920245E-2</v>
      </c>
      <c r="AE129" s="247">
        <v>0</v>
      </c>
      <c r="AF129" s="247">
        <v>1</v>
      </c>
      <c r="AR129" s="247"/>
      <c r="AS129" s="247"/>
      <c r="AT129" s="247"/>
      <c r="AU129" s="247"/>
      <c r="AV129" s="247"/>
      <c r="AW129" s="247"/>
      <c r="AX129" s="247"/>
      <c r="AY129" s="247"/>
      <c r="AZ129" s="247"/>
      <c r="BA129" s="247"/>
      <c r="BB129" s="247"/>
      <c r="BC129" s="247"/>
      <c r="BD129" s="247"/>
      <c r="BE129" s="247"/>
      <c r="BF129" s="247"/>
      <c r="BG129" s="247"/>
      <c r="BH129" s="247"/>
      <c r="BI129" s="247"/>
      <c r="BJ129" s="247"/>
      <c r="BK129" s="247"/>
      <c r="BL129" s="247"/>
      <c r="BM129" s="247"/>
      <c r="BN129" s="247"/>
    </row>
    <row r="130" spans="2:66">
      <c r="B130" s="244">
        <v>0</v>
      </c>
      <c r="C130" s="244">
        <v>0</v>
      </c>
      <c r="D130" s="244">
        <v>0</v>
      </c>
      <c r="E130" s="244" t="s">
        <v>255</v>
      </c>
      <c r="F130" s="244" t="s">
        <v>1790</v>
      </c>
      <c r="G130" s="244" t="s">
        <v>1497</v>
      </c>
      <c r="H130" s="244" t="s">
        <v>1352</v>
      </c>
      <c r="I130" s="244">
        <v>1</v>
      </c>
      <c r="J130" s="247">
        <v>2.5278852204450621E-2</v>
      </c>
      <c r="K130" s="247">
        <v>0.18549063787999875</v>
      </c>
      <c r="L130" s="247">
        <v>8.3828292056565158E-3</v>
      </c>
      <c r="M130" s="247">
        <v>-4.236724406239354E-2</v>
      </c>
      <c r="N130" s="247">
        <v>-5.2119429312943624E-2</v>
      </c>
      <c r="O130" s="247">
        <v>-6.014807524076194E-2</v>
      </c>
      <c r="P130" s="247">
        <v>-0.16770540575504786</v>
      </c>
      <c r="Q130" s="247">
        <v>-0.21526790333297857</v>
      </c>
      <c r="R130" s="247">
        <v>-0.15173307892473259</v>
      </c>
      <c r="S130" s="247">
        <v>5.4090666316519362E-2</v>
      </c>
      <c r="T130" s="247">
        <v>0.12027139059876427</v>
      </c>
      <c r="U130" s="247">
        <v>-1.0785104152611961E-2</v>
      </c>
      <c r="V130" s="247">
        <v>-0.11194680396919389</v>
      </c>
      <c r="W130" s="247">
        <v>2.5011127734341554E-2</v>
      </c>
      <c r="X130" s="247">
        <v>0.14952546930770405</v>
      </c>
      <c r="Y130" s="247">
        <v>-1.5846353963113596E-2</v>
      </c>
      <c r="Z130" s="247">
        <v>-0.13854789304921805</v>
      </c>
      <c r="AA130" s="247">
        <v>9.5857109776390004E-2</v>
      </c>
      <c r="AB130" s="247">
        <v>-5.9481496808600237E-2</v>
      </c>
      <c r="AC130" s="247">
        <v>8.4987215019520265E-2</v>
      </c>
      <c r="AD130" s="247">
        <v>-4.984971349556569E-2</v>
      </c>
      <c r="AE130" s="247">
        <v>0</v>
      </c>
      <c r="AF130" s="247">
        <v>1</v>
      </c>
      <c r="AR130" s="247"/>
      <c r="AS130" s="247"/>
      <c r="AT130" s="247"/>
      <c r="AU130" s="247"/>
      <c r="AV130" s="247"/>
      <c r="AW130" s="247"/>
      <c r="AX130" s="247"/>
      <c r="AY130" s="247"/>
      <c r="AZ130" s="247"/>
      <c r="BA130" s="247"/>
      <c r="BB130" s="247"/>
      <c r="BC130" s="247"/>
      <c r="BD130" s="247"/>
      <c r="BE130" s="247"/>
      <c r="BF130" s="247"/>
      <c r="BG130" s="247"/>
      <c r="BH130" s="247"/>
      <c r="BI130" s="247"/>
      <c r="BJ130" s="247"/>
      <c r="BK130" s="247"/>
      <c r="BL130" s="247"/>
      <c r="BM130" s="247"/>
      <c r="BN130" s="247"/>
    </row>
    <row r="131" spans="2:66">
      <c r="B131" s="244">
        <v>0</v>
      </c>
      <c r="C131" s="244">
        <v>0</v>
      </c>
      <c r="D131" s="244">
        <v>0</v>
      </c>
      <c r="E131" s="244" t="s">
        <v>256</v>
      </c>
      <c r="F131" s="244" t="s">
        <v>1791</v>
      </c>
      <c r="G131" s="244" t="s">
        <v>1497</v>
      </c>
      <c r="H131" s="244" t="s">
        <v>1350</v>
      </c>
      <c r="I131" s="244">
        <v>1</v>
      </c>
      <c r="J131" s="247">
        <v>4.7396437518663757E-2</v>
      </c>
      <c r="K131" s="247">
        <v>0.16540958963879732</v>
      </c>
      <c r="L131" s="247">
        <v>6.8110173404517124E-2</v>
      </c>
      <c r="M131" s="247">
        <v>-6.2703943173152712E-2</v>
      </c>
      <c r="N131" s="247">
        <v>-2.5656490252855071E-2</v>
      </c>
      <c r="O131" s="247">
        <v>-5.7981741698598745E-2</v>
      </c>
      <c r="P131" s="247">
        <v>-0.12046342753066855</v>
      </c>
      <c r="Q131" s="247">
        <v>3.7416405007161505E-3</v>
      </c>
      <c r="R131" s="247">
        <v>-7.2154072914372286E-2</v>
      </c>
      <c r="S131" s="247">
        <v>-1.4492282669211042E-3</v>
      </c>
      <c r="T131" s="247">
        <v>6.5443932574778069E-2</v>
      </c>
      <c r="U131" s="247">
        <v>3.5721378077464133E-4</v>
      </c>
      <c r="V131" s="247">
        <v>-0.15678033461192906</v>
      </c>
      <c r="W131" s="247">
        <v>-1.081959145132378E-2</v>
      </c>
      <c r="X131" s="247">
        <v>0.16004196639849966</v>
      </c>
      <c r="Y131" s="247">
        <v>7.8105485126790499E-3</v>
      </c>
      <c r="Z131" s="247">
        <v>-0.18487569673312201</v>
      </c>
      <c r="AA131" s="247">
        <v>0.1191443663365075</v>
      </c>
      <c r="AB131" s="247">
        <v>-3.0785203805381814E-2</v>
      </c>
      <c r="AC131" s="247">
        <v>3.9891628955654332E-2</v>
      </c>
      <c r="AD131" s="247">
        <v>-3.491680412143288E-2</v>
      </c>
      <c r="AE131" s="247">
        <v>0</v>
      </c>
      <c r="AF131" s="247">
        <v>1</v>
      </c>
      <c r="AR131" s="247"/>
      <c r="AS131" s="247"/>
      <c r="AT131" s="247"/>
      <c r="AU131" s="247"/>
      <c r="AV131" s="247"/>
      <c r="AW131" s="247"/>
      <c r="AX131" s="247"/>
      <c r="AY131" s="247"/>
      <c r="AZ131" s="247"/>
      <c r="BA131" s="247"/>
      <c r="BB131" s="247"/>
      <c r="BC131" s="247"/>
      <c r="BD131" s="247"/>
      <c r="BE131" s="247"/>
      <c r="BF131" s="247"/>
      <c r="BG131" s="247"/>
      <c r="BH131" s="247"/>
      <c r="BI131" s="247"/>
      <c r="BJ131" s="247"/>
      <c r="BK131" s="247"/>
      <c r="BL131" s="247"/>
      <c r="BM131" s="247"/>
      <c r="BN131" s="247"/>
    </row>
    <row r="132" spans="2:66">
      <c r="B132" s="244">
        <v>0</v>
      </c>
      <c r="C132" s="244">
        <v>0</v>
      </c>
      <c r="D132" s="244">
        <v>72</v>
      </c>
      <c r="E132" s="244" t="s">
        <v>257</v>
      </c>
      <c r="F132" s="244" t="s">
        <v>1792</v>
      </c>
      <c r="G132" s="244" t="s">
        <v>1497</v>
      </c>
      <c r="H132" s="244" t="s">
        <v>1354</v>
      </c>
      <c r="I132" s="244">
        <v>1</v>
      </c>
      <c r="J132" s="247">
        <v>2.4983563445101956E-2</v>
      </c>
      <c r="K132" s="247">
        <v>3.4845496383957994E-2</v>
      </c>
      <c r="L132" s="247">
        <v>4.5364891518737752E-2</v>
      </c>
      <c r="M132" s="247">
        <v>-4.0762656147271481E-2</v>
      </c>
      <c r="N132" s="247">
        <v>1.7751479289940916E-2</v>
      </c>
      <c r="O132" s="247">
        <v>-0.13675213675213663</v>
      </c>
      <c r="P132" s="247">
        <v>-0.11965811965811966</v>
      </c>
      <c r="Q132" s="247">
        <v>0.13609467455621302</v>
      </c>
      <c r="R132" s="247">
        <v>3.6160420775805432E-2</v>
      </c>
      <c r="S132" s="247">
        <v>3.8132807363576597E-2</v>
      </c>
      <c r="T132" s="247">
        <v>-5.1282051282051239E-2</v>
      </c>
      <c r="U132" s="247">
        <v>8.6127547666009233E-2</v>
      </c>
      <c r="V132" s="247">
        <v>-0.28665351742274814</v>
      </c>
      <c r="W132" s="247">
        <v>-0.12623274161735687</v>
      </c>
      <c r="X132" s="247">
        <v>0.15779092702169625</v>
      </c>
      <c r="Y132" s="247">
        <v>0.14069690992767919</v>
      </c>
      <c r="Z132" s="247">
        <v>-0.33201840894148588</v>
      </c>
      <c r="AA132" s="247">
        <v>6.8376068376068438E-2</v>
      </c>
      <c r="AB132" s="247">
        <v>-0.11439842209072967</v>
      </c>
      <c r="AC132" s="247">
        <v>0.10782380013149247</v>
      </c>
      <c r="AD132" s="247">
        <v>-0.16633793556870463</v>
      </c>
      <c r="AE132" s="247">
        <v>0</v>
      </c>
      <c r="AF132" s="247">
        <v>1</v>
      </c>
      <c r="AR132" s="247"/>
      <c r="AS132" s="247"/>
      <c r="AT132" s="247"/>
      <c r="AU132" s="247"/>
      <c r="AV132" s="247"/>
      <c r="AW132" s="247"/>
      <c r="AX132" s="247"/>
      <c r="AY132" s="247"/>
      <c r="AZ132" s="247"/>
      <c r="BA132" s="247"/>
      <c r="BB132" s="247"/>
      <c r="BC132" s="247"/>
      <c r="BD132" s="247"/>
      <c r="BE132" s="247"/>
      <c r="BF132" s="247"/>
      <c r="BG132" s="247"/>
      <c r="BH132" s="247"/>
      <c r="BI132" s="247"/>
      <c r="BJ132" s="247"/>
      <c r="BK132" s="247"/>
      <c r="BL132" s="247"/>
      <c r="BM132" s="247"/>
      <c r="BN132" s="247"/>
    </row>
    <row r="133" spans="2:66">
      <c r="B133" s="244">
        <v>0</v>
      </c>
      <c r="C133" s="244">
        <v>0</v>
      </c>
      <c r="D133" s="244">
        <v>0</v>
      </c>
      <c r="E133" s="244" t="s">
        <v>258</v>
      </c>
      <c r="F133" s="244" t="s">
        <v>1793</v>
      </c>
      <c r="G133" s="244" t="s">
        <v>1497</v>
      </c>
      <c r="H133" s="244" t="s">
        <v>1355</v>
      </c>
      <c r="I133" s="244">
        <v>1</v>
      </c>
      <c r="J133" s="247">
        <v>7.2083879423328594E-3</v>
      </c>
      <c r="K133" s="247">
        <v>0.26736566186107469</v>
      </c>
      <c r="L133" s="247">
        <v>-7.9947575360419437E-2</v>
      </c>
      <c r="M133" s="247">
        <v>-4.1284403669724822E-2</v>
      </c>
      <c r="N133" s="247">
        <v>-3.2110091743119282E-2</v>
      </c>
      <c r="O133" s="247">
        <v>-5.8322411533420632E-2</v>
      </c>
      <c r="P133" s="247">
        <v>-0.29095674967234597</v>
      </c>
      <c r="Q133" s="247">
        <v>-0.26343381389252957</v>
      </c>
      <c r="R133" s="247">
        <v>-0.16644823066841422</v>
      </c>
      <c r="S133" s="247">
        <v>0.13564875491480999</v>
      </c>
      <c r="T133" s="247">
        <v>8.9121887287024859E-2</v>
      </c>
      <c r="U133" s="247">
        <v>3.6697247706422048E-2</v>
      </c>
      <c r="V133" s="247">
        <v>-0.22542595019659237</v>
      </c>
      <c r="W133" s="247">
        <v>-3.1454783748361761E-2</v>
      </c>
      <c r="X133" s="247">
        <v>5.111402359108777E-2</v>
      </c>
      <c r="Y133" s="247">
        <v>5.4390563564875496E-2</v>
      </c>
      <c r="Z133" s="247">
        <v>-0.29488859764089131</v>
      </c>
      <c r="AA133" s="247">
        <v>0.12844036697247702</v>
      </c>
      <c r="AB133" s="247">
        <v>-9.7640891218872886E-2</v>
      </c>
      <c r="AC133" s="247">
        <v>8.3224115334207052E-2</v>
      </c>
      <c r="AD133" s="247">
        <v>-4.1284403669724822E-2</v>
      </c>
      <c r="AE133" s="247">
        <v>0</v>
      </c>
      <c r="AF133" s="247">
        <v>1</v>
      </c>
      <c r="AR133" s="247"/>
      <c r="AS133" s="247"/>
      <c r="AT133" s="247"/>
      <c r="AU133" s="247"/>
      <c r="AV133" s="247"/>
      <c r="AW133" s="247"/>
      <c r="AX133" s="247"/>
      <c r="AY133" s="247"/>
      <c r="AZ133" s="247"/>
      <c r="BA133" s="247"/>
      <c r="BB133" s="247"/>
      <c r="BC133" s="247"/>
      <c r="BD133" s="247"/>
      <c r="BE133" s="247"/>
      <c r="BF133" s="247"/>
      <c r="BG133" s="247"/>
      <c r="BH133" s="247"/>
      <c r="BI133" s="247"/>
      <c r="BJ133" s="247"/>
      <c r="BK133" s="247"/>
      <c r="BL133" s="247"/>
      <c r="BM133" s="247"/>
      <c r="BN133" s="247"/>
    </row>
    <row r="134" spans="2:66">
      <c r="B134" s="244">
        <v>0</v>
      </c>
      <c r="C134" s="244">
        <v>0</v>
      </c>
      <c r="D134" s="244">
        <v>0</v>
      </c>
      <c r="E134" s="244" t="s">
        <v>259</v>
      </c>
      <c r="F134" s="244" t="s">
        <v>1794</v>
      </c>
      <c r="G134" s="244" t="s">
        <v>1497</v>
      </c>
      <c r="H134" s="244" t="s">
        <v>1353</v>
      </c>
      <c r="I134" s="244">
        <v>1</v>
      </c>
      <c r="J134" s="247">
        <v>2.2295081967213106E-2</v>
      </c>
      <c r="K134" s="247">
        <v>0.13836065573770487</v>
      </c>
      <c r="L134" s="247">
        <v>-6.557377049180188E-4</v>
      </c>
      <c r="M134" s="247">
        <v>-4.3278688524590173E-2</v>
      </c>
      <c r="N134" s="247">
        <v>-3.9344262295082297E-3</v>
      </c>
      <c r="O134" s="247">
        <v>-8.9836065573770552E-2</v>
      </c>
      <c r="P134" s="247">
        <v>-0.21377049180327878</v>
      </c>
      <c r="Q134" s="247">
        <v>-5.0491803278688498E-2</v>
      </c>
      <c r="R134" s="247">
        <v>-5.0491803278688498E-2</v>
      </c>
      <c r="S134" s="247">
        <v>7.540983606557379E-2</v>
      </c>
      <c r="T134" s="247">
        <v>9.1803278688524954E-3</v>
      </c>
      <c r="U134" s="247">
        <v>6.0983606557377029E-2</v>
      </c>
      <c r="V134" s="247">
        <v>-0.25049180327868853</v>
      </c>
      <c r="W134" s="247">
        <v>-0.1042622950819672</v>
      </c>
      <c r="X134" s="247">
        <v>0.13311475409836063</v>
      </c>
      <c r="Y134" s="247">
        <v>9.1147540983606598E-2</v>
      </c>
      <c r="Z134" s="247">
        <v>-0.30557377049180329</v>
      </c>
      <c r="AA134" s="247">
        <v>9.3770491803278663E-2</v>
      </c>
      <c r="AB134" s="247">
        <v>-9.3770491803278663E-2</v>
      </c>
      <c r="AC134" s="247">
        <v>0.10491803278688522</v>
      </c>
      <c r="AD134" s="247">
        <v>-0.11606557377049177</v>
      </c>
      <c r="AE134" s="247">
        <v>0</v>
      </c>
      <c r="AF134" s="247">
        <v>1</v>
      </c>
      <c r="AR134" s="247"/>
      <c r="AS134" s="247"/>
      <c r="AT134" s="247"/>
      <c r="AU134" s="247"/>
      <c r="AV134" s="247"/>
      <c r="AW134" s="247"/>
      <c r="AX134" s="247"/>
      <c r="AY134" s="247"/>
      <c r="AZ134" s="247"/>
      <c r="BA134" s="247"/>
      <c r="BB134" s="247"/>
      <c r="BC134" s="247"/>
      <c r="BD134" s="247"/>
      <c r="BE134" s="247"/>
      <c r="BF134" s="247"/>
      <c r="BG134" s="247"/>
      <c r="BH134" s="247"/>
      <c r="BI134" s="247"/>
      <c r="BJ134" s="247"/>
      <c r="BK134" s="247"/>
      <c r="BL134" s="247"/>
      <c r="BM134" s="247"/>
      <c r="BN134" s="247"/>
    </row>
    <row r="135" spans="2:66">
      <c r="B135" s="244">
        <v>0</v>
      </c>
      <c r="C135" s="244">
        <v>0</v>
      </c>
      <c r="D135" s="244">
        <v>73</v>
      </c>
      <c r="E135" s="244" t="s">
        <v>260</v>
      </c>
      <c r="F135" s="244" t="s">
        <v>1570</v>
      </c>
      <c r="G135" s="244" t="s">
        <v>1497</v>
      </c>
      <c r="H135" s="244" t="s">
        <v>1357</v>
      </c>
      <c r="I135" s="244">
        <v>0</v>
      </c>
      <c r="J135" s="247">
        <v>-0.10566987789990837</v>
      </c>
      <c r="K135" s="247">
        <v>-1.1831800945145955E-2</v>
      </c>
      <c r="L135" s="247">
        <v>1.2916497117878692E-2</v>
      </c>
      <c r="M135" s="247">
        <v>0.13286591957021576</v>
      </c>
      <c r="N135" s="247">
        <v>-1.4220878591417688E-2</v>
      </c>
      <c r="O135" s="247">
        <v>6.485834042733786E-2</v>
      </c>
      <c r="P135" s="247">
        <v>9.8596260856323691E-3</v>
      </c>
      <c r="Q135" s="247">
        <v>0.20110941076907335</v>
      </c>
      <c r="R135" s="247">
        <v>3.915141559715709E-2</v>
      </c>
      <c r="S135" s="247">
        <v>-7.9710814258574184E-3</v>
      </c>
      <c r="T135" s="247">
        <v>5.8406332928080638E-2</v>
      </c>
      <c r="U135" s="247">
        <v>1.9429667002019646E-2</v>
      </c>
      <c r="V135" s="247">
        <v>-4.0553157601735418E-2</v>
      </c>
      <c r="W135" s="247">
        <v>9.746163620613485E-2</v>
      </c>
      <c r="X135" s="247">
        <v>-2.686776193103366E-2</v>
      </c>
      <c r="Y135" s="247">
        <v>-0.13873376388323722</v>
      </c>
      <c r="Z135" s="247">
        <v>-3.2349908755707313E-2</v>
      </c>
      <c r="AA135" s="247">
        <v>0.12401235230532275</v>
      </c>
      <c r="AB135" s="247">
        <v>-0.14023536284272775</v>
      </c>
      <c r="AC135" s="247">
        <v>0.10287263495043357</v>
      </c>
      <c r="AD135" s="247">
        <v>0.15102740324485184</v>
      </c>
      <c r="AE135" s="247">
        <v>0</v>
      </c>
      <c r="AF135" s="247">
        <v>-1</v>
      </c>
      <c r="AR135" s="247"/>
      <c r="AS135" s="247"/>
      <c r="AT135" s="247"/>
      <c r="AU135" s="247"/>
      <c r="AV135" s="247"/>
      <c r="AW135" s="247"/>
      <c r="AX135" s="247"/>
      <c r="AY135" s="247"/>
      <c r="AZ135" s="247"/>
      <c r="BA135" s="247"/>
      <c r="BB135" s="247"/>
      <c r="BC135" s="247"/>
      <c r="BD135" s="247"/>
      <c r="BE135" s="247"/>
      <c r="BF135" s="247"/>
      <c r="BG135" s="247"/>
      <c r="BH135" s="247"/>
      <c r="BI135" s="247"/>
      <c r="BJ135" s="247"/>
      <c r="BK135" s="247"/>
      <c r="BL135" s="247"/>
      <c r="BM135" s="247"/>
      <c r="BN135" s="247"/>
    </row>
    <row r="136" spans="2:66">
      <c r="B136" s="244">
        <v>0</v>
      </c>
      <c r="C136" s="244">
        <v>0</v>
      </c>
      <c r="D136" s="244">
        <v>0</v>
      </c>
      <c r="E136" s="244" t="s">
        <v>261</v>
      </c>
      <c r="F136" s="244" t="s">
        <v>1571</v>
      </c>
      <c r="G136" s="244" t="s">
        <v>1497</v>
      </c>
      <c r="H136" s="244" t="s">
        <v>1358</v>
      </c>
      <c r="I136" s="244">
        <v>0</v>
      </c>
      <c r="J136" s="247">
        <v>-7.9388421556764829E-2</v>
      </c>
      <c r="K136" s="247">
        <v>-1.594692962191336E-2</v>
      </c>
      <c r="L136" s="247">
        <v>-1.5648957640930366E-2</v>
      </c>
      <c r="M136" s="247">
        <v>8.2737288841009671E-2</v>
      </c>
      <c r="N136" s="247">
        <v>-4.2004398404221266E-2</v>
      </c>
      <c r="O136" s="247">
        <v>8.2072582114201778E-2</v>
      </c>
      <c r="P136" s="247">
        <v>3.5831432304264443E-2</v>
      </c>
      <c r="Q136" s="247">
        <v>0.20636429547721968</v>
      </c>
      <c r="R136" s="247">
        <v>4.874918118023458E-2</v>
      </c>
      <c r="S136" s="247">
        <v>-9.98990273084676E-3</v>
      </c>
      <c r="T136" s="247">
        <v>6.062945676209415E-2</v>
      </c>
      <c r="U136" s="247">
        <v>2.2058371142801025E-2</v>
      </c>
      <c r="V136" s="247">
        <v>-1.4479990638613051E-2</v>
      </c>
      <c r="W136" s="247">
        <v>8.8036847191041129E-2</v>
      </c>
      <c r="X136" s="247">
        <v>-6.085142779246179E-2</v>
      </c>
      <c r="Y136" s="247">
        <v>-0.1192370469649684</v>
      </c>
      <c r="Z136" s="247">
        <v>-6.0454533939249808E-2</v>
      </c>
      <c r="AA136" s="247">
        <v>0.1206038577117442</v>
      </c>
      <c r="AB136" s="247">
        <v>-4.265583512377899E-2</v>
      </c>
      <c r="AC136" s="247">
        <v>9.1283173510170262E-2</v>
      </c>
      <c r="AD136" s="247">
        <v>0.10454835530323789</v>
      </c>
      <c r="AE136" s="247">
        <v>0</v>
      </c>
      <c r="AF136" s="247">
        <v>-1</v>
      </c>
      <c r="AR136" s="247"/>
      <c r="AS136" s="247"/>
      <c r="AT136" s="247"/>
      <c r="AU136" s="247"/>
      <c r="AV136" s="247"/>
      <c r="AW136" s="247"/>
      <c r="AX136" s="247"/>
      <c r="AY136" s="247"/>
      <c r="AZ136" s="247"/>
      <c r="BA136" s="247"/>
      <c r="BB136" s="247"/>
      <c r="BC136" s="247"/>
      <c r="BD136" s="247"/>
      <c r="BE136" s="247"/>
      <c r="BF136" s="247"/>
      <c r="BG136" s="247"/>
      <c r="BH136" s="247"/>
      <c r="BI136" s="247"/>
      <c r="BJ136" s="247"/>
      <c r="BK136" s="247"/>
      <c r="BL136" s="247"/>
      <c r="BM136" s="247"/>
      <c r="BN136" s="247"/>
    </row>
    <row r="137" spans="2:66">
      <c r="B137" s="244">
        <v>0</v>
      </c>
      <c r="C137" s="244">
        <v>0</v>
      </c>
      <c r="D137" s="244">
        <v>0</v>
      </c>
      <c r="E137" s="244" t="s">
        <v>262</v>
      </c>
      <c r="F137" s="244" t="s">
        <v>1569</v>
      </c>
      <c r="G137" s="244" t="s">
        <v>1497</v>
      </c>
      <c r="H137" s="244" t="s">
        <v>1356</v>
      </c>
      <c r="I137" s="244">
        <v>0</v>
      </c>
      <c r="J137" s="247">
        <v>-9.2732481458534008E-2</v>
      </c>
      <c r="K137" s="247">
        <v>-1.326274591596993E-2</v>
      </c>
      <c r="L137" s="247">
        <v>-1.588830338684734E-3</v>
      </c>
      <c r="M137" s="247">
        <v>0.10734726678240382</v>
      </c>
      <c r="N137" s="247">
        <v>-2.8516744063357007E-2</v>
      </c>
      <c r="O137" s="247">
        <v>7.263715163821291E-2</v>
      </c>
      <c r="P137" s="247">
        <v>2.2412936391576026E-2</v>
      </c>
      <c r="Q137" s="247">
        <v>0.19869090195260491</v>
      </c>
      <c r="R137" s="247">
        <v>4.3776876690816084E-2</v>
      </c>
      <c r="S137" s="247">
        <v>-8.9575678013410868E-3</v>
      </c>
      <c r="T137" s="247">
        <v>6.0861403691730098E-2</v>
      </c>
      <c r="U137" s="247">
        <v>2.0761534356155641E-2</v>
      </c>
      <c r="V137" s="247">
        <v>-2.6087489954788889E-2</v>
      </c>
      <c r="W137" s="247">
        <v>9.2704262850202099E-2</v>
      </c>
      <c r="X137" s="247">
        <v>-4.4211197879923649E-2</v>
      </c>
      <c r="Y137" s="247">
        <v>-0.12848055063093136</v>
      </c>
      <c r="Z137" s="247">
        <v>-4.669811610116989E-2</v>
      </c>
      <c r="AA137" s="247">
        <v>0.1226699711065989</v>
      </c>
      <c r="AB137" s="247">
        <v>-9.3861225791808028E-2</v>
      </c>
      <c r="AC137" s="247">
        <v>9.7206971223153998E-2</v>
      </c>
      <c r="AD137" s="247">
        <v>0.12745977314692697</v>
      </c>
      <c r="AE137" s="247">
        <v>0</v>
      </c>
      <c r="AF137" s="247">
        <v>-1</v>
      </c>
      <c r="AR137" s="247"/>
      <c r="AS137" s="247"/>
      <c r="AT137" s="247"/>
      <c r="AU137" s="247"/>
      <c r="AV137" s="247"/>
      <c r="AW137" s="247"/>
      <c r="AX137" s="247"/>
      <c r="AY137" s="247"/>
      <c r="AZ137" s="247"/>
      <c r="BA137" s="247"/>
      <c r="BB137" s="247"/>
      <c r="BC137" s="247"/>
      <c r="BD137" s="247"/>
      <c r="BE137" s="247"/>
      <c r="BF137" s="247"/>
      <c r="BG137" s="247"/>
      <c r="BH137" s="247"/>
      <c r="BI137" s="247"/>
      <c r="BJ137" s="247"/>
      <c r="BK137" s="247"/>
      <c r="BL137" s="247"/>
      <c r="BM137" s="247"/>
      <c r="BN137" s="247"/>
    </row>
    <row r="138" spans="2:66">
      <c r="B138" s="244">
        <v>0</v>
      </c>
      <c r="C138" s="244">
        <v>0</v>
      </c>
      <c r="D138" s="244">
        <v>74</v>
      </c>
      <c r="E138" s="244" t="s">
        <v>1917</v>
      </c>
      <c r="F138" s="244" t="s">
        <v>1795</v>
      </c>
      <c r="G138" s="244" t="s">
        <v>140</v>
      </c>
      <c r="H138" s="244" t="s">
        <v>1369</v>
      </c>
      <c r="I138" s="244">
        <v>0</v>
      </c>
      <c r="J138" s="247">
        <v>0.20722835410624083</v>
      </c>
      <c r="K138" s="247">
        <v>0.16184055728858104</v>
      </c>
      <c r="L138" s="247">
        <v>0.42768697722607979</v>
      </c>
      <c r="M138" s="247">
        <v>-0.54894946834646907</v>
      </c>
      <c r="N138" s="247">
        <v>-0.29805448781843757</v>
      </c>
      <c r="O138" s="247">
        <v>-1</v>
      </c>
      <c r="P138" s="247">
        <v>0.60444808832159225</v>
      </c>
      <c r="Q138" s="247">
        <v>0.75486378045390612</v>
      </c>
      <c r="R138" s="247">
        <v>-1</v>
      </c>
      <c r="S138" s="247">
        <v>0.14798696066016576</v>
      </c>
      <c r="T138" s="247">
        <v>-0.11705081804729987</v>
      </c>
      <c r="U138" s="247">
        <v>-0.22882300584299436</v>
      </c>
      <c r="V138" s="247">
        <v>-0.79800254385053615</v>
      </c>
      <c r="W138" s="247">
        <v>0.18638618795854586</v>
      </c>
      <c r="X138" s="247">
        <v>-0.47023049082837992</v>
      </c>
      <c r="Y138" s="247">
        <v>-2.0541733468481149E-2</v>
      </c>
      <c r="Z138" s="247">
        <v>0.33703773378295282</v>
      </c>
      <c r="AA138" s="247">
        <v>8.782742248415765E-3</v>
      </c>
      <c r="AB138" s="247">
        <v>-0.3545330237285661</v>
      </c>
      <c r="AC138" s="247">
        <v>1.4319379592478514</v>
      </c>
      <c r="AD138" s="247">
        <v>0.3733704334934706</v>
      </c>
      <c r="AE138" s="247">
        <v>0</v>
      </c>
      <c r="AF138" s="247">
        <v>-1</v>
      </c>
      <c r="AR138" s="247"/>
      <c r="AS138" s="247"/>
      <c r="AT138" s="247"/>
      <c r="AU138" s="247"/>
      <c r="AV138" s="247"/>
      <c r="AW138" s="247"/>
      <c r="AX138" s="247"/>
      <c r="AY138" s="247"/>
      <c r="AZ138" s="247"/>
      <c r="BA138" s="247"/>
      <c r="BB138" s="247"/>
      <c r="BC138" s="247"/>
      <c r="BD138" s="247"/>
      <c r="BE138" s="247"/>
      <c r="BF138" s="247"/>
      <c r="BG138" s="247"/>
      <c r="BH138" s="247"/>
      <c r="BI138" s="247"/>
      <c r="BJ138" s="247"/>
      <c r="BK138" s="247"/>
      <c r="BL138" s="247"/>
      <c r="BM138" s="247"/>
      <c r="BN138" s="247"/>
    </row>
    <row r="139" spans="2:66">
      <c r="B139" s="244">
        <v>0</v>
      </c>
      <c r="C139" s="244">
        <v>0</v>
      </c>
      <c r="D139" s="244">
        <v>0</v>
      </c>
      <c r="E139" s="244" t="s">
        <v>1918</v>
      </c>
      <c r="F139" s="244" t="s">
        <v>1796</v>
      </c>
      <c r="G139" s="244" t="s">
        <v>140</v>
      </c>
      <c r="H139" s="244" t="s">
        <v>1370</v>
      </c>
      <c r="I139" s="244">
        <v>0</v>
      </c>
      <c r="J139" s="247">
        <v>0.34441562858721991</v>
      </c>
      <c r="K139" s="247">
        <v>9.5752200161557749E-2</v>
      </c>
      <c r="L139" s="247">
        <v>0.31762042430168791</v>
      </c>
      <c r="M139" s="247">
        <v>-0.41508120403044091</v>
      </c>
      <c r="N139" s="247">
        <v>0.34696654053824239</v>
      </c>
      <c r="O139" s="247">
        <v>-0.68738839760214288</v>
      </c>
      <c r="P139" s="247">
        <v>-0.31515454274903282</v>
      </c>
      <c r="Q139" s="247">
        <v>-1</v>
      </c>
      <c r="R139" s="247">
        <v>-1</v>
      </c>
      <c r="S139" s="247">
        <v>0.3207373198418435</v>
      </c>
      <c r="T139" s="247">
        <v>0.86470069299774677</v>
      </c>
      <c r="U139" s="247">
        <v>-0.13898218613154201</v>
      </c>
      <c r="V139" s="247">
        <v>-0.75396188512393181</v>
      </c>
      <c r="W139" s="247">
        <v>-0.17331586667233537</v>
      </c>
      <c r="X139" s="247">
        <v>-0.65639747459716846</v>
      </c>
      <c r="Y139" s="247">
        <v>-0.16636994600569707</v>
      </c>
      <c r="Z139" s="247">
        <v>0.47622337485651112</v>
      </c>
      <c r="AA139" s="247">
        <v>-0.47277698652268185</v>
      </c>
      <c r="AB139" s="247">
        <v>-0.54577824072105774</v>
      </c>
      <c r="AC139" s="247">
        <v>1.0054339738956677</v>
      </c>
      <c r="AD139" s="247">
        <v>-0.62219931125377326</v>
      </c>
      <c r="AE139" s="247">
        <v>0</v>
      </c>
      <c r="AF139" s="247">
        <v>-1</v>
      </c>
      <c r="AR139" s="247"/>
      <c r="AS139" s="247"/>
      <c r="AT139" s="247"/>
      <c r="AU139" s="247"/>
      <c r="AV139" s="247"/>
      <c r="AW139" s="247"/>
      <c r="AX139" s="247"/>
      <c r="AY139" s="247"/>
      <c r="AZ139" s="247"/>
      <c r="BA139" s="247"/>
      <c r="BB139" s="247"/>
      <c r="BC139" s="247"/>
      <c r="BD139" s="247"/>
      <c r="BE139" s="247"/>
      <c r="BF139" s="247"/>
      <c r="BG139" s="247"/>
      <c r="BH139" s="247"/>
      <c r="BI139" s="247"/>
      <c r="BJ139" s="247"/>
      <c r="BK139" s="247"/>
      <c r="BL139" s="247"/>
      <c r="BM139" s="247"/>
      <c r="BN139" s="247"/>
    </row>
    <row r="140" spans="2:66">
      <c r="B140" s="244">
        <v>0</v>
      </c>
      <c r="C140" s="244">
        <v>0</v>
      </c>
      <c r="D140" s="244">
        <v>0</v>
      </c>
      <c r="E140" s="244" t="s">
        <v>263</v>
      </c>
      <c r="F140" s="244" t="s">
        <v>1797</v>
      </c>
      <c r="G140" s="244" t="s">
        <v>140</v>
      </c>
      <c r="H140" s="244" t="s">
        <v>1368</v>
      </c>
      <c r="I140" s="244">
        <v>0</v>
      </c>
      <c r="J140" s="247">
        <v>0.28930120023379408</v>
      </c>
      <c r="K140" s="247">
        <v>0.12269841917111816</v>
      </c>
      <c r="L140" s="247">
        <v>0.36251138387092391</v>
      </c>
      <c r="M140" s="247">
        <v>-0.47259307588794197</v>
      </c>
      <c r="N140" s="247">
        <v>4.3083363916867144E-2</v>
      </c>
      <c r="O140" s="247">
        <v>-0.82115021272546862</v>
      </c>
      <c r="P140" s="247">
        <v>5.8114151340917991E-2</v>
      </c>
      <c r="Q140" s="247">
        <v>-0.24485041253788967</v>
      </c>
      <c r="R140" s="247">
        <v>-1</v>
      </c>
      <c r="S140" s="247">
        <v>0.25295708790387239</v>
      </c>
      <c r="T140" s="247">
        <v>0.4751756854109746</v>
      </c>
      <c r="U140" s="247">
        <v>-0.1753401568595469</v>
      </c>
      <c r="V140" s="247">
        <v>-0.77026464951270235</v>
      </c>
      <c r="W140" s="247">
        <v>-3.7031902023950368E-2</v>
      </c>
      <c r="X140" s="247">
        <v>-0.58283244301268211</v>
      </c>
      <c r="Y140" s="247">
        <v>-0.10867620872922021</v>
      </c>
      <c r="Z140" s="247">
        <v>0.4159034375892019</v>
      </c>
      <c r="AA140" s="247">
        <v>-0.28630265465073601</v>
      </c>
      <c r="AB140" s="247">
        <v>-0.46695483151871037</v>
      </c>
      <c r="AC140" s="247">
        <v>1.186236050510405</v>
      </c>
      <c r="AD140" s="247">
        <v>-0.17411681550653132</v>
      </c>
      <c r="AE140" s="247">
        <v>0</v>
      </c>
      <c r="AF140" s="247">
        <v>-1</v>
      </c>
      <c r="AR140" s="247"/>
      <c r="AS140" s="247"/>
      <c r="AT140" s="247"/>
      <c r="AU140" s="247"/>
      <c r="AV140" s="247"/>
      <c r="AW140" s="247"/>
      <c r="AX140" s="247"/>
      <c r="AY140" s="247"/>
      <c r="AZ140" s="247"/>
      <c r="BA140" s="247"/>
      <c r="BB140" s="247"/>
      <c r="BC140" s="247"/>
      <c r="BD140" s="247"/>
      <c r="BE140" s="247"/>
      <c r="BF140" s="247"/>
      <c r="BG140" s="247"/>
      <c r="BH140" s="247"/>
      <c r="BI140" s="247"/>
      <c r="BJ140" s="247"/>
      <c r="BK140" s="247"/>
      <c r="BL140" s="247"/>
      <c r="BM140" s="247"/>
      <c r="BN140" s="247"/>
    </row>
    <row r="141" spans="2:66">
      <c r="B141" s="244">
        <v>0</v>
      </c>
      <c r="C141" s="244">
        <v>0</v>
      </c>
      <c r="D141" s="244">
        <v>75</v>
      </c>
      <c r="E141" s="244" t="s">
        <v>1666</v>
      </c>
      <c r="F141" s="244" t="s">
        <v>1798</v>
      </c>
      <c r="G141" s="244" t="s">
        <v>1496</v>
      </c>
      <c r="H141" s="244" t="s">
        <v>1363</v>
      </c>
      <c r="I141" s="244">
        <v>0</v>
      </c>
      <c r="J141" s="247">
        <v>-9.8357645764053786E-2</v>
      </c>
      <c r="K141" s="247">
        <v>-6.347145069505819E-2</v>
      </c>
      <c r="L141" s="247">
        <v>-0.33303097983393248</v>
      </c>
      <c r="M141" s="247">
        <v>0.26854646123432852</v>
      </c>
      <c r="N141" s="247">
        <v>-6.4686616004819592E-2</v>
      </c>
      <c r="O141" s="247">
        <v>0.23750878441044865</v>
      </c>
      <c r="P141" s="247">
        <v>1.1448817299044683E-2</v>
      </c>
      <c r="Q141" s="247" t="e">
        <v>#VALUE!</v>
      </c>
      <c r="R141" s="247">
        <v>0.29856104711252707</v>
      </c>
      <c r="S141" s="247">
        <v>-4.0208790347569861E-3</v>
      </c>
      <c r="T141" s="247">
        <v>0.15861805963130338</v>
      </c>
      <c r="U141" s="247">
        <v>-8.2730803009537376E-2</v>
      </c>
      <c r="V141" s="247">
        <v>-0.13805929168548764</v>
      </c>
      <c r="W141" s="247">
        <v>-5.9300269413861954E-2</v>
      </c>
      <c r="X141" s="247">
        <v>0.14138751978109651</v>
      </c>
      <c r="Y141" s="247">
        <v>0.25777216941916181</v>
      </c>
      <c r="Z141" s="247">
        <v>0.12258032768160113</v>
      </c>
      <c r="AA141" s="247">
        <v>9.9271118209208517E-2</v>
      </c>
      <c r="AB141" s="247">
        <v>-1.9537900892676187E-2</v>
      </c>
      <c r="AC141" s="247">
        <v>0.13113281153629699</v>
      </c>
      <c r="AD141" s="247">
        <v>3.1422609015402538E-2</v>
      </c>
      <c r="AE141" s="247">
        <v>0</v>
      </c>
      <c r="AF141" s="247">
        <v>-1</v>
      </c>
      <c r="AR141" s="247"/>
      <c r="AS141" s="247"/>
      <c r="AT141" s="247"/>
      <c r="AU141" s="247"/>
      <c r="AV141" s="247"/>
      <c r="AW141" s="247"/>
      <c r="AX141" s="247"/>
      <c r="AY141" s="247"/>
      <c r="AZ141" s="247"/>
      <c r="BA141" s="247"/>
      <c r="BB141" s="247"/>
      <c r="BC141" s="247"/>
      <c r="BD141" s="247"/>
      <c r="BE141" s="247"/>
      <c r="BF141" s="247"/>
      <c r="BG141" s="247"/>
      <c r="BH141" s="247"/>
      <c r="BI141" s="247"/>
      <c r="BJ141" s="247"/>
      <c r="BK141" s="247"/>
      <c r="BL141" s="247"/>
      <c r="BM141" s="247"/>
      <c r="BN141" s="247"/>
    </row>
    <row r="142" spans="2:66">
      <c r="B142" s="244">
        <v>0</v>
      </c>
      <c r="C142" s="244">
        <v>0</v>
      </c>
      <c r="D142" s="244">
        <v>0</v>
      </c>
      <c r="E142" s="244" t="s">
        <v>1667</v>
      </c>
      <c r="F142" s="244" t="s">
        <v>1799</v>
      </c>
      <c r="G142" s="244" t="s">
        <v>1496</v>
      </c>
      <c r="H142" s="244" t="s">
        <v>1364</v>
      </c>
      <c r="I142" s="244">
        <v>0</v>
      </c>
      <c r="J142" s="247">
        <v>-7.5175894638237276E-2</v>
      </c>
      <c r="K142" s="247">
        <v>-6.7985377635980837E-2</v>
      </c>
      <c r="L142" s="247">
        <v>0.17603595152683152</v>
      </c>
      <c r="M142" s="247">
        <v>0.26566103042072226</v>
      </c>
      <c r="N142" s="247">
        <v>-1.7743999248667409E-2</v>
      </c>
      <c r="O142" s="247">
        <v>0.12155278839626797</v>
      </c>
      <c r="P142" s="247">
        <v>-2.4226914717292134E-2</v>
      </c>
      <c r="Q142" s="247" t="e">
        <v>#VALUE!</v>
      </c>
      <c r="R142" s="247">
        <v>0.19991338166372877</v>
      </c>
      <c r="S142" s="247">
        <v>7.4401554364861622E-2</v>
      </c>
      <c r="T142" s="247">
        <v>0.16007669041469577</v>
      </c>
      <c r="U142" s="247">
        <v>-0.10995864219647167</v>
      </c>
      <c r="V142" s="247">
        <v>0.30373585968415456</v>
      </c>
      <c r="W142" s="247">
        <v>0.12253057303869817</v>
      </c>
      <c r="X142" s="247">
        <v>-1.0194414663259293E-3</v>
      </c>
      <c r="Y142" s="247">
        <v>-5.3088851652630595E-2</v>
      </c>
      <c r="Z142" s="247">
        <v>0.21092052024199426</v>
      </c>
      <c r="AA142" s="247">
        <v>-5.8632572972774147E-2</v>
      </c>
      <c r="AB142" s="247">
        <v>0.37300296158827906</v>
      </c>
      <c r="AC142" s="247">
        <v>-0.10570201588182908</v>
      </c>
      <c r="AD142" s="247">
        <v>0.10493684342198684</v>
      </c>
      <c r="AE142" s="247">
        <v>0</v>
      </c>
      <c r="AF142" s="247">
        <v>-1</v>
      </c>
      <c r="AR142" s="247"/>
      <c r="AS142" s="247"/>
      <c r="AT142" s="247"/>
      <c r="AU142" s="247"/>
      <c r="AV142" s="247"/>
      <c r="AW142" s="247"/>
      <c r="AX142" s="247"/>
      <c r="AY142" s="247"/>
      <c r="AZ142" s="247"/>
      <c r="BA142" s="247"/>
      <c r="BB142" s="247"/>
      <c r="BC142" s="247"/>
      <c r="BD142" s="247"/>
      <c r="BE142" s="247"/>
      <c r="BF142" s="247"/>
      <c r="BG142" s="247"/>
      <c r="BH142" s="247"/>
      <c r="BI142" s="247"/>
      <c r="BJ142" s="247"/>
      <c r="BK142" s="247"/>
      <c r="BL142" s="247"/>
      <c r="BM142" s="247"/>
      <c r="BN142" s="247"/>
    </row>
    <row r="143" spans="2:66">
      <c r="B143" s="244">
        <v>0</v>
      </c>
      <c r="C143" s="244">
        <v>0</v>
      </c>
      <c r="D143" s="244">
        <v>0</v>
      </c>
      <c r="E143" s="244" t="s">
        <v>264</v>
      </c>
      <c r="F143" s="244" t="s">
        <v>1800</v>
      </c>
      <c r="G143" s="244" t="s">
        <v>1496</v>
      </c>
      <c r="H143" s="244" t="s">
        <v>1362</v>
      </c>
      <c r="I143" s="244">
        <v>0</v>
      </c>
      <c r="J143" s="247">
        <v>-8.7886035762892098E-2</v>
      </c>
      <c r="K143" s="247">
        <v>-7.771335088294852E-2</v>
      </c>
      <c r="L143" s="247">
        <v>9.1651837054109661E-2</v>
      </c>
      <c r="M143" s="247">
        <v>0.27526355397339936</v>
      </c>
      <c r="N143" s="247">
        <v>-3.3517297882297105E-2</v>
      </c>
      <c r="O143" s="247">
        <v>0.15899618542773827</v>
      </c>
      <c r="P143" s="247">
        <v>1.0413291494703941E-2</v>
      </c>
      <c r="Q143" s="247" t="e">
        <v>#VALUE!</v>
      </c>
      <c r="R143" s="247">
        <v>0.19851020518207002</v>
      </c>
      <c r="S143" s="247">
        <v>3.7720572554649973E-2</v>
      </c>
      <c r="T143" s="247">
        <v>0.1772111428093312</v>
      </c>
      <c r="U143" s="247">
        <v>-9.3646292099147613E-2</v>
      </c>
      <c r="V143" s="247">
        <v>0.1346015207548526</v>
      </c>
      <c r="W143" s="247">
        <v>3.586879699743168E-2</v>
      </c>
      <c r="X143" s="247">
        <v>5.3176858082122469E-2</v>
      </c>
      <c r="Y143" s="247">
        <v>6.0249214561087117E-2</v>
      </c>
      <c r="Z143" s="247">
        <v>0.15760800857606611</v>
      </c>
      <c r="AA143" s="247">
        <v>2.4503699478348128E-3</v>
      </c>
      <c r="AB143" s="247">
        <v>0.18787335402332742</v>
      </c>
      <c r="AC143" s="247">
        <v>1.6550775977954076E-2</v>
      </c>
      <c r="AD143" s="247">
        <v>8.2530012241521247E-2</v>
      </c>
      <c r="AE143" s="247">
        <v>0</v>
      </c>
      <c r="AF143" s="247">
        <v>-1</v>
      </c>
      <c r="AR143" s="247"/>
      <c r="AS143" s="247"/>
      <c r="AT143" s="247"/>
      <c r="AU143" s="247"/>
      <c r="AV143" s="247"/>
      <c r="AW143" s="247"/>
      <c r="AX143" s="247"/>
      <c r="AY143" s="247"/>
      <c r="AZ143" s="247"/>
      <c r="BA143" s="247"/>
      <c r="BB143" s="247"/>
      <c r="BC143" s="247"/>
      <c r="BD143" s="247"/>
      <c r="BE143" s="247"/>
      <c r="BF143" s="247"/>
      <c r="BG143" s="247"/>
      <c r="BH143" s="247"/>
      <c r="BI143" s="247"/>
      <c r="BJ143" s="247"/>
      <c r="BK143" s="247"/>
      <c r="BL143" s="247"/>
      <c r="BM143" s="247"/>
      <c r="BN143" s="247"/>
    </row>
    <row r="144" spans="2:66">
      <c r="B144" s="244">
        <v>0</v>
      </c>
      <c r="C144" s="244">
        <v>0</v>
      </c>
      <c r="D144" s="244">
        <v>76</v>
      </c>
      <c r="E144" s="244" t="s">
        <v>1919</v>
      </c>
      <c r="F144" s="244" t="s">
        <v>1801</v>
      </c>
      <c r="G144" s="244" t="s">
        <v>1497</v>
      </c>
      <c r="H144" s="244" t="s">
        <v>1366</v>
      </c>
      <c r="I144" s="244">
        <v>1</v>
      </c>
      <c r="J144" s="247">
        <v>-2.0408163265306048E-2</v>
      </c>
      <c r="K144" s="247">
        <v>-0.11632653061224477</v>
      </c>
      <c r="L144" s="247">
        <v>5.6122448979591906E-2</v>
      </c>
      <c r="M144" s="247">
        <v>0.11836734693877551</v>
      </c>
      <c r="N144" s="247">
        <v>-7.3469387755101923E-2</v>
      </c>
      <c r="O144" s="247">
        <v>-4.5918367346938702E-2</v>
      </c>
      <c r="P144" s="247">
        <v>8.8775510204081726E-2</v>
      </c>
      <c r="Q144" s="247">
        <v>-0.18979591836734686</v>
      </c>
      <c r="R144" s="247">
        <v>-8.0612244897959096E-2</v>
      </c>
      <c r="S144" s="247">
        <v>0.11530612244897967</v>
      </c>
      <c r="T144" s="247">
        <v>-0.18469387755102026</v>
      </c>
      <c r="U144" s="247">
        <v>-7.14285714285699E-3</v>
      </c>
      <c r="V144" s="247">
        <v>0.25918367346938781</v>
      </c>
      <c r="W144" s="247">
        <v>-6.7346938775510221E-2</v>
      </c>
      <c r="X144" s="247">
        <v>8.1632653061224553E-2</v>
      </c>
      <c r="Y144" s="247">
        <v>-7.14285714285699E-3</v>
      </c>
      <c r="Z144" s="247">
        <v>6.1224489795918867E-3</v>
      </c>
      <c r="AA144" s="247">
        <v>-8.6734693877550978E-2</v>
      </c>
      <c r="AB144" s="247">
        <v>-0.29081632653061218</v>
      </c>
      <c r="AC144" s="247">
        <v>-2.8571428571428505E-2</v>
      </c>
      <c r="AD144" s="247">
        <v>-0.17959183673469384</v>
      </c>
      <c r="AE144" s="247">
        <v>0</v>
      </c>
      <c r="AF144" s="247">
        <v>1</v>
      </c>
      <c r="AR144" s="247"/>
      <c r="AS144" s="247"/>
      <c r="AT144" s="247"/>
      <c r="AU144" s="247"/>
      <c r="AV144" s="247"/>
      <c r="AW144" s="247"/>
      <c r="AX144" s="247"/>
      <c r="AY144" s="247"/>
      <c r="AZ144" s="247"/>
      <c r="BA144" s="247"/>
      <c r="BB144" s="247"/>
      <c r="BC144" s="247"/>
      <c r="BD144" s="247"/>
      <c r="BE144" s="247"/>
      <c r="BF144" s="247"/>
      <c r="BG144" s="247"/>
      <c r="BH144" s="247"/>
      <c r="BI144" s="247"/>
      <c r="BJ144" s="247"/>
      <c r="BK144" s="247"/>
      <c r="BL144" s="247"/>
      <c r="BM144" s="247"/>
      <c r="BN144" s="247"/>
    </row>
    <row r="145" spans="2:66">
      <c r="B145" s="244">
        <v>0</v>
      </c>
      <c r="C145" s="244">
        <v>0</v>
      </c>
      <c r="D145" s="244">
        <v>0</v>
      </c>
      <c r="E145" s="244" t="s">
        <v>1920</v>
      </c>
      <c r="F145" s="244" t="s">
        <v>1802</v>
      </c>
      <c r="G145" s="244" t="s">
        <v>1497</v>
      </c>
      <c r="H145" s="244" t="s">
        <v>1367</v>
      </c>
      <c r="I145" s="244">
        <v>1</v>
      </c>
      <c r="J145" s="247">
        <v>-9.5057034220530302E-4</v>
      </c>
      <c r="K145" s="247">
        <v>-4.0874524714828872E-2</v>
      </c>
      <c r="L145" s="247">
        <v>9.5057034220530302E-4</v>
      </c>
      <c r="M145" s="247">
        <v>9.7908745247148238E-2</v>
      </c>
      <c r="N145" s="247">
        <v>-0.18441064638783283</v>
      </c>
      <c r="O145" s="247">
        <v>-8.2699619771863214E-2</v>
      </c>
      <c r="P145" s="247">
        <v>3.5171102661596884E-2</v>
      </c>
      <c r="Q145" s="247">
        <v>0.18631178707224327</v>
      </c>
      <c r="R145" s="247">
        <v>-4.7528517110266835E-3</v>
      </c>
      <c r="S145" s="247">
        <v>9.315589353612172E-2</v>
      </c>
      <c r="T145" s="247">
        <v>3.2319391634980973E-2</v>
      </c>
      <c r="U145" s="247">
        <v>-9.5057034220531987E-3</v>
      </c>
      <c r="V145" s="247">
        <v>0.17585551330798477</v>
      </c>
      <c r="W145" s="247">
        <v>6.7490494296577858E-2</v>
      </c>
      <c r="X145" s="247">
        <v>0.1302281368821292</v>
      </c>
      <c r="Y145" s="247">
        <v>1.6159695817490487E-2</v>
      </c>
      <c r="Z145" s="247">
        <v>-8.4600760456273821E-2</v>
      </c>
      <c r="AA145" s="247">
        <v>-0.12072243346007601</v>
      </c>
      <c r="AB145" s="247">
        <v>-0.20912547528517123</v>
      </c>
      <c r="AC145" s="247">
        <v>-0.15019011406844107</v>
      </c>
      <c r="AD145" s="247">
        <v>-0.20342205323193924</v>
      </c>
      <c r="AE145" s="247">
        <v>0</v>
      </c>
      <c r="AF145" s="247">
        <v>1</v>
      </c>
      <c r="AR145" s="247"/>
      <c r="AS145" s="247"/>
      <c r="AT145" s="247"/>
      <c r="AU145" s="247"/>
      <c r="AV145" s="247"/>
      <c r="AW145" s="247"/>
      <c r="AX145" s="247"/>
      <c r="AY145" s="247"/>
      <c r="AZ145" s="247"/>
      <c r="BA145" s="247"/>
      <c r="BB145" s="247"/>
      <c r="BC145" s="247"/>
      <c r="BD145" s="247"/>
      <c r="BE145" s="247"/>
      <c r="BF145" s="247"/>
      <c r="BG145" s="247"/>
      <c r="BH145" s="247"/>
      <c r="BI145" s="247"/>
      <c r="BJ145" s="247"/>
      <c r="BK145" s="247"/>
      <c r="BL145" s="247"/>
      <c r="BM145" s="247"/>
      <c r="BN145" s="247"/>
    </row>
    <row r="146" spans="2:66">
      <c r="B146" s="244">
        <v>0</v>
      </c>
      <c r="C146" s="244">
        <v>0</v>
      </c>
      <c r="D146" s="244">
        <v>0</v>
      </c>
      <c r="E146" s="244" t="s">
        <v>1921</v>
      </c>
      <c r="F146" s="244" t="s">
        <v>1803</v>
      </c>
      <c r="G146" s="244" t="s">
        <v>1497</v>
      </c>
      <c r="H146" s="244" t="s">
        <v>1365</v>
      </c>
      <c r="I146" s="244">
        <v>1</v>
      </c>
      <c r="J146" s="247">
        <v>-8.8845014807502325E-3</v>
      </c>
      <c r="K146" s="247">
        <v>-6.1204343534057175E-2</v>
      </c>
      <c r="L146" s="247">
        <v>4.4422507403751338E-2</v>
      </c>
      <c r="M146" s="247">
        <v>0.11056268509378094</v>
      </c>
      <c r="N146" s="247">
        <v>-0.136229022704837</v>
      </c>
      <c r="O146" s="247">
        <v>-0.10167818361303053</v>
      </c>
      <c r="P146" s="247">
        <v>7.3050345508390929E-2</v>
      </c>
      <c r="Q146" s="247">
        <v>2.8627838104639772E-2</v>
      </c>
      <c r="R146" s="247">
        <v>-3.4550839091806479E-2</v>
      </c>
      <c r="S146" s="247">
        <v>0.10069101678183626</v>
      </c>
      <c r="T146" s="247">
        <v>-7.5024679170779832E-2</v>
      </c>
      <c r="U146" s="247">
        <v>-1.3820335636722485E-2</v>
      </c>
      <c r="V146" s="247">
        <v>0.21322803553800601</v>
      </c>
      <c r="W146" s="247">
        <v>-1.2833168805528036E-2</v>
      </c>
      <c r="X146" s="247">
        <v>0.13030602171767031</v>
      </c>
      <c r="Y146" s="247">
        <v>5.9230009871668798E-3</v>
      </c>
      <c r="Z146" s="247">
        <v>-4.8371174728528962E-2</v>
      </c>
      <c r="AA146" s="247">
        <v>-9.9703849950641632E-2</v>
      </c>
      <c r="AB146" s="247">
        <v>-0.22902270483711731</v>
      </c>
      <c r="AC146" s="247">
        <v>-0.10069101678183608</v>
      </c>
      <c r="AD146" s="247">
        <v>-0.19052319842053303</v>
      </c>
      <c r="AE146" s="247">
        <v>0</v>
      </c>
      <c r="AF146" s="247">
        <v>1</v>
      </c>
      <c r="AR146" s="247"/>
      <c r="AS146" s="247"/>
      <c r="AT146" s="247"/>
      <c r="AU146" s="247"/>
      <c r="AV146" s="247"/>
      <c r="AW146" s="247"/>
      <c r="AX146" s="247"/>
      <c r="AY146" s="247"/>
      <c r="AZ146" s="247"/>
      <c r="BA146" s="247"/>
      <c r="BB146" s="247"/>
      <c r="BC146" s="247"/>
      <c r="BD146" s="247"/>
      <c r="BE146" s="247"/>
      <c r="BF146" s="247"/>
      <c r="BG146" s="247"/>
      <c r="BH146" s="247"/>
      <c r="BI146" s="247"/>
      <c r="BJ146" s="247"/>
      <c r="BK146" s="247"/>
      <c r="BL146" s="247"/>
      <c r="BM146" s="247"/>
      <c r="BN146" s="247"/>
    </row>
    <row r="147" spans="2:66">
      <c r="B147" s="244">
        <v>0</v>
      </c>
      <c r="C147" s="244">
        <v>0</v>
      </c>
      <c r="D147" s="244">
        <v>77</v>
      </c>
      <c r="E147" s="244" t="s">
        <v>1922</v>
      </c>
      <c r="F147" s="244" t="s">
        <v>1519</v>
      </c>
      <c r="G147" s="244" t="s">
        <v>1497</v>
      </c>
      <c r="H147" s="244" t="s">
        <v>1360</v>
      </c>
      <c r="I147" s="244">
        <v>1</v>
      </c>
      <c r="J147" s="247">
        <v>5.3726761928937751E-2</v>
      </c>
      <c r="K147" s="247">
        <v>-5.8687359535863425E-2</v>
      </c>
      <c r="L147" s="247">
        <v>-2.5583554565924375E-3</v>
      </c>
      <c r="M147" s="247">
        <v>0.25042563579414323</v>
      </c>
      <c r="N147" s="247">
        <v>-0.20870230057390024</v>
      </c>
      <c r="O147" s="247">
        <v>-0.32010103687776836</v>
      </c>
      <c r="P147" s="247">
        <v>-0.14529305408223323</v>
      </c>
      <c r="Q147" s="247">
        <v>-0.4865359841170927</v>
      </c>
      <c r="R147" s="247">
        <v>-0.29036556028027738</v>
      </c>
      <c r="S147" s="247">
        <v>5.2407366645289409E-2</v>
      </c>
      <c r="T147" s="247">
        <v>8.3662893856357667E-2</v>
      </c>
      <c r="U147" s="247">
        <v>-6.3228051269166559E-3</v>
      </c>
      <c r="V147" s="247">
        <v>-1.1367729866032274E-2</v>
      </c>
      <c r="W147" s="247">
        <v>-0.19225980713736196</v>
      </c>
      <c r="X147" s="247">
        <v>0.12930160269120319</v>
      </c>
      <c r="Y147" s="247">
        <v>-2.8973072833127802E-2</v>
      </c>
      <c r="Z147" s="247">
        <v>4.8295662169075375E-3</v>
      </c>
      <c r="AA147" s="247">
        <v>6.963648086876835E-2</v>
      </c>
      <c r="AB147" s="247">
        <v>-0.17672588449431609</v>
      </c>
      <c r="AC147" s="247">
        <v>0.17095704375886248</v>
      </c>
      <c r="AD147" s="247">
        <v>-9.7749849400390887E-2</v>
      </c>
      <c r="AE147" s="247">
        <v>0</v>
      </c>
      <c r="AF147" s="247">
        <v>1</v>
      </c>
      <c r="AR147" s="247"/>
      <c r="AS147" s="247"/>
      <c r="AT147" s="247"/>
      <c r="AU147" s="247"/>
      <c r="AV147" s="247"/>
      <c r="AW147" s="247"/>
      <c r="AX147" s="247"/>
      <c r="AY147" s="247"/>
      <c r="AZ147" s="247"/>
      <c r="BA147" s="247"/>
      <c r="BB147" s="247"/>
      <c r="BC147" s="247"/>
      <c r="BD147" s="247"/>
      <c r="BE147" s="247"/>
      <c r="BF147" s="247"/>
      <c r="BG147" s="247"/>
      <c r="BH147" s="247"/>
      <c r="BI147" s="247"/>
      <c r="BJ147" s="247"/>
      <c r="BK147" s="247"/>
      <c r="BL147" s="247"/>
      <c r="BM147" s="247"/>
      <c r="BN147" s="247"/>
    </row>
    <row r="148" spans="2:66">
      <c r="B148" s="244">
        <v>0</v>
      </c>
      <c r="C148" s="244">
        <v>0</v>
      </c>
      <c r="D148" s="244">
        <v>0</v>
      </c>
      <c r="E148" s="244" t="s">
        <v>1923</v>
      </c>
      <c r="F148" s="244" t="s">
        <v>1520</v>
      </c>
      <c r="G148" s="244" t="s">
        <v>1497</v>
      </c>
      <c r="H148" s="244" t="s">
        <v>1361</v>
      </c>
      <c r="I148" s="244">
        <v>1</v>
      </c>
      <c r="J148" s="247">
        <v>0.16664868232623747</v>
      </c>
      <c r="K148" s="247">
        <v>-0.1031809508420196</v>
      </c>
      <c r="L148" s="247">
        <v>2.7591412414183669E-2</v>
      </c>
      <c r="M148" s="247">
        <v>6.0684406275468485E-2</v>
      </c>
      <c r="N148" s="247">
        <v>-0.34685773808329573</v>
      </c>
      <c r="O148" s="247">
        <v>-0.40982769194397334</v>
      </c>
      <c r="P148" s="247">
        <v>-0.40499794761622532</v>
      </c>
      <c r="Q148" s="247">
        <v>0.50705320527036979</v>
      </c>
      <c r="R148" s="247">
        <v>-0.36535630412586073</v>
      </c>
      <c r="S148" s="247">
        <v>0.14281554519392453</v>
      </c>
      <c r="T148" s="247">
        <v>-0.22864368611379357</v>
      </c>
      <c r="U148" s="247">
        <v>-6.9925826796161022E-2</v>
      </c>
      <c r="V148" s="247">
        <v>0.1438295366492843</v>
      </c>
      <c r="W148" s="247">
        <v>0.18349720772780792</v>
      </c>
      <c r="X148" s="247">
        <v>0.21185860295836084</v>
      </c>
      <c r="Y148" s="247">
        <v>-3.8005158884869543E-2</v>
      </c>
      <c r="Z148" s="247">
        <v>-5.6111142139368825E-3</v>
      </c>
      <c r="AA148" s="247">
        <v>0.22536963241996388</v>
      </c>
      <c r="AB148" s="247">
        <v>-0.10520568030421897</v>
      </c>
      <c r="AC148" s="247">
        <v>-4.8674301064365613E-2</v>
      </c>
      <c r="AD148" s="247">
        <v>-0.1532748399438888</v>
      </c>
      <c r="AE148" s="247">
        <v>0</v>
      </c>
      <c r="AF148" s="247">
        <v>1</v>
      </c>
      <c r="AR148" s="247"/>
      <c r="AS148" s="247"/>
      <c r="AT148" s="247"/>
      <c r="AU148" s="247"/>
      <c r="AV148" s="247"/>
      <c r="AW148" s="247"/>
      <c r="AX148" s="247"/>
      <c r="AY148" s="247"/>
      <c r="AZ148" s="247"/>
      <c r="BA148" s="247"/>
      <c r="BB148" s="247"/>
      <c r="BC148" s="247"/>
      <c r="BD148" s="247"/>
      <c r="BE148" s="247"/>
      <c r="BF148" s="247"/>
      <c r="BG148" s="247"/>
      <c r="BH148" s="247"/>
      <c r="BI148" s="247"/>
      <c r="BJ148" s="247"/>
      <c r="BK148" s="247"/>
      <c r="BL148" s="247"/>
      <c r="BM148" s="247"/>
      <c r="BN148" s="247"/>
    </row>
    <row r="149" spans="2:66">
      <c r="B149" s="244">
        <v>0</v>
      </c>
      <c r="C149" s="244">
        <v>0</v>
      </c>
      <c r="D149" s="244">
        <v>0</v>
      </c>
      <c r="E149" s="244" t="s">
        <v>1924</v>
      </c>
      <c r="F149" s="244" t="s">
        <v>1518</v>
      </c>
      <c r="G149" s="244" t="s">
        <v>1497</v>
      </c>
      <c r="H149" s="244" t="s">
        <v>1359</v>
      </c>
      <c r="I149" s="244">
        <v>1</v>
      </c>
      <c r="J149" s="247">
        <v>0.10230589411015062</v>
      </c>
      <c r="K149" s="247">
        <v>-7.5971909383358308E-2</v>
      </c>
      <c r="L149" s="247">
        <v>1.2821766741748026E-2</v>
      </c>
      <c r="M149" s="247">
        <v>0.16099812328960791</v>
      </c>
      <c r="N149" s="247">
        <v>-0.27941922688828252</v>
      </c>
      <c r="O149" s="247">
        <v>-0.36565687768845062</v>
      </c>
      <c r="P149" s="247">
        <v>-0.26761522207739641</v>
      </c>
      <c r="Q149" s="247">
        <v>-0.16563615446740351</v>
      </c>
      <c r="R149" s="247">
        <v>-0.32553226721722001</v>
      </c>
      <c r="S149" s="247">
        <v>9.5274040388976813E-2</v>
      </c>
      <c r="T149" s="247">
        <v>-6.5212296810754397E-2</v>
      </c>
      <c r="U149" s="247">
        <v>-3.4288699646930501E-2</v>
      </c>
      <c r="V149" s="247">
        <v>7.0219762980580219E-2</v>
      </c>
      <c r="W149" s="247">
        <v>-3.1791745185725168E-3</v>
      </c>
      <c r="X149" s="247">
        <v>0.17039523249710947</v>
      </c>
      <c r="Y149" s="247">
        <v>-3.283565323659924E-2</v>
      </c>
      <c r="Z149" s="247">
        <v>1.4811292799745955E-3</v>
      </c>
      <c r="AA149" s="247">
        <v>0.14286966256011191</v>
      </c>
      <c r="AB149" s="247">
        <v>-0.14675962419310171</v>
      </c>
      <c r="AC149" s="247">
        <v>6.7490882751114048E-2</v>
      </c>
      <c r="AD149" s="247">
        <v>-0.12793635453364033</v>
      </c>
      <c r="AE149" s="247">
        <v>0</v>
      </c>
      <c r="AF149" s="247">
        <v>1</v>
      </c>
      <c r="AR149" s="247"/>
      <c r="AS149" s="247"/>
      <c r="AT149" s="247"/>
      <c r="AU149" s="247"/>
      <c r="AV149" s="247"/>
      <c r="AW149" s="247"/>
      <c r="AX149" s="247"/>
      <c r="AY149" s="247"/>
      <c r="AZ149" s="247"/>
      <c r="BA149" s="247"/>
      <c r="BB149" s="247"/>
      <c r="BC149" s="247"/>
      <c r="BD149" s="247"/>
      <c r="BE149" s="247"/>
      <c r="BF149" s="247"/>
      <c r="BG149" s="247"/>
      <c r="BH149" s="247"/>
      <c r="BI149" s="247"/>
      <c r="BJ149" s="247"/>
      <c r="BK149" s="247"/>
      <c r="BL149" s="247"/>
      <c r="BM149" s="247"/>
      <c r="BN149" s="247"/>
    </row>
    <row r="150" spans="2:66">
      <c r="B150" s="244">
        <v>0</v>
      </c>
      <c r="C150" s="244">
        <v>0</v>
      </c>
      <c r="D150" s="244">
        <v>78</v>
      </c>
      <c r="E150" s="244" t="s">
        <v>1925</v>
      </c>
      <c r="F150" s="244" t="s">
        <v>1546</v>
      </c>
      <c r="G150" s="244" t="s">
        <v>1497</v>
      </c>
      <c r="H150" s="244" t="s">
        <v>1465</v>
      </c>
      <c r="I150" s="244">
        <v>0</v>
      </c>
      <c r="J150" s="247">
        <v>2.0322370135320155E-3</v>
      </c>
      <c r="K150" s="247">
        <v>-7.4823492589243645E-2</v>
      </c>
      <c r="L150" s="247">
        <v>-8.6274608482045684E-2</v>
      </c>
      <c r="M150" s="247">
        <v>5.3738398982623295E-2</v>
      </c>
      <c r="N150" s="247">
        <v>1.1667208000572965E-2</v>
      </c>
      <c r="O150" s="247">
        <v>2.1451169971010774E-2</v>
      </c>
      <c r="P150" s="247">
        <v>4.6552287944168338E-2</v>
      </c>
      <c r="Q150" s="247">
        <v>0.10363691405019186</v>
      </c>
      <c r="R150" s="247">
        <v>7.9644840811963269E-2</v>
      </c>
      <c r="S150" s="247">
        <v>-9.5871835086626216E-3</v>
      </c>
      <c r="T150" s="247">
        <v>-5.7391988986586505E-2</v>
      </c>
      <c r="U150" s="247">
        <v>-1.5762363133847608E-2</v>
      </c>
      <c r="V150" s="247">
        <v>2.8481557840893696E-3</v>
      </c>
      <c r="W150" s="247">
        <v>5.4803408604681796E-2</v>
      </c>
      <c r="X150" s="247">
        <v>-1.8061018098431839E-3</v>
      </c>
      <c r="Y150" s="247">
        <v>2.2703577141074884E-2</v>
      </c>
      <c r="Z150" s="247">
        <v>-2.6681857125151684E-2</v>
      </c>
      <c r="AA150" s="247">
        <v>2.6936245433840229E-2</v>
      </c>
      <c r="AB150" s="247">
        <v>-2.7564656292700378E-2</v>
      </c>
      <c r="AC150" s="247">
        <v>5.5883427688771282E-2</v>
      </c>
      <c r="AD150" s="247">
        <v>4.1166870894677569E-2</v>
      </c>
      <c r="AE150" s="247">
        <v>0</v>
      </c>
      <c r="AF150" s="247">
        <v>-1</v>
      </c>
      <c r="AR150" s="247"/>
      <c r="AS150" s="247"/>
      <c r="AT150" s="247"/>
      <c r="AU150" s="247"/>
      <c r="AV150" s="247"/>
      <c r="AW150" s="247"/>
      <c r="AX150" s="247"/>
      <c r="AY150" s="247"/>
      <c r="AZ150" s="247"/>
      <c r="BA150" s="247"/>
      <c r="BB150" s="247"/>
      <c r="BC150" s="247"/>
      <c r="BD150" s="247"/>
      <c r="BE150" s="247"/>
      <c r="BF150" s="247"/>
      <c r="BG150" s="247"/>
      <c r="BH150" s="247"/>
      <c r="BI150" s="247"/>
      <c r="BJ150" s="247"/>
      <c r="BK150" s="247"/>
      <c r="BL150" s="247"/>
      <c r="BM150" s="247"/>
      <c r="BN150" s="247"/>
    </row>
    <row r="151" spans="2:66">
      <c r="B151" s="244">
        <v>0</v>
      </c>
      <c r="C151" s="244">
        <v>0</v>
      </c>
      <c r="D151" s="244">
        <v>0</v>
      </c>
      <c r="E151" s="244" t="s">
        <v>1926</v>
      </c>
      <c r="F151" s="244" t="s">
        <v>1547</v>
      </c>
      <c r="G151" s="244" t="s">
        <v>1497</v>
      </c>
      <c r="H151" s="244" t="s">
        <v>1466</v>
      </c>
      <c r="I151" s="244">
        <v>0</v>
      </c>
      <c r="J151" s="247">
        <v>1.4812264589194766E-2</v>
      </c>
      <c r="K151" s="247">
        <v>-4.2111470217905025E-2</v>
      </c>
      <c r="L151" s="247">
        <v>-4.6253955473708516E-2</v>
      </c>
      <c r="M151" s="247">
        <v>4.7361504305880519E-3</v>
      </c>
      <c r="N151" s="247">
        <v>8.4769211718662193E-3</v>
      </c>
      <c r="O151" s="247">
        <v>5.4981232990422837E-3</v>
      </c>
      <c r="P151" s="247">
        <v>1.857214402949696E-3</v>
      </c>
      <c r="Q151" s="247">
        <v>2.5608139744398965E-2</v>
      </c>
      <c r="R151" s="247">
        <v>4.3359797262101242E-2</v>
      </c>
      <c r="S151" s="247">
        <v>-3.6920813443283899E-3</v>
      </c>
      <c r="T151" s="247">
        <v>-9.7705477082138448E-2</v>
      </c>
      <c r="U151" s="247">
        <v>-3.3495282256536499E-3</v>
      </c>
      <c r="V151" s="247">
        <v>4.61620825761371E-3</v>
      </c>
      <c r="W151" s="247">
        <v>5.1905812034960919E-2</v>
      </c>
      <c r="X151" s="247">
        <v>1.1291405824828259E-3</v>
      </c>
      <c r="Y151" s="247">
        <v>3.5264294359468255E-2</v>
      </c>
      <c r="Z151" s="247">
        <v>-1.0053334862029367E-2</v>
      </c>
      <c r="AA151" s="247">
        <v>1.6545866221617411E-2</v>
      </c>
      <c r="AB151" s="247">
        <v>4.4536007860260664E-2</v>
      </c>
      <c r="AC151" s="247">
        <v>-6.7794857212136331E-3</v>
      </c>
      <c r="AD151" s="247">
        <v>2.7414181699113013E-2</v>
      </c>
      <c r="AE151" s="247">
        <v>0</v>
      </c>
      <c r="AF151" s="247">
        <v>-1</v>
      </c>
      <c r="AR151" s="247"/>
      <c r="AS151" s="247"/>
      <c r="AT151" s="247"/>
      <c r="AU151" s="247"/>
      <c r="AV151" s="247"/>
      <c r="AW151" s="247"/>
      <c r="AX151" s="247"/>
      <c r="AY151" s="247"/>
      <c r="AZ151" s="247"/>
      <c r="BA151" s="247"/>
      <c r="BB151" s="247"/>
      <c r="BC151" s="247"/>
      <c r="BD151" s="247"/>
      <c r="BE151" s="247"/>
      <c r="BF151" s="247"/>
      <c r="BG151" s="247"/>
      <c r="BH151" s="247"/>
      <c r="BI151" s="247"/>
      <c r="BJ151" s="247"/>
      <c r="BK151" s="247"/>
      <c r="BL151" s="247"/>
      <c r="BM151" s="247"/>
      <c r="BN151" s="247"/>
    </row>
    <row r="152" spans="2:66">
      <c r="B152" s="244">
        <v>0</v>
      </c>
      <c r="C152" s="244">
        <v>0</v>
      </c>
      <c r="D152" s="244">
        <v>0</v>
      </c>
      <c r="E152" s="244" t="s">
        <v>1927</v>
      </c>
      <c r="F152" s="244" t="s">
        <v>1545</v>
      </c>
      <c r="G152" s="244" t="s">
        <v>1497</v>
      </c>
      <c r="H152" s="244" t="s">
        <v>1464</v>
      </c>
      <c r="I152" s="244">
        <v>0</v>
      </c>
      <c r="J152" s="247">
        <v>8.0408884622098047E-3</v>
      </c>
      <c r="K152" s="247">
        <v>-5.6657030022691568E-2</v>
      </c>
      <c r="L152" s="247">
        <v>-6.5645291499389011E-2</v>
      </c>
      <c r="M152" s="247">
        <v>2.8476828416826618E-2</v>
      </c>
      <c r="N152" s="247">
        <v>9.7005367428870583E-3</v>
      </c>
      <c r="O152" s="247">
        <v>1.3016451387676728E-2</v>
      </c>
      <c r="P152" s="247">
        <v>2.3039906615465188E-2</v>
      </c>
      <c r="Q152" s="247">
        <v>7.0357064932797975E-2</v>
      </c>
      <c r="R152" s="247">
        <v>6.0531288182928987E-2</v>
      </c>
      <c r="S152" s="247">
        <v>-6.1413422935939687E-3</v>
      </c>
      <c r="T152" s="247">
        <v>-7.9189867341595374E-2</v>
      </c>
      <c r="U152" s="247">
        <v>-8.9869523477046527E-3</v>
      </c>
      <c r="V152" s="247">
        <v>4.8705053237912228E-3</v>
      </c>
      <c r="W152" s="247">
        <v>5.3774546168615871E-2</v>
      </c>
      <c r="X152" s="247">
        <v>-2.4720719148195474E-4</v>
      </c>
      <c r="Y152" s="247">
        <v>2.9671190434630824E-2</v>
      </c>
      <c r="Z152" s="247">
        <v>-1.8551448769418805E-2</v>
      </c>
      <c r="AA152" s="247">
        <v>2.1349821085704275E-2</v>
      </c>
      <c r="AB152" s="247">
        <v>1.0130367428870655E-2</v>
      </c>
      <c r="AC152" s="247">
        <v>2.2914448420317712E-2</v>
      </c>
      <c r="AD152" s="247">
        <v>3.3737890556816232E-2</v>
      </c>
      <c r="AE152" s="247">
        <v>0</v>
      </c>
      <c r="AF152" s="247">
        <v>-1</v>
      </c>
      <c r="AR152" s="247"/>
      <c r="AS152" s="247"/>
      <c r="AT152" s="247"/>
      <c r="AU152" s="247"/>
      <c r="AV152" s="247"/>
      <c r="AW152" s="247"/>
      <c r="AX152" s="247"/>
      <c r="AY152" s="247"/>
      <c r="AZ152" s="247"/>
      <c r="BA152" s="247"/>
      <c r="BB152" s="247"/>
      <c r="BC152" s="247"/>
      <c r="BD152" s="247"/>
      <c r="BE152" s="247"/>
      <c r="BF152" s="247"/>
      <c r="BG152" s="247"/>
      <c r="BH152" s="247"/>
      <c r="BI152" s="247"/>
      <c r="BJ152" s="247"/>
      <c r="BK152" s="247"/>
      <c r="BL152" s="247"/>
      <c r="BM152" s="247"/>
      <c r="BN152" s="247"/>
    </row>
    <row r="153" spans="2:66">
      <c r="B153" s="244" t="s">
        <v>342</v>
      </c>
      <c r="C153" s="244" t="s">
        <v>326</v>
      </c>
      <c r="D153" s="244">
        <v>79</v>
      </c>
      <c r="E153" s="244" t="s">
        <v>1928</v>
      </c>
      <c r="F153" s="244" t="s">
        <v>1516</v>
      </c>
      <c r="G153" s="244" t="s">
        <v>1496</v>
      </c>
      <c r="H153" s="244" t="s">
        <v>1421</v>
      </c>
      <c r="I153" s="244">
        <v>0</v>
      </c>
      <c r="J153" s="247" t="e">
        <v>#VALUE!</v>
      </c>
      <c r="K153" s="247" t="e">
        <v>#VALUE!</v>
      </c>
      <c r="L153" s="247" t="e">
        <v>#VALUE!</v>
      </c>
      <c r="M153" s="247" t="e">
        <v>#VALUE!</v>
      </c>
      <c r="N153" s="247" t="e">
        <v>#VALUE!</v>
      </c>
      <c r="O153" s="247" t="e">
        <v>#VALUE!</v>
      </c>
      <c r="P153" s="247" t="e">
        <v>#VALUE!</v>
      </c>
      <c r="Q153" s="247" t="e">
        <v>#VALUE!</v>
      </c>
      <c r="R153" s="247" t="e">
        <v>#VALUE!</v>
      </c>
      <c r="S153" s="247" t="e">
        <v>#VALUE!</v>
      </c>
      <c r="T153" s="247" t="e">
        <v>#VALUE!</v>
      </c>
      <c r="U153" s="247" t="e">
        <v>#VALUE!</v>
      </c>
      <c r="V153" s="247" t="e">
        <v>#VALUE!</v>
      </c>
      <c r="W153" s="247" t="e">
        <v>#VALUE!</v>
      </c>
      <c r="X153" s="247" t="e">
        <v>#VALUE!</v>
      </c>
      <c r="Y153" s="247" t="e">
        <v>#VALUE!</v>
      </c>
      <c r="Z153" s="247" t="e">
        <v>#VALUE!</v>
      </c>
      <c r="AA153" s="247" t="e">
        <v>#VALUE!</v>
      </c>
      <c r="AB153" s="247" t="e">
        <v>#VALUE!</v>
      </c>
      <c r="AC153" s="247" t="e">
        <v>#VALUE!</v>
      </c>
      <c r="AD153" s="247" t="e">
        <v>#VALUE!</v>
      </c>
      <c r="AE153" s="247" t="e">
        <v>#VALUE!</v>
      </c>
      <c r="AF153" s="247" t="e">
        <v>#VALUE!</v>
      </c>
      <c r="AR153" s="247"/>
      <c r="AS153" s="247"/>
      <c r="AT153" s="247"/>
      <c r="AU153" s="247"/>
      <c r="AV153" s="247"/>
      <c r="AW153" s="247"/>
      <c r="AX153" s="247"/>
      <c r="AY153" s="247"/>
      <c r="AZ153" s="247"/>
      <c r="BA153" s="247"/>
      <c r="BB153" s="247"/>
      <c r="BC153" s="247"/>
      <c r="BD153" s="247"/>
      <c r="BE153" s="247"/>
      <c r="BF153" s="247"/>
      <c r="BG153" s="247"/>
      <c r="BH153" s="247"/>
      <c r="BI153" s="247"/>
      <c r="BJ153" s="247"/>
      <c r="BK153" s="247"/>
      <c r="BL153" s="247"/>
      <c r="BM153" s="247"/>
      <c r="BN153" s="247"/>
    </row>
    <row r="154" spans="2:66">
      <c r="B154" s="244">
        <v>0</v>
      </c>
      <c r="C154" s="244">
        <v>0</v>
      </c>
      <c r="D154" s="244">
        <v>0</v>
      </c>
      <c r="E154" s="244" t="s">
        <v>1929</v>
      </c>
      <c r="F154" s="244" t="s">
        <v>1517</v>
      </c>
      <c r="G154" s="244" t="s">
        <v>1496</v>
      </c>
      <c r="H154" s="244" t="s">
        <v>1422</v>
      </c>
      <c r="I154" s="244">
        <v>0</v>
      </c>
      <c r="J154" s="247" t="e">
        <v>#VALUE!</v>
      </c>
      <c r="K154" s="247" t="e">
        <v>#VALUE!</v>
      </c>
      <c r="L154" s="247" t="e">
        <v>#VALUE!</v>
      </c>
      <c r="M154" s="247" t="e">
        <v>#VALUE!</v>
      </c>
      <c r="N154" s="247" t="e">
        <v>#VALUE!</v>
      </c>
      <c r="O154" s="247" t="e">
        <v>#VALUE!</v>
      </c>
      <c r="P154" s="247" t="e">
        <v>#VALUE!</v>
      </c>
      <c r="Q154" s="247" t="e">
        <v>#VALUE!</v>
      </c>
      <c r="R154" s="247" t="e">
        <v>#VALUE!</v>
      </c>
      <c r="S154" s="247" t="e">
        <v>#VALUE!</v>
      </c>
      <c r="T154" s="247" t="e">
        <v>#VALUE!</v>
      </c>
      <c r="U154" s="247" t="e">
        <v>#VALUE!</v>
      </c>
      <c r="V154" s="247" t="e">
        <v>#VALUE!</v>
      </c>
      <c r="W154" s="247" t="e">
        <v>#VALUE!</v>
      </c>
      <c r="X154" s="247" t="e">
        <v>#VALUE!</v>
      </c>
      <c r="Y154" s="247" t="e">
        <v>#VALUE!</v>
      </c>
      <c r="Z154" s="247" t="e">
        <v>#VALUE!</v>
      </c>
      <c r="AA154" s="247" t="e">
        <v>#VALUE!</v>
      </c>
      <c r="AB154" s="247" t="e">
        <v>#VALUE!</v>
      </c>
      <c r="AC154" s="247" t="e">
        <v>#VALUE!</v>
      </c>
      <c r="AD154" s="247" t="e">
        <v>#VALUE!</v>
      </c>
      <c r="AE154" s="247" t="e">
        <v>#VALUE!</v>
      </c>
      <c r="AF154" s="247" t="e">
        <v>#VALUE!</v>
      </c>
      <c r="AR154" s="247"/>
      <c r="AS154" s="247"/>
      <c r="AT154" s="247"/>
      <c r="AU154" s="247"/>
      <c r="AV154" s="247"/>
      <c r="AW154" s="247"/>
      <c r="AX154" s="247"/>
      <c r="AY154" s="247"/>
      <c r="AZ154" s="247"/>
      <c r="BA154" s="247"/>
      <c r="BB154" s="247"/>
      <c r="BC154" s="247"/>
      <c r="BD154" s="247"/>
      <c r="BE154" s="247"/>
      <c r="BF154" s="247"/>
      <c r="BG154" s="247"/>
      <c r="BH154" s="247"/>
      <c r="BI154" s="247"/>
      <c r="BJ154" s="247"/>
      <c r="BK154" s="247"/>
      <c r="BL154" s="247"/>
      <c r="BM154" s="247"/>
      <c r="BN154" s="247"/>
    </row>
    <row r="155" spans="2:66">
      <c r="B155" s="244">
        <v>0</v>
      </c>
      <c r="C155" s="244">
        <v>0</v>
      </c>
      <c r="D155" s="244">
        <v>0</v>
      </c>
      <c r="E155" s="244" t="s">
        <v>1930</v>
      </c>
      <c r="F155" s="244" t="s">
        <v>1515</v>
      </c>
      <c r="G155" s="244" t="s">
        <v>1496</v>
      </c>
      <c r="H155" s="244" t="s">
        <v>1420</v>
      </c>
      <c r="I155" s="244">
        <v>0</v>
      </c>
      <c r="J155" s="247" t="e">
        <v>#VALUE!</v>
      </c>
      <c r="K155" s="247" t="e">
        <v>#VALUE!</v>
      </c>
      <c r="L155" s="247" t="e">
        <v>#VALUE!</v>
      </c>
      <c r="M155" s="247" t="e">
        <v>#VALUE!</v>
      </c>
      <c r="N155" s="247" t="e">
        <v>#VALUE!</v>
      </c>
      <c r="O155" s="247" t="e">
        <v>#VALUE!</v>
      </c>
      <c r="P155" s="247" t="e">
        <v>#VALUE!</v>
      </c>
      <c r="Q155" s="247" t="e">
        <v>#VALUE!</v>
      </c>
      <c r="R155" s="247" t="e">
        <v>#VALUE!</v>
      </c>
      <c r="S155" s="247" t="e">
        <v>#VALUE!</v>
      </c>
      <c r="T155" s="247" t="e">
        <v>#VALUE!</v>
      </c>
      <c r="U155" s="247" t="e">
        <v>#VALUE!</v>
      </c>
      <c r="V155" s="247" t="e">
        <v>#VALUE!</v>
      </c>
      <c r="W155" s="247" t="e">
        <v>#VALUE!</v>
      </c>
      <c r="X155" s="247" t="e">
        <v>#VALUE!</v>
      </c>
      <c r="Y155" s="247" t="e">
        <v>#VALUE!</v>
      </c>
      <c r="Z155" s="247" t="e">
        <v>#VALUE!</v>
      </c>
      <c r="AA155" s="247" t="e">
        <v>#VALUE!</v>
      </c>
      <c r="AB155" s="247" t="e">
        <v>#VALUE!</v>
      </c>
      <c r="AC155" s="247" t="e">
        <v>#VALUE!</v>
      </c>
      <c r="AD155" s="247" t="e">
        <v>#VALUE!</v>
      </c>
      <c r="AE155" s="247" t="e">
        <v>#VALUE!</v>
      </c>
      <c r="AF155" s="247" t="e">
        <v>#VALUE!</v>
      </c>
      <c r="AR155" s="247"/>
      <c r="AS155" s="247"/>
      <c r="AT155" s="247"/>
      <c r="AU155" s="247"/>
      <c r="AV155" s="247"/>
      <c r="AW155" s="247"/>
      <c r="AX155" s="247"/>
      <c r="AY155" s="247"/>
      <c r="AZ155" s="247"/>
      <c r="BA155" s="247"/>
      <c r="BB155" s="247"/>
      <c r="BC155" s="247"/>
      <c r="BD155" s="247"/>
      <c r="BE155" s="247"/>
      <c r="BF155" s="247"/>
      <c r="BG155" s="247"/>
      <c r="BH155" s="247"/>
      <c r="BI155" s="247"/>
      <c r="BJ155" s="247"/>
      <c r="BK155" s="247"/>
      <c r="BL155" s="247"/>
      <c r="BM155" s="247"/>
      <c r="BN155" s="247"/>
    </row>
    <row r="156" spans="2:66">
      <c r="B156" s="244">
        <v>0</v>
      </c>
      <c r="C156" s="244">
        <v>0</v>
      </c>
      <c r="D156" s="244">
        <v>80</v>
      </c>
      <c r="E156" s="244" t="s">
        <v>265</v>
      </c>
      <c r="F156" s="244" t="s">
        <v>1542</v>
      </c>
      <c r="G156" s="244" t="s">
        <v>1497</v>
      </c>
      <c r="H156" s="244" t="s">
        <v>1418</v>
      </c>
      <c r="I156" s="244">
        <v>0</v>
      </c>
      <c r="J156" s="247" t="e">
        <v>#VALUE!</v>
      </c>
      <c r="K156" s="247" t="e">
        <v>#VALUE!</v>
      </c>
      <c r="L156" s="247" t="e">
        <v>#VALUE!</v>
      </c>
      <c r="M156" s="247" t="e">
        <v>#VALUE!</v>
      </c>
      <c r="N156" s="247" t="e">
        <v>#VALUE!</v>
      </c>
      <c r="O156" s="247" t="e">
        <v>#VALUE!</v>
      </c>
      <c r="P156" s="247" t="e">
        <v>#VALUE!</v>
      </c>
      <c r="Q156" s="247" t="e">
        <v>#VALUE!</v>
      </c>
      <c r="R156" s="247" t="e">
        <v>#VALUE!</v>
      </c>
      <c r="S156" s="247" t="e">
        <v>#VALUE!</v>
      </c>
      <c r="T156" s="247" t="e">
        <v>#VALUE!</v>
      </c>
      <c r="U156" s="247" t="e">
        <v>#VALUE!</v>
      </c>
      <c r="V156" s="247" t="e">
        <v>#VALUE!</v>
      </c>
      <c r="W156" s="247" t="e">
        <v>#VALUE!</v>
      </c>
      <c r="X156" s="247" t="e">
        <v>#VALUE!</v>
      </c>
      <c r="Y156" s="247" t="e">
        <v>#VALUE!</v>
      </c>
      <c r="Z156" s="247" t="e">
        <v>#VALUE!</v>
      </c>
      <c r="AA156" s="247" t="e">
        <v>#VALUE!</v>
      </c>
      <c r="AB156" s="247" t="e">
        <v>#VALUE!</v>
      </c>
      <c r="AC156" s="247" t="e">
        <v>#VALUE!</v>
      </c>
      <c r="AD156" s="247" t="e">
        <v>#VALUE!</v>
      </c>
      <c r="AE156" s="247" t="e">
        <v>#VALUE!</v>
      </c>
      <c r="AF156" s="247" t="e">
        <v>#VALUE!</v>
      </c>
      <c r="AR156" s="247"/>
      <c r="AS156" s="247"/>
      <c r="AT156" s="247"/>
      <c r="AU156" s="247"/>
      <c r="AV156" s="247"/>
      <c r="AW156" s="247"/>
      <c r="AX156" s="247"/>
      <c r="AY156" s="247"/>
      <c r="AZ156" s="247"/>
      <c r="BA156" s="247"/>
      <c r="BB156" s="247"/>
      <c r="BC156" s="247"/>
      <c r="BD156" s="247"/>
      <c r="BE156" s="247"/>
      <c r="BF156" s="247"/>
      <c r="BG156" s="247"/>
      <c r="BH156" s="247"/>
      <c r="BI156" s="247"/>
      <c r="BJ156" s="247"/>
      <c r="BK156" s="247"/>
      <c r="BL156" s="247"/>
      <c r="BM156" s="247"/>
      <c r="BN156" s="247"/>
    </row>
    <row r="157" spans="2:66">
      <c r="B157" s="244">
        <v>0</v>
      </c>
      <c r="C157" s="244">
        <v>0</v>
      </c>
      <c r="D157" s="244">
        <v>0</v>
      </c>
      <c r="E157" s="244" t="s">
        <v>266</v>
      </c>
      <c r="F157" s="244" t="s">
        <v>1543</v>
      </c>
      <c r="G157" s="244" t="s">
        <v>1497</v>
      </c>
      <c r="H157" s="244" t="s">
        <v>1419</v>
      </c>
      <c r="I157" s="244">
        <v>0</v>
      </c>
      <c r="J157" s="247" t="e">
        <v>#VALUE!</v>
      </c>
      <c r="K157" s="247" t="e">
        <v>#VALUE!</v>
      </c>
      <c r="L157" s="247" t="e">
        <v>#VALUE!</v>
      </c>
      <c r="M157" s="247" t="e">
        <v>#VALUE!</v>
      </c>
      <c r="N157" s="247" t="e">
        <v>#VALUE!</v>
      </c>
      <c r="O157" s="247" t="e">
        <v>#VALUE!</v>
      </c>
      <c r="P157" s="247" t="e">
        <v>#VALUE!</v>
      </c>
      <c r="Q157" s="247" t="e">
        <v>#VALUE!</v>
      </c>
      <c r="R157" s="247" t="e">
        <v>#VALUE!</v>
      </c>
      <c r="S157" s="247" t="e">
        <v>#VALUE!</v>
      </c>
      <c r="T157" s="247" t="e">
        <v>#VALUE!</v>
      </c>
      <c r="U157" s="247" t="e">
        <v>#VALUE!</v>
      </c>
      <c r="V157" s="247" t="e">
        <v>#VALUE!</v>
      </c>
      <c r="W157" s="247" t="e">
        <v>#VALUE!</v>
      </c>
      <c r="X157" s="247" t="e">
        <v>#VALUE!</v>
      </c>
      <c r="Y157" s="247" t="e">
        <v>#VALUE!</v>
      </c>
      <c r="Z157" s="247" t="e">
        <v>#VALUE!</v>
      </c>
      <c r="AA157" s="247" t="e">
        <v>#VALUE!</v>
      </c>
      <c r="AB157" s="247" t="e">
        <v>#VALUE!</v>
      </c>
      <c r="AC157" s="247" t="e">
        <v>#VALUE!</v>
      </c>
      <c r="AD157" s="247" t="e">
        <v>#VALUE!</v>
      </c>
      <c r="AE157" s="247" t="e">
        <v>#VALUE!</v>
      </c>
      <c r="AF157" s="247" t="e">
        <v>#VALUE!</v>
      </c>
      <c r="AR157" s="247"/>
      <c r="AS157" s="247"/>
      <c r="AT157" s="247"/>
      <c r="AU157" s="247"/>
      <c r="AV157" s="247"/>
      <c r="AW157" s="247"/>
      <c r="AX157" s="247"/>
      <c r="AY157" s="247"/>
      <c r="AZ157" s="247"/>
      <c r="BA157" s="247"/>
      <c r="BB157" s="247"/>
      <c r="BC157" s="247"/>
      <c r="BD157" s="247"/>
      <c r="BE157" s="247"/>
      <c r="BF157" s="247"/>
      <c r="BG157" s="247"/>
      <c r="BH157" s="247"/>
      <c r="BI157" s="247"/>
      <c r="BJ157" s="247"/>
      <c r="BK157" s="247"/>
      <c r="BL157" s="247"/>
      <c r="BM157" s="247"/>
      <c r="BN157" s="247"/>
    </row>
    <row r="158" spans="2:66">
      <c r="B158" s="244">
        <v>0</v>
      </c>
      <c r="C158" s="244">
        <v>0</v>
      </c>
      <c r="D158" s="244">
        <v>0</v>
      </c>
      <c r="E158" s="244" t="s">
        <v>267</v>
      </c>
      <c r="F158" s="244" t="s">
        <v>1541</v>
      </c>
      <c r="G158" s="244" t="s">
        <v>1497</v>
      </c>
      <c r="H158" s="244" t="s">
        <v>1417</v>
      </c>
      <c r="I158" s="244">
        <v>0</v>
      </c>
      <c r="J158" s="247">
        <v>6.0168940870695194E-2</v>
      </c>
      <c r="K158" s="247">
        <v>-2.5341130604288536E-2</v>
      </c>
      <c r="L158" s="247">
        <v>-7.433398310591291E-2</v>
      </c>
      <c r="M158" s="247">
        <v>-0.11085120207927227</v>
      </c>
      <c r="N158" s="247">
        <v>5.6920077972709489E-2</v>
      </c>
      <c r="O158" s="247">
        <v>0.15516569200779723</v>
      </c>
      <c r="P158" s="247">
        <v>-8.8628979857050122E-2</v>
      </c>
      <c r="Q158" s="247">
        <v>2.1052631578947243E-2</v>
      </c>
      <c r="R158" s="247">
        <v>5.0682261208576884E-2</v>
      </c>
      <c r="S158" s="247">
        <v>6.2897985705003295E-2</v>
      </c>
      <c r="T158" s="247">
        <v>0.16127355425601034</v>
      </c>
      <c r="U158" s="247">
        <v>-2.988953866146845E-2</v>
      </c>
      <c r="V158" s="247">
        <v>-1.5464587394411925E-2</v>
      </c>
      <c r="W158" s="247">
        <v>-1.8453541260558825E-2</v>
      </c>
      <c r="X158" s="247">
        <v>7.3554256010396321E-2</v>
      </c>
      <c r="Y158" s="247">
        <v>7.6803118908382026E-2</v>
      </c>
      <c r="Z158" s="247">
        <v>-9.4996751137102042E-2</v>
      </c>
      <c r="AA158" s="247">
        <v>0.11384015594541898</v>
      </c>
      <c r="AB158" s="247">
        <v>-0.65795971410006504</v>
      </c>
      <c r="AC158" s="247">
        <v>-0.11513970110461337</v>
      </c>
      <c r="AD158" s="247">
        <v>-9.5906432748538134E-2</v>
      </c>
      <c r="AE158" s="247">
        <v>0</v>
      </c>
      <c r="AF158" s="247">
        <v>-1</v>
      </c>
      <c r="AR158" s="247"/>
      <c r="AS158" s="247"/>
      <c r="AT158" s="247"/>
      <c r="AU158" s="247"/>
      <c r="AV158" s="247"/>
      <c r="AW158" s="247"/>
      <c r="AX158" s="247"/>
      <c r="AY158" s="247"/>
      <c r="AZ158" s="247"/>
      <c r="BA158" s="247"/>
      <c r="BB158" s="247"/>
      <c r="BC158" s="247"/>
      <c r="BD158" s="247"/>
      <c r="BE158" s="247"/>
      <c r="BF158" s="247"/>
      <c r="BG158" s="247"/>
      <c r="BH158" s="247"/>
      <c r="BI158" s="247"/>
      <c r="BJ158" s="247"/>
      <c r="BK158" s="247"/>
      <c r="BL158" s="247"/>
      <c r="BM158" s="247"/>
      <c r="BN158" s="247"/>
    </row>
    <row r="159" spans="2:66">
      <c r="B159" s="244">
        <v>0</v>
      </c>
      <c r="C159" s="244">
        <v>0</v>
      </c>
      <c r="D159" s="244">
        <v>81</v>
      </c>
      <c r="E159" s="244" t="s">
        <v>268</v>
      </c>
      <c r="F159" s="244" t="s">
        <v>1804</v>
      </c>
      <c r="G159" s="244" t="s">
        <v>1497</v>
      </c>
      <c r="H159" s="244" t="s">
        <v>1424</v>
      </c>
      <c r="I159" s="244">
        <v>0</v>
      </c>
      <c r="J159" s="247" t="e">
        <v>#VALUE!</v>
      </c>
      <c r="K159" s="247" t="e">
        <v>#VALUE!</v>
      </c>
      <c r="L159" s="247" t="e">
        <v>#VALUE!</v>
      </c>
      <c r="M159" s="247" t="e">
        <v>#VALUE!</v>
      </c>
      <c r="N159" s="247" t="e">
        <v>#VALUE!</v>
      </c>
      <c r="O159" s="247" t="e">
        <v>#VALUE!</v>
      </c>
      <c r="P159" s="247" t="e">
        <v>#VALUE!</v>
      </c>
      <c r="Q159" s="247" t="e">
        <v>#VALUE!</v>
      </c>
      <c r="R159" s="247" t="e">
        <v>#VALUE!</v>
      </c>
      <c r="S159" s="247" t="e">
        <v>#VALUE!</v>
      </c>
      <c r="T159" s="247" t="e">
        <v>#VALUE!</v>
      </c>
      <c r="U159" s="247" t="e">
        <v>#VALUE!</v>
      </c>
      <c r="V159" s="247" t="e">
        <v>#VALUE!</v>
      </c>
      <c r="W159" s="247" t="e">
        <v>#VALUE!</v>
      </c>
      <c r="X159" s="247" t="e">
        <v>#VALUE!</v>
      </c>
      <c r="Y159" s="247" t="e">
        <v>#VALUE!</v>
      </c>
      <c r="Z159" s="247" t="e">
        <v>#VALUE!</v>
      </c>
      <c r="AA159" s="247" t="e">
        <v>#VALUE!</v>
      </c>
      <c r="AB159" s="247" t="e">
        <v>#VALUE!</v>
      </c>
      <c r="AC159" s="247" t="e">
        <v>#VALUE!</v>
      </c>
      <c r="AD159" s="247" t="e">
        <v>#VALUE!</v>
      </c>
      <c r="AE159" s="247" t="e">
        <v>#VALUE!</v>
      </c>
      <c r="AF159" s="247" t="e">
        <v>#VALUE!</v>
      </c>
      <c r="AR159" s="247"/>
      <c r="AS159" s="247"/>
      <c r="AT159" s="247"/>
      <c r="AU159" s="247"/>
      <c r="AV159" s="247"/>
      <c r="AW159" s="247"/>
      <c r="AX159" s="247"/>
      <c r="AY159" s="247"/>
      <c r="AZ159" s="247"/>
      <c r="BA159" s="247"/>
      <c r="BB159" s="247"/>
      <c r="BC159" s="247"/>
      <c r="BD159" s="247"/>
      <c r="BE159" s="247"/>
      <c r="BF159" s="247"/>
      <c r="BG159" s="247"/>
      <c r="BH159" s="247"/>
      <c r="BI159" s="247"/>
      <c r="BJ159" s="247"/>
      <c r="BK159" s="247"/>
      <c r="BL159" s="247"/>
      <c r="BM159" s="247"/>
      <c r="BN159" s="247"/>
    </row>
    <row r="160" spans="2:66">
      <c r="B160" s="244">
        <v>0</v>
      </c>
      <c r="C160" s="244">
        <v>0</v>
      </c>
      <c r="D160" s="244">
        <v>0</v>
      </c>
      <c r="E160" s="244" t="s">
        <v>269</v>
      </c>
      <c r="F160" s="244" t="s">
        <v>1805</v>
      </c>
      <c r="G160" s="244" t="s">
        <v>1497</v>
      </c>
      <c r="H160" s="244" t="s">
        <v>1425</v>
      </c>
      <c r="I160" s="244">
        <v>0</v>
      </c>
      <c r="J160" s="247" t="e">
        <v>#VALUE!</v>
      </c>
      <c r="K160" s="247" t="e">
        <v>#VALUE!</v>
      </c>
      <c r="L160" s="247" t="e">
        <v>#VALUE!</v>
      </c>
      <c r="M160" s="247" t="e">
        <v>#VALUE!</v>
      </c>
      <c r="N160" s="247" t="e">
        <v>#VALUE!</v>
      </c>
      <c r="O160" s="247" t="e">
        <v>#VALUE!</v>
      </c>
      <c r="P160" s="247" t="e">
        <v>#VALUE!</v>
      </c>
      <c r="Q160" s="247" t="e">
        <v>#VALUE!</v>
      </c>
      <c r="R160" s="247" t="e">
        <v>#VALUE!</v>
      </c>
      <c r="S160" s="247" t="e">
        <v>#VALUE!</v>
      </c>
      <c r="T160" s="247" t="e">
        <v>#VALUE!</v>
      </c>
      <c r="U160" s="247" t="e">
        <v>#VALUE!</v>
      </c>
      <c r="V160" s="247" t="e">
        <v>#VALUE!</v>
      </c>
      <c r="W160" s="247" t="e">
        <v>#VALUE!</v>
      </c>
      <c r="X160" s="247" t="e">
        <v>#VALUE!</v>
      </c>
      <c r="Y160" s="247" t="e">
        <v>#VALUE!</v>
      </c>
      <c r="Z160" s="247" t="e">
        <v>#VALUE!</v>
      </c>
      <c r="AA160" s="247" t="e">
        <v>#VALUE!</v>
      </c>
      <c r="AB160" s="247" t="e">
        <v>#VALUE!</v>
      </c>
      <c r="AC160" s="247" t="e">
        <v>#VALUE!</v>
      </c>
      <c r="AD160" s="247" t="e">
        <v>#VALUE!</v>
      </c>
      <c r="AE160" s="247" t="e">
        <v>#VALUE!</v>
      </c>
      <c r="AF160" s="247" t="e">
        <v>#VALUE!</v>
      </c>
      <c r="AR160" s="247"/>
      <c r="AS160" s="247"/>
      <c r="AT160" s="247"/>
      <c r="AU160" s="247"/>
      <c r="AV160" s="247"/>
      <c r="AW160" s="247"/>
      <c r="AX160" s="247"/>
      <c r="AY160" s="247"/>
      <c r="AZ160" s="247"/>
      <c r="BA160" s="247"/>
      <c r="BB160" s="247"/>
      <c r="BC160" s="247"/>
      <c r="BD160" s="247"/>
      <c r="BE160" s="247"/>
      <c r="BF160" s="247"/>
      <c r="BG160" s="247"/>
      <c r="BH160" s="247"/>
      <c r="BI160" s="247"/>
      <c r="BJ160" s="247"/>
      <c r="BK160" s="247"/>
      <c r="BL160" s="247"/>
      <c r="BM160" s="247"/>
      <c r="BN160" s="247"/>
    </row>
    <row r="161" spans="2:66">
      <c r="B161" s="244">
        <v>0</v>
      </c>
      <c r="C161" s="244">
        <v>0</v>
      </c>
      <c r="D161" s="244">
        <v>0</v>
      </c>
      <c r="E161" s="244" t="s">
        <v>270</v>
      </c>
      <c r="F161" s="244" t="s">
        <v>1806</v>
      </c>
      <c r="G161" s="244" t="s">
        <v>1497</v>
      </c>
      <c r="H161" s="244" t="s">
        <v>1423</v>
      </c>
      <c r="I161" s="244">
        <v>0</v>
      </c>
      <c r="J161" s="247">
        <v>0.12676895575748556</v>
      </c>
      <c r="K161" s="247">
        <v>-0.15805154178459696</v>
      </c>
      <c r="L161" s="247">
        <v>-0.28422463876061371</v>
      </c>
      <c r="M161" s="247">
        <v>0.1334723670490095</v>
      </c>
      <c r="N161" s="247">
        <v>-7.7908535677044505E-2</v>
      </c>
      <c r="O161" s="247">
        <v>-9.6380157902577077E-2</v>
      </c>
      <c r="P161" s="247">
        <v>-8.7591240875912343E-2</v>
      </c>
      <c r="Q161" s="247">
        <v>-0.14881573067183071</v>
      </c>
      <c r="R161" s="247">
        <v>-0.17235215253984795</v>
      </c>
      <c r="S161" s="247">
        <v>0.19484582154029495</v>
      </c>
      <c r="T161" s="247">
        <v>0.16460598838075394</v>
      </c>
      <c r="U161" s="247">
        <v>-0.14524057798301793</v>
      </c>
      <c r="V161" s="247">
        <v>0.13585580217488463</v>
      </c>
      <c r="W161" s="247">
        <v>-0.32027409503947557</v>
      </c>
      <c r="X161" s="247">
        <v>0.11723521525398488</v>
      </c>
      <c r="Y161" s="247">
        <v>9.235811112766279E-2</v>
      </c>
      <c r="Z161" s="247">
        <v>-0.40414121853120805</v>
      </c>
      <c r="AA161" s="247">
        <v>-0.24638760613734534</v>
      </c>
      <c r="AB161" s="247">
        <v>0.29360941456874734</v>
      </c>
      <c r="AC161" s="247">
        <v>0.18769551616266958</v>
      </c>
      <c r="AD161" s="247">
        <v>7.8653359153880553E-2</v>
      </c>
      <c r="AE161" s="247">
        <v>0</v>
      </c>
      <c r="AF161" s="247">
        <v>-1</v>
      </c>
      <c r="AR161" s="247"/>
      <c r="AS161" s="247"/>
      <c r="AT161" s="247"/>
      <c r="AU161" s="247"/>
      <c r="AV161" s="247"/>
      <c r="AW161" s="247"/>
      <c r="AX161" s="247"/>
      <c r="AY161" s="247"/>
      <c r="AZ161" s="247"/>
      <c r="BA161" s="247"/>
      <c r="BB161" s="247"/>
      <c r="BC161" s="247"/>
      <c r="BD161" s="247"/>
      <c r="BE161" s="247"/>
      <c r="BF161" s="247"/>
      <c r="BG161" s="247"/>
      <c r="BH161" s="247"/>
      <c r="BI161" s="247"/>
      <c r="BJ161" s="247"/>
      <c r="BK161" s="247"/>
      <c r="BL161" s="247"/>
      <c r="BM161" s="247"/>
      <c r="BN161" s="247"/>
    </row>
    <row r="162" spans="2:66">
      <c r="B162" s="244">
        <v>0</v>
      </c>
      <c r="C162" s="244">
        <v>0</v>
      </c>
      <c r="D162" s="244">
        <v>82</v>
      </c>
      <c r="E162" s="244" t="s">
        <v>271</v>
      </c>
      <c r="F162" s="244" t="s">
        <v>1809</v>
      </c>
      <c r="G162" s="244" t="s">
        <v>140</v>
      </c>
      <c r="H162" s="244" t="s">
        <v>1426</v>
      </c>
      <c r="I162" s="244">
        <v>0</v>
      </c>
      <c r="J162" s="247" t="e">
        <v>#VALUE!</v>
      </c>
      <c r="K162" s="247" t="e">
        <v>#VALUE!</v>
      </c>
      <c r="L162" s="247" t="e">
        <v>#VALUE!</v>
      </c>
      <c r="M162" s="247" t="e">
        <v>#VALUE!</v>
      </c>
      <c r="N162" s="247" t="e">
        <v>#VALUE!</v>
      </c>
      <c r="O162" s="247" t="e">
        <v>#VALUE!</v>
      </c>
      <c r="P162" s="247" t="e">
        <v>#VALUE!</v>
      </c>
      <c r="Q162" s="247" t="e">
        <v>#VALUE!</v>
      </c>
      <c r="R162" s="247" t="e">
        <v>#VALUE!</v>
      </c>
      <c r="S162" s="247" t="e">
        <v>#VALUE!</v>
      </c>
      <c r="T162" s="247" t="e">
        <v>#VALUE!</v>
      </c>
      <c r="U162" s="247" t="e">
        <v>#VALUE!</v>
      </c>
      <c r="V162" s="247" t="e">
        <v>#VALUE!</v>
      </c>
      <c r="W162" s="247" t="e">
        <v>#VALUE!</v>
      </c>
      <c r="X162" s="247" t="e">
        <v>#VALUE!</v>
      </c>
      <c r="Y162" s="247" t="e">
        <v>#VALUE!</v>
      </c>
      <c r="Z162" s="247" t="e">
        <v>#VALUE!</v>
      </c>
      <c r="AA162" s="247" t="e">
        <v>#VALUE!</v>
      </c>
      <c r="AB162" s="247" t="e">
        <v>#VALUE!</v>
      </c>
      <c r="AC162" s="247" t="e">
        <v>#VALUE!</v>
      </c>
      <c r="AD162" s="247" t="e">
        <v>#VALUE!</v>
      </c>
      <c r="AE162" s="247" t="e">
        <v>#VALUE!</v>
      </c>
      <c r="AF162" s="247" t="e">
        <v>#VALUE!</v>
      </c>
      <c r="AR162" s="247"/>
      <c r="AS162" s="247"/>
      <c r="AT162" s="247"/>
      <c r="AU162" s="247"/>
      <c r="AV162" s="247"/>
      <c r="AW162" s="247"/>
      <c r="AX162" s="247"/>
      <c r="AY162" s="247"/>
      <c r="AZ162" s="247"/>
      <c r="BA162" s="247"/>
      <c r="BB162" s="247"/>
      <c r="BC162" s="247"/>
      <c r="BD162" s="247"/>
      <c r="BE162" s="247"/>
      <c r="BF162" s="247"/>
      <c r="BG162" s="247"/>
      <c r="BH162" s="247"/>
      <c r="BI162" s="247"/>
      <c r="BJ162" s="247"/>
      <c r="BK162" s="247"/>
      <c r="BL162" s="247"/>
      <c r="BM162" s="247"/>
      <c r="BN162" s="247"/>
    </row>
    <row r="163" spans="2:66">
      <c r="B163" s="244" t="s">
        <v>343</v>
      </c>
      <c r="C163" s="244" t="s">
        <v>319</v>
      </c>
      <c r="D163" s="244">
        <v>84</v>
      </c>
      <c r="E163" s="244" t="s">
        <v>272</v>
      </c>
      <c r="F163" s="244" t="s">
        <v>1579</v>
      </c>
      <c r="G163" s="244" t="s">
        <v>1497</v>
      </c>
      <c r="H163" s="244" t="s">
        <v>1305</v>
      </c>
      <c r="I163" s="244">
        <v>0</v>
      </c>
      <c r="J163" s="247">
        <v>-8.1473609635140075E-3</v>
      </c>
      <c r="K163" s="247">
        <v>0.12876372653205803</v>
      </c>
      <c r="L163" s="247">
        <v>5.9865391427559381E-2</v>
      </c>
      <c r="M163" s="247">
        <v>6.9252568189868871E-2</v>
      </c>
      <c r="N163" s="247">
        <v>-8.8558271342543387E-3</v>
      </c>
      <c r="O163" s="247">
        <v>-0.11618845200141698</v>
      </c>
      <c r="P163" s="247">
        <v>-0.1018420120439249</v>
      </c>
      <c r="Q163" s="247">
        <v>5.2072263549415472E-2</v>
      </c>
      <c r="R163" s="247">
        <v>-0.10449876018420118</v>
      </c>
      <c r="S163" s="247">
        <v>1.4877789585547224E-2</v>
      </c>
      <c r="T163" s="247">
        <v>4.3570669500531366E-2</v>
      </c>
      <c r="U163" s="247">
        <v>4.4810485299326977E-2</v>
      </c>
      <c r="V163" s="247">
        <v>7.456606447042155E-2</v>
      </c>
      <c r="W163" s="247">
        <v>-0.13283740701381508</v>
      </c>
      <c r="X163" s="247">
        <v>-7.5982996811902209E-2</v>
      </c>
      <c r="Y163" s="247">
        <v>-2.8338646829614541E-3</v>
      </c>
      <c r="Z163" s="247">
        <v>-3.258944385405603E-2</v>
      </c>
      <c r="AA163" s="247">
        <v>-9.9539496989018733E-2</v>
      </c>
      <c r="AB163" s="247">
        <v>-0.1680835990081474</v>
      </c>
      <c r="AC163" s="247">
        <v>2.70988310308183E-2</v>
      </c>
      <c r="AD163" s="247">
        <v>-9.2100602196245676E-3</v>
      </c>
      <c r="AE163" s="247">
        <v>0</v>
      </c>
      <c r="AF163" s="247">
        <v>-1</v>
      </c>
      <c r="AR163" s="247"/>
      <c r="AS163" s="247"/>
      <c r="AT163" s="247"/>
      <c r="AU163" s="247"/>
      <c r="AV163" s="247"/>
      <c r="AW163" s="247"/>
      <c r="AX163" s="247"/>
      <c r="AY163" s="247"/>
      <c r="AZ163" s="247"/>
      <c r="BA163" s="247"/>
      <c r="BB163" s="247"/>
      <c r="BC163" s="247"/>
      <c r="BD163" s="247"/>
      <c r="BE163" s="247"/>
      <c r="BF163" s="247"/>
      <c r="BG163" s="247"/>
      <c r="BH163" s="247"/>
      <c r="BI163" s="247"/>
      <c r="BJ163" s="247"/>
      <c r="BK163" s="247"/>
      <c r="BL163" s="247"/>
      <c r="BM163" s="247"/>
      <c r="BN163" s="247"/>
    </row>
    <row r="164" spans="2:66">
      <c r="B164" s="244">
        <v>0</v>
      </c>
      <c r="C164" s="244">
        <v>0</v>
      </c>
      <c r="D164" s="244">
        <v>0</v>
      </c>
      <c r="E164" s="244" t="s">
        <v>273</v>
      </c>
      <c r="F164" s="244" t="s">
        <v>1580</v>
      </c>
      <c r="G164" s="244" t="s">
        <v>1497</v>
      </c>
      <c r="H164" s="244" t="s">
        <v>1306</v>
      </c>
      <c r="I164" s="244">
        <v>0</v>
      </c>
      <c r="J164" s="247">
        <v>6.8043518347778081E-2</v>
      </c>
      <c r="K164" s="247">
        <v>3.6326756407892423E-2</v>
      </c>
      <c r="L164" s="247">
        <v>-0.18163378203946146</v>
      </c>
      <c r="M164" s="247">
        <v>0.12078185506177401</v>
      </c>
      <c r="N164" s="247">
        <v>-0.11285266457680247</v>
      </c>
      <c r="O164" s="247">
        <v>-0.17923658491609809</v>
      </c>
      <c r="P164" s="247">
        <v>0.15010141987829617</v>
      </c>
      <c r="Q164" s="247">
        <v>5.4397934722478392E-2</v>
      </c>
      <c r="R164" s="247">
        <v>0.12723584731698334</v>
      </c>
      <c r="S164" s="247">
        <v>2.7659966808039831E-2</v>
      </c>
      <c r="T164" s="247">
        <v>-2.7106767471879015E-2</v>
      </c>
      <c r="U164" s="247">
        <v>-2.0099575880508876E-2</v>
      </c>
      <c r="V164" s="247">
        <v>9.5887884934538654E-3</v>
      </c>
      <c r="W164" s="247">
        <v>5.5688733173520251E-2</v>
      </c>
      <c r="X164" s="247">
        <v>-0.10307947630462837</v>
      </c>
      <c r="Y164" s="247">
        <v>-4.1858749769500207E-2</v>
      </c>
      <c r="Z164" s="247">
        <v>-0.10344827586206896</v>
      </c>
      <c r="AA164" s="247">
        <v>-1.9361976765627831E-2</v>
      </c>
      <c r="AB164" s="247">
        <v>-0.17517978978425228</v>
      </c>
      <c r="AC164" s="247">
        <v>-2.2127973446431786E-2</v>
      </c>
      <c r="AD164" s="247">
        <v>-6.7305919232896902E-2</v>
      </c>
      <c r="AE164" s="247">
        <v>0</v>
      </c>
      <c r="AF164" s="247">
        <v>-1</v>
      </c>
      <c r="AR164" s="247"/>
      <c r="AS164" s="247"/>
      <c r="AT164" s="247"/>
      <c r="AU164" s="247"/>
      <c r="AV164" s="247"/>
      <c r="AW164" s="247"/>
      <c r="AX164" s="247"/>
      <c r="AY164" s="247"/>
      <c r="AZ164" s="247"/>
      <c r="BA164" s="247"/>
      <c r="BB164" s="247"/>
      <c r="BC164" s="247"/>
      <c r="BD164" s="247"/>
      <c r="BE164" s="247"/>
      <c r="BF164" s="247"/>
      <c r="BG164" s="247"/>
      <c r="BH164" s="247"/>
      <c r="BI164" s="247"/>
      <c r="BJ164" s="247"/>
      <c r="BK164" s="247"/>
      <c r="BL164" s="247"/>
      <c r="BM164" s="247"/>
      <c r="BN164" s="247"/>
    </row>
    <row r="165" spans="2:66">
      <c r="B165" s="244">
        <v>0</v>
      </c>
      <c r="C165" s="244">
        <v>0</v>
      </c>
      <c r="D165" s="244">
        <v>0</v>
      </c>
      <c r="E165" s="244" t="s">
        <v>274</v>
      </c>
      <c r="F165" s="244" t="s">
        <v>1578</v>
      </c>
      <c r="G165" s="244" t="s">
        <v>1497</v>
      </c>
      <c r="H165" s="244" t="s">
        <v>1304</v>
      </c>
      <c r="I165" s="244">
        <v>0</v>
      </c>
      <c r="J165" s="247">
        <v>2.7814541271296157E-2</v>
      </c>
      <c r="K165" s="247">
        <v>8.6240451832223328E-2</v>
      </c>
      <c r="L165" s="247">
        <v>-6.6145163270814739E-2</v>
      </c>
      <c r="M165" s="247">
        <v>9.284895693188569E-2</v>
      </c>
      <c r="N165" s="247">
        <v>-5.7394005570666588E-2</v>
      </c>
      <c r="O165" s="247">
        <v>-0.14470936043507321</v>
      </c>
      <c r="P165" s="247">
        <v>1.4000403034844766E-2</v>
      </c>
      <c r="Q165" s="247">
        <v>4.010573703035953E-2</v>
      </c>
      <c r="R165" s="247">
        <v>1.7241615153974986E-3</v>
      </c>
      <c r="S165" s="247">
        <v>2.1685436486248991E-2</v>
      </c>
      <c r="T165" s="247">
        <v>8.8280385283574844E-3</v>
      </c>
      <c r="U165" s="247">
        <v>1.5275410450631568E-2</v>
      </c>
      <c r="V165" s="247">
        <v>4.3501791524278063E-2</v>
      </c>
      <c r="W165" s="247">
        <v>-4.4959351172114588E-2</v>
      </c>
      <c r="X165" s="247">
        <v>-8.4479482171946799E-2</v>
      </c>
      <c r="Y165" s="247">
        <v>-3.023050875678629E-2</v>
      </c>
      <c r="Z165" s="247">
        <v>-6.6627170883931039E-2</v>
      </c>
      <c r="AA165" s="247">
        <v>-6.2346046674920268E-2</v>
      </c>
      <c r="AB165" s="247">
        <v>-0.17447562727461466</v>
      </c>
      <c r="AC165" s="247">
        <v>7.710594327174973E-4</v>
      </c>
      <c r="AD165" s="247">
        <v>-3.5588418364967955E-2</v>
      </c>
      <c r="AE165" s="247">
        <v>0</v>
      </c>
      <c r="AF165" s="247">
        <v>-1</v>
      </c>
      <c r="AR165" s="247"/>
      <c r="AS165" s="247"/>
      <c r="AT165" s="247"/>
      <c r="AU165" s="247"/>
      <c r="AV165" s="247"/>
      <c r="AW165" s="247"/>
      <c r="AX165" s="247"/>
      <c r="AY165" s="247"/>
      <c r="AZ165" s="247"/>
      <c r="BA165" s="247"/>
      <c r="BB165" s="247"/>
      <c r="BC165" s="247"/>
      <c r="BD165" s="247"/>
      <c r="BE165" s="247"/>
      <c r="BF165" s="247"/>
      <c r="BG165" s="247"/>
      <c r="BH165" s="247"/>
      <c r="BI165" s="247"/>
      <c r="BJ165" s="247"/>
      <c r="BK165" s="247"/>
      <c r="BL165" s="247"/>
      <c r="BM165" s="247"/>
      <c r="BN165" s="247"/>
    </row>
    <row r="166" spans="2:66">
      <c r="B166" s="244">
        <v>0</v>
      </c>
      <c r="C166" s="244">
        <v>0</v>
      </c>
      <c r="D166" s="244">
        <v>85</v>
      </c>
      <c r="E166" s="244" t="s">
        <v>275</v>
      </c>
      <c r="F166" s="244" t="s">
        <v>1582</v>
      </c>
      <c r="G166" s="244" t="s">
        <v>1497</v>
      </c>
      <c r="H166" s="244" t="s">
        <v>1308</v>
      </c>
      <c r="I166" s="244">
        <v>0</v>
      </c>
      <c r="J166" s="247">
        <v>-1.3898421413864144E-2</v>
      </c>
      <c r="K166" s="247">
        <v>0.1295470144131777</v>
      </c>
      <c r="L166" s="247">
        <v>-5.2161976664378842E-2</v>
      </c>
      <c r="M166" s="247">
        <v>8.3218943033630768E-2</v>
      </c>
      <c r="N166" s="247">
        <v>0.10861358956760464</v>
      </c>
      <c r="O166" s="247">
        <v>7.772820864790668E-2</v>
      </c>
      <c r="P166" s="247">
        <v>0.14962251201098145</v>
      </c>
      <c r="Q166" s="247">
        <v>-0.10827041866849695</v>
      </c>
      <c r="R166" s="247">
        <v>-1.8874399450926464E-3</v>
      </c>
      <c r="S166" s="247">
        <v>5.4907343857240956E-3</v>
      </c>
      <c r="T166" s="247">
        <v>9.7460535346602595E-2</v>
      </c>
      <c r="U166" s="247">
        <v>8.7508579272477342E-3</v>
      </c>
      <c r="V166" s="247">
        <v>-6.6918325326012452E-3</v>
      </c>
      <c r="W166" s="247">
        <v>-0.1894303363074811</v>
      </c>
      <c r="X166" s="247">
        <v>-0.22580645161290328</v>
      </c>
      <c r="Y166" s="247">
        <v>2.264927934111188E-2</v>
      </c>
      <c r="Z166" s="247">
        <v>-0.11204529855868224</v>
      </c>
      <c r="AA166" s="247">
        <v>-3.5861358956760528E-2</v>
      </c>
      <c r="AB166" s="247">
        <v>-0.26252573781743316</v>
      </c>
      <c r="AC166" s="247">
        <v>-1.2010981468771496E-3</v>
      </c>
      <c r="AD166" s="247">
        <v>-2.2306108442004557E-3</v>
      </c>
      <c r="AE166" s="247">
        <v>0</v>
      </c>
      <c r="AF166" s="247">
        <v>-1</v>
      </c>
      <c r="AR166" s="247"/>
      <c r="AS166" s="247"/>
      <c r="AT166" s="247"/>
      <c r="AU166" s="247"/>
      <c r="AV166" s="247"/>
      <c r="AW166" s="247"/>
      <c r="AX166" s="247"/>
      <c r="AY166" s="247"/>
      <c r="AZ166" s="247"/>
      <c r="BA166" s="247"/>
      <c r="BB166" s="247"/>
      <c r="BC166" s="247"/>
      <c r="BD166" s="247"/>
      <c r="BE166" s="247"/>
      <c r="BF166" s="247"/>
      <c r="BG166" s="247"/>
      <c r="BH166" s="247"/>
      <c r="BI166" s="247"/>
      <c r="BJ166" s="247"/>
      <c r="BK166" s="247"/>
      <c r="BL166" s="247"/>
      <c r="BM166" s="247"/>
      <c r="BN166" s="247"/>
    </row>
    <row r="167" spans="2:66">
      <c r="B167" s="244">
        <v>0</v>
      </c>
      <c r="C167" s="244">
        <v>0</v>
      </c>
      <c r="D167" s="244">
        <v>0</v>
      </c>
      <c r="E167" s="244" t="s">
        <v>276</v>
      </c>
      <c r="F167" s="244" t="s">
        <v>1583</v>
      </c>
      <c r="G167" s="244" t="s">
        <v>1497</v>
      </c>
      <c r="H167" s="244" t="s">
        <v>1309</v>
      </c>
      <c r="I167" s="244">
        <v>0</v>
      </c>
      <c r="J167" s="247">
        <v>-8.3190230871970999E-2</v>
      </c>
      <c r="K167" s="247">
        <v>-0.15302423201679063</v>
      </c>
      <c r="L167" s="247">
        <v>-2.4804426636138088E-2</v>
      </c>
      <c r="M167" s="247">
        <v>-9.5974050753672852E-2</v>
      </c>
      <c r="N167" s="247">
        <v>5.571455829040263E-2</v>
      </c>
      <c r="O167" s="247">
        <v>1.5455065827132271E-2</v>
      </c>
      <c r="P167" s="247">
        <v>0.11944285441709608</v>
      </c>
      <c r="Q167" s="247">
        <v>0.21560770845258548</v>
      </c>
      <c r="R167" s="247">
        <v>0.15035298607136049</v>
      </c>
      <c r="S167" s="247">
        <v>9.5210837626407224E-2</v>
      </c>
      <c r="T167" s="247">
        <v>0.11791642816256453</v>
      </c>
      <c r="U167" s="247">
        <v>-2.2896393817973589E-2</v>
      </c>
      <c r="V167" s="247">
        <v>-3.5871016981491997E-2</v>
      </c>
      <c r="W167" s="247">
        <v>-5.4760541881320311E-2</v>
      </c>
      <c r="X167" s="247">
        <v>0.1089486739171914</v>
      </c>
      <c r="Y167" s="247">
        <v>-6.1629460026712407E-2</v>
      </c>
      <c r="Z167" s="247">
        <v>9.9790116390001987E-2</v>
      </c>
      <c r="AA167" s="247">
        <v>4.1213508872352679E-2</v>
      </c>
      <c r="AB167" s="247">
        <v>-0.29402785727914516</v>
      </c>
      <c r="AC167" s="247">
        <v>8.9677542453731347E-3</v>
      </c>
      <c r="AD167" s="247">
        <v>0.11390955924441913</v>
      </c>
      <c r="AE167" s="247">
        <v>0</v>
      </c>
      <c r="AF167" s="247">
        <v>-1</v>
      </c>
      <c r="AR167" s="247"/>
      <c r="AS167" s="247"/>
      <c r="AT167" s="247"/>
      <c r="AU167" s="247"/>
      <c r="AV167" s="247"/>
      <c r="AW167" s="247"/>
      <c r="AX167" s="247"/>
      <c r="AY167" s="247"/>
      <c r="AZ167" s="247"/>
      <c r="BA167" s="247"/>
      <c r="BB167" s="247"/>
      <c r="BC167" s="247"/>
      <c r="BD167" s="247"/>
      <c r="BE167" s="247"/>
      <c r="BF167" s="247"/>
      <c r="BG167" s="247"/>
      <c r="BH167" s="247"/>
      <c r="BI167" s="247"/>
      <c r="BJ167" s="247"/>
      <c r="BK167" s="247"/>
      <c r="BL167" s="247"/>
      <c r="BM167" s="247"/>
      <c r="BN167" s="247"/>
    </row>
    <row r="168" spans="2:66">
      <c r="B168" s="244">
        <v>0</v>
      </c>
      <c r="C168" s="244">
        <v>0</v>
      </c>
      <c r="D168" s="244">
        <v>0</v>
      </c>
      <c r="E168" s="244" t="s">
        <v>277</v>
      </c>
      <c r="F168" s="244" t="s">
        <v>1581</v>
      </c>
      <c r="G168" s="244" t="s">
        <v>1497</v>
      </c>
      <c r="H168" s="244" t="s">
        <v>1307</v>
      </c>
      <c r="I168" s="244">
        <v>0</v>
      </c>
      <c r="J168" s="247">
        <v>-4.9101362415114529E-2</v>
      </c>
      <c r="K168" s="247">
        <v>-3.3317403270564622E-2</v>
      </c>
      <c r="L168" s="247">
        <v>-3.2293532097013543E-2</v>
      </c>
      <c r="M168" s="247">
        <v>-1.3177780048065607E-2</v>
      </c>
      <c r="N168" s="247">
        <v>9.1872995333683247E-2</v>
      </c>
      <c r="O168" s="247">
        <v>4.0901649750776918E-2</v>
      </c>
      <c r="P168" s="247">
        <v>0.12796907115484901</v>
      </c>
      <c r="Q168" s="247">
        <v>5.9944982913518206E-2</v>
      </c>
      <c r="R168" s="247">
        <v>7.2579691508962499E-2</v>
      </c>
      <c r="S168" s="247">
        <v>5.2497825631345932E-2</v>
      </c>
      <c r="T168" s="247">
        <v>0.103726427697353</v>
      </c>
      <c r="U168" s="247">
        <v>-7.788401846012696E-3</v>
      </c>
      <c r="V168" s="247">
        <v>-2.1816451947859077E-2</v>
      </c>
      <c r="W168" s="247">
        <v>-0.11761990069024264</v>
      </c>
      <c r="X168" s="247">
        <v>-7.6808588982806764E-2</v>
      </c>
      <c r="Y168" s="247">
        <v>-1.6993225107686496E-2</v>
      </c>
      <c r="Z168" s="247">
        <v>-2.5111047336520893E-4</v>
      </c>
      <c r="AA168" s="247">
        <v>-2.0566964772402853E-3</v>
      </c>
      <c r="AB168" s="247">
        <v>-0.28620361251228499</v>
      </c>
      <c r="AC168" s="247">
        <v>4.1510728378139228E-3</v>
      </c>
      <c r="AD168" s="247">
        <v>5.6903644679320534E-2</v>
      </c>
      <c r="AE168" s="247">
        <v>0</v>
      </c>
      <c r="AF168" s="247">
        <v>-1</v>
      </c>
      <c r="AR168" s="247"/>
      <c r="AS168" s="247"/>
      <c r="AT168" s="247"/>
      <c r="AU168" s="247"/>
      <c r="AV168" s="247"/>
      <c r="AW168" s="247"/>
      <c r="AX168" s="247"/>
      <c r="AY168" s="247"/>
      <c r="AZ168" s="247"/>
      <c r="BA168" s="247"/>
      <c r="BB168" s="247"/>
      <c r="BC168" s="247"/>
      <c r="BD168" s="247"/>
      <c r="BE168" s="247"/>
      <c r="BF168" s="247"/>
      <c r="BG168" s="247"/>
      <c r="BH168" s="247"/>
      <c r="BI168" s="247"/>
      <c r="BJ168" s="247"/>
      <c r="BK168" s="247"/>
      <c r="BL168" s="247"/>
      <c r="BM168" s="247"/>
      <c r="BN168" s="247"/>
    </row>
    <row r="169" spans="2:66">
      <c r="B169" s="244">
        <v>0</v>
      </c>
      <c r="C169" s="244">
        <v>0</v>
      </c>
      <c r="D169" s="244">
        <v>86</v>
      </c>
      <c r="E169" s="244" t="s">
        <v>278</v>
      </c>
      <c r="F169" s="244" t="s">
        <v>1575</v>
      </c>
      <c r="G169" s="244" t="s">
        <v>1497</v>
      </c>
      <c r="H169" s="244" t="s">
        <v>1303</v>
      </c>
      <c r="I169" s="244">
        <v>0</v>
      </c>
      <c r="J169" s="247">
        <v>8.3502326136228426E-3</v>
      </c>
      <c r="K169" s="247">
        <v>6.6921149946319924E-2</v>
      </c>
      <c r="L169" s="247">
        <v>4.0677561732076782E-2</v>
      </c>
      <c r="M169" s="247">
        <v>-2.1591315758081861E-2</v>
      </c>
      <c r="N169" s="247">
        <v>-3.1134438745079322E-2</v>
      </c>
      <c r="O169" s="247">
        <v>-9.9009900990098803E-3</v>
      </c>
      <c r="P169" s="247">
        <v>-3.4832398902540876E-2</v>
      </c>
      <c r="Q169" s="247">
        <v>-0.10318501729691032</v>
      </c>
      <c r="R169" s="247">
        <v>-9.7817010616723515E-3</v>
      </c>
      <c r="S169" s="247">
        <v>8.4695216509603714E-3</v>
      </c>
      <c r="T169" s="247">
        <v>-5.4872957175234847E-3</v>
      </c>
      <c r="U169" s="247">
        <v>-1.3121794107121488E-2</v>
      </c>
      <c r="V169" s="247">
        <v>1.8847667899320034E-2</v>
      </c>
      <c r="W169" s="247">
        <v>-4.2944053441488659E-3</v>
      </c>
      <c r="X169" s="247">
        <v>7.7537874269355328E-3</v>
      </c>
      <c r="Y169" s="247">
        <v>1.4076106405821387E-2</v>
      </c>
      <c r="Z169" s="247">
        <v>4.7715614934988153E-3</v>
      </c>
      <c r="AA169" s="247">
        <v>1.7774066563282773E-2</v>
      </c>
      <c r="AB169" s="247">
        <v>-2.8867947035667443E-2</v>
      </c>
      <c r="AC169" s="247">
        <v>-5.6304425623285206E-2</v>
      </c>
      <c r="AD169" s="247">
        <v>1.7654777525945412E-2</v>
      </c>
      <c r="AE169" s="247">
        <v>0</v>
      </c>
      <c r="AF169" s="247">
        <v>-1</v>
      </c>
      <c r="AR169" s="247"/>
      <c r="AS169" s="247"/>
      <c r="AT169" s="247"/>
      <c r="AU169" s="247"/>
      <c r="AV169" s="247"/>
      <c r="AW169" s="247"/>
      <c r="AX169" s="247"/>
      <c r="AY169" s="247"/>
      <c r="AZ169" s="247"/>
      <c r="BA169" s="247"/>
      <c r="BB169" s="247"/>
      <c r="BC169" s="247"/>
      <c r="BD169" s="247"/>
      <c r="BE169" s="247"/>
      <c r="BF169" s="247"/>
      <c r="BG169" s="247"/>
      <c r="BH169" s="247"/>
      <c r="BI169" s="247"/>
      <c r="BJ169" s="247"/>
      <c r="BK169" s="247"/>
      <c r="BL169" s="247"/>
      <c r="BM169" s="247"/>
      <c r="BN169" s="247"/>
    </row>
    <row r="170" spans="2:66">
      <c r="B170" s="244">
        <v>0</v>
      </c>
      <c r="C170" s="244">
        <v>0</v>
      </c>
      <c r="D170" s="244">
        <v>87</v>
      </c>
      <c r="E170" s="244" t="s">
        <v>279</v>
      </c>
      <c r="F170" s="244" t="s">
        <v>1576</v>
      </c>
      <c r="G170" s="244" t="s">
        <v>140</v>
      </c>
      <c r="H170" s="244" t="s">
        <v>1310</v>
      </c>
      <c r="I170" s="244">
        <v>0</v>
      </c>
      <c r="J170" s="247">
        <v>1.7262143717382567E-2</v>
      </c>
      <c r="K170" s="247">
        <v>-2.6495383380168613E-2</v>
      </c>
      <c r="L170" s="247">
        <v>6.1019670814933744E-2</v>
      </c>
      <c r="M170" s="247">
        <v>0.1148133279807306</v>
      </c>
      <c r="N170" s="247">
        <v>-5.6202328382176057E-3</v>
      </c>
      <c r="O170" s="247">
        <v>-0.19831393014853477</v>
      </c>
      <c r="P170" s="247">
        <v>0.26254516258530708</v>
      </c>
      <c r="Q170" s="247">
        <v>-0.16218386190285022</v>
      </c>
      <c r="R170" s="247">
        <v>-1.8466479325572095E-2</v>
      </c>
      <c r="S170" s="247">
        <v>5.2589321557607337E-2</v>
      </c>
      <c r="T170" s="247">
        <v>0.11441188277800086</v>
      </c>
      <c r="U170" s="247">
        <v>-0.10036130068245684</v>
      </c>
      <c r="V170" s="247">
        <v>0.13127258129265354</v>
      </c>
      <c r="W170" s="247">
        <v>-0.11842633480529904</v>
      </c>
      <c r="X170" s="247">
        <v>6.302689682858291E-2</v>
      </c>
      <c r="Y170" s="247">
        <v>-2.3283821758330062E-2</v>
      </c>
      <c r="Z170" s="247">
        <v>-7.2260136491368813E-3</v>
      </c>
      <c r="AA170" s="247">
        <v>-0.12645523885989557</v>
      </c>
      <c r="AB170" s="247">
        <v>0.14291449217181851</v>
      </c>
      <c r="AC170" s="247">
        <v>-0.11401043757527098</v>
      </c>
      <c r="AD170" s="247">
        <v>-0.20272982737856285</v>
      </c>
      <c r="AE170" s="247">
        <v>0</v>
      </c>
      <c r="AF170" s="247">
        <v>-1</v>
      </c>
      <c r="AR170" s="247"/>
      <c r="AS170" s="247"/>
      <c r="AT170" s="247"/>
      <c r="AU170" s="247"/>
      <c r="AV170" s="247"/>
      <c r="AW170" s="247"/>
      <c r="AX170" s="247"/>
      <c r="AY170" s="247"/>
      <c r="AZ170" s="247"/>
      <c r="BA170" s="247"/>
      <c r="BB170" s="247"/>
      <c r="BC170" s="247"/>
      <c r="BD170" s="247"/>
      <c r="BE170" s="247"/>
      <c r="BF170" s="247"/>
      <c r="BG170" s="247"/>
      <c r="BH170" s="247"/>
      <c r="BI170" s="247"/>
      <c r="BJ170" s="247"/>
      <c r="BK170" s="247"/>
      <c r="BL170" s="247"/>
      <c r="BM170" s="247"/>
      <c r="BN170" s="247"/>
    </row>
    <row r="171" spans="2:66">
      <c r="B171" s="244">
        <v>0</v>
      </c>
      <c r="C171" s="244">
        <v>0</v>
      </c>
      <c r="D171" s="244">
        <v>0</v>
      </c>
      <c r="E171" s="244" t="s">
        <v>280</v>
      </c>
      <c r="F171" s="244" t="s">
        <v>1577</v>
      </c>
      <c r="G171" s="244" t="s">
        <v>140</v>
      </c>
      <c r="H171" s="244" t="s">
        <v>1311</v>
      </c>
      <c r="I171" s="244">
        <v>0</v>
      </c>
      <c r="J171" s="247">
        <v>0.1420612813370474</v>
      </c>
      <c r="K171" s="247">
        <v>0.43509749303621187</v>
      </c>
      <c r="L171" s="247">
        <v>4.9025069637882952E-2</v>
      </c>
      <c r="M171" s="247">
        <v>9.526462395543181E-2</v>
      </c>
      <c r="N171" s="247">
        <v>0.20055710306406693</v>
      </c>
      <c r="O171" s="247">
        <v>-0.23119777158774366</v>
      </c>
      <c r="P171" s="247">
        <v>7.2980501392757788E-2</v>
      </c>
      <c r="Q171" s="247">
        <v>-0.2785515320334262</v>
      </c>
      <c r="R171" s="247">
        <v>2.5069637883008318E-2</v>
      </c>
      <c r="S171" s="247">
        <v>3.7883008356545948E-2</v>
      </c>
      <c r="T171" s="247">
        <v>0.22506963788300832</v>
      </c>
      <c r="U171" s="247">
        <v>-0.15376044568245126</v>
      </c>
      <c r="V171" s="247">
        <v>-0.14596100278551527</v>
      </c>
      <c r="W171" s="247">
        <v>-0.20389972144846799</v>
      </c>
      <c r="X171" s="247">
        <v>-8.2451253481894179E-2</v>
      </c>
      <c r="Y171" s="247">
        <v>1.6155988857938671E-2</v>
      </c>
      <c r="Z171" s="247">
        <v>-0.15320334261838442</v>
      </c>
      <c r="AA171" s="247">
        <v>-0.17827298050139273</v>
      </c>
      <c r="AB171" s="247">
        <v>-0.30584958217270186</v>
      </c>
      <c r="AC171" s="247">
        <v>-0.15766016713091924</v>
      </c>
      <c r="AD171" s="247">
        <v>-6.1838440111420583E-2</v>
      </c>
      <c r="AE171" s="247">
        <v>0</v>
      </c>
      <c r="AF171" s="247">
        <v>-1</v>
      </c>
      <c r="AR171" s="247"/>
      <c r="AS171" s="247"/>
      <c r="AT171" s="247"/>
      <c r="AU171" s="247"/>
      <c r="AV171" s="247"/>
      <c r="AW171" s="247"/>
      <c r="AX171" s="247"/>
      <c r="AY171" s="247"/>
      <c r="AZ171" s="247"/>
      <c r="BA171" s="247"/>
      <c r="BB171" s="247"/>
      <c r="BC171" s="247"/>
      <c r="BD171" s="247"/>
      <c r="BE171" s="247"/>
      <c r="BF171" s="247"/>
      <c r="BG171" s="247"/>
      <c r="BH171" s="247"/>
      <c r="BI171" s="247"/>
      <c r="BJ171" s="247"/>
      <c r="BK171" s="247"/>
      <c r="BL171" s="247"/>
      <c r="BM171" s="247"/>
      <c r="BN171" s="247"/>
    </row>
    <row r="172" spans="2:66">
      <c r="B172" s="244">
        <v>0</v>
      </c>
      <c r="C172" s="244">
        <v>0</v>
      </c>
      <c r="D172" s="244">
        <v>0</v>
      </c>
      <c r="E172" s="244" t="s">
        <v>281</v>
      </c>
      <c r="F172" s="244" t="s">
        <v>1813</v>
      </c>
      <c r="G172" s="244" t="s">
        <v>140</v>
      </c>
      <c r="H172" s="244" t="s">
        <v>1587</v>
      </c>
      <c r="I172" s="244">
        <v>0</v>
      </c>
      <c r="J172" s="247">
        <v>9.3908058985547618E-2</v>
      </c>
      <c r="K172" s="247">
        <v>0.21262178505828794</v>
      </c>
      <c r="L172" s="247">
        <v>5.0923589648130901E-2</v>
      </c>
      <c r="M172" s="247">
        <v>0.1006508242174767</v>
      </c>
      <c r="N172" s="247">
        <v>9.3358257588633822E-2</v>
      </c>
      <c r="O172" s="247">
        <v>-0.22654399432810288</v>
      </c>
      <c r="P172" s="247">
        <v>0.13888775752185697</v>
      </c>
      <c r="Q172" s="247">
        <v>-0.25726511287521087</v>
      </c>
      <c r="R172" s="247">
        <v>1.0280627504571985E-3</v>
      </c>
      <c r="S172" s="247">
        <v>4.3065357425309959E-2</v>
      </c>
      <c r="T172" s="247">
        <v>0.15544822381238202</v>
      </c>
      <c r="U172" s="247">
        <v>-0.12833763087268366</v>
      </c>
      <c r="V172" s="247">
        <v>-2.7151082620376091E-2</v>
      </c>
      <c r="W172" s="247">
        <v>-0.16173697697317829</v>
      </c>
      <c r="X172" s="247">
        <v>-1.9641099223212163E-2</v>
      </c>
      <c r="Y172" s="247">
        <v>-1.0048169932062568E-3</v>
      </c>
      <c r="Z172" s="247">
        <v>-9.8410195448598053E-2</v>
      </c>
      <c r="AA172" s="247">
        <v>-0.15712834562816647</v>
      </c>
      <c r="AB172" s="247">
        <v>-7.1052542148237766E-2</v>
      </c>
      <c r="AC172" s="247">
        <v>-0.12472807305373414</v>
      </c>
      <c r="AD172" s="247">
        <v>-0.13741910521147568</v>
      </c>
      <c r="AE172" s="247">
        <v>0</v>
      </c>
      <c r="AF172" s="247">
        <v>-1</v>
      </c>
      <c r="AR172" s="247"/>
      <c r="AS172" s="247"/>
      <c r="AT172" s="247"/>
      <c r="AU172" s="247"/>
      <c r="AV172" s="247"/>
      <c r="AW172" s="247"/>
      <c r="AX172" s="247"/>
      <c r="AY172" s="247"/>
      <c r="AZ172" s="247"/>
      <c r="BA172" s="247"/>
      <c r="BB172" s="247"/>
      <c r="BC172" s="247"/>
      <c r="BD172" s="247"/>
      <c r="BE172" s="247"/>
      <c r="BF172" s="247"/>
      <c r="BG172" s="247"/>
      <c r="BH172" s="247"/>
      <c r="BI172" s="247"/>
      <c r="BJ172" s="247"/>
      <c r="BK172" s="247"/>
      <c r="BL172" s="247"/>
      <c r="BM172" s="247"/>
      <c r="BN172" s="247"/>
    </row>
    <row r="173" spans="2:66">
      <c r="B173" s="244">
        <v>0</v>
      </c>
      <c r="C173" s="244">
        <v>0</v>
      </c>
      <c r="D173" s="244">
        <v>88</v>
      </c>
      <c r="E173" s="244" t="s">
        <v>282</v>
      </c>
      <c r="F173" s="244" t="s">
        <v>1810</v>
      </c>
      <c r="G173" s="244" t="s">
        <v>1497</v>
      </c>
      <c r="H173" s="244" t="s">
        <v>1313</v>
      </c>
      <c r="I173" s="244">
        <v>1</v>
      </c>
      <c r="J173" s="247" t="e">
        <v>#VALUE!</v>
      </c>
      <c r="K173" s="247" t="e">
        <v>#VALUE!</v>
      </c>
      <c r="L173" s="247" t="e">
        <v>#VALUE!</v>
      </c>
      <c r="M173" s="247" t="e">
        <v>#VALUE!</v>
      </c>
      <c r="N173" s="247" t="e">
        <v>#VALUE!</v>
      </c>
      <c r="O173" s="247" t="e">
        <v>#VALUE!</v>
      </c>
      <c r="P173" s="247" t="e">
        <v>#VALUE!</v>
      </c>
      <c r="Q173" s="247" t="e">
        <v>#VALUE!</v>
      </c>
      <c r="R173" s="247" t="e">
        <v>#VALUE!</v>
      </c>
      <c r="S173" s="247" t="e">
        <v>#VALUE!</v>
      </c>
      <c r="T173" s="247" t="e">
        <v>#VALUE!</v>
      </c>
      <c r="U173" s="247" t="e">
        <v>#VALUE!</v>
      </c>
      <c r="V173" s="247" t="e">
        <v>#VALUE!</v>
      </c>
      <c r="W173" s="247" t="e">
        <v>#VALUE!</v>
      </c>
      <c r="X173" s="247" t="e">
        <v>#VALUE!</v>
      </c>
      <c r="Y173" s="247" t="e">
        <v>#VALUE!</v>
      </c>
      <c r="Z173" s="247" t="e">
        <v>#VALUE!</v>
      </c>
      <c r="AA173" s="247" t="e">
        <v>#VALUE!</v>
      </c>
      <c r="AB173" s="247" t="e">
        <v>#VALUE!</v>
      </c>
      <c r="AC173" s="247" t="e">
        <v>#VALUE!</v>
      </c>
      <c r="AD173" s="247" t="e">
        <v>#VALUE!</v>
      </c>
      <c r="AE173" s="247" t="e">
        <v>#VALUE!</v>
      </c>
      <c r="AF173" s="247" t="e">
        <v>#VALUE!</v>
      </c>
      <c r="AR173" s="247"/>
      <c r="AS173" s="247"/>
      <c r="AT173" s="247"/>
      <c r="AU173" s="247"/>
      <c r="AV173" s="247"/>
      <c r="AW173" s="247"/>
      <c r="AX173" s="247"/>
      <c r="AY173" s="247"/>
      <c r="AZ173" s="247"/>
      <c r="BA173" s="247"/>
      <c r="BB173" s="247"/>
      <c r="BC173" s="247"/>
      <c r="BD173" s="247"/>
      <c r="BE173" s="247"/>
      <c r="BF173" s="247"/>
      <c r="BG173" s="247"/>
      <c r="BH173" s="247"/>
      <c r="BI173" s="247"/>
      <c r="BJ173" s="247"/>
      <c r="BK173" s="247"/>
      <c r="BL173" s="247"/>
      <c r="BM173" s="247"/>
      <c r="BN173" s="247"/>
    </row>
    <row r="174" spans="2:66">
      <c r="B174" s="244">
        <v>0</v>
      </c>
      <c r="C174" s="244">
        <v>0</v>
      </c>
      <c r="D174" s="244">
        <v>0</v>
      </c>
      <c r="E174" s="244" t="s">
        <v>283</v>
      </c>
      <c r="F174" s="244" t="s">
        <v>1811</v>
      </c>
      <c r="G174" s="244" t="s">
        <v>1497</v>
      </c>
      <c r="H174" s="244" t="s">
        <v>1314</v>
      </c>
      <c r="I174" s="244">
        <v>1</v>
      </c>
      <c r="J174" s="247" t="e">
        <v>#VALUE!</v>
      </c>
      <c r="K174" s="247" t="e">
        <v>#VALUE!</v>
      </c>
      <c r="L174" s="247" t="e">
        <v>#VALUE!</v>
      </c>
      <c r="M174" s="247" t="e">
        <v>#VALUE!</v>
      </c>
      <c r="N174" s="247" t="e">
        <v>#VALUE!</v>
      </c>
      <c r="O174" s="247" t="e">
        <v>#VALUE!</v>
      </c>
      <c r="P174" s="247" t="e">
        <v>#VALUE!</v>
      </c>
      <c r="Q174" s="247" t="e">
        <v>#VALUE!</v>
      </c>
      <c r="R174" s="247" t="e">
        <v>#VALUE!</v>
      </c>
      <c r="S174" s="247" t="e">
        <v>#VALUE!</v>
      </c>
      <c r="T174" s="247" t="e">
        <v>#VALUE!</v>
      </c>
      <c r="U174" s="247" t="e">
        <v>#VALUE!</v>
      </c>
      <c r="V174" s="247" t="e">
        <v>#VALUE!</v>
      </c>
      <c r="W174" s="247" t="e">
        <v>#VALUE!</v>
      </c>
      <c r="X174" s="247" t="e">
        <v>#VALUE!</v>
      </c>
      <c r="Y174" s="247" t="e">
        <v>#VALUE!</v>
      </c>
      <c r="Z174" s="247" t="e">
        <v>#VALUE!</v>
      </c>
      <c r="AA174" s="247" t="e">
        <v>#VALUE!</v>
      </c>
      <c r="AB174" s="247" t="e">
        <v>#VALUE!</v>
      </c>
      <c r="AC174" s="247" t="e">
        <v>#VALUE!</v>
      </c>
      <c r="AD174" s="247" t="e">
        <v>#VALUE!</v>
      </c>
      <c r="AE174" s="247" t="e">
        <v>#VALUE!</v>
      </c>
      <c r="AF174" s="247" t="e">
        <v>#VALUE!</v>
      </c>
      <c r="AR174" s="247"/>
      <c r="AS174" s="247"/>
      <c r="AT174" s="247"/>
      <c r="AU174" s="247"/>
      <c r="AV174" s="247"/>
      <c r="AW174" s="247"/>
      <c r="AX174" s="247"/>
      <c r="AY174" s="247"/>
      <c r="AZ174" s="247"/>
      <c r="BA174" s="247"/>
      <c r="BB174" s="247"/>
      <c r="BC174" s="247"/>
      <c r="BD174" s="247"/>
      <c r="BE174" s="247"/>
      <c r="BF174" s="247"/>
      <c r="BG174" s="247"/>
      <c r="BH174" s="247"/>
      <c r="BI174" s="247"/>
      <c r="BJ174" s="247"/>
      <c r="BK174" s="247"/>
      <c r="BL174" s="247"/>
      <c r="BM174" s="247"/>
      <c r="BN174" s="247"/>
    </row>
    <row r="175" spans="2:66">
      <c r="B175" s="244">
        <v>0</v>
      </c>
      <c r="C175" s="244">
        <v>0</v>
      </c>
      <c r="D175" s="244">
        <v>0</v>
      </c>
      <c r="E175" s="244" t="s">
        <v>284</v>
      </c>
      <c r="F175" s="244" t="s">
        <v>1812</v>
      </c>
      <c r="G175" s="244" t="s">
        <v>1497</v>
      </c>
      <c r="H175" s="244" t="s">
        <v>1312</v>
      </c>
      <c r="I175" s="244">
        <v>1</v>
      </c>
      <c r="J175" s="247" t="e">
        <v>#VALUE!</v>
      </c>
      <c r="K175" s="247" t="e">
        <v>#VALUE!</v>
      </c>
      <c r="L175" s="247" t="e">
        <v>#VALUE!</v>
      </c>
      <c r="M175" s="247" t="e">
        <v>#VALUE!</v>
      </c>
      <c r="N175" s="247" t="e">
        <v>#VALUE!</v>
      </c>
      <c r="O175" s="247" t="e">
        <v>#VALUE!</v>
      </c>
      <c r="P175" s="247" t="e">
        <v>#VALUE!</v>
      </c>
      <c r="Q175" s="247" t="e">
        <v>#VALUE!</v>
      </c>
      <c r="R175" s="247" t="e">
        <v>#VALUE!</v>
      </c>
      <c r="S175" s="247" t="e">
        <v>#VALUE!</v>
      </c>
      <c r="T175" s="247" t="e">
        <v>#VALUE!</v>
      </c>
      <c r="U175" s="247" t="e">
        <v>#VALUE!</v>
      </c>
      <c r="V175" s="247" t="e">
        <v>#VALUE!</v>
      </c>
      <c r="W175" s="247" t="e">
        <v>#VALUE!</v>
      </c>
      <c r="X175" s="247" t="e">
        <v>#VALUE!</v>
      </c>
      <c r="Y175" s="247" t="e">
        <v>#VALUE!</v>
      </c>
      <c r="Z175" s="247" t="e">
        <v>#VALUE!</v>
      </c>
      <c r="AA175" s="247" t="e">
        <v>#VALUE!</v>
      </c>
      <c r="AB175" s="247" t="e">
        <v>#VALUE!</v>
      </c>
      <c r="AC175" s="247" t="e">
        <v>#VALUE!</v>
      </c>
      <c r="AD175" s="247" t="e">
        <v>#VALUE!</v>
      </c>
      <c r="AE175" s="247" t="e">
        <v>#VALUE!</v>
      </c>
      <c r="AF175" s="247" t="e">
        <v>#VALUE!</v>
      </c>
      <c r="AR175" s="247"/>
      <c r="AS175" s="247"/>
      <c r="AT175" s="247"/>
      <c r="AU175" s="247"/>
      <c r="AV175" s="247"/>
      <c r="AW175" s="247"/>
      <c r="AX175" s="247"/>
      <c r="AY175" s="247"/>
      <c r="AZ175" s="247"/>
      <c r="BA175" s="247"/>
      <c r="BB175" s="247"/>
      <c r="BC175" s="247"/>
      <c r="BD175" s="247"/>
      <c r="BE175" s="247"/>
      <c r="BF175" s="247"/>
      <c r="BG175" s="247"/>
      <c r="BH175" s="247"/>
      <c r="BI175" s="247"/>
      <c r="BJ175" s="247"/>
      <c r="BK175" s="247"/>
      <c r="BL175" s="247"/>
      <c r="BM175" s="247"/>
      <c r="BN175" s="247"/>
    </row>
    <row r="176" spans="2:66">
      <c r="B176" s="244">
        <v>0</v>
      </c>
      <c r="C176" s="244">
        <v>0</v>
      </c>
      <c r="D176" s="244">
        <v>89</v>
      </c>
      <c r="E176" s="244" t="s">
        <v>285</v>
      </c>
      <c r="F176" s="244" t="s">
        <v>1532</v>
      </c>
      <c r="G176" s="244" t="s">
        <v>1496</v>
      </c>
      <c r="H176" s="244" t="s">
        <v>1315</v>
      </c>
      <c r="I176" s="244">
        <v>0</v>
      </c>
      <c r="J176" s="247" t="e">
        <v>#VALUE!</v>
      </c>
      <c r="K176" s="247" t="e">
        <v>#VALUE!</v>
      </c>
      <c r="L176" s="247" t="e">
        <v>#VALUE!</v>
      </c>
      <c r="M176" s="247" t="e">
        <v>#VALUE!</v>
      </c>
      <c r="N176" s="247" t="e">
        <v>#VALUE!</v>
      </c>
      <c r="O176" s="247" t="e">
        <v>#VALUE!</v>
      </c>
      <c r="P176" s="247" t="e">
        <v>#VALUE!</v>
      </c>
      <c r="Q176" s="247" t="e">
        <v>#VALUE!</v>
      </c>
      <c r="R176" s="247" t="e">
        <v>#VALUE!</v>
      </c>
      <c r="S176" s="247" t="e">
        <v>#VALUE!</v>
      </c>
      <c r="T176" s="247" t="e">
        <v>#VALUE!</v>
      </c>
      <c r="U176" s="247" t="e">
        <v>#VALUE!</v>
      </c>
      <c r="V176" s="247" t="e">
        <v>#VALUE!</v>
      </c>
      <c r="W176" s="247" t="e">
        <v>#VALUE!</v>
      </c>
      <c r="X176" s="247" t="e">
        <v>#VALUE!</v>
      </c>
      <c r="Y176" s="247" t="e">
        <v>#VALUE!</v>
      </c>
      <c r="Z176" s="247" t="e">
        <v>#VALUE!</v>
      </c>
      <c r="AA176" s="247" t="e">
        <v>#VALUE!</v>
      </c>
      <c r="AB176" s="247" t="e">
        <v>#VALUE!</v>
      </c>
      <c r="AC176" s="247" t="e">
        <v>#VALUE!</v>
      </c>
      <c r="AD176" s="247" t="e">
        <v>#VALUE!</v>
      </c>
      <c r="AE176" s="247" t="e">
        <v>#VALUE!</v>
      </c>
      <c r="AF176" s="247" t="e">
        <v>#VALUE!</v>
      </c>
      <c r="AR176" s="247"/>
      <c r="AS176" s="247"/>
      <c r="AT176" s="247"/>
      <c r="AU176" s="247"/>
      <c r="AV176" s="247"/>
      <c r="AW176" s="247"/>
      <c r="AX176" s="247"/>
      <c r="AY176" s="247"/>
      <c r="AZ176" s="247"/>
      <c r="BA176" s="247"/>
      <c r="BB176" s="247"/>
      <c r="BC176" s="247"/>
      <c r="BD176" s="247"/>
      <c r="BE176" s="247"/>
      <c r="BF176" s="247"/>
      <c r="BG176" s="247"/>
      <c r="BH176" s="247"/>
      <c r="BI176" s="247"/>
      <c r="BJ176" s="247"/>
      <c r="BK176" s="247"/>
      <c r="BL176" s="247"/>
      <c r="BM176" s="247"/>
      <c r="BN176" s="247"/>
    </row>
    <row r="177" spans="2:66">
      <c r="B177" s="244">
        <v>0</v>
      </c>
      <c r="C177" s="244">
        <v>0</v>
      </c>
      <c r="D177" s="244">
        <v>90</v>
      </c>
      <c r="E177" s="244" t="s">
        <v>1787</v>
      </c>
      <c r="F177" s="244" t="s">
        <v>1814</v>
      </c>
      <c r="G177" s="244" t="s">
        <v>1496</v>
      </c>
      <c r="H177" s="244" t="s">
        <v>1316</v>
      </c>
      <c r="I177" s="244">
        <v>1</v>
      </c>
      <c r="J177" s="247" t="e">
        <v>#VALUE!</v>
      </c>
      <c r="K177" s="247" t="e">
        <v>#VALUE!</v>
      </c>
      <c r="L177" s="247" t="e">
        <v>#VALUE!</v>
      </c>
      <c r="M177" s="247" t="e">
        <v>#VALUE!</v>
      </c>
      <c r="N177" s="247" t="e">
        <v>#VALUE!</v>
      </c>
      <c r="O177" s="247" t="e">
        <v>#VALUE!</v>
      </c>
      <c r="P177" s="247" t="e">
        <v>#VALUE!</v>
      </c>
      <c r="Q177" s="247" t="e">
        <v>#VALUE!</v>
      </c>
      <c r="R177" s="247" t="e">
        <v>#VALUE!</v>
      </c>
      <c r="S177" s="247" t="e">
        <v>#VALUE!</v>
      </c>
      <c r="T177" s="247" t="e">
        <v>#VALUE!</v>
      </c>
      <c r="U177" s="247" t="e">
        <v>#VALUE!</v>
      </c>
      <c r="V177" s="247" t="e">
        <v>#VALUE!</v>
      </c>
      <c r="W177" s="247" t="e">
        <v>#VALUE!</v>
      </c>
      <c r="X177" s="247" t="e">
        <v>#VALUE!</v>
      </c>
      <c r="Y177" s="247" t="e">
        <v>#VALUE!</v>
      </c>
      <c r="Z177" s="247" t="e">
        <v>#VALUE!</v>
      </c>
      <c r="AA177" s="247" t="e">
        <v>#VALUE!</v>
      </c>
      <c r="AB177" s="247" t="e">
        <v>#VALUE!</v>
      </c>
      <c r="AC177" s="247" t="e">
        <v>#VALUE!</v>
      </c>
      <c r="AD177" s="247" t="e">
        <v>#VALUE!</v>
      </c>
      <c r="AE177" s="247" t="e">
        <v>#VALUE!</v>
      </c>
      <c r="AF177" s="247" t="e">
        <v>#VALUE!</v>
      </c>
      <c r="AR177" s="247"/>
      <c r="AS177" s="247"/>
      <c r="AT177" s="247"/>
      <c r="AU177" s="247"/>
      <c r="AV177" s="247"/>
      <c r="AW177" s="247"/>
      <c r="AX177" s="247"/>
      <c r="AY177" s="247"/>
      <c r="AZ177" s="247"/>
      <c r="BA177" s="247"/>
      <c r="BB177" s="247"/>
      <c r="BC177" s="247"/>
      <c r="BD177" s="247"/>
      <c r="BE177" s="247"/>
      <c r="BF177" s="247"/>
      <c r="BG177" s="247"/>
      <c r="BH177" s="247"/>
      <c r="BI177" s="247"/>
      <c r="BJ177" s="247"/>
      <c r="BK177" s="247"/>
      <c r="BL177" s="247"/>
      <c r="BM177" s="247"/>
      <c r="BN177" s="247"/>
    </row>
    <row r="178" spans="2:66">
      <c r="B178" s="244" t="s">
        <v>344</v>
      </c>
      <c r="C178" s="244" t="s">
        <v>327</v>
      </c>
      <c r="D178" s="244">
        <v>91</v>
      </c>
      <c r="E178" s="244" t="s">
        <v>1931</v>
      </c>
      <c r="F178" s="244" t="s">
        <v>1552</v>
      </c>
      <c r="G178" s="244" t="s">
        <v>1497</v>
      </c>
      <c r="H178" s="244" t="s">
        <v>1342</v>
      </c>
      <c r="I178" s="244">
        <v>1</v>
      </c>
      <c r="J178" s="247" t="e">
        <v>#VALUE!</v>
      </c>
      <c r="K178" s="247" t="e">
        <v>#VALUE!</v>
      </c>
      <c r="L178" s="247" t="e">
        <v>#VALUE!</v>
      </c>
      <c r="M178" s="247" t="e">
        <v>#VALUE!</v>
      </c>
      <c r="N178" s="247" t="e">
        <v>#VALUE!</v>
      </c>
      <c r="O178" s="247" t="e">
        <v>#VALUE!</v>
      </c>
      <c r="P178" s="247" t="e">
        <v>#VALUE!</v>
      </c>
      <c r="Q178" s="247" t="e">
        <v>#VALUE!</v>
      </c>
      <c r="R178" s="247" t="e">
        <v>#VALUE!</v>
      </c>
      <c r="S178" s="247" t="e">
        <v>#VALUE!</v>
      </c>
      <c r="T178" s="247" t="e">
        <v>#VALUE!</v>
      </c>
      <c r="U178" s="247" t="e">
        <v>#VALUE!</v>
      </c>
      <c r="V178" s="247" t="e">
        <v>#VALUE!</v>
      </c>
      <c r="W178" s="247" t="e">
        <v>#VALUE!</v>
      </c>
      <c r="X178" s="247" t="e">
        <v>#VALUE!</v>
      </c>
      <c r="Y178" s="247" t="e">
        <v>#VALUE!</v>
      </c>
      <c r="Z178" s="247" t="e">
        <v>#VALUE!</v>
      </c>
      <c r="AA178" s="247" t="e">
        <v>#VALUE!</v>
      </c>
      <c r="AB178" s="247" t="e">
        <v>#VALUE!</v>
      </c>
      <c r="AC178" s="247" t="e">
        <v>#VALUE!</v>
      </c>
      <c r="AD178" s="247" t="e">
        <v>#VALUE!</v>
      </c>
      <c r="AE178" s="247" t="e">
        <v>#VALUE!</v>
      </c>
      <c r="AF178" s="247" t="e">
        <v>#VALUE!</v>
      </c>
      <c r="AR178" s="247"/>
      <c r="AS178" s="247"/>
      <c r="AT178" s="247"/>
      <c r="AU178" s="247"/>
      <c r="AV178" s="247"/>
      <c r="AW178" s="247"/>
      <c r="AX178" s="247"/>
      <c r="AY178" s="247"/>
      <c r="AZ178" s="247"/>
      <c r="BA178" s="247"/>
      <c r="BB178" s="247"/>
      <c r="BC178" s="247"/>
      <c r="BD178" s="247"/>
      <c r="BE178" s="247"/>
      <c r="BF178" s="247"/>
      <c r="BG178" s="247"/>
      <c r="BH178" s="247"/>
      <c r="BI178" s="247"/>
      <c r="BJ178" s="247"/>
      <c r="BK178" s="247"/>
      <c r="BL178" s="247"/>
      <c r="BM178" s="247"/>
      <c r="BN178" s="247"/>
    </row>
    <row r="179" spans="2:66">
      <c r="B179" s="244">
        <v>0</v>
      </c>
      <c r="C179" s="244">
        <v>0</v>
      </c>
      <c r="D179" s="244">
        <v>0</v>
      </c>
      <c r="E179" s="244" t="s">
        <v>1932</v>
      </c>
      <c r="F179" s="244" t="s">
        <v>1553</v>
      </c>
      <c r="G179" s="244" t="s">
        <v>1497</v>
      </c>
      <c r="H179" s="244" t="s">
        <v>1343</v>
      </c>
      <c r="I179" s="244">
        <v>1</v>
      </c>
      <c r="J179" s="247" t="e">
        <v>#VALUE!</v>
      </c>
      <c r="K179" s="247" t="e">
        <v>#VALUE!</v>
      </c>
      <c r="L179" s="247" t="e">
        <v>#VALUE!</v>
      </c>
      <c r="M179" s="247" t="e">
        <v>#VALUE!</v>
      </c>
      <c r="N179" s="247" t="e">
        <v>#VALUE!</v>
      </c>
      <c r="O179" s="247" t="e">
        <v>#VALUE!</v>
      </c>
      <c r="P179" s="247" t="e">
        <v>#VALUE!</v>
      </c>
      <c r="Q179" s="247" t="e">
        <v>#VALUE!</v>
      </c>
      <c r="R179" s="247" t="e">
        <v>#VALUE!</v>
      </c>
      <c r="S179" s="247" t="e">
        <v>#VALUE!</v>
      </c>
      <c r="T179" s="247" t="e">
        <v>#VALUE!</v>
      </c>
      <c r="U179" s="247" t="e">
        <v>#VALUE!</v>
      </c>
      <c r="V179" s="247" t="e">
        <v>#VALUE!</v>
      </c>
      <c r="W179" s="247" t="e">
        <v>#VALUE!</v>
      </c>
      <c r="X179" s="247" t="e">
        <v>#VALUE!</v>
      </c>
      <c r="Y179" s="247" t="e">
        <v>#VALUE!</v>
      </c>
      <c r="Z179" s="247" t="e">
        <v>#VALUE!</v>
      </c>
      <c r="AA179" s="247" t="e">
        <v>#VALUE!</v>
      </c>
      <c r="AB179" s="247" t="e">
        <v>#VALUE!</v>
      </c>
      <c r="AC179" s="247" t="e">
        <v>#VALUE!</v>
      </c>
      <c r="AD179" s="247" t="e">
        <v>#VALUE!</v>
      </c>
      <c r="AE179" s="247" t="e">
        <v>#VALUE!</v>
      </c>
      <c r="AF179" s="247" t="e">
        <v>#VALUE!</v>
      </c>
      <c r="AR179" s="247"/>
      <c r="AS179" s="247"/>
      <c r="AT179" s="247"/>
      <c r="AU179" s="247"/>
      <c r="AV179" s="247"/>
      <c r="AW179" s="247"/>
      <c r="AX179" s="247"/>
      <c r="AY179" s="247"/>
      <c r="AZ179" s="247"/>
      <c r="BA179" s="247"/>
      <c r="BB179" s="247"/>
      <c r="BC179" s="247"/>
      <c r="BD179" s="247"/>
      <c r="BE179" s="247"/>
      <c r="BF179" s="247"/>
      <c r="BG179" s="247"/>
      <c r="BH179" s="247"/>
      <c r="BI179" s="247"/>
      <c r="BJ179" s="247"/>
      <c r="BK179" s="247"/>
      <c r="BL179" s="247"/>
      <c r="BM179" s="247"/>
      <c r="BN179" s="247"/>
    </row>
    <row r="180" spans="2:66">
      <c r="B180" s="244">
        <v>0</v>
      </c>
      <c r="C180" s="244">
        <v>0</v>
      </c>
      <c r="D180" s="244">
        <v>0</v>
      </c>
      <c r="E180" s="244" t="s">
        <v>1933</v>
      </c>
      <c r="F180" s="244" t="s">
        <v>1551</v>
      </c>
      <c r="G180" s="244" t="s">
        <v>1497</v>
      </c>
      <c r="H180" s="244" t="s">
        <v>1341</v>
      </c>
      <c r="I180" s="244">
        <v>1</v>
      </c>
      <c r="J180" s="247" t="e">
        <v>#VALUE!</v>
      </c>
      <c r="K180" s="247" t="e">
        <v>#VALUE!</v>
      </c>
      <c r="L180" s="247" t="e">
        <v>#VALUE!</v>
      </c>
      <c r="M180" s="247" t="e">
        <v>#VALUE!</v>
      </c>
      <c r="N180" s="247" t="e">
        <v>#VALUE!</v>
      </c>
      <c r="O180" s="247" t="e">
        <v>#VALUE!</v>
      </c>
      <c r="P180" s="247" t="e">
        <v>#VALUE!</v>
      </c>
      <c r="Q180" s="247" t="e">
        <v>#VALUE!</v>
      </c>
      <c r="R180" s="247" t="e">
        <v>#VALUE!</v>
      </c>
      <c r="S180" s="247" t="e">
        <v>#VALUE!</v>
      </c>
      <c r="T180" s="247" t="e">
        <v>#VALUE!</v>
      </c>
      <c r="U180" s="247" t="e">
        <v>#VALUE!</v>
      </c>
      <c r="V180" s="247" t="e">
        <v>#VALUE!</v>
      </c>
      <c r="W180" s="247" t="e">
        <v>#VALUE!</v>
      </c>
      <c r="X180" s="247" t="e">
        <v>#VALUE!</v>
      </c>
      <c r="Y180" s="247" t="e">
        <v>#VALUE!</v>
      </c>
      <c r="Z180" s="247" t="e">
        <v>#VALUE!</v>
      </c>
      <c r="AA180" s="247" t="e">
        <v>#VALUE!</v>
      </c>
      <c r="AB180" s="247" t="e">
        <v>#VALUE!</v>
      </c>
      <c r="AC180" s="247" t="e">
        <v>#VALUE!</v>
      </c>
      <c r="AD180" s="247" t="e">
        <v>#VALUE!</v>
      </c>
      <c r="AE180" s="247" t="e">
        <v>#VALUE!</v>
      </c>
      <c r="AF180" s="247" t="e">
        <v>#VALUE!</v>
      </c>
      <c r="AR180" s="247"/>
      <c r="AS180" s="247"/>
      <c r="AT180" s="247"/>
      <c r="AU180" s="247"/>
      <c r="AV180" s="247"/>
      <c r="AW180" s="247"/>
      <c r="AX180" s="247"/>
      <c r="AY180" s="247"/>
      <c r="AZ180" s="247"/>
      <c r="BA180" s="247"/>
      <c r="BB180" s="247"/>
      <c r="BC180" s="247"/>
      <c r="BD180" s="247"/>
      <c r="BE180" s="247"/>
      <c r="BF180" s="247"/>
      <c r="BG180" s="247"/>
      <c r="BH180" s="247"/>
      <c r="BI180" s="247"/>
      <c r="BJ180" s="247"/>
      <c r="BK180" s="247"/>
      <c r="BL180" s="247"/>
      <c r="BM180" s="247"/>
      <c r="BN180" s="247"/>
    </row>
    <row r="181" spans="2:66">
      <c r="B181" s="244">
        <v>0</v>
      </c>
      <c r="C181" s="244">
        <v>0</v>
      </c>
      <c r="D181" s="244">
        <v>92</v>
      </c>
      <c r="E181" s="244" t="s">
        <v>157</v>
      </c>
      <c r="F181" s="244" t="s">
        <v>1815</v>
      </c>
      <c r="G181" s="244" t="s">
        <v>1497</v>
      </c>
      <c r="H181" s="244" t="s">
        <v>1345</v>
      </c>
      <c r="I181" s="244">
        <v>1</v>
      </c>
      <c r="J181" s="247">
        <v>7.4202464800169635E-2</v>
      </c>
      <c r="K181" s="247">
        <v>-6.4304809234270038E-2</v>
      </c>
      <c r="L181" s="247">
        <v>0.22023897220452707</v>
      </c>
      <c r="M181" s="247">
        <v>8.5543625751123287E-2</v>
      </c>
      <c r="N181" s="247">
        <v>-9.4758159519022098E-2</v>
      </c>
      <c r="O181" s="247">
        <v>-0.17053198524416355</v>
      </c>
      <c r="P181" s="247">
        <v>0.15602690092458349</v>
      </c>
      <c r="Q181" s="247">
        <v>5.5617429997465294E-2</v>
      </c>
      <c r="R181" s="247">
        <v>9.0641095670099966E-2</v>
      </c>
      <c r="S181" s="247">
        <v>-7.0507423194243482E-2</v>
      </c>
      <c r="T181" s="247">
        <v>-2.5838856285198022E-2</v>
      </c>
      <c r="U181" s="247">
        <v>-0.24739019758227726</v>
      </c>
      <c r="V181" s="247">
        <v>-4.8553579724742411E-2</v>
      </c>
      <c r="W181" s="247">
        <v>0.27029235881263652</v>
      </c>
      <c r="X181" s="247">
        <v>-0.146713427174125</v>
      </c>
      <c r="Y181" s="247">
        <v>8.4897708239256117E-2</v>
      </c>
      <c r="Z181" s="247">
        <v>1.2439706172655723E-2</v>
      </c>
      <c r="AA181" s="247">
        <v>0.20950429771940313</v>
      </c>
      <c r="AB181" s="247">
        <v>0.11857545994533851</v>
      </c>
      <c r="AC181" s="247">
        <v>0.10076513367533219</v>
      </c>
      <c r="AD181" s="247">
        <v>0.3525729774743549</v>
      </c>
      <c r="AE181" s="247">
        <v>0</v>
      </c>
      <c r="AF181" s="247">
        <v>1</v>
      </c>
      <c r="AR181" s="247"/>
      <c r="AS181" s="247"/>
      <c r="AT181" s="247"/>
      <c r="AU181" s="247"/>
      <c r="AV181" s="247"/>
      <c r="AW181" s="247"/>
      <c r="AX181" s="247"/>
      <c r="AY181" s="247"/>
      <c r="AZ181" s="247"/>
      <c r="BA181" s="247"/>
      <c r="BB181" s="247"/>
      <c r="BC181" s="247"/>
      <c r="BD181" s="247"/>
      <c r="BE181" s="247"/>
      <c r="BF181" s="247"/>
      <c r="BG181" s="247"/>
      <c r="BH181" s="247"/>
      <c r="BI181" s="247"/>
      <c r="BJ181" s="247"/>
      <c r="BK181" s="247"/>
      <c r="BL181" s="247"/>
      <c r="BM181" s="247"/>
      <c r="BN181" s="247"/>
    </row>
    <row r="182" spans="2:66">
      <c r="B182" s="244">
        <v>0</v>
      </c>
      <c r="C182" s="244">
        <v>0</v>
      </c>
      <c r="D182" s="244">
        <v>0</v>
      </c>
      <c r="E182" s="244" t="s">
        <v>158</v>
      </c>
      <c r="F182" s="244" t="s">
        <v>1816</v>
      </c>
      <c r="G182" s="244" t="s">
        <v>1497</v>
      </c>
      <c r="H182" s="244" t="s">
        <v>1346</v>
      </c>
      <c r="I182" s="244">
        <v>1</v>
      </c>
      <c r="J182" s="247">
        <v>1.8786649451476473E-2</v>
      </c>
      <c r="K182" s="247">
        <v>-4.3165864308477915E-2</v>
      </c>
      <c r="L182" s="247">
        <v>0.25891052876000437</v>
      </c>
      <c r="M182" s="247">
        <v>0.12522529984730738</v>
      </c>
      <c r="N182" s="247">
        <v>-0.11392985823204271</v>
      </c>
      <c r="O182" s="247">
        <v>-0.17449587605480898</v>
      </c>
      <c r="P182" s="247">
        <v>7.7082310378695715E-2</v>
      </c>
      <c r="Q182" s="247">
        <v>0.16371725325603828</v>
      </c>
      <c r="R182" s="247">
        <v>-2.8896130889800925E-3</v>
      </c>
      <c r="S182" s="247">
        <v>-3.2735228798867262E-2</v>
      </c>
      <c r="T182" s="247">
        <v>2.7295534278380062E-2</v>
      </c>
      <c r="U182" s="247">
        <v>-0.24385132248813124</v>
      </c>
      <c r="V182" s="247">
        <v>-7.1379179582023583E-2</v>
      </c>
      <c r="W182" s="247">
        <v>0.26484237123606985</v>
      </c>
      <c r="X182" s="247">
        <v>-0.14353756122968714</v>
      </c>
      <c r="Y182" s="247">
        <v>0.1270867791137435</v>
      </c>
      <c r="Z182" s="247">
        <v>1.027311474113096E-2</v>
      </c>
      <c r="AA182" s="247">
        <v>0.24302842653223741</v>
      </c>
      <c r="AB182" s="247">
        <v>0.18057115011580568</v>
      </c>
      <c r="AC182" s="247">
        <v>0.15913415767657246</v>
      </c>
      <c r="AD182" s="247">
        <v>0.33142463934272709</v>
      </c>
      <c r="AE182" s="247">
        <v>0</v>
      </c>
      <c r="AF182" s="247">
        <v>1</v>
      </c>
      <c r="AR182" s="247"/>
      <c r="AS182" s="247"/>
      <c r="AT182" s="247"/>
      <c r="AU182" s="247"/>
      <c r="AV182" s="247"/>
      <c r="AW182" s="247"/>
      <c r="AX182" s="247"/>
      <c r="AY182" s="247"/>
      <c r="AZ182" s="247"/>
      <c r="BA182" s="247"/>
      <c r="BB182" s="247"/>
      <c r="BC182" s="247"/>
      <c r="BD182" s="247"/>
      <c r="BE182" s="247"/>
      <c r="BF182" s="247"/>
      <c r="BG182" s="247"/>
      <c r="BH182" s="247"/>
      <c r="BI182" s="247"/>
      <c r="BJ182" s="247"/>
      <c r="BK182" s="247"/>
      <c r="BL182" s="247"/>
      <c r="BM182" s="247"/>
      <c r="BN182" s="247"/>
    </row>
    <row r="183" spans="2:66">
      <c r="B183" s="244">
        <v>0</v>
      </c>
      <c r="C183" s="244">
        <v>0</v>
      </c>
      <c r="D183" s="244">
        <v>0</v>
      </c>
      <c r="E183" s="244" t="s">
        <v>159</v>
      </c>
      <c r="F183" s="244" t="s">
        <v>1817</v>
      </c>
      <c r="G183" s="244" t="s">
        <v>1497</v>
      </c>
      <c r="H183" s="244" t="s">
        <v>1344</v>
      </c>
      <c r="I183" s="244">
        <v>1</v>
      </c>
      <c r="J183" s="247">
        <v>4.9375036234905433E-2</v>
      </c>
      <c r="K183" s="247">
        <v>-5.5160770462136438E-2</v>
      </c>
      <c r="L183" s="247">
        <v>0.23514671570228843</v>
      </c>
      <c r="M183" s="247">
        <v>0.10072805888916858</v>
      </c>
      <c r="N183" s="247">
        <v>-0.10298848767398823</v>
      </c>
      <c r="O183" s="247">
        <v>-0.16767611070873334</v>
      </c>
      <c r="P183" s="247">
        <v>0.12854452167447103</v>
      </c>
      <c r="Q183" s="247">
        <v>9.512165801907993E-2</v>
      </c>
      <c r="R183" s="247">
        <v>5.6677212192734236E-2</v>
      </c>
      <c r="S183" s="247">
        <v>-5.7894127430210933E-2</v>
      </c>
      <c r="T183" s="247">
        <v>-5.303618640418048E-3</v>
      </c>
      <c r="U183" s="247">
        <v>-0.24428618513277953</v>
      </c>
      <c r="V183" s="247">
        <v>-5.5986507953545643E-2</v>
      </c>
      <c r="W183" s="247">
        <v>0.26896355140731609</v>
      </c>
      <c r="X183" s="247">
        <v>-0.14273481365550361</v>
      </c>
      <c r="Y183" s="247">
        <v>0.1027971503949258</v>
      </c>
      <c r="Z183" s="247">
        <v>1.4013664385642667E-2</v>
      </c>
      <c r="AA183" s="247">
        <v>0.22368195283108622</v>
      </c>
      <c r="AB183" s="247">
        <v>0.14695472488941269</v>
      </c>
      <c r="AC183" s="247">
        <v>0.12423726727063157</v>
      </c>
      <c r="AD183" s="247">
        <v>0.34656671719426552</v>
      </c>
      <c r="AE183" s="247">
        <v>0</v>
      </c>
      <c r="AF183" s="247">
        <v>1</v>
      </c>
      <c r="AR183" s="247"/>
      <c r="AS183" s="247"/>
      <c r="AT183" s="247"/>
      <c r="AU183" s="247"/>
      <c r="AV183" s="247"/>
      <c r="AW183" s="247"/>
      <c r="AX183" s="247"/>
      <c r="AY183" s="247"/>
      <c r="AZ183" s="247"/>
      <c r="BA183" s="247"/>
      <c r="BB183" s="247"/>
      <c r="BC183" s="247"/>
      <c r="BD183" s="247"/>
      <c r="BE183" s="247"/>
      <c r="BF183" s="247"/>
      <c r="BG183" s="247"/>
      <c r="BH183" s="247"/>
      <c r="BI183" s="247"/>
      <c r="BJ183" s="247"/>
      <c r="BK183" s="247"/>
      <c r="BL183" s="247"/>
      <c r="BM183" s="247"/>
      <c r="BN183" s="247"/>
    </row>
    <row r="184" spans="2:66">
      <c r="B184" s="244">
        <v>0</v>
      </c>
      <c r="C184" s="244">
        <v>0</v>
      </c>
      <c r="D184" s="244">
        <v>93</v>
      </c>
      <c r="E184" s="244" t="s">
        <v>160</v>
      </c>
      <c r="F184" s="244" t="s">
        <v>1564</v>
      </c>
      <c r="G184" s="244" t="s">
        <v>1496</v>
      </c>
      <c r="H184" s="244" t="s">
        <v>1339</v>
      </c>
      <c r="I184" s="244">
        <v>1</v>
      </c>
      <c r="J184" s="247" t="e">
        <v>#VALUE!</v>
      </c>
      <c r="K184" s="247" t="e">
        <v>#VALUE!</v>
      </c>
      <c r="L184" s="247" t="e">
        <v>#VALUE!</v>
      </c>
      <c r="M184" s="247" t="e">
        <v>#VALUE!</v>
      </c>
      <c r="N184" s="247" t="e">
        <v>#VALUE!</v>
      </c>
      <c r="O184" s="247" t="e">
        <v>#VALUE!</v>
      </c>
      <c r="P184" s="247" t="e">
        <v>#VALUE!</v>
      </c>
      <c r="Q184" s="247" t="e">
        <v>#VALUE!</v>
      </c>
      <c r="R184" s="247" t="e">
        <v>#VALUE!</v>
      </c>
      <c r="S184" s="247" t="e">
        <v>#VALUE!</v>
      </c>
      <c r="T184" s="247" t="e">
        <v>#VALUE!</v>
      </c>
      <c r="U184" s="247" t="e">
        <v>#VALUE!</v>
      </c>
      <c r="V184" s="247" t="e">
        <v>#VALUE!</v>
      </c>
      <c r="W184" s="247" t="e">
        <v>#VALUE!</v>
      </c>
      <c r="X184" s="247" t="e">
        <v>#VALUE!</v>
      </c>
      <c r="Y184" s="247" t="e">
        <v>#VALUE!</v>
      </c>
      <c r="Z184" s="247" t="e">
        <v>#VALUE!</v>
      </c>
      <c r="AA184" s="247" t="e">
        <v>#VALUE!</v>
      </c>
      <c r="AB184" s="247" t="e">
        <v>#VALUE!</v>
      </c>
      <c r="AC184" s="247" t="e">
        <v>#VALUE!</v>
      </c>
      <c r="AD184" s="247" t="e">
        <v>#VALUE!</v>
      </c>
      <c r="AE184" s="247" t="e">
        <v>#VALUE!</v>
      </c>
      <c r="AF184" s="247" t="e">
        <v>#VALUE!</v>
      </c>
      <c r="AR184" s="247"/>
      <c r="AS184" s="247"/>
      <c r="AT184" s="247"/>
      <c r="AU184" s="247"/>
      <c r="AV184" s="247"/>
      <c r="AW184" s="247"/>
      <c r="AX184" s="247"/>
      <c r="AY184" s="247"/>
      <c r="AZ184" s="247"/>
      <c r="BA184" s="247"/>
      <c r="BB184" s="247"/>
      <c r="BC184" s="247"/>
      <c r="BD184" s="247"/>
      <c r="BE184" s="247"/>
      <c r="BF184" s="247"/>
      <c r="BG184" s="247"/>
      <c r="BH184" s="247"/>
      <c r="BI184" s="247"/>
      <c r="BJ184" s="247"/>
      <c r="BK184" s="247"/>
      <c r="BL184" s="247"/>
      <c r="BM184" s="247"/>
      <c r="BN184" s="247"/>
    </row>
    <row r="185" spans="2:66">
      <c r="B185" s="244">
        <v>0</v>
      </c>
      <c r="C185" s="244">
        <v>0</v>
      </c>
      <c r="D185" s="244">
        <v>0</v>
      </c>
      <c r="E185" s="244" t="s">
        <v>161</v>
      </c>
      <c r="F185" s="244" t="s">
        <v>1565</v>
      </c>
      <c r="G185" s="244" t="s">
        <v>1496</v>
      </c>
      <c r="H185" s="244" t="s">
        <v>1340</v>
      </c>
      <c r="I185" s="244">
        <v>1</v>
      </c>
      <c r="J185" s="247" t="e">
        <v>#VALUE!</v>
      </c>
      <c r="K185" s="247" t="e">
        <v>#VALUE!</v>
      </c>
      <c r="L185" s="247" t="e">
        <v>#VALUE!</v>
      </c>
      <c r="M185" s="247" t="e">
        <v>#VALUE!</v>
      </c>
      <c r="N185" s="247" t="e">
        <v>#VALUE!</v>
      </c>
      <c r="O185" s="247" t="e">
        <v>#VALUE!</v>
      </c>
      <c r="P185" s="247" t="e">
        <v>#VALUE!</v>
      </c>
      <c r="Q185" s="247" t="e">
        <v>#VALUE!</v>
      </c>
      <c r="R185" s="247" t="e">
        <v>#VALUE!</v>
      </c>
      <c r="S185" s="247" t="e">
        <v>#VALUE!</v>
      </c>
      <c r="T185" s="247" t="e">
        <v>#VALUE!</v>
      </c>
      <c r="U185" s="247" t="e">
        <v>#VALUE!</v>
      </c>
      <c r="V185" s="247" t="e">
        <v>#VALUE!</v>
      </c>
      <c r="W185" s="247" t="e">
        <v>#VALUE!</v>
      </c>
      <c r="X185" s="247" t="e">
        <v>#VALUE!</v>
      </c>
      <c r="Y185" s="247" t="e">
        <v>#VALUE!</v>
      </c>
      <c r="Z185" s="247" t="e">
        <v>#VALUE!</v>
      </c>
      <c r="AA185" s="247" t="e">
        <v>#VALUE!</v>
      </c>
      <c r="AB185" s="247" t="e">
        <v>#VALUE!</v>
      </c>
      <c r="AC185" s="247" t="e">
        <v>#VALUE!</v>
      </c>
      <c r="AD185" s="247" t="e">
        <v>#VALUE!</v>
      </c>
      <c r="AE185" s="247" t="e">
        <v>#VALUE!</v>
      </c>
      <c r="AF185" s="247" t="e">
        <v>#VALUE!</v>
      </c>
      <c r="AR185" s="247"/>
      <c r="AS185" s="247"/>
      <c r="AT185" s="247"/>
      <c r="AU185" s="247"/>
      <c r="AV185" s="247"/>
      <c r="AW185" s="247"/>
      <c r="AX185" s="247"/>
      <c r="AY185" s="247"/>
      <c r="AZ185" s="247"/>
      <c r="BA185" s="247"/>
      <c r="BB185" s="247"/>
      <c r="BC185" s="247"/>
      <c r="BD185" s="247"/>
      <c r="BE185" s="247"/>
      <c r="BF185" s="247"/>
      <c r="BG185" s="247"/>
      <c r="BH185" s="247"/>
      <c r="BI185" s="247"/>
      <c r="BJ185" s="247"/>
      <c r="BK185" s="247"/>
      <c r="BL185" s="247"/>
      <c r="BM185" s="247"/>
      <c r="BN185" s="247"/>
    </row>
    <row r="186" spans="2:66">
      <c r="B186" s="244">
        <v>0</v>
      </c>
      <c r="C186" s="244">
        <v>0</v>
      </c>
      <c r="D186" s="244">
        <v>0</v>
      </c>
      <c r="E186" s="244" t="s">
        <v>162</v>
      </c>
      <c r="F186" s="244" t="s">
        <v>1563</v>
      </c>
      <c r="G186" s="244" t="s">
        <v>1496</v>
      </c>
      <c r="H186" s="244" t="s">
        <v>1338</v>
      </c>
      <c r="I186" s="244">
        <v>1</v>
      </c>
      <c r="J186" s="247" t="e">
        <v>#VALUE!</v>
      </c>
      <c r="K186" s="247" t="e">
        <v>#VALUE!</v>
      </c>
      <c r="L186" s="247" t="e">
        <v>#VALUE!</v>
      </c>
      <c r="M186" s="247" t="e">
        <v>#VALUE!</v>
      </c>
      <c r="N186" s="247" t="e">
        <v>#VALUE!</v>
      </c>
      <c r="O186" s="247" t="e">
        <v>#VALUE!</v>
      </c>
      <c r="P186" s="247" t="e">
        <v>#VALUE!</v>
      </c>
      <c r="Q186" s="247" t="e">
        <v>#VALUE!</v>
      </c>
      <c r="R186" s="247" t="e">
        <v>#VALUE!</v>
      </c>
      <c r="S186" s="247" t="e">
        <v>#VALUE!</v>
      </c>
      <c r="T186" s="247" t="e">
        <v>#VALUE!</v>
      </c>
      <c r="U186" s="247" t="e">
        <v>#VALUE!</v>
      </c>
      <c r="V186" s="247" t="e">
        <v>#VALUE!</v>
      </c>
      <c r="W186" s="247" t="e">
        <v>#VALUE!</v>
      </c>
      <c r="X186" s="247" t="e">
        <v>#VALUE!</v>
      </c>
      <c r="Y186" s="247" t="e">
        <v>#VALUE!</v>
      </c>
      <c r="Z186" s="247" t="e">
        <v>#VALUE!</v>
      </c>
      <c r="AA186" s="247" t="e">
        <v>#VALUE!</v>
      </c>
      <c r="AB186" s="247" t="e">
        <v>#VALUE!</v>
      </c>
      <c r="AC186" s="247" t="e">
        <v>#VALUE!</v>
      </c>
      <c r="AD186" s="247" t="e">
        <v>#VALUE!</v>
      </c>
      <c r="AE186" s="247" t="e">
        <v>#VALUE!</v>
      </c>
      <c r="AF186" s="247" t="e">
        <v>#VALUE!</v>
      </c>
      <c r="AR186" s="247"/>
      <c r="AS186" s="247"/>
      <c r="AT186" s="247"/>
      <c r="AU186" s="247"/>
      <c r="AV186" s="247"/>
      <c r="AW186" s="247"/>
      <c r="AX186" s="247"/>
      <c r="AY186" s="247"/>
      <c r="AZ186" s="247"/>
      <c r="BA186" s="247"/>
      <c r="BB186" s="247"/>
      <c r="BC186" s="247"/>
      <c r="BD186" s="247"/>
      <c r="BE186" s="247"/>
      <c r="BF186" s="247"/>
      <c r="BG186" s="247"/>
      <c r="BH186" s="247"/>
      <c r="BI186" s="247"/>
      <c r="BJ186" s="247"/>
      <c r="BK186" s="247"/>
      <c r="BL186" s="247"/>
      <c r="BM186" s="247"/>
      <c r="BN186" s="247"/>
    </row>
    <row r="187" spans="2:66">
      <c r="B187" s="244">
        <v>0</v>
      </c>
      <c r="C187" s="244">
        <v>0</v>
      </c>
      <c r="D187" s="244">
        <v>94</v>
      </c>
      <c r="E187" s="244" t="s">
        <v>163</v>
      </c>
      <c r="F187" s="244" t="s">
        <v>1818</v>
      </c>
      <c r="G187" s="244" t="s">
        <v>140</v>
      </c>
      <c r="H187" s="244" t="s">
        <v>1452</v>
      </c>
      <c r="I187" s="244">
        <v>1</v>
      </c>
      <c r="J187" s="247" t="e">
        <v>#VALUE!</v>
      </c>
      <c r="K187" s="247" t="e">
        <v>#VALUE!</v>
      </c>
      <c r="L187" s="247" t="e">
        <v>#VALUE!</v>
      </c>
      <c r="M187" s="247" t="e">
        <v>#VALUE!</v>
      </c>
      <c r="N187" s="247" t="e">
        <v>#VALUE!</v>
      </c>
      <c r="O187" s="247" t="e">
        <v>#VALUE!</v>
      </c>
      <c r="P187" s="247" t="e">
        <v>#VALUE!</v>
      </c>
      <c r="Q187" s="247" t="e">
        <v>#VALUE!</v>
      </c>
      <c r="R187" s="247" t="e">
        <v>#VALUE!</v>
      </c>
      <c r="S187" s="247" t="e">
        <v>#VALUE!</v>
      </c>
      <c r="T187" s="247" t="e">
        <v>#VALUE!</v>
      </c>
      <c r="U187" s="247" t="e">
        <v>#VALUE!</v>
      </c>
      <c r="V187" s="247" t="e">
        <v>#VALUE!</v>
      </c>
      <c r="W187" s="247" t="e">
        <v>#VALUE!</v>
      </c>
      <c r="X187" s="247" t="e">
        <v>#VALUE!</v>
      </c>
      <c r="Y187" s="247" t="e">
        <v>#VALUE!</v>
      </c>
      <c r="Z187" s="247" t="e">
        <v>#VALUE!</v>
      </c>
      <c r="AA187" s="247" t="e">
        <v>#VALUE!</v>
      </c>
      <c r="AB187" s="247" t="e">
        <v>#VALUE!</v>
      </c>
      <c r="AC187" s="247" t="e">
        <v>#VALUE!</v>
      </c>
      <c r="AD187" s="247" t="e">
        <v>#VALUE!</v>
      </c>
      <c r="AE187" s="247" t="e">
        <v>#VALUE!</v>
      </c>
      <c r="AF187" s="247" t="e">
        <v>#VALUE!</v>
      </c>
      <c r="AR187" s="247"/>
      <c r="AS187" s="247"/>
      <c r="AT187" s="247"/>
      <c r="AU187" s="247"/>
      <c r="AV187" s="247"/>
      <c r="AW187" s="247"/>
      <c r="AX187" s="247"/>
      <c r="AY187" s="247"/>
      <c r="AZ187" s="247"/>
      <c r="BA187" s="247"/>
      <c r="BB187" s="247"/>
      <c r="BC187" s="247"/>
      <c r="BD187" s="247"/>
      <c r="BE187" s="247"/>
      <c r="BF187" s="247"/>
      <c r="BG187" s="247"/>
      <c r="BH187" s="247"/>
      <c r="BI187" s="247"/>
      <c r="BJ187" s="247"/>
      <c r="BK187" s="247"/>
      <c r="BL187" s="247"/>
      <c r="BM187" s="247"/>
      <c r="BN187" s="247"/>
    </row>
    <row r="188" spans="2:66">
      <c r="B188" s="244">
        <v>0</v>
      </c>
      <c r="C188" s="244">
        <v>0</v>
      </c>
      <c r="D188" s="244">
        <v>0</v>
      </c>
      <c r="E188" s="244" t="s">
        <v>164</v>
      </c>
      <c r="F188" s="244" t="s">
        <v>1819</v>
      </c>
      <c r="G188" s="244" t="s">
        <v>140</v>
      </c>
      <c r="H188" s="244" t="s">
        <v>1453</v>
      </c>
      <c r="I188" s="244">
        <v>1</v>
      </c>
      <c r="J188" s="247" t="e">
        <v>#VALUE!</v>
      </c>
      <c r="K188" s="247" t="e">
        <v>#VALUE!</v>
      </c>
      <c r="L188" s="247" t="e">
        <v>#VALUE!</v>
      </c>
      <c r="M188" s="247" t="e">
        <v>#VALUE!</v>
      </c>
      <c r="N188" s="247" t="e">
        <v>#VALUE!</v>
      </c>
      <c r="O188" s="247" t="e">
        <v>#VALUE!</v>
      </c>
      <c r="P188" s="247" t="e">
        <v>#VALUE!</v>
      </c>
      <c r="Q188" s="247" t="e">
        <v>#VALUE!</v>
      </c>
      <c r="R188" s="247" t="e">
        <v>#VALUE!</v>
      </c>
      <c r="S188" s="247" t="e">
        <v>#VALUE!</v>
      </c>
      <c r="T188" s="247" t="e">
        <v>#VALUE!</v>
      </c>
      <c r="U188" s="247" t="e">
        <v>#VALUE!</v>
      </c>
      <c r="V188" s="247" t="e">
        <v>#VALUE!</v>
      </c>
      <c r="W188" s="247" t="e">
        <v>#VALUE!</v>
      </c>
      <c r="X188" s="247" t="e">
        <v>#VALUE!</v>
      </c>
      <c r="Y188" s="247" t="e">
        <v>#VALUE!</v>
      </c>
      <c r="Z188" s="247" t="e">
        <v>#VALUE!</v>
      </c>
      <c r="AA188" s="247" t="e">
        <v>#VALUE!</v>
      </c>
      <c r="AB188" s="247" t="e">
        <v>#VALUE!</v>
      </c>
      <c r="AC188" s="247" t="e">
        <v>#VALUE!</v>
      </c>
      <c r="AD188" s="247" t="e">
        <v>#VALUE!</v>
      </c>
      <c r="AE188" s="247" t="e">
        <v>#VALUE!</v>
      </c>
      <c r="AF188" s="247" t="e">
        <v>#VALUE!</v>
      </c>
      <c r="AR188" s="247"/>
      <c r="AS188" s="247"/>
      <c r="AT188" s="247"/>
      <c r="AU188" s="247"/>
      <c r="AV188" s="247"/>
      <c r="AW188" s="247"/>
      <c r="AX188" s="247"/>
      <c r="AY188" s="247"/>
      <c r="AZ188" s="247"/>
      <c r="BA188" s="247"/>
      <c r="BB188" s="247"/>
      <c r="BC188" s="247"/>
      <c r="BD188" s="247"/>
      <c r="BE188" s="247"/>
      <c r="BF188" s="247"/>
      <c r="BG188" s="247"/>
      <c r="BH188" s="247"/>
      <c r="BI188" s="247"/>
      <c r="BJ188" s="247"/>
      <c r="BK188" s="247"/>
      <c r="BL188" s="247"/>
      <c r="BM188" s="247"/>
      <c r="BN188" s="247"/>
    </row>
    <row r="189" spans="2:66">
      <c r="B189" s="244">
        <v>0</v>
      </c>
      <c r="C189" s="244">
        <v>0</v>
      </c>
      <c r="D189" s="244">
        <v>0</v>
      </c>
      <c r="E189" s="244" t="s">
        <v>165</v>
      </c>
      <c r="F189" s="244" t="s">
        <v>1820</v>
      </c>
      <c r="G189" s="244" t="s">
        <v>140</v>
      </c>
      <c r="H189" s="244" t="s">
        <v>1451</v>
      </c>
      <c r="I189" s="244">
        <v>1</v>
      </c>
      <c r="J189" s="247" t="e">
        <v>#VALUE!</v>
      </c>
      <c r="K189" s="247" t="e">
        <v>#VALUE!</v>
      </c>
      <c r="L189" s="247" t="e">
        <v>#VALUE!</v>
      </c>
      <c r="M189" s="247" t="e">
        <v>#VALUE!</v>
      </c>
      <c r="N189" s="247" t="e">
        <v>#VALUE!</v>
      </c>
      <c r="O189" s="247" t="e">
        <v>#VALUE!</v>
      </c>
      <c r="P189" s="247" t="e">
        <v>#VALUE!</v>
      </c>
      <c r="Q189" s="247" t="e">
        <v>#VALUE!</v>
      </c>
      <c r="R189" s="247" t="e">
        <v>#VALUE!</v>
      </c>
      <c r="S189" s="247" t="e">
        <v>#VALUE!</v>
      </c>
      <c r="T189" s="247" t="e">
        <v>#VALUE!</v>
      </c>
      <c r="U189" s="247" t="e">
        <v>#VALUE!</v>
      </c>
      <c r="V189" s="247" t="e">
        <v>#VALUE!</v>
      </c>
      <c r="W189" s="247" t="e">
        <v>#VALUE!</v>
      </c>
      <c r="X189" s="247" t="e">
        <v>#VALUE!</v>
      </c>
      <c r="Y189" s="247" t="e">
        <v>#VALUE!</v>
      </c>
      <c r="Z189" s="247" t="e">
        <v>#VALUE!</v>
      </c>
      <c r="AA189" s="247" t="e">
        <v>#VALUE!</v>
      </c>
      <c r="AB189" s="247" t="e">
        <v>#VALUE!</v>
      </c>
      <c r="AC189" s="247" t="e">
        <v>#VALUE!</v>
      </c>
      <c r="AD189" s="247" t="e">
        <v>#VALUE!</v>
      </c>
      <c r="AE189" s="247" t="e">
        <v>#VALUE!</v>
      </c>
      <c r="AF189" s="247" t="e">
        <v>#VALUE!</v>
      </c>
      <c r="AR189" s="247"/>
      <c r="AS189" s="247"/>
      <c r="AT189" s="247"/>
      <c r="AU189" s="247"/>
      <c r="AV189" s="247"/>
      <c r="AW189" s="247"/>
      <c r="AX189" s="247"/>
      <c r="AY189" s="247"/>
      <c r="AZ189" s="247"/>
      <c r="BA189" s="247"/>
      <c r="BB189" s="247"/>
      <c r="BC189" s="247"/>
      <c r="BD189" s="247"/>
      <c r="BE189" s="247"/>
      <c r="BF189" s="247"/>
      <c r="BG189" s="247"/>
      <c r="BH189" s="247"/>
      <c r="BI189" s="247"/>
      <c r="BJ189" s="247"/>
      <c r="BK189" s="247"/>
      <c r="BL189" s="247"/>
      <c r="BM189" s="247"/>
      <c r="BN189" s="247"/>
    </row>
    <row r="190" spans="2:66">
      <c r="B190" s="244">
        <v>0</v>
      </c>
      <c r="C190" s="244">
        <v>0</v>
      </c>
      <c r="D190" s="244">
        <v>95</v>
      </c>
      <c r="E190" s="244" t="s">
        <v>166</v>
      </c>
      <c r="F190" s="244" t="s">
        <v>1821</v>
      </c>
      <c r="G190" s="244" t="s">
        <v>140</v>
      </c>
      <c r="H190" s="244" t="s">
        <v>1455</v>
      </c>
      <c r="I190" s="244">
        <v>0</v>
      </c>
      <c r="J190" s="247" t="e">
        <v>#VALUE!</v>
      </c>
      <c r="K190" s="247" t="e">
        <v>#VALUE!</v>
      </c>
      <c r="L190" s="247" t="e">
        <v>#VALUE!</v>
      </c>
      <c r="M190" s="247" t="e">
        <v>#VALUE!</v>
      </c>
      <c r="N190" s="247" t="e">
        <v>#VALUE!</v>
      </c>
      <c r="O190" s="247" t="e">
        <v>#VALUE!</v>
      </c>
      <c r="P190" s="247" t="e">
        <v>#VALUE!</v>
      </c>
      <c r="Q190" s="247" t="e">
        <v>#VALUE!</v>
      </c>
      <c r="R190" s="247" t="e">
        <v>#VALUE!</v>
      </c>
      <c r="S190" s="247" t="e">
        <v>#VALUE!</v>
      </c>
      <c r="T190" s="247" t="e">
        <v>#VALUE!</v>
      </c>
      <c r="U190" s="247" t="e">
        <v>#VALUE!</v>
      </c>
      <c r="V190" s="247" t="e">
        <v>#VALUE!</v>
      </c>
      <c r="W190" s="247" t="e">
        <v>#VALUE!</v>
      </c>
      <c r="X190" s="247" t="e">
        <v>#VALUE!</v>
      </c>
      <c r="Y190" s="247" t="e">
        <v>#VALUE!</v>
      </c>
      <c r="Z190" s="247" t="e">
        <v>#VALUE!</v>
      </c>
      <c r="AA190" s="247" t="e">
        <v>#VALUE!</v>
      </c>
      <c r="AB190" s="247" t="e">
        <v>#VALUE!</v>
      </c>
      <c r="AC190" s="247" t="e">
        <v>#VALUE!</v>
      </c>
      <c r="AD190" s="247" t="e">
        <v>#VALUE!</v>
      </c>
      <c r="AE190" s="247" t="e">
        <v>#VALUE!</v>
      </c>
      <c r="AF190" s="247" t="e">
        <v>#VALUE!</v>
      </c>
      <c r="AR190" s="247"/>
      <c r="AS190" s="247"/>
      <c r="AT190" s="247"/>
      <c r="AU190" s="247"/>
      <c r="AV190" s="247"/>
      <c r="AW190" s="247"/>
      <c r="AX190" s="247"/>
      <c r="AY190" s="247"/>
      <c r="AZ190" s="247"/>
      <c r="BA190" s="247"/>
      <c r="BB190" s="247"/>
      <c r="BC190" s="247"/>
      <c r="BD190" s="247"/>
      <c r="BE190" s="247"/>
      <c r="BF190" s="247"/>
      <c r="BG190" s="247"/>
      <c r="BH190" s="247"/>
      <c r="BI190" s="247"/>
      <c r="BJ190" s="247"/>
      <c r="BK190" s="247"/>
      <c r="BL190" s="247"/>
      <c r="BM190" s="247"/>
      <c r="BN190" s="247"/>
    </row>
    <row r="191" spans="2:66">
      <c r="B191" s="244">
        <v>0</v>
      </c>
      <c r="C191" s="244">
        <v>0</v>
      </c>
      <c r="D191" s="244">
        <v>0</v>
      </c>
      <c r="E191" s="244" t="s">
        <v>167</v>
      </c>
      <c r="F191" s="244" t="s">
        <v>1822</v>
      </c>
      <c r="G191" s="244" t="s">
        <v>140</v>
      </c>
      <c r="H191" s="244" t="s">
        <v>1456</v>
      </c>
      <c r="I191" s="244">
        <v>0</v>
      </c>
      <c r="J191" s="247" t="e">
        <v>#VALUE!</v>
      </c>
      <c r="K191" s="247" t="e">
        <v>#VALUE!</v>
      </c>
      <c r="L191" s="247" t="e">
        <v>#VALUE!</v>
      </c>
      <c r="M191" s="247" t="e">
        <v>#VALUE!</v>
      </c>
      <c r="N191" s="247" t="e">
        <v>#VALUE!</v>
      </c>
      <c r="O191" s="247" t="e">
        <v>#VALUE!</v>
      </c>
      <c r="P191" s="247" t="e">
        <v>#VALUE!</v>
      </c>
      <c r="Q191" s="247" t="e">
        <v>#VALUE!</v>
      </c>
      <c r="R191" s="247" t="e">
        <v>#VALUE!</v>
      </c>
      <c r="S191" s="247" t="e">
        <v>#VALUE!</v>
      </c>
      <c r="T191" s="247" t="e">
        <v>#VALUE!</v>
      </c>
      <c r="U191" s="247" t="e">
        <v>#VALUE!</v>
      </c>
      <c r="V191" s="247" t="e">
        <v>#VALUE!</v>
      </c>
      <c r="W191" s="247" t="e">
        <v>#VALUE!</v>
      </c>
      <c r="X191" s="247" t="e">
        <v>#VALUE!</v>
      </c>
      <c r="Y191" s="247" t="e">
        <v>#VALUE!</v>
      </c>
      <c r="Z191" s="247" t="e">
        <v>#VALUE!</v>
      </c>
      <c r="AA191" s="247" t="e">
        <v>#VALUE!</v>
      </c>
      <c r="AB191" s="247" t="e">
        <v>#VALUE!</v>
      </c>
      <c r="AC191" s="247" t="e">
        <v>#VALUE!</v>
      </c>
      <c r="AD191" s="247" t="e">
        <v>#VALUE!</v>
      </c>
      <c r="AE191" s="247" t="e">
        <v>#VALUE!</v>
      </c>
      <c r="AF191" s="247" t="e">
        <v>#VALUE!</v>
      </c>
      <c r="AR191" s="247"/>
      <c r="AS191" s="247"/>
      <c r="AT191" s="247"/>
      <c r="AU191" s="247"/>
      <c r="AV191" s="247"/>
      <c r="AW191" s="247"/>
      <c r="AX191" s="247"/>
      <c r="AY191" s="247"/>
      <c r="AZ191" s="247"/>
      <c r="BA191" s="247"/>
      <c r="BB191" s="247"/>
      <c r="BC191" s="247"/>
      <c r="BD191" s="247"/>
      <c r="BE191" s="247"/>
      <c r="BF191" s="247"/>
      <c r="BG191" s="247"/>
      <c r="BH191" s="247"/>
      <c r="BI191" s="247"/>
      <c r="BJ191" s="247"/>
      <c r="BK191" s="247"/>
      <c r="BL191" s="247"/>
      <c r="BM191" s="247"/>
      <c r="BN191" s="247"/>
    </row>
    <row r="192" spans="2:66">
      <c r="B192" s="244">
        <v>0</v>
      </c>
      <c r="C192" s="244">
        <v>0</v>
      </c>
      <c r="D192" s="244">
        <v>0</v>
      </c>
      <c r="E192" s="244" t="s">
        <v>168</v>
      </c>
      <c r="F192" s="244" t="s">
        <v>1823</v>
      </c>
      <c r="G192" s="244" t="s">
        <v>140</v>
      </c>
      <c r="H192" s="244" t="s">
        <v>1454</v>
      </c>
      <c r="I192" s="244">
        <v>0</v>
      </c>
      <c r="J192" s="247" t="e">
        <v>#VALUE!</v>
      </c>
      <c r="K192" s="247" t="e">
        <v>#VALUE!</v>
      </c>
      <c r="L192" s="247" t="e">
        <v>#VALUE!</v>
      </c>
      <c r="M192" s="247" t="e">
        <v>#VALUE!</v>
      </c>
      <c r="N192" s="247" t="e">
        <v>#VALUE!</v>
      </c>
      <c r="O192" s="247" t="e">
        <v>#VALUE!</v>
      </c>
      <c r="P192" s="247" t="e">
        <v>#VALUE!</v>
      </c>
      <c r="Q192" s="247" t="e">
        <v>#VALUE!</v>
      </c>
      <c r="R192" s="247" t="e">
        <v>#VALUE!</v>
      </c>
      <c r="S192" s="247" t="e">
        <v>#VALUE!</v>
      </c>
      <c r="T192" s="247" t="e">
        <v>#VALUE!</v>
      </c>
      <c r="U192" s="247" t="e">
        <v>#VALUE!</v>
      </c>
      <c r="V192" s="247" t="e">
        <v>#VALUE!</v>
      </c>
      <c r="W192" s="247" t="e">
        <v>#VALUE!</v>
      </c>
      <c r="X192" s="247" t="e">
        <v>#VALUE!</v>
      </c>
      <c r="Y192" s="247" t="e">
        <v>#VALUE!</v>
      </c>
      <c r="Z192" s="247" t="e">
        <v>#VALUE!</v>
      </c>
      <c r="AA192" s="247" t="e">
        <v>#VALUE!</v>
      </c>
      <c r="AB192" s="247" t="e">
        <v>#VALUE!</v>
      </c>
      <c r="AC192" s="247" t="e">
        <v>#VALUE!</v>
      </c>
      <c r="AD192" s="247" t="e">
        <v>#VALUE!</v>
      </c>
      <c r="AE192" s="247" t="e">
        <v>#VALUE!</v>
      </c>
      <c r="AF192" s="247" t="e">
        <v>#VALUE!</v>
      </c>
      <c r="AR192" s="247"/>
      <c r="AS192" s="247"/>
      <c r="AT192" s="247"/>
      <c r="AU192" s="247"/>
      <c r="AV192" s="247"/>
      <c r="AW192" s="247"/>
      <c r="AX192" s="247"/>
      <c r="AY192" s="247"/>
      <c r="AZ192" s="247"/>
      <c r="BA192" s="247"/>
      <c r="BB192" s="247"/>
      <c r="BC192" s="247"/>
      <c r="BD192" s="247"/>
      <c r="BE192" s="247"/>
      <c r="BF192" s="247"/>
      <c r="BG192" s="247"/>
      <c r="BH192" s="247"/>
      <c r="BI192" s="247"/>
      <c r="BJ192" s="247"/>
      <c r="BK192" s="247"/>
      <c r="BL192" s="247"/>
      <c r="BM192" s="247"/>
      <c r="BN192" s="247"/>
    </row>
    <row r="193" spans="2:66">
      <c r="B193" s="244">
        <v>0</v>
      </c>
      <c r="C193" s="244">
        <v>0</v>
      </c>
      <c r="D193" s="244">
        <v>96</v>
      </c>
      <c r="E193" s="244" t="s">
        <v>169</v>
      </c>
      <c r="F193" s="244" t="s">
        <v>1824</v>
      </c>
      <c r="G193" s="244" t="s">
        <v>1497</v>
      </c>
      <c r="H193" s="244" t="s">
        <v>1470</v>
      </c>
      <c r="I193" s="244">
        <v>1</v>
      </c>
      <c r="J193" s="247">
        <v>0.78146067415730336</v>
      </c>
      <c r="K193" s="247" t="e">
        <v>#VALUE!</v>
      </c>
      <c r="L193" s="247">
        <v>0.7106741573033708</v>
      </c>
      <c r="M193" s="247" t="e">
        <v>#VALUE!</v>
      </c>
      <c r="N193" s="247">
        <v>1</v>
      </c>
      <c r="O193" s="247">
        <v>0.91629213483146077</v>
      </c>
      <c r="P193" s="247">
        <v>0.13932584269662923</v>
      </c>
      <c r="Q193" s="247">
        <v>1</v>
      </c>
      <c r="R193" s="247">
        <v>1</v>
      </c>
      <c r="S193" s="247">
        <v>-1.3129213483146067</v>
      </c>
      <c r="T193" s="247">
        <v>1</v>
      </c>
      <c r="U193" s="247">
        <v>0.97696629213483144</v>
      </c>
      <c r="V193" s="247">
        <v>-1.1848314606741572</v>
      </c>
      <c r="W193" s="247">
        <v>-0.40449438202247184</v>
      </c>
      <c r="X193" s="247">
        <v>-2.2651685393258423</v>
      </c>
      <c r="Y193" s="247">
        <v>-0.1471910112359551</v>
      </c>
      <c r="Z193" s="247">
        <v>0.62247191011235958</v>
      </c>
      <c r="AA193" s="247">
        <v>1</v>
      </c>
      <c r="AB193" s="247">
        <v>0.7387640449438202</v>
      </c>
      <c r="AC193" s="247">
        <v>-0.90898876404494355</v>
      </c>
      <c r="AD193" s="247">
        <v>1</v>
      </c>
      <c r="AE193" s="247">
        <v>0</v>
      </c>
      <c r="AF193" s="247">
        <v>1</v>
      </c>
      <c r="AR193" s="247"/>
      <c r="AS193" s="247"/>
      <c r="AT193" s="247"/>
      <c r="AU193" s="247"/>
      <c r="AV193" s="247"/>
      <c r="AW193" s="247"/>
      <c r="AX193" s="247"/>
      <c r="AY193" s="247"/>
      <c r="AZ193" s="247"/>
      <c r="BA193" s="247"/>
      <c r="BB193" s="247"/>
      <c r="BC193" s="247"/>
      <c r="BD193" s="247"/>
      <c r="BE193" s="247"/>
      <c r="BF193" s="247"/>
      <c r="BG193" s="247"/>
      <c r="BH193" s="247"/>
      <c r="BI193" s="247"/>
      <c r="BJ193" s="247"/>
      <c r="BK193" s="247"/>
      <c r="BL193" s="247"/>
      <c r="BM193" s="247"/>
      <c r="BN193" s="247"/>
    </row>
    <row r="194" spans="2:66">
      <c r="B194" s="244">
        <v>0</v>
      </c>
      <c r="C194" s="244">
        <v>0</v>
      </c>
      <c r="D194" s="244">
        <v>97</v>
      </c>
      <c r="E194" s="244" t="s">
        <v>170</v>
      </c>
      <c r="F194" s="244" t="s">
        <v>551</v>
      </c>
      <c r="G194" s="244" t="s">
        <v>1497</v>
      </c>
      <c r="H194" s="244" t="s">
        <v>1471</v>
      </c>
      <c r="I194" s="244">
        <v>1</v>
      </c>
      <c r="J194" s="247">
        <v>0.74819566960705686</v>
      </c>
      <c r="K194" s="247" t="e">
        <v>#VALUE!</v>
      </c>
      <c r="L194" s="247">
        <v>-0.7289494787489974</v>
      </c>
      <c r="M194" s="247" t="e">
        <v>#VALUE!</v>
      </c>
      <c r="N194" s="247">
        <v>0.79711307137129117</v>
      </c>
      <c r="O194" s="247">
        <v>0.69125902165196473</v>
      </c>
      <c r="P194" s="247">
        <v>0.77385725741780276</v>
      </c>
      <c r="Q194" s="247">
        <v>0.40577385725741782</v>
      </c>
      <c r="R194" s="247">
        <v>1</v>
      </c>
      <c r="S194" s="247">
        <v>-0.73055332798716899</v>
      </c>
      <c r="T194" s="247">
        <v>1</v>
      </c>
      <c r="U194" s="247">
        <v>0.63031275060144343</v>
      </c>
      <c r="V194" s="247">
        <v>1.924619085805936E-2</v>
      </c>
      <c r="W194" s="247">
        <v>-0.9991980753809141</v>
      </c>
      <c r="X194" s="247">
        <v>0.41299117882919006</v>
      </c>
      <c r="Y194" s="247">
        <v>0.22453889334402571</v>
      </c>
      <c r="Z194" s="247">
        <v>-0.3881315156375299</v>
      </c>
      <c r="AA194" s="247">
        <v>0.62389735364875698</v>
      </c>
      <c r="AB194" s="247">
        <v>-2.0200481154771448</v>
      </c>
      <c r="AC194" s="247">
        <v>-0.74097834803528462</v>
      </c>
      <c r="AD194" s="247">
        <v>0.73055332798716932</v>
      </c>
      <c r="AE194" s="247">
        <v>0</v>
      </c>
      <c r="AF194" s="247">
        <v>1</v>
      </c>
      <c r="AR194" s="247"/>
      <c r="AS194" s="247"/>
      <c r="AT194" s="247"/>
      <c r="AU194" s="247"/>
      <c r="AV194" s="247"/>
      <c r="AW194" s="247"/>
      <c r="AX194" s="247"/>
      <c r="AY194" s="247"/>
      <c r="AZ194" s="247"/>
      <c r="BA194" s="247"/>
      <c r="BB194" s="247"/>
      <c r="BC194" s="247"/>
      <c r="BD194" s="247"/>
      <c r="BE194" s="247"/>
      <c r="BF194" s="247"/>
      <c r="BG194" s="247"/>
      <c r="BH194" s="247"/>
      <c r="BI194" s="247"/>
      <c r="BJ194" s="247"/>
      <c r="BK194" s="247"/>
      <c r="BL194" s="247"/>
      <c r="BM194" s="247"/>
      <c r="BN194" s="247"/>
    </row>
    <row r="195" spans="2:66">
      <c r="B195" s="244" t="s">
        <v>345</v>
      </c>
      <c r="C195" s="244" t="s">
        <v>317</v>
      </c>
      <c r="D195" s="244">
        <v>98</v>
      </c>
      <c r="E195" s="244" t="s">
        <v>173</v>
      </c>
      <c r="F195" s="244" t="s">
        <v>1549</v>
      </c>
      <c r="G195" s="244" t="s">
        <v>1496</v>
      </c>
      <c r="H195" s="244" t="s">
        <v>1427</v>
      </c>
      <c r="I195" s="244">
        <v>0</v>
      </c>
      <c r="J195" s="247">
        <v>-1.137538779731136E-2</v>
      </c>
      <c r="K195" s="247">
        <v>1.7580144777662905E-2</v>
      </c>
      <c r="L195" s="247">
        <v>6.2047569803515435E-3</v>
      </c>
      <c r="M195" s="247">
        <v>1.0341261633918749E-3</v>
      </c>
      <c r="N195" s="247">
        <v>9.3071354705273161E-3</v>
      </c>
      <c r="O195" s="247">
        <v>1.1375387797311213E-2</v>
      </c>
      <c r="P195" s="247">
        <v>3.1023784901757718E-3</v>
      </c>
      <c r="Q195" s="247" t="e">
        <v>#VALUE!</v>
      </c>
      <c r="R195" s="247">
        <v>2.3784901758014447E-2</v>
      </c>
      <c r="S195" s="247">
        <v>-2.0682523267838968E-3</v>
      </c>
      <c r="T195" s="247">
        <v>-3.9296794208893454E-2</v>
      </c>
      <c r="U195" s="247">
        <v>-8.2730093071354417E-3</v>
      </c>
      <c r="V195" s="247">
        <v>1.1375387797311213E-2</v>
      </c>
      <c r="W195" s="247">
        <v>1.9648397104446654E-2</v>
      </c>
      <c r="X195" s="247">
        <v>2.6887280248190221E-2</v>
      </c>
      <c r="Y195" s="247">
        <v>1.6546018614270883E-2</v>
      </c>
      <c r="Z195" s="247">
        <v>-6.204756980351691E-3</v>
      </c>
      <c r="AA195" s="247">
        <v>2.6887280248190221E-2</v>
      </c>
      <c r="AB195" s="247">
        <v>4.1365046535676471E-3</v>
      </c>
      <c r="AC195" s="247">
        <v>-9.3071354705274636E-3</v>
      </c>
      <c r="AD195" s="247">
        <v>1.0341261633918749E-3</v>
      </c>
      <c r="AE195" s="247">
        <v>0</v>
      </c>
      <c r="AF195" s="247">
        <v>-1</v>
      </c>
      <c r="AR195" s="247"/>
      <c r="AS195" s="247"/>
      <c r="AT195" s="247"/>
      <c r="AU195" s="247"/>
      <c r="AV195" s="247"/>
      <c r="AW195" s="247"/>
      <c r="AX195" s="247"/>
      <c r="AY195" s="247"/>
      <c r="AZ195" s="247"/>
      <c r="BA195" s="247"/>
      <c r="BB195" s="247"/>
      <c r="BC195" s="247"/>
      <c r="BD195" s="247"/>
      <c r="BE195" s="247"/>
      <c r="BF195" s="247"/>
      <c r="BG195" s="247"/>
      <c r="BH195" s="247"/>
      <c r="BI195" s="247"/>
      <c r="BJ195" s="247"/>
      <c r="BK195" s="247"/>
      <c r="BL195" s="247"/>
      <c r="BM195" s="247"/>
      <c r="BN195" s="247"/>
    </row>
    <row r="196" spans="2:66">
      <c r="B196" s="244">
        <v>0</v>
      </c>
      <c r="C196" s="244">
        <v>0</v>
      </c>
      <c r="D196" s="244">
        <v>99</v>
      </c>
      <c r="E196" s="244" t="s">
        <v>174</v>
      </c>
      <c r="F196" s="244" t="s">
        <v>1505</v>
      </c>
      <c r="G196" s="244" t="s">
        <v>1497</v>
      </c>
      <c r="H196" s="244" t="s">
        <v>1485</v>
      </c>
      <c r="I196" s="244">
        <v>0</v>
      </c>
      <c r="J196" s="247">
        <v>-0.12367021276595741</v>
      </c>
      <c r="K196" s="247">
        <v>6.5159574468084985E-2</v>
      </c>
      <c r="L196" s="247">
        <v>0.14494680851063818</v>
      </c>
      <c r="M196" s="247">
        <v>1.9946808510638295E-2</v>
      </c>
      <c r="N196" s="247">
        <v>-0.1037234042553191</v>
      </c>
      <c r="O196" s="247">
        <v>2.260638297872344E-2</v>
      </c>
      <c r="P196" s="247">
        <v>0.16356382978723399</v>
      </c>
      <c r="Q196" s="247">
        <v>-0.20212765957446813</v>
      </c>
      <c r="R196" s="247">
        <v>0.19148936170212755</v>
      </c>
      <c r="S196" s="247">
        <v>1.1968085106382864E-2</v>
      </c>
      <c r="T196" s="247">
        <v>-7.978723404255433E-3</v>
      </c>
      <c r="U196" s="247">
        <v>-1.9946808510638295E-2</v>
      </c>
      <c r="V196" s="247">
        <v>0.17952127659574468</v>
      </c>
      <c r="W196" s="247">
        <v>4.122340425531907E-2</v>
      </c>
      <c r="X196" s="247">
        <v>1.9946808510638295E-2</v>
      </c>
      <c r="Y196" s="247">
        <v>-5.4521276595744794E-2</v>
      </c>
      <c r="Z196" s="247">
        <v>-2.5265957446808585E-2</v>
      </c>
      <c r="AA196" s="247">
        <v>0.18882978723404259</v>
      </c>
      <c r="AB196" s="247">
        <v>0.13696808510638295</v>
      </c>
      <c r="AC196" s="247">
        <v>5.0531914893616983E-2</v>
      </c>
      <c r="AD196" s="247">
        <v>0.12234042553191493</v>
      </c>
      <c r="AE196" s="247">
        <v>0</v>
      </c>
      <c r="AF196" s="247">
        <v>-1</v>
      </c>
      <c r="AR196" s="247"/>
      <c r="AS196" s="247"/>
      <c r="AT196" s="247"/>
      <c r="AU196" s="247"/>
      <c r="AV196" s="247"/>
      <c r="AW196" s="247"/>
      <c r="AX196" s="247"/>
      <c r="AY196" s="247"/>
      <c r="AZ196" s="247"/>
      <c r="BA196" s="247"/>
      <c r="BB196" s="247"/>
      <c r="BC196" s="247"/>
      <c r="BD196" s="247"/>
      <c r="BE196" s="247"/>
      <c r="BF196" s="247"/>
      <c r="BG196" s="247"/>
      <c r="BH196" s="247"/>
      <c r="BI196" s="247"/>
      <c r="BJ196" s="247"/>
      <c r="BK196" s="247"/>
      <c r="BL196" s="247"/>
      <c r="BM196" s="247"/>
      <c r="BN196" s="247"/>
    </row>
    <row r="197" spans="2:66">
      <c r="B197" s="244">
        <v>0</v>
      </c>
      <c r="C197" s="244">
        <v>0</v>
      </c>
      <c r="D197" s="244">
        <v>100</v>
      </c>
      <c r="E197" s="244" t="s">
        <v>286</v>
      </c>
      <c r="F197" s="244" t="s">
        <v>1826</v>
      </c>
      <c r="G197" s="244" t="s">
        <v>140</v>
      </c>
      <c r="H197" s="244" t="s">
        <v>1439</v>
      </c>
      <c r="I197" s="244">
        <v>0</v>
      </c>
      <c r="J197" s="247" t="e">
        <v>#VALUE!</v>
      </c>
      <c r="K197" s="247" t="e">
        <v>#VALUE!</v>
      </c>
      <c r="L197" s="247" t="e">
        <v>#VALUE!</v>
      </c>
      <c r="M197" s="247" t="e">
        <v>#VALUE!</v>
      </c>
      <c r="N197" s="247" t="e">
        <v>#VALUE!</v>
      </c>
      <c r="O197" s="247" t="e">
        <v>#VALUE!</v>
      </c>
      <c r="P197" s="247" t="e">
        <v>#VALUE!</v>
      </c>
      <c r="Q197" s="247" t="e">
        <v>#VALUE!</v>
      </c>
      <c r="R197" s="247" t="e">
        <v>#VALUE!</v>
      </c>
      <c r="S197" s="247" t="e">
        <v>#VALUE!</v>
      </c>
      <c r="T197" s="247" t="e">
        <v>#VALUE!</v>
      </c>
      <c r="U197" s="247" t="e">
        <v>#VALUE!</v>
      </c>
      <c r="V197" s="247" t="e">
        <v>#VALUE!</v>
      </c>
      <c r="W197" s="247" t="e">
        <v>#VALUE!</v>
      </c>
      <c r="X197" s="247" t="e">
        <v>#VALUE!</v>
      </c>
      <c r="Y197" s="247" t="e">
        <v>#VALUE!</v>
      </c>
      <c r="Z197" s="247" t="e">
        <v>#VALUE!</v>
      </c>
      <c r="AA197" s="247" t="e">
        <v>#VALUE!</v>
      </c>
      <c r="AB197" s="247" t="e">
        <v>#VALUE!</v>
      </c>
      <c r="AC197" s="247" t="e">
        <v>#VALUE!</v>
      </c>
      <c r="AD197" s="247" t="e">
        <v>#VALUE!</v>
      </c>
      <c r="AE197" s="247" t="e">
        <v>#VALUE!</v>
      </c>
      <c r="AF197" s="247" t="e">
        <v>#VALUE!</v>
      </c>
      <c r="AR197" s="247"/>
      <c r="AS197" s="247"/>
      <c r="AT197" s="247"/>
      <c r="AU197" s="247"/>
      <c r="AV197" s="247"/>
      <c r="AW197" s="247"/>
      <c r="AX197" s="247"/>
      <c r="AY197" s="247"/>
      <c r="AZ197" s="247"/>
      <c r="BA197" s="247"/>
      <c r="BB197" s="247"/>
      <c r="BC197" s="247"/>
      <c r="BD197" s="247"/>
      <c r="BE197" s="247"/>
      <c r="BF197" s="247"/>
      <c r="BG197" s="247"/>
      <c r="BH197" s="247"/>
      <c r="BI197" s="247"/>
      <c r="BJ197" s="247"/>
      <c r="BK197" s="247"/>
      <c r="BL197" s="247"/>
      <c r="BM197" s="247"/>
      <c r="BN197" s="247"/>
    </row>
    <row r="198" spans="2:66">
      <c r="B198" s="244">
        <v>0</v>
      </c>
      <c r="C198" s="244">
        <v>0</v>
      </c>
      <c r="D198" s="244">
        <v>0</v>
      </c>
      <c r="E198" s="244" t="s">
        <v>287</v>
      </c>
      <c r="F198" s="244" t="s">
        <v>1827</v>
      </c>
      <c r="G198" s="244" t="s">
        <v>140</v>
      </c>
      <c r="H198" s="244" t="s">
        <v>1440</v>
      </c>
      <c r="I198" s="244">
        <v>0</v>
      </c>
      <c r="J198" s="247" t="e">
        <v>#VALUE!</v>
      </c>
      <c r="K198" s="247" t="e">
        <v>#VALUE!</v>
      </c>
      <c r="L198" s="247" t="e">
        <v>#VALUE!</v>
      </c>
      <c r="M198" s="247" t="e">
        <v>#VALUE!</v>
      </c>
      <c r="N198" s="247" t="e">
        <v>#VALUE!</v>
      </c>
      <c r="O198" s="247" t="e">
        <v>#VALUE!</v>
      </c>
      <c r="P198" s="247" t="e">
        <v>#VALUE!</v>
      </c>
      <c r="Q198" s="247" t="e">
        <v>#VALUE!</v>
      </c>
      <c r="R198" s="247" t="e">
        <v>#VALUE!</v>
      </c>
      <c r="S198" s="247" t="e">
        <v>#VALUE!</v>
      </c>
      <c r="T198" s="247" t="e">
        <v>#VALUE!</v>
      </c>
      <c r="U198" s="247" t="e">
        <v>#VALUE!</v>
      </c>
      <c r="V198" s="247" t="e">
        <v>#VALUE!</v>
      </c>
      <c r="W198" s="247" t="e">
        <v>#VALUE!</v>
      </c>
      <c r="X198" s="247" t="e">
        <v>#VALUE!</v>
      </c>
      <c r="Y198" s="247" t="e">
        <v>#VALUE!</v>
      </c>
      <c r="Z198" s="247" t="e">
        <v>#VALUE!</v>
      </c>
      <c r="AA198" s="247" t="e">
        <v>#VALUE!</v>
      </c>
      <c r="AB198" s="247" t="e">
        <v>#VALUE!</v>
      </c>
      <c r="AC198" s="247" t="e">
        <v>#VALUE!</v>
      </c>
      <c r="AD198" s="247" t="e">
        <v>#VALUE!</v>
      </c>
      <c r="AE198" s="247" t="e">
        <v>#VALUE!</v>
      </c>
      <c r="AF198" s="247" t="e">
        <v>#VALUE!</v>
      </c>
      <c r="AR198" s="247"/>
      <c r="AS198" s="247"/>
      <c r="AT198" s="247"/>
      <c r="AU198" s="247"/>
      <c r="AV198" s="247"/>
      <c r="AW198" s="247"/>
      <c r="AX198" s="247"/>
      <c r="AY198" s="247"/>
      <c r="AZ198" s="247"/>
      <c r="BA198" s="247"/>
      <c r="BB198" s="247"/>
      <c r="BC198" s="247"/>
      <c r="BD198" s="247"/>
      <c r="BE198" s="247"/>
      <c r="BF198" s="247"/>
      <c r="BG198" s="247"/>
      <c r="BH198" s="247"/>
      <c r="BI198" s="247"/>
      <c r="BJ198" s="247"/>
      <c r="BK198" s="247"/>
      <c r="BL198" s="247"/>
      <c r="BM198" s="247"/>
      <c r="BN198" s="247"/>
    </row>
    <row r="199" spans="2:66">
      <c r="B199" s="244">
        <v>0</v>
      </c>
      <c r="C199" s="244">
        <v>0</v>
      </c>
      <c r="D199" s="244">
        <v>0</v>
      </c>
      <c r="E199" s="244" t="s">
        <v>288</v>
      </c>
      <c r="F199" s="244" t="s">
        <v>1828</v>
      </c>
      <c r="G199" s="244" t="s">
        <v>140</v>
      </c>
      <c r="H199" s="244" t="s">
        <v>1438</v>
      </c>
      <c r="I199" s="244">
        <v>0</v>
      </c>
      <c r="J199" s="247" t="e">
        <v>#VALUE!</v>
      </c>
      <c r="K199" s="247" t="e">
        <v>#VALUE!</v>
      </c>
      <c r="L199" s="247" t="e">
        <v>#VALUE!</v>
      </c>
      <c r="M199" s="247" t="e">
        <v>#VALUE!</v>
      </c>
      <c r="N199" s="247" t="e">
        <v>#VALUE!</v>
      </c>
      <c r="O199" s="247" t="e">
        <v>#VALUE!</v>
      </c>
      <c r="P199" s="247" t="e">
        <v>#VALUE!</v>
      </c>
      <c r="Q199" s="247" t="e">
        <v>#VALUE!</v>
      </c>
      <c r="R199" s="247" t="e">
        <v>#VALUE!</v>
      </c>
      <c r="S199" s="247" t="e">
        <v>#VALUE!</v>
      </c>
      <c r="T199" s="247" t="e">
        <v>#VALUE!</v>
      </c>
      <c r="U199" s="247" t="e">
        <v>#VALUE!</v>
      </c>
      <c r="V199" s="247" t="e">
        <v>#VALUE!</v>
      </c>
      <c r="W199" s="247" t="e">
        <v>#VALUE!</v>
      </c>
      <c r="X199" s="247" t="e">
        <v>#VALUE!</v>
      </c>
      <c r="Y199" s="247" t="e">
        <v>#VALUE!</v>
      </c>
      <c r="Z199" s="247" t="e">
        <v>#VALUE!</v>
      </c>
      <c r="AA199" s="247" t="e">
        <v>#VALUE!</v>
      </c>
      <c r="AB199" s="247" t="e">
        <v>#VALUE!</v>
      </c>
      <c r="AC199" s="247" t="e">
        <v>#VALUE!</v>
      </c>
      <c r="AD199" s="247" t="e">
        <v>#VALUE!</v>
      </c>
      <c r="AE199" s="247" t="e">
        <v>#VALUE!</v>
      </c>
      <c r="AF199" s="247" t="e">
        <v>#VALUE!</v>
      </c>
      <c r="AR199" s="247"/>
      <c r="AS199" s="247"/>
      <c r="AT199" s="247"/>
      <c r="AU199" s="247"/>
      <c r="AV199" s="247"/>
      <c r="AW199" s="247"/>
      <c r="AX199" s="247"/>
      <c r="AY199" s="247"/>
      <c r="AZ199" s="247"/>
      <c r="BA199" s="247"/>
      <c r="BB199" s="247"/>
      <c r="BC199" s="247"/>
      <c r="BD199" s="247"/>
      <c r="BE199" s="247"/>
      <c r="BF199" s="247"/>
      <c r="BG199" s="247"/>
      <c r="BH199" s="247"/>
      <c r="BI199" s="247"/>
      <c r="BJ199" s="247"/>
      <c r="BK199" s="247"/>
      <c r="BL199" s="247"/>
      <c r="BM199" s="247"/>
      <c r="BN199" s="247"/>
    </row>
    <row r="200" spans="2:66">
      <c r="B200" s="244">
        <v>0</v>
      </c>
      <c r="C200" s="244">
        <v>0</v>
      </c>
      <c r="D200" s="244">
        <v>101</v>
      </c>
      <c r="E200" s="244" t="s">
        <v>289</v>
      </c>
      <c r="F200" s="244" t="s">
        <v>1829</v>
      </c>
      <c r="G200" s="244" t="s">
        <v>140</v>
      </c>
      <c r="H200" s="244" t="s">
        <v>1442</v>
      </c>
      <c r="I200" s="244">
        <v>1</v>
      </c>
      <c r="J200" s="247" t="e">
        <v>#VALUE!</v>
      </c>
      <c r="K200" s="247" t="e">
        <v>#VALUE!</v>
      </c>
      <c r="L200" s="247" t="e">
        <v>#VALUE!</v>
      </c>
      <c r="M200" s="247" t="e">
        <v>#VALUE!</v>
      </c>
      <c r="N200" s="247" t="e">
        <v>#VALUE!</v>
      </c>
      <c r="O200" s="247" t="e">
        <v>#VALUE!</v>
      </c>
      <c r="P200" s="247" t="e">
        <v>#VALUE!</v>
      </c>
      <c r="Q200" s="247" t="e">
        <v>#VALUE!</v>
      </c>
      <c r="R200" s="247" t="e">
        <v>#VALUE!</v>
      </c>
      <c r="S200" s="247" t="e">
        <v>#VALUE!</v>
      </c>
      <c r="T200" s="247" t="e">
        <v>#VALUE!</v>
      </c>
      <c r="U200" s="247" t="e">
        <v>#VALUE!</v>
      </c>
      <c r="V200" s="247" t="e">
        <v>#VALUE!</v>
      </c>
      <c r="W200" s="247" t="e">
        <v>#VALUE!</v>
      </c>
      <c r="X200" s="247" t="e">
        <v>#VALUE!</v>
      </c>
      <c r="Y200" s="247" t="e">
        <v>#VALUE!</v>
      </c>
      <c r="Z200" s="247" t="e">
        <v>#VALUE!</v>
      </c>
      <c r="AA200" s="247" t="e">
        <v>#VALUE!</v>
      </c>
      <c r="AB200" s="247" t="e">
        <v>#VALUE!</v>
      </c>
      <c r="AC200" s="247" t="e">
        <v>#VALUE!</v>
      </c>
      <c r="AD200" s="247" t="e">
        <v>#VALUE!</v>
      </c>
      <c r="AE200" s="247" t="e">
        <v>#VALUE!</v>
      </c>
      <c r="AF200" s="247" t="e">
        <v>#VALUE!</v>
      </c>
      <c r="AR200" s="247"/>
      <c r="AS200" s="247"/>
      <c r="AT200" s="247"/>
      <c r="AU200" s="247"/>
      <c r="AV200" s="247"/>
      <c r="AW200" s="247"/>
      <c r="AX200" s="247"/>
      <c r="AY200" s="247"/>
      <c r="AZ200" s="247"/>
      <c r="BA200" s="247"/>
      <c r="BB200" s="247"/>
      <c r="BC200" s="247"/>
      <c r="BD200" s="247"/>
      <c r="BE200" s="247"/>
      <c r="BF200" s="247"/>
      <c r="BG200" s="247"/>
      <c r="BH200" s="247"/>
      <c r="BI200" s="247"/>
      <c r="BJ200" s="247"/>
      <c r="BK200" s="247"/>
      <c r="BL200" s="247"/>
      <c r="BM200" s="247"/>
      <c r="BN200" s="247"/>
    </row>
    <row r="201" spans="2:66">
      <c r="B201" s="244">
        <v>0</v>
      </c>
      <c r="C201" s="244">
        <v>0</v>
      </c>
      <c r="D201" s="244">
        <v>0</v>
      </c>
      <c r="E201" s="244" t="s">
        <v>290</v>
      </c>
      <c r="F201" s="244" t="s">
        <v>1830</v>
      </c>
      <c r="G201" s="244" t="s">
        <v>140</v>
      </c>
      <c r="H201" s="244" t="s">
        <v>1443</v>
      </c>
      <c r="I201" s="244">
        <v>1</v>
      </c>
      <c r="J201" s="247" t="e">
        <v>#VALUE!</v>
      </c>
      <c r="K201" s="247" t="e">
        <v>#VALUE!</v>
      </c>
      <c r="L201" s="247" t="e">
        <v>#VALUE!</v>
      </c>
      <c r="M201" s="247" t="e">
        <v>#VALUE!</v>
      </c>
      <c r="N201" s="247" t="e">
        <v>#VALUE!</v>
      </c>
      <c r="O201" s="247" t="e">
        <v>#VALUE!</v>
      </c>
      <c r="P201" s="247" t="e">
        <v>#VALUE!</v>
      </c>
      <c r="Q201" s="247" t="e">
        <v>#VALUE!</v>
      </c>
      <c r="R201" s="247" t="e">
        <v>#VALUE!</v>
      </c>
      <c r="S201" s="247" t="e">
        <v>#VALUE!</v>
      </c>
      <c r="T201" s="247" t="e">
        <v>#VALUE!</v>
      </c>
      <c r="U201" s="247" t="e">
        <v>#VALUE!</v>
      </c>
      <c r="V201" s="247" t="e">
        <v>#VALUE!</v>
      </c>
      <c r="W201" s="247" t="e">
        <v>#VALUE!</v>
      </c>
      <c r="X201" s="247" t="e">
        <v>#VALUE!</v>
      </c>
      <c r="Y201" s="247" t="e">
        <v>#VALUE!</v>
      </c>
      <c r="Z201" s="247" t="e">
        <v>#VALUE!</v>
      </c>
      <c r="AA201" s="247" t="e">
        <v>#VALUE!</v>
      </c>
      <c r="AB201" s="247" t="e">
        <v>#VALUE!</v>
      </c>
      <c r="AC201" s="247" t="e">
        <v>#VALUE!</v>
      </c>
      <c r="AD201" s="247" t="e">
        <v>#VALUE!</v>
      </c>
      <c r="AE201" s="247" t="e">
        <v>#VALUE!</v>
      </c>
      <c r="AF201" s="247" t="e">
        <v>#VALUE!</v>
      </c>
      <c r="AR201" s="247"/>
      <c r="AS201" s="247"/>
      <c r="AT201" s="247"/>
      <c r="AU201" s="247"/>
      <c r="AV201" s="247"/>
      <c r="AW201" s="247"/>
      <c r="AX201" s="247"/>
      <c r="AY201" s="247"/>
      <c r="AZ201" s="247"/>
      <c r="BA201" s="247"/>
      <c r="BB201" s="247"/>
      <c r="BC201" s="247"/>
      <c r="BD201" s="247"/>
      <c r="BE201" s="247"/>
      <c r="BF201" s="247"/>
      <c r="BG201" s="247"/>
      <c r="BH201" s="247"/>
      <c r="BI201" s="247"/>
      <c r="BJ201" s="247"/>
      <c r="BK201" s="247"/>
      <c r="BL201" s="247"/>
      <c r="BM201" s="247"/>
      <c r="BN201" s="247"/>
    </row>
    <row r="202" spans="2:66">
      <c r="B202" s="244">
        <v>0</v>
      </c>
      <c r="C202" s="244">
        <v>0</v>
      </c>
      <c r="D202" s="244">
        <v>0</v>
      </c>
      <c r="E202" s="244" t="s">
        <v>291</v>
      </c>
      <c r="F202" s="244" t="s">
        <v>1831</v>
      </c>
      <c r="G202" s="244" t="s">
        <v>140</v>
      </c>
      <c r="H202" s="244" t="s">
        <v>1441</v>
      </c>
      <c r="I202" s="244">
        <v>1</v>
      </c>
      <c r="J202" s="247" t="e">
        <v>#VALUE!</v>
      </c>
      <c r="K202" s="247" t="e">
        <v>#VALUE!</v>
      </c>
      <c r="L202" s="247" t="e">
        <v>#VALUE!</v>
      </c>
      <c r="M202" s="247" t="e">
        <v>#VALUE!</v>
      </c>
      <c r="N202" s="247" t="e">
        <v>#VALUE!</v>
      </c>
      <c r="O202" s="247" t="e">
        <v>#VALUE!</v>
      </c>
      <c r="P202" s="247" t="e">
        <v>#VALUE!</v>
      </c>
      <c r="Q202" s="247" t="e">
        <v>#VALUE!</v>
      </c>
      <c r="R202" s="247" t="e">
        <v>#VALUE!</v>
      </c>
      <c r="S202" s="247" t="e">
        <v>#VALUE!</v>
      </c>
      <c r="T202" s="247" t="e">
        <v>#VALUE!</v>
      </c>
      <c r="U202" s="247" t="e">
        <v>#VALUE!</v>
      </c>
      <c r="V202" s="247" t="e">
        <v>#VALUE!</v>
      </c>
      <c r="W202" s="247" t="e">
        <v>#VALUE!</v>
      </c>
      <c r="X202" s="247" t="e">
        <v>#VALUE!</v>
      </c>
      <c r="Y202" s="247" t="e">
        <v>#VALUE!</v>
      </c>
      <c r="Z202" s="247" t="e">
        <v>#VALUE!</v>
      </c>
      <c r="AA202" s="247" t="e">
        <v>#VALUE!</v>
      </c>
      <c r="AB202" s="247" t="e">
        <v>#VALUE!</v>
      </c>
      <c r="AC202" s="247" t="e">
        <v>#VALUE!</v>
      </c>
      <c r="AD202" s="247" t="e">
        <v>#VALUE!</v>
      </c>
      <c r="AE202" s="247" t="e">
        <v>#VALUE!</v>
      </c>
      <c r="AF202" s="247" t="e">
        <v>#VALUE!</v>
      </c>
      <c r="AR202" s="247"/>
      <c r="AS202" s="247"/>
      <c r="AT202" s="247"/>
      <c r="AU202" s="247"/>
      <c r="AV202" s="247"/>
      <c r="AW202" s="247"/>
      <c r="AX202" s="247"/>
      <c r="AY202" s="247"/>
      <c r="AZ202" s="247"/>
      <c r="BA202" s="247"/>
      <c r="BB202" s="247"/>
      <c r="BC202" s="247"/>
      <c r="BD202" s="247"/>
      <c r="BE202" s="247"/>
      <c r="BF202" s="247"/>
      <c r="BG202" s="247"/>
      <c r="BH202" s="247"/>
      <c r="BI202" s="247"/>
      <c r="BJ202" s="247"/>
      <c r="BK202" s="247"/>
      <c r="BL202" s="247"/>
      <c r="BM202" s="247"/>
      <c r="BN202" s="247"/>
    </row>
    <row r="203" spans="2:66">
      <c r="B203" s="244">
        <v>0</v>
      </c>
      <c r="C203" s="244">
        <v>0</v>
      </c>
      <c r="D203" s="244">
        <v>103</v>
      </c>
      <c r="E203" s="244" t="s">
        <v>292</v>
      </c>
      <c r="F203" s="244" t="s">
        <v>1833</v>
      </c>
      <c r="G203" s="244" t="s">
        <v>140</v>
      </c>
      <c r="H203" s="244" t="s">
        <v>1436</v>
      </c>
      <c r="I203" s="244">
        <v>0</v>
      </c>
      <c r="J203" s="247" t="e">
        <v>#VALUE!</v>
      </c>
      <c r="K203" s="247" t="e">
        <v>#VALUE!</v>
      </c>
      <c r="L203" s="247" t="e">
        <v>#VALUE!</v>
      </c>
      <c r="M203" s="247" t="e">
        <v>#VALUE!</v>
      </c>
      <c r="N203" s="247" t="e">
        <v>#VALUE!</v>
      </c>
      <c r="O203" s="247" t="e">
        <v>#VALUE!</v>
      </c>
      <c r="P203" s="247" t="e">
        <v>#VALUE!</v>
      </c>
      <c r="Q203" s="247" t="e">
        <v>#VALUE!</v>
      </c>
      <c r="R203" s="247" t="e">
        <v>#VALUE!</v>
      </c>
      <c r="S203" s="247" t="e">
        <v>#VALUE!</v>
      </c>
      <c r="T203" s="247" t="e">
        <v>#VALUE!</v>
      </c>
      <c r="U203" s="247" t="e">
        <v>#VALUE!</v>
      </c>
      <c r="V203" s="247" t="e">
        <v>#VALUE!</v>
      </c>
      <c r="W203" s="247" t="e">
        <v>#VALUE!</v>
      </c>
      <c r="X203" s="247" t="e">
        <v>#VALUE!</v>
      </c>
      <c r="Y203" s="247" t="e">
        <v>#VALUE!</v>
      </c>
      <c r="Z203" s="247" t="e">
        <v>#VALUE!</v>
      </c>
      <c r="AA203" s="247" t="e">
        <v>#VALUE!</v>
      </c>
      <c r="AB203" s="247" t="e">
        <v>#VALUE!</v>
      </c>
      <c r="AC203" s="247" t="e">
        <v>#VALUE!</v>
      </c>
      <c r="AD203" s="247" t="e">
        <v>#VALUE!</v>
      </c>
      <c r="AE203" s="247" t="e">
        <v>#VALUE!</v>
      </c>
      <c r="AF203" s="247" t="e">
        <v>#VALUE!</v>
      </c>
      <c r="AR203" s="247"/>
      <c r="AS203" s="247"/>
      <c r="AT203" s="247"/>
      <c r="AU203" s="247"/>
      <c r="AV203" s="247"/>
      <c r="AW203" s="247"/>
      <c r="AX203" s="247"/>
      <c r="AY203" s="247"/>
      <c r="AZ203" s="247"/>
      <c r="BA203" s="247"/>
      <c r="BB203" s="247"/>
      <c r="BC203" s="247"/>
      <c r="BD203" s="247"/>
      <c r="BE203" s="247"/>
      <c r="BF203" s="247"/>
      <c r="BG203" s="247"/>
      <c r="BH203" s="247"/>
      <c r="BI203" s="247"/>
      <c r="BJ203" s="247"/>
      <c r="BK203" s="247"/>
      <c r="BL203" s="247"/>
      <c r="BM203" s="247"/>
      <c r="BN203" s="247"/>
    </row>
    <row r="204" spans="2:66">
      <c r="B204" s="244">
        <v>0</v>
      </c>
      <c r="C204" s="244">
        <v>0</v>
      </c>
      <c r="D204" s="244">
        <v>104</v>
      </c>
      <c r="E204" s="244" t="s">
        <v>293</v>
      </c>
      <c r="F204" s="244" t="s">
        <v>1834</v>
      </c>
      <c r="G204" s="244" t="s">
        <v>140</v>
      </c>
      <c r="H204" s="244" t="s">
        <v>1437</v>
      </c>
      <c r="I204" s="244">
        <v>1</v>
      </c>
      <c r="J204" s="247" t="e">
        <v>#VALUE!</v>
      </c>
      <c r="K204" s="247" t="e">
        <v>#VALUE!</v>
      </c>
      <c r="L204" s="247" t="e">
        <v>#VALUE!</v>
      </c>
      <c r="M204" s="247" t="e">
        <v>#VALUE!</v>
      </c>
      <c r="N204" s="247" t="e">
        <v>#VALUE!</v>
      </c>
      <c r="O204" s="247" t="e">
        <v>#VALUE!</v>
      </c>
      <c r="P204" s="247" t="e">
        <v>#VALUE!</v>
      </c>
      <c r="Q204" s="247" t="e">
        <v>#VALUE!</v>
      </c>
      <c r="R204" s="247" t="e">
        <v>#VALUE!</v>
      </c>
      <c r="S204" s="247" t="e">
        <v>#VALUE!</v>
      </c>
      <c r="T204" s="247" t="e">
        <v>#VALUE!</v>
      </c>
      <c r="U204" s="247" t="e">
        <v>#VALUE!</v>
      </c>
      <c r="V204" s="247" t="e">
        <v>#VALUE!</v>
      </c>
      <c r="W204" s="247" t="e">
        <v>#VALUE!</v>
      </c>
      <c r="X204" s="247" t="e">
        <v>#VALUE!</v>
      </c>
      <c r="Y204" s="247" t="e">
        <v>#VALUE!</v>
      </c>
      <c r="Z204" s="247" t="e">
        <v>#VALUE!</v>
      </c>
      <c r="AA204" s="247" t="e">
        <v>#VALUE!</v>
      </c>
      <c r="AB204" s="247" t="e">
        <v>#VALUE!</v>
      </c>
      <c r="AC204" s="247" t="e">
        <v>#VALUE!</v>
      </c>
      <c r="AD204" s="247" t="e">
        <v>#VALUE!</v>
      </c>
      <c r="AE204" s="247" t="e">
        <v>#VALUE!</v>
      </c>
      <c r="AF204" s="247" t="e">
        <v>#VALUE!</v>
      </c>
      <c r="AR204" s="247"/>
      <c r="AS204" s="247"/>
      <c r="AT204" s="247"/>
      <c r="AU204" s="247"/>
      <c r="AV204" s="247"/>
      <c r="AW204" s="247"/>
      <c r="AX204" s="247"/>
      <c r="AY204" s="247"/>
      <c r="AZ204" s="247"/>
      <c r="BA204" s="247"/>
      <c r="BB204" s="247"/>
      <c r="BC204" s="247"/>
      <c r="BD204" s="247"/>
      <c r="BE204" s="247"/>
      <c r="BF204" s="247"/>
      <c r="BG204" s="247"/>
      <c r="BH204" s="247"/>
      <c r="BI204" s="247"/>
      <c r="BJ204" s="247"/>
      <c r="BK204" s="247"/>
      <c r="BL204" s="247"/>
      <c r="BM204" s="247"/>
      <c r="BN204" s="247"/>
    </row>
    <row r="205" spans="2:66">
      <c r="B205" s="244">
        <v>0</v>
      </c>
      <c r="C205" s="244">
        <v>0</v>
      </c>
      <c r="D205" s="244">
        <v>106</v>
      </c>
      <c r="E205" s="244" t="s">
        <v>294</v>
      </c>
      <c r="F205" s="244" t="s">
        <v>1835</v>
      </c>
      <c r="G205" s="244" t="s">
        <v>1497</v>
      </c>
      <c r="H205" s="244" t="s">
        <v>1431</v>
      </c>
      <c r="I205" s="244">
        <v>0</v>
      </c>
      <c r="J205" s="247" t="e">
        <v>#VALUE!</v>
      </c>
      <c r="K205" s="247" t="e">
        <v>#VALUE!</v>
      </c>
      <c r="L205" s="247" t="e">
        <v>#VALUE!</v>
      </c>
      <c r="M205" s="247" t="e">
        <v>#VALUE!</v>
      </c>
      <c r="N205" s="247" t="e">
        <v>#VALUE!</v>
      </c>
      <c r="O205" s="247" t="e">
        <v>#VALUE!</v>
      </c>
      <c r="P205" s="247" t="e">
        <v>#VALUE!</v>
      </c>
      <c r="Q205" s="247" t="e">
        <v>#VALUE!</v>
      </c>
      <c r="R205" s="247" t="e">
        <v>#VALUE!</v>
      </c>
      <c r="S205" s="247" t="e">
        <v>#VALUE!</v>
      </c>
      <c r="T205" s="247" t="e">
        <v>#VALUE!</v>
      </c>
      <c r="U205" s="247" t="e">
        <v>#VALUE!</v>
      </c>
      <c r="V205" s="247" t="e">
        <v>#VALUE!</v>
      </c>
      <c r="W205" s="247" t="e">
        <v>#VALUE!</v>
      </c>
      <c r="X205" s="247" t="e">
        <v>#VALUE!</v>
      </c>
      <c r="Y205" s="247" t="e">
        <v>#VALUE!</v>
      </c>
      <c r="Z205" s="247" t="e">
        <v>#VALUE!</v>
      </c>
      <c r="AA205" s="247" t="e">
        <v>#VALUE!</v>
      </c>
      <c r="AB205" s="247" t="e">
        <v>#VALUE!</v>
      </c>
      <c r="AC205" s="247" t="e">
        <v>#VALUE!</v>
      </c>
      <c r="AD205" s="247" t="e">
        <v>#VALUE!</v>
      </c>
      <c r="AE205" s="247" t="e">
        <v>#VALUE!</v>
      </c>
      <c r="AF205" s="247" t="e">
        <v>#VALUE!</v>
      </c>
      <c r="AR205" s="247"/>
      <c r="AS205" s="247"/>
      <c r="AT205" s="247"/>
      <c r="AU205" s="247"/>
      <c r="AV205" s="247"/>
      <c r="AW205" s="247"/>
      <c r="AX205" s="247"/>
      <c r="AY205" s="247"/>
      <c r="AZ205" s="247"/>
      <c r="BA205" s="247"/>
      <c r="BB205" s="247"/>
      <c r="BC205" s="247"/>
      <c r="BD205" s="247"/>
      <c r="BE205" s="247"/>
      <c r="BF205" s="247"/>
      <c r="BG205" s="247"/>
      <c r="BH205" s="247"/>
      <c r="BI205" s="247"/>
      <c r="BJ205" s="247"/>
      <c r="BK205" s="247"/>
      <c r="BL205" s="247"/>
      <c r="BM205" s="247"/>
      <c r="BN205" s="247"/>
    </row>
    <row r="206" spans="2:66">
      <c r="B206" s="244">
        <v>0</v>
      </c>
      <c r="C206" s="244">
        <v>0</v>
      </c>
      <c r="D206" s="244">
        <v>107</v>
      </c>
      <c r="E206" s="244" t="s">
        <v>295</v>
      </c>
      <c r="F206" s="244" t="s">
        <v>1556</v>
      </c>
      <c r="G206" s="244" t="s">
        <v>1497</v>
      </c>
      <c r="H206" s="244" t="s">
        <v>1429</v>
      </c>
      <c r="I206" s="244">
        <v>1</v>
      </c>
      <c r="J206" s="247" t="e">
        <v>#VALUE!</v>
      </c>
      <c r="K206" s="247" t="e">
        <v>#VALUE!</v>
      </c>
      <c r="L206" s="247" t="e">
        <v>#VALUE!</v>
      </c>
      <c r="M206" s="247" t="e">
        <v>#VALUE!</v>
      </c>
      <c r="N206" s="247" t="e">
        <v>#VALUE!</v>
      </c>
      <c r="O206" s="247" t="e">
        <v>#VALUE!</v>
      </c>
      <c r="P206" s="247" t="e">
        <v>#VALUE!</v>
      </c>
      <c r="Q206" s="247" t="e">
        <v>#VALUE!</v>
      </c>
      <c r="R206" s="247" t="e">
        <v>#VALUE!</v>
      </c>
      <c r="S206" s="247" t="e">
        <v>#VALUE!</v>
      </c>
      <c r="T206" s="247" t="e">
        <v>#VALUE!</v>
      </c>
      <c r="U206" s="247" t="e">
        <v>#VALUE!</v>
      </c>
      <c r="V206" s="247" t="e">
        <v>#VALUE!</v>
      </c>
      <c r="W206" s="247" t="e">
        <v>#VALUE!</v>
      </c>
      <c r="X206" s="247" t="e">
        <v>#VALUE!</v>
      </c>
      <c r="Y206" s="247" t="e">
        <v>#VALUE!</v>
      </c>
      <c r="Z206" s="247" t="e">
        <v>#VALUE!</v>
      </c>
      <c r="AA206" s="247" t="e">
        <v>#VALUE!</v>
      </c>
      <c r="AB206" s="247" t="e">
        <v>#VALUE!</v>
      </c>
      <c r="AC206" s="247" t="e">
        <v>#VALUE!</v>
      </c>
      <c r="AD206" s="247" t="e">
        <v>#VALUE!</v>
      </c>
      <c r="AE206" s="247" t="e">
        <v>#VALUE!</v>
      </c>
      <c r="AF206" s="247" t="e">
        <v>#VALUE!</v>
      </c>
      <c r="AR206" s="247"/>
      <c r="AS206" s="247"/>
      <c r="AT206" s="247"/>
      <c r="AU206" s="247"/>
      <c r="AV206" s="247"/>
      <c r="AW206" s="247"/>
      <c r="AX206" s="247"/>
      <c r="AY206" s="247"/>
      <c r="AZ206" s="247"/>
      <c r="BA206" s="247"/>
      <c r="BB206" s="247"/>
      <c r="BC206" s="247"/>
      <c r="BD206" s="247"/>
      <c r="BE206" s="247"/>
      <c r="BF206" s="247"/>
      <c r="BG206" s="247"/>
      <c r="BH206" s="247"/>
      <c r="BI206" s="247"/>
      <c r="BJ206" s="247"/>
      <c r="BK206" s="247"/>
      <c r="BL206" s="247"/>
      <c r="BM206" s="247"/>
      <c r="BN206" s="247"/>
    </row>
    <row r="207" spans="2:66">
      <c r="B207" s="244">
        <v>0</v>
      </c>
      <c r="C207" s="244">
        <v>0</v>
      </c>
      <c r="D207" s="244">
        <v>0</v>
      </c>
      <c r="E207" s="244" t="s">
        <v>296</v>
      </c>
      <c r="F207" s="244" t="s">
        <v>1557</v>
      </c>
      <c r="G207" s="244" t="s">
        <v>1497</v>
      </c>
      <c r="H207" s="244" t="s">
        <v>1430</v>
      </c>
      <c r="I207" s="244">
        <v>1</v>
      </c>
      <c r="J207" s="247" t="e">
        <v>#VALUE!</v>
      </c>
      <c r="K207" s="247" t="e">
        <v>#VALUE!</v>
      </c>
      <c r="L207" s="247" t="e">
        <v>#VALUE!</v>
      </c>
      <c r="M207" s="247" t="e">
        <v>#VALUE!</v>
      </c>
      <c r="N207" s="247" t="e">
        <v>#VALUE!</v>
      </c>
      <c r="O207" s="247" t="e">
        <v>#VALUE!</v>
      </c>
      <c r="P207" s="247" t="e">
        <v>#VALUE!</v>
      </c>
      <c r="Q207" s="247" t="e">
        <v>#VALUE!</v>
      </c>
      <c r="R207" s="247" t="e">
        <v>#VALUE!</v>
      </c>
      <c r="S207" s="247" t="e">
        <v>#VALUE!</v>
      </c>
      <c r="T207" s="247" t="e">
        <v>#VALUE!</v>
      </c>
      <c r="U207" s="247" t="e">
        <v>#VALUE!</v>
      </c>
      <c r="V207" s="247" t="e">
        <v>#VALUE!</v>
      </c>
      <c r="W207" s="247" t="e">
        <v>#VALUE!</v>
      </c>
      <c r="X207" s="247" t="e">
        <v>#VALUE!</v>
      </c>
      <c r="Y207" s="247" t="e">
        <v>#VALUE!</v>
      </c>
      <c r="Z207" s="247" t="e">
        <v>#VALUE!</v>
      </c>
      <c r="AA207" s="247" t="e">
        <v>#VALUE!</v>
      </c>
      <c r="AB207" s="247" t="e">
        <v>#VALUE!</v>
      </c>
      <c r="AC207" s="247" t="e">
        <v>#VALUE!</v>
      </c>
      <c r="AD207" s="247" t="e">
        <v>#VALUE!</v>
      </c>
      <c r="AE207" s="247" t="e">
        <v>#VALUE!</v>
      </c>
      <c r="AF207" s="247" t="e">
        <v>#VALUE!</v>
      </c>
      <c r="AR207" s="247"/>
      <c r="AS207" s="247"/>
      <c r="AT207" s="247"/>
      <c r="AU207" s="247"/>
      <c r="AV207" s="247"/>
      <c r="AW207" s="247"/>
      <c r="AX207" s="247"/>
      <c r="AY207" s="247"/>
      <c r="AZ207" s="247"/>
      <c r="BA207" s="247"/>
      <c r="BB207" s="247"/>
      <c r="BC207" s="247"/>
      <c r="BD207" s="247"/>
      <c r="BE207" s="247"/>
      <c r="BF207" s="247"/>
      <c r="BG207" s="247"/>
      <c r="BH207" s="247"/>
      <c r="BI207" s="247"/>
      <c r="BJ207" s="247"/>
      <c r="BK207" s="247"/>
      <c r="BL207" s="247"/>
      <c r="BM207" s="247"/>
      <c r="BN207" s="247"/>
    </row>
    <row r="208" spans="2:66">
      <c r="B208" s="244">
        <v>0</v>
      </c>
      <c r="C208" s="244">
        <v>0</v>
      </c>
      <c r="D208" s="244">
        <v>0</v>
      </c>
      <c r="E208" s="244" t="s">
        <v>297</v>
      </c>
      <c r="F208" s="244" t="s">
        <v>1555</v>
      </c>
      <c r="G208" s="244" t="s">
        <v>1497</v>
      </c>
      <c r="H208" s="244" t="s">
        <v>1428</v>
      </c>
      <c r="I208" s="244">
        <v>1</v>
      </c>
      <c r="J208" s="247" t="e">
        <v>#VALUE!</v>
      </c>
      <c r="K208" s="247" t="e">
        <v>#VALUE!</v>
      </c>
      <c r="L208" s="247" t="e">
        <v>#VALUE!</v>
      </c>
      <c r="M208" s="247" t="e">
        <v>#VALUE!</v>
      </c>
      <c r="N208" s="247" t="e">
        <v>#VALUE!</v>
      </c>
      <c r="O208" s="247" t="e">
        <v>#VALUE!</v>
      </c>
      <c r="P208" s="247" t="e">
        <v>#VALUE!</v>
      </c>
      <c r="Q208" s="247" t="e">
        <v>#VALUE!</v>
      </c>
      <c r="R208" s="247" t="e">
        <v>#VALUE!</v>
      </c>
      <c r="S208" s="247" t="e">
        <v>#VALUE!</v>
      </c>
      <c r="T208" s="247" t="e">
        <v>#VALUE!</v>
      </c>
      <c r="U208" s="247" t="e">
        <v>#VALUE!</v>
      </c>
      <c r="V208" s="247" t="e">
        <v>#VALUE!</v>
      </c>
      <c r="W208" s="247" t="e">
        <v>#VALUE!</v>
      </c>
      <c r="X208" s="247" t="e">
        <v>#VALUE!</v>
      </c>
      <c r="Y208" s="247" t="e">
        <v>#VALUE!</v>
      </c>
      <c r="Z208" s="247" t="e">
        <v>#VALUE!</v>
      </c>
      <c r="AA208" s="247" t="e">
        <v>#VALUE!</v>
      </c>
      <c r="AB208" s="247" t="e">
        <v>#VALUE!</v>
      </c>
      <c r="AC208" s="247" t="e">
        <v>#VALUE!</v>
      </c>
      <c r="AD208" s="247" t="e">
        <v>#VALUE!</v>
      </c>
      <c r="AE208" s="247" t="e">
        <v>#VALUE!</v>
      </c>
      <c r="AF208" s="247" t="e">
        <v>#VALUE!</v>
      </c>
      <c r="AR208" s="247"/>
      <c r="AS208" s="247"/>
      <c r="AT208" s="247"/>
      <c r="AU208" s="247"/>
      <c r="AV208" s="247"/>
      <c r="AW208" s="247"/>
      <c r="AX208" s="247"/>
      <c r="AY208" s="247"/>
      <c r="AZ208" s="247"/>
      <c r="BA208" s="247"/>
      <c r="BB208" s="247"/>
      <c r="BC208" s="247"/>
      <c r="BD208" s="247"/>
      <c r="BE208" s="247"/>
      <c r="BF208" s="247"/>
      <c r="BG208" s="247"/>
      <c r="BH208" s="247"/>
      <c r="BI208" s="247"/>
      <c r="BJ208" s="247"/>
      <c r="BK208" s="247"/>
      <c r="BL208" s="247"/>
      <c r="BM208" s="247"/>
      <c r="BN208" s="247"/>
    </row>
    <row r="209" spans="2:66">
      <c r="B209" s="244">
        <v>0</v>
      </c>
      <c r="C209" s="244">
        <v>0</v>
      </c>
      <c r="D209" s="244">
        <v>108</v>
      </c>
      <c r="E209" s="244" t="s">
        <v>171</v>
      </c>
      <c r="F209" s="244" t="s">
        <v>1837</v>
      </c>
      <c r="G209" s="244" t="s">
        <v>140</v>
      </c>
      <c r="H209" s="244" t="s">
        <v>1477</v>
      </c>
      <c r="I209" s="244">
        <v>1</v>
      </c>
      <c r="J209" s="247">
        <v>0.65299198025909932</v>
      </c>
      <c r="K209" s="247" t="e">
        <v>#VALUE!</v>
      </c>
      <c r="L209" s="247">
        <v>-0.5518198642813078</v>
      </c>
      <c r="M209" s="247" t="e">
        <v>#VALUE!</v>
      </c>
      <c r="N209" s="247">
        <v>0.79981492905613816</v>
      </c>
      <c r="O209" s="247">
        <v>-0.20450339296730399</v>
      </c>
      <c r="P209" s="247">
        <v>0.72424429364589771</v>
      </c>
      <c r="Q209" s="247">
        <v>0.13787785317705126</v>
      </c>
      <c r="R209" s="247">
        <v>-0.46607032695866746</v>
      </c>
      <c r="S209" s="247">
        <v>7.094386181369647E-3</v>
      </c>
      <c r="T209" s="247">
        <v>0.87538556446637883</v>
      </c>
      <c r="U209" s="247">
        <v>0.46761258482418261</v>
      </c>
      <c r="V209" s="247">
        <v>-3.7014188772361949E-3</v>
      </c>
      <c r="W209" s="247">
        <v>4.4108574953732362E-2</v>
      </c>
      <c r="X209" s="247">
        <v>-0.16748920419494137</v>
      </c>
      <c r="Y209" s="247">
        <v>-0.84824182603331277</v>
      </c>
      <c r="Z209" s="247">
        <v>-1.6347933374460243E-2</v>
      </c>
      <c r="AA209" s="247">
        <v>-0.23072177668106097</v>
      </c>
      <c r="AB209" s="247">
        <v>-0.45650832819247367</v>
      </c>
      <c r="AC209" s="247">
        <v>-0.42566317088217137</v>
      </c>
      <c r="AD209" s="247">
        <v>0.49259716224552752</v>
      </c>
      <c r="AE209" s="247">
        <v>0</v>
      </c>
      <c r="AF209" s="247">
        <v>1</v>
      </c>
      <c r="AR209" s="247"/>
      <c r="AS209" s="247"/>
      <c r="AT209" s="247"/>
      <c r="AU209" s="247"/>
      <c r="AV209" s="247"/>
      <c r="AW209" s="247"/>
      <c r="AX209" s="247"/>
      <c r="AY209" s="247"/>
      <c r="AZ209" s="247"/>
      <c r="BA209" s="247"/>
      <c r="BB209" s="247"/>
      <c r="BC209" s="247"/>
      <c r="BD209" s="247"/>
      <c r="BE209" s="247"/>
      <c r="BF209" s="247"/>
      <c r="BG209" s="247"/>
      <c r="BH209" s="247"/>
      <c r="BI209" s="247"/>
      <c r="BJ209" s="247"/>
      <c r="BK209" s="247"/>
      <c r="BL209" s="247"/>
      <c r="BM209" s="247"/>
      <c r="BN209" s="247"/>
    </row>
    <row r="210" spans="2:66">
      <c r="B210" s="244">
        <v>0</v>
      </c>
      <c r="C210" s="244">
        <v>0</v>
      </c>
      <c r="D210" s="244">
        <v>109</v>
      </c>
      <c r="E210" s="244" t="s">
        <v>172</v>
      </c>
      <c r="F210" s="244" t="s">
        <v>1825</v>
      </c>
      <c r="G210" s="244" t="s">
        <v>1497</v>
      </c>
      <c r="H210" s="244" t="s">
        <v>1476</v>
      </c>
      <c r="I210" s="244">
        <v>1</v>
      </c>
      <c r="J210" s="247">
        <v>0.42095133351663461</v>
      </c>
      <c r="K210" s="247" t="e">
        <v>#VALUE!</v>
      </c>
      <c r="L210" s="247">
        <v>-0.71020071487489711</v>
      </c>
      <c r="M210" s="247" t="e">
        <v>#VALUE!</v>
      </c>
      <c r="N210" s="247">
        <v>-1.4572449821281308E-2</v>
      </c>
      <c r="O210" s="247">
        <v>-0.86362386582348105</v>
      </c>
      <c r="P210" s="247">
        <v>0.55650261204289253</v>
      </c>
      <c r="Q210" s="247">
        <v>0.35303821831179538</v>
      </c>
      <c r="R210" s="247">
        <v>-1.0316194665933462</v>
      </c>
      <c r="S210" s="247">
        <v>-0.33021721198790227</v>
      </c>
      <c r="T210" s="247">
        <v>0.31262029144899639</v>
      </c>
      <c r="U210" s="247">
        <v>0.43387407203739342</v>
      </c>
      <c r="V210" s="247">
        <v>0.3860324443222436</v>
      </c>
      <c r="W210" s="247">
        <v>0.16744569700302439</v>
      </c>
      <c r="X210" s="247">
        <v>0.31262029144899639</v>
      </c>
      <c r="Y210" s="247">
        <v>0.17624415727247725</v>
      </c>
      <c r="Z210" s="247">
        <v>-0.43194940885345068</v>
      </c>
      <c r="AA210" s="247">
        <v>0.34753918064338735</v>
      </c>
      <c r="AB210" s="247">
        <v>-0.28897442947484209</v>
      </c>
      <c r="AC210" s="247">
        <v>-0.21611218036843552</v>
      </c>
      <c r="AD210" s="247">
        <v>0.7665658509760791</v>
      </c>
      <c r="AE210" s="247">
        <v>0</v>
      </c>
      <c r="AF210" s="247">
        <v>1</v>
      </c>
      <c r="AR210" s="247"/>
      <c r="AS210" s="247"/>
      <c r="AT210" s="247"/>
      <c r="AU210" s="247"/>
      <c r="AV210" s="247"/>
      <c r="AW210" s="247"/>
      <c r="AX210" s="247"/>
      <c r="AY210" s="247"/>
      <c r="AZ210" s="247"/>
      <c r="BA210" s="247"/>
      <c r="BB210" s="247"/>
      <c r="BC210" s="247"/>
      <c r="BD210" s="247"/>
      <c r="BE210" s="247"/>
      <c r="BF210" s="247"/>
      <c r="BG210" s="247"/>
      <c r="BH210" s="247"/>
      <c r="BI210" s="247"/>
      <c r="BJ210" s="247"/>
      <c r="BK210" s="247"/>
      <c r="BL210" s="247"/>
      <c r="BM210" s="247"/>
      <c r="BN210" s="247"/>
    </row>
    <row r="211" spans="2:66">
      <c r="B211" s="244">
        <v>0</v>
      </c>
      <c r="C211" s="244">
        <v>0</v>
      </c>
      <c r="D211" s="244">
        <v>110</v>
      </c>
      <c r="E211" s="244" t="s">
        <v>298</v>
      </c>
      <c r="F211" s="244" t="s">
        <v>1832</v>
      </c>
      <c r="G211" s="244" t="s">
        <v>140</v>
      </c>
      <c r="H211" s="244" t="s">
        <v>1478</v>
      </c>
      <c r="I211" s="244">
        <v>1</v>
      </c>
      <c r="J211" s="247">
        <v>0.42020774315391879</v>
      </c>
      <c r="K211" s="247" t="e">
        <v>#VALUE!</v>
      </c>
      <c r="L211" s="247">
        <v>-0.81232294617563727</v>
      </c>
      <c r="M211" s="247" t="e">
        <v>#VALUE!</v>
      </c>
      <c r="N211" s="247">
        <v>0.8137393767705382</v>
      </c>
      <c r="O211" s="247">
        <v>-0.59348441926345608</v>
      </c>
      <c r="P211" s="247">
        <v>0.77148253068932959</v>
      </c>
      <c r="Q211" s="247">
        <v>1</v>
      </c>
      <c r="R211" s="247">
        <v>-0.36284230406043433</v>
      </c>
      <c r="S211" s="247">
        <v>-0.30240793201133148</v>
      </c>
      <c r="T211" s="247">
        <v>-4.9102927289896091E-2</v>
      </c>
      <c r="U211" s="247">
        <v>0.28847969782813976</v>
      </c>
      <c r="V211" s="247">
        <v>0.48229461756373937</v>
      </c>
      <c r="W211" s="247">
        <v>-0.29839471199244572</v>
      </c>
      <c r="X211" s="247">
        <v>0.14423984891406988</v>
      </c>
      <c r="Y211" s="247">
        <v>7.9320113314447577E-2</v>
      </c>
      <c r="Z211" s="247">
        <v>-0.10741265344664772</v>
      </c>
      <c r="AA211" s="247">
        <v>8.9471199244570324E-2</v>
      </c>
      <c r="AB211" s="247">
        <v>0.39471199244570349</v>
      </c>
      <c r="AC211" s="247">
        <v>2.1718602455146407E-2</v>
      </c>
      <c r="AD211" s="247">
        <v>0.35198300283286121</v>
      </c>
      <c r="AE211" s="247">
        <v>0</v>
      </c>
      <c r="AF211" s="247">
        <v>1</v>
      </c>
      <c r="AR211" s="247"/>
      <c r="AS211" s="247"/>
      <c r="AT211" s="247"/>
      <c r="AU211" s="247"/>
      <c r="AV211" s="247"/>
      <c r="AW211" s="247"/>
      <c r="AX211" s="247"/>
      <c r="AY211" s="247"/>
      <c r="AZ211" s="247"/>
      <c r="BA211" s="247"/>
      <c r="BB211" s="247"/>
      <c r="BC211" s="247"/>
      <c r="BD211" s="247"/>
      <c r="BE211" s="247"/>
      <c r="BF211" s="247"/>
      <c r="BG211" s="247"/>
      <c r="BH211" s="247"/>
      <c r="BI211" s="247"/>
      <c r="BJ211" s="247"/>
      <c r="BK211" s="247"/>
      <c r="BL211" s="247"/>
      <c r="BM211" s="247"/>
      <c r="BN211" s="247"/>
    </row>
    <row r="212" spans="2:66">
      <c r="B212" s="244">
        <v>0</v>
      </c>
      <c r="C212" s="244">
        <v>0</v>
      </c>
      <c r="D212" s="244">
        <v>111</v>
      </c>
      <c r="E212" s="244" t="s">
        <v>299</v>
      </c>
      <c r="F212" s="244" t="s">
        <v>1836</v>
      </c>
      <c r="G212" s="244" t="s">
        <v>140</v>
      </c>
      <c r="H212" s="244" t="s">
        <v>1479</v>
      </c>
      <c r="I212" s="244">
        <v>1</v>
      </c>
      <c r="J212" s="247">
        <v>-0.75827559661277899</v>
      </c>
      <c r="K212" s="247" t="e">
        <v>#VALUE!</v>
      </c>
      <c r="L212" s="247">
        <v>-0.4280215550423403</v>
      </c>
      <c r="M212" s="247" t="e">
        <v>#VALUE!</v>
      </c>
      <c r="N212" s="247">
        <v>0.68090839107005396</v>
      </c>
      <c r="O212" s="247">
        <v>-0.67244033872209397</v>
      </c>
      <c r="P212" s="247">
        <v>0.51231716705157815</v>
      </c>
      <c r="Q212" s="247">
        <v>0.34141647421093152</v>
      </c>
      <c r="R212" s="247">
        <v>0.87451886066204765</v>
      </c>
      <c r="S212" s="247">
        <v>-0.54926866820631248</v>
      </c>
      <c r="T212" s="247" t="e">
        <v>#VALUE!</v>
      </c>
      <c r="U212" s="247">
        <v>0.85142417244033874</v>
      </c>
      <c r="V212" s="247">
        <v>0.62394149345650507</v>
      </c>
      <c r="W212" s="247">
        <v>0.64665127020785218</v>
      </c>
      <c r="X212" s="247">
        <v>0.67205542725173217</v>
      </c>
      <c r="Y212" s="247">
        <v>-0.23518090839107017</v>
      </c>
      <c r="Z212" s="247">
        <v>-0.81678214010777528</v>
      </c>
      <c r="AA212" s="247">
        <v>0.193225558121632</v>
      </c>
      <c r="AB212" s="247">
        <v>0.33987682832948429</v>
      </c>
      <c r="AC212" s="247">
        <v>-0.18090839107005385</v>
      </c>
      <c r="AD212" s="247">
        <v>0.73556581986143188</v>
      </c>
      <c r="AE212" s="247">
        <v>0</v>
      </c>
      <c r="AF212" s="247">
        <v>1</v>
      </c>
      <c r="AR212" s="247"/>
      <c r="AS212" s="247"/>
      <c r="AT212" s="247"/>
      <c r="AU212" s="247"/>
      <c r="AV212" s="247"/>
      <c r="AW212" s="247"/>
      <c r="AX212" s="247"/>
      <c r="AY212" s="247"/>
      <c r="AZ212" s="247"/>
      <c r="BA212" s="247"/>
      <c r="BB212" s="247"/>
      <c r="BC212" s="247"/>
      <c r="BD212" s="247"/>
      <c r="BE212" s="247"/>
      <c r="BF212" s="247"/>
      <c r="BG212" s="247"/>
      <c r="BH212" s="247"/>
      <c r="BI212" s="247"/>
      <c r="BJ212" s="247"/>
      <c r="BK212" s="247"/>
      <c r="BL212" s="247"/>
      <c r="BM212" s="247"/>
      <c r="BN212" s="247"/>
    </row>
    <row r="213" spans="2:66">
      <c r="B213" s="244" t="s">
        <v>346</v>
      </c>
      <c r="C213" s="244" t="s">
        <v>323</v>
      </c>
      <c r="D213" s="244">
        <v>112</v>
      </c>
      <c r="E213" s="244" t="s">
        <v>300</v>
      </c>
      <c r="F213" s="244" t="s">
        <v>1513</v>
      </c>
      <c r="G213" s="244" t="s">
        <v>1497</v>
      </c>
      <c r="H213" s="244" t="s">
        <v>1295</v>
      </c>
      <c r="I213" s="244">
        <v>1</v>
      </c>
      <c r="J213" s="247" t="e">
        <v>#VALUE!</v>
      </c>
      <c r="K213" s="247" t="e">
        <v>#VALUE!</v>
      </c>
      <c r="L213" s="247" t="e">
        <v>#VALUE!</v>
      </c>
      <c r="M213" s="247" t="e">
        <v>#VALUE!</v>
      </c>
      <c r="N213" s="247" t="e">
        <v>#VALUE!</v>
      </c>
      <c r="O213" s="247" t="e">
        <v>#VALUE!</v>
      </c>
      <c r="P213" s="247" t="e">
        <v>#VALUE!</v>
      </c>
      <c r="Q213" s="247" t="e">
        <v>#VALUE!</v>
      </c>
      <c r="R213" s="247" t="e">
        <v>#VALUE!</v>
      </c>
      <c r="S213" s="247" t="e">
        <v>#VALUE!</v>
      </c>
      <c r="T213" s="247" t="e">
        <v>#VALUE!</v>
      </c>
      <c r="U213" s="247" t="e">
        <v>#VALUE!</v>
      </c>
      <c r="V213" s="247" t="e">
        <v>#VALUE!</v>
      </c>
      <c r="W213" s="247" t="e">
        <v>#VALUE!</v>
      </c>
      <c r="X213" s="247" t="e">
        <v>#VALUE!</v>
      </c>
      <c r="Y213" s="247" t="e">
        <v>#VALUE!</v>
      </c>
      <c r="Z213" s="247" t="e">
        <v>#VALUE!</v>
      </c>
      <c r="AA213" s="247" t="e">
        <v>#VALUE!</v>
      </c>
      <c r="AB213" s="247" t="e">
        <v>#VALUE!</v>
      </c>
      <c r="AC213" s="247" t="e">
        <v>#VALUE!</v>
      </c>
      <c r="AD213" s="247" t="e">
        <v>#VALUE!</v>
      </c>
      <c r="AE213" s="247" t="e">
        <v>#VALUE!</v>
      </c>
      <c r="AF213" s="247" t="e">
        <v>#VALUE!</v>
      </c>
      <c r="AR213" s="247"/>
      <c r="AS213" s="247"/>
      <c r="AT213" s="247"/>
      <c r="AU213" s="247"/>
      <c r="AV213" s="247"/>
      <c r="AW213" s="247"/>
      <c r="AX213" s="247"/>
      <c r="AY213" s="247"/>
      <c r="AZ213" s="247"/>
      <c r="BA213" s="247"/>
      <c r="BB213" s="247"/>
      <c r="BC213" s="247"/>
      <c r="BD213" s="247"/>
      <c r="BE213" s="247"/>
      <c r="BF213" s="247"/>
      <c r="BG213" s="247"/>
      <c r="BH213" s="247"/>
      <c r="BI213" s="247"/>
      <c r="BJ213" s="247"/>
      <c r="BK213" s="247"/>
      <c r="BL213" s="247"/>
      <c r="BM213" s="247"/>
      <c r="BN213" s="247"/>
    </row>
    <row r="214" spans="2:66">
      <c r="B214" s="244">
        <v>0</v>
      </c>
      <c r="C214" s="244">
        <v>0</v>
      </c>
      <c r="D214" s="244">
        <v>0</v>
      </c>
      <c r="E214" s="244" t="s">
        <v>301</v>
      </c>
      <c r="F214" s="244" t="s">
        <v>1514</v>
      </c>
      <c r="G214" s="244" t="s">
        <v>1497</v>
      </c>
      <c r="H214" s="244" t="s">
        <v>1296</v>
      </c>
      <c r="I214" s="244">
        <v>1</v>
      </c>
      <c r="J214" s="247" t="e">
        <v>#VALUE!</v>
      </c>
      <c r="K214" s="247" t="e">
        <v>#VALUE!</v>
      </c>
      <c r="L214" s="247" t="e">
        <v>#VALUE!</v>
      </c>
      <c r="M214" s="247" t="e">
        <v>#VALUE!</v>
      </c>
      <c r="N214" s="247" t="e">
        <v>#VALUE!</v>
      </c>
      <c r="O214" s="247" t="e">
        <v>#VALUE!</v>
      </c>
      <c r="P214" s="247" t="e">
        <v>#VALUE!</v>
      </c>
      <c r="Q214" s="247" t="e">
        <v>#VALUE!</v>
      </c>
      <c r="R214" s="247" t="e">
        <v>#VALUE!</v>
      </c>
      <c r="S214" s="247" t="e">
        <v>#VALUE!</v>
      </c>
      <c r="T214" s="247" t="e">
        <v>#VALUE!</v>
      </c>
      <c r="U214" s="247" t="e">
        <v>#VALUE!</v>
      </c>
      <c r="V214" s="247" t="e">
        <v>#VALUE!</v>
      </c>
      <c r="W214" s="247" t="e">
        <v>#VALUE!</v>
      </c>
      <c r="X214" s="247" t="e">
        <v>#VALUE!</v>
      </c>
      <c r="Y214" s="247" t="e">
        <v>#VALUE!</v>
      </c>
      <c r="Z214" s="247" t="e">
        <v>#VALUE!</v>
      </c>
      <c r="AA214" s="247" t="e">
        <v>#VALUE!</v>
      </c>
      <c r="AB214" s="247" t="e">
        <v>#VALUE!</v>
      </c>
      <c r="AC214" s="247" t="e">
        <v>#VALUE!</v>
      </c>
      <c r="AD214" s="247" t="e">
        <v>#VALUE!</v>
      </c>
      <c r="AE214" s="247" t="e">
        <v>#VALUE!</v>
      </c>
      <c r="AF214" s="247" t="e">
        <v>#VALUE!</v>
      </c>
      <c r="AR214" s="247"/>
      <c r="AS214" s="247"/>
      <c r="AT214" s="247"/>
      <c r="AU214" s="247"/>
      <c r="AV214" s="247"/>
      <c r="AW214" s="247"/>
      <c r="AX214" s="247"/>
      <c r="AY214" s="247"/>
      <c r="AZ214" s="247"/>
      <c r="BA214" s="247"/>
      <c r="BB214" s="247"/>
      <c r="BC214" s="247"/>
      <c r="BD214" s="247"/>
      <c r="BE214" s="247"/>
      <c r="BF214" s="247"/>
      <c r="BG214" s="247"/>
      <c r="BH214" s="247"/>
      <c r="BI214" s="247"/>
      <c r="BJ214" s="247"/>
      <c r="BK214" s="247"/>
      <c r="BL214" s="247"/>
      <c r="BM214" s="247"/>
      <c r="BN214" s="247"/>
    </row>
    <row r="215" spans="2:66">
      <c r="B215" s="244">
        <v>0</v>
      </c>
      <c r="C215" s="244">
        <v>0</v>
      </c>
      <c r="D215" s="244">
        <v>0</v>
      </c>
      <c r="E215" s="244" t="s">
        <v>302</v>
      </c>
      <c r="F215" s="244" t="s">
        <v>1512</v>
      </c>
      <c r="G215" s="244" t="s">
        <v>1497</v>
      </c>
      <c r="H215" s="244" t="s">
        <v>1294</v>
      </c>
      <c r="I215" s="244">
        <v>1</v>
      </c>
      <c r="J215" s="247" t="e">
        <v>#VALUE!</v>
      </c>
      <c r="K215" s="247" t="e">
        <v>#VALUE!</v>
      </c>
      <c r="L215" s="247" t="e">
        <v>#VALUE!</v>
      </c>
      <c r="M215" s="247" t="e">
        <v>#VALUE!</v>
      </c>
      <c r="N215" s="247" t="e">
        <v>#VALUE!</v>
      </c>
      <c r="O215" s="247" t="e">
        <v>#VALUE!</v>
      </c>
      <c r="P215" s="247" t="e">
        <v>#VALUE!</v>
      </c>
      <c r="Q215" s="247" t="e">
        <v>#VALUE!</v>
      </c>
      <c r="R215" s="247" t="e">
        <v>#VALUE!</v>
      </c>
      <c r="S215" s="247" t="e">
        <v>#VALUE!</v>
      </c>
      <c r="T215" s="247" t="e">
        <v>#VALUE!</v>
      </c>
      <c r="U215" s="247" t="e">
        <v>#VALUE!</v>
      </c>
      <c r="V215" s="247" t="e">
        <v>#VALUE!</v>
      </c>
      <c r="W215" s="247" t="e">
        <v>#VALUE!</v>
      </c>
      <c r="X215" s="247" t="e">
        <v>#VALUE!</v>
      </c>
      <c r="Y215" s="247" t="e">
        <v>#VALUE!</v>
      </c>
      <c r="Z215" s="247" t="e">
        <v>#VALUE!</v>
      </c>
      <c r="AA215" s="247" t="e">
        <v>#VALUE!</v>
      </c>
      <c r="AB215" s="247" t="e">
        <v>#VALUE!</v>
      </c>
      <c r="AC215" s="247" t="e">
        <v>#VALUE!</v>
      </c>
      <c r="AD215" s="247" t="e">
        <v>#VALUE!</v>
      </c>
      <c r="AE215" s="247" t="e">
        <v>#VALUE!</v>
      </c>
      <c r="AF215" s="247" t="e">
        <v>#VALUE!</v>
      </c>
      <c r="AR215" s="247"/>
      <c r="AS215" s="247"/>
      <c r="AT215" s="247"/>
      <c r="AU215" s="247"/>
      <c r="AV215" s="247"/>
      <c r="AW215" s="247"/>
      <c r="AX215" s="247"/>
      <c r="AY215" s="247"/>
      <c r="AZ215" s="247"/>
      <c r="BA215" s="247"/>
      <c r="BB215" s="247"/>
      <c r="BC215" s="247"/>
      <c r="BD215" s="247"/>
      <c r="BE215" s="247"/>
      <c r="BF215" s="247"/>
      <c r="BG215" s="247"/>
      <c r="BH215" s="247"/>
      <c r="BI215" s="247"/>
      <c r="BJ215" s="247"/>
      <c r="BK215" s="247"/>
      <c r="BL215" s="247"/>
      <c r="BM215" s="247"/>
      <c r="BN215" s="247"/>
    </row>
    <row r="216" spans="2:66">
      <c r="B216" s="244">
        <v>0</v>
      </c>
      <c r="C216" s="244">
        <v>0</v>
      </c>
      <c r="D216" s="244">
        <v>113</v>
      </c>
      <c r="E216" s="244" t="s">
        <v>1807</v>
      </c>
      <c r="F216" s="244" t="s">
        <v>1838</v>
      </c>
      <c r="G216" s="244" t="s">
        <v>1497</v>
      </c>
      <c r="H216" s="244" t="s">
        <v>1301</v>
      </c>
      <c r="I216" s="244">
        <v>1</v>
      </c>
      <c r="J216" s="247" t="e">
        <v>#VALUE!</v>
      </c>
      <c r="K216" s="247" t="e">
        <v>#VALUE!</v>
      </c>
      <c r="L216" s="247" t="e">
        <v>#VALUE!</v>
      </c>
      <c r="M216" s="247" t="e">
        <v>#VALUE!</v>
      </c>
      <c r="N216" s="247" t="e">
        <v>#VALUE!</v>
      </c>
      <c r="O216" s="247" t="e">
        <v>#VALUE!</v>
      </c>
      <c r="P216" s="247" t="e">
        <v>#VALUE!</v>
      </c>
      <c r="Q216" s="247" t="e">
        <v>#VALUE!</v>
      </c>
      <c r="R216" s="247" t="e">
        <v>#VALUE!</v>
      </c>
      <c r="S216" s="247" t="e">
        <v>#VALUE!</v>
      </c>
      <c r="T216" s="247" t="e">
        <v>#VALUE!</v>
      </c>
      <c r="U216" s="247" t="e">
        <v>#VALUE!</v>
      </c>
      <c r="V216" s="247" t="e">
        <v>#VALUE!</v>
      </c>
      <c r="W216" s="247" t="e">
        <v>#VALUE!</v>
      </c>
      <c r="X216" s="247" t="e">
        <v>#VALUE!</v>
      </c>
      <c r="Y216" s="247" t="e">
        <v>#VALUE!</v>
      </c>
      <c r="Z216" s="247" t="e">
        <v>#VALUE!</v>
      </c>
      <c r="AA216" s="247" t="e">
        <v>#VALUE!</v>
      </c>
      <c r="AB216" s="247" t="e">
        <v>#VALUE!</v>
      </c>
      <c r="AC216" s="247" t="e">
        <v>#VALUE!</v>
      </c>
      <c r="AD216" s="247" t="e">
        <v>#VALUE!</v>
      </c>
      <c r="AE216" s="247" t="e">
        <v>#VALUE!</v>
      </c>
      <c r="AF216" s="247" t="e">
        <v>#VALUE!</v>
      </c>
      <c r="AR216" s="247"/>
      <c r="AS216" s="247"/>
      <c r="AT216" s="247"/>
      <c r="AU216" s="247"/>
      <c r="AV216" s="247"/>
      <c r="AW216" s="247"/>
      <c r="AX216" s="247"/>
      <c r="AY216" s="247"/>
      <c r="AZ216" s="247"/>
      <c r="BA216" s="247"/>
      <c r="BB216" s="247"/>
      <c r="BC216" s="247"/>
      <c r="BD216" s="247"/>
      <c r="BE216" s="247"/>
      <c r="BF216" s="247"/>
      <c r="BG216" s="247"/>
      <c r="BH216" s="247"/>
      <c r="BI216" s="247"/>
      <c r="BJ216" s="247"/>
      <c r="BK216" s="247"/>
      <c r="BL216" s="247"/>
      <c r="BM216" s="247"/>
      <c r="BN216" s="247"/>
    </row>
    <row r="217" spans="2:66">
      <c r="B217" s="244">
        <v>0</v>
      </c>
      <c r="C217" s="244">
        <v>0</v>
      </c>
      <c r="D217" s="244">
        <v>0</v>
      </c>
      <c r="E217" s="244" t="s">
        <v>1808</v>
      </c>
      <c r="F217" s="244" t="s">
        <v>1839</v>
      </c>
      <c r="G217" s="244" t="s">
        <v>1497</v>
      </c>
      <c r="H217" s="244" t="s">
        <v>1302</v>
      </c>
      <c r="I217" s="244">
        <v>1</v>
      </c>
      <c r="J217" s="247" t="e">
        <v>#VALUE!</v>
      </c>
      <c r="K217" s="247" t="e">
        <v>#VALUE!</v>
      </c>
      <c r="L217" s="247" t="e">
        <v>#VALUE!</v>
      </c>
      <c r="M217" s="247" t="e">
        <v>#VALUE!</v>
      </c>
      <c r="N217" s="247" t="e">
        <v>#VALUE!</v>
      </c>
      <c r="O217" s="247" t="e">
        <v>#VALUE!</v>
      </c>
      <c r="P217" s="247" t="e">
        <v>#VALUE!</v>
      </c>
      <c r="Q217" s="247" t="e">
        <v>#VALUE!</v>
      </c>
      <c r="R217" s="247" t="e">
        <v>#VALUE!</v>
      </c>
      <c r="S217" s="247" t="e">
        <v>#VALUE!</v>
      </c>
      <c r="T217" s="247" t="e">
        <v>#VALUE!</v>
      </c>
      <c r="U217" s="247" t="e">
        <v>#VALUE!</v>
      </c>
      <c r="V217" s="247" t="e">
        <v>#VALUE!</v>
      </c>
      <c r="W217" s="247" t="e">
        <v>#VALUE!</v>
      </c>
      <c r="X217" s="247" t="e">
        <v>#VALUE!</v>
      </c>
      <c r="Y217" s="247" t="e">
        <v>#VALUE!</v>
      </c>
      <c r="Z217" s="247" t="e">
        <v>#VALUE!</v>
      </c>
      <c r="AA217" s="247" t="e">
        <v>#VALUE!</v>
      </c>
      <c r="AB217" s="247" t="e">
        <v>#VALUE!</v>
      </c>
      <c r="AC217" s="247" t="e">
        <v>#VALUE!</v>
      </c>
      <c r="AD217" s="247" t="e">
        <v>#VALUE!</v>
      </c>
      <c r="AE217" s="247" t="e">
        <v>#VALUE!</v>
      </c>
      <c r="AF217" s="247" t="e">
        <v>#VALUE!</v>
      </c>
      <c r="AR217" s="247"/>
      <c r="AS217" s="247"/>
      <c r="AT217" s="247"/>
      <c r="AU217" s="247"/>
      <c r="AV217" s="247"/>
      <c r="AW217" s="247"/>
      <c r="AX217" s="247"/>
      <c r="AY217" s="247"/>
      <c r="AZ217" s="247"/>
      <c r="BA217" s="247"/>
      <c r="BB217" s="247"/>
      <c r="BC217" s="247"/>
      <c r="BD217" s="247"/>
      <c r="BE217" s="247"/>
      <c r="BF217" s="247"/>
      <c r="BG217" s="247"/>
      <c r="BH217" s="247"/>
      <c r="BI217" s="247"/>
      <c r="BJ217" s="247"/>
      <c r="BK217" s="247"/>
      <c r="BL217" s="247"/>
      <c r="BM217" s="247"/>
      <c r="BN217" s="247"/>
    </row>
    <row r="218" spans="2:66">
      <c r="B218" s="244">
        <v>0</v>
      </c>
      <c r="C218" s="244">
        <v>0</v>
      </c>
      <c r="D218" s="244">
        <v>0</v>
      </c>
      <c r="E218" s="244" t="s">
        <v>303</v>
      </c>
      <c r="F218" s="244" t="s">
        <v>1840</v>
      </c>
      <c r="G218" s="244" t="s">
        <v>140</v>
      </c>
      <c r="H218" s="244" t="s">
        <v>1300</v>
      </c>
      <c r="I218" s="244">
        <v>1</v>
      </c>
      <c r="J218" s="247" t="e">
        <v>#VALUE!</v>
      </c>
      <c r="K218" s="247" t="e">
        <v>#VALUE!</v>
      </c>
      <c r="L218" s="247" t="e">
        <v>#VALUE!</v>
      </c>
      <c r="M218" s="247" t="e">
        <v>#VALUE!</v>
      </c>
      <c r="N218" s="247" t="e">
        <v>#VALUE!</v>
      </c>
      <c r="O218" s="247" t="e">
        <v>#VALUE!</v>
      </c>
      <c r="P218" s="247" t="e">
        <v>#VALUE!</v>
      </c>
      <c r="Q218" s="247" t="e">
        <v>#VALUE!</v>
      </c>
      <c r="R218" s="247" t="e">
        <v>#VALUE!</v>
      </c>
      <c r="S218" s="247" t="e">
        <v>#VALUE!</v>
      </c>
      <c r="T218" s="247" t="e">
        <v>#VALUE!</v>
      </c>
      <c r="U218" s="247" t="e">
        <v>#VALUE!</v>
      </c>
      <c r="V218" s="247" t="e">
        <v>#VALUE!</v>
      </c>
      <c r="W218" s="247" t="e">
        <v>#VALUE!</v>
      </c>
      <c r="X218" s="247" t="e">
        <v>#VALUE!</v>
      </c>
      <c r="Y218" s="247" t="e">
        <v>#VALUE!</v>
      </c>
      <c r="Z218" s="247" t="e">
        <v>#VALUE!</v>
      </c>
      <c r="AA218" s="247" t="e">
        <v>#VALUE!</v>
      </c>
      <c r="AB218" s="247" t="e">
        <v>#VALUE!</v>
      </c>
      <c r="AC218" s="247" t="e">
        <v>#VALUE!</v>
      </c>
      <c r="AD218" s="247" t="e">
        <v>#VALUE!</v>
      </c>
      <c r="AE218" s="247" t="e">
        <v>#VALUE!</v>
      </c>
      <c r="AF218" s="247" t="e">
        <v>#VALUE!</v>
      </c>
      <c r="AR218" s="247"/>
      <c r="AS218" s="247"/>
      <c r="AT218" s="247"/>
      <c r="AU218" s="247"/>
      <c r="AV218" s="247"/>
      <c r="AW218" s="247"/>
      <c r="AX218" s="247"/>
      <c r="AY218" s="247"/>
      <c r="AZ218" s="247"/>
      <c r="BA218" s="247"/>
      <c r="BB218" s="247"/>
      <c r="BC218" s="247"/>
      <c r="BD218" s="247"/>
      <c r="BE218" s="247"/>
      <c r="BF218" s="247"/>
      <c r="BG218" s="247"/>
      <c r="BH218" s="247"/>
      <c r="BI218" s="247"/>
      <c r="BJ218" s="247"/>
      <c r="BK218" s="247"/>
      <c r="BL218" s="247"/>
      <c r="BM218" s="247"/>
      <c r="BN218" s="247"/>
    </row>
    <row r="219" spans="2:66">
      <c r="B219" s="244">
        <v>0</v>
      </c>
      <c r="C219" s="244">
        <v>0</v>
      </c>
      <c r="D219" s="244">
        <v>114</v>
      </c>
      <c r="E219" s="244" t="s">
        <v>175</v>
      </c>
      <c r="F219" s="244" t="s">
        <v>1841</v>
      </c>
      <c r="G219" s="244" t="s">
        <v>1497</v>
      </c>
      <c r="H219" s="244" t="s">
        <v>1298</v>
      </c>
      <c r="I219" s="244">
        <v>1</v>
      </c>
      <c r="J219" s="247" t="e">
        <v>#VALUE!</v>
      </c>
      <c r="K219" s="247" t="e">
        <v>#VALUE!</v>
      </c>
      <c r="L219" s="247" t="e">
        <v>#VALUE!</v>
      </c>
      <c r="M219" s="247" t="e">
        <v>#VALUE!</v>
      </c>
      <c r="N219" s="247" t="e">
        <v>#VALUE!</v>
      </c>
      <c r="O219" s="247" t="e">
        <v>#VALUE!</v>
      </c>
      <c r="P219" s="247" t="e">
        <v>#VALUE!</v>
      </c>
      <c r="Q219" s="247" t="e">
        <v>#VALUE!</v>
      </c>
      <c r="R219" s="247" t="e">
        <v>#VALUE!</v>
      </c>
      <c r="S219" s="247" t="e">
        <v>#VALUE!</v>
      </c>
      <c r="T219" s="247" t="e">
        <v>#VALUE!</v>
      </c>
      <c r="U219" s="247" t="e">
        <v>#VALUE!</v>
      </c>
      <c r="V219" s="247" t="e">
        <v>#VALUE!</v>
      </c>
      <c r="W219" s="247" t="e">
        <v>#VALUE!</v>
      </c>
      <c r="X219" s="247" t="e">
        <v>#VALUE!</v>
      </c>
      <c r="Y219" s="247" t="e">
        <v>#VALUE!</v>
      </c>
      <c r="Z219" s="247" t="e">
        <v>#VALUE!</v>
      </c>
      <c r="AA219" s="247" t="e">
        <v>#VALUE!</v>
      </c>
      <c r="AB219" s="247" t="e">
        <v>#VALUE!</v>
      </c>
      <c r="AC219" s="247" t="e">
        <v>#VALUE!</v>
      </c>
      <c r="AD219" s="247" t="e">
        <v>#VALUE!</v>
      </c>
      <c r="AE219" s="247" t="e">
        <v>#VALUE!</v>
      </c>
      <c r="AF219" s="247" t="e">
        <v>#VALUE!</v>
      </c>
      <c r="AR219" s="247"/>
      <c r="AS219" s="247"/>
      <c r="AT219" s="247"/>
      <c r="AU219" s="247"/>
      <c r="AV219" s="247"/>
      <c r="AW219" s="247"/>
      <c r="AX219" s="247"/>
      <c r="AY219" s="247"/>
      <c r="AZ219" s="247"/>
      <c r="BA219" s="247"/>
      <c r="BB219" s="247"/>
      <c r="BC219" s="247"/>
      <c r="BD219" s="247"/>
      <c r="BE219" s="247"/>
      <c r="BF219" s="247"/>
      <c r="BG219" s="247"/>
      <c r="BH219" s="247"/>
      <c r="BI219" s="247"/>
      <c r="BJ219" s="247"/>
      <c r="BK219" s="247"/>
      <c r="BL219" s="247"/>
      <c r="BM219" s="247"/>
      <c r="BN219" s="247"/>
    </row>
    <row r="220" spans="2:66">
      <c r="B220" s="244">
        <v>0</v>
      </c>
      <c r="C220" s="244">
        <v>0</v>
      </c>
      <c r="D220" s="244">
        <v>0</v>
      </c>
      <c r="E220" s="244" t="s">
        <v>176</v>
      </c>
      <c r="F220" s="244" t="s">
        <v>1842</v>
      </c>
      <c r="G220" s="244" t="s">
        <v>1497</v>
      </c>
      <c r="H220" s="244" t="s">
        <v>1299</v>
      </c>
      <c r="I220" s="244">
        <v>1</v>
      </c>
      <c r="J220" s="247" t="e">
        <v>#VALUE!</v>
      </c>
      <c r="K220" s="247" t="e">
        <v>#VALUE!</v>
      </c>
      <c r="L220" s="247" t="e">
        <v>#VALUE!</v>
      </c>
      <c r="M220" s="247" t="e">
        <v>#VALUE!</v>
      </c>
      <c r="N220" s="247" t="e">
        <v>#VALUE!</v>
      </c>
      <c r="O220" s="247" t="e">
        <v>#VALUE!</v>
      </c>
      <c r="P220" s="247" t="e">
        <v>#VALUE!</v>
      </c>
      <c r="Q220" s="247" t="e">
        <v>#VALUE!</v>
      </c>
      <c r="R220" s="247" t="e">
        <v>#VALUE!</v>
      </c>
      <c r="S220" s="247" t="e">
        <v>#VALUE!</v>
      </c>
      <c r="T220" s="247" t="e">
        <v>#VALUE!</v>
      </c>
      <c r="U220" s="247" t="e">
        <v>#VALUE!</v>
      </c>
      <c r="V220" s="247" t="e">
        <v>#VALUE!</v>
      </c>
      <c r="W220" s="247" t="e">
        <v>#VALUE!</v>
      </c>
      <c r="X220" s="247" t="e">
        <v>#VALUE!</v>
      </c>
      <c r="Y220" s="247" t="e">
        <v>#VALUE!</v>
      </c>
      <c r="Z220" s="247" t="e">
        <v>#VALUE!</v>
      </c>
      <c r="AA220" s="247" t="e">
        <v>#VALUE!</v>
      </c>
      <c r="AB220" s="247" t="e">
        <v>#VALUE!</v>
      </c>
      <c r="AC220" s="247" t="e">
        <v>#VALUE!</v>
      </c>
      <c r="AD220" s="247" t="e">
        <v>#VALUE!</v>
      </c>
      <c r="AE220" s="247" t="e">
        <v>#VALUE!</v>
      </c>
      <c r="AF220" s="247" t="e">
        <v>#VALUE!</v>
      </c>
      <c r="AR220" s="247"/>
      <c r="AS220" s="247"/>
      <c r="AT220" s="247"/>
      <c r="AU220" s="247"/>
      <c r="AV220" s="247"/>
      <c r="AW220" s="247"/>
      <c r="AX220" s="247"/>
      <c r="AY220" s="247"/>
      <c r="AZ220" s="247"/>
      <c r="BA220" s="247"/>
      <c r="BB220" s="247"/>
      <c r="BC220" s="247"/>
      <c r="BD220" s="247"/>
      <c r="BE220" s="247"/>
      <c r="BF220" s="247"/>
      <c r="BG220" s="247"/>
      <c r="BH220" s="247"/>
      <c r="BI220" s="247"/>
      <c r="BJ220" s="247"/>
      <c r="BK220" s="247"/>
      <c r="BL220" s="247"/>
      <c r="BM220" s="247"/>
      <c r="BN220" s="247"/>
    </row>
    <row r="221" spans="2:66">
      <c r="B221" s="244">
        <v>0</v>
      </c>
      <c r="C221" s="244">
        <v>0</v>
      </c>
      <c r="D221" s="244">
        <v>0</v>
      </c>
      <c r="E221" s="244" t="s">
        <v>1788</v>
      </c>
      <c r="F221" s="244" t="s">
        <v>1843</v>
      </c>
      <c r="G221" s="244" t="s">
        <v>1497</v>
      </c>
      <c r="H221" s="244" t="s">
        <v>1297</v>
      </c>
      <c r="I221" s="244">
        <v>1</v>
      </c>
      <c r="J221" s="247" t="e">
        <v>#VALUE!</v>
      </c>
      <c r="K221" s="247" t="e">
        <v>#VALUE!</v>
      </c>
      <c r="L221" s="247" t="e">
        <v>#VALUE!</v>
      </c>
      <c r="M221" s="247" t="e">
        <v>#VALUE!</v>
      </c>
      <c r="N221" s="247" t="e">
        <v>#VALUE!</v>
      </c>
      <c r="O221" s="247" t="e">
        <v>#VALUE!</v>
      </c>
      <c r="P221" s="247" t="e">
        <v>#VALUE!</v>
      </c>
      <c r="Q221" s="247" t="e">
        <v>#VALUE!</v>
      </c>
      <c r="R221" s="247" t="e">
        <v>#VALUE!</v>
      </c>
      <c r="S221" s="247" t="e">
        <v>#VALUE!</v>
      </c>
      <c r="T221" s="247" t="e">
        <v>#VALUE!</v>
      </c>
      <c r="U221" s="247" t="e">
        <v>#VALUE!</v>
      </c>
      <c r="V221" s="247" t="e">
        <v>#VALUE!</v>
      </c>
      <c r="W221" s="247" t="e">
        <v>#VALUE!</v>
      </c>
      <c r="X221" s="247" t="e">
        <v>#VALUE!</v>
      </c>
      <c r="Y221" s="247" t="e">
        <v>#VALUE!</v>
      </c>
      <c r="Z221" s="247" t="e">
        <v>#VALUE!</v>
      </c>
      <c r="AA221" s="247" t="e">
        <v>#VALUE!</v>
      </c>
      <c r="AB221" s="247" t="e">
        <v>#VALUE!</v>
      </c>
      <c r="AC221" s="247" t="e">
        <v>#VALUE!</v>
      </c>
      <c r="AD221" s="247" t="e">
        <v>#VALUE!</v>
      </c>
      <c r="AE221" s="247" t="e">
        <v>#VALUE!</v>
      </c>
      <c r="AF221" s="247" t="e">
        <v>#VALUE!</v>
      </c>
      <c r="AR221" s="247"/>
      <c r="AS221" s="247"/>
      <c r="AT221" s="247"/>
      <c r="AU221" s="247"/>
      <c r="AV221" s="247"/>
      <c r="AW221" s="247"/>
      <c r="AX221" s="247"/>
      <c r="AY221" s="247"/>
      <c r="AZ221" s="247"/>
      <c r="BA221" s="247"/>
      <c r="BB221" s="247"/>
      <c r="BC221" s="247"/>
      <c r="BD221" s="247"/>
      <c r="BE221" s="247"/>
      <c r="BF221" s="247"/>
      <c r="BG221" s="247"/>
      <c r="BH221" s="247"/>
      <c r="BI221" s="247"/>
      <c r="BJ221" s="247"/>
      <c r="BK221" s="247"/>
      <c r="BL221" s="247"/>
      <c r="BM221" s="247"/>
      <c r="BN221" s="247"/>
    </row>
    <row r="222" spans="2:66">
      <c r="B222" s="244" t="s">
        <v>347</v>
      </c>
      <c r="C222" s="244" t="s">
        <v>325</v>
      </c>
      <c r="D222" s="244">
        <v>115</v>
      </c>
      <c r="E222" s="244" t="s">
        <v>177</v>
      </c>
      <c r="F222" s="244" t="s">
        <v>1536</v>
      </c>
      <c r="G222" s="244" t="s">
        <v>1496</v>
      </c>
      <c r="H222" s="244" t="s">
        <v>1282</v>
      </c>
      <c r="I222" s="244">
        <v>1</v>
      </c>
      <c r="J222" s="247" t="e">
        <v>#VALUE!</v>
      </c>
      <c r="K222" s="247" t="e">
        <v>#VALUE!</v>
      </c>
      <c r="L222" s="247" t="e">
        <v>#VALUE!</v>
      </c>
      <c r="M222" s="247" t="e">
        <v>#VALUE!</v>
      </c>
      <c r="N222" s="247" t="e">
        <v>#VALUE!</v>
      </c>
      <c r="O222" s="247" t="e">
        <v>#VALUE!</v>
      </c>
      <c r="P222" s="247" t="e">
        <v>#VALUE!</v>
      </c>
      <c r="Q222" s="247" t="e">
        <v>#VALUE!</v>
      </c>
      <c r="R222" s="247" t="e">
        <v>#VALUE!</v>
      </c>
      <c r="S222" s="247" t="e">
        <v>#VALUE!</v>
      </c>
      <c r="T222" s="247" t="e">
        <v>#VALUE!</v>
      </c>
      <c r="U222" s="247" t="e">
        <v>#VALUE!</v>
      </c>
      <c r="V222" s="247" t="e">
        <v>#VALUE!</v>
      </c>
      <c r="W222" s="247" t="e">
        <v>#VALUE!</v>
      </c>
      <c r="X222" s="247" t="e">
        <v>#VALUE!</v>
      </c>
      <c r="Y222" s="247" t="e">
        <v>#VALUE!</v>
      </c>
      <c r="Z222" s="247" t="e">
        <v>#VALUE!</v>
      </c>
      <c r="AA222" s="247" t="e">
        <v>#VALUE!</v>
      </c>
      <c r="AB222" s="247" t="e">
        <v>#VALUE!</v>
      </c>
      <c r="AC222" s="247" t="e">
        <v>#VALUE!</v>
      </c>
      <c r="AD222" s="247" t="e">
        <v>#VALUE!</v>
      </c>
      <c r="AE222" s="247" t="e">
        <v>#VALUE!</v>
      </c>
      <c r="AF222" s="247" t="e">
        <v>#VALUE!</v>
      </c>
      <c r="AR222" s="247"/>
      <c r="AS222" s="247"/>
      <c r="AT222" s="247"/>
      <c r="AU222" s="247"/>
      <c r="AV222" s="247"/>
      <c r="AW222" s="247"/>
      <c r="AX222" s="247"/>
      <c r="AY222" s="247"/>
      <c r="AZ222" s="247"/>
      <c r="BA222" s="247"/>
      <c r="BB222" s="247"/>
      <c r="BC222" s="247"/>
      <c r="BD222" s="247"/>
      <c r="BE222" s="247"/>
      <c r="BF222" s="247"/>
      <c r="BG222" s="247"/>
      <c r="BH222" s="247"/>
      <c r="BI222" s="247"/>
      <c r="BJ222" s="247"/>
      <c r="BK222" s="247"/>
      <c r="BL222" s="247"/>
      <c r="BM222" s="247"/>
      <c r="BN222" s="247"/>
    </row>
    <row r="223" spans="2:66">
      <c r="B223" s="244">
        <v>0</v>
      </c>
      <c r="C223" s="244">
        <v>0</v>
      </c>
      <c r="D223" s="244">
        <v>0</v>
      </c>
      <c r="E223" s="244" t="s">
        <v>178</v>
      </c>
      <c r="F223" s="244" t="s">
        <v>1537</v>
      </c>
      <c r="G223" s="244" t="s">
        <v>1496</v>
      </c>
      <c r="H223" s="244" t="s">
        <v>1283</v>
      </c>
      <c r="I223" s="244">
        <v>1</v>
      </c>
      <c r="J223" s="247" t="e">
        <v>#VALUE!</v>
      </c>
      <c r="K223" s="247" t="e">
        <v>#VALUE!</v>
      </c>
      <c r="L223" s="247" t="e">
        <v>#VALUE!</v>
      </c>
      <c r="M223" s="247" t="e">
        <v>#VALUE!</v>
      </c>
      <c r="N223" s="247" t="e">
        <v>#VALUE!</v>
      </c>
      <c r="O223" s="247" t="e">
        <v>#VALUE!</v>
      </c>
      <c r="P223" s="247" t="e">
        <v>#VALUE!</v>
      </c>
      <c r="Q223" s="247" t="e">
        <v>#VALUE!</v>
      </c>
      <c r="R223" s="247" t="e">
        <v>#VALUE!</v>
      </c>
      <c r="S223" s="247" t="e">
        <v>#VALUE!</v>
      </c>
      <c r="T223" s="247" t="e">
        <v>#VALUE!</v>
      </c>
      <c r="U223" s="247" t="e">
        <v>#VALUE!</v>
      </c>
      <c r="V223" s="247" t="e">
        <v>#VALUE!</v>
      </c>
      <c r="W223" s="247" t="e">
        <v>#VALUE!</v>
      </c>
      <c r="X223" s="247" t="e">
        <v>#VALUE!</v>
      </c>
      <c r="Y223" s="247" t="e">
        <v>#VALUE!</v>
      </c>
      <c r="Z223" s="247" t="e">
        <v>#VALUE!</v>
      </c>
      <c r="AA223" s="247" t="e">
        <v>#VALUE!</v>
      </c>
      <c r="AB223" s="247" t="e">
        <v>#VALUE!</v>
      </c>
      <c r="AC223" s="247" t="e">
        <v>#VALUE!</v>
      </c>
      <c r="AD223" s="247" t="e">
        <v>#VALUE!</v>
      </c>
      <c r="AE223" s="247" t="e">
        <v>#VALUE!</v>
      </c>
      <c r="AF223" s="247" t="e">
        <v>#VALUE!</v>
      </c>
      <c r="AR223" s="247"/>
      <c r="AS223" s="247"/>
      <c r="AT223" s="247"/>
      <c r="AU223" s="247"/>
      <c r="AV223" s="247"/>
      <c r="AW223" s="247"/>
      <c r="AX223" s="247"/>
      <c r="AY223" s="247"/>
      <c r="AZ223" s="247"/>
      <c r="BA223" s="247"/>
      <c r="BB223" s="247"/>
      <c r="BC223" s="247"/>
      <c r="BD223" s="247"/>
      <c r="BE223" s="247"/>
      <c r="BF223" s="247"/>
      <c r="BG223" s="247"/>
      <c r="BH223" s="247"/>
      <c r="BI223" s="247"/>
      <c r="BJ223" s="247"/>
      <c r="BK223" s="247"/>
      <c r="BL223" s="247"/>
      <c r="BM223" s="247"/>
      <c r="BN223" s="247"/>
    </row>
    <row r="224" spans="2:66">
      <c r="B224" s="244">
        <v>0</v>
      </c>
      <c r="C224" s="244">
        <v>0</v>
      </c>
      <c r="D224" s="244">
        <v>0</v>
      </c>
      <c r="E224" s="244" t="s">
        <v>179</v>
      </c>
      <c r="F224" s="244" t="s">
        <v>1535</v>
      </c>
      <c r="G224" s="244" t="s">
        <v>1496</v>
      </c>
      <c r="H224" s="244" t="s">
        <v>1281</v>
      </c>
      <c r="I224" s="244">
        <v>1</v>
      </c>
      <c r="J224" s="247" t="e">
        <v>#VALUE!</v>
      </c>
      <c r="K224" s="247" t="e">
        <v>#VALUE!</v>
      </c>
      <c r="L224" s="247" t="e">
        <v>#VALUE!</v>
      </c>
      <c r="M224" s="247" t="e">
        <v>#VALUE!</v>
      </c>
      <c r="N224" s="247" t="e">
        <v>#VALUE!</v>
      </c>
      <c r="O224" s="247" t="e">
        <v>#VALUE!</v>
      </c>
      <c r="P224" s="247" t="e">
        <v>#VALUE!</v>
      </c>
      <c r="Q224" s="247" t="e">
        <v>#VALUE!</v>
      </c>
      <c r="R224" s="247" t="e">
        <v>#VALUE!</v>
      </c>
      <c r="S224" s="247" t="e">
        <v>#VALUE!</v>
      </c>
      <c r="T224" s="247" t="e">
        <v>#VALUE!</v>
      </c>
      <c r="U224" s="247" t="e">
        <v>#VALUE!</v>
      </c>
      <c r="V224" s="247" t="e">
        <v>#VALUE!</v>
      </c>
      <c r="W224" s="247" t="e">
        <v>#VALUE!</v>
      </c>
      <c r="X224" s="247" t="e">
        <v>#VALUE!</v>
      </c>
      <c r="Y224" s="247" t="e">
        <v>#VALUE!</v>
      </c>
      <c r="Z224" s="247" t="e">
        <v>#VALUE!</v>
      </c>
      <c r="AA224" s="247" t="e">
        <v>#VALUE!</v>
      </c>
      <c r="AB224" s="247" t="e">
        <v>#VALUE!</v>
      </c>
      <c r="AC224" s="247" t="e">
        <v>#VALUE!</v>
      </c>
      <c r="AD224" s="247" t="e">
        <v>#VALUE!</v>
      </c>
      <c r="AE224" s="247" t="e">
        <v>#VALUE!</v>
      </c>
      <c r="AF224" s="247" t="e">
        <v>#VALUE!</v>
      </c>
      <c r="AR224" s="247"/>
      <c r="AS224" s="247"/>
      <c r="AT224" s="247"/>
      <c r="AU224" s="247"/>
      <c r="AV224" s="247"/>
      <c r="AW224" s="247"/>
      <c r="AX224" s="247"/>
      <c r="AY224" s="247"/>
      <c r="AZ224" s="247"/>
      <c r="BA224" s="247"/>
      <c r="BB224" s="247"/>
      <c r="BC224" s="247"/>
      <c r="BD224" s="247"/>
      <c r="BE224" s="247"/>
      <c r="BF224" s="247"/>
      <c r="BG224" s="247"/>
      <c r="BH224" s="247"/>
      <c r="BI224" s="247"/>
      <c r="BJ224" s="247"/>
      <c r="BK224" s="247"/>
      <c r="BL224" s="247"/>
      <c r="BM224" s="247"/>
      <c r="BN224" s="247"/>
    </row>
    <row r="225" spans="2:66">
      <c r="B225" s="244">
        <v>0</v>
      </c>
      <c r="C225" s="244">
        <v>0</v>
      </c>
      <c r="D225" s="244">
        <v>116</v>
      </c>
      <c r="E225" s="244" t="s">
        <v>180</v>
      </c>
      <c r="F225" s="244" t="s">
        <v>1561</v>
      </c>
      <c r="G225" s="244" t="s">
        <v>1496</v>
      </c>
      <c r="H225" s="244" t="s">
        <v>1279</v>
      </c>
      <c r="I225" s="244">
        <v>1</v>
      </c>
      <c r="J225" s="247" t="e">
        <v>#VALUE!</v>
      </c>
      <c r="K225" s="247" t="e">
        <v>#VALUE!</v>
      </c>
      <c r="L225" s="247" t="e">
        <v>#VALUE!</v>
      </c>
      <c r="M225" s="247" t="e">
        <v>#VALUE!</v>
      </c>
      <c r="N225" s="247" t="e">
        <v>#VALUE!</v>
      </c>
      <c r="O225" s="247" t="e">
        <v>#VALUE!</v>
      </c>
      <c r="P225" s="247" t="e">
        <v>#VALUE!</v>
      </c>
      <c r="Q225" s="247" t="e">
        <v>#VALUE!</v>
      </c>
      <c r="R225" s="247" t="e">
        <v>#VALUE!</v>
      </c>
      <c r="S225" s="247" t="e">
        <v>#VALUE!</v>
      </c>
      <c r="T225" s="247" t="e">
        <v>#VALUE!</v>
      </c>
      <c r="U225" s="247" t="e">
        <v>#VALUE!</v>
      </c>
      <c r="V225" s="247" t="e">
        <v>#VALUE!</v>
      </c>
      <c r="W225" s="247" t="e">
        <v>#VALUE!</v>
      </c>
      <c r="X225" s="247" t="e">
        <v>#VALUE!</v>
      </c>
      <c r="Y225" s="247" t="e">
        <v>#VALUE!</v>
      </c>
      <c r="Z225" s="247" t="e">
        <v>#VALUE!</v>
      </c>
      <c r="AA225" s="247" t="e">
        <v>#VALUE!</v>
      </c>
      <c r="AB225" s="247" t="e">
        <v>#VALUE!</v>
      </c>
      <c r="AC225" s="247" t="e">
        <v>#VALUE!</v>
      </c>
      <c r="AD225" s="247" t="e">
        <v>#VALUE!</v>
      </c>
      <c r="AE225" s="247" t="e">
        <v>#VALUE!</v>
      </c>
      <c r="AF225" s="247" t="e">
        <v>#VALUE!</v>
      </c>
      <c r="AR225" s="247"/>
      <c r="AS225" s="247"/>
      <c r="AT225" s="247"/>
      <c r="AU225" s="247"/>
      <c r="AV225" s="247"/>
      <c r="AW225" s="247"/>
      <c r="AX225" s="247"/>
      <c r="AY225" s="247"/>
      <c r="AZ225" s="247"/>
      <c r="BA225" s="247"/>
      <c r="BB225" s="247"/>
      <c r="BC225" s="247"/>
      <c r="BD225" s="247"/>
      <c r="BE225" s="247"/>
      <c r="BF225" s="247"/>
      <c r="BG225" s="247"/>
      <c r="BH225" s="247"/>
      <c r="BI225" s="247"/>
      <c r="BJ225" s="247"/>
      <c r="BK225" s="247"/>
      <c r="BL225" s="247"/>
      <c r="BM225" s="247"/>
      <c r="BN225" s="247"/>
    </row>
    <row r="226" spans="2:66">
      <c r="B226" s="244">
        <v>0</v>
      </c>
      <c r="C226" s="244">
        <v>0</v>
      </c>
      <c r="D226" s="244">
        <v>0</v>
      </c>
      <c r="E226" s="244" t="s">
        <v>181</v>
      </c>
      <c r="F226" s="244" t="s">
        <v>1562</v>
      </c>
      <c r="G226" s="244" t="s">
        <v>1496</v>
      </c>
      <c r="H226" s="244" t="s">
        <v>1280</v>
      </c>
      <c r="I226" s="244">
        <v>1</v>
      </c>
      <c r="J226" s="247" t="e">
        <v>#VALUE!</v>
      </c>
      <c r="K226" s="247" t="e">
        <v>#VALUE!</v>
      </c>
      <c r="L226" s="247" t="e">
        <v>#VALUE!</v>
      </c>
      <c r="M226" s="247" t="e">
        <v>#VALUE!</v>
      </c>
      <c r="N226" s="247" t="e">
        <v>#VALUE!</v>
      </c>
      <c r="O226" s="247" t="e">
        <v>#VALUE!</v>
      </c>
      <c r="P226" s="247" t="e">
        <v>#VALUE!</v>
      </c>
      <c r="Q226" s="247" t="e">
        <v>#VALUE!</v>
      </c>
      <c r="R226" s="247" t="e">
        <v>#VALUE!</v>
      </c>
      <c r="S226" s="247" t="e">
        <v>#VALUE!</v>
      </c>
      <c r="T226" s="247" t="e">
        <v>#VALUE!</v>
      </c>
      <c r="U226" s="247" t="e">
        <v>#VALUE!</v>
      </c>
      <c r="V226" s="247" t="e">
        <v>#VALUE!</v>
      </c>
      <c r="W226" s="247" t="e">
        <v>#VALUE!</v>
      </c>
      <c r="X226" s="247" t="e">
        <v>#VALUE!</v>
      </c>
      <c r="Y226" s="247" t="e">
        <v>#VALUE!</v>
      </c>
      <c r="Z226" s="247" t="e">
        <v>#VALUE!</v>
      </c>
      <c r="AA226" s="247" t="e">
        <v>#VALUE!</v>
      </c>
      <c r="AB226" s="247" t="e">
        <v>#VALUE!</v>
      </c>
      <c r="AC226" s="247" t="e">
        <v>#VALUE!</v>
      </c>
      <c r="AD226" s="247" t="e">
        <v>#VALUE!</v>
      </c>
      <c r="AE226" s="247" t="e">
        <v>#VALUE!</v>
      </c>
      <c r="AF226" s="247" t="e">
        <v>#VALUE!</v>
      </c>
      <c r="AR226" s="247"/>
      <c r="AS226" s="247"/>
      <c r="AT226" s="247"/>
      <c r="AU226" s="247"/>
      <c r="AV226" s="247"/>
      <c r="AW226" s="247"/>
      <c r="AX226" s="247"/>
      <c r="AY226" s="247"/>
      <c r="AZ226" s="247"/>
      <c r="BA226" s="247"/>
      <c r="BB226" s="247"/>
      <c r="BC226" s="247"/>
      <c r="BD226" s="247"/>
      <c r="BE226" s="247"/>
      <c r="BF226" s="247"/>
      <c r="BG226" s="247"/>
      <c r="BH226" s="247"/>
      <c r="BI226" s="247"/>
      <c r="BJ226" s="247"/>
      <c r="BK226" s="247"/>
      <c r="BL226" s="247"/>
      <c r="BM226" s="247"/>
      <c r="BN226" s="247"/>
    </row>
    <row r="227" spans="2:66">
      <c r="B227" s="244">
        <v>0</v>
      </c>
      <c r="C227" s="244">
        <v>0</v>
      </c>
      <c r="D227" s="244">
        <v>0</v>
      </c>
      <c r="E227" s="244" t="s">
        <v>182</v>
      </c>
      <c r="F227" s="244" t="s">
        <v>1560</v>
      </c>
      <c r="G227" s="244" t="s">
        <v>1496</v>
      </c>
      <c r="H227" s="244" t="s">
        <v>1278</v>
      </c>
      <c r="I227" s="244">
        <v>1</v>
      </c>
      <c r="J227" s="247" t="e">
        <v>#VALUE!</v>
      </c>
      <c r="K227" s="247" t="e">
        <v>#VALUE!</v>
      </c>
      <c r="L227" s="247" t="e">
        <v>#VALUE!</v>
      </c>
      <c r="M227" s="247" t="e">
        <v>#VALUE!</v>
      </c>
      <c r="N227" s="247" t="e">
        <v>#VALUE!</v>
      </c>
      <c r="O227" s="247" t="e">
        <v>#VALUE!</v>
      </c>
      <c r="P227" s="247" t="e">
        <v>#VALUE!</v>
      </c>
      <c r="Q227" s="247" t="e">
        <v>#VALUE!</v>
      </c>
      <c r="R227" s="247" t="e">
        <v>#VALUE!</v>
      </c>
      <c r="S227" s="247" t="e">
        <v>#VALUE!</v>
      </c>
      <c r="T227" s="247" t="e">
        <v>#VALUE!</v>
      </c>
      <c r="U227" s="247" t="e">
        <v>#VALUE!</v>
      </c>
      <c r="V227" s="247" t="e">
        <v>#VALUE!</v>
      </c>
      <c r="W227" s="247" t="e">
        <v>#VALUE!</v>
      </c>
      <c r="X227" s="247" t="e">
        <v>#VALUE!</v>
      </c>
      <c r="Y227" s="247" t="e">
        <v>#VALUE!</v>
      </c>
      <c r="Z227" s="247" t="e">
        <v>#VALUE!</v>
      </c>
      <c r="AA227" s="247" t="e">
        <v>#VALUE!</v>
      </c>
      <c r="AB227" s="247" t="e">
        <v>#VALUE!</v>
      </c>
      <c r="AC227" s="247" t="e">
        <v>#VALUE!</v>
      </c>
      <c r="AD227" s="247" t="e">
        <v>#VALUE!</v>
      </c>
      <c r="AE227" s="247" t="e">
        <v>#VALUE!</v>
      </c>
      <c r="AF227" s="247" t="e">
        <v>#VALUE!</v>
      </c>
      <c r="AR227" s="247"/>
      <c r="AS227" s="247"/>
      <c r="AT227" s="247"/>
      <c r="AU227" s="247"/>
      <c r="AV227" s="247"/>
      <c r="AW227" s="247"/>
      <c r="AX227" s="247"/>
      <c r="AY227" s="247"/>
      <c r="AZ227" s="247"/>
      <c r="BA227" s="247"/>
      <c r="BB227" s="247"/>
      <c r="BC227" s="247"/>
      <c r="BD227" s="247"/>
      <c r="BE227" s="247"/>
      <c r="BF227" s="247"/>
      <c r="BG227" s="247"/>
      <c r="BH227" s="247"/>
      <c r="BI227" s="247"/>
      <c r="BJ227" s="247"/>
      <c r="BK227" s="247"/>
      <c r="BL227" s="247"/>
      <c r="BM227" s="247"/>
      <c r="BN227" s="247"/>
    </row>
    <row r="228" spans="2:66">
      <c r="B228" s="244">
        <v>0</v>
      </c>
      <c r="C228" s="244">
        <v>0</v>
      </c>
      <c r="D228" s="244">
        <v>117</v>
      </c>
      <c r="E228" s="244" t="s">
        <v>183</v>
      </c>
      <c r="F228" s="244" t="s">
        <v>1522</v>
      </c>
      <c r="G228" s="244" t="s">
        <v>1497</v>
      </c>
      <c r="H228" s="244" t="s">
        <v>1292</v>
      </c>
      <c r="I228" s="244">
        <v>1</v>
      </c>
      <c r="J228" s="247">
        <v>-9.9749090492401618E-2</v>
      </c>
      <c r="K228" s="247">
        <v>4.6182089680262987E-2</v>
      </c>
      <c r="L228" s="247">
        <v>7.5514486401051198E-2</v>
      </c>
      <c r="M228" s="247">
        <v>0.10771217796483687</v>
      </c>
      <c r="N228" s="247">
        <v>0.10228210198019921</v>
      </c>
      <c r="O228" s="247">
        <v>-1.8956386784113294E-2</v>
      </c>
      <c r="P228" s="247">
        <v>3.8081919372532379E-2</v>
      </c>
      <c r="Q228" s="247">
        <v>-1.8081853488875994E-2</v>
      </c>
      <c r="R228" s="247">
        <v>-3.068953522199384E-2</v>
      </c>
      <c r="S228" s="247">
        <v>-7.8043795237502725E-2</v>
      </c>
      <c r="T228" s="247">
        <v>-6.0364758348734025E-2</v>
      </c>
      <c r="U228" s="247">
        <v>-2.6926410254972027E-2</v>
      </c>
      <c r="V228" s="247">
        <v>0.11674987444019592</v>
      </c>
      <c r="W228" s="247">
        <v>8.1405475305473249E-2</v>
      </c>
      <c r="X228" s="247">
        <v>-2.360044583514408E-2</v>
      </c>
      <c r="Y228" s="247">
        <v>0.14958535991979816</v>
      </c>
      <c r="Z228" s="247">
        <v>0.12393853961897033</v>
      </c>
      <c r="AA228" s="247">
        <v>6.9788265300468E-2</v>
      </c>
      <c r="AB228" s="247">
        <v>0.15488843043679887</v>
      </c>
      <c r="AC228" s="247">
        <v>0.17799046101631524</v>
      </c>
      <c r="AD228" s="247">
        <v>8.2247064237726916E-2</v>
      </c>
      <c r="AE228" s="247">
        <v>0</v>
      </c>
      <c r="AF228" s="247">
        <v>1</v>
      </c>
      <c r="AR228" s="247"/>
      <c r="AS228" s="247"/>
      <c r="AT228" s="247"/>
      <c r="AU228" s="247"/>
      <c r="AV228" s="247"/>
      <c r="AW228" s="247"/>
      <c r="AX228" s="247"/>
      <c r="AY228" s="247"/>
      <c r="AZ228" s="247"/>
      <c r="BA228" s="247"/>
      <c r="BB228" s="247"/>
      <c r="BC228" s="247"/>
      <c r="BD228" s="247"/>
      <c r="BE228" s="247"/>
      <c r="BF228" s="247"/>
      <c r="BG228" s="247"/>
      <c r="BH228" s="247"/>
      <c r="BI228" s="247"/>
      <c r="BJ228" s="247"/>
      <c r="BK228" s="247"/>
      <c r="BL228" s="247"/>
      <c r="BM228" s="247"/>
      <c r="BN228" s="247"/>
    </row>
    <row r="229" spans="2:66">
      <c r="B229" s="244">
        <v>0</v>
      </c>
      <c r="C229" s="244">
        <v>0</v>
      </c>
      <c r="D229" s="244">
        <v>0</v>
      </c>
      <c r="E229" s="244" t="s">
        <v>184</v>
      </c>
      <c r="F229" s="244" t="s">
        <v>1523</v>
      </c>
      <c r="G229" s="244" t="s">
        <v>1497</v>
      </c>
      <c r="H229" s="244" t="s">
        <v>1293</v>
      </c>
      <c r="I229" s="244">
        <v>1</v>
      </c>
      <c r="J229" s="247">
        <v>-0.11574310950944729</v>
      </c>
      <c r="K229" s="247">
        <v>4.2723756855925499E-2</v>
      </c>
      <c r="L229" s="247">
        <v>0.10881865319787651</v>
      </c>
      <c r="M229" s="247">
        <v>0.12708075593163271</v>
      </c>
      <c r="N229" s="247">
        <v>8.6642343452475304E-2</v>
      </c>
      <c r="O229" s="247">
        <v>-3.026606754355462E-3</v>
      </c>
      <c r="P229" s="247">
        <v>1.0280756754542568E-2</v>
      </c>
      <c r="Q229" s="247">
        <v>-1.5267999762135243E-2</v>
      </c>
      <c r="R229" s="247">
        <v>-2.7350391178918517E-2</v>
      </c>
      <c r="S229" s="247">
        <v>-8.2683575331881809E-2</v>
      </c>
      <c r="T229" s="247">
        <v>-5.0699527273760654E-2</v>
      </c>
      <c r="U229" s="247">
        <v>-4.9346766515480069E-2</v>
      </c>
      <c r="V229" s="247">
        <v>0.12973950144302859</v>
      </c>
      <c r="W229" s="247">
        <v>9.7270650441953571E-2</v>
      </c>
      <c r="X229" s="247">
        <v>2.5704798485741512E-4</v>
      </c>
      <c r="Y229" s="247">
        <v>0.18792303192169538</v>
      </c>
      <c r="Z229" s="247">
        <v>0.14389892468085322</v>
      </c>
      <c r="AA229" s="247">
        <v>9.2017522519724573E-2</v>
      </c>
      <c r="AB229" s="247">
        <v>0.16880554494558409</v>
      </c>
      <c r="AC229" s="247">
        <v>0.18982235628069152</v>
      </c>
      <c r="AD229" s="247">
        <v>0.11079328643834546</v>
      </c>
      <c r="AE229" s="247">
        <v>0</v>
      </c>
      <c r="AF229" s="247">
        <v>1</v>
      </c>
      <c r="AR229" s="247"/>
      <c r="AS229" s="247"/>
      <c r="AT229" s="247"/>
      <c r="AU229" s="247"/>
      <c r="AV229" s="247"/>
      <c r="AW229" s="247"/>
      <c r="AX229" s="247"/>
      <c r="AY229" s="247"/>
      <c r="AZ229" s="247"/>
      <c r="BA229" s="247"/>
      <c r="BB229" s="247"/>
      <c r="BC229" s="247"/>
      <c r="BD229" s="247"/>
      <c r="BE229" s="247"/>
      <c r="BF229" s="247"/>
      <c r="BG229" s="247"/>
      <c r="BH229" s="247"/>
      <c r="BI229" s="247"/>
      <c r="BJ229" s="247"/>
      <c r="BK229" s="247"/>
      <c r="BL229" s="247"/>
      <c r="BM229" s="247"/>
      <c r="BN229" s="247"/>
    </row>
    <row r="230" spans="2:66">
      <c r="B230" s="244">
        <v>0</v>
      </c>
      <c r="C230" s="244">
        <v>0</v>
      </c>
      <c r="D230" s="244">
        <v>0</v>
      </c>
      <c r="E230" s="244" t="s">
        <v>185</v>
      </c>
      <c r="F230" s="244" t="s">
        <v>1521</v>
      </c>
      <c r="G230" s="244" t="s">
        <v>1497</v>
      </c>
      <c r="H230" s="244" t="s">
        <v>1291</v>
      </c>
      <c r="I230" s="244">
        <v>1</v>
      </c>
      <c r="J230" s="247">
        <v>-0.10838713697314628</v>
      </c>
      <c r="K230" s="247">
        <v>4.2513073312844145E-2</v>
      </c>
      <c r="L230" s="247">
        <v>8.966868618268993E-2</v>
      </c>
      <c r="M230" s="247">
        <v>0.11736870937315956</v>
      </c>
      <c r="N230" s="247">
        <v>9.7335392204717264E-2</v>
      </c>
      <c r="O230" s="247">
        <v>-1.0455514861634539E-2</v>
      </c>
      <c r="P230" s="247">
        <v>2.7550123180027225E-2</v>
      </c>
      <c r="Q230" s="247">
        <v>-1.8305436423222889E-2</v>
      </c>
      <c r="R230" s="247">
        <v>-2.6146999089660321E-2</v>
      </c>
      <c r="S230" s="247">
        <v>-8.0774475248623412E-2</v>
      </c>
      <c r="T230" s="247">
        <v>-5.6676639103458319E-2</v>
      </c>
      <c r="U230" s="247">
        <v>-3.6251824933677748E-2</v>
      </c>
      <c r="V230" s="247">
        <v>0.12355309789355962</v>
      </c>
      <c r="W230" s="247">
        <v>8.8022464043888859E-2</v>
      </c>
      <c r="X230" s="247">
        <v>-1.2019465717470978E-2</v>
      </c>
      <c r="Y230" s="247">
        <v>0.16815351963061945</v>
      </c>
      <c r="Z230" s="247">
        <v>0.13483131440763232</v>
      </c>
      <c r="AA230" s="247">
        <v>8.0061742412720932E-2</v>
      </c>
      <c r="AB230" s="247">
        <v>0.16283571654822945</v>
      </c>
      <c r="AC230" s="247">
        <v>0.18317393923745245</v>
      </c>
      <c r="AD230" s="247">
        <v>9.7677350581549249E-2</v>
      </c>
      <c r="AE230" s="247">
        <v>0</v>
      </c>
      <c r="AF230" s="247">
        <v>1</v>
      </c>
      <c r="AR230" s="247"/>
      <c r="AS230" s="247"/>
      <c r="AT230" s="247"/>
      <c r="AU230" s="247"/>
      <c r="AV230" s="247"/>
      <c r="AW230" s="247"/>
      <c r="AX230" s="247"/>
      <c r="AY230" s="247"/>
      <c r="AZ230" s="247"/>
      <c r="BA230" s="247"/>
      <c r="BB230" s="247"/>
      <c r="BC230" s="247"/>
      <c r="BD230" s="247"/>
      <c r="BE230" s="247"/>
      <c r="BF230" s="247"/>
      <c r="BG230" s="247"/>
      <c r="BH230" s="247"/>
      <c r="BI230" s="247"/>
      <c r="BJ230" s="247"/>
      <c r="BK230" s="247"/>
      <c r="BL230" s="247"/>
      <c r="BM230" s="247"/>
      <c r="BN230" s="247"/>
    </row>
    <row r="231" spans="2:66">
      <c r="B231" s="244">
        <v>0</v>
      </c>
      <c r="C231" s="244">
        <v>0</v>
      </c>
      <c r="D231" s="244">
        <v>118</v>
      </c>
      <c r="E231" s="244" t="s">
        <v>186</v>
      </c>
      <c r="F231" s="244" t="s">
        <v>1846</v>
      </c>
      <c r="G231" s="244" t="s">
        <v>1497</v>
      </c>
      <c r="H231" s="244" t="s">
        <v>1286</v>
      </c>
      <c r="I231" s="244">
        <v>0</v>
      </c>
      <c r="J231" s="247">
        <v>-0.12122882447708049</v>
      </c>
      <c r="K231" s="247">
        <v>5.2209931732887377E-2</v>
      </c>
      <c r="L231" s="247">
        <v>9.8502780031422738E-2</v>
      </c>
      <c r="M231" s="247">
        <v>8.908812020016281E-2</v>
      </c>
      <c r="N231" s="247">
        <v>9.2817655292042417E-2</v>
      </c>
      <c r="O231" s="247">
        <v>-9.6760582853298999E-2</v>
      </c>
      <c r="P231" s="247">
        <v>8.1009825723494411E-2</v>
      </c>
      <c r="Q231" s="247">
        <v>-6.6775707043559909E-2</v>
      </c>
      <c r="R231" s="247">
        <v>7.8440900566145014E-2</v>
      </c>
      <c r="S231" s="247">
        <v>7.2656418143505E-2</v>
      </c>
      <c r="T231" s="247">
        <v>-3.1935753581989572E-2</v>
      </c>
      <c r="U231" s="247">
        <v>-1.3388749400044491E-2</v>
      </c>
      <c r="V231" s="247">
        <v>0.18180922895320364</v>
      </c>
      <c r="W231" s="247">
        <v>4.9115243426534887E-2</v>
      </c>
      <c r="X231" s="247">
        <v>9.2689722837411684E-2</v>
      </c>
      <c r="Y231" s="247">
        <v>0.15878397874619593</v>
      </c>
      <c r="Z231" s="247">
        <v>9.827302280675497E-2</v>
      </c>
      <c r="AA231" s="247">
        <v>-1.7232557381623485E-2</v>
      </c>
      <c r="AB231" s="247">
        <v>1.8611996215688625E-2</v>
      </c>
      <c r="AC231" s="247">
        <v>4.9242828604090967E-2</v>
      </c>
      <c r="AD231" s="247">
        <v>5.5418813170824942E-2</v>
      </c>
      <c r="AE231" s="247">
        <v>0</v>
      </c>
      <c r="AF231" s="247">
        <v>-1</v>
      </c>
      <c r="AR231" s="247"/>
      <c r="AS231" s="247"/>
      <c r="AT231" s="247"/>
      <c r="AU231" s="247"/>
      <c r="AV231" s="247"/>
      <c r="AW231" s="247"/>
      <c r="AX231" s="247"/>
      <c r="AY231" s="247"/>
      <c r="AZ231" s="247"/>
      <c r="BA231" s="247"/>
      <c r="BB231" s="247"/>
      <c r="BC231" s="247"/>
      <c r="BD231" s="247"/>
      <c r="BE231" s="247"/>
      <c r="BF231" s="247"/>
      <c r="BG231" s="247"/>
      <c r="BH231" s="247"/>
      <c r="BI231" s="247"/>
      <c r="BJ231" s="247"/>
      <c r="BK231" s="247"/>
      <c r="BL231" s="247"/>
      <c r="BM231" s="247"/>
      <c r="BN231" s="247"/>
    </row>
    <row r="232" spans="2:66">
      <c r="B232" s="244">
        <v>0</v>
      </c>
      <c r="C232" s="244">
        <v>0</v>
      </c>
      <c r="D232" s="244">
        <v>0</v>
      </c>
      <c r="E232" s="244" t="s">
        <v>187</v>
      </c>
      <c r="F232" s="244" t="s">
        <v>1844</v>
      </c>
      <c r="G232" s="244" t="s">
        <v>1497</v>
      </c>
      <c r="H232" s="244" t="s">
        <v>1287</v>
      </c>
      <c r="I232" s="244">
        <v>0</v>
      </c>
      <c r="J232" s="247">
        <v>-0.12368171078279744</v>
      </c>
      <c r="K232" s="247">
        <v>8.394444415601611E-2</v>
      </c>
      <c r="L232" s="247">
        <v>9.3410965179871686E-2</v>
      </c>
      <c r="M232" s="247">
        <v>8.9420196226995957E-2</v>
      </c>
      <c r="N232" s="247">
        <v>0.11989220259029693</v>
      </c>
      <c r="O232" s="247">
        <v>-7.7817729836139035E-2</v>
      </c>
      <c r="P232" s="247">
        <v>8.6689007509809818E-2</v>
      </c>
      <c r="Q232" s="247">
        <v>-0.11624509337454737</v>
      </c>
      <c r="R232" s="247">
        <v>7.9331982895697178E-2</v>
      </c>
      <c r="S232" s="247">
        <v>7.1946916512958009E-2</v>
      </c>
      <c r="T232" s="247">
        <v>-3.4987067690519638E-2</v>
      </c>
      <c r="U232" s="247">
        <v>-1.0686247878710687E-2</v>
      </c>
      <c r="V232" s="247">
        <v>0.19941416115840005</v>
      </c>
      <c r="W232" s="247">
        <v>5.6860710772245325E-2</v>
      </c>
      <c r="X232" s="247">
        <v>6.4324054573865197E-2</v>
      </c>
      <c r="Y232" s="247">
        <v>0.10628983309745579</v>
      </c>
      <c r="Z232" s="247">
        <v>8.6445592433215243E-2</v>
      </c>
      <c r="AA232" s="247">
        <v>-5.2327238076690243E-2</v>
      </c>
      <c r="AB232" s="247">
        <v>5.3581513785732261E-2</v>
      </c>
      <c r="AC232" s="247">
        <v>4.8196395401277743E-2</v>
      </c>
      <c r="AD232" s="247">
        <v>4.3714730158179151E-2</v>
      </c>
      <c r="AE232" s="247">
        <v>0</v>
      </c>
      <c r="AF232" s="247">
        <v>-1</v>
      </c>
      <c r="AR232" s="247"/>
      <c r="AS232" s="247"/>
      <c r="AT232" s="247"/>
      <c r="AU232" s="247"/>
      <c r="AV232" s="247"/>
      <c r="AW232" s="247"/>
      <c r="AX232" s="247"/>
      <c r="AY232" s="247"/>
      <c r="AZ232" s="247"/>
      <c r="BA232" s="247"/>
      <c r="BB232" s="247"/>
      <c r="BC232" s="247"/>
      <c r="BD232" s="247"/>
      <c r="BE232" s="247"/>
      <c r="BF232" s="247"/>
      <c r="BG232" s="247"/>
      <c r="BH232" s="247"/>
      <c r="BI232" s="247"/>
      <c r="BJ232" s="247"/>
      <c r="BK232" s="247"/>
      <c r="BL232" s="247"/>
      <c r="BM232" s="247"/>
      <c r="BN232" s="247"/>
    </row>
    <row r="233" spans="2:66">
      <c r="B233" s="244">
        <v>0</v>
      </c>
      <c r="C233" s="244">
        <v>0</v>
      </c>
      <c r="D233" s="244">
        <v>0</v>
      </c>
      <c r="E233" s="244" t="s">
        <v>188</v>
      </c>
      <c r="F233" s="244" t="s">
        <v>1845</v>
      </c>
      <c r="G233" s="244" t="s">
        <v>1497</v>
      </c>
      <c r="H233" s="244" t="s">
        <v>1285</v>
      </c>
      <c r="I233" s="244">
        <v>0</v>
      </c>
      <c r="J233" s="247">
        <v>-0.12244688760589341</v>
      </c>
      <c r="K233" s="247">
        <v>6.905273943252907E-2</v>
      </c>
      <c r="L233" s="247">
        <v>9.5656268241213982E-2</v>
      </c>
      <c r="M233" s="247">
        <v>8.9089167065422956E-2</v>
      </c>
      <c r="N233" s="247">
        <v>0.10747302016557478</v>
      </c>
      <c r="O233" s="247">
        <v>-8.6702111449690297E-2</v>
      </c>
      <c r="P233" s="247">
        <v>8.4759503532814473E-2</v>
      </c>
      <c r="Q233" s="247">
        <v>-9.3150277059171213E-2</v>
      </c>
      <c r="R233" s="247">
        <v>7.845422155418029E-2</v>
      </c>
      <c r="S233" s="247">
        <v>7.22503280013084E-2</v>
      </c>
      <c r="T233" s="247">
        <v>-3.3592291287301464E-2</v>
      </c>
      <c r="U233" s="247">
        <v>-1.1922060727530555E-2</v>
      </c>
      <c r="V233" s="247">
        <v>0.19122780400458356</v>
      </c>
      <c r="W233" s="247">
        <v>5.3361300509848851E-2</v>
      </c>
      <c r="X233" s="247">
        <v>7.7733642641132902E-2</v>
      </c>
      <c r="Y233" s="247">
        <v>0.13107837915035858</v>
      </c>
      <c r="Z233" s="247">
        <v>9.1730365004322384E-2</v>
      </c>
      <c r="AA233" s="247">
        <v>-3.6161704928858229E-2</v>
      </c>
      <c r="AB233" s="247">
        <v>3.7442047226187311E-2</v>
      </c>
      <c r="AC233" s="247">
        <v>4.8907174276298065E-2</v>
      </c>
      <c r="AD233" s="247">
        <v>4.9527367337163099E-2</v>
      </c>
      <c r="AE233" s="247">
        <v>0</v>
      </c>
      <c r="AF233" s="247">
        <v>-1</v>
      </c>
      <c r="AR233" s="247"/>
      <c r="AS233" s="247"/>
      <c r="AT233" s="247"/>
      <c r="AU233" s="247"/>
      <c r="AV233" s="247"/>
      <c r="AW233" s="247"/>
      <c r="AX233" s="247"/>
      <c r="AY233" s="247"/>
      <c r="AZ233" s="247"/>
      <c r="BA233" s="247"/>
      <c r="BB233" s="247"/>
      <c r="BC233" s="247"/>
      <c r="BD233" s="247"/>
      <c r="BE233" s="247"/>
      <c r="BF233" s="247"/>
      <c r="BG233" s="247"/>
      <c r="BH233" s="247"/>
      <c r="BI233" s="247"/>
      <c r="BJ233" s="247"/>
      <c r="BK233" s="247"/>
      <c r="BL233" s="247"/>
      <c r="BM233" s="247"/>
      <c r="BN233" s="247"/>
    </row>
    <row r="234" spans="2:66">
      <c r="B234" s="244">
        <v>0</v>
      </c>
      <c r="C234" s="244">
        <v>0</v>
      </c>
      <c r="D234" s="244">
        <v>119</v>
      </c>
      <c r="E234" s="244" t="s">
        <v>189</v>
      </c>
      <c r="F234" s="244" t="s">
        <v>1531</v>
      </c>
      <c r="G234" s="244" t="s">
        <v>1497</v>
      </c>
      <c r="H234" s="244" t="s">
        <v>1284</v>
      </c>
      <c r="I234" s="244">
        <v>1</v>
      </c>
      <c r="J234" s="247">
        <v>-0.15019896638488556</v>
      </c>
      <c r="K234" s="247">
        <v>2.8296106592788847E-2</v>
      </c>
      <c r="L234" s="247">
        <v>0.17716847072671701</v>
      </c>
      <c r="M234" s="247">
        <v>5.589521370384163E-2</v>
      </c>
      <c r="N234" s="247">
        <v>0.21354915072919844</v>
      </c>
      <c r="O234" s="247">
        <v>-0.23249481508207914</v>
      </c>
      <c r="P234" s="247">
        <v>0.23535742286859598</v>
      </c>
      <c r="Q234" s="247">
        <v>0.24271774683061587</v>
      </c>
      <c r="R234" s="247">
        <v>-0.16142081010718387</v>
      </c>
      <c r="S234" s="247">
        <v>6.8079227985204868E-2</v>
      </c>
      <c r="T234" s="247">
        <v>-8.235171922705109E-2</v>
      </c>
      <c r="U234" s="247">
        <v>-7.717299439267597E-2</v>
      </c>
      <c r="V234" s="247">
        <v>0.12273064748987317</v>
      </c>
      <c r="W234" s="247">
        <v>4.9078408799336913E-2</v>
      </c>
      <c r="X234" s="247">
        <v>9.9441023660094233E-2</v>
      </c>
      <c r="Y234" s="247">
        <v>0.15196082699826097</v>
      </c>
      <c r="Z234" s="247">
        <v>-8.1362213280165591E-3</v>
      </c>
      <c r="AA234" s="247">
        <v>5.1735859384564091E-2</v>
      </c>
      <c r="AB234" s="247">
        <v>0.11919279394342085</v>
      </c>
      <c r="AC234" s="247">
        <v>0.15365472796120708</v>
      </c>
      <c r="AD234" s="247">
        <v>0.14477288016653186</v>
      </c>
      <c r="AE234" s="247">
        <v>0</v>
      </c>
      <c r="AF234" s="247">
        <v>1</v>
      </c>
      <c r="AR234" s="247"/>
      <c r="AS234" s="247"/>
      <c r="AT234" s="247"/>
      <c r="AU234" s="247"/>
      <c r="AV234" s="247"/>
      <c r="AW234" s="247"/>
      <c r="AX234" s="247"/>
      <c r="AY234" s="247"/>
      <c r="AZ234" s="247"/>
      <c r="BA234" s="247"/>
      <c r="BB234" s="247"/>
      <c r="BC234" s="247"/>
      <c r="BD234" s="247"/>
      <c r="BE234" s="247"/>
      <c r="BF234" s="247"/>
      <c r="BG234" s="247"/>
      <c r="BH234" s="247"/>
      <c r="BI234" s="247"/>
      <c r="BJ234" s="247"/>
      <c r="BK234" s="247"/>
      <c r="BL234" s="247"/>
      <c r="BM234" s="247"/>
      <c r="BN234" s="247"/>
    </row>
    <row r="235" spans="2:66">
      <c r="B235" s="244">
        <v>0</v>
      </c>
      <c r="C235" s="244">
        <v>0</v>
      </c>
      <c r="D235" s="244">
        <v>120</v>
      </c>
      <c r="E235" s="244" t="s">
        <v>304</v>
      </c>
      <c r="F235" s="244" t="s">
        <v>1847</v>
      </c>
      <c r="G235" s="244" t="s">
        <v>140</v>
      </c>
      <c r="H235" s="244" t="s">
        <v>1493</v>
      </c>
      <c r="I235" s="244">
        <v>1</v>
      </c>
      <c r="J235" s="247" t="e">
        <v>#VALUE!</v>
      </c>
      <c r="K235" s="247" t="e">
        <v>#VALUE!</v>
      </c>
      <c r="L235" s="247" t="e">
        <v>#VALUE!</v>
      </c>
      <c r="M235" s="247" t="e">
        <v>#VALUE!</v>
      </c>
      <c r="N235" s="247" t="e">
        <v>#VALUE!</v>
      </c>
      <c r="O235" s="247" t="e">
        <v>#VALUE!</v>
      </c>
      <c r="P235" s="247" t="e">
        <v>#VALUE!</v>
      </c>
      <c r="Q235" s="247" t="e">
        <v>#VALUE!</v>
      </c>
      <c r="R235" s="247" t="e">
        <v>#VALUE!</v>
      </c>
      <c r="S235" s="247" t="e">
        <v>#VALUE!</v>
      </c>
      <c r="T235" s="247" t="e">
        <v>#VALUE!</v>
      </c>
      <c r="U235" s="247" t="e">
        <v>#VALUE!</v>
      </c>
      <c r="V235" s="247" t="e">
        <v>#VALUE!</v>
      </c>
      <c r="W235" s="247" t="e">
        <v>#VALUE!</v>
      </c>
      <c r="X235" s="247" t="e">
        <v>#VALUE!</v>
      </c>
      <c r="Y235" s="247" t="e">
        <v>#VALUE!</v>
      </c>
      <c r="Z235" s="247" t="e">
        <v>#VALUE!</v>
      </c>
      <c r="AA235" s="247" t="e">
        <v>#VALUE!</v>
      </c>
      <c r="AB235" s="247" t="e">
        <v>#VALUE!</v>
      </c>
      <c r="AC235" s="247" t="e">
        <v>#VALUE!</v>
      </c>
      <c r="AD235" s="247" t="e">
        <v>#VALUE!</v>
      </c>
      <c r="AE235" s="247" t="e">
        <v>#VALUE!</v>
      </c>
      <c r="AF235" s="247" t="e">
        <v>#VALUE!</v>
      </c>
      <c r="AR235" s="247"/>
      <c r="AS235" s="247"/>
      <c r="AT235" s="247"/>
      <c r="AU235" s="247"/>
      <c r="AV235" s="247"/>
      <c r="AW235" s="247"/>
      <c r="AX235" s="247"/>
      <c r="AY235" s="247"/>
      <c r="AZ235" s="247"/>
      <c r="BA235" s="247"/>
      <c r="BB235" s="247"/>
      <c r="BC235" s="247"/>
      <c r="BD235" s="247"/>
      <c r="BE235" s="247"/>
      <c r="BF235" s="247"/>
      <c r="BG235" s="247"/>
      <c r="BH235" s="247"/>
      <c r="BI235" s="247"/>
      <c r="BJ235" s="247"/>
      <c r="BK235" s="247"/>
      <c r="BL235" s="247"/>
      <c r="BM235" s="247"/>
      <c r="BN235" s="247"/>
    </row>
    <row r="236" spans="2:66">
      <c r="B236" s="244">
        <v>0</v>
      </c>
      <c r="C236" s="244">
        <v>0</v>
      </c>
      <c r="D236" s="244">
        <v>0</v>
      </c>
      <c r="E236" s="244" t="s">
        <v>305</v>
      </c>
      <c r="F236" s="244" t="s">
        <v>1848</v>
      </c>
      <c r="G236" s="244" t="s">
        <v>140</v>
      </c>
      <c r="H236" s="244" t="s">
        <v>1494</v>
      </c>
      <c r="I236" s="244">
        <v>1</v>
      </c>
      <c r="J236" s="247" t="e">
        <v>#VALUE!</v>
      </c>
      <c r="K236" s="247" t="e">
        <v>#VALUE!</v>
      </c>
      <c r="L236" s="247" t="e">
        <v>#VALUE!</v>
      </c>
      <c r="M236" s="247" t="e">
        <v>#VALUE!</v>
      </c>
      <c r="N236" s="247" t="e">
        <v>#VALUE!</v>
      </c>
      <c r="O236" s="247" t="e">
        <v>#VALUE!</v>
      </c>
      <c r="P236" s="247" t="e">
        <v>#VALUE!</v>
      </c>
      <c r="Q236" s="247" t="e">
        <v>#VALUE!</v>
      </c>
      <c r="R236" s="247" t="e">
        <v>#VALUE!</v>
      </c>
      <c r="S236" s="247" t="e">
        <v>#VALUE!</v>
      </c>
      <c r="T236" s="247" t="e">
        <v>#VALUE!</v>
      </c>
      <c r="U236" s="247" t="e">
        <v>#VALUE!</v>
      </c>
      <c r="V236" s="247" t="e">
        <v>#VALUE!</v>
      </c>
      <c r="W236" s="247" t="e">
        <v>#VALUE!</v>
      </c>
      <c r="X236" s="247" t="e">
        <v>#VALUE!</v>
      </c>
      <c r="Y236" s="247" t="e">
        <v>#VALUE!</v>
      </c>
      <c r="Z236" s="247" t="e">
        <v>#VALUE!</v>
      </c>
      <c r="AA236" s="247" t="e">
        <v>#VALUE!</v>
      </c>
      <c r="AB236" s="247" t="e">
        <v>#VALUE!</v>
      </c>
      <c r="AC236" s="247" t="e">
        <v>#VALUE!</v>
      </c>
      <c r="AD236" s="247" t="e">
        <v>#VALUE!</v>
      </c>
      <c r="AE236" s="247" t="e">
        <v>#VALUE!</v>
      </c>
      <c r="AF236" s="247" t="e">
        <v>#VALUE!</v>
      </c>
      <c r="AR236" s="247"/>
      <c r="AS236" s="247"/>
      <c r="AT236" s="247"/>
      <c r="AU236" s="247"/>
      <c r="AV236" s="247"/>
      <c r="AW236" s="247"/>
      <c r="AX236" s="247"/>
      <c r="AY236" s="247"/>
      <c r="AZ236" s="247"/>
      <c r="BA236" s="247"/>
      <c r="BB236" s="247"/>
      <c r="BC236" s="247"/>
      <c r="BD236" s="247"/>
      <c r="BE236" s="247"/>
      <c r="BF236" s="247"/>
      <c r="BG236" s="247"/>
      <c r="BH236" s="247"/>
      <c r="BI236" s="247"/>
      <c r="BJ236" s="247"/>
      <c r="BK236" s="247"/>
      <c r="BL236" s="247"/>
      <c r="BM236" s="247"/>
      <c r="BN236" s="247"/>
    </row>
    <row r="237" spans="2:66">
      <c r="B237" s="244">
        <v>0</v>
      </c>
      <c r="C237" s="244">
        <v>0</v>
      </c>
      <c r="D237" s="244">
        <v>0</v>
      </c>
      <c r="E237" s="244" t="s">
        <v>306</v>
      </c>
      <c r="F237" s="244" t="s">
        <v>1849</v>
      </c>
      <c r="G237" s="244" t="s">
        <v>140</v>
      </c>
      <c r="H237" s="244" t="s">
        <v>1492</v>
      </c>
      <c r="I237" s="244">
        <v>1</v>
      </c>
      <c r="J237" s="247" t="e">
        <v>#VALUE!</v>
      </c>
      <c r="K237" s="247" t="e">
        <v>#VALUE!</v>
      </c>
      <c r="L237" s="247" t="e">
        <v>#VALUE!</v>
      </c>
      <c r="M237" s="247" t="e">
        <v>#VALUE!</v>
      </c>
      <c r="N237" s="247" t="e">
        <v>#VALUE!</v>
      </c>
      <c r="O237" s="247" t="e">
        <v>#VALUE!</v>
      </c>
      <c r="P237" s="247" t="e">
        <v>#VALUE!</v>
      </c>
      <c r="Q237" s="247" t="e">
        <v>#VALUE!</v>
      </c>
      <c r="R237" s="247" t="e">
        <v>#VALUE!</v>
      </c>
      <c r="S237" s="247" t="e">
        <v>#VALUE!</v>
      </c>
      <c r="T237" s="247" t="e">
        <v>#VALUE!</v>
      </c>
      <c r="U237" s="247" t="e">
        <v>#VALUE!</v>
      </c>
      <c r="V237" s="247" t="e">
        <v>#VALUE!</v>
      </c>
      <c r="W237" s="247" t="e">
        <v>#VALUE!</v>
      </c>
      <c r="X237" s="247" t="e">
        <v>#VALUE!</v>
      </c>
      <c r="Y237" s="247" t="e">
        <v>#VALUE!</v>
      </c>
      <c r="Z237" s="247" t="e">
        <v>#VALUE!</v>
      </c>
      <c r="AA237" s="247" t="e">
        <v>#VALUE!</v>
      </c>
      <c r="AB237" s="247" t="e">
        <v>#VALUE!</v>
      </c>
      <c r="AC237" s="247" t="e">
        <v>#VALUE!</v>
      </c>
      <c r="AD237" s="247" t="e">
        <v>#VALUE!</v>
      </c>
      <c r="AE237" s="247" t="e">
        <v>#VALUE!</v>
      </c>
      <c r="AF237" s="247" t="e">
        <v>#VALUE!</v>
      </c>
      <c r="AR237" s="247"/>
      <c r="AS237" s="247"/>
      <c r="AT237" s="247"/>
      <c r="AU237" s="247"/>
      <c r="AV237" s="247"/>
      <c r="AW237" s="247"/>
      <c r="AX237" s="247"/>
      <c r="AY237" s="247"/>
      <c r="AZ237" s="247"/>
      <c r="BA237" s="247"/>
      <c r="BB237" s="247"/>
      <c r="BC237" s="247"/>
      <c r="BD237" s="247"/>
      <c r="BE237" s="247"/>
      <c r="BF237" s="247"/>
      <c r="BG237" s="247"/>
      <c r="BH237" s="247"/>
      <c r="BI237" s="247"/>
      <c r="BJ237" s="247"/>
      <c r="BK237" s="247"/>
      <c r="BL237" s="247"/>
      <c r="BM237" s="247"/>
      <c r="BN237" s="247"/>
    </row>
    <row r="238" spans="2:66">
      <c r="B238" s="244">
        <v>0</v>
      </c>
      <c r="C238" s="244">
        <v>0</v>
      </c>
      <c r="D238" s="244">
        <v>121</v>
      </c>
      <c r="E238" s="244" t="s">
        <v>307</v>
      </c>
      <c r="F238" s="244" t="s">
        <v>1500</v>
      </c>
      <c r="G238" s="244" t="s">
        <v>1497</v>
      </c>
      <c r="H238" s="244" t="s">
        <v>1490</v>
      </c>
      <c r="I238" s="244">
        <v>1</v>
      </c>
      <c r="J238" s="247">
        <v>-0.11996481911328953</v>
      </c>
      <c r="K238" s="247">
        <v>-3.4670129928949964E-4</v>
      </c>
      <c r="L238" s="247">
        <v>7.7020431521366284E-2</v>
      </c>
      <c r="M238" s="247">
        <v>0.38691683531476345</v>
      </c>
      <c r="N238" s="247">
        <v>0.21674156725281549</v>
      </c>
      <c r="O238" s="247">
        <v>5.1002234349091253E-3</v>
      </c>
      <c r="P238" s="247">
        <v>0.26678173979487663</v>
      </c>
      <c r="Q238" s="247">
        <v>0.44504759349148748</v>
      </c>
      <c r="R238" s="247">
        <v>0.14347219583082307</v>
      </c>
      <c r="S238" s="247">
        <v>-0.18314183541197904</v>
      </c>
      <c r="T238" s="247">
        <v>0.15991369896234792</v>
      </c>
      <c r="U238" s="247">
        <v>-0.11455390681507026</v>
      </c>
      <c r="V238" s="247">
        <v>6.7603670557516538E-2</v>
      </c>
      <c r="W238" s="247">
        <v>8.1378441807300611E-2</v>
      </c>
      <c r="X238" s="247">
        <v>-2.9715552298031057E-2</v>
      </c>
      <c r="Y238" s="247">
        <v>-5.860908734632745E-2</v>
      </c>
      <c r="Z238" s="247">
        <v>0.19923071024410552</v>
      </c>
      <c r="AA238" s="247">
        <v>8.8895170861692671E-2</v>
      </c>
      <c r="AB238" s="247">
        <v>9.2574590890826022E-2</v>
      </c>
      <c r="AC238" s="247">
        <v>0.4417498434257065</v>
      </c>
      <c r="AD238" s="247">
        <v>0.20269117392492944</v>
      </c>
      <c r="AE238" s="247">
        <v>0</v>
      </c>
      <c r="AF238" s="247">
        <v>1</v>
      </c>
      <c r="AR238" s="247"/>
      <c r="AS238" s="247"/>
      <c r="AT238" s="247"/>
      <c r="AU238" s="247"/>
      <c r="AV238" s="247"/>
      <c r="AW238" s="247"/>
      <c r="AX238" s="247"/>
      <c r="AY238" s="247"/>
      <c r="AZ238" s="247"/>
      <c r="BA238" s="247"/>
      <c r="BB238" s="247"/>
      <c r="BC238" s="247"/>
      <c r="BD238" s="247"/>
      <c r="BE238" s="247"/>
      <c r="BF238" s="247"/>
      <c r="BG238" s="247"/>
      <c r="BH238" s="247"/>
      <c r="BI238" s="247"/>
      <c r="BJ238" s="247"/>
      <c r="BK238" s="247"/>
      <c r="BL238" s="247"/>
      <c r="BM238" s="247"/>
      <c r="BN238" s="247"/>
    </row>
    <row r="239" spans="2:66">
      <c r="B239" s="244">
        <v>0</v>
      </c>
      <c r="C239" s="244">
        <v>0</v>
      </c>
      <c r="D239" s="244">
        <v>0</v>
      </c>
      <c r="E239" s="244" t="s">
        <v>308</v>
      </c>
      <c r="F239" s="244" t="s">
        <v>1501</v>
      </c>
      <c r="G239" s="244" t="s">
        <v>1497</v>
      </c>
      <c r="H239" s="244" t="s">
        <v>1491</v>
      </c>
      <c r="I239" s="244">
        <v>1</v>
      </c>
      <c r="J239" s="247">
        <v>-0.10655361348035165</v>
      </c>
      <c r="K239" s="247">
        <v>7.27684033178463E-2</v>
      </c>
      <c r="L239" s="247">
        <v>9.3758764652049353E-2</v>
      </c>
      <c r="M239" s="247">
        <v>0.42913341609206235</v>
      </c>
      <c r="N239" s="247">
        <v>0.20206648897879415</v>
      </c>
      <c r="O239" s="247">
        <v>1.5576078632813545E-2</v>
      </c>
      <c r="P239" s="247">
        <v>0.19038084270649552</v>
      </c>
      <c r="Q239" s="247">
        <v>0.6595146254476405</v>
      </c>
      <c r="R239" s="247">
        <v>7.655986919926934E-2</v>
      </c>
      <c r="S239" s="247">
        <v>-0.17956293341292281</v>
      </c>
      <c r="T239" s="247">
        <v>1.048314591583268E-2</v>
      </c>
      <c r="U239" s="247">
        <v>-0.10949502922158404</v>
      </c>
      <c r="V239" s="247">
        <v>5.466521866572828E-2</v>
      </c>
      <c r="W239" s="247">
        <v>2.2555707899209E-2</v>
      </c>
      <c r="X239" s="247">
        <v>3.2674376753448996E-2</v>
      </c>
      <c r="Y239" s="247">
        <v>-2.6487332049043657E-2</v>
      </c>
      <c r="Z239" s="247">
        <v>0.15829265440272089</v>
      </c>
      <c r="AA239" s="247">
        <v>8.2372532577735164E-2</v>
      </c>
      <c r="AB239" s="247">
        <v>-3.5819990084351078E-2</v>
      </c>
      <c r="AC239" s="247">
        <v>0.39273604456538674</v>
      </c>
      <c r="AD239" s="247">
        <v>0.22764093482994824</v>
      </c>
      <c r="AE239" s="247">
        <v>0</v>
      </c>
      <c r="AF239" s="247">
        <v>1</v>
      </c>
      <c r="AR239" s="247"/>
      <c r="AS239" s="247"/>
      <c r="AT239" s="247"/>
      <c r="AU239" s="247"/>
      <c r="AV239" s="247"/>
      <c r="AW239" s="247"/>
      <c r="AX239" s="247"/>
      <c r="AY239" s="247"/>
      <c r="AZ239" s="247"/>
      <c r="BA239" s="247"/>
      <c r="BB239" s="247"/>
      <c r="BC239" s="247"/>
      <c r="BD239" s="247"/>
      <c r="BE239" s="247"/>
      <c r="BF239" s="247"/>
      <c r="BG239" s="247"/>
      <c r="BH239" s="247"/>
      <c r="BI239" s="247"/>
      <c r="BJ239" s="247"/>
      <c r="BK239" s="247"/>
      <c r="BL239" s="247"/>
      <c r="BM239" s="247"/>
      <c r="BN239" s="247"/>
    </row>
    <row r="240" spans="2:66">
      <c r="B240" s="244">
        <v>0</v>
      </c>
      <c r="C240" s="244">
        <v>0</v>
      </c>
      <c r="D240" s="244">
        <v>0</v>
      </c>
      <c r="E240" s="244" t="s">
        <v>309</v>
      </c>
      <c r="F240" s="244" t="s">
        <v>1499</v>
      </c>
      <c r="G240" s="244" t="s">
        <v>1497</v>
      </c>
      <c r="H240" s="244" t="s">
        <v>1489</v>
      </c>
      <c r="I240" s="244">
        <v>1</v>
      </c>
      <c r="J240" s="247">
        <v>-0.11461877922385455</v>
      </c>
      <c r="K240" s="247">
        <v>3.9322005610148987E-2</v>
      </c>
      <c r="L240" s="247">
        <v>8.3940487090111607E-2</v>
      </c>
      <c r="M240" s="247">
        <v>0.40309105144683505</v>
      </c>
      <c r="N240" s="247">
        <v>0.20664151890115404</v>
      </c>
      <c r="O240" s="247">
        <v>9.5737069369248081E-3</v>
      </c>
      <c r="P240" s="247">
        <v>0.21818806857846818</v>
      </c>
      <c r="Q240" s="247">
        <v>0.56398500203959256</v>
      </c>
      <c r="R240" s="247">
        <v>0.10307196103005944</v>
      </c>
      <c r="S240" s="247">
        <v>-0.17679146883581429</v>
      </c>
      <c r="T240" s="247">
        <v>8.3153683192222466E-2</v>
      </c>
      <c r="U240" s="247">
        <v>-0.11206312577151184</v>
      </c>
      <c r="V240" s="247">
        <v>5.6948036928220619E-2</v>
      </c>
      <c r="W240" s="247">
        <v>5.3068182848474338E-2</v>
      </c>
      <c r="X240" s="247">
        <v>5.2887644742882238E-3</v>
      </c>
      <c r="Y240" s="247">
        <v>-3.8230835739811016E-2</v>
      </c>
      <c r="Z240" s="247">
        <v>0.18124177457635904</v>
      </c>
      <c r="AA240" s="247">
        <v>9.0922339028057755E-2</v>
      </c>
      <c r="AB240" s="247">
        <v>1.7620792926184105E-2</v>
      </c>
      <c r="AC240" s="247">
        <v>0.41344638090807595</v>
      </c>
      <c r="AD240" s="247">
        <v>0.21743288465094984</v>
      </c>
      <c r="AE240" s="247">
        <v>0</v>
      </c>
      <c r="AF240" s="247">
        <v>1</v>
      </c>
      <c r="AR240" s="247"/>
      <c r="AS240" s="247"/>
      <c r="AT240" s="247"/>
      <c r="AU240" s="247"/>
      <c r="AV240" s="247"/>
      <c r="AW240" s="247"/>
      <c r="AX240" s="247"/>
      <c r="AY240" s="247"/>
      <c r="AZ240" s="247"/>
      <c r="BA240" s="247"/>
      <c r="BB240" s="247"/>
      <c r="BC240" s="247"/>
      <c r="BD240" s="247"/>
      <c r="BE240" s="247"/>
      <c r="BF240" s="247"/>
      <c r="BG240" s="247"/>
      <c r="BH240" s="247"/>
      <c r="BI240" s="247"/>
      <c r="BJ240" s="247"/>
      <c r="BK240" s="247"/>
      <c r="BL240" s="247"/>
      <c r="BM240" s="247"/>
      <c r="BN240" s="247"/>
    </row>
    <row r="241" spans="2:66">
      <c r="B241" s="244" t="s">
        <v>348</v>
      </c>
      <c r="C241" s="244" t="s">
        <v>318</v>
      </c>
      <c r="D241" s="244">
        <v>122</v>
      </c>
      <c r="E241" s="244" t="s">
        <v>310</v>
      </c>
      <c r="F241" s="244" t="s">
        <v>1850</v>
      </c>
      <c r="G241" s="244" t="s">
        <v>140</v>
      </c>
      <c r="H241" s="244" t="s">
        <v>1444</v>
      </c>
      <c r="I241" s="244">
        <v>0</v>
      </c>
      <c r="J241" s="247" t="e">
        <v>#VALUE!</v>
      </c>
      <c r="K241" s="247" t="e">
        <v>#VALUE!</v>
      </c>
      <c r="L241" s="247" t="e">
        <v>#VALUE!</v>
      </c>
      <c r="M241" s="247" t="e">
        <v>#VALUE!</v>
      </c>
      <c r="N241" s="247" t="e">
        <v>#VALUE!</v>
      </c>
      <c r="O241" s="247" t="e">
        <v>#VALUE!</v>
      </c>
      <c r="P241" s="247" t="e">
        <v>#VALUE!</v>
      </c>
      <c r="Q241" s="247" t="e">
        <v>#VALUE!</v>
      </c>
      <c r="R241" s="247" t="e">
        <v>#VALUE!</v>
      </c>
      <c r="S241" s="247" t="e">
        <v>#VALUE!</v>
      </c>
      <c r="T241" s="247" t="e">
        <v>#VALUE!</v>
      </c>
      <c r="U241" s="247" t="e">
        <v>#VALUE!</v>
      </c>
      <c r="V241" s="247" t="e">
        <v>#VALUE!</v>
      </c>
      <c r="W241" s="247" t="e">
        <v>#VALUE!</v>
      </c>
      <c r="X241" s="247" t="e">
        <v>#VALUE!</v>
      </c>
      <c r="Y241" s="247" t="e">
        <v>#VALUE!</v>
      </c>
      <c r="Z241" s="247" t="e">
        <v>#VALUE!</v>
      </c>
      <c r="AA241" s="247" t="e">
        <v>#VALUE!</v>
      </c>
      <c r="AB241" s="247" t="e">
        <v>#VALUE!</v>
      </c>
      <c r="AC241" s="247" t="e">
        <v>#VALUE!</v>
      </c>
      <c r="AD241" s="247" t="e">
        <v>#VALUE!</v>
      </c>
      <c r="AE241" s="247" t="e">
        <v>#VALUE!</v>
      </c>
      <c r="AF241" s="247" t="e">
        <v>#VALUE!</v>
      </c>
      <c r="AR241" s="247"/>
      <c r="AS241" s="247"/>
      <c r="AT241" s="247"/>
      <c r="AU241" s="247"/>
      <c r="AV241" s="247"/>
      <c r="AW241" s="247"/>
      <c r="AX241" s="247"/>
      <c r="AY241" s="247"/>
      <c r="AZ241" s="247"/>
      <c r="BA241" s="247"/>
      <c r="BB241" s="247"/>
      <c r="BC241" s="247"/>
      <c r="BD241" s="247"/>
      <c r="BE241" s="247"/>
      <c r="BF241" s="247"/>
      <c r="BG241" s="247"/>
      <c r="BH241" s="247"/>
      <c r="BI241" s="247"/>
      <c r="BJ241" s="247"/>
      <c r="BK241" s="247"/>
      <c r="BL241" s="247"/>
      <c r="BM241" s="247"/>
      <c r="BN241" s="247"/>
    </row>
    <row r="242" spans="2:66">
      <c r="B242" s="244">
        <v>0</v>
      </c>
      <c r="C242" s="244">
        <v>0</v>
      </c>
      <c r="D242" s="244">
        <v>123</v>
      </c>
      <c r="E242" s="244" t="s">
        <v>311</v>
      </c>
      <c r="F242" s="244" t="s">
        <v>1860</v>
      </c>
      <c r="G242" s="244" t="s">
        <v>140</v>
      </c>
      <c r="H242" s="244" t="s">
        <v>1449</v>
      </c>
      <c r="I242" s="244">
        <v>0</v>
      </c>
      <c r="J242" s="247" t="e">
        <v>#VALUE!</v>
      </c>
      <c r="K242" s="247" t="e">
        <v>#VALUE!</v>
      </c>
      <c r="L242" s="247" t="e">
        <v>#VALUE!</v>
      </c>
      <c r="M242" s="247" t="e">
        <v>#VALUE!</v>
      </c>
      <c r="N242" s="247" t="e">
        <v>#VALUE!</v>
      </c>
      <c r="O242" s="247" t="e">
        <v>#VALUE!</v>
      </c>
      <c r="P242" s="247" t="e">
        <v>#VALUE!</v>
      </c>
      <c r="Q242" s="247" t="e">
        <v>#VALUE!</v>
      </c>
      <c r="R242" s="247" t="e">
        <v>#VALUE!</v>
      </c>
      <c r="S242" s="247" t="e">
        <v>#VALUE!</v>
      </c>
      <c r="T242" s="247" t="e">
        <v>#VALUE!</v>
      </c>
      <c r="U242" s="247" t="e">
        <v>#VALUE!</v>
      </c>
      <c r="V242" s="247" t="e">
        <v>#VALUE!</v>
      </c>
      <c r="W242" s="247" t="e">
        <v>#VALUE!</v>
      </c>
      <c r="X242" s="247" t="e">
        <v>#VALUE!</v>
      </c>
      <c r="Y242" s="247" t="e">
        <v>#VALUE!</v>
      </c>
      <c r="Z242" s="247" t="e">
        <v>#VALUE!</v>
      </c>
      <c r="AA242" s="247" t="e">
        <v>#VALUE!</v>
      </c>
      <c r="AB242" s="247" t="e">
        <v>#VALUE!</v>
      </c>
      <c r="AC242" s="247" t="e">
        <v>#VALUE!</v>
      </c>
      <c r="AD242" s="247" t="e">
        <v>#VALUE!</v>
      </c>
      <c r="AE242" s="247" t="e">
        <v>#VALUE!</v>
      </c>
      <c r="AF242" s="247" t="e">
        <v>#VALUE!</v>
      </c>
      <c r="AR242" s="247"/>
      <c r="AS242" s="247"/>
      <c r="AT242" s="247"/>
      <c r="AU242" s="247"/>
      <c r="AV242" s="247"/>
      <c r="AW242" s="247"/>
      <c r="AX242" s="247"/>
      <c r="AY242" s="247"/>
      <c r="AZ242" s="247"/>
      <c r="BA242" s="247"/>
      <c r="BB242" s="247"/>
      <c r="BC242" s="247"/>
      <c r="BD242" s="247"/>
      <c r="BE242" s="247"/>
      <c r="BF242" s="247"/>
      <c r="BG242" s="247"/>
      <c r="BH242" s="247"/>
      <c r="BI242" s="247"/>
      <c r="BJ242" s="247"/>
      <c r="BK242" s="247"/>
      <c r="BL242" s="247"/>
      <c r="BM242" s="247"/>
      <c r="BN242" s="247"/>
    </row>
    <row r="243" spans="2:66">
      <c r="B243" s="244">
        <v>0</v>
      </c>
      <c r="C243" s="244">
        <v>0</v>
      </c>
      <c r="D243" s="244">
        <v>0</v>
      </c>
      <c r="E243" s="244" t="s">
        <v>312</v>
      </c>
      <c r="F243" s="244" t="s">
        <v>1861</v>
      </c>
      <c r="G243" s="244" t="s">
        <v>140</v>
      </c>
      <c r="H243" s="244" t="s">
        <v>1450</v>
      </c>
      <c r="I243" s="244">
        <v>0</v>
      </c>
      <c r="J243" s="247" t="e">
        <v>#VALUE!</v>
      </c>
      <c r="K243" s="247" t="e">
        <v>#VALUE!</v>
      </c>
      <c r="L243" s="247" t="e">
        <v>#VALUE!</v>
      </c>
      <c r="M243" s="247" t="e">
        <v>#VALUE!</v>
      </c>
      <c r="N243" s="247" t="e">
        <v>#VALUE!</v>
      </c>
      <c r="O243" s="247" t="e">
        <v>#VALUE!</v>
      </c>
      <c r="P243" s="247" t="e">
        <v>#VALUE!</v>
      </c>
      <c r="Q243" s="247" t="e">
        <v>#VALUE!</v>
      </c>
      <c r="R243" s="247" t="e">
        <v>#VALUE!</v>
      </c>
      <c r="S243" s="247" t="e">
        <v>#VALUE!</v>
      </c>
      <c r="T243" s="247" t="e">
        <v>#VALUE!</v>
      </c>
      <c r="U243" s="247" t="e">
        <v>#VALUE!</v>
      </c>
      <c r="V243" s="247" t="e">
        <v>#VALUE!</v>
      </c>
      <c r="W243" s="247" t="e">
        <v>#VALUE!</v>
      </c>
      <c r="X243" s="247" t="e">
        <v>#VALUE!</v>
      </c>
      <c r="Y243" s="247" t="e">
        <v>#VALUE!</v>
      </c>
      <c r="Z243" s="247" t="e">
        <v>#VALUE!</v>
      </c>
      <c r="AA243" s="247" t="e">
        <v>#VALUE!</v>
      </c>
      <c r="AB243" s="247" t="e">
        <v>#VALUE!</v>
      </c>
      <c r="AC243" s="247" t="e">
        <v>#VALUE!</v>
      </c>
      <c r="AD243" s="247" t="e">
        <v>#VALUE!</v>
      </c>
      <c r="AE243" s="247" t="e">
        <v>#VALUE!</v>
      </c>
      <c r="AF243" s="247" t="e">
        <v>#VALUE!</v>
      </c>
      <c r="AR243" s="247"/>
      <c r="AS243" s="247"/>
      <c r="AT243" s="247"/>
      <c r="AU243" s="247"/>
      <c r="AV243" s="247"/>
      <c r="AW243" s="247"/>
      <c r="AX243" s="247"/>
      <c r="AY243" s="247"/>
      <c r="AZ243" s="247"/>
      <c r="BA243" s="247"/>
      <c r="BB243" s="247"/>
      <c r="BC243" s="247"/>
      <c r="BD243" s="247"/>
      <c r="BE243" s="247"/>
      <c r="BF243" s="247"/>
      <c r="BG243" s="247"/>
      <c r="BH243" s="247"/>
      <c r="BI243" s="247"/>
      <c r="BJ243" s="247"/>
      <c r="BK243" s="247"/>
      <c r="BL243" s="247"/>
      <c r="BM243" s="247"/>
      <c r="BN243" s="247"/>
    </row>
    <row r="244" spans="2:66">
      <c r="B244" s="244">
        <v>0</v>
      </c>
      <c r="C244" s="244">
        <v>0</v>
      </c>
      <c r="D244" s="244">
        <v>0</v>
      </c>
      <c r="E244" s="244" t="s">
        <v>313</v>
      </c>
      <c r="F244" s="244" t="s">
        <v>1862</v>
      </c>
      <c r="G244" s="244" t="s">
        <v>140</v>
      </c>
      <c r="H244" s="244" t="s">
        <v>1448</v>
      </c>
      <c r="I244" s="244">
        <v>0</v>
      </c>
      <c r="J244" s="247" t="e">
        <v>#VALUE!</v>
      </c>
      <c r="K244" s="247" t="e">
        <v>#VALUE!</v>
      </c>
      <c r="L244" s="247" t="e">
        <v>#VALUE!</v>
      </c>
      <c r="M244" s="247" t="e">
        <v>#VALUE!</v>
      </c>
      <c r="N244" s="247" t="e">
        <v>#VALUE!</v>
      </c>
      <c r="O244" s="247" t="e">
        <v>#VALUE!</v>
      </c>
      <c r="P244" s="247" t="e">
        <v>#VALUE!</v>
      </c>
      <c r="Q244" s="247" t="e">
        <v>#VALUE!</v>
      </c>
      <c r="R244" s="247" t="e">
        <v>#VALUE!</v>
      </c>
      <c r="S244" s="247" t="e">
        <v>#VALUE!</v>
      </c>
      <c r="T244" s="247" t="e">
        <v>#VALUE!</v>
      </c>
      <c r="U244" s="247" t="e">
        <v>#VALUE!</v>
      </c>
      <c r="V244" s="247" t="e">
        <v>#VALUE!</v>
      </c>
      <c r="W244" s="247" t="e">
        <v>#VALUE!</v>
      </c>
      <c r="X244" s="247" t="e">
        <v>#VALUE!</v>
      </c>
      <c r="Y244" s="247" t="e">
        <v>#VALUE!</v>
      </c>
      <c r="Z244" s="247" t="e">
        <v>#VALUE!</v>
      </c>
      <c r="AA244" s="247" t="e">
        <v>#VALUE!</v>
      </c>
      <c r="AB244" s="247" t="e">
        <v>#VALUE!</v>
      </c>
      <c r="AC244" s="247" t="e">
        <v>#VALUE!</v>
      </c>
      <c r="AD244" s="247" t="e">
        <v>#VALUE!</v>
      </c>
      <c r="AE244" s="247" t="e">
        <v>#VALUE!</v>
      </c>
      <c r="AF244" s="247" t="e">
        <v>#VALUE!</v>
      </c>
      <c r="AR244" s="247"/>
      <c r="AS244" s="247"/>
      <c r="AT244" s="247"/>
      <c r="AU244" s="247"/>
      <c r="AV244" s="247"/>
      <c r="AW244" s="247"/>
      <c r="AX244" s="247"/>
      <c r="AY244" s="247"/>
      <c r="AZ244" s="247"/>
      <c r="BA244" s="247"/>
      <c r="BB244" s="247"/>
      <c r="BC244" s="247"/>
      <c r="BD244" s="247"/>
      <c r="BE244" s="247"/>
      <c r="BF244" s="247"/>
      <c r="BG244" s="247"/>
      <c r="BH244" s="247"/>
      <c r="BI244" s="247"/>
      <c r="BJ244" s="247"/>
      <c r="BK244" s="247"/>
      <c r="BL244" s="247"/>
      <c r="BM244" s="247"/>
      <c r="BN244" s="247"/>
    </row>
    <row r="245" spans="2:66">
      <c r="B245" s="244">
        <v>0</v>
      </c>
      <c r="C245" s="244">
        <v>0</v>
      </c>
      <c r="D245" s="244">
        <v>124</v>
      </c>
      <c r="E245" s="244" t="s">
        <v>314</v>
      </c>
      <c r="F245" s="244" t="s">
        <v>1863</v>
      </c>
      <c r="G245" s="244" t="s">
        <v>140</v>
      </c>
      <c r="H245" s="244" t="s">
        <v>1446</v>
      </c>
      <c r="I245" s="244">
        <v>0</v>
      </c>
      <c r="J245" s="247" t="e">
        <v>#VALUE!</v>
      </c>
      <c r="K245" s="247" t="e">
        <v>#VALUE!</v>
      </c>
      <c r="L245" s="247" t="e">
        <v>#VALUE!</v>
      </c>
      <c r="M245" s="247" t="e">
        <v>#VALUE!</v>
      </c>
      <c r="N245" s="247" t="e">
        <v>#VALUE!</v>
      </c>
      <c r="O245" s="247" t="e">
        <v>#VALUE!</v>
      </c>
      <c r="P245" s="247" t="e">
        <v>#VALUE!</v>
      </c>
      <c r="Q245" s="247" t="e">
        <v>#VALUE!</v>
      </c>
      <c r="R245" s="247" t="e">
        <v>#VALUE!</v>
      </c>
      <c r="S245" s="247" t="e">
        <v>#VALUE!</v>
      </c>
      <c r="T245" s="247" t="e">
        <v>#VALUE!</v>
      </c>
      <c r="U245" s="247" t="e">
        <v>#VALUE!</v>
      </c>
      <c r="V245" s="247" t="e">
        <v>#VALUE!</v>
      </c>
      <c r="W245" s="247" t="e">
        <v>#VALUE!</v>
      </c>
      <c r="X245" s="247" t="e">
        <v>#VALUE!</v>
      </c>
      <c r="Y245" s="247" t="e">
        <v>#VALUE!</v>
      </c>
      <c r="Z245" s="247" t="e">
        <v>#VALUE!</v>
      </c>
      <c r="AA245" s="247" t="e">
        <v>#VALUE!</v>
      </c>
      <c r="AB245" s="247" t="e">
        <v>#VALUE!</v>
      </c>
      <c r="AC245" s="247" t="e">
        <v>#VALUE!</v>
      </c>
      <c r="AD245" s="247" t="e">
        <v>#VALUE!</v>
      </c>
      <c r="AE245" s="247" t="e">
        <v>#VALUE!</v>
      </c>
      <c r="AF245" s="247" t="e">
        <v>#VALUE!</v>
      </c>
      <c r="AR245" s="247"/>
      <c r="AS245" s="247"/>
      <c r="AT245" s="247"/>
      <c r="AU245" s="247"/>
      <c r="AV245" s="247"/>
      <c r="AW245" s="247"/>
      <c r="AX245" s="247"/>
      <c r="AY245" s="247"/>
      <c r="AZ245" s="247"/>
      <c r="BA245" s="247"/>
      <c r="BB245" s="247"/>
      <c r="BC245" s="247"/>
      <c r="BD245" s="247"/>
      <c r="BE245" s="247"/>
      <c r="BF245" s="247"/>
      <c r="BG245" s="247"/>
      <c r="BH245" s="247"/>
      <c r="BI245" s="247"/>
      <c r="BJ245" s="247"/>
      <c r="BK245" s="247"/>
      <c r="BL245" s="247"/>
      <c r="BM245" s="247"/>
      <c r="BN245" s="247"/>
    </row>
    <row r="246" spans="2:66">
      <c r="B246" s="244">
        <v>0</v>
      </c>
      <c r="C246" s="244">
        <v>0</v>
      </c>
      <c r="D246" s="244">
        <v>0</v>
      </c>
      <c r="E246" s="244" t="s">
        <v>315</v>
      </c>
      <c r="F246" s="244" t="s">
        <v>1864</v>
      </c>
      <c r="G246" s="244" t="s">
        <v>140</v>
      </c>
      <c r="H246" s="244" t="s">
        <v>1447</v>
      </c>
      <c r="I246" s="244">
        <v>0</v>
      </c>
      <c r="J246" s="247" t="e">
        <v>#VALUE!</v>
      </c>
      <c r="K246" s="247" t="e">
        <v>#VALUE!</v>
      </c>
      <c r="L246" s="247" t="e">
        <v>#VALUE!</v>
      </c>
      <c r="M246" s="247" t="e">
        <v>#VALUE!</v>
      </c>
      <c r="N246" s="247" t="e">
        <v>#VALUE!</v>
      </c>
      <c r="O246" s="247" t="e">
        <v>#VALUE!</v>
      </c>
      <c r="P246" s="247" t="e">
        <v>#VALUE!</v>
      </c>
      <c r="Q246" s="247" t="e">
        <v>#VALUE!</v>
      </c>
      <c r="R246" s="247" t="e">
        <v>#VALUE!</v>
      </c>
      <c r="S246" s="247" t="e">
        <v>#VALUE!</v>
      </c>
      <c r="T246" s="247" t="e">
        <v>#VALUE!</v>
      </c>
      <c r="U246" s="247" t="e">
        <v>#VALUE!</v>
      </c>
      <c r="V246" s="247" t="e">
        <v>#VALUE!</v>
      </c>
      <c r="W246" s="247" t="e">
        <v>#VALUE!</v>
      </c>
      <c r="X246" s="247" t="e">
        <v>#VALUE!</v>
      </c>
      <c r="Y246" s="247" t="e">
        <v>#VALUE!</v>
      </c>
      <c r="Z246" s="247" t="e">
        <v>#VALUE!</v>
      </c>
      <c r="AA246" s="247" t="e">
        <v>#VALUE!</v>
      </c>
      <c r="AB246" s="247" t="e">
        <v>#VALUE!</v>
      </c>
      <c r="AC246" s="247" t="e">
        <v>#VALUE!</v>
      </c>
      <c r="AD246" s="247" t="e">
        <v>#VALUE!</v>
      </c>
      <c r="AE246" s="247" t="e">
        <v>#VALUE!</v>
      </c>
      <c r="AF246" s="247" t="e">
        <v>#VALUE!</v>
      </c>
      <c r="AR246" s="247"/>
      <c r="AS246" s="247"/>
      <c r="AT246" s="247"/>
      <c r="AU246" s="247"/>
      <c r="AV246" s="247"/>
      <c r="AW246" s="247"/>
      <c r="AX246" s="247"/>
      <c r="AY246" s="247"/>
      <c r="AZ246" s="247"/>
      <c r="BA246" s="247"/>
      <c r="BB246" s="247"/>
      <c r="BC246" s="247"/>
      <c r="BD246" s="247"/>
      <c r="BE246" s="247"/>
      <c r="BF246" s="247"/>
      <c r="BG246" s="247"/>
      <c r="BH246" s="247"/>
      <c r="BI246" s="247"/>
      <c r="BJ246" s="247"/>
      <c r="BK246" s="247"/>
      <c r="BL246" s="247"/>
      <c r="BM246" s="247"/>
      <c r="BN246" s="247"/>
    </row>
    <row r="247" spans="2:66">
      <c r="B247" s="244">
        <v>0</v>
      </c>
      <c r="C247" s="244">
        <v>0</v>
      </c>
      <c r="D247" s="244">
        <v>0</v>
      </c>
      <c r="E247" s="244" t="s">
        <v>1586</v>
      </c>
      <c r="F247" s="244" t="s">
        <v>1865</v>
      </c>
      <c r="G247" s="244" t="s">
        <v>140</v>
      </c>
      <c r="H247" s="244" t="s">
        <v>1445</v>
      </c>
      <c r="I247" s="244">
        <v>0</v>
      </c>
      <c r="J247" s="247" t="e">
        <v>#VALUE!</v>
      </c>
      <c r="K247" s="247" t="e">
        <v>#VALUE!</v>
      </c>
      <c r="L247" s="247" t="e">
        <v>#VALUE!</v>
      </c>
      <c r="M247" s="247" t="e">
        <v>#VALUE!</v>
      </c>
      <c r="N247" s="247" t="e">
        <v>#VALUE!</v>
      </c>
      <c r="O247" s="247" t="e">
        <v>#VALUE!</v>
      </c>
      <c r="P247" s="247" t="e">
        <v>#VALUE!</v>
      </c>
      <c r="Q247" s="247" t="e">
        <v>#VALUE!</v>
      </c>
      <c r="R247" s="247" t="e">
        <v>#VALUE!</v>
      </c>
      <c r="S247" s="247" t="e">
        <v>#VALUE!</v>
      </c>
      <c r="T247" s="247" t="e">
        <v>#VALUE!</v>
      </c>
      <c r="U247" s="247" t="e">
        <v>#VALUE!</v>
      </c>
      <c r="V247" s="247" t="e">
        <v>#VALUE!</v>
      </c>
      <c r="W247" s="247" t="e">
        <v>#VALUE!</v>
      </c>
      <c r="X247" s="247" t="e">
        <v>#VALUE!</v>
      </c>
      <c r="Y247" s="247" t="e">
        <v>#VALUE!</v>
      </c>
      <c r="Z247" s="247" t="e">
        <v>#VALUE!</v>
      </c>
      <c r="AA247" s="247" t="e">
        <v>#VALUE!</v>
      </c>
      <c r="AB247" s="247" t="e">
        <v>#VALUE!</v>
      </c>
      <c r="AC247" s="247" t="e">
        <v>#VALUE!</v>
      </c>
      <c r="AD247" s="247" t="e">
        <v>#VALUE!</v>
      </c>
      <c r="AE247" s="247" t="e">
        <v>#VALUE!</v>
      </c>
      <c r="AF247" s="247" t="e">
        <v>#VALUE!</v>
      </c>
      <c r="AR247" s="247"/>
      <c r="AS247" s="247"/>
      <c r="AT247" s="247"/>
      <c r="AU247" s="247"/>
      <c r="AV247" s="247"/>
      <c r="AW247" s="247"/>
      <c r="AX247" s="247"/>
      <c r="AY247" s="247"/>
      <c r="AZ247" s="247"/>
      <c r="BA247" s="247"/>
      <c r="BB247" s="247"/>
      <c r="BC247" s="247"/>
      <c r="BD247" s="247"/>
      <c r="BE247" s="247"/>
      <c r="BF247" s="247"/>
      <c r="BG247" s="247"/>
      <c r="BH247" s="247"/>
      <c r="BI247" s="247"/>
      <c r="BJ247" s="247"/>
      <c r="BK247" s="247"/>
      <c r="BL247" s="247"/>
      <c r="BM247" s="247"/>
      <c r="BN247" s="247"/>
    </row>
  </sheetData>
  <phoneticPr fontId="22" type="noConversion"/>
  <pageMargins left="0.75" right="0.75" top="1" bottom="1" header="0.5" footer="0.5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6"/>
  </sheetPr>
  <dimension ref="B1:AE248"/>
  <sheetViews>
    <sheetView workbookViewId="0"/>
  </sheetViews>
  <sheetFormatPr defaultRowHeight="12.75"/>
  <cols>
    <col min="1" max="1" width="9.140625" style="212"/>
    <col min="2" max="2" width="37.140625" style="212" customWidth="1"/>
    <col min="3" max="3" width="36.85546875" style="212" customWidth="1"/>
    <col min="4" max="4" width="10" style="212" customWidth="1"/>
    <col min="5" max="5" width="10" style="212" bestFit="1" customWidth="1"/>
    <col min="6" max="6" width="37.5703125" style="212" customWidth="1"/>
    <col min="7" max="7" width="10" style="212" bestFit="1" customWidth="1"/>
    <col min="8" max="9" width="10" style="212" customWidth="1"/>
    <col min="10" max="31" width="17.140625" style="215" bestFit="1" customWidth="1"/>
    <col min="32" max="34" width="12" style="212" bestFit="1" customWidth="1"/>
    <col min="35" max="35" width="15.140625" style="212" bestFit="1" customWidth="1"/>
    <col min="36" max="36" width="12" style="212" bestFit="1" customWidth="1"/>
    <col min="37" max="37" width="14.140625" style="212" bestFit="1" customWidth="1"/>
    <col min="38" max="38" width="12" style="212" bestFit="1" customWidth="1"/>
    <col min="39" max="39" width="12.85546875" style="212" bestFit="1" customWidth="1"/>
    <col min="40" max="40" width="12" style="212" bestFit="1" customWidth="1"/>
    <col min="41" max="41" width="14.140625" style="212" bestFit="1" customWidth="1"/>
    <col min="42" max="42" width="12" style="212" bestFit="1" customWidth="1"/>
    <col min="43" max="43" width="16.85546875" style="212" bestFit="1" customWidth="1"/>
    <col min="44" max="44" width="13.140625" style="212" bestFit="1" customWidth="1"/>
    <col min="45" max="45" width="18.42578125" style="212" bestFit="1" customWidth="1"/>
    <col min="46" max="46" width="12" style="212" bestFit="1" customWidth="1"/>
    <col min="47" max="47" width="17.28515625" style="212" bestFit="1" customWidth="1"/>
    <col min="48" max="48" width="14.5703125" style="212" bestFit="1" customWidth="1"/>
    <col min="49" max="49" width="19.85546875" style="212" bestFit="1" customWidth="1"/>
    <col min="50" max="52" width="12" style="212" bestFit="1" customWidth="1"/>
    <col min="53" max="53" width="16.85546875" style="212" bestFit="1" customWidth="1"/>
    <col min="54" max="16384" width="9.140625" style="212"/>
  </cols>
  <sheetData>
    <row r="1" spans="2:31">
      <c r="B1" s="212" t="s">
        <v>358</v>
      </c>
      <c r="C1" s="212" t="s">
        <v>359</v>
      </c>
    </row>
    <row r="3" spans="2:31">
      <c r="B3" s="212" t="s">
        <v>192</v>
      </c>
      <c r="J3" s="212" t="s">
        <v>383</v>
      </c>
      <c r="K3" s="212" t="s">
        <v>360</v>
      </c>
      <c r="L3" s="212"/>
      <c r="M3" s="212"/>
      <c r="N3" s="212"/>
      <c r="O3" s="212"/>
      <c r="P3" s="212"/>
      <c r="Q3" s="212"/>
      <c r="R3" s="212"/>
      <c r="S3" s="212"/>
      <c r="T3" s="212"/>
      <c r="U3" s="212"/>
      <c r="V3" s="212"/>
      <c r="W3" s="212"/>
      <c r="X3" s="212"/>
      <c r="Y3" s="212"/>
      <c r="Z3" s="212"/>
      <c r="AA3" s="212"/>
      <c r="AB3" s="212"/>
      <c r="AC3" s="212"/>
      <c r="AD3" s="212"/>
      <c r="AE3" s="212"/>
    </row>
    <row r="4" spans="2:31">
      <c r="J4" s="212" t="s">
        <v>384</v>
      </c>
      <c r="K4" s="212" t="s">
        <v>385</v>
      </c>
      <c r="L4" s="212" t="s">
        <v>386</v>
      </c>
      <c r="M4" s="212" t="s">
        <v>387</v>
      </c>
      <c r="N4" s="212" t="s">
        <v>388</v>
      </c>
      <c r="O4" s="212" t="s">
        <v>389</v>
      </c>
      <c r="P4" s="212" t="s">
        <v>390</v>
      </c>
      <c r="Q4" s="212" t="s">
        <v>391</v>
      </c>
      <c r="R4" s="212" t="s">
        <v>392</v>
      </c>
      <c r="S4" s="212" t="s">
        <v>393</v>
      </c>
      <c r="T4" s="212" t="s">
        <v>394</v>
      </c>
      <c r="U4" s="212" t="s">
        <v>395</v>
      </c>
      <c r="V4" s="212" t="s">
        <v>396</v>
      </c>
      <c r="W4" s="212" t="s">
        <v>397</v>
      </c>
      <c r="X4" s="212" t="s">
        <v>398</v>
      </c>
      <c r="Y4" s="212" t="s">
        <v>399</v>
      </c>
      <c r="Z4" s="212" t="s">
        <v>400</v>
      </c>
      <c r="AA4" s="212" t="s">
        <v>401</v>
      </c>
      <c r="AB4" s="212" t="s">
        <v>402</v>
      </c>
      <c r="AC4" s="212" t="s">
        <v>403</v>
      </c>
      <c r="AD4" s="212" t="s">
        <v>404</v>
      </c>
      <c r="AE4" s="212" t="s">
        <v>405</v>
      </c>
    </row>
    <row r="5" spans="2:31">
      <c r="B5" s="212" t="s">
        <v>330</v>
      </c>
      <c r="C5" s="212" t="s">
        <v>316</v>
      </c>
      <c r="D5" s="212" t="s">
        <v>190</v>
      </c>
      <c r="E5" s="212" t="s">
        <v>1866</v>
      </c>
      <c r="F5" s="212" t="s">
        <v>1498</v>
      </c>
      <c r="G5" s="212" t="s">
        <v>1495</v>
      </c>
      <c r="H5" s="212" t="s">
        <v>406</v>
      </c>
      <c r="I5" s="212" t="s">
        <v>350</v>
      </c>
      <c r="J5" s="212" t="s">
        <v>373</v>
      </c>
      <c r="K5" s="212" t="s">
        <v>375</v>
      </c>
      <c r="L5" s="212" t="s">
        <v>374</v>
      </c>
      <c r="M5" s="212" t="s">
        <v>382</v>
      </c>
      <c r="N5" s="212" t="s">
        <v>367</v>
      </c>
      <c r="O5" s="212" t="s">
        <v>369</v>
      </c>
      <c r="P5" s="212" t="s">
        <v>368</v>
      </c>
      <c r="Q5" s="212" t="s">
        <v>363</v>
      </c>
      <c r="R5" s="212" t="s">
        <v>361</v>
      </c>
      <c r="S5" s="212" t="s">
        <v>372</v>
      </c>
      <c r="T5" s="212" t="s">
        <v>365</v>
      </c>
      <c r="U5" s="212" t="s">
        <v>380</v>
      </c>
      <c r="V5" s="212" t="s">
        <v>376</v>
      </c>
      <c r="W5" s="212" t="s">
        <v>381</v>
      </c>
      <c r="X5" s="212" t="s">
        <v>379</v>
      </c>
      <c r="Y5" s="212" t="s">
        <v>362</v>
      </c>
      <c r="Z5" s="212" t="s">
        <v>364</v>
      </c>
      <c r="AA5" s="212" t="s">
        <v>378</v>
      </c>
      <c r="AB5" s="212" t="s">
        <v>366</v>
      </c>
      <c r="AC5" s="212" t="s">
        <v>377</v>
      </c>
      <c r="AD5" s="212" t="s">
        <v>370</v>
      </c>
      <c r="AE5" s="212" t="s">
        <v>371</v>
      </c>
    </row>
    <row r="6" spans="2:31">
      <c r="B6" s="212" t="s">
        <v>331</v>
      </c>
      <c r="C6" s="212" t="s">
        <v>1934</v>
      </c>
      <c r="D6" s="212">
        <v>1</v>
      </c>
      <c r="E6" s="212" t="s">
        <v>193</v>
      </c>
      <c r="F6" s="212" t="s">
        <v>1588</v>
      </c>
      <c r="G6" s="212" t="s">
        <v>140</v>
      </c>
      <c r="H6" s="212" t="s">
        <v>407</v>
      </c>
      <c r="I6" s="212">
        <v>0</v>
      </c>
      <c r="J6" s="215">
        <v>83</v>
      </c>
      <c r="K6" s="215">
        <v>83.3</v>
      </c>
      <c r="L6" s="215">
        <v>82.4</v>
      </c>
      <c r="M6" s="215">
        <v>82.6</v>
      </c>
      <c r="N6" s="215">
        <v>83</v>
      </c>
      <c r="O6" s="215">
        <v>83.5</v>
      </c>
      <c r="P6" s="215">
        <v>82.7</v>
      </c>
      <c r="Q6" s="215">
        <v>82.5</v>
      </c>
      <c r="R6" s="215">
        <v>83</v>
      </c>
      <c r="S6" s="215">
        <v>82.8</v>
      </c>
      <c r="T6" s="215">
        <v>83.8</v>
      </c>
      <c r="U6" s="215">
        <v>82.8</v>
      </c>
      <c r="V6" s="215">
        <v>82.3</v>
      </c>
      <c r="W6" s="215">
        <v>82.6</v>
      </c>
      <c r="X6" s="215">
        <v>82.6</v>
      </c>
      <c r="Y6" s="215">
        <v>82.6</v>
      </c>
      <c r="Z6" s="215">
        <v>81.7</v>
      </c>
      <c r="AA6" s="215">
        <v>82.1</v>
      </c>
      <c r="AB6" s="215">
        <v>81.900000000000006</v>
      </c>
      <c r="AC6" s="215">
        <v>82.9</v>
      </c>
      <c r="AD6" s="215">
        <v>82.1</v>
      </c>
      <c r="AE6" s="215">
        <v>82.8</v>
      </c>
    </row>
    <row r="7" spans="2:31">
      <c r="E7" s="212" t="s">
        <v>194</v>
      </c>
      <c r="F7" s="212" t="s">
        <v>1589</v>
      </c>
      <c r="G7" s="212" t="s">
        <v>140</v>
      </c>
      <c r="H7" s="212" t="s">
        <v>408</v>
      </c>
      <c r="I7" s="212">
        <v>0</v>
      </c>
      <c r="J7" s="215">
        <v>78.599999999999994</v>
      </c>
      <c r="K7" s="215">
        <v>79.5</v>
      </c>
      <c r="L7" s="215">
        <v>78.2</v>
      </c>
      <c r="M7" s="215">
        <v>78.900000000000006</v>
      </c>
      <c r="N7" s="215">
        <v>78.900000000000006</v>
      </c>
      <c r="O7" s="215">
        <v>79.3</v>
      </c>
      <c r="P7" s="215">
        <v>77.8</v>
      </c>
      <c r="Q7" s="215">
        <v>78.5</v>
      </c>
      <c r="R7" s="215">
        <v>79</v>
      </c>
      <c r="S7" s="215">
        <v>78.599999999999994</v>
      </c>
      <c r="T7" s="215">
        <v>79.400000000000006</v>
      </c>
      <c r="U7" s="215">
        <v>78.5</v>
      </c>
      <c r="V7" s="215">
        <v>77.8</v>
      </c>
      <c r="W7" s="215">
        <v>78.2</v>
      </c>
      <c r="X7" s="215">
        <v>78.400000000000006</v>
      </c>
      <c r="Y7" s="215">
        <v>78.3</v>
      </c>
      <c r="Z7" s="215">
        <v>77.599999999999994</v>
      </c>
      <c r="AA7" s="215">
        <v>77.5</v>
      </c>
      <c r="AB7" s="215">
        <v>77.8</v>
      </c>
      <c r="AC7" s="215">
        <v>78.599999999999994</v>
      </c>
      <c r="AD7" s="215">
        <v>77.3</v>
      </c>
      <c r="AE7" s="215">
        <v>78.5</v>
      </c>
    </row>
    <row r="8" spans="2:31">
      <c r="D8" s="212">
        <v>2</v>
      </c>
      <c r="E8" s="212" t="s">
        <v>195</v>
      </c>
      <c r="F8" s="212" t="s">
        <v>1590</v>
      </c>
      <c r="G8" s="212" t="s">
        <v>140</v>
      </c>
      <c r="H8" s="212" t="s">
        <v>419</v>
      </c>
      <c r="I8" s="212">
        <v>0</v>
      </c>
      <c r="J8" s="215" t="s">
        <v>191</v>
      </c>
      <c r="K8" s="215" t="s">
        <v>191</v>
      </c>
      <c r="L8" s="215" t="s">
        <v>191</v>
      </c>
      <c r="M8" s="215" t="s">
        <v>191</v>
      </c>
      <c r="N8" s="215" t="s">
        <v>191</v>
      </c>
      <c r="O8" s="215" t="s">
        <v>191</v>
      </c>
      <c r="P8" s="215" t="s">
        <v>191</v>
      </c>
      <c r="Q8" s="215" t="s">
        <v>191</v>
      </c>
      <c r="R8" s="215" t="s">
        <v>191</v>
      </c>
      <c r="S8" s="215" t="s">
        <v>191</v>
      </c>
      <c r="T8" s="215" t="s">
        <v>191</v>
      </c>
      <c r="U8" s="215" t="s">
        <v>191</v>
      </c>
      <c r="V8" s="215" t="s">
        <v>191</v>
      </c>
      <c r="W8" s="215" t="s">
        <v>191</v>
      </c>
      <c r="X8" s="215" t="s">
        <v>191</v>
      </c>
      <c r="Y8" s="215" t="s">
        <v>191</v>
      </c>
      <c r="Z8" s="215" t="s">
        <v>191</v>
      </c>
      <c r="AA8" s="215" t="s">
        <v>191</v>
      </c>
      <c r="AB8" s="215" t="s">
        <v>191</v>
      </c>
      <c r="AC8" s="215" t="s">
        <v>191</v>
      </c>
      <c r="AD8" s="215" t="s">
        <v>191</v>
      </c>
      <c r="AE8" s="215" t="s">
        <v>191</v>
      </c>
    </row>
    <row r="9" spans="2:31">
      <c r="E9" s="212" t="s">
        <v>196</v>
      </c>
      <c r="F9" s="212" t="s">
        <v>1591</v>
      </c>
      <c r="G9" s="212" t="s">
        <v>140</v>
      </c>
      <c r="H9" s="212" t="s">
        <v>420</v>
      </c>
      <c r="I9" s="212">
        <v>0</v>
      </c>
      <c r="J9" s="215" t="s">
        <v>191</v>
      </c>
      <c r="K9" s="215" t="s">
        <v>191</v>
      </c>
      <c r="L9" s="215" t="s">
        <v>191</v>
      </c>
      <c r="M9" s="215" t="s">
        <v>191</v>
      </c>
      <c r="N9" s="215" t="s">
        <v>191</v>
      </c>
      <c r="O9" s="215" t="s">
        <v>191</v>
      </c>
      <c r="P9" s="215" t="s">
        <v>191</v>
      </c>
      <c r="Q9" s="215" t="s">
        <v>191</v>
      </c>
      <c r="R9" s="215" t="s">
        <v>191</v>
      </c>
      <c r="S9" s="215" t="s">
        <v>191</v>
      </c>
      <c r="T9" s="215" t="s">
        <v>191</v>
      </c>
      <c r="U9" s="215" t="s">
        <v>191</v>
      </c>
      <c r="V9" s="215" t="s">
        <v>191</v>
      </c>
      <c r="W9" s="215" t="s">
        <v>191</v>
      </c>
      <c r="X9" s="215" t="s">
        <v>191</v>
      </c>
      <c r="Y9" s="215" t="s">
        <v>191</v>
      </c>
      <c r="Z9" s="215" t="s">
        <v>191</v>
      </c>
      <c r="AA9" s="215" t="s">
        <v>191</v>
      </c>
      <c r="AB9" s="215" t="s">
        <v>191</v>
      </c>
      <c r="AC9" s="215" t="s">
        <v>191</v>
      </c>
      <c r="AD9" s="215" t="s">
        <v>191</v>
      </c>
      <c r="AE9" s="215" t="s">
        <v>191</v>
      </c>
    </row>
    <row r="10" spans="2:31">
      <c r="E10" s="212" t="s">
        <v>197</v>
      </c>
      <c r="F10" s="212" t="s">
        <v>1592</v>
      </c>
      <c r="G10" s="212" t="s">
        <v>140</v>
      </c>
      <c r="H10" s="212" t="s">
        <v>418</v>
      </c>
      <c r="I10" s="212">
        <v>0</v>
      </c>
      <c r="J10" s="215" t="s">
        <v>191</v>
      </c>
      <c r="K10" s="215" t="s">
        <v>191</v>
      </c>
      <c r="L10" s="215" t="s">
        <v>191</v>
      </c>
      <c r="M10" s="215" t="s">
        <v>191</v>
      </c>
      <c r="N10" s="215" t="s">
        <v>191</v>
      </c>
      <c r="O10" s="215" t="s">
        <v>191</v>
      </c>
      <c r="P10" s="215" t="s">
        <v>191</v>
      </c>
      <c r="Q10" s="215" t="s">
        <v>191</v>
      </c>
      <c r="R10" s="215" t="s">
        <v>191</v>
      </c>
      <c r="S10" s="215" t="s">
        <v>191</v>
      </c>
      <c r="T10" s="215" t="s">
        <v>191</v>
      </c>
      <c r="U10" s="215" t="s">
        <v>191</v>
      </c>
      <c r="V10" s="215" t="s">
        <v>191</v>
      </c>
      <c r="W10" s="215" t="s">
        <v>191</v>
      </c>
      <c r="X10" s="215" t="s">
        <v>191</v>
      </c>
      <c r="Y10" s="215" t="s">
        <v>191</v>
      </c>
      <c r="Z10" s="215" t="s">
        <v>191</v>
      </c>
      <c r="AA10" s="215" t="s">
        <v>191</v>
      </c>
      <c r="AB10" s="215" t="s">
        <v>191</v>
      </c>
      <c r="AC10" s="215" t="s">
        <v>191</v>
      </c>
      <c r="AD10" s="215" t="s">
        <v>191</v>
      </c>
      <c r="AE10" s="215" t="s">
        <v>191</v>
      </c>
    </row>
    <row r="11" spans="2:31">
      <c r="D11" s="212">
        <v>3</v>
      </c>
      <c r="E11" s="212" t="s">
        <v>198</v>
      </c>
      <c r="F11" s="212" t="s">
        <v>1593</v>
      </c>
      <c r="G11" s="212" t="s">
        <v>140</v>
      </c>
      <c r="H11" s="212" t="s">
        <v>1348</v>
      </c>
      <c r="I11" s="212">
        <v>1</v>
      </c>
      <c r="J11" s="215" t="s">
        <v>191</v>
      </c>
      <c r="K11" s="215" t="s">
        <v>191</v>
      </c>
      <c r="L11" s="215" t="s">
        <v>191</v>
      </c>
      <c r="M11" s="215" t="s">
        <v>191</v>
      </c>
      <c r="N11" s="215" t="s">
        <v>191</v>
      </c>
      <c r="O11" s="215" t="s">
        <v>191</v>
      </c>
      <c r="P11" s="215" t="s">
        <v>191</v>
      </c>
      <c r="Q11" s="215" t="s">
        <v>191</v>
      </c>
      <c r="R11" s="215" t="s">
        <v>191</v>
      </c>
      <c r="S11" s="215" t="s">
        <v>191</v>
      </c>
      <c r="T11" s="215" t="s">
        <v>191</v>
      </c>
      <c r="U11" s="215" t="s">
        <v>191</v>
      </c>
      <c r="V11" s="215" t="s">
        <v>191</v>
      </c>
      <c r="W11" s="215" t="s">
        <v>191</v>
      </c>
      <c r="X11" s="215" t="s">
        <v>191</v>
      </c>
      <c r="Y11" s="215" t="s">
        <v>191</v>
      </c>
      <c r="Z11" s="215" t="s">
        <v>191</v>
      </c>
      <c r="AA11" s="215" t="s">
        <v>191</v>
      </c>
      <c r="AB11" s="215" t="s">
        <v>191</v>
      </c>
      <c r="AC11" s="215" t="s">
        <v>191</v>
      </c>
      <c r="AD11" s="215" t="s">
        <v>191</v>
      </c>
      <c r="AE11" s="215" t="s">
        <v>191</v>
      </c>
    </row>
    <row r="12" spans="2:31">
      <c r="E12" s="212" t="s">
        <v>199</v>
      </c>
      <c r="F12" s="212" t="s">
        <v>1594</v>
      </c>
      <c r="G12" s="212" t="s">
        <v>140</v>
      </c>
      <c r="H12" s="212" t="s">
        <v>1349</v>
      </c>
      <c r="I12" s="212">
        <v>1</v>
      </c>
      <c r="J12" s="215" t="s">
        <v>191</v>
      </c>
      <c r="K12" s="215" t="s">
        <v>191</v>
      </c>
      <c r="L12" s="215" t="s">
        <v>191</v>
      </c>
      <c r="M12" s="215" t="s">
        <v>191</v>
      </c>
      <c r="N12" s="215" t="s">
        <v>191</v>
      </c>
      <c r="O12" s="215" t="s">
        <v>191</v>
      </c>
      <c r="P12" s="215" t="s">
        <v>191</v>
      </c>
      <c r="Q12" s="215" t="s">
        <v>191</v>
      </c>
      <c r="R12" s="215" t="s">
        <v>191</v>
      </c>
      <c r="S12" s="215" t="s">
        <v>191</v>
      </c>
      <c r="T12" s="215" t="s">
        <v>191</v>
      </c>
      <c r="U12" s="215" t="s">
        <v>191</v>
      </c>
      <c r="V12" s="215" t="s">
        <v>191</v>
      </c>
      <c r="W12" s="215" t="s">
        <v>191</v>
      </c>
      <c r="X12" s="215" t="s">
        <v>191</v>
      </c>
      <c r="Y12" s="215" t="s">
        <v>191</v>
      </c>
      <c r="Z12" s="215" t="s">
        <v>191</v>
      </c>
      <c r="AA12" s="215" t="s">
        <v>191</v>
      </c>
      <c r="AB12" s="215" t="s">
        <v>191</v>
      </c>
      <c r="AC12" s="215" t="s">
        <v>191</v>
      </c>
      <c r="AD12" s="215" t="s">
        <v>191</v>
      </c>
      <c r="AE12" s="215" t="s">
        <v>191</v>
      </c>
    </row>
    <row r="13" spans="2:31">
      <c r="E13" s="212" t="s">
        <v>200</v>
      </c>
      <c r="F13" s="212" t="s">
        <v>1595</v>
      </c>
      <c r="G13" s="212" t="s">
        <v>140</v>
      </c>
      <c r="H13" s="212" t="s">
        <v>1347</v>
      </c>
      <c r="I13" s="212">
        <v>1</v>
      </c>
      <c r="J13" s="215" t="s">
        <v>191</v>
      </c>
      <c r="K13" s="215" t="s">
        <v>191</v>
      </c>
      <c r="L13" s="215" t="s">
        <v>191</v>
      </c>
      <c r="M13" s="215" t="s">
        <v>191</v>
      </c>
      <c r="N13" s="215" t="s">
        <v>191</v>
      </c>
      <c r="O13" s="215" t="s">
        <v>191</v>
      </c>
      <c r="P13" s="215" t="s">
        <v>191</v>
      </c>
      <c r="Q13" s="215" t="s">
        <v>191</v>
      </c>
      <c r="R13" s="215" t="s">
        <v>191</v>
      </c>
      <c r="S13" s="215" t="s">
        <v>191</v>
      </c>
      <c r="T13" s="215" t="s">
        <v>191</v>
      </c>
      <c r="U13" s="215" t="s">
        <v>191</v>
      </c>
      <c r="V13" s="215" t="s">
        <v>191</v>
      </c>
      <c r="W13" s="215" t="s">
        <v>191</v>
      </c>
      <c r="X13" s="215" t="s">
        <v>191</v>
      </c>
      <c r="Y13" s="215" t="s">
        <v>191</v>
      </c>
      <c r="Z13" s="215" t="s">
        <v>191</v>
      </c>
      <c r="AA13" s="215" t="s">
        <v>191</v>
      </c>
      <c r="AB13" s="215" t="s">
        <v>191</v>
      </c>
      <c r="AC13" s="215" t="s">
        <v>191</v>
      </c>
      <c r="AD13" s="215" t="s">
        <v>191</v>
      </c>
      <c r="AE13" s="215" t="s">
        <v>191</v>
      </c>
    </row>
    <row r="14" spans="2:31">
      <c r="D14" s="212">
        <v>4</v>
      </c>
      <c r="E14" s="212" t="s">
        <v>201</v>
      </c>
      <c r="F14" s="212" t="s">
        <v>1529</v>
      </c>
      <c r="G14" s="212" t="s">
        <v>1496</v>
      </c>
      <c r="H14" s="212" t="s">
        <v>410</v>
      </c>
      <c r="I14" s="212">
        <v>1</v>
      </c>
      <c r="J14" s="215">
        <v>37.622199999999999</v>
      </c>
      <c r="K14" s="215">
        <v>29.080300000000001</v>
      </c>
      <c r="L14" s="215">
        <v>37.903500000000001</v>
      </c>
      <c r="M14" s="215">
        <v>27.279800000000002</v>
      </c>
      <c r="N14" s="215">
        <v>23.5153</v>
      </c>
      <c r="O14" s="215">
        <v>24.161100000000001</v>
      </c>
      <c r="P14" s="215">
        <v>28.825399999999998</v>
      </c>
      <c r="Q14" s="215">
        <v>37.325000000000003</v>
      </c>
      <c r="R14" s="215">
        <v>26.332899999999999</v>
      </c>
      <c r="S14" s="215">
        <v>34.656100000000002</v>
      </c>
      <c r="T14" s="215">
        <v>23.0898</v>
      </c>
      <c r="U14" s="215">
        <v>29.668800000000001</v>
      </c>
      <c r="V14" s="215">
        <v>30.3248</v>
      </c>
      <c r="W14" s="215">
        <v>36.037500000000001</v>
      </c>
      <c r="X14" s="215">
        <v>36.422899999999998</v>
      </c>
      <c r="Y14" s="215">
        <v>27.832999999999998</v>
      </c>
      <c r="Z14" s="215">
        <v>36.071199999999997</v>
      </c>
      <c r="AA14" s="215">
        <v>30.063800000000001</v>
      </c>
      <c r="AB14" s="215">
        <v>30.615200000000002</v>
      </c>
      <c r="AC14" s="215">
        <v>24.262899999999998</v>
      </c>
      <c r="AD14" s="215">
        <v>27.6905</v>
      </c>
      <c r="AE14" s="215">
        <v>31.6431</v>
      </c>
    </row>
    <row r="15" spans="2:31">
      <c r="E15" s="212" t="s">
        <v>202</v>
      </c>
      <c r="F15" s="212" t="s">
        <v>1530</v>
      </c>
      <c r="G15" s="212" t="s">
        <v>1496</v>
      </c>
      <c r="H15" s="212" t="s">
        <v>411</v>
      </c>
      <c r="I15" s="212">
        <v>1</v>
      </c>
      <c r="J15" s="215">
        <v>62.8996</v>
      </c>
      <c r="K15" s="215">
        <v>55.035200000000003</v>
      </c>
      <c r="L15" s="215">
        <v>63.120899999999999</v>
      </c>
      <c r="M15" s="215">
        <v>51.949399999999997</v>
      </c>
      <c r="N15" s="215">
        <v>48.134300000000003</v>
      </c>
      <c r="O15" s="215">
        <v>50.454599999999999</v>
      </c>
      <c r="P15" s="215">
        <v>55.0563</v>
      </c>
      <c r="Q15" s="215">
        <v>72.994500000000002</v>
      </c>
      <c r="R15" s="215">
        <v>63.02</v>
      </c>
      <c r="S15" s="215">
        <v>66.711799999999997</v>
      </c>
      <c r="T15" s="215">
        <v>56.403599999999997</v>
      </c>
      <c r="U15" s="215">
        <v>52.758499999999998</v>
      </c>
      <c r="V15" s="215">
        <v>56.118899999999996</v>
      </c>
      <c r="W15" s="215">
        <v>61.533999999999999</v>
      </c>
      <c r="X15" s="215">
        <v>62.633299999999998</v>
      </c>
      <c r="Y15" s="215">
        <v>51.853900000000003</v>
      </c>
      <c r="Z15" s="215">
        <v>59.7498</v>
      </c>
      <c r="AA15" s="215">
        <v>56.4405</v>
      </c>
      <c r="AB15" s="215">
        <v>50.5291</v>
      </c>
      <c r="AC15" s="215">
        <v>44.139800000000001</v>
      </c>
      <c r="AD15" s="215">
        <v>49.013300000000001</v>
      </c>
      <c r="AE15" s="215">
        <v>57.528199999999998</v>
      </c>
    </row>
    <row r="16" spans="2:31">
      <c r="E16" s="212" t="s">
        <v>203</v>
      </c>
      <c r="F16" s="212" t="s">
        <v>1527</v>
      </c>
      <c r="G16" s="212" t="s">
        <v>1496</v>
      </c>
      <c r="H16" s="212" t="s">
        <v>409</v>
      </c>
      <c r="I16" s="212">
        <v>1</v>
      </c>
      <c r="J16" s="215">
        <v>49.221800000000002</v>
      </c>
      <c r="K16" s="215">
        <v>41.194299999999998</v>
      </c>
      <c r="L16" s="215">
        <v>49.938299999999998</v>
      </c>
      <c r="M16" s="215">
        <v>38.651899999999998</v>
      </c>
      <c r="N16" s="215">
        <v>36.1905</v>
      </c>
      <c r="O16" s="215">
        <v>36.792499999999997</v>
      </c>
      <c r="P16" s="215">
        <v>41.307000000000002</v>
      </c>
      <c r="Q16" s="215">
        <v>54.4955</v>
      </c>
      <c r="R16" s="215">
        <v>43.842399999999998</v>
      </c>
      <c r="S16" s="215">
        <v>49.616999999999997</v>
      </c>
      <c r="T16" s="215">
        <v>39.031500000000001</v>
      </c>
      <c r="U16" s="215">
        <v>40.658299999999997</v>
      </c>
      <c r="V16" s="215">
        <v>42.771599999999999</v>
      </c>
      <c r="W16" s="215">
        <v>47.837600000000002</v>
      </c>
      <c r="X16" s="215">
        <v>48.534799999999997</v>
      </c>
      <c r="Y16" s="215">
        <v>39.152700000000003</v>
      </c>
      <c r="Z16" s="215">
        <v>47.428899999999999</v>
      </c>
      <c r="AA16" s="215">
        <v>42.658000000000001</v>
      </c>
      <c r="AB16" s="215">
        <v>39.647300000000001</v>
      </c>
      <c r="AC16" s="215">
        <v>33.633000000000003</v>
      </c>
      <c r="AD16" s="215">
        <v>37.542700000000004</v>
      </c>
      <c r="AE16" s="215">
        <v>43.819299999999998</v>
      </c>
    </row>
    <row r="17" spans="2:31">
      <c r="D17" s="212">
        <v>5</v>
      </c>
      <c r="E17" s="212" t="s">
        <v>204</v>
      </c>
      <c r="F17" s="212" t="s">
        <v>1596</v>
      </c>
      <c r="G17" s="212" t="s">
        <v>1496</v>
      </c>
      <c r="H17" s="212" t="s">
        <v>413</v>
      </c>
      <c r="I17" s="212">
        <v>1</v>
      </c>
      <c r="J17" s="215">
        <v>41.641800000000003</v>
      </c>
      <c r="K17" s="215">
        <v>40.159199999999998</v>
      </c>
      <c r="L17" s="215">
        <v>48.481000000000002</v>
      </c>
      <c r="M17" s="215">
        <v>45.732700000000001</v>
      </c>
      <c r="N17" s="215">
        <v>46.254300000000001</v>
      </c>
      <c r="O17" s="215">
        <v>41.372</v>
      </c>
      <c r="P17" s="215">
        <v>51.775500000000001</v>
      </c>
      <c r="Q17" s="215">
        <v>52.608899999999998</v>
      </c>
      <c r="R17" s="215">
        <v>40.5976</v>
      </c>
      <c r="S17" s="215">
        <v>42.036000000000001</v>
      </c>
      <c r="T17" s="215">
        <v>38.622199999999999</v>
      </c>
      <c r="U17" s="215">
        <v>46.3782</v>
      </c>
      <c r="V17" s="215">
        <v>51.146700000000003</v>
      </c>
      <c r="W17" s="215">
        <v>48.990200000000002</v>
      </c>
      <c r="X17" s="215">
        <v>49.238799999999998</v>
      </c>
      <c r="Y17" s="215">
        <v>50.5122</v>
      </c>
      <c r="Z17" s="215">
        <v>61.6633</v>
      </c>
      <c r="AA17" s="215">
        <v>53.612000000000002</v>
      </c>
      <c r="AB17" s="215">
        <v>52.808799999999998</v>
      </c>
      <c r="AC17" s="215">
        <v>51.426000000000002</v>
      </c>
      <c r="AD17" s="215">
        <v>59.841700000000003</v>
      </c>
      <c r="AE17" s="215">
        <v>46.454900000000002</v>
      </c>
    </row>
    <row r="18" spans="2:31">
      <c r="E18" s="212" t="s">
        <v>205</v>
      </c>
      <c r="F18" s="212" t="s">
        <v>1597</v>
      </c>
      <c r="G18" s="212" t="s">
        <v>1496</v>
      </c>
      <c r="H18" s="212" t="s">
        <v>414</v>
      </c>
      <c r="I18" s="212">
        <v>1</v>
      </c>
      <c r="J18" s="215">
        <v>61.033299999999997</v>
      </c>
      <c r="K18" s="215">
        <v>48.755800000000001</v>
      </c>
      <c r="L18" s="215">
        <v>73.440200000000004</v>
      </c>
      <c r="M18" s="215">
        <v>65.148899999999998</v>
      </c>
      <c r="N18" s="215">
        <v>68.256699999999995</v>
      </c>
      <c r="O18" s="215">
        <v>52.102499999999999</v>
      </c>
      <c r="P18" s="215">
        <v>68.300700000000006</v>
      </c>
      <c r="Q18" s="215">
        <v>84.546000000000006</v>
      </c>
      <c r="R18" s="215">
        <v>70.363500000000002</v>
      </c>
      <c r="S18" s="215">
        <v>59.0426</v>
      </c>
      <c r="T18" s="215">
        <v>52.3947</v>
      </c>
      <c r="U18" s="215">
        <v>65.799199999999999</v>
      </c>
      <c r="V18" s="215">
        <v>76.939099999999996</v>
      </c>
      <c r="W18" s="215">
        <v>70.548100000000005</v>
      </c>
      <c r="X18" s="215">
        <v>56.832700000000003</v>
      </c>
      <c r="Y18" s="215">
        <v>68.344800000000006</v>
      </c>
      <c r="Z18" s="215">
        <v>75.545900000000003</v>
      </c>
      <c r="AA18" s="215">
        <v>71.847700000000003</v>
      </c>
      <c r="AB18" s="215">
        <v>68.655900000000003</v>
      </c>
      <c r="AC18" s="215">
        <v>65.465400000000002</v>
      </c>
      <c r="AD18" s="215">
        <v>76.406300000000002</v>
      </c>
      <c r="AE18" s="215">
        <v>64.868499999999997</v>
      </c>
    </row>
    <row r="19" spans="2:31">
      <c r="E19" s="212" t="s">
        <v>206</v>
      </c>
      <c r="F19" s="212" t="s">
        <v>1598</v>
      </c>
      <c r="G19" s="212" t="s">
        <v>1496</v>
      </c>
      <c r="H19" s="212" t="s">
        <v>412</v>
      </c>
      <c r="I19" s="212">
        <v>1</v>
      </c>
      <c r="J19" s="215">
        <v>50.313499999999998</v>
      </c>
      <c r="K19" s="215">
        <v>44.1678</v>
      </c>
      <c r="L19" s="215">
        <v>60.024900000000002</v>
      </c>
      <c r="M19" s="215">
        <v>54.709299999999999</v>
      </c>
      <c r="N19" s="215">
        <v>56.337000000000003</v>
      </c>
      <c r="O19" s="215">
        <v>46.288800000000002</v>
      </c>
      <c r="P19" s="215">
        <v>59.467500000000001</v>
      </c>
      <c r="Q19" s="215">
        <v>67.733999999999995</v>
      </c>
      <c r="R19" s="215">
        <v>54.289200000000001</v>
      </c>
      <c r="S19" s="215">
        <v>49.6477</v>
      </c>
      <c r="T19" s="215">
        <v>44.939900000000002</v>
      </c>
      <c r="U19" s="215">
        <v>55.320799999999998</v>
      </c>
      <c r="V19" s="215">
        <v>62.899299999999997</v>
      </c>
      <c r="W19" s="215">
        <v>58.969700000000003</v>
      </c>
      <c r="X19" s="215">
        <v>52.393099999999997</v>
      </c>
      <c r="Y19" s="215">
        <v>58.968800000000002</v>
      </c>
      <c r="Z19" s="215">
        <v>67.964200000000005</v>
      </c>
      <c r="AA19" s="215">
        <v>61.7151</v>
      </c>
      <c r="AB19" s="215">
        <v>60.088500000000003</v>
      </c>
      <c r="AC19" s="215">
        <v>58.014899999999997</v>
      </c>
      <c r="AD19" s="215">
        <v>67.877600000000001</v>
      </c>
      <c r="AE19" s="215">
        <v>54.869100000000003</v>
      </c>
    </row>
    <row r="20" spans="2:31">
      <c r="D20" s="212">
        <v>6</v>
      </c>
      <c r="E20" s="212" t="s">
        <v>207</v>
      </c>
      <c r="F20" s="212" t="s">
        <v>1599</v>
      </c>
      <c r="G20" s="212" t="s">
        <v>140</v>
      </c>
      <c r="H20" s="212" t="s">
        <v>416</v>
      </c>
      <c r="I20" s="212">
        <v>1</v>
      </c>
      <c r="J20" s="215">
        <v>39.133000000000003</v>
      </c>
      <c r="K20" s="215">
        <v>34.695999999999998</v>
      </c>
      <c r="L20" s="215">
        <v>46.05</v>
      </c>
      <c r="M20" s="215">
        <v>45.591000000000001</v>
      </c>
      <c r="N20" s="215">
        <v>38.945999999999998</v>
      </c>
      <c r="O20" s="215">
        <v>40.171999999999997</v>
      </c>
      <c r="P20" s="215">
        <v>52.298999999999999</v>
      </c>
      <c r="Q20" s="215">
        <v>38.194000000000003</v>
      </c>
      <c r="R20" s="215">
        <v>41.628</v>
      </c>
      <c r="S20" s="215">
        <v>44.393999999999998</v>
      </c>
      <c r="T20" s="215">
        <v>26.457000000000001</v>
      </c>
      <c r="U20" s="215">
        <v>42.734000000000002</v>
      </c>
      <c r="V20" s="215">
        <v>50.454999999999998</v>
      </c>
      <c r="W20" s="215">
        <v>58.48</v>
      </c>
      <c r="X20" s="215">
        <v>37.923000000000002</v>
      </c>
      <c r="Y20" s="215">
        <v>38.119999999999997</v>
      </c>
      <c r="Z20" s="215">
        <v>43.597999999999999</v>
      </c>
      <c r="AA20" s="215">
        <v>53.314</v>
      </c>
      <c r="AB20" s="215">
        <v>49.353999999999999</v>
      </c>
      <c r="AC20" s="215">
        <v>47.47</v>
      </c>
      <c r="AD20" s="215">
        <v>41.895000000000003</v>
      </c>
      <c r="AE20" s="215">
        <v>42.881999999999998</v>
      </c>
    </row>
    <row r="21" spans="2:31">
      <c r="E21" s="212" t="s">
        <v>208</v>
      </c>
      <c r="F21" s="212" t="s">
        <v>1600</v>
      </c>
      <c r="G21" s="212" t="s">
        <v>140</v>
      </c>
      <c r="H21" s="212" t="s">
        <v>417</v>
      </c>
      <c r="I21" s="212">
        <v>1</v>
      </c>
      <c r="J21" s="215">
        <v>103.161</v>
      </c>
      <c r="K21" s="215">
        <v>90.150999999999996</v>
      </c>
      <c r="L21" s="215">
        <v>123.45</v>
      </c>
      <c r="M21" s="215">
        <v>119.928</v>
      </c>
      <c r="N21" s="215">
        <v>119.452</v>
      </c>
      <c r="O21" s="215">
        <v>104.242</v>
      </c>
      <c r="P21" s="215">
        <v>131.39400000000001</v>
      </c>
      <c r="Q21" s="215">
        <v>123.208</v>
      </c>
      <c r="R21" s="215">
        <v>116.675</v>
      </c>
      <c r="S21" s="215">
        <v>115.495</v>
      </c>
      <c r="T21" s="215">
        <v>102.34099999999999</v>
      </c>
      <c r="U21" s="215">
        <v>121.28</v>
      </c>
      <c r="V21" s="215">
        <v>149.25</v>
      </c>
      <c r="W21" s="215">
        <v>127.262</v>
      </c>
      <c r="X21" s="215">
        <v>116.902</v>
      </c>
      <c r="Y21" s="215">
        <v>119.258</v>
      </c>
      <c r="Z21" s="215">
        <v>119.402</v>
      </c>
      <c r="AA21" s="215">
        <v>135.976</v>
      </c>
      <c r="AB21" s="215">
        <v>137.07499999999999</v>
      </c>
      <c r="AC21" s="215">
        <v>115.04300000000001</v>
      </c>
      <c r="AD21" s="215">
        <v>148.499</v>
      </c>
      <c r="AE21" s="215">
        <v>118.041</v>
      </c>
    </row>
    <row r="22" spans="2:31">
      <c r="E22" s="212" t="s">
        <v>209</v>
      </c>
      <c r="F22" s="212" t="s">
        <v>1601</v>
      </c>
      <c r="G22" s="212" t="s">
        <v>140</v>
      </c>
      <c r="H22" s="212" t="s">
        <v>415</v>
      </c>
      <c r="I22" s="212">
        <v>1</v>
      </c>
      <c r="J22" s="215">
        <v>68.341999999999999</v>
      </c>
      <c r="K22" s="215">
        <v>61.112000000000002</v>
      </c>
      <c r="L22" s="215">
        <v>82.161000000000001</v>
      </c>
      <c r="M22" s="215">
        <v>80.53</v>
      </c>
      <c r="N22" s="215">
        <v>76.349000000000004</v>
      </c>
      <c r="O22" s="215">
        <v>70.724000000000004</v>
      </c>
      <c r="P22" s="215">
        <v>90.075999999999993</v>
      </c>
      <c r="Q22" s="215">
        <v>78.162999999999997</v>
      </c>
      <c r="R22" s="215">
        <v>77.512</v>
      </c>
      <c r="S22" s="215">
        <v>77.403999999999996</v>
      </c>
      <c r="T22" s="215">
        <v>62.094000000000001</v>
      </c>
      <c r="U22" s="215">
        <v>79.754999999999995</v>
      </c>
      <c r="V22" s="215">
        <v>96.980999999999995</v>
      </c>
      <c r="W22" s="215">
        <v>90.513000000000005</v>
      </c>
      <c r="X22" s="215">
        <v>74.938999999999993</v>
      </c>
      <c r="Y22" s="215">
        <v>76.495000000000005</v>
      </c>
      <c r="Z22" s="215">
        <v>79.760999999999996</v>
      </c>
      <c r="AA22" s="215">
        <v>91.497</v>
      </c>
      <c r="AB22" s="215">
        <v>90.882999999999996</v>
      </c>
      <c r="AC22" s="215">
        <v>79.421999999999997</v>
      </c>
      <c r="AD22" s="215">
        <v>93.100999999999999</v>
      </c>
      <c r="AE22" s="215">
        <v>78.039000000000001</v>
      </c>
    </row>
    <row r="23" spans="2:31">
      <c r="D23" s="212">
        <v>7</v>
      </c>
      <c r="E23" s="212" t="s">
        <v>210</v>
      </c>
      <c r="F23" s="212" t="s">
        <v>1566</v>
      </c>
      <c r="G23" s="212" t="s">
        <v>1497</v>
      </c>
      <c r="H23" s="212" t="s">
        <v>422</v>
      </c>
      <c r="I23" s="212">
        <v>1</v>
      </c>
      <c r="J23" s="215">
        <v>1052.641586</v>
      </c>
      <c r="K23" s="215">
        <v>990.64906140000005</v>
      </c>
      <c r="L23" s="215">
        <v>1082.794496</v>
      </c>
      <c r="M23" s="215">
        <v>1001.193004</v>
      </c>
      <c r="N23" s="215">
        <v>975.85154350000005</v>
      </c>
      <c r="O23" s="215">
        <v>999.24716060000003</v>
      </c>
      <c r="P23" s="215">
        <v>1041.077</v>
      </c>
      <c r="Q23" s="215">
        <v>1180.3003530000001</v>
      </c>
      <c r="R23" s="215">
        <v>1017.2803259999999</v>
      </c>
      <c r="S23" s="215">
        <v>1057.7592110000001</v>
      </c>
      <c r="T23" s="215">
        <v>1127.1670019999999</v>
      </c>
      <c r="U23" s="215">
        <v>1074.5364589999999</v>
      </c>
      <c r="V23" s="215">
        <v>1082.5407379999999</v>
      </c>
      <c r="W23" s="215">
        <v>1059.457412</v>
      </c>
      <c r="X23" s="215">
        <v>1156.4224300000001</v>
      </c>
      <c r="Y23" s="215">
        <v>1163.1085310000001</v>
      </c>
      <c r="Z23" s="215">
        <v>1065.6416240000001</v>
      </c>
      <c r="AA23" s="215">
        <v>1211.206981</v>
      </c>
      <c r="AB23" s="215">
        <v>1110.973878</v>
      </c>
      <c r="AC23" s="215">
        <v>1226.8597339999999</v>
      </c>
      <c r="AD23" s="215">
        <v>1194.454469</v>
      </c>
      <c r="AE23" s="215">
        <v>1071.3799899999999</v>
      </c>
    </row>
    <row r="24" spans="2:31">
      <c r="E24" s="212" t="s">
        <v>211</v>
      </c>
      <c r="F24" s="212" t="s">
        <v>1567</v>
      </c>
      <c r="G24" s="212" t="s">
        <v>1497</v>
      </c>
      <c r="H24" s="212" t="s">
        <v>423</v>
      </c>
      <c r="I24" s="212">
        <v>1</v>
      </c>
      <c r="J24" s="215">
        <v>1400.7693389999999</v>
      </c>
      <c r="K24" s="215">
        <v>1187.2423699999999</v>
      </c>
      <c r="L24" s="215">
        <v>1340.195307</v>
      </c>
      <c r="M24" s="215">
        <v>1335.02037</v>
      </c>
      <c r="N24" s="215">
        <v>1355.3629060000001</v>
      </c>
      <c r="O24" s="215">
        <v>1442.8822729999999</v>
      </c>
      <c r="P24" s="215">
        <v>1364.0995009999999</v>
      </c>
      <c r="Q24" s="215">
        <v>1615.330381</v>
      </c>
      <c r="R24" s="215">
        <v>1295.1930359999999</v>
      </c>
      <c r="S24" s="215">
        <v>1381.157211</v>
      </c>
      <c r="T24" s="215">
        <v>1380.524077</v>
      </c>
      <c r="U24" s="215">
        <v>1434.4511</v>
      </c>
      <c r="V24" s="215">
        <v>1393.7752840000001</v>
      </c>
      <c r="W24" s="215">
        <v>1446.3911880000001</v>
      </c>
      <c r="X24" s="215">
        <v>1608.4791009999999</v>
      </c>
      <c r="Y24" s="215">
        <v>1459.55124</v>
      </c>
      <c r="Z24" s="215">
        <v>1404.3018139999999</v>
      </c>
      <c r="AA24" s="215">
        <v>1585.341111</v>
      </c>
      <c r="AB24" s="215">
        <v>1277.7985450000001</v>
      </c>
      <c r="AC24" s="215">
        <v>1587.5409159999999</v>
      </c>
      <c r="AD24" s="215">
        <v>1560.547413</v>
      </c>
      <c r="AE24" s="215">
        <v>1409.137594</v>
      </c>
    </row>
    <row r="25" spans="2:31">
      <c r="E25" s="212" t="s">
        <v>212</v>
      </c>
      <c r="F25" s="212" t="s">
        <v>1602</v>
      </c>
      <c r="G25" s="212" t="s">
        <v>1497</v>
      </c>
      <c r="H25" s="212" t="s">
        <v>421</v>
      </c>
      <c r="I25" s="212">
        <v>1</v>
      </c>
      <c r="J25" s="215">
        <v>1195.422157</v>
      </c>
      <c r="K25" s="215">
        <v>1076.287542</v>
      </c>
      <c r="L25" s="215">
        <v>1184.3071299999999</v>
      </c>
      <c r="M25" s="215">
        <v>1143.139148</v>
      </c>
      <c r="N25" s="215">
        <v>1139.1498759999999</v>
      </c>
      <c r="O25" s="215">
        <v>1199.5002219999999</v>
      </c>
      <c r="P25" s="215">
        <v>1180.6524589999999</v>
      </c>
      <c r="Q25" s="215">
        <v>1371.4484849999999</v>
      </c>
      <c r="R25" s="215">
        <v>1131.4913879999999</v>
      </c>
      <c r="S25" s="215">
        <v>1196.268636</v>
      </c>
      <c r="T25" s="215">
        <v>1239.6275860000001</v>
      </c>
      <c r="U25" s="215">
        <v>1230.293786</v>
      </c>
      <c r="V25" s="215">
        <v>1213.9117220000001</v>
      </c>
      <c r="W25" s="215">
        <v>1218.618635</v>
      </c>
      <c r="X25" s="215">
        <v>1348.3381260000001</v>
      </c>
      <c r="Y25" s="215">
        <v>1295.843928</v>
      </c>
      <c r="Z25" s="215">
        <v>1212.338141</v>
      </c>
      <c r="AA25" s="215">
        <v>1368.317978</v>
      </c>
      <c r="AB25" s="215">
        <v>1179.0321839999999</v>
      </c>
      <c r="AC25" s="215">
        <v>1380.63285</v>
      </c>
      <c r="AD25" s="215">
        <v>1359.776036</v>
      </c>
      <c r="AE25" s="215">
        <v>1215.4771410000001</v>
      </c>
    </row>
    <row r="26" spans="2:31">
      <c r="D26" s="212">
        <v>8</v>
      </c>
      <c r="E26" s="212" t="s">
        <v>213</v>
      </c>
      <c r="F26" s="212" t="s">
        <v>1603</v>
      </c>
      <c r="G26" s="212" t="s">
        <v>140</v>
      </c>
      <c r="H26" s="212" t="s">
        <v>426</v>
      </c>
      <c r="I26" s="212">
        <v>0</v>
      </c>
      <c r="J26" s="215" t="s">
        <v>191</v>
      </c>
      <c r="K26" s="215" t="s">
        <v>191</v>
      </c>
      <c r="L26" s="215" t="s">
        <v>191</v>
      </c>
      <c r="M26" s="215" t="s">
        <v>191</v>
      </c>
      <c r="N26" s="215" t="s">
        <v>191</v>
      </c>
      <c r="O26" s="215" t="s">
        <v>191</v>
      </c>
      <c r="P26" s="215" t="s">
        <v>191</v>
      </c>
      <c r="Q26" s="215" t="s">
        <v>191</v>
      </c>
      <c r="R26" s="215" t="s">
        <v>191</v>
      </c>
      <c r="S26" s="215" t="s">
        <v>191</v>
      </c>
      <c r="T26" s="215" t="s">
        <v>191</v>
      </c>
      <c r="U26" s="215" t="s">
        <v>191</v>
      </c>
      <c r="V26" s="215" t="s">
        <v>191</v>
      </c>
      <c r="W26" s="215" t="s">
        <v>191</v>
      </c>
      <c r="X26" s="215" t="s">
        <v>191</v>
      </c>
      <c r="Y26" s="215" t="s">
        <v>191</v>
      </c>
      <c r="Z26" s="215" t="s">
        <v>191</v>
      </c>
      <c r="AA26" s="215" t="s">
        <v>191</v>
      </c>
      <c r="AB26" s="215" t="s">
        <v>191</v>
      </c>
      <c r="AC26" s="215" t="s">
        <v>191</v>
      </c>
      <c r="AD26" s="215" t="s">
        <v>191</v>
      </c>
      <c r="AE26" s="215" t="s">
        <v>191</v>
      </c>
    </row>
    <row r="27" spans="2:31">
      <c r="D27" s="212">
        <v>9</v>
      </c>
      <c r="E27" s="212" t="s">
        <v>214</v>
      </c>
      <c r="F27" s="212" t="s">
        <v>1604</v>
      </c>
      <c r="G27" s="212" t="s">
        <v>140</v>
      </c>
      <c r="H27" s="212" t="s">
        <v>427</v>
      </c>
      <c r="I27" s="212">
        <v>1</v>
      </c>
      <c r="J27" s="215">
        <v>14.30484865</v>
      </c>
      <c r="K27" s="215">
        <v>10.2310231</v>
      </c>
      <c r="L27" s="215">
        <v>9.6446700510000003</v>
      </c>
      <c r="M27" s="215">
        <v>13.0787037</v>
      </c>
      <c r="N27" s="215">
        <v>8.9928057549999991</v>
      </c>
      <c r="O27" s="215">
        <v>8.1818181820000007</v>
      </c>
      <c r="P27" s="215">
        <v>10.162601629999999</v>
      </c>
      <c r="Q27" s="215">
        <v>10.31746032</v>
      </c>
      <c r="R27" s="215">
        <v>13.92405063</v>
      </c>
      <c r="S27" s="215">
        <v>11.589635850000001</v>
      </c>
      <c r="T27" s="215">
        <v>6.0518731990000001</v>
      </c>
      <c r="U27" s="215">
        <v>11.241830070000001</v>
      </c>
      <c r="V27" s="215">
        <v>10.38461538</v>
      </c>
      <c r="W27" s="215">
        <v>7.8590785910000003</v>
      </c>
      <c r="X27" s="215">
        <v>8.098591549</v>
      </c>
      <c r="Y27" s="215">
        <v>9.5477386929999994</v>
      </c>
      <c r="Z27" s="215">
        <v>9.7902097900000005</v>
      </c>
      <c r="AA27" s="215">
        <v>7.6481835560000002</v>
      </c>
      <c r="AB27" s="215">
        <v>13.33333333</v>
      </c>
      <c r="AC27" s="215">
        <v>11.28640777</v>
      </c>
      <c r="AD27" s="215">
        <v>7.8149920259999996</v>
      </c>
      <c r="AE27" s="215">
        <v>11.04706058</v>
      </c>
    </row>
    <row r="28" spans="2:31">
      <c r="B28" s="212" t="s">
        <v>332</v>
      </c>
      <c r="C28" s="212" t="s">
        <v>1935</v>
      </c>
      <c r="D28" s="212">
        <v>10</v>
      </c>
      <c r="E28" s="212" t="s">
        <v>215</v>
      </c>
      <c r="F28" s="212" t="s">
        <v>1568</v>
      </c>
      <c r="G28" s="212" t="s">
        <v>1497</v>
      </c>
      <c r="H28" s="212" t="s">
        <v>424</v>
      </c>
      <c r="I28" s="212">
        <v>0</v>
      </c>
      <c r="J28" s="215" t="s">
        <v>191</v>
      </c>
      <c r="K28" s="215" t="s">
        <v>191</v>
      </c>
      <c r="L28" s="215" t="s">
        <v>191</v>
      </c>
      <c r="M28" s="215" t="s">
        <v>191</v>
      </c>
      <c r="N28" s="215" t="s">
        <v>191</v>
      </c>
      <c r="O28" s="215" t="s">
        <v>191</v>
      </c>
      <c r="P28" s="215" t="s">
        <v>191</v>
      </c>
      <c r="Q28" s="215" t="s">
        <v>191</v>
      </c>
      <c r="R28" s="215" t="s">
        <v>191</v>
      </c>
      <c r="S28" s="215" t="s">
        <v>191</v>
      </c>
      <c r="T28" s="215" t="s">
        <v>191</v>
      </c>
      <c r="U28" s="215" t="s">
        <v>191</v>
      </c>
      <c r="V28" s="215" t="s">
        <v>191</v>
      </c>
      <c r="W28" s="215" t="s">
        <v>191</v>
      </c>
      <c r="X28" s="215" t="s">
        <v>191</v>
      </c>
      <c r="Y28" s="215" t="s">
        <v>191</v>
      </c>
      <c r="Z28" s="215" t="s">
        <v>191</v>
      </c>
      <c r="AA28" s="215" t="s">
        <v>191</v>
      </c>
      <c r="AB28" s="215" t="s">
        <v>191</v>
      </c>
      <c r="AC28" s="215" t="s">
        <v>191</v>
      </c>
      <c r="AD28" s="215" t="s">
        <v>191</v>
      </c>
      <c r="AE28" s="215" t="s">
        <v>191</v>
      </c>
    </row>
    <row r="29" spans="2:31">
      <c r="D29" s="212">
        <v>11</v>
      </c>
      <c r="E29" s="212" t="s">
        <v>216</v>
      </c>
      <c r="F29" s="212" t="s">
        <v>1605</v>
      </c>
      <c r="G29" s="212" t="s">
        <v>1497</v>
      </c>
      <c r="H29" s="212" t="s">
        <v>425</v>
      </c>
      <c r="I29" s="212">
        <v>0</v>
      </c>
      <c r="J29" s="215">
        <v>70</v>
      </c>
      <c r="K29" s="215">
        <v>51</v>
      </c>
      <c r="L29" s="215">
        <v>55</v>
      </c>
      <c r="M29" s="215">
        <v>54</v>
      </c>
      <c r="N29" s="215">
        <v>66</v>
      </c>
      <c r="O29" s="215">
        <v>67</v>
      </c>
      <c r="P29" s="215">
        <v>58</v>
      </c>
      <c r="Q29" s="215" t="s">
        <v>191</v>
      </c>
      <c r="R29" s="215">
        <v>62</v>
      </c>
      <c r="S29" s="215">
        <v>56</v>
      </c>
      <c r="T29" s="215">
        <v>66</v>
      </c>
      <c r="U29" s="215">
        <v>55</v>
      </c>
      <c r="V29" s="215">
        <v>63</v>
      </c>
      <c r="W29" s="215">
        <v>53</v>
      </c>
      <c r="X29" s="215">
        <v>61</v>
      </c>
      <c r="Y29" s="215">
        <v>51</v>
      </c>
      <c r="Z29" s="215">
        <v>53</v>
      </c>
      <c r="AA29" s="215">
        <v>67</v>
      </c>
      <c r="AB29" s="215">
        <v>57</v>
      </c>
      <c r="AC29" s="215">
        <v>61</v>
      </c>
      <c r="AD29" s="215">
        <v>51</v>
      </c>
      <c r="AE29" s="215">
        <v>58</v>
      </c>
    </row>
    <row r="30" spans="2:31">
      <c r="D30" s="212">
        <v>12</v>
      </c>
      <c r="E30" s="212" t="s">
        <v>1606</v>
      </c>
      <c r="F30" s="212" t="s">
        <v>1607</v>
      </c>
      <c r="G30" s="212" t="s">
        <v>1497</v>
      </c>
      <c r="H30" s="212" t="s">
        <v>428</v>
      </c>
      <c r="I30" s="212">
        <v>0</v>
      </c>
      <c r="J30" s="215">
        <v>76.63</v>
      </c>
      <c r="K30" s="215">
        <v>67.61</v>
      </c>
      <c r="L30" s="215">
        <v>80.83</v>
      </c>
      <c r="M30" s="215">
        <v>75.8</v>
      </c>
      <c r="N30" s="215">
        <v>84.98</v>
      </c>
      <c r="O30" s="215">
        <v>73.260000000000005</v>
      </c>
      <c r="P30" s="215">
        <v>88.64</v>
      </c>
      <c r="Q30" s="215">
        <v>77.11</v>
      </c>
      <c r="R30" s="215">
        <v>85.08</v>
      </c>
      <c r="S30" s="215">
        <v>72.25</v>
      </c>
      <c r="T30" s="215">
        <v>83.8</v>
      </c>
      <c r="U30" s="215">
        <v>79.680000000000007</v>
      </c>
      <c r="V30" s="215">
        <v>82.62</v>
      </c>
      <c r="W30" s="215">
        <v>84.8</v>
      </c>
      <c r="X30" s="215">
        <v>83.64</v>
      </c>
      <c r="Y30" s="215">
        <v>90.61</v>
      </c>
      <c r="Z30" s="215">
        <v>89.17</v>
      </c>
      <c r="AA30" s="215">
        <v>91.62</v>
      </c>
      <c r="AB30" s="215">
        <v>86.07</v>
      </c>
      <c r="AC30" s="215">
        <v>73.959999999999994</v>
      </c>
      <c r="AD30" s="215">
        <v>85.55</v>
      </c>
      <c r="AE30" s="215">
        <v>79.209999999999994</v>
      </c>
    </row>
    <row r="31" spans="2:31">
      <c r="B31" s="212" t="s">
        <v>333</v>
      </c>
      <c r="C31" s="212" t="s">
        <v>1936</v>
      </c>
      <c r="D31" s="212">
        <v>14</v>
      </c>
      <c r="E31" s="212" t="s">
        <v>217</v>
      </c>
      <c r="F31" s="212" t="s">
        <v>1559</v>
      </c>
      <c r="G31" s="212" t="s">
        <v>1497</v>
      </c>
      <c r="H31" s="212" t="s">
        <v>1457</v>
      </c>
      <c r="I31" s="212">
        <v>0</v>
      </c>
      <c r="J31" s="215">
        <v>75.17</v>
      </c>
      <c r="K31" s="215">
        <v>73.2</v>
      </c>
      <c r="L31" s="215">
        <v>71.8</v>
      </c>
      <c r="M31" s="215">
        <v>71.8</v>
      </c>
      <c r="N31" s="215">
        <v>81.099999999999994</v>
      </c>
      <c r="O31" s="215">
        <v>77.400000000000006</v>
      </c>
      <c r="P31" s="215">
        <v>81.63</v>
      </c>
      <c r="Q31" s="215" t="s">
        <v>191</v>
      </c>
      <c r="R31" s="215">
        <v>77.900000000000006</v>
      </c>
      <c r="S31" s="215">
        <v>70.89</v>
      </c>
      <c r="T31" s="215">
        <v>82.6</v>
      </c>
      <c r="U31" s="215">
        <v>71.47</v>
      </c>
      <c r="V31" s="215">
        <v>69.400000000000006</v>
      </c>
      <c r="W31" s="215">
        <v>76.400000000000006</v>
      </c>
      <c r="X31" s="215">
        <v>72.3</v>
      </c>
      <c r="Y31" s="215">
        <v>72.099999999999994</v>
      </c>
      <c r="Z31" s="215">
        <v>66.83</v>
      </c>
      <c r="AA31" s="215">
        <v>73.3</v>
      </c>
      <c r="AB31" s="215">
        <v>73.2</v>
      </c>
      <c r="AC31" s="215">
        <v>78.3</v>
      </c>
      <c r="AD31" s="215">
        <v>76.900000000000006</v>
      </c>
      <c r="AE31" s="215">
        <v>73.58</v>
      </c>
    </row>
    <row r="32" spans="2:31">
      <c r="D32" s="212">
        <v>15</v>
      </c>
      <c r="E32" s="212" t="s">
        <v>218</v>
      </c>
      <c r="F32" s="212" t="s">
        <v>1525</v>
      </c>
      <c r="G32" s="212" t="s">
        <v>1497</v>
      </c>
      <c r="H32" s="212" t="s">
        <v>1458</v>
      </c>
      <c r="I32" s="212">
        <v>0</v>
      </c>
      <c r="J32" s="215">
        <v>50.67</v>
      </c>
      <c r="K32" s="215">
        <v>53.7</v>
      </c>
      <c r="L32" s="215">
        <v>51.7</v>
      </c>
      <c r="M32" s="215">
        <v>52.2</v>
      </c>
      <c r="N32" s="215">
        <v>59.9</v>
      </c>
      <c r="O32" s="215">
        <v>53.5</v>
      </c>
      <c r="P32" s="215">
        <v>62.44</v>
      </c>
      <c r="Q32" s="215" t="s">
        <v>191</v>
      </c>
      <c r="R32" s="215">
        <v>56</v>
      </c>
      <c r="S32" s="215">
        <v>50.6</v>
      </c>
      <c r="T32" s="215">
        <v>63.5</v>
      </c>
      <c r="U32" s="215">
        <v>52.11</v>
      </c>
      <c r="V32" s="215">
        <v>51</v>
      </c>
      <c r="W32" s="215">
        <v>50.6</v>
      </c>
      <c r="X32" s="215">
        <v>56.5</v>
      </c>
      <c r="Y32" s="215">
        <v>51.6</v>
      </c>
      <c r="Z32" s="215">
        <v>53.22</v>
      </c>
      <c r="AA32" s="215">
        <v>53.2</v>
      </c>
      <c r="AB32" s="215">
        <v>54.7</v>
      </c>
      <c r="AC32" s="215">
        <v>55.7</v>
      </c>
      <c r="AD32" s="215">
        <v>55.4</v>
      </c>
      <c r="AE32" s="215">
        <v>52.9</v>
      </c>
    </row>
    <row r="33" spans="2:31">
      <c r="D33" s="212">
        <v>16</v>
      </c>
      <c r="E33" s="212" t="s">
        <v>219</v>
      </c>
      <c r="F33" s="212" t="s">
        <v>1524</v>
      </c>
      <c r="G33" s="212" t="s">
        <v>1497</v>
      </c>
      <c r="H33" s="212" t="s">
        <v>1459</v>
      </c>
      <c r="I33" s="212">
        <v>0</v>
      </c>
      <c r="J33" s="215">
        <v>63.76</v>
      </c>
      <c r="K33" s="215">
        <v>71.3</v>
      </c>
      <c r="L33" s="215">
        <v>61.5</v>
      </c>
      <c r="M33" s="215">
        <v>65.099999999999994</v>
      </c>
      <c r="N33" s="215">
        <v>72.3</v>
      </c>
      <c r="O33" s="215">
        <v>73.099999999999994</v>
      </c>
      <c r="P33" s="215">
        <v>71.7</v>
      </c>
      <c r="Q33" s="215" t="s">
        <v>191</v>
      </c>
      <c r="R33" s="215">
        <v>71.7</v>
      </c>
      <c r="S33" s="215">
        <v>66.95</v>
      </c>
      <c r="T33" s="215">
        <v>67.599999999999994</v>
      </c>
      <c r="U33" s="215">
        <v>66.66</v>
      </c>
      <c r="V33" s="215">
        <v>62.7</v>
      </c>
      <c r="W33" s="215">
        <v>74.099999999999994</v>
      </c>
      <c r="X33" s="215">
        <v>64.7</v>
      </c>
      <c r="Y33" s="215">
        <v>68.2</v>
      </c>
      <c r="Z33" s="215">
        <v>56.94</v>
      </c>
      <c r="AA33" s="215">
        <v>66</v>
      </c>
      <c r="AB33" s="215">
        <v>69.3</v>
      </c>
      <c r="AC33" s="215">
        <v>72.5</v>
      </c>
      <c r="AD33" s="215">
        <v>67.900000000000006</v>
      </c>
      <c r="AE33" s="215">
        <v>66.55</v>
      </c>
    </row>
    <row r="34" spans="2:31">
      <c r="D34" s="212">
        <v>17</v>
      </c>
      <c r="E34" s="212" t="s">
        <v>220</v>
      </c>
      <c r="F34" s="212" t="s">
        <v>1526</v>
      </c>
      <c r="G34" s="212" t="s">
        <v>1497</v>
      </c>
      <c r="H34" s="212" t="s">
        <v>1460</v>
      </c>
      <c r="I34" s="212">
        <v>0</v>
      </c>
      <c r="J34" s="215">
        <v>82.49</v>
      </c>
      <c r="K34" s="215">
        <v>84.51</v>
      </c>
      <c r="L34" s="215">
        <v>81.34</v>
      </c>
      <c r="M34" s="215">
        <v>79.83</v>
      </c>
      <c r="N34" s="215">
        <v>82.42</v>
      </c>
      <c r="O34" s="215">
        <v>81.94</v>
      </c>
      <c r="P34" s="215">
        <v>86.02</v>
      </c>
      <c r="Q34" s="215" t="s">
        <v>191</v>
      </c>
      <c r="R34" s="215">
        <v>88.2</v>
      </c>
      <c r="S34" s="215">
        <v>81.900000000000006</v>
      </c>
      <c r="T34" s="215">
        <v>85.71</v>
      </c>
      <c r="U34" s="215">
        <v>82.18</v>
      </c>
      <c r="V34" s="215">
        <v>81.010000000000005</v>
      </c>
      <c r="W34" s="215">
        <v>84.42</v>
      </c>
      <c r="X34" s="215">
        <v>82.16</v>
      </c>
      <c r="Y34" s="215">
        <v>82.18</v>
      </c>
      <c r="Z34" s="215">
        <v>81.33</v>
      </c>
      <c r="AA34" s="215">
        <v>80.95</v>
      </c>
      <c r="AB34" s="215">
        <v>83.33</v>
      </c>
      <c r="AC34" s="215">
        <v>84.39</v>
      </c>
      <c r="AD34" s="215">
        <v>82.57</v>
      </c>
      <c r="AE34" s="215">
        <v>82.58</v>
      </c>
    </row>
    <row r="35" spans="2:31">
      <c r="B35" s="212" t="s">
        <v>334</v>
      </c>
      <c r="C35" s="212" t="s">
        <v>1937</v>
      </c>
      <c r="D35" s="212">
        <v>18</v>
      </c>
      <c r="E35" s="212" t="s">
        <v>221</v>
      </c>
      <c r="F35" s="212" t="s">
        <v>1550</v>
      </c>
      <c r="G35" s="212" t="s">
        <v>1497</v>
      </c>
      <c r="H35" s="212" t="s">
        <v>1461</v>
      </c>
      <c r="I35" s="212">
        <v>0</v>
      </c>
      <c r="J35" s="215">
        <v>76.23</v>
      </c>
      <c r="K35" s="215">
        <v>77.239999999999995</v>
      </c>
      <c r="L35" s="215">
        <v>75.52</v>
      </c>
      <c r="M35" s="215">
        <v>72.260000000000005</v>
      </c>
      <c r="N35" s="215">
        <v>80.92</v>
      </c>
      <c r="O35" s="215">
        <v>75.66</v>
      </c>
      <c r="P35" s="215">
        <v>87.02</v>
      </c>
      <c r="Q35" s="215" t="s">
        <v>191</v>
      </c>
      <c r="R35" s="215">
        <v>82.01</v>
      </c>
      <c r="S35" s="215">
        <v>75.33</v>
      </c>
      <c r="T35" s="215">
        <v>85.07</v>
      </c>
      <c r="U35" s="215">
        <v>78.03</v>
      </c>
      <c r="V35" s="215">
        <v>85.63</v>
      </c>
      <c r="W35" s="215">
        <v>74.45</v>
      </c>
      <c r="X35" s="215">
        <v>80.5</v>
      </c>
      <c r="Y35" s="215">
        <v>73.2</v>
      </c>
      <c r="Z35" s="215">
        <v>78.08</v>
      </c>
      <c r="AA35" s="215">
        <v>74.69</v>
      </c>
      <c r="AB35" s="215">
        <v>73.150000000000006</v>
      </c>
      <c r="AC35" s="215">
        <v>80.34</v>
      </c>
      <c r="AD35" s="215">
        <v>79.84</v>
      </c>
      <c r="AE35" s="215">
        <v>77.72</v>
      </c>
    </row>
    <row r="36" spans="2:31">
      <c r="D36" s="212">
        <v>19</v>
      </c>
      <c r="E36" s="212" t="s">
        <v>222</v>
      </c>
      <c r="F36" s="212" t="s">
        <v>1608</v>
      </c>
      <c r="G36" s="212" t="s">
        <v>1497</v>
      </c>
      <c r="H36" s="212" t="s">
        <v>1462</v>
      </c>
      <c r="I36" s="212">
        <v>0</v>
      </c>
      <c r="J36" s="215" t="s">
        <v>191</v>
      </c>
      <c r="K36" s="215" t="s">
        <v>191</v>
      </c>
      <c r="L36" s="215" t="s">
        <v>191</v>
      </c>
      <c r="M36" s="215" t="s">
        <v>191</v>
      </c>
      <c r="N36" s="215" t="s">
        <v>191</v>
      </c>
      <c r="O36" s="215" t="s">
        <v>191</v>
      </c>
      <c r="P36" s="215" t="s">
        <v>191</v>
      </c>
      <c r="Q36" s="215" t="s">
        <v>191</v>
      </c>
      <c r="R36" s="215" t="s">
        <v>191</v>
      </c>
      <c r="S36" s="215" t="s">
        <v>191</v>
      </c>
      <c r="T36" s="215" t="s">
        <v>191</v>
      </c>
      <c r="U36" s="215" t="s">
        <v>191</v>
      </c>
      <c r="V36" s="215" t="s">
        <v>191</v>
      </c>
      <c r="W36" s="215" t="s">
        <v>191</v>
      </c>
      <c r="X36" s="215" t="s">
        <v>191</v>
      </c>
      <c r="Y36" s="215" t="s">
        <v>191</v>
      </c>
      <c r="Z36" s="215" t="s">
        <v>191</v>
      </c>
      <c r="AA36" s="215" t="s">
        <v>191</v>
      </c>
      <c r="AB36" s="215" t="s">
        <v>191</v>
      </c>
      <c r="AC36" s="215" t="s">
        <v>191</v>
      </c>
      <c r="AD36" s="215" t="s">
        <v>191</v>
      </c>
      <c r="AE36" s="215" t="s">
        <v>191</v>
      </c>
    </row>
    <row r="37" spans="2:31">
      <c r="D37" s="212">
        <v>20</v>
      </c>
      <c r="E37" s="212" t="s">
        <v>223</v>
      </c>
      <c r="F37" s="212" t="s">
        <v>1609</v>
      </c>
      <c r="G37" s="212" t="s">
        <v>140</v>
      </c>
      <c r="H37" s="212" t="s">
        <v>1463</v>
      </c>
      <c r="I37" s="212">
        <v>0</v>
      </c>
      <c r="J37" s="215" t="s">
        <v>191</v>
      </c>
      <c r="K37" s="215" t="s">
        <v>191</v>
      </c>
      <c r="L37" s="215" t="s">
        <v>191</v>
      </c>
      <c r="M37" s="215" t="s">
        <v>191</v>
      </c>
      <c r="N37" s="215" t="s">
        <v>191</v>
      </c>
      <c r="O37" s="215" t="s">
        <v>191</v>
      </c>
      <c r="P37" s="215" t="s">
        <v>191</v>
      </c>
      <c r="Q37" s="215" t="s">
        <v>191</v>
      </c>
      <c r="R37" s="215" t="s">
        <v>191</v>
      </c>
      <c r="S37" s="215" t="s">
        <v>191</v>
      </c>
      <c r="T37" s="215" t="s">
        <v>191</v>
      </c>
      <c r="U37" s="215" t="s">
        <v>191</v>
      </c>
      <c r="V37" s="215" t="s">
        <v>191</v>
      </c>
      <c r="W37" s="215" t="s">
        <v>191</v>
      </c>
      <c r="X37" s="215" t="s">
        <v>191</v>
      </c>
      <c r="Y37" s="215" t="s">
        <v>191</v>
      </c>
      <c r="Z37" s="215" t="s">
        <v>191</v>
      </c>
      <c r="AA37" s="215" t="s">
        <v>191</v>
      </c>
      <c r="AB37" s="215" t="s">
        <v>191</v>
      </c>
      <c r="AC37" s="215" t="s">
        <v>191</v>
      </c>
      <c r="AD37" s="215" t="s">
        <v>191</v>
      </c>
      <c r="AE37" s="215" t="s">
        <v>191</v>
      </c>
    </row>
    <row r="38" spans="2:31">
      <c r="D38" s="212">
        <v>21</v>
      </c>
      <c r="E38" s="212" t="s">
        <v>224</v>
      </c>
      <c r="F38" s="212" t="s">
        <v>1610</v>
      </c>
      <c r="G38" s="212" t="s">
        <v>1497</v>
      </c>
      <c r="H38" s="212" t="s">
        <v>1467</v>
      </c>
      <c r="I38" s="212">
        <v>0</v>
      </c>
      <c r="J38" s="215" t="s">
        <v>191</v>
      </c>
      <c r="K38" s="215" t="s">
        <v>191</v>
      </c>
      <c r="L38" s="215" t="s">
        <v>191</v>
      </c>
      <c r="M38" s="215" t="s">
        <v>191</v>
      </c>
      <c r="N38" s="215" t="s">
        <v>191</v>
      </c>
      <c r="O38" s="215" t="s">
        <v>191</v>
      </c>
      <c r="P38" s="215" t="s">
        <v>191</v>
      </c>
      <c r="Q38" s="215" t="s">
        <v>191</v>
      </c>
      <c r="R38" s="215" t="s">
        <v>191</v>
      </c>
      <c r="S38" s="215" t="s">
        <v>191</v>
      </c>
      <c r="T38" s="215" t="s">
        <v>191</v>
      </c>
      <c r="U38" s="215" t="s">
        <v>191</v>
      </c>
      <c r="V38" s="215" t="s">
        <v>191</v>
      </c>
      <c r="W38" s="215" t="s">
        <v>191</v>
      </c>
      <c r="X38" s="215" t="s">
        <v>191</v>
      </c>
      <c r="Y38" s="215" t="s">
        <v>191</v>
      </c>
      <c r="Z38" s="215" t="s">
        <v>191</v>
      </c>
      <c r="AA38" s="215" t="s">
        <v>191</v>
      </c>
      <c r="AB38" s="215" t="s">
        <v>191</v>
      </c>
      <c r="AC38" s="215" t="s">
        <v>191</v>
      </c>
      <c r="AD38" s="215" t="s">
        <v>191</v>
      </c>
      <c r="AE38" s="215" t="s">
        <v>191</v>
      </c>
    </row>
    <row r="39" spans="2:31">
      <c r="D39" s="212">
        <v>22</v>
      </c>
      <c r="E39" s="212" t="s">
        <v>225</v>
      </c>
      <c r="F39" s="212" t="s">
        <v>1611</v>
      </c>
      <c r="G39" s="212" t="s">
        <v>1497</v>
      </c>
      <c r="H39" s="212" t="s">
        <v>1468</v>
      </c>
      <c r="I39" s="212">
        <v>1</v>
      </c>
      <c r="J39" s="215">
        <v>23.7</v>
      </c>
      <c r="K39" s="215" t="s">
        <v>191</v>
      </c>
      <c r="L39" s="215">
        <v>26.59</v>
      </c>
      <c r="M39" s="215" t="s">
        <v>191</v>
      </c>
      <c r="N39" s="215">
        <v>19</v>
      </c>
      <c r="O39" s="215">
        <v>27.22</v>
      </c>
      <c r="P39" s="215">
        <v>12.76</v>
      </c>
      <c r="Q39" s="215">
        <v>11.74</v>
      </c>
      <c r="R39" s="215">
        <v>33.799999999999997</v>
      </c>
      <c r="S39" s="215">
        <v>28.9</v>
      </c>
      <c r="T39" s="215">
        <v>23.58</v>
      </c>
      <c r="U39" s="215">
        <v>17.73</v>
      </c>
      <c r="V39" s="215">
        <v>30.86</v>
      </c>
      <c r="W39" s="215">
        <v>23.17</v>
      </c>
      <c r="X39" s="215">
        <v>18.850000000000001</v>
      </c>
      <c r="Y39" s="215">
        <v>30.77</v>
      </c>
      <c r="Z39" s="215">
        <v>41.57</v>
      </c>
      <c r="AA39" s="215">
        <v>45.01</v>
      </c>
      <c r="AB39" s="215">
        <v>36.200000000000003</v>
      </c>
      <c r="AC39" s="215">
        <v>34.57</v>
      </c>
      <c r="AD39" s="215">
        <v>32.159999999999997</v>
      </c>
      <c r="AE39" s="215">
        <v>26.67</v>
      </c>
    </row>
    <row r="40" spans="2:31">
      <c r="D40" s="212">
        <v>23</v>
      </c>
      <c r="E40" s="212" t="s">
        <v>226</v>
      </c>
      <c r="F40" s="212" t="s">
        <v>1612</v>
      </c>
      <c r="G40" s="212" t="s">
        <v>1497</v>
      </c>
      <c r="H40" s="212" t="s">
        <v>1469</v>
      </c>
      <c r="I40" s="212">
        <v>1</v>
      </c>
      <c r="J40" s="215">
        <v>30.77</v>
      </c>
      <c r="K40" s="215" t="s">
        <v>191</v>
      </c>
      <c r="L40" s="215">
        <v>42.61</v>
      </c>
      <c r="M40" s="215" t="s">
        <v>191</v>
      </c>
      <c r="N40" s="215">
        <v>22.16</v>
      </c>
      <c r="O40" s="215">
        <v>43.07</v>
      </c>
      <c r="P40" s="215">
        <v>15.76</v>
      </c>
      <c r="Q40" s="215">
        <v>16.399999999999999</v>
      </c>
      <c r="R40" s="215">
        <v>43.48</v>
      </c>
      <c r="S40" s="215">
        <v>38.770000000000003</v>
      </c>
      <c r="T40" s="215">
        <v>16.53</v>
      </c>
      <c r="U40" s="215">
        <v>17.239999999999998</v>
      </c>
      <c r="V40" s="215">
        <v>25.34</v>
      </c>
      <c r="W40" s="215">
        <v>32.369999999999997</v>
      </c>
      <c r="X40" s="215">
        <v>19.100000000000001</v>
      </c>
      <c r="Y40" s="215">
        <v>34.33</v>
      </c>
      <c r="Z40" s="215">
        <v>40.159999999999997</v>
      </c>
      <c r="AA40" s="215">
        <v>20.56</v>
      </c>
      <c r="AB40" s="215">
        <v>34.200000000000003</v>
      </c>
      <c r="AC40" s="215">
        <v>38.24</v>
      </c>
      <c r="AD40" s="215">
        <v>14.36</v>
      </c>
      <c r="AE40" s="215">
        <v>29.23</v>
      </c>
    </row>
    <row r="41" spans="2:31">
      <c r="B41" s="212" t="s">
        <v>335</v>
      </c>
      <c r="C41" s="212" t="s">
        <v>1938</v>
      </c>
      <c r="D41" s="212">
        <v>24</v>
      </c>
      <c r="E41" s="212" t="s">
        <v>227</v>
      </c>
      <c r="F41" s="212" t="s">
        <v>1554</v>
      </c>
      <c r="G41" s="212" t="s">
        <v>1496</v>
      </c>
      <c r="H41" s="212" t="s">
        <v>1481</v>
      </c>
      <c r="I41" s="212">
        <v>1</v>
      </c>
      <c r="J41" s="215">
        <v>20636.099999999999</v>
      </c>
      <c r="K41" s="215">
        <v>19474.7</v>
      </c>
      <c r="L41" s="215">
        <v>17852.3</v>
      </c>
      <c r="M41" s="215">
        <v>17120.900000000001</v>
      </c>
      <c r="N41" s="215">
        <v>18230.900000000001</v>
      </c>
      <c r="O41" s="215">
        <v>18744.8</v>
      </c>
      <c r="P41" s="215">
        <v>17679.900000000001</v>
      </c>
      <c r="Q41" s="215">
        <v>20235.5</v>
      </c>
      <c r="R41" s="215">
        <v>19055.7</v>
      </c>
      <c r="S41" s="215">
        <v>18720</v>
      </c>
      <c r="T41" s="215">
        <v>18130.7</v>
      </c>
      <c r="U41" s="215">
        <v>17941.2</v>
      </c>
      <c r="V41" s="215">
        <v>19031</v>
      </c>
      <c r="W41" s="215">
        <v>18719.599999999999</v>
      </c>
      <c r="X41" s="215">
        <v>18422.599999999999</v>
      </c>
      <c r="Y41" s="215">
        <v>18902.3</v>
      </c>
      <c r="Z41" s="215">
        <v>18948.8</v>
      </c>
      <c r="AA41" s="215">
        <v>18998.3</v>
      </c>
      <c r="AB41" s="215">
        <v>19466.900000000001</v>
      </c>
      <c r="AC41" s="215">
        <v>18813.5</v>
      </c>
      <c r="AD41" s="215">
        <v>19409.8</v>
      </c>
      <c r="AE41" s="215">
        <v>18912</v>
      </c>
    </row>
    <row r="42" spans="2:31">
      <c r="D42" s="212">
        <v>25</v>
      </c>
      <c r="E42" s="212" t="s">
        <v>1584</v>
      </c>
      <c r="F42" s="212" t="s">
        <v>1613</v>
      </c>
      <c r="G42" s="212" t="s">
        <v>1496</v>
      </c>
      <c r="H42" s="212" t="s">
        <v>1585</v>
      </c>
      <c r="I42" s="212">
        <v>1</v>
      </c>
      <c r="J42" s="215">
        <v>45201.355609999999</v>
      </c>
      <c r="K42" s="215">
        <v>41161.809589999997</v>
      </c>
      <c r="L42" s="215">
        <v>51621.017</v>
      </c>
      <c r="M42" s="215">
        <v>42534.620929999997</v>
      </c>
      <c r="N42" s="215">
        <v>40918.520620000003</v>
      </c>
      <c r="O42" s="215">
        <v>45331.582999999999</v>
      </c>
      <c r="P42" s="215">
        <v>39206.09474</v>
      </c>
      <c r="Q42" s="215">
        <v>48912.058870000001</v>
      </c>
      <c r="R42" s="215">
        <v>48737.800439999999</v>
      </c>
      <c r="S42" s="215">
        <v>44171.52003</v>
      </c>
      <c r="T42" s="215">
        <v>41204.000240000001</v>
      </c>
      <c r="U42" s="215">
        <v>43674.117680000003</v>
      </c>
      <c r="V42" s="215">
        <v>47275.449000000001</v>
      </c>
      <c r="W42" s="215">
        <v>48468.777620000001</v>
      </c>
      <c r="X42" s="215">
        <v>42806.033089999997</v>
      </c>
      <c r="Y42" s="215">
        <v>46397.537510000002</v>
      </c>
      <c r="Z42" s="215">
        <v>45726.758470000001</v>
      </c>
      <c r="AA42" s="215">
        <v>49172.804270000001</v>
      </c>
      <c r="AB42" s="215">
        <v>44751.500590000003</v>
      </c>
      <c r="AC42" s="215">
        <v>47352.749219999998</v>
      </c>
      <c r="AD42" s="215">
        <v>48319.640509999997</v>
      </c>
      <c r="AE42" s="215">
        <v>44359.486210000003</v>
      </c>
    </row>
    <row r="43" spans="2:31">
      <c r="D43" s="212">
        <v>26</v>
      </c>
      <c r="E43" s="212" t="s">
        <v>228</v>
      </c>
      <c r="F43" s="212" t="s">
        <v>1614</v>
      </c>
      <c r="G43" s="212" t="s">
        <v>1497</v>
      </c>
      <c r="H43" s="212" t="s">
        <v>1482</v>
      </c>
      <c r="I43" s="212">
        <v>1</v>
      </c>
      <c r="J43" s="215">
        <v>1373</v>
      </c>
      <c r="K43" s="215">
        <v>1391</v>
      </c>
      <c r="L43" s="215">
        <v>1399</v>
      </c>
      <c r="M43" s="215">
        <v>1557</v>
      </c>
      <c r="N43" s="215">
        <v>1370</v>
      </c>
      <c r="O43" s="215">
        <v>1593</v>
      </c>
      <c r="P43" s="215">
        <v>1296</v>
      </c>
      <c r="Q43" s="215">
        <v>1346</v>
      </c>
      <c r="R43" s="215">
        <v>1192</v>
      </c>
      <c r="S43" s="215">
        <v>1054</v>
      </c>
      <c r="T43" s="215">
        <v>1234</v>
      </c>
      <c r="U43" s="215">
        <v>1331</v>
      </c>
      <c r="V43" s="215">
        <v>1327</v>
      </c>
      <c r="W43" s="215">
        <v>1268</v>
      </c>
      <c r="X43" s="215">
        <v>1093</v>
      </c>
      <c r="Y43" s="215">
        <v>1157</v>
      </c>
      <c r="Z43" s="215">
        <v>1651</v>
      </c>
      <c r="AA43" s="215">
        <v>1591</v>
      </c>
      <c r="AB43" s="215">
        <v>1703</v>
      </c>
      <c r="AC43" s="215">
        <v>1604</v>
      </c>
      <c r="AD43" s="215">
        <v>1455</v>
      </c>
      <c r="AE43" s="215">
        <v>1333</v>
      </c>
    </row>
    <row r="44" spans="2:31">
      <c r="B44" s="212" t="s">
        <v>336</v>
      </c>
      <c r="C44" s="212" t="s">
        <v>321</v>
      </c>
      <c r="D44" s="212">
        <v>27</v>
      </c>
      <c r="E44" s="212" t="s">
        <v>1867</v>
      </c>
      <c r="F44" s="212" t="s">
        <v>1558</v>
      </c>
      <c r="G44" s="212" t="s">
        <v>1497</v>
      </c>
      <c r="H44" s="212" t="s">
        <v>1317</v>
      </c>
      <c r="I44" s="212">
        <v>0</v>
      </c>
      <c r="J44" s="215">
        <v>69.349999999999994</v>
      </c>
      <c r="K44" s="215">
        <v>69.45</v>
      </c>
      <c r="L44" s="215">
        <v>79.03</v>
      </c>
      <c r="M44" s="215">
        <v>78</v>
      </c>
      <c r="N44" s="215">
        <v>82.57</v>
      </c>
      <c r="O44" s="215">
        <v>77.650000000000006</v>
      </c>
      <c r="P44" s="215">
        <v>79.75</v>
      </c>
      <c r="Q44" s="215">
        <v>77.55</v>
      </c>
      <c r="R44" s="215">
        <v>69.34</v>
      </c>
      <c r="S44" s="215">
        <v>73.44</v>
      </c>
      <c r="T44" s="215">
        <v>74.069999999999993</v>
      </c>
      <c r="U44" s="215">
        <v>74.06</v>
      </c>
      <c r="V44" s="215">
        <v>74.44</v>
      </c>
      <c r="W44" s="215">
        <v>78.180000000000007</v>
      </c>
      <c r="X44" s="215">
        <v>76.12</v>
      </c>
      <c r="Y44" s="215">
        <v>70.58</v>
      </c>
      <c r="Z44" s="215">
        <v>72.97</v>
      </c>
      <c r="AA44" s="215">
        <v>73.680000000000007</v>
      </c>
      <c r="AB44" s="215">
        <v>68.55</v>
      </c>
      <c r="AC44" s="215">
        <v>81.069999999999993</v>
      </c>
      <c r="AD44" s="215">
        <v>80.34</v>
      </c>
      <c r="AE44" s="215">
        <v>73.55</v>
      </c>
    </row>
    <row r="45" spans="2:31">
      <c r="D45" s="212">
        <v>28</v>
      </c>
      <c r="E45" s="212" t="s">
        <v>1868</v>
      </c>
      <c r="F45" s="212" t="s">
        <v>1506</v>
      </c>
      <c r="G45" s="212" t="s">
        <v>1497</v>
      </c>
      <c r="H45" s="212" t="s">
        <v>1318</v>
      </c>
      <c r="I45" s="212">
        <v>1</v>
      </c>
      <c r="J45" s="215">
        <v>3.61</v>
      </c>
      <c r="K45" s="215">
        <v>3.09</v>
      </c>
      <c r="L45" s="215">
        <v>3.66</v>
      </c>
      <c r="M45" s="215">
        <v>3.42</v>
      </c>
      <c r="N45" s="215">
        <v>3.5</v>
      </c>
      <c r="O45" s="215">
        <v>3.58</v>
      </c>
      <c r="P45" s="215">
        <v>4.18</v>
      </c>
      <c r="Q45" s="215">
        <v>4.8099999999999996</v>
      </c>
      <c r="R45" s="215">
        <v>2.91</v>
      </c>
      <c r="S45" s="215">
        <v>3.66</v>
      </c>
      <c r="T45" s="215">
        <v>2.63</v>
      </c>
      <c r="U45" s="215">
        <v>3.66</v>
      </c>
      <c r="V45" s="215">
        <v>3.66</v>
      </c>
      <c r="W45" s="215">
        <v>3.2</v>
      </c>
      <c r="X45" s="215">
        <v>3.4</v>
      </c>
      <c r="Y45" s="215">
        <v>3.97</v>
      </c>
      <c r="Z45" s="215">
        <v>4.0599999999999996</v>
      </c>
      <c r="AA45" s="215">
        <v>2.82</v>
      </c>
      <c r="AB45" s="215">
        <v>3.22</v>
      </c>
      <c r="AC45" s="215">
        <v>4.6100000000000003</v>
      </c>
      <c r="AD45" s="215">
        <v>3.65</v>
      </c>
      <c r="AE45" s="215">
        <v>3.58</v>
      </c>
    </row>
    <row r="46" spans="2:31">
      <c r="D46" s="212">
        <v>29</v>
      </c>
      <c r="E46" s="212" t="s">
        <v>1869</v>
      </c>
      <c r="F46" s="212" t="s">
        <v>1544</v>
      </c>
      <c r="G46" s="212" t="s">
        <v>1497</v>
      </c>
      <c r="H46" s="212" t="s">
        <v>1319</v>
      </c>
      <c r="I46" s="212">
        <v>1</v>
      </c>
      <c r="J46" s="215">
        <v>2.27</v>
      </c>
      <c r="K46" s="215">
        <v>2.84</v>
      </c>
      <c r="L46" s="215">
        <v>2.09</v>
      </c>
      <c r="M46" s="215">
        <v>2.4900000000000002</v>
      </c>
      <c r="N46" s="215">
        <v>3.06</v>
      </c>
      <c r="O46" s="215">
        <v>3.13</v>
      </c>
      <c r="P46" s="215">
        <v>3.53</v>
      </c>
      <c r="Q46" s="215">
        <v>3.22</v>
      </c>
      <c r="R46" s="215">
        <v>3.05</v>
      </c>
      <c r="S46" s="215">
        <v>2</v>
      </c>
      <c r="T46" s="215">
        <v>1.24</v>
      </c>
      <c r="U46" s="215">
        <v>2.2000000000000002</v>
      </c>
      <c r="V46" s="215">
        <v>2.25</v>
      </c>
      <c r="W46" s="215">
        <v>2.89</v>
      </c>
      <c r="X46" s="215">
        <v>2.4500000000000002</v>
      </c>
      <c r="Y46" s="215">
        <v>3.02</v>
      </c>
      <c r="Z46" s="215">
        <v>2.02</v>
      </c>
      <c r="AA46" s="215">
        <v>1.99</v>
      </c>
      <c r="AB46" s="215">
        <v>1.82</v>
      </c>
      <c r="AC46" s="215">
        <v>1.86</v>
      </c>
      <c r="AD46" s="215">
        <v>2.21</v>
      </c>
      <c r="AE46" s="215">
        <v>2.31</v>
      </c>
    </row>
    <row r="47" spans="2:31">
      <c r="D47" s="212">
        <v>30</v>
      </c>
      <c r="E47" s="212" t="s">
        <v>229</v>
      </c>
      <c r="F47" s="212" t="s">
        <v>1615</v>
      </c>
      <c r="G47" s="212" t="s">
        <v>1497</v>
      </c>
      <c r="H47" s="212" t="s">
        <v>1320</v>
      </c>
      <c r="I47" s="212">
        <v>1</v>
      </c>
      <c r="J47" s="215">
        <v>1.0900000000000001</v>
      </c>
      <c r="K47" s="215">
        <v>1.01</v>
      </c>
      <c r="L47" s="215">
        <v>1.1000000000000001</v>
      </c>
      <c r="M47" s="215">
        <v>1.22</v>
      </c>
      <c r="N47" s="215">
        <v>0.92</v>
      </c>
      <c r="O47" s="215">
        <v>1.35</v>
      </c>
      <c r="P47" s="215">
        <v>1.67</v>
      </c>
      <c r="Q47" s="215">
        <v>1.45</v>
      </c>
      <c r="R47" s="215">
        <v>1.34</v>
      </c>
      <c r="S47" s="215">
        <v>1.75</v>
      </c>
      <c r="T47" s="215">
        <v>0.62</v>
      </c>
      <c r="U47" s="215">
        <v>1.1599999999999999</v>
      </c>
      <c r="V47" s="215">
        <v>1.06</v>
      </c>
      <c r="W47" s="215">
        <v>1.01</v>
      </c>
      <c r="X47" s="215">
        <v>1.44</v>
      </c>
      <c r="Y47" s="215">
        <v>1.05</v>
      </c>
      <c r="Z47" s="215">
        <v>1.31</v>
      </c>
      <c r="AA47" s="215">
        <v>0.98</v>
      </c>
      <c r="AB47" s="215">
        <v>1.1499999999999999</v>
      </c>
      <c r="AC47" s="215">
        <v>1.2</v>
      </c>
      <c r="AD47" s="215">
        <v>1.1100000000000001</v>
      </c>
      <c r="AE47" s="215">
        <v>1.2</v>
      </c>
    </row>
    <row r="48" spans="2:31">
      <c r="D48" s="212">
        <v>31</v>
      </c>
      <c r="E48" s="212" t="s">
        <v>1870</v>
      </c>
      <c r="F48" s="212" t="s">
        <v>1617</v>
      </c>
      <c r="G48" s="212" t="s">
        <v>1497</v>
      </c>
      <c r="H48" s="212" t="s">
        <v>1321</v>
      </c>
      <c r="I48" s="212">
        <v>1</v>
      </c>
      <c r="J48" s="215">
        <v>4.63</v>
      </c>
      <c r="K48" s="215">
        <v>2.97</v>
      </c>
      <c r="L48" s="215">
        <v>3.01</v>
      </c>
      <c r="M48" s="215">
        <v>4.6100000000000003</v>
      </c>
      <c r="N48" s="215">
        <v>3.07</v>
      </c>
      <c r="O48" s="215">
        <v>3.47</v>
      </c>
      <c r="P48" s="215">
        <v>4.0599999999999996</v>
      </c>
      <c r="Q48" s="215">
        <v>4.03</v>
      </c>
      <c r="R48" s="215">
        <v>4.79</v>
      </c>
      <c r="S48" s="215">
        <v>3.69</v>
      </c>
      <c r="T48" s="215">
        <v>3.46</v>
      </c>
      <c r="U48" s="215">
        <v>3.41</v>
      </c>
      <c r="V48" s="215">
        <v>2.91</v>
      </c>
      <c r="W48" s="215">
        <v>2.57</v>
      </c>
      <c r="X48" s="215">
        <v>2.2200000000000002</v>
      </c>
      <c r="Y48" s="215">
        <v>3.64</v>
      </c>
      <c r="Z48" s="215">
        <v>2.82</v>
      </c>
      <c r="AA48" s="215">
        <v>4.68</v>
      </c>
      <c r="AB48" s="215">
        <v>3.4</v>
      </c>
      <c r="AC48" s="215">
        <v>3.52</v>
      </c>
      <c r="AD48" s="215">
        <v>2.89</v>
      </c>
      <c r="AE48" s="215">
        <v>3.72</v>
      </c>
    </row>
    <row r="49" spans="2:31">
      <c r="D49" s="212">
        <v>32</v>
      </c>
      <c r="E49" s="212" t="s">
        <v>1871</v>
      </c>
      <c r="F49" s="212" t="s">
        <v>1619</v>
      </c>
      <c r="G49" s="212" t="s">
        <v>140</v>
      </c>
      <c r="H49" s="212" t="s">
        <v>1484</v>
      </c>
      <c r="I49" s="212">
        <v>1</v>
      </c>
      <c r="J49" s="215" t="s">
        <v>191</v>
      </c>
      <c r="K49" s="215" t="s">
        <v>191</v>
      </c>
      <c r="L49" s="215" t="s">
        <v>191</v>
      </c>
      <c r="M49" s="215" t="s">
        <v>191</v>
      </c>
      <c r="N49" s="215" t="s">
        <v>191</v>
      </c>
      <c r="O49" s="215" t="s">
        <v>191</v>
      </c>
      <c r="P49" s="215" t="s">
        <v>191</v>
      </c>
      <c r="Q49" s="215" t="s">
        <v>191</v>
      </c>
      <c r="R49" s="215" t="s">
        <v>191</v>
      </c>
      <c r="S49" s="215" t="s">
        <v>191</v>
      </c>
      <c r="T49" s="215" t="s">
        <v>191</v>
      </c>
      <c r="U49" s="215" t="s">
        <v>191</v>
      </c>
      <c r="V49" s="215" t="s">
        <v>191</v>
      </c>
      <c r="W49" s="215" t="s">
        <v>191</v>
      </c>
      <c r="X49" s="215" t="s">
        <v>191</v>
      </c>
      <c r="Y49" s="215" t="s">
        <v>191</v>
      </c>
      <c r="Z49" s="215" t="s">
        <v>191</v>
      </c>
      <c r="AA49" s="215" t="s">
        <v>191</v>
      </c>
      <c r="AB49" s="215" t="s">
        <v>191</v>
      </c>
      <c r="AC49" s="215" t="s">
        <v>191</v>
      </c>
      <c r="AD49" s="215" t="s">
        <v>191</v>
      </c>
      <c r="AE49" s="215" t="s">
        <v>191</v>
      </c>
    </row>
    <row r="50" spans="2:31">
      <c r="B50" s="212" t="s">
        <v>337</v>
      </c>
      <c r="C50" s="212" t="s">
        <v>324</v>
      </c>
      <c r="D50" s="212">
        <v>34</v>
      </c>
      <c r="E50" s="212" t="s">
        <v>1616</v>
      </c>
      <c r="F50" s="212" t="s">
        <v>1621</v>
      </c>
      <c r="G50" s="212" t="s">
        <v>140</v>
      </c>
      <c r="H50" s="212" t="s">
        <v>1322</v>
      </c>
      <c r="I50" s="212">
        <v>1</v>
      </c>
      <c r="J50" s="215" t="s">
        <v>191</v>
      </c>
      <c r="K50" s="215" t="s">
        <v>191</v>
      </c>
      <c r="L50" s="215" t="s">
        <v>191</v>
      </c>
      <c r="M50" s="215" t="s">
        <v>191</v>
      </c>
      <c r="N50" s="215" t="s">
        <v>191</v>
      </c>
      <c r="O50" s="215" t="s">
        <v>191</v>
      </c>
      <c r="P50" s="215" t="s">
        <v>191</v>
      </c>
      <c r="Q50" s="215" t="s">
        <v>191</v>
      </c>
      <c r="R50" s="215" t="s">
        <v>191</v>
      </c>
      <c r="S50" s="215" t="s">
        <v>191</v>
      </c>
      <c r="T50" s="215" t="s">
        <v>191</v>
      </c>
      <c r="U50" s="215" t="s">
        <v>191</v>
      </c>
      <c r="V50" s="215" t="s">
        <v>191</v>
      </c>
      <c r="W50" s="215" t="s">
        <v>191</v>
      </c>
      <c r="X50" s="215" t="s">
        <v>191</v>
      </c>
      <c r="Y50" s="215" t="s">
        <v>191</v>
      </c>
      <c r="Z50" s="215" t="s">
        <v>191</v>
      </c>
      <c r="AA50" s="215" t="s">
        <v>191</v>
      </c>
      <c r="AB50" s="215" t="s">
        <v>191</v>
      </c>
      <c r="AC50" s="215" t="s">
        <v>191</v>
      </c>
      <c r="AD50" s="215" t="s">
        <v>191</v>
      </c>
      <c r="AE50" s="215" t="s">
        <v>191</v>
      </c>
    </row>
    <row r="51" spans="2:31">
      <c r="D51" s="212">
        <v>35</v>
      </c>
      <c r="E51" s="212" t="s">
        <v>1618</v>
      </c>
      <c r="F51" s="212" t="s">
        <v>1623</v>
      </c>
      <c r="G51" s="212" t="s">
        <v>1497</v>
      </c>
      <c r="H51" s="212" t="s">
        <v>1472</v>
      </c>
      <c r="I51" s="212">
        <v>1</v>
      </c>
      <c r="J51" s="215">
        <v>26.81</v>
      </c>
      <c r="K51" s="215" t="s">
        <v>191</v>
      </c>
      <c r="L51" s="215">
        <v>46.05</v>
      </c>
      <c r="M51" s="215" t="s">
        <v>191</v>
      </c>
      <c r="N51" s="215">
        <v>0</v>
      </c>
      <c r="O51" s="215">
        <v>47.32</v>
      </c>
      <c r="P51" s="215">
        <v>0</v>
      </c>
      <c r="Q51" s="215">
        <v>5.88</v>
      </c>
      <c r="R51" s="215">
        <v>9.3000000000000007</v>
      </c>
      <c r="S51" s="215">
        <v>28.97</v>
      </c>
      <c r="T51" s="215">
        <v>35.479999999999997</v>
      </c>
      <c r="U51" s="215">
        <v>9.08</v>
      </c>
      <c r="V51" s="215">
        <v>26.63</v>
      </c>
      <c r="W51" s="215">
        <v>1.23</v>
      </c>
      <c r="X51" s="215">
        <v>42.11</v>
      </c>
      <c r="Y51" s="215">
        <v>27.16</v>
      </c>
      <c r="Z51" s="215">
        <v>25.27</v>
      </c>
      <c r="AA51" s="215">
        <v>13.11</v>
      </c>
      <c r="AB51" s="215">
        <v>0</v>
      </c>
      <c r="AC51" s="215">
        <v>17.309999999999999</v>
      </c>
      <c r="AD51" s="215">
        <v>4.1100000000000003</v>
      </c>
      <c r="AE51" s="215">
        <v>21.7</v>
      </c>
    </row>
    <row r="52" spans="2:31">
      <c r="D52" s="212">
        <v>36</v>
      </c>
      <c r="E52" s="212" t="s">
        <v>1872</v>
      </c>
      <c r="F52" s="212" t="s">
        <v>1625</v>
      </c>
      <c r="G52" s="212" t="s">
        <v>140</v>
      </c>
      <c r="H52" s="212" t="s">
        <v>1473</v>
      </c>
      <c r="I52" s="212">
        <v>1</v>
      </c>
      <c r="J52" s="215">
        <v>13.37</v>
      </c>
      <c r="K52" s="215" t="s">
        <v>191</v>
      </c>
      <c r="L52" s="215">
        <v>13.99</v>
      </c>
      <c r="M52" s="215" t="s">
        <v>191</v>
      </c>
      <c r="N52" s="215">
        <v>0</v>
      </c>
      <c r="O52" s="215">
        <v>15.01</v>
      </c>
      <c r="P52" s="215">
        <v>21</v>
      </c>
      <c r="Q52" s="215">
        <v>0</v>
      </c>
      <c r="R52" s="215">
        <v>13.57</v>
      </c>
      <c r="S52" s="215">
        <v>11.74</v>
      </c>
      <c r="T52" s="215">
        <v>1.21</v>
      </c>
      <c r="U52" s="215">
        <v>8.31</v>
      </c>
      <c r="V52" s="215">
        <v>4.71</v>
      </c>
      <c r="W52" s="215">
        <v>10.67</v>
      </c>
      <c r="X52" s="215">
        <v>13.49</v>
      </c>
      <c r="Y52" s="215">
        <v>5.84</v>
      </c>
      <c r="Z52" s="215">
        <v>27.77</v>
      </c>
      <c r="AA52" s="215">
        <v>21.39</v>
      </c>
      <c r="AB52" s="215">
        <v>16.670000000000002</v>
      </c>
      <c r="AC52" s="215">
        <v>11.46</v>
      </c>
      <c r="AD52" s="215">
        <v>2.46</v>
      </c>
      <c r="AE52" s="215">
        <v>11.6</v>
      </c>
    </row>
    <row r="53" spans="2:31">
      <c r="D53" s="212">
        <v>37</v>
      </c>
      <c r="E53" s="212" t="s">
        <v>1873</v>
      </c>
      <c r="F53" s="212" t="s">
        <v>1627</v>
      </c>
      <c r="G53" s="212" t="s">
        <v>1497</v>
      </c>
      <c r="H53" s="212" t="s">
        <v>1483</v>
      </c>
      <c r="I53" s="212">
        <v>0</v>
      </c>
      <c r="J53" s="215">
        <v>1.4</v>
      </c>
      <c r="K53" s="215">
        <v>0</v>
      </c>
      <c r="L53" s="215">
        <v>12.1</v>
      </c>
      <c r="M53" s="215">
        <v>38.200000000000003</v>
      </c>
      <c r="N53" s="215">
        <v>21.1</v>
      </c>
      <c r="O53" s="215">
        <v>4.7</v>
      </c>
      <c r="P53" s="215">
        <v>0</v>
      </c>
      <c r="Q53" s="215">
        <v>0</v>
      </c>
      <c r="R53" s="215">
        <v>1</v>
      </c>
      <c r="S53" s="215">
        <v>16</v>
      </c>
      <c r="T53" s="215">
        <v>0.4</v>
      </c>
      <c r="U53" s="215">
        <v>9.4</v>
      </c>
      <c r="V53" s="215">
        <v>10.5</v>
      </c>
      <c r="W53" s="215">
        <v>0</v>
      </c>
      <c r="X53" s="215">
        <v>7.2</v>
      </c>
      <c r="Y53" s="215">
        <v>0</v>
      </c>
      <c r="Z53" s="215">
        <v>25.8</v>
      </c>
      <c r="AA53" s="215">
        <v>49</v>
      </c>
      <c r="AB53" s="215">
        <v>0</v>
      </c>
      <c r="AC53" s="215">
        <v>1.6</v>
      </c>
      <c r="AD53" s="215">
        <v>21.8</v>
      </c>
      <c r="AE53" s="215">
        <v>11.9</v>
      </c>
    </row>
    <row r="54" spans="2:31">
      <c r="B54" s="212" t="s">
        <v>338</v>
      </c>
      <c r="C54" s="212" t="s">
        <v>328</v>
      </c>
      <c r="D54" s="212">
        <v>39</v>
      </c>
      <c r="E54" s="212" t="s">
        <v>1874</v>
      </c>
      <c r="F54" s="212" t="s">
        <v>1629</v>
      </c>
      <c r="G54" s="212" t="s">
        <v>1496</v>
      </c>
      <c r="H54" s="212" t="s">
        <v>1433</v>
      </c>
      <c r="I54" s="212">
        <v>0</v>
      </c>
      <c r="J54" s="215" t="s">
        <v>191</v>
      </c>
      <c r="K54" s="215" t="s">
        <v>191</v>
      </c>
      <c r="L54" s="215" t="s">
        <v>191</v>
      </c>
      <c r="M54" s="215" t="s">
        <v>191</v>
      </c>
      <c r="N54" s="215" t="s">
        <v>191</v>
      </c>
      <c r="O54" s="215" t="s">
        <v>191</v>
      </c>
      <c r="P54" s="215" t="s">
        <v>191</v>
      </c>
      <c r="Q54" s="215" t="s">
        <v>191</v>
      </c>
      <c r="R54" s="215" t="s">
        <v>191</v>
      </c>
      <c r="S54" s="215" t="s">
        <v>191</v>
      </c>
      <c r="T54" s="215" t="s">
        <v>191</v>
      </c>
      <c r="U54" s="215" t="s">
        <v>191</v>
      </c>
      <c r="V54" s="215" t="s">
        <v>191</v>
      </c>
      <c r="W54" s="215" t="s">
        <v>191</v>
      </c>
      <c r="X54" s="215" t="s">
        <v>191</v>
      </c>
      <c r="Y54" s="215" t="s">
        <v>191</v>
      </c>
      <c r="Z54" s="215" t="s">
        <v>191</v>
      </c>
      <c r="AA54" s="215" t="s">
        <v>191</v>
      </c>
      <c r="AB54" s="215" t="s">
        <v>191</v>
      </c>
      <c r="AC54" s="215" t="s">
        <v>191</v>
      </c>
      <c r="AD54" s="215" t="s">
        <v>191</v>
      </c>
      <c r="AE54" s="215" t="s">
        <v>191</v>
      </c>
    </row>
    <row r="55" spans="2:31">
      <c r="E55" s="212" t="s">
        <v>1875</v>
      </c>
      <c r="F55" s="212" t="s">
        <v>1630</v>
      </c>
      <c r="G55" s="212" t="s">
        <v>1496</v>
      </c>
      <c r="H55" s="212" t="s">
        <v>1434</v>
      </c>
      <c r="I55" s="212">
        <v>0</v>
      </c>
      <c r="J55" s="215" t="s">
        <v>191</v>
      </c>
      <c r="K55" s="215" t="s">
        <v>191</v>
      </c>
      <c r="L55" s="215" t="s">
        <v>191</v>
      </c>
      <c r="M55" s="215" t="s">
        <v>191</v>
      </c>
      <c r="N55" s="215" t="s">
        <v>191</v>
      </c>
      <c r="O55" s="215" t="s">
        <v>191</v>
      </c>
      <c r="P55" s="215" t="s">
        <v>191</v>
      </c>
      <c r="Q55" s="215" t="s">
        <v>191</v>
      </c>
      <c r="R55" s="215" t="s">
        <v>191</v>
      </c>
      <c r="S55" s="215" t="s">
        <v>191</v>
      </c>
      <c r="T55" s="215" t="s">
        <v>191</v>
      </c>
      <c r="U55" s="215" t="s">
        <v>191</v>
      </c>
      <c r="V55" s="215" t="s">
        <v>191</v>
      </c>
      <c r="W55" s="215" t="s">
        <v>191</v>
      </c>
      <c r="X55" s="215" t="s">
        <v>191</v>
      </c>
      <c r="Y55" s="215" t="s">
        <v>191</v>
      </c>
      <c r="Z55" s="215" t="s">
        <v>191</v>
      </c>
      <c r="AA55" s="215" t="s">
        <v>191</v>
      </c>
      <c r="AB55" s="215" t="s">
        <v>191</v>
      </c>
      <c r="AC55" s="215" t="s">
        <v>191</v>
      </c>
      <c r="AD55" s="215" t="s">
        <v>191</v>
      </c>
      <c r="AE55" s="215" t="s">
        <v>191</v>
      </c>
    </row>
    <row r="56" spans="2:31">
      <c r="E56" s="212" t="s">
        <v>1876</v>
      </c>
      <c r="F56" s="212" t="s">
        <v>1631</v>
      </c>
      <c r="G56" s="212" t="s">
        <v>1496</v>
      </c>
      <c r="H56" s="212" t="s">
        <v>1432</v>
      </c>
      <c r="I56" s="212">
        <v>0</v>
      </c>
      <c r="J56" s="215">
        <v>91.775440000000003</v>
      </c>
      <c r="K56" s="215" t="s">
        <v>191</v>
      </c>
      <c r="L56" s="215">
        <v>97.182590000000005</v>
      </c>
      <c r="M56" s="215">
        <v>91.905670000000001</v>
      </c>
      <c r="N56" s="215">
        <v>95.280910000000006</v>
      </c>
      <c r="O56" s="215">
        <v>91.871089999999995</v>
      </c>
      <c r="P56" s="215">
        <v>92.828909999999993</v>
      </c>
      <c r="Q56" s="215" t="s">
        <v>191</v>
      </c>
      <c r="R56" s="215">
        <v>80.021979999999999</v>
      </c>
      <c r="S56" s="215">
        <v>89.601889999999997</v>
      </c>
      <c r="T56" s="215">
        <v>94.955529999999996</v>
      </c>
      <c r="U56" s="215">
        <v>93.085220000000007</v>
      </c>
      <c r="V56" s="215">
        <v>94.060820000000007</v>
      </c>
      <c r="W56" s="215">
        <v>98.26088</v>
      </c>
      <c r="X56" s="215">
        <v>90.074280000000002</v>
      </c>
      <c r="Y56" s="215">
        <v>92.426990000000004</v>
      </c>
      <c r="Z56" s="215">
        <v>93.877319999999997</v>
      </c>
      <c r="AA56" s="215">
        <v>90.921090000000007</v>
      </c>
      <c r="AB56" s="215">
        <v>96.620009999999994</v>
      </c>
      <c r="AC56" s="215">
        <v>70.191890000000001</v>
      </c>
      <c r="AD56" s="215">
        <v>93.300479999999993</v>
      </c>
      <c r="AE56" s="215">
        <v>91.586799999999997</v>
      </c>
    </row>
    <row r="57" spans="2:31">
      <c r="D57" s="212">
        <v>40</v>
      </c>
      <c r="E57" s="212" t="s">
        <v>1620</v>
      </c>
      <c r="F57" s="212" t="s">
        <v>1632</v>
      </c>
      <c r="G57" s="212" t="s">
        <v>1497</v>
      </c>
      <c r="H57" s="212" t="s">
        <v>1399</v>
      </c>
      <c r="I57" s="212">
        <v>0</v>
      </c>
      <c r="J57" s="215" t="s">
        <v>191</v>
      </c>
      <c r="K57" s="215" t="s">
        <v>191</v>
      </c>
      <c r="L57" s="215" t="s">
        <v>191</v>
      </c>
      <c r="M57" s="215" t="s">
        <v>191</v>
      </c>
      <c r="N57" s="215" t="s">
        <v>191</v>
      </c>
      <c r="O57" s="215" t="s">
        <v>191</v>
      </c>
      <c r="P57" s="215" t="s">
        <v>191</v>
      </c>
      <c r="Q57" s="215" t="s">
        <v>191</v>
      </c>
      <c r="R57" s="215" t="s">
        <v>191</v>
      </c>
      <c r="S57" s="215" t="s">
        <v>191</v>
      </c>
      <c r="T57" s="215" t="s">
        <v>191</v>
      </c>
      <c r="U57" s="215" t="s">
        <v>191</v>
      </c>
      <c r="V57" s="215" t="s">
        <v>191</v>
      </c>
      <c r="W57" s="215" t="s">
        <v>191</v>
      </c>
      <c r="X57" s="215" t="s">
        <v>191</v>
      </c>
      <c r="Y57" s="215" t="s">
        <v>191</v>
      </c>
      <c r="Z57" s="215" t="s">
        <v>191</v>
      </c>
      <c r="AA57" s="215" t="s">
        <v>191</v>
      </c>
      <c r="AB57" s="215" t="s">
        <v>191</v>
      </c>
      <c r="AC57" s="215" t="s">
        <v>191</v>
      </c>
      <c r="AD57" s="215" t="s">
        <v>191</v>
      </c>
      <c r="AE57" s="215" t="s">
        <v>191</v>
      </c>
    </row>
    <row r="58" spans="2:31">
      <c r="E58" s="212" t="s">
        <v>1877</v>
      </c>
      <c r="F58" s="212" t="s">
        <v>1633</v>
      </c>
      <c r="G58" s="212" t="s">
        <v>1497</v>
      </c>
      <c r="H58" s="212" t="s">
        <v>1400</v>
      </c>
      <c r="I58" s="212">
        <v>0</v>
      </c>
      <c r="J58" s="215" t="s">
        <v>191</v>
      </c>
      <c r="K58" s="215" t="s">
        <v>191</v>
      </c>
      <c r="L58" s="215" t="s">
        <v>191</v>
      </c>
      <c r="M58" s="215" t="s">
        <v>191</v>
      </c>
      <c r="N58" s="215" t="s">
        <v>191</v>
      </c>
      <c r="O58" s="215" t="s">
        <v>191</v>
      </c>
      <c r="P58" s="215" t="s">
        <v>191</v>
      </c>
      <c r="Q58" s="215" t="s">
        <v>191</v>
      </c>
      <c r="R58" s="215" t="s">
        <v>191</v>
      </c>
      <c r="S58" s="215" t="s">
        <v>191</v>
      </c>
      <c r="T58" s="215" t="s">
        <v>191</v>
      </c>
      <c r="U58" s="215" t="s">
        <v>191</v>
      </c>
      <c r="V58" s="215" t="s">
        <v>191</v>
      </c>
      <c r="W58" s="215" t="s">
        <v>191</v>
      </c>
      <c r="X58" s="215" t="s">
        <v>191</v>
      </c>
      <c r="Y58" s="215" t="s">
        <v>191</v>
      </c>
      <c r="Z58" s="215" t="s">
        <v>191</v>
      </c>
      <c r="AA58" s="215" t="s">
        <v>191</v>
      </c>
      <c r="AB58" s="215" t="s">
        <v>191</v>
      </c>
      <c r="AC58" s="215" t="s">
        <v>191</v>
      </c>
      <c r="AD58" s="215" t="s">
        <v>191</v>
      </c>
      <c r="AE58" s="215" t="s">
        <v>191</v>
      </c>
    </row>
    <row r="59" spans="2:31">
      <c r="E59" s="212" t="s">
        <v>230</v>
      </c>
      <c r="F59" s="212" t="s">
        <v>1634</v>
      </c>
      <c r="G59" s="212" t="s">
        <v>1497</v>
      </c>
      <c r="H59" s="212" t="s">
        <v>1398</v>
      </c>
      <c r="I59" s="212">
        <v>0</v>
      </c>
      <c r="J59" s="215">
        <v>91.9</v>
      </c>
      <c r="K59" s="215">
        <v>88</v>
      </c>
      <c r="L59" s="215">
        <v>96.7</v>
      </c>
      <c r="M59" s="215">
        <v>95.4</v>
      </c>
      <c r="N59" s="215">
        <v>94.1</v>
      </c>
      <c r="O59" s="215">
        <v>95.1</v>
      </c>
      <c r="P59" s="215">
        <v>96.3</v>
      </c>
      <c r="Q59" s="215">
        <v>86.3</v>
      </c>
      <c r="R59" s="215">
        <v>91.8</v>
      </c>
      <c r="S59" s="215">
        <v>91.1</v>
      </c>
      <c r="T59" s="215">
        <v>93</v>
      </c>
      <c r="U59" s="215">
        <v>93.5</v>
      </c>
      <c r="V59" s="215">
        <v>92.4</v>
      </c>
      <c r="W59" s="215">
        <v>95.1</v>
      </c>
      <c r="X59" s="215">
        <v>94.6</v>
      </c>
      <c r="Y59" s="215">
        <v>92.9</v>
      </c>
      <c r="Z59" s="215">
        <v>93.6</v>
      </c>
      <c r="AA59" s="215">
        <v>94.8</v>
      </c>
      <c r="AB59" s="215">
        <v>94.5</v>
      </c>
      <c r="AC59" s="215">
        <v>96.2</v>
      </c>
      <c r="AD59" s="215">
        <v>94.6</v>
      </c>
      <c r="AE59" s="215">
        <v>93.2</v>
      </c>
    </row>
    <row r="60" spans="2:31">
      <c r="D60" s="212">
        <v>41</v>
      </c>
      <c r="E60" s="212" t="s">
        <v>1622</v>
      </c>
      <c r="F60" s="212" t="s">
        <v>1635</v>
      </c>
      <c r="G60" s="212" t="s">
        <v>1497</v>
      </c>
      <c r="H60" s="212" t="s">
        <v>1402</v>
      </c>
      <c r="I60" s="212">
        <v>1</v>
      </c>
      <c r="J60" s="215" t="s">
        <v>191</v>
      </c>
      <c r="K60" s="215" t="s">
        <v>191</v>
      </c>
      <c r="L60" s="215" t="s">
        <v>191</v>
      </c>
      <c r="M60" s="215" t="s">
        <v>191</v>
      </c>
      <c r="N60" s="215" t="s">
        <v>191</v>
      </c>
      <c r="O60" s="215" t="s">
        <v>191</v>
      </c>
      <c r="P60" s="215" t="s">
        <v>191</v>
      </c>
      <c r="Q60" s="215" t="s">
        <v>191</v>
      </c>
      <c r="R60" s="215" t="s">
        <v>191</v>
      </c>
      <c r="S60" s="215" t="s">
        <v>191</v>
      </c>
      <c r="T60" s="215" t="s">
        <v>191</v>
      </c>
      <c r="U60" s="215" t="s">
        <v>191</v>
      </c>
      <c r="V60" s="215" t="s">
        <v>191</v>
      </c>
      <c r="W60" s="215" t="s">
        <v>191</v>
      </c>
      <c r="X60" s="215" t="s">
        <v>191</v>
      </c>
      <c r="Y60" s="215" t="s">
        <v>191</v>
      </c>
      <c r="Z60" s="215" t="s">
        <v>191</v>
      </c>
      <c r="AA60" s="215" t="s">
        <v>191</v>
      </c>
      <c r="AB60" s="215" t="s">
        <v>191</v>
      </c>
      <c r="AC60" s="215" t="s">
        <v>191</v>
      </c>
      <c r="AD60" s="215" t="s">
        <v>191</v>
      </c>
      <c r="AE60" s="215" t="s">
        <v>191</v>
      </c>
    </row>
    <row r="61" spans="2:31">
      <c r="E61" s="212" t="s">
        <v>1878</v>
      </c>
      <c r="F61" s="212" t="s">
        <v>1636</v>
      </c>
      <c r="G61" s="212" t="s">
        <v>1497</v>
      </c>
      <c r="H61" s="212" t="s">
        <v>1403</v>
      </c>
      <c r="I61" s="212">
        <v>1</v>
      </c>
      <c r="J61" s="215" t="s">
        <v>191</v>
      </c>
      <c r="K61" s="215" t="s">
        <v>191</v>
      </c>
      <c r="L61" s="215" t="s">
        <v>191</v>
      </c>
      <c r="M61" s="215" t="s">
        <v>191</v>
      </c>
      <c r="N61" s="215" t="s">
        <v>191</v>
      </c>
      <c r="O61" s="215" t="s">
        <v>191</v>
      </c>
      <c r="P61" s="215" t="s">
        <v>191</v>
      </c>
      <c r="Q61" s="215" t="s">
        <v>191</v>
      </c>
      <c r="R61" s="215" t="s">
        <v>191</v>
      </c>
      <c r="S61" s="215" t="s">
        <v>191</v>
      </c>
      <c r="T61" s="215" t="s">
        <v>191</v>
      </c>
      <c r="U61" s="215" t="s">
        <v>191</v>
      </c>
      <c r="V61" s="215" t="s">
        <v>191</v>
      </c>
      <c r="W61" s="215" t="s">
        <v>191</v>
      </c>
      <c r="X61" s="215" t="s">
        <v>191</v>
      </c>
      <c r="Y61" s="215" t="s">
        <v>191</v>
      </c>
      <c r="Z61" s="215" t="s">
        <v>191</v>
      </c>
      <c r="AA61" s="215" t="s">
        <v>191</v>
      </c>
      <c r="AB61" s="215" t="s">
        <v>191</v>
      </c>
      <c r="AC61" s="215" t="s">
        <v>191</v>
      </c>
      <c r="AD61" s="215" t="s">
        <v>191</v>
      </c>
      <c r="AE61" s="215" t="s">
        <v>191</v>
      </c>
    </row>
    <row r="62" spans="2:31">
      <c r="E62" s="212" t="s">
        <v>231</v>
      </c>
      <c r="F62" s="212" t="s">
        <v>1548</v>
      </c>
      <c r="G62" s="212" t="s">
        <v>1497</v>
      </c>
      <c r="H62" s="212" t="s">
        <v>1401</v>
      </c>
      <c r="I62" s="212">
        <v>1</v>
      </c>
      <c r="J62" s="215">
        <v>2.1</v>
      </c>
      <c r="K62" s="215">
        <v>3</v>
      </c>
      <c r="L62" s="215">
        <v>1.4</v>
      </c>
      <c r="M62" s="215">
        <v>1.2</v>
      </c>
      <c r="N62" s="215">
        <v>1.9</v>
      </c>
      <c r="O62" s="215">
        <v>0.8</v>
      </c>
      <c r="P62" s="215">
        <v>1.6</v>
      </c>
      <c r="Q62" s="215">
        <v>3.8</v>
      </c>
      <c r="R62" s="215">
        <v>1.7</v>
      </c>
      <c r="S62" s="215">
        <v>1.5</v>
      </c>
      <c r="T62" s="215">
        <v>2.5</v>
      </c>
      <c r="U62" s="215">
        <v>1.3</v>
      </c>
      <c r="V62" s="215">
        <v>2.2999999999999998</v>
      </c>
      <c r="W62" s="215">
        <v>1.5</v>
      </c>
      <c r="X62" s="215">
        <v>0.7</v>
      </c>
      <c r="Y62" s="215">
        <v>1</v>
      </c>
      <c r="Z62" s="215">
        <v>2.6</v>
      </c>
      <c r="AA62" s="215">
        <v>2.9</v>
      </c>
      <c r="AB62" s="215">
        <v>2.1</v>
      </c>
      <c r="AC62" s="215">
        <v>0.8</v>
      </c>
      <c r="AD62" s="215">
        <v>2.2000000000000002</v>
      </c>
      <c r="AE62" s="215">
        <v>1.7</v>
      </c>
    </row>
    <row r="63" spans="2:31">
      <c r="D63" s="212">
        <v>42</v>
      </c>
      <c r="E63" s="212" t="s">
        <v>1624</v>
      </c>
      <c r="F63" s="212" t="s">
        <v>1637</v>
      </c>
      <c r="G63" s="212" t="s">
        <v>1497</v>
      </c>
      <c r="H63" s="212" t="s">
        <v>1405</v>
      </c>
      <c r="I63" s="212">
        <v>0</v>
      </c>
      <c r="J63" s="215" t="s">
        <v>191</v>
      </c>
      <c r="K63" s="215" t="s">
        <v>191</v>
      </c>
      <c r="L63" s="215" t="s">
        <v>191</v>
      </c>
      <c r="M63" s="215" t="s">
        <v>191</v>
      </c>
      <c r="N63" s="215" t="s">
        <v>191</v>
      </c>
      <c r="O63" s="215" t="s">
        <v>191</v>
      </c>
      <c r="P63" s="215" t="s">
        <v>191</v>
      </c>
      <c r="Q63" s="215" t="s">
        <v>191</v>
      </c>
      <c r="R63" s="215" t="s">
        <v>191</v>
      </c>
      <c r="S63" s="215" t="s">
        <v>191</v>
      </c>
      <c r="T63" s="215" t="s">
        <v>191</v>
      </c>
      <c r="U63" s="215" t="s">
        <v>191</v>
      </c>
      <c r="V63" s="215" t="s">
        <v>191</v>
      </c>
      <c r="W63" s="215" t="s">
        <v>191</v>
      </c>
      <c r="X63" s="215" t="s">
        <v>191</v>
      </c>
      <c r="Y63" s="215" t="s">
        <v>191</v>
      </c>
      <c r="Z63" s="215" t="s">
        <v>191</v>
      </c>
      <c r="AA63" s="215" t="s">
        <v>191</v>
      </c>
      <c r="AB63" s="215" t="s">
        <v>191</v>
      </c>
      <c r="AC63" s="215" t="s">
        <v>191</v>
      </c>
      <c r="AD63" s="215" t="s">
        <v>191</v>
      </c>
      <c r="AE63" s="215" t="s">
        <v>191</v>
      </c>
    </row>
    <row r="64" spans="2:31">
      <c r="E64" s="212" t="s">
        <v>1879</v>
      </c>
      <c r="F64" s="212" t="s">
        <v>1638</v>
      </c>
      <c r="G64" s="212" t="s">
        <v>1497</v>
      </c>
      <c r="H64" s="212" t="s">
        <v>1406</v>
      </c>
      <c r="I64" s="212">
        <v>0</v>
      </c>
      <c r="J64" s="215" t="s">
        <v>191</v>
      </c>
      <c r="K64" s="215" t="s">
        <v>191</v>
      </c>
      <c r="L64" s="215" t="s">
        <v>191</v>
      </c>
      <c r="M64" s="215" t="s">
        <v>191</v>
      </c>
      <c r="N64" s="215" t="s">
        <v>191</v>
      </c>
      <c r="O64" s="215" t="s">
        <v>191</v>
      </c>
      <c r="P64" s="215" t="s">
        <v>191</v>
      </c>
      <c r="Q64" s="215" t="s">
        <v>191</v>
      </c>
      <c r="R64" s="215" t="s">
        <v>191</v>
      </c>
      <c r="S64" s="215" t="s">
        <v>191</v>
      </c>
      <c r="T64" s="215" t="s">
        <v>191</v>
      </c>
      <c r="U64" s="215" t="s">
        <v>191</v>
      </c>
      <c r="V64" s="215" t="s">
        <v>191</v>
      </c>
      <c r="W64" s="215" t="s">
        <v>191</v>
      </c>
      <c r="X64" s="215" t="s">
        <v>191</v>
      </c>
      <c r="Y64" s="215" t="s">
        <v>191</v>
      </c>
      <c r="Z64" s="215" t="s">
        <v>191</v>
      </c>
      <c r="AA64" s="215" t="s">
        <v>191</v>
      </c>
      <c r="AB64" s="215" t="s">
        <v>191</v>
      </c>
      <c r="AC64" s="215" t="s">
        <v>191</v>
      </c>
      <c r="AD64" s="215" t="s">
        <v>191</v>
      </c>
      <c r="AE64" s="215" t="s">
        <v>191</v>
      </c>
    </row>
    <row r="65" spans="4:31">
      <c r="E65" s="212" t="s">
        <v>232</v>
      </c>
      <c r="F65" s="212" t="s">
        <v>1639</v>
      </c>
      <c r="G65" s="212" t="s">
        <v>1497</v>
      </c>
      <c r="H65" s="212" t="s">
        <v>1404</v>
      </c>
      <c r="I65" s="212">
        <v>0</v>
      </c>
      <c r="J65" s="215" t="s">
        <v>191</v>
      </c>
      <c r="K65" s="215" t="s">
        <v>191</v>
      </c>
      <c r="L65" s="215" t="s">
        <v>191</v>
      </c>
      <c r="M65" s="215" t="s">
        <v>191</v>
      </c>
      <c r="N65" s="215" t="s">
        <v>191</v>
      </c>
      <c r="O65" s="215" t="s">
        <v>191</v>
      </c>
      <c r="P65" s="215" t="s">
        <v>191</v>
      </c>
      <c r="Q65" s="215" t="s">
        <v>191</v>
      </c>
      <c r="R65" s="215" t="s">
        <v>191</v>
      </c>
      <c r="S65" s="215" t="s">
        <v>191</v>
      </c>
      <c r="T65" s="215" t="s">
        <v>191</v>
      </c>
      <c r="U65" s="215" t="s">
        <v>191</v>
      </c>
      <c r="V65" s="215" t="s">
        <v>191</v>
      </c>
      <c r="W65" s="215" t="s">
        <v>191</v>
      </c>
      <c r="X65" s="215" t="s">
        <v>191</v>
      </c>
      <c r="Y65" s="215" t="s">
        <v>191</v>
      </c>
      <c r="Z65" s="215" t="s">
        <v>191</v>
      </c>
      <c r="AA65" s="215" t="s">
        <v>191</v>
      </c>
      <c r="AB65" s="215" t="s">
        <v>191</v>
      </c>
      <c r="AC65" s="215" t="s">
        <v>191</v>
      </c>
      <c r="AD65" s="215" t="s">
        <v>191</v>
      </c>
      <c r="AE65" s="215" t="s">
        <v>191</v>
      </c>
    </row>
    <row r="66" spans="4:31">
      <c r="D66" s="212">
        <v>43</v>
      </c>
      <c r="E66" s="212" t="s">
        <v>1626</v>
      </c>
      <c r="F66" s="212" t="s">
        <v>1640</v>
      </c>
      <c r="G66" s="212" t="s">
        <v>1497</v>
      </c>
      <c r="H66" s="212" t="s">
        <v>1415</v>
      </c>
      <c r="I66" s="212">
        <v>1</v>
      </c>
      <c r="J66" s="215">
        <v>3.7130000000000001</v>
      </c>
      <c r="K66" s="215">
        <v>3.141</v>
      </c>
      <c r="L66" s="215">
        <v>1.631</v>
      </c>
      <c r="M66" s="215">
        <v>4.657</v>
      </c>
      <c r="N66" s="215">
        <v>2.5569999999999999</v>
      </c>
      <c r="O66" s="215">
        <v>2.7869999999999999</v>
      </c>
      <c r="P66" s="215">
        <v>2.927</v>
      </c>
      <c r="Q66" s="215">
        <v>1.9430000000000001</v>
      </c>
      <c r="R66" s="215">
        <v>2.7759999999999998</v>
      </c>
      <c r="S66" s="215">
        <v>2.867</v>
      </c>
      <c r="T66" s="215">
        <v>3.8740000000000001</v>
      </c>
      <c r="U66" s="215">
        <v>2.7850000000000001</v>
      </c>
      <c r="V66" s="215">
        <v>3.57</v>
      </c>
      <c r="W66" s="215">
        <v>2.8780000000000001</v>
      </c>
      <c r="X66" s="215">
        <v>2.6320000000000001</v>
      </c>
      <c r="Y66" s="215">
        <v>2.7090000000000001</v>
      </c>
      <c r="Z66" s="215">
        <v>3.0819999999999999</v>
      </c>
      <c r="AA66" s="215">
        <v>3.298</v>
      </c>
      <c r="AB66" s="215">
        <v>3.0249999999999999</v>
      </c>
      <c r="AC66" s="215">
        <v>2.9670000000000001</v>
      </c>
      <c r="AD66" s="215">
        <v>4.3289999999999997</v>
      </c>
      <c r="AE66" s="215">
        <v>3.1850000000000001</v>
      </c>
    </row>
    <row r="67" spans="4:31">
      <c r="E67" s="212" t="s">
        <v>1880</v>
      </c>
      <c r="F67" s="212" t="s">
        <v>1641</v>
      </c>
      <c r="G67" s="212" t="s">
        <v>1497</v>
      </c>
      <c r="H67" s="212" t="s">
        <v>1416</v>
      </c>
      <c r="I67" s="212">
        <v>1</v>
      </c>
      <c r="J67" s="215">
        <v>4.7050000000000001</v>
      </c>
      <c r="K67" s="215">
        <v>3.9849999999999999</v>
      </c>
      <c r="L67" s="215">
        <v>3.24</v>
      </c>
      <c r="M67" s="215">
        <v>6.5730000000000004</v>
      </c>
      <c r="N67" s="215">
        <v>2.827</v>
      </c>
      <c r="O67" s="215">
        <v>3.95</v>
      </c>
      <c r="P67" s="215">
        <v>3.919</v>
      </c>
      <c r="Q67" s="215">
        <v>1.472</v>
      </c>
      <c r="R67" s="215">
        <v>2.641</v>
      </c>
      <c r="S67" s="215">
        <v>4.585</v>
      </c>
      <c r="T67" s="215">
        <v>4.1319999999999997</v>
      </c>
      <c r="U67" s="215">
        <v>3.2080000000000002</v>
      </c>
      <c r="V67" s="215">
        <v>5.8159999999999998</v>
      </c>
      <c r="W67" s="215">
        <v>4.0709999999999997</v>
      </c>
      <c r="X67" s="215">
        <v>4.07</v>
      </c>
      <c r="Y67" s="215">
        <v>4.2880000000000003</v>
      </c>
      <c r="Z67" s="215">
        <v>3.6360000000000001</v>
      </c>
      <c r="AA67" s="215">
        <v>4.3209999999999997</v>
      </c>
      <c r="AB67" s="215">
        <v>4.3090000000000002</v>
      </c>
      <c r="AC67" s="215">
        <v>5.3040000000000003</v>
      </c>
      <c r="AD67" s="215">
        <v>5.4009999999999998</v>
      </c>
      <c r="AE67" s="215">
        <v>4.2320000000000002</v>
      </c>
    </row>
    <row r="68" spans="4:31">
      <c r="E68" s="212" t="s">
        <v>233</v>
      </c>
      <c r="F68" s="212" t="s">
        <v>1642</v>
      </c>
      <c r="G68" s="212" t="s">
        <v>1497</v>
      </c>
      <c r="H68" s="212" t="s">
        <v>1414</v>
      </c>
      <c r="I68" s="212">
        <v>1</v>
      </c>
      <c r="J68" s="215">
        <v>4.0330000000000004</v>
      </c>
      <c r="K68" s="215">
        <v>3.4689999999999999</v>
      </c>
      <c r="L68" s="215">
        <v>2.2610000000000001</v>
      </c>
      <c r="M68" s="215">
        <v>5.3449999999999998</v>
      </c>
      <c r="N68" s="215">
        <v>2.6459999999999999</v>
      </c>
      <c r="O68" s="215">
        <v>3.3780000000000001</v>
      </c>
      <c r="P68" s="215">
        <v>3.3149999999999999</v>
      </c>
      <c r="Q68" s="215">
        <v>1.827</v>
      </c>
      <c r="R68" s="215">
        <v>2.8479999999999999</v>
      </c>
      <c r="S68" s="215">
        <v>3.5190000000000001</v>
      </c>
      <c r="T68" s="215">
        <v>3.9580000000000002</v>
      </c>
      <c r="U68" s="215">
        <v>2.9329999999999998</v>
      </c>
      <c r="V68" s="215">
        <v>4.4240000000000004</v>
      </c>
      <c r="W68" s="215">
        <v>3.3650000000000002</v>
      </c>
      <c r="X68" s="215">
        <v>3.2160000000000002</v>
      </c>
      <c r="Y68" s="215">
        <v>3.2930000000000001</v>
      </c>
      <c r="Z68" s="215">
        <v>3.27</v>
      </c>
      <c r="AA68" s="215">
        <v>3.6219999999999999</v>
      </c>
      <c r="AB68" s="215">
        <v>3.5209999999999999</v>
      </c>
      <c r="AC68" s="215">
        <v>3.64</v>
      </c>
      <c r="AD68" s="215">
        <v>4.7510000000000003</v>
      </c>
      <c r="AE68" s="215">
        <v>3.5670000000000002</v>
      </c>
    </row>
    <row r="69" spans="4:31">
      <c r="D69" s="212">
        <v>44</v>
      </c>
      <c r="E69" s="212" t="s">
        <v>1881</v>
      </c>
      <c r="F69" s="212" t="s">
        <v>1573</v>
      </c>
      <c r="G69" s="212" t="s">
        <v>1497</v>
      </c>
      <c r="H69" s="212" t="s">
        <v>1408</v>
      </c>
      <c r="I69" s="212">
        <v>1</v>
      </c>
      <c r="J69" s="215">
        <v>25</v>
      </c>
      <c r="K69" s="215" t="s">
        <v>191</v>
      </c>
      <c r="L69" s="215">
        <v>25</v>
      </c>
      <c r="M69" s="215">
        <v>30</v>
      </c>
      <c r="N69" s="215">
        <v>23</v>
      </c>
      <c r="O69" s="215">
        <v>34</v>
      </c>
      <c r="P69" s="215">
        <v>20</v>
      </c>
      <c r="Q69" s="215">
        <v>20</v>
      </c>
      <c r="R69" s="215">
        <v>22</v>
      </c>
      <c r="S69" s="215">
        <v>27</v>
      </c>
      <c r="T69" s="215">
        <v>23</v>
      </c>
      <c r="U69" s="215">
        <v>30</v>
      </c>
      <c r="V69" s="215">
        <v>26</v>
      </c>
      <c r="W69" s="215">
        <v>19</v>
      </c>
      <c r="X69" s="215" t="s">
        <v>191</v>
      </c>
      <c r="Y69" s="215">
        <v>16</v>
      </c>
      <c r="Z69" s="215">
        <v>14</v>
      </c>
      <c r="AA69" s="215">
        <v>14</v>
      </c>
      <c r="AB69" s="215">
        <v>20</v>
      </c>
      <c r="AC69" s="215">
        <v>19</v>
      </c>
      <c r="AD69" s="215" t="s">
        <v>191</v>
      </c>
      <c r="AE69" s="215">
        <v>28</v>
      </c>
    </row>
    <row r="70" spans="4:31">
      <c r="E70" s="212" t="s">
        <v>1882</v>
      </c>
      <c r="F70" s="212" t="s">
        <v>1574</v>
      </c>
      <c r="G70" s="212" t="s">
        <v>1497</v>
      </c>
      <c r="H70" s="212" t="s">
        <v>1409</v>
      </c>
      <c r="I70" s="212">
        <v>1</v>
      </c>
      <c r="J70" s="215">
        <v>28</v>
      </c>
      <c r="K70" s="215" t="s">
        <v>191</v>
      </c>
      <c r="L70" s="215">
        <v>29</v>
      </c>
      <c r="M70" s="215">
        <v>25</v>
      </c>
      <c r="N70" s="215">
        <v>23</v>
      </c>
      <c r="O70" s="215">
        <v>36</v>
      </c>
      <c r="P70" s="215">
        <v>23</v>
      </c>
      <c r="Q70" s="215">
        <v>24</v>
      </c>
      <c r="R70" s="215">
        <v>22</v>
      </c>
      <c r="S70" s="215">
        <v>30</v>
      </c>
      <c r="T70" s="215">
        <v>12</v>
      </c>
      <c r="U70" s="215">
        <v>46</v>
      </c>
      <c r="V70" s="215">
        <v>37</v>
      </c>
      <c r="W70" s="215">
        <v>23</v>
      </c>
      <c r="X70" s="215" t="s">
        <v>191</v>
      </c>
      <c r="Y70" s="215">
        <v>24</v>
      </c>
      <c r="Z70" s="215">
        <v>14</v>
      </c>
      <c r="AA70" s="215">
        <v>19</v>
      </c>
      <c r="AB70" s="215">
        <v>14</v>
      </c>
      <c r="AC70" s="215">
        <v>19</v>
      </c>
      <c r="AD70" s="215" t="s">
        <v>191</v>
      </c>
      <c r="AE70" s="215">
        <v>28</v>
      </c>
    </row>
    <row r="71" spans="4:31">
      <c r="E71" s="212" t="s">
        <v>1628</v>
      </c>
      <c r="F71" s="212" t="s">
        <v>1572</v>
      </c>
      <c r="G71" s="212" t="s">
        <v>1497</v>
      </c>
      <c r="H71" s="212" t="s">
        <v>1407</v>
      </c>
      <c r="I71" s="212">
        <v>1</v>
      </c>
      <c r="J71" s="215">
        <v>26</v>
      </c>
      <c r="K71" s="215" t="s">
        <v>191</v>
      </c>
      <c r="L71" s="215">
        <v>27</v>
      </c>
      <c r="M71" s="215">
        <v>28</v>
      </c>
      <c r="N71" s="215">
        <v>23</v>
      </c>
      <c r="O71" s="215">
        <v>34</v>
      </c>
      <c r="P71" s="215">
        <v>21</v>
      </c>
      <c r="Q71" s="215">
        <v>22</v>
      </c>
      <c r="R71" s="215">
        <v>22</v>
      </c>
      <c r="S71" s="215">
        <v>27</v>
      </c>
      <c r="T71" s="215">
        <v>30</v>
      </c>
      <c r="U71" s="215">
        <v>35</v>
      </c>
      <c r="V71" s="215">
        <v>29</v>
      </c>
      <c r="W71" s="215">
        <v>20</v>
      </c>
      <c r="X71" s="215" t="s">
        <v>191</v>
      </c>
      <c r="Y71" s="215">
        <v>18</v>
      </c>
      <c r="Z71" s="215">
        <v>14</v>
      </c>
      <c r="AA71" s="215">
        <v>16</v>
      </c>
      <c r="AB71" s="215">
        <v>19</v>
      </c>
      <c r="AC71" s="215">
        <v>19</v>
      </c>
      <c r="AD71" s="215" t="s">
        <v>191</v>
      </c>
      <c r="AE71" s="215">
        <v>29</v>
      </c>
    </row>
    <row r="72" spans="4:31">
      <c r="D72" s="212">
        <v>45</v>
      </c>
      <c r="E72" s="212" t="s">
        <v>1883</v>
      </c>
      <c r="F72" s="212" t="s">
        <v>1643</v>
      </c>
      <c r="G72" s="212" t="s">
        <v>1497</v>
      </c>
      <c r="H72" s="212" t="s">
        <v>1411</v>
      </c>
      <c r="I72" s="212">
        <v>0</v>
      </c>
      <c r="J72" s="215">
        <v>48.427</v>
      </c>
      <c r="K72" s="215">
        <v>67.88</v>
      </c>
      <c r="L72" s="215">
        <v>50.82</v>
      </c>
      <c r="M72" s="215">
        <v>61.283999999999999</v>
      </c>
      <c r="N72" s="215">
        <v>57.029000000000003</v>
      </c>
      <c r="O72" s="215">
        <v>65.456999999999994</v>
      </c>
      <c r="P72" s="215">
        <v>60.021000000000001</v>
      </c>
      <c r="Q72" s="215">
        <v>62.048999999999999</v>
      </c>
      <c r="R72" s="215">
        <v>61.41</v>
      </c>
      <c r="S72" s="215">
        <v>69.081999999999994</v>
      </c>
      <c r="T72" s="215">
        <v>60.816000000000003</v>
      </c>
      <c r="U72" s="215">
        <v>60.72</v>
      </c>
      <c r="V72" s="215">
        <v>36.762999999999998</v>
      </c>
      <c r="W72" s="215">
        <v>51.030999999999999</v>
      </c>
      <c r="X72" s="215">
        <v>56.557000000000002</v>
      </c>
      <c r="Y72" s="215">
        <v>53.64</v>
      </c>
      <c r="Z72" s="215">
        <v>52.798000000000002</v>
      </c>
      <c r="AA72" s="215">
        <v>42.637999999999998</v>
      </c>
      <c r="AB72" s="215">
        <v>47.768000000000001</v>
      </c>
      <c r="AC72" s="215">
        <v>41.197000000000003</v>
      </c>
      <c r="AD72" s="215">
        <v>62.529000000000003</v>
      </c>
      <c r="AE72" s="215">
        <v>56.290999999999997</v>
      </c>
    </row>
    <row r="73" spans="4:31">
      <c r="E73" s="212" t="s">
        <v>1884</v>
      </c>
      <c r="F73" s="212" t="s">
        <v>1644</v>
      </c>
      <c r="G73" s="212" t="s">
        <v>1497</v>
      </c>
      <c r="H73" s="212" t="s">
        <v>1412</v>
      </c>
      <c r="I73" s="212">
        <v>0</v>
      </c>
      <c r="J73" s="215">
        <v>35.950000000000003</v>
      </c>
      <c r="K73" s="215">
        <v>57.365000000000002</v>
      </c>
      <c r="L73" s="215">
        <v>30.579000000000001</v>
      </c>
      <c r="M73" s="215">
        <v>56.798999999999999</v>
      </c>
      <c r="N73" s="215">
        <v>45.137999999999998</v>
      </c>
      <c r="O73" s="215">
        <v>62.313000000000002</v>
      </c>
      <c r="P73" s="215">
        <v>48.204999999999998</v>
      </c>
      <c r="Q73" s="215">
        <v>48.494</v>
      </c>
      <c r="R73" s="215">
        <v>63.100999999999999</v>
      </c>
      <c r="S73" s="215">
        <v>62.372</v>
      </c>
      <c r="T73" s="215">
        <v>42.691000000000003</v>
      </c>
      <c r="U73" s="215">
        <v>52.682000000000002</v>
      </c>
      <c r="V73" s="215">
        <v>22.969000000000001</v>
      </c>
      <c r="W73" s="215">
        <v>35.689</v>
      </c>
      <c r="X73" s="215">
        <v>42.71</v>
      </c>
      <c r="Y73" s="215">
        <v>32.744</v>
      </c>
      <c r="Z73" s="215">
        <v>37.244999999999997</v>
      </c>
      <c r="AA73" s="215">
        <v>30.391999999999999</v>
      </c>
      <c r="AB73" s="215">
        <v>34.945</v>
      </c>
      <c r="AC73" s="215">
        <v>33.476999999999997</v>
      </c>
      <c r="AD73" s="215">
        <v>52.526000000000003</v>
      </c>
      <c r="AE73" s="215">
        <v>45.281999999999996</v>
      </c>
    </row>
    <row r="74" spans="4:31">
      <c r="E74" s="212" t="s">
        <v>1885</v>
      </c>
      <c r="F74" s="212" t="s">
        <v>1645</v>
      </c>
      <c r="G74" s="212" t="s">
        <v>1497</v>
      </c>
      <c r="H74" s="212" t="s">
        <v>1410</v>
      </c>
      <c r="I74" s="212">
        <v>0</v>
      </c>
      <c r="J74" s="215">
        <v>44.631999999999998</v>
      </c>
      <c r="K74" s="215">
        <v>63.828000000000003</v>
      </c>
      <c r="L74" s="215">
        <v>44.720999999999997</v>
      </c>
      <c r="M74" s="215">
        <v>59.927</v>
      </c>
      <c r="N74" s="215">
        <v>52.256999999999998</v>
      </c>
      <c r="O74" s="215">
        <v>64.587999999999994</v>
      </c>
      <c r="P74" s="215">
        <v>56.287999999999997</v>
      </c>
      <c r="Q74" s="215">
        <v>56.31</v>
      </c>
      <c r="R74" s="215">
        <v>61.88</v>
      </c>
      <c r="S74" s="215">
        <v>67.114000000000004</v>
      </c>
      <c r="T74" s="215">
        <v>55.119</v>
      </c>
      <c r="U74" s="215">
        <v>58.27</v>
      </c>
      <c r="V74" s="215">
        <v>32.405999999999999</v>
      </c>
      <c r="W74" s="215">
        <v>45.95</v>
      </c>
      <c r="X74" s="215">
        <v>51.927</v>
      </c>
      <c r="Y74" s="215">
        <v>47.262</v>
      </c>
      <c r="Z74" s="215">
        <v>47.548999999999999</v>
      </c>
      <c r="AA74" s="215">
        <v>38.618000000000002</v>
      </c>
      <c r="AB74" s="215">
        <v>43.762</v>
      </c>
      <c r="AC74" s="215">
        <v>38.875999999999998</v>
      </c>
      <c r="AD74" s="215">
        <v>59.17</v>
      </c>
      <c r="AE74" s="215">
        <v>52.893000000000001</v>
      </c>
    </row>
    <row r="75" spans="4:31">
      <c r="D75" s="212">
        <v>46</v>
      </c>
      <c r="E75" s="212" t="s">
        <v>1886</v>
      </c>
      <c r="F75" s="212" t="s">
        <v>1533</v>
      </c>
      <c r="G75" s="212" t="s">
        <v>1496</v>
      </c>
      <c r="H75" s="212" t="s">
        <v>1413</v>
      </c>
      <c r="I75" s="212">
        <v>0</v>
      </c>
      <c r="J75" s="215" t="s">
        <v>191</v>
      </c>
      <c r="K75" s="215" t="s">
        <v>191</v>
      </c>
      <c r="L75" s="215" t="s">
        <v>191</v>
      </c>
      <c r="M75" s="215" t="s">
        <v>191</v>
      </c>
      <c r="N75" s="215" t="s">
        <v>191</v>
      </c>
      <c r="O75" s="215" t="s">
        <v>191</v>
      </c>
      <c r="P75" s="215" t="s">
        <v>191</v>
      </c>
      <c r="Q75" s="215" t="s">
        <v>191</v>
      </c>
      <c r="R75" s="215" t="s">
        <v>191</v>
      </c>
      <c r="S75" s="215" t="s">
        <v>191</v>
      </c>
      <c r="T75" s="215" t="s">
        <v>191</v>
      </c>
      <c r="U75" s="215" t="s">
        <v>191</v>
      </c>
      <c r="V75" s="215" t="s">
        <v>191</v>
      </c>
      <c r="W75" s="215" t="s">
        <v>191</v>
      </c>
      <c r="X75" s="215" t="s">
        <v>191</v>
      </c>
      <c r="Y75" s="215" t="s">
        <v>191</v>
      </c>
      <c r="Z75" s="215" t="s">
        <v>191</v>
      </c>
      <c r="AA75" s="215" t="s">
        <v>191</v>
      </c>
      <c r="AB75" s="215" t="s">
        <v>191</v>
      </c>
      <c r="AC75" s="215" t="s">
        <v>191</v>
      </c>
      <c r="AD75" s="215" t="s">
        <v>191</v>
      </c>
      <c r="AE75" s="215" t="s">
        <v>191</v>
      </c>
    </row>
    <row r="76" spans="4:31">
      <c r="D76" s="212">
        <v>47</v>
      </c>
      <c r="E76" s="212" t="s">
        <v>1887</v>
      </c>
      <c r="F76" s="212" t="s">
        <v>1503</v>
      </c>
      <c r="G76" s="212" t="s">
        <v>1497</v>
      </c>
      <c r="H76" s="212" t="s">
        <v>1289</v>
      </c>
      <c r="I76" s="212">
        <v>0</v>
      </c>
      <c r="J76" s="215" t="s">
        <v>191</v>
      </c>
      <c r="K76" s="215" t="s">
        <v>191</v>
      </c>
      <c r="L76" s="215" t="s">
        <v>191</v>
      </c>
      <c r="M76" s="215" t="s">
        <v>191</v>
      </c>
      <c r="N76" s="215" t="s">
        <v>191</v>
      </c>
      <c r="O76" s="215" t="s">
        <v>191</v>
      </c>
      <c r="P76" s="215" t="s">
        <v>191</v>
      </c>
      <c r="Q76" s="215" t="s">
        <v>191</v>
      </c>
      <c r="R76" s="215" t="s">
        <v>191</v>
      </c>
      <c r="S76" s="215" t="s">
        <v>191</v>
      </c>
      <c r="T76" s="215" t="s">
        <v>191</v>
      </c>
      <c r="U76" s="215" t="s">
        <v>191</v>
      </c>
      <c r="V76" s="215" t="s">
        <v>191</v>
      </c>
      <c r="W76" s="215" t="s">
        <v>191</v>
      </c>
      <c r="X76" s="215" t="s">
        <v>191</v>
      </c>
      <c r="Y76" s="215" t="s">
        <v>191</v>
      </c>
      <c r="Z76" s="215" t="s">
        <v>191</v>
      </c>
      <c r="AA76" s="215" t="s">
        <v>191</v>
      </c>
      <c r="AB76" s="215" t="s">
        <v>191</v>
      </c>
      <c r="AC76" s="215" t="s">
        <v>191</v>
      </c>
      <c r="AD76" s="215" t="s">
        <v>191</v>
      </c>
      <c r="AE76" s="215" t="s">
        <v>191</v>
      </c>
    </row>
    <row r="77" spans="4:31">
      <c r="E77" s="212" t="s">
        <v>1888</v>
      </c>
      <c r="F77" s="212" t="s">
        <v>1504</v>
      </c>
      <c r="G77" s="212" t="s">
        <v>1497</v>
      </c>
      <c r="H77" s="212" t="s">
        <v>1290</v>
      </c>
      <c r="I77" s="212">
        <v>0</v>
      </c>
      <c r="J77" s="215" t="s">
        <v>191</v>
      </c>
      <c r="K77" s="215" t="s">
        <v>191</v>
      </c>
      <c r="L77" s="215" t="s">
        <v>191</v>
      </c>
      <c r="M77" s="215" t="s">
        <v>191</v>
      </c>
      <c r="N77" s="215" t="s">
        <v>191</v>
      </c>
      <c r="O77" s="215" t="s">
        <v>191</v>
      </c>
      <c r="P77" s="215" t="s">
        <v>191</v>
      </c>
      <c r="Q77" s="215" t="s">
        <v>191</v>
      </c>
      <c r="R77" s="215" t="s">
        <v>191</v>
      </c>
      <c r="S77" s="215" t="s">
        <v>191</v>
      </c>
      <c r="T77" s="215" t="s">
        <v>191</v>
      </c>
      <c r="U77" s="215" t="s">
        <v>191</v>
      </c>
      <c r="V77" s="215" t="s">
        <v>191</v>
      </c>
      <c r="W77" s="215" t="s">
        <v>191</v>
      </c>
      <c r="X77" s="215" t="s">
        <v>191</v>
      </c>
      <c r="Y77" s="215" t="s">
        <v>191</v>
      </c>
      <c r="Z77" s="215" t="s">
        <v>191</v>
      </c>
      <c r="AA77" s="215" t="s">
        <v>191</v>
      </c>
      <c r="AB77" s="215" t="s">
        <v>191</v>
      </c>
      <c r="AC77" s="215" t="s">
        <v>191</v>
      </c>
      <c r="AD77" s="215" t="s">
        <v>191</v>
      </c>
      <c r="AE77" s="215" t="s">
        <v>191</v>
      </c>
    </row>
    <row r="78" spans="4:31">
      <c r="E78" s="212" t="s">
        <v>1889</v>
      </c>
      <c r="F78" s="212" t="s">
        <v>1502</v>
      </c>
      <c r="G78" s="212" t="s">
        <v>1497</v>
      </c>
      <c r="H78" s="212" t="s">
        <v>1288</v>
      </c>
      <c r="I78" s="212">
        <v>0</v>
      </c>
      <c r="J78" s="215">
        <v>151.74</v>
      </c>
      <c r="K78" s="215">
        <v>115.38</v>
      </c>
      <c r="L78" s="215">
        <v>87.62</v>
      </c>
      <c r="M78" s="215">
        <v>115.43</v>
      </c>
      <c r="N78" s="215">
        <v>121.71</v>
      </c>
      <c r="O78" s="215">
        <v>131.62</v>
      </c>
      <c r="P78" s="215">
        <v>156.27000000000001</v>
      </c>
      <c r="Q78" s="215">
        <v>177.42</v>
      </c>
      <c r="R78" s="215">
        <v>103.91</v>
      </c>
      <c r="S78" s="215">
        <v>169.05</v>
      </c>
      <c r="T78" s="215">
        <v>120.72</v>
      </c>
      <c r="U78" s="215">
        <v>111.36</v>
      </c>
      <c r="V78" s="215">
        <v>167.49</v>
      </c>
      <c r="W78" s="215">
        <v>86.29</v>
      </c>
      <c r="X78" s="215">
        <v>116.7</v>
      </c>
      <c r="Y78" s="215">
        <v>146.11000000000001</v>
      </c>
      <c r="Z78" s="215">
        <v>99.05</v>
      </c>
      <c r="AA78" s="215">
        <v>76.010000000000005</v>
      </c>
      <c r="AB78" s="215">
        <v>141.82</v>
      </c>
      <c r="AC78" s="215">
        <v>135.30000000000001</v>
      </c>
      <c r="AD78" s="215">
        <v>109.11</v>
      </c>
      <c r="AE78" s="215">
        <v>131.47</v>
      </c>
    </row>
    <row r="79" spans="4:31">
      <c r="D79" s="212">
        <v>48</v>
      </c>
      <c r="E79" s="212" t="s">
        <v>1890</v>
      </c>
      <c r="F79" s="212" t="s">
        <v>1646</v>
      </c>
      <c r="G79" s="212" t="s">
        <v>140</v>
      </c>
      <c r="H79" s="212" t="s">
        <v>1435</v>
      </c>
      <c r="I79" s="212">
        <v>0</v>
      </c>
      <c r="J79" s="215">
        <v>37.129753489999999</v>
      </c>
      <c r="K79" s="215">
        <v>42.242413849999998</v>
      </c>
      <c r="L79" s="215">
        <v>52.790500420000001</v>
      </c>
      <c r="M79" s="215">
        <v>52.695346800000003</v>
      </c>
      <c r="N79" s="215">
        <v>59.815321480000001</v>
      </c>
      <c r="O79" s="215">
        <v>53.907922910000003</v>
      </c>
      <c r="P79" s="215">
        <v>31.728701409999999</v>
      </c>
      <c r="Q79" s="215">
        <v>38.442932730000003</v>
      </c>
      <c r="R79" s="215">
        <v>24.51923077</v>
      </c>
      <c r="S79" s="215">
        <v>35.862745099999998</v>
      </c>
      <c r="T79" s="215">
        <v>32.04724409</v>
      </c>
      <c r="U79" s="215">
        <v>31.822051940000001</v>
      </c>
      <c r="V79" s="215">
        <v>25.142227930000001</v>
      </c>
      <c r="W79" s="215">
        <v>31.026932339999998</v>
      </c>
      <c r="X79" s="215">
        <v>27.023014109999998</v>
      </c>
      <c r="Y79" s="215">
        <v>45.0390625</v>
      </c>
      <c r="Z79" s="215">
        <v>46.31703005</v>
      </c>
      <c r="AA79" s="215">
        <v>22.328866349999998</v>
      </c>
      <c r="AB79" s="215" t="s">
        <v>191</v>
      </c>
      <c r="AC79" s="215">
        <v>32.859497320000003</v>
      </c>
      <c r="AD79" s="215">
        <v>0.62173588700000004</v>
      </c>
      <c r="AE79" s="215">
        <v>36.84818164</v>
      </c>
    </row>
    <row r="80" spans="4:31">
      <c r="D80" s="212">
        <v>49</v>
      </c>
      <c r="E80" s="212" t="s">
        <v>1891</v>
      </c>
      <c r="F80" s="212" t="s">
        <v>1647</v>
      </c>
      <c r="G80" s="212" t="s">
        <v>140</v>
      </c>
      <c r="H80" s="212" t="s">
        <v>1474</v>
      </c>
      <c r="I80" s="212">
        <v>1</v>
      </c>
      <c r="J80" s="215">
        <v>35.94</v>
      </c>
      <c r="K80" s="215" t="s">
        <v>191</v>
      </c>
      <c r="L80" s="215">
        <v>17.96</v>
      </c>
      <c r="M80" s="215" t="s">
        <v>191</v>
      </c>
      <c r="N80" s="215">
        <v>28.28</v>
      </c>
      <c r="O80" s="215">
        <v>49.41</v>
      </c>
      <c r="P80" s="215">
        <v>18.7</v>
      </c>
      <c r="Q80" s="215">
        <v>2.08</v>
      </c>
      <c r="R80" s="215">
        <v>39.76</v>
      </c>
      <c r="S80" s="215">
        <v>31.74</v>
      </c>
      <c r="T80" s="215">
        <v>47.19</v>
      </c>
      <c r="U80" s="215">
        <v>28.7</v>
      </c>
      <c r="V80" s="215">
        <v>23.09</v>
      </c>
      <c r="W80" s="215">
        <v>17.23</v>
      </c>
      <c r="X80" s="215">
        <v>9.33</v>
      </c>
      <c r="Y80" s="215">
        <v>30.66</v>
      </c>
      <c r="Z80" s="215">
        <v>64.680000000000007</v>
      </c>
      <c r="AA80" s="215">
        <v>65.36</v>
      </c>
      <c r="AB80" s="215">
        <v>51.1</v>
      </c>
      <c r="AC80" s="215">
        <v>53.5</v>
      </c>
      <c r="AD80" s="215">
        <v>12.55</v>
      </c>
      <c r="AE80" s="215">
        <v>36.18</v>
      </c>
    </row>
    <row r="81" spans="2:31">
      <c r="D81" s="212">
        <v>50</v>
      </c>
      <c r="E81" s="212" t="s">
        <v>234</v>
      </c>
      <c r="F81" s="212" t="s">
        <v>1648</v>
      </c>
      <c r="G81" s="212" t="s">
        <v>1497</v>
      </c>
      <c r="H81" s="212" t="s">
        <v>1480</v>
      </c>
      <c r="I81" s="212">
        <v>1</v>
      </c>
      <c r="J81" s="215">
        <v>32.57</v>
      </c>
      <c r="K81" s="215" t="s">
        <v>191</v>
      </c>
      <c r="L81" s="215">
        <v>50.57</v>
      </c>
      <c r="M81" s="215" t="s">
        <v>191</v>
      </c>
      <c r="N81" s="215">
        <v>15.68</v>
      </c>
      <c r="O81" s="215">
        <v>29.76</v>
      </c>
      <c r="P81" s="215">
        <v>17.489999999999998</v>
      </c>
      <c r="Q81" s="215">
        <v>11.54</v>
      </c>
      <c r="R81" s="215">
        <v>0</v>
      </c>
      <c r="S81" s="215">
        <v>15.32</v>
      </c>
      <c r="T81" s="215">
        <v>27.4</v>
      </c>
      <c r="U81" s="215">
        <v>8.9600000000000009</v>
      </c>
      <c r="V81" s="215">
        <v>32.119999999999997</v>
      </c>
      <c r="W81" s="215">
        <v>32.51</v>
      </c>
      <c r="X81" s="215">
        <v>10.38</v>
      </c>
      <c r="Y81" s="215">
        <v>23.02</v>
      </c>
      <c r="Z81" s="215">
        <v>30.35</v>
      </c>
      <c r="AA81" s="215">
        <v>25</v>
      </c>
      <c r="AB81" s="215">
        <v>66.099999999999994</v>
      </c>
      <c r="AC81" s="215">
        <v>49.24</v>
      </c>
      <c r="AD81" s="215">
        <v>9.16</v>
      </c>
      <c r="AE81" s="215">
        <v>24.62</v>
      </c>
    </row>
    <row r="82" spans="2:31">
      <c r="D82" s="212">
        <v>51</v>
      </c>
      <c r="E82" s="212" t="s">
        <v>235</v>
      </c>
      <c r="F82" s="212" t="s">
        <v>1649</v>
      </c>
      <c r="G82" s="212" t="s">
        <v>140</v>
      </c>
      <c r="H82" s="212" t="s">
        <v>1487</v>
      </c>
      <c r="I82" s="212">
        <v>1</v>
      </c>
      <c r="J82" s="215">
        <v>243.9147849</v>
      </c>
      <c r="K82" s="215">
        <v>154.2861427</v>
      </c>
      <c r="L82" s="215">
        <v>128.87396279999999</v>
      </c>
      <c r="M82" s="215">
        <v>113.02956469999999</v>
      </c>
      <c r="N82" s="215">
        <v>163.4034734</v>
      </c>
      <c r="O82" s="215">
        <v>189.13173470000001</v>
      </c>
      <c r="P82" s="215">
        <v>180.03628230000001</v>
      </c>
      <c r="Q82" s="215">
        <v>106.1868297</v>
      </c>
      <c r="R82" s="215">
        <v>207.3171743</v>
      </c>
      <c r="S82" s="215">
        <v>108.659272</v>
      </c>
      <c r="T82" s="215">
        <v>194.40299820000001</v>
      </c>
      <c r="U82" s="215">
        <v>151.95043889999999</v>
      </c>
      <c r="V82" s="215">
        <v>134.26934109999999</v>
      </c>
      <c r="W82" s="215">
        <v>168.0336083</v>
      </c>
      <c r="X82" s="215">
        <v>137.29343069999999</v>
      </c>
      <c r="Y82" s="215">
        <v>158.7575971</v>
      </c>
      <c r="Z82" s="215">
        <v>162.7246312</v>
      </c>
      <c r="AA82" s="215">
        <v>147.07994930000001</v>
      </c>
      <c r="AB82" s="215">
        <v>161.8627912</v>
      </c>
      <c r="AC82" s="215">
        <v>72.044289030000002</v>
      </c>
      <c r="AD82" s="215">
        <v>103.37540319999999</v>
      </c>
      <c r="AE82" s="215">
        <v>162.76837359999999</v>
      </c>
    </row>
    <row r="83" spans="2:31">
      <c r="E83" s="212" t="s">
        <v>236</v>
      </c>
      <c r="F83" s="212" t="s">
        <v>1650</v>
      </c>
      <c r="G83" s="212" t="s">
        <v>140</v>
      </c>
      <c r="H83" s="212" t="s">
        <v>1488</v>
      </c>
      <c r="I83" s="212">
        <v>1</v>
      </c>
      <c r="J83" s="215">
        <v>329.63932729999999</v>
      </c>
      <c r="K83" s="215">
        <v>245.9827894</v>
      </c>
      <c r="L83" s="215">
        <v>209.578013</v>
      </c>
      <c r="M83" s="215">
        <v>135.4089989</v>
      </c>
      <c r="N83" s="215">
        <v>218.68037949999999</v>
      </c>
      <c r="O83" s="215">
        <v>274.45481469999999</v>
      </c>
      <c r="P83" s="215">
        <v>227.4432702</v>
      </c>
      <c r="Q83" s="215">
        <v>167.44131060000001</v>
      </c>
      <c r="R83" s="215">
        <v>328.07643689999998</v>
      </c>
      <c r="S83" s="215">
        <v>157.0296462</v>
      </c>
      <c r="T83" s="215">
        <v>267.9487914</v>
      </c>
      <c r="U83" s="215">
        <v>215.68262910000001</v>
      </c>
      <c r="V83" s="215">
        <v>237.1504473</v>
      </c>
      <c r="W83" s="215">
        <v>259.26454319999999</v>
      </c>
      <c r="X83" s="215">
        <v>233.92439379999999</v>
      </c>
      <c r="Y83" s="215">
        <v>283.64962300000002</v>
      </c>
      <c r="Z83" s="215">
        <v>253.0164939</v>
      </c>
      <c r="AA83" s="215">
        <v>207.50168880000001</v>
      </c>
      <c r="AB83" s="215">
        <v>195.83542499999999</v>
      </c>
      <c r="AC83" s="215">
        <v>131.50228300000001</v>
      </c>
      <c r="AD83" s="215">
        <v>168.34518650000001</v>
      </c>
      <c r="AE83" s="215">
        <v>235.061611</v>
      </c>
    </row>
    <row r="84" spans="2:31">
      <c r="E84" s="212" t="s">
        <v>237</v>
      </c>
      <c r="F84" s="212" t="s">
        <v>1651</v>
      </c>
      <c r="G84" s="212" t="s">
        <v>140</v>
      </c>
      <c r="H84" s="212" t="s">
        <v>1486</v>
      </c>
      <c r="I84" s="212">
        <v>1</v>
      </c>
      <c r="J84" s="215">
        <v>287.19663989999998</v>
      </c>
      <c r="K84" s="215">
        <v>199.7485398</v>
      </c>
      <c r="L84" s="215">
        <v>169.66149909999999</v>
      </c>
      <c r="M84" s="215">
        <v>124.4792032</v>
      </c>
      <c r="N84" s="215">
        <v>191.93373310000001</v>
      </c>
      <c r="O84" s="215">
        <v>232.5128052</v>
      </c>
      <c r="P84" s="215">
        <v>204.22568390000001</v>
      </c>
      <c r="Q84" s="215">
        <v>137.29165610000001</v>
      </c>
      <c r="R84" s="215">
        <v>268.76684729999999</v>
      </c>
      <c r="S84" s="215">
        <v>132.96448789999999</v>
      </c>
      <c r="T84" s="215">
        <v>231.21804879999999</v>
      </c>
      <c r="U84" s="215">
        <v>184.22763549999999</v>
      </c>
      <c r="V84" s="215">
        <v>186.71161979999999</v>
      </c>
      <c r="W84" s="215">
        <v>213.96015919999999</v>
      </c>
      <c r="X84" s="215">
        <v>186.38208409999999</v>
      </c>
      <c r="Y84" s="215">
        <v>222.0640727</v>
      </c>
      <c r="Z84" s="215">
        <v>208.75713540000001</v>
      </c>
      <c r="AA84" s="215">
        <v>178.00755480000001</v>
      </c>
      <c r="AB84" s="215">
        <v>179.3414215</v>
      </c>
      <c r="AC84" s="215">
        <v>102.3117949</v>
      </c>
      <c r="AD84" s="215">
        <v>136.6442218</v>
      </c>
      <c r="AE84" s="215">
        <v>199.31949470000001</v>
      </c>
    </row>
    <row r="85" spans="2:31">
      <c r="B85" s="212" t="s">
        <v>339</v>
      </c>
      <c r="C85" s="212" t="s">
        <v>320</v>
      </c>
      <c r="D85" s="212">
        <v>54</v>
      </c>
      <c r="E85" s="212" t="s">
        <v>238</v>
      </c>
      <c r="F85" s="212" t="s">
        <v>1654</v>
      </c>
      <c r="G85" s="212" t="s">
        <v>1496</v>
      </c>
      <c r="H85" s="212" t="s">
        <v>1324</v>
      </c>
      <c r="I85" s="212">
        <v>0</v>
      </c>
      <c r="J85" s="215" t="s">
        <v>191</v>
      </c>
      <c r="K85" s="215" t="s">
        <v>191</v>
      </c>
      <c r="L85" s="215" t="s">
        <v>191</v>
      </c>
      <c r="M85" s="215" t="s">
        <v>191</v>
      </c>
      <c r="N85" s="215" t="s">
        <v>191</v>
      </c>
      <c r="O85" s="215" t="s">
        <v>191</v>
      </c>
      <c r="P85" s="215" t="s">
        <v>191</v>
      </c>
      <c r="Q85" s="215" t="s">
        <v>191</v>
      </c>
      <c r="R85" s="215" t="s">
        <v>191</v>
      </c>
      <c r="S85" s="215" t="s">
        <v>191</v>
      </c>
      <c r="T85" s="215" t="s">
        <v>191</v>
      </c>
      <c r="U85" s="215" t="s">
        <v>191</v>
      </c>
      <c r="V85" s="215" t="s">
        <v>191</v>
      </c>
      <c r="W85" s="215" t="s">
        <v>191</v>
      </c>
      <c r="X85" s="215" t="s">
        <v>191</v>
      </c>
      <c r="Y85" s="215" t="s">
        <v>191</v>
      </c>
      <c r="Z85" s="215" t="s">
        <v>191</v>
      </c>
      <c r="AA85" s="215" t="s">
        <v>191</v>
      </c>
      <c r="AB85" s="215" t="s">
        <v>191</v>
      </c>
      <c r="AC85" s="215" t="s">
        <v>191</v>
      </c>
      <c r="AD85" s="215" t="s">
        <v>191</v>
      </c>
      <c r="AE85" s="215" t="s">
        <v>191</v>
      </c>
    </row>
    <row r="86" spans="2:31">
      <c r="E86" s="212" t="s">
        <v>239</v>
      </c>
      <c r="F86" s="212" t="s">
        <v>1655</v>
      </c>
      <c r="G86" s="212" t="s">
        <v>1496</v>
      </c>
      <c r="H86" s="212" t="s">
        <v>1325</v>
      </c>
      <c r="I86" s="212">
        <v>0</v>
      </c>
      <c r="J86" s="215" t="s">
        <v>191</v>
      </c>
      <c r="K86" s="215" t="s">
        <v>191</v>
      </c>
      <c r="L86" s="215" t="s">
        <v>191</v>
      </c>
      <c r="M86" s="215" t="s">
        <v>191</v>
      </c>
      <c r="N86" s="215" t="s">
        <v>191</v>
      </c>
      <c r="O86" s="215" t="s">
        <v>191</v>
      </c>
      <c r="P86" s="215" t="s">
        <v>191</v>
      </c>
      <c r="Q86" s="215" t="s">
        <v>191</v>
      </c>
      <c r="R86" s="215" t="s">
        <v>191</v>
      </c>
      <c r="S86" s="215" t="s">
        <v>191</v>
      </c>
      <c r="T86" s="215" t="s">
        <v>191</v>
      </c>
      <c r="U86" s="215" t="s">
        <v>191</v>
      </c>
      <c r="V86" s="215" t="s">
        <v>191</v>
      </c>
      <c r="W86" s="215" t="s">
        <v>191</v>
      </c>
      <c r="X86" s="215" t="s">
        <v>191</v>
      </c>
      <c r="Y86" s="215" t="s">
        <v>191</v>
      </c>
      <c r="Z86" s="215" t="s">
        <v>191</v>
      </c>
      <c r="AA86" s="215" t="s">
        <v>191</v>
      </c>
      <c r="AB86" s="215" t="s">
        <v>191</v>
      </c>
      <c r="AC86" s="215" t="s">
        <v>191</v>
      </c>
      <c r="AD86" s="215" t="s">
        <v>191</v>
      </c>
      <c r="AE86" s="215" t="s">
        <v>191</v>
      </c>
    </row>
    <row r="87" spans="2:31">
      <c r="E87" s="212" t="s">
        <v>240</v>
      </c>
      <c r="F87" s="212" t="s">
        <v>1656</v>
      </c>
      <c r="G87" s="212" t="s">
        <v>1496</v>
      </c>
      <c r="H87" s="212" t="s">
        <v>1323</v>
      </c>
      <c r="I87" s="212">
        <v>0</v>
      </c>
      <c r="J87" s="215">
        <v>50.1</v>
      </c>
      <c r="K87" s="215">
        <v>50.9</v>
      </c>
      <c r="L87" s="215">
        <v>57.2</v>
      </c>
      <c r="M87" s="215">
        <v>57</v>
      </c>
      <c r="N87" s="215">
        <v>54.3</v>
      </c>
      <c r="O87" s="215">
        <v>52</v>
      </c>
      <c r="P87" s="215">
        <v>49.1</v>
      </c>
      <c r="Q87" s="215">
        <v>34.6</v>
      </c>
      <c r="R87" s="215">
        <v>56.1</v>
      </c>
      <c r="S87" s="215">
        <v>46.6</v>
      </c>
      <c r="T87" s="215">
        <v>54.7</v>
      </c>
      <c r="U87" s="215">
        <v>55.4</v>
      </c>
      <c r="V87" s="215">
        <v>47.1</v>
      </c>
      <c r="W87" s="215">
        <v>47.7</v>
      </c>
      <c r="X87" s="215">
        <v>50.3</v>
      </c>
      <c r="Y87" s="215">
        <v>40</v>
      </c>
      <c r="Z87" s="215">
        <v>52.6</v>
      </c>
      <c r="AA87" s="215">
        <v>46.1</v>
      </c>
      <c r="AB87" s="215">
        <v>50</v>
      </c>
      <c r="AC87" s="215">
        <v>53.6</v>
      </c>
      <c r="AD87" s="215">
        <v>40.4</v>
      </c>
      <c r="AE87" s="215">
        <v>51.3</v>
      </c>
    </row>
    <row r="88" spans="2:31">
      <c r="D88" s="212">
        <v>55</v>
      </c>
      <c r="E88" s="212" t="s">
        <v>241</v>
      </c>
      <c r="F88" s="212" t="s">
        <v>1539</v>
      </c>
      <c r="G88" s="212" t="s">
        <v>1496</v>
      </c>
      <c r="H88" s="212" t="s">
        <v>1327</v>
      </c>
      <c r="I88" s="212">
        <v>0</v>
      </c>
      <c r="J88" s="215" t="s">
        <v>191</v>
      </c>
      <c r="K88" s="215" t="s">
        <v>191</v>
      </c>
      <c r="L88" s="215" t="s">
        <v>191</v>
      </c>
      <c r="M88" s="215" t="s">
        <v>191</v>
      </c>
      <c r="N88" s="215" t="s">
        <v>191</v>
      </c>
      <c r="O88" s="215" t="s">
        <v>191</v>
      </c>
      <c r="P88" s="215" t="s">
        <v>191</v>
      </c>
      <c r="Q88" s="215" t="s">
        <v>191</v>
      </c>
      <c r="R88" s="215" t="s">
        <v>191</v>
      </c>
      <c r="S88" s="215" t="s">
        <v>191</v>
      </c>
      <c r="T88" s="215" t="s">
        <v>191</v>
      </c>
      <c r="U88" s="215" t="s">
        <v>191</v>
      </c>
      <c r="V88" s="215" t="s">
        <v>191</v>
      </c>
      <c r="W88" s="215" t="s">
        <v>191</v>
      </c>
      <c r="X88" s="215" t="s">
        <v>191</v>
      </c>
      <c r="Y88" s="215" t="s">
        <v>191</v>
      </c>
      <c r="Z88" s="215" t="s">
        <v>191</v>
      </c>
      <c r="AA88" s="215" t="s">
        <v>191</v>
      </c>
      <c r="AB88" s="215" t="s">
        <v>191</v>
      </c>
      <c r="AC88" s="215" t="s">
        <v>191</v>
      </c>
      <c r="AD88" s="215" t="s">
        <v>191</v>
      </c>
      <c r="AE88" s="215" t="s">
        <v>191</v>
      </c>
    </row>
    <row r="89" spans="2:31">
      <c r="E89" s="212" t="s">
        <v>242</v>
      </c>
      <c r="F89" s="212" t="s">
        <v>1540</v>
      </c>
      <c r="G89" s="212" t="s">
        <v>1496</v>
      </c>
      <c r="H89" s="212" t="s">
        <v>1328</v>
      </c>
      <c r="I89" s="212">
        <v>0</v>
      </c>
      <c r="J89" s="215" t="s">
        <v>191</v>
      </c>
      <c r="K89" s="215" t="s">
        <v>191</v>
      </c>
      <c r="L89" s="215" t="s">
        <v>191</v>
      </c>
      <c r="M89" s="215" t="s">
        <v>191</v>
      </c>
      <c r="N89" s="215" t="s">
        <v>191</v>
      </c>
      <c r="O89" s="215" t="s">
        <v>191</v>
      </c>
      <c r="P89" s="215" t="s">
        <v>191</v>
      </c>
      <c r="Q89" s="215" t="s">
        <v>191</v>
      </c>
      <c r="R89" s="215" t="s">
        <v>191</v>
      </c>
      <c r="S89" s="215" t="s">
        <v>191</v>
      </c>
      <c r="T89" s="215" t="s">
        <v>191</v>
      </c>
      <c r="U89" s="215" t="s">
        <v>191</v>
      </c>
      <c r="V89" s="215" t="s">
        <v>191</v>
      </c>
      <c r="W89" s="215" t="s">
        <v>191</v>
      </c>
      <c r="X89" s="215" t="s">
        <v>191</v>
      </c>
      <c r="Y89" s="215" t="s">
        <v>191</v>
      </c>
      <c r="Z89" s="215" t="s">
        <v>191</v>
      </c>
      <c r="AA89" s="215" t="s">
        <v>191</v>
      </c>
      <c r="AB89" s="215" t="s">
        <v>191</v>
      </c>
      <c r="AC89" s="215" t="s">
        <v>191</v>
      </c>
      <c r="AD89" s="215" t="s">
        <v>191</v>
      </c>
      <c r="AE89" s="215" t="s">
        <v>191</v>
      </c>
    </row>
    <row r="90" spans="2:31">
      <c r="E90" s="212" t="s">
        <v>243</v>
      </c>
      <c r="F90" s="212" t="s">
        <v>1538</v>
      </c>
      <c r="G90" s="212" t="s">
        <v>1496</v>
      </c>
      <c r="H90" s="212" t="s">
        <v>1326</v>
      </c>
      <c r="I90" s="212">
        <v>0</v>
      </c>
      <c r="J90" s="215">
        <v>33.700000000000003</v>
      </c>
      <c r="K90" s="215">
        <v>31.2</v>
      </c>
      <c r="L90" s="215">
        <v>33.700000000000003</v>
      </c>
      <c r="M90" s="215">
        <v>36.9</v>
      </c>
      <c r="N90" s="215">
        <v>32.5</v>
      </c>
      <c r="O90" s="215">
        <v>30</v>
      </c>
      <c r="P90" s="215">
        <v>35.1</v>
      </c>
      <c r="Q90" s="215">
        <v>32</v>
      </c>
      <c r="R90" s="215">
        <v>24.6</v>
      </c>
      <c r="S90" s="215">
        <v>35.1</v>
      </c>
      <c r="T90" s="215">
        <v>39.200000000000003</v>
      </c>
      <c r="U90" s="215">
        <v>34.200000000000003</v>
      </c>
      <c r="V90" s="215">
        <v>37.5</v>
      </c>
      <c r="W90" s="215">
        <v>33.5</v>
      </c>
      <c r="X90" s="215">
        <v>36.200000000000003</v>
      </c>
      <c r="Y90" s="215">
        <v>26.9</v>
      </c>
      <c r="Z90" s="215">
        <v>34.700000000000003</v>
      </c>
      <c r="AA90" s="215">
        <v>32.1</v>
      </c>
      <c r="AB90" s="215">
        <v>29.4</v>
      </c>
      <c r="AC90" s="215">
        <v>34.200000000000003</v>
      </c>
      <c r="AD90" s="215">
        <v>32.4</v>
      </c>
      <c r="AE90" s="215">
        <v>33.700000000000003</v>
      </c>
    </row>
    <row r="91" spans="2:31">
      <c r="D91" s="212">
        <v>56</v>
      </c>
      <c r="E91" s="212" t="s">
        <v>244</v>
      </c>
      <c r="F91" s="212" t="s">
        <v>1660</v>
      </c>
      <c r="G91" s="212" t="s">
        <v>140</v>
      </c>
      <c r="H91" s="212" t="s">
        <v>1330</v>
      </c>
      <c r="I91" s="212">
        <v>0</v>
      </c>
      <c r="J91" s="215" t="s">
        <v>191</v>
      </c>
      <c r="K91" s="215" t="s">
        <v>191</v>
      </c>
      <c r="L91" s="215" t="s">
        <v>191</v>
      </c>
      <c r="M91" s="215" t="s">
        <v>191</v>
      </c>
      <c r="N91" s="215" t="s">
        <v>191</v>
      </c>
      <c r="O91" s="215" t="s">
        <v>191</v>
      </c>
      <c r="P91" s="215" t="s">
        <v>191</v>
      </c>
      <c r="Q91" s="215" t="s">
        <v>191</v>
      </c>
      <c r="R91" s="215" t="s">
        <v>191</v>
      </c>
      <c r="S91" s="215" t="s">
        <v>191</v>
      </c>
      <c r="T91" s="215" t="s">
        <v>191</v>
      </c>
      <c r="U91" s="215" t="s">
        <v>191</v>
      </c>
      <c r="V91" s="215" t="s">
        <v>191</v>
      </c>
      <c r="W91" s="215" t="s">
        <v>191</v>
      </c>
      <c r="X91" s="215" t="s">
        <v>191</v>
      </c>
      <c r="Y91" s="215" t="s">
        <v>191</v>
      </c>
      <c r="Z91" s="215" t="s">
        <v>191</v>
      </c>
      <c r="AA91" s="215" t="s">
        <v>191</v>
      </c>
      <c r="AB91" s="215" t="s">
        <v>191</v>
      </c>
      <c r="AC91" s="215" t="s">
        <v>191</v>
      </c>
      <c r="AD91" s="215" t="s">
        <v>191</v>
      </c>
      <c r="AE91" s="215" t="s">
        <v>191</v>
      </c>
    </row>
    <row r="92" spans="2:31">
      <c r="E92" s="212" t="s">
        <v>245</v>
      </c>
      <c r="F92" s="212" t="s">
        <v>1661</v>
      </c>
      <c r="G92" s="212" t="s">
        <v>140</v>
      </c>
      <c r="H92" s="212" t="s">
        <v>1331</v>
      </c>
      <c r="I92" s="212">
        <v>0</v>
      </c>
      <c r="J92" s="215" t="s">
        <v>191</v>
      </c>
      <c r="K92" s="215" t="s">
        <v>191</v>
      </c>
      <c r="L92" s="215" t="s">
        <v>191</v>
      </c>
      <c r="M92" s="215" t="s">
        <v>191</v>
      </c>
      <c r="N92" s="215" t="s">
        <v>191</v>
      </c>
      <c r="O92" s="215" t="s">
        <v>191</v>
      </c>
      <c r="P92" s="215" t="s">
        <v>191</v>
      </c>
      <c r="Q92" s="215" t="s">
        <v>191</v>
      </c>
      <c r="R92" s="215" t="s">
        <v>191</v>
      </c>
      <c r="S92" s="215" t="s">
        <v>191</v>
      </c>
      <c r="T92" s="215" t="s">
        <v>191</v>
      </c>
      <c r="U92" s="215" t="s">
        <v>191</v>
      </c>
      <c r="V92" s="215" t="s">
        <v>191</v>
      </c>
      <c r="W92" s="215" t="s">
        <v>191</v>
      </c>
      <c r="X92" s="215" t="s">
        <v>191</v>
      </c>
      <c r="Y92" s="215" t="s">
        <v>191</v>
      </c>
      <c r="Z92" s="215" t="s">
        <v>191</v>
      </c>
      <c r="AA92" s="215" t="s">
        <v>191</v>
      </c>
      <c r="AB92" s="215" t="s">
        <v>191</v>
      </c>
      <c r="AC92" s="215" t="s">
        <v>191</v>
      </c>
      <c r="AD92" s="215" t="s">
        <v>191</v>
      </c>
      <c r="AE92" s="215" t="s">
        <v>191</v>
      </c>
    </row>
    <row r="93" spans="2:31">
      <c r="E93" s="212" t="s">
        <v>246</v>
      </c>
      <c r="F93" s="212" t="s">
        <v>1662</v>
      </c>
      <c r="G93" s="212" t="s">
        <v>140</v>
      </c>
      <c r="H93" s="212" t="s">
        <v>1329</v>
      </c>
      <c r="I93" s="212">
        <v>0</v>
      </c>
      <c r="J93" s="215">
        <v>38</v>
      </c>
      <c r="K93" s="215">
        <v>33.799999999999997</v>
      </c>
      <c r="L93" s="215">
        <v>36.4</v>
      </c>
      <c r="M93" s="215">
        <v>37.799999999999997</v>
      </c>
      <c r="N93" s="215">
        <v>35.1</v>
      </c>
      <c r="O93" s="215">
        <v>37.4</v>
      </c>
      <c r="P93" s="215">
        <v>36.700000000000003</v>
      </c>
      <c r="Q93" s="215">
        <v>30.2</v>
      </c>
      <c r="R93" s="215">
        <v>29.8</v>
      </c>
      <c r="S93" s="215">
        <v>41.7</v>
      </c>
      <c r="T93" s="215">
        <v>39.200000000000003</v>
      </c>
      <c r="U93" s="215">
        <v>34.4</v>
      </c>
      <c r="V93" s="215">
        <v>42.2</v>
      </c>
      <c r="W93" s="215">
        <v>41.6</v>
      </c>
      <c r="X93" s="215">
        <v>38.700000000000003</v>
      </c>
      <c r="Y93" s="215">
        <v>39.5</v>
      </c>
      <c r="Z93" s="215">
        <v>34.299999999999997</v>
      </c>
      <c r="AA93" s="215">
        <v>35.4</v>
      </c>
      <c r="AB93" s="215">
        <v>34.9</v>
      </c>
      <c r="AC93" s="215">
        <v>39.5</v>
      </c>
      <c r="AD93" s="215">
        <v>27.8</v>
      </c>
      <c r="AE93" s="215">
        <v>37</v>
      </c>
    </row>
    <row r="94" spans="2:31">
      <c r="D94" s="212">
        <v>57</v>
      </c>
      <c r="E94" s="212" t="s">
        <v>1892</v>
      </c>
      <c r="F94" s="212" t="s">
        <v>1657</v>
      </c>
      <c r="G94" s="212" t="s">
        <v>1497</v>
      </c>
      <c r="H94" s="212" t="s">
        <v>1336</v>
      </c>
      <c r="I94" s="212">
        <v>0</v>
      </c>
      <c r="J94" s="215">
        <v>49.146760270000001</v>
      </c>
      <c r="K94" s="215">
        <v>43.420121010000003</v>
      </c>
      <c r="L94" s="215">
        <v>47.580319289999998</v>
      </c>
      <c r="M94" s="215">
        <v>50.940554570000003</v>
      </c>
      <c r="N94" s="215">
        <v>48.046424090000002</v>
      </c>
      <c r="O94" s="215">
        <v>51.537241790000003</v>
      </c>
      <c r="P94" s="215">
        <v>44.924476110000001</v>
      </c>
      <c r="Q94" s="215">
        <v>37.180624530000003</v>
      </c>
      <c r="R94" s="215">
        <v>44.148972379999996</v>
      </c>
      <c r="S94" s="215">
        <v>50.62465134</v>
      </c>
      <c r="T94" s="215">
        <v>42.287310040000001</v>
      </c>
      <c r="U94" s="215">
        <v>44.114108819999998</v>
      </c>
      <c r="V94" s="215">
        <v>49.425450929999997</v>
      </c>
      <c r="W94" s="215">
        <v>47.97008495</v>
      </c>
      <c r="X94" s="215">
        <v>52.36779903</v>
      </c>
      <c r="Y94" s="215">
        <v>50.363361300000001</v>
      </c>
      <c r="Z94" s="215">
        <v>47.565324879999999</v>
      </c>
      <c r="AA94" s="215">
        <v>47.584852349999998</v>
      </c>
      <c r="AB94" s="215">
        <v>47.45774497</v>
      </c>
      <c r="AC94" s="215">
        <v>51.016416210000003</v>
      </c>
      <c r="AD94" s="215">
        <v>46.439867370000002</v>
      </c>
      <c r="AE94" s="215">
        <v>47.741562119999998</v>
      </c>
    </row>
    <row r="95" spans="2:31">
      <c r="E95" s="212" t="s">
        <v>1893</v>
      </c>
      <c r="F95" s="212" t="s">
        <v>1658</v>
      </c>
      <c r="G95" s="212" t="s">
        <v>1497</v>
      </c>
      <c r="H95" s="212" t="s">
        <v>1337</v>
      </c>
      <c r="I95" s="212">
        <v>0</v>
      </c>
      <c r="J95" s="215">
        <v>49.97649053</v>
      </c>
      <c r="K95" s="215">
        <v>44.009951440000002</v>
      </c>
      <c r="L95" s="215">
        <v>48.011494929999998</v>
      </c>
      <c r="M95" s="215">
        <v>51.543592259999997</v>
      </c>
      <c r="N95" s="215">
        <v>49.134822389999997</v>
      </c>
      <c r="O95" s="215">
        <v>52.682800059999998</v>
      </c>
      <c r="P95" s="215">
        <v>47.25811006</v>
      </c>
      <c r="Q95" s="215">
        <v>40.012092619999997</v>
      </c>
      <c r="R95" s="215">
        <v>45.4085927</v>
      </c>
      <c r="S95" s="215">
        <v>52.257166130000002</v>
      </c>
      <c r="T95" s="215">
        <v>45.651105090000001</v>
      </c>
      <c r="U95" s="215">
        <v>43.997708439999997</v>
      </c>
      <c r="V95" s="215">
        <v>48.859738700000001</v>
      </c>
      <c r="W95" s="215">
        <v>48.07333904</v>
      </c>
      <c r="X95" s="215">
        <v>53.989787790000001</v>
      </c>
      <c r="Y95" s="215">
        <v>50.500836030000002</v>
      </c>
      <c r="Z95" s="215">
        <v>48.749681129999999</v>
      </c>
      <c r="AA95" s="215">
        <v>49.69094553</v>
      </c>
      <c r="AB95" s="215">
        <v>45.249561700000001</v>
      </c>
      <c r="AC95" s="215">
        <v>52.8484646</v>
      </c>
      <c r="AD95" s="215">
        <v>47.464668119999999</v>
      </c>
      <c r="AE95" s="215">
        <v>48.583456609999999</v>
      </c>
    </row>
    <row r="96" spans="2:31">
      <c r="E96" s="212" t="s">
        <v>247</v>
      </c>
      <c r="F96" s="212" t="s">
        <v>1659</v>
      </c>
      <c r="G96" s="212" t="s">
        <v>1497</v>
      </c>
      <c r="H96" s="212" t="s">
        <v>1335</v>
      </c>
      <c r="I96" s="212">
        <v>0</v>
      </c>
      <c r="J96" s="215">
        <v>49.574950209999997</v>
      </c>
      <c r="K96" s="215">
        <v>43.801879489999997</v>
      </c>
      <c r="L96" s="215">
        <v>47.679882429999999</v>
      </c>
      <c r="M96" s="215">
        <v>51.265415609999998</v>
      </c>
      <c r="N96" s="215">
        <v>48.481959629999999</v>
      </c>
      <c r="O96" s="215">
        <v>52.092808609999999</v>
      </c>
      <c r="P96" s="215">
        <v>46.20630748</v>
      </c>
      <c r="Q96" s="215">
        <v>38.935644320000002</v>
      </c>
      <c r="R96" s="215">
        <v>44.717110009999999</v>
      </c>
      <c r="S96" s="215">
        <v>51.47748661</v>
      </c>
      <c r="T96" s="215">
        <v>44.230573440000001</v>
      </c>
      <c r="U96" s="215">
        <v>43.978589730000003</v>
      </c>
      <c r="V96" s="215">
        <v>49.098393909999999</v>
      </c>
      <c r="W96" s="215">
        <v>47.895461220000001</v>
      </c>
      <c r="X96" s="215">
        <v>53.178458990000003</v>
      </c>
      <c r="Y96" s="215">
        <v>50.444806380000003</v>
      </c>
      <c r="Z96" s="215">
        <v>48.175117129999997</v>
      </c>
      <c r="AA96" s="215">
        <v>48.678928120000002</v>
      </c>
      <c r="AB96" s="215">
        <v>46.263679529999997</v>
      </c>
      <c r="AC96" s="215">
        <v>52.135014210000001</v>
      </c>
      <c r="AD96" s="215">
        <v>46.799265800000001</v>
      </c>
      <c r="AE96" s="215">
        <v>48.156665289999999</v>
      </c>
    </row>
    <row r="97" spans="2:31">
      <c r="D97" s="212">
        <v>58</v>
      </c>
      <c r="E97" s="212" t="s">
        <v>1894</v>
      </c>
      <c r="F97" s="212" t="s">
        <v>1663</v>
      </c>
      <c r="G97" s="212" t="s">
        <v>140</v>
      </c>
      <c r="H97" s="212" t="s">
        <v>1333</v>
      </c>
      <c r="I97" s="212">
        <v>0</v>
      </c>
      <c r="J97" s="215" t="s">
        <v>191</v>
      </c>
      <c r="K97" s="215" t="s">
        <v>191</v>
      </c>
      <c r="L97" s="215" t="s">
        <v>191</v>
      </c>
      <c r="M97" s="215" t="s">
        <v>191</v>
      </c>
      <c r="N97" s="215" t="s">
        <v>191</v>
      </c>
      <c r="O97" s="215" t="s">
        <v>191</v>
      </c>
      <c r="P97" s="215" t="s">
        <v>191</v>
      </c>
      <c r="Q97" s="215" t="s">
        <v>191</v>
      </c>
      <c r="R97" s="215" t="s">
        <v>191</v>
      </c>
      <c r="S97" s="215" t="s">
        <v>191</v>
      </c>
      <c r="T97" s="215" t="s">
        <v>191</v>
      </c>
      <c r="U97" s="215" t="s">
        <v>191</v>
      </c>
      <c r="V97" s="215" t="s">
        <v>191</v>
      </c>
      <c r="W97" s="215" t="s">
        <v>191</v>
      </c>
      <c r="X97" s="215" t="s">
        <v>191</v>
      </c>
      <c r="Y97" s="215" t="s">
        <v>191</v>
      </c>
      <c r="Z97" s="215" t="s">
        <v>191</v>
      </c>
      <c r="AA97" s="215" t="s">
        <v>191</v>
      </c>
      <c r="AB97" s="215" t="s">
        <v>191</v>
      </c>
      <c r="AC97" s="215" t="s">
        <v>191</v>
      </c>
      <c r="AD97" s="215" t="s">
        <v>191</v>
      </c>
      <c r="AE97" s="215" t="s">
        <v>191</v>
      </c>
    </row>
    <row r="98" spans="2:31">
      <c r="E98" s="212" t="s">
        <v>1895</v>
      </c>
      <c r="F98" s="212" t="s">
        <v>1664</v>
      </c>
      <c r="G98" s="212" t="s">
        <v>140</v>
      </c>
      <c r="H98" s="212" t="s">
        <v>1334</v>
      </c>
      <c r="I98" s="212">
        <v>0</v>
      </c>
      <c r="J98" s="215" t="s">
        <v>191</v>
      </c>
      <c r="K98" s="215" t="s">
        <v>191</v>
      </c>
      <c r="L98" s="215" t="s">
        <v>191</v>
      </c>
      <c r="M98" s="215" t="s">
        <v>191</v>
      </c>
      <c r="N98" s="215" t="s">
        <v>191</v>
      </c>
      <c r="O98" s="215" t="s">
        <v>191</v>
      </c>
      <c r="P98" s="215" t="s">
        <v>191</v>
      </c>
      <c r="Q98" s="215" t="s">
        <v>191</v>
      </c>
      <c r="R98" s="215" t="s">
        <v>191</v>
      </c>
      <c r="S98" s="215" t="s">
        <v>191</v>
      </c>
      <c r="T98" s="215" t="s">
        <v>191</v>
      </c>
      <c r="U98" s="215" t="s">
        <v>191</v>
      </c>
      <c r="V98" s="215" t="s">
        <v>191</v>
      </c>
      <c r="W98" s="215" t="s">
        <v>191</v>
      </c>
      <c r="X98" s="215" t="s">
        <v>191</v>
      </c>
      <c r="Y98" s="215" t="s">
        <v>191</v>
      </c>
      <c r="Z98" s="215" t="s">
        <v>191</v>
      </c>
      <c r="AA98" s="215" t="s">
        <v>191</v>
      </c>
      <c r="AB98" s="215" t="s">
        <v>191</v>
      </c>
      <c r="AC98" s="215" t="s">
        <v>191</v>
      </c>
      <c r="AD98" s="215" t="s">
        <v>191</v>
      </c>
      <c r="AE98" s="215" t="s">
        <v>191</v>
      </c>
    </row>
    <row r="99" spans="2:31">
      <c r="E99" s="212" t="s">
        <v>1896</v>
      </c>
      <c r="F99" s="212" t="s">
        <v>1665</v>
      </c>
      <c r="G99" s="212" t="s">
        <v>140</v>
      </c>
      <c r="H99" s="212" t="s">
        <v>1332</v>
      </c>
      <c r="I99" s="212">
        <v>0</v>
      </c>
      <c r="J99" s="215" t="s">
        <v>191</v>
      </c>
      <c r="K99" s="215" t="s">
        <v>191</v>
      </c>
      <c r="L99" s="215" t="s">
        <v>191</v>
      </c>
      <c r="M99" s="215" t="s">
        <v>191</v>
      </c>
      <c r="N99" s="215" t="s">
        <v>191</v>
      </c>
      <c r="O99" s="215" t="s">
        <v>191</v>
      </c>
      <c r="P99" s="215" t="s">
        <v>191</v>
      </c>
      <c r="Q99" s="215" t="s">
        <v>191</v>
      </c>
      <c r="R99" s="215" t="s">
        <v>191</v>
      </c>
      <c r="S99" s="215" t="s">
        <v>191</v>
      </c>
      <c r="T99" s="215" t="s">
        <v>191</v>
      </c>
      <c r="U99" s="215" t="s">
        <v>191</v>
      </c>
      <c r="V99" s="215" t="s">
        <v>191</v>
      </c>
      <c r="W99" s="215" t="s">
        <v>191</v>
      </c>
      <c r="X99" s="215" t="s">
        <v>191</v>
      </c>
      <c r="Y99" s="215" t="s">
        <v>191</v>
      </c>
      <c r="Z99" s="215" t="s">
        <v>191</v>
      </c>
      <c r="AA99" s="215" t="s">
        <v>191</v>
      </c>
      <c r="AB99" s="215" t="s">
        <v>191</v>
      </c>
      <c r="AC99" s="215" t="s">
        <v>191</v>
      </c>
      <c r="AD99" s="215" t="s">
        <v>191</v>
      </c>
      <c r="AE99" s="215" t="s">
        <v>191</v>
      </c>
    </row>
    <row r="100" spans="2:31">
      <c r="B100" s="212" t="s">
        <v>340</v>
      </c>
      <c r="C100" s="212" t="s">
        <v>322</v>
      </c>
      <c r="D100" s="212">
        <v>60</v>
      </c>
      <c r="E100" s="212" t="s">
        <v>1897</v>
      </c>
      <c r="F100" s="212" t="s">
        <v>1508</v>
      </c>
      <c r="G100" s="212" t="s">
        <v>1497</v>
      </c>
      <c r="H100" s="212" t="s">
        <v>1372</v>
      </c>
      <c r="I100" s="212">
        <v>1</v>
      </c>
      <c r="J100" s="215">
        <v>31.305900000000001</v>
      </c>
      <c r="K100" s="215">
        <v>25.6309</v>
      </c>
      <c r="L100" s="215">
        <v>33.005699999999997</v>
      </c>
      <c r="M100" s="215">
        <v>30.8171</v>
      </c>
      <c r="N100" s="215">
        <v>29.376000000000001</v>
      </c>
      <c r="O100" s="215">
        <v>26.234100000000002</v>
      </c>
      <c r="P100" s="215">
        <v>33.291600000000003</v>
      </c>
      <c r="Q100" s="215">
        <v>29.892499999999998</v>
      </c>
      <c r="R100" s="215">
        <v>30.063099999999999</v>
      </c>
      <c r="S100" s="215">
        <v>29.689800000000002</v>
      </c>
      <c r="T100" s="215">
        <v>29.3049</v>
      </c>
      <c r="U100" s="215">
        <v>30.580400000000001</v>
      </c>
      <c r="V100" s="215">
        <v>32.2104</v>
      </c>
      <c r="W100" s="215">
        <v>35.562199999999997</v>
      </c>
      <c r="X100" s="215">
        <v>27.780899999999999</v>
      </c>
      <c r="Y100" s="215">
        <v>31.684899999999999</v>
      </c>
      <c r="Z100" s="215">
        <v>29.069199999999999</v>
      </c>
      <c r="AA100" s="215">
        <v>26.759499999999999</v>
      </c>
      <c r="AB100" s="215">
        <v>30.718299999999999</v>
      </c>
      <c r="AC100" s="215">
        <v>28.794</v>
      </c>
      <c r="AD100" s="215">
        <v>28.326799999999999</v>
      </c>
      <c r="AE100" s="215">
        <v>30.253399999999999</v>
      </c>
    </row>
    <row r="101" spans="2:31">
      <c r="E101" s="212" t="s">
        <v>1898</v>
      </c>
      <c r="F101" s="212" t="s">
        <v>1509</v>
      </c>
      <c r="G101" s="212" t="s">
        <v>1497</v>
      </c>
      <c r="H101" s="212" t="s">
        <v>1373</v>
      </c>
      <c r="I101" s="212">
        <v>1</v>
      </c>
      <c r="J101" s="215">
        <v>35.389400000000002</v>
      </c>
      <c r="K101" s="215">
        <v>26.843499999999999</v>
      </c>
      <c r="L101" s="215">
        <v>32.263599999999997</v>
      </c>
      <c r="M101" s="215">
        <v>33.769100000000002</v>
      </c>
      <c r="N101" s="215">
        <v>33.219000000000001</v>
      </c>
      <c r="O101" s="215">
        <v>29.258400000000002</v>
      </c>
      <c r="P101" s="215">
        <v>34.624600000000001</v>
      </c>
      <c r="Q101" s="215">
        <v>34.108400000000003</v>
      </c>
      <c r="R101" s="215">
        <v>35.317700000000002</v>
      </c>
      <c r="S101" s="215">
        <v>32.392200000000003</v>
      </c>
      <c r="T101" s="215">
        <v>29.279900000000001</v>
      </c>
      <c r="U101" s="215">
        <v>32.570399999999999</v>
      </c>
      <c r="V101" s="215">
        <v>34.642899999999997</v>
      </c>
      <c r="W101" s="215">
        <v>37.142899999999997</v>
      </c>
      <c r="X101" s="215">
        <v>31.004200000000001</v>
      </c>
      <c r="Y101" s="215">
        <v>33.661900000000003</v>
      </c>
      <c r="Z101" s="215">
        <v>31.946400000000001</v>
      </c>
      <c r="AA101" s="215">
        <v>30.599399999999999</v>
      </c>
      <c r="AB101" s="215">
        <v>34.660400000000003</v>
      </c>
      <c r="AC101" s="215">
        <v>31.260200000000001</v>
      </c>
      <c r="AD101" s="215">
        <v>34.1098</v>
      </c>
      <c r="AE101" s="215">
        <v>32.9863</v>
      </c>
    </row>
    <row r="102" spans="2:31">
      <c r="E102" s="212" t="s">
        <v>248</v>
      </c>
      <c r="F102" s="212" t="s">
        <v>1507</v>
      </c>
      <c r="G102" s="212" t="s">
        <v>1497</v>
      </c>
      <c r="H102" s="212" t="s">
        <v>1371</v>
      </c>
      <c r="I102" s="212">
        <v>1</v>
      </c>
      <c r="J102" s="215">
        <v>33.482500000000002</v>
      </c>
      <c r="K102" s="215">
        <v>26.565300000000001</v>
      </c>
      <c r="L102" s="215">
        <v>32.403599999999997</v>
      </c>
      <c r="M102" s="215">
        <v>32.575600000000001</v>
      </c>
      <c r="N102" s="215">
        <v>31.238600000000002</v>
      </c>
      <c r="O102" s="215">
        <v>27.7225</v>
      </c>
      <c r="P102" s="215">
        <v>34.173200000000001</v>
      </c>
      <c r="Q102" s="215">
        <v>31.536899999999999</v>
      </c>
      <c r="R102" s="215">
        <v>33.316499999999998</v>
      </c>
      <c r="S102" s="215">
        <v>31.088899999999999</v>
      </c>
      <c r="T102" s="215">
        <v>29.5655</v>
      </c>
      <c r="U102" s="215">
        <v>31.599699999999999</v>
      </c>
      <c r="V102" s="215">
        <v>33.865699999999997</v>
      </c>
      <c r="W102" s="215">
        <v>36.448599999999999</v>
      </c>
      <c r="X102" s="215">
        <v>29.450299999999999</v>
      </c>
      <c r="Y102" s="215">
        <v>32.883000000000003</v>
      </c>
      <c r="Z102" s="215">
        <v>30.5793</v>
      </c>
      <c r="AA102" s="215">
        <v>28.973099999999999</v>
      </c>
      <c r="AB102" s="215">
        <v>33.113</v>
      </c>
      <c r="AC102" s="215">
        <v>30.131799999999998</v>
      </c>
      <c r="AD102" s="215">
        <v>31.4375</v>
      </c>
      <c r="AE102" s="215">
        <v>31.771100000000001</v>
      </c>
    </row>
    <row r="103" spans="2:31">
      <c r="D103" s="212">
        <v>61</v>
      </c>
      <c r="E103" s="212" t="s">
        <v>1899</v>
      </c>
      <c r="F103" s="212" t="s">
        <v>1510</v>
      </c>
      <c r="G103" s="212" t="s">
        <v>1497</v>
      </c>
      <c r="H103" s="212" t="s">
        <v>1375</v>
      </c>
      <c r="I103" s="212">
        <v>1</v>
      </c>
      <c r="J103" s="215">
        <v>15.827</v>
      </c>
      <c r="K103" s="215">
        <v>14.352</v>
      </c>
      <c r="L103" s="215">
        <v>15.047000000000001</v>
      </c>
      <c r="M103" s="215">
        <v>17.135000000000002</v>
      </c>
      <c r="N103" s="215">
        <v>14.303000000000001</v>
      </c>
      <c r="O103" s="215">
        <v>15.253</v>
      </c>
      <c r="P103" s="215">
        <v>17.908999999999999</v>
      </c>
      <c r="Q103" s="215">
        <v>14.677</v>
      </c>
      <c r="R103" s="215">
        <v>14.246</v>
      </c>
      <c r="S103" s="215">
        <v>15.189</v>
      </c>
      <c r="T103" s="215">
        <v>15.689</v>
      </c>
      <c r="U103" s="215">
        <v>14.951000000000001</v>
      </c>
      <c r="V103" s="215">
        <v>17.785</v>
      </c>
      <c r="W103" s="215">
        <v>20.596</v>
      </c>
      <c r="X103" s="215">
        <v>16.468</v>
      </c>
      <c r="Y103" s="215">
        <v>14.401999999999999</v>
      </c>
      <c r="Z103" s="215">
        <v>15.403</v>
      </c>
      <c r="AA103" s="215">
        <v>17.289000000000001</v>
      </c>
      <c r="AB103" s="215">
        <v>17.341000000000001</v>
      </c>
      <c r="AC103" s="215">
        <v>14.391</v>
      </c>
      <c r="AD103" s="215">
        <v>15.555</v>
      </c>
      <c r="AE103" s="215">
        <v>15.765000000000001</v>
      </c>
    </row>
    <row r="104" spans="2:31">
      <c r="E104" s="212" t="s">
        <v>1900</v>
      </c>
      <c r="F104" s="212" t="s">
        <v>1511</v>
      </c>
      <c r="G104" s="212" t="s">
        <v>1497</v>
      </c>
      <c r="H104" s="212" t="s">
        <v>1376</v>
      </c>
      <c r="I104" s="212">
        <v>1</v>
      </c>
      <c r="J104" s="215">
        <v>18.148</v>
      </c>
      <c r="K104" s="215">
        <v>14.145</v>
      </c>
      <c r="L104" s="215">
        <v>16.803000000000001</v>
      </c>
      <c r="M104" s="215">
        <v>18.908999999999999</v>
      </c>
      <c r="N104" s="215">
        <v>15.489000000000001</v>
      </c>
      <c r="O104" s="215">
        <v>15.67</v>
      </c>
      <c r="P104" s="215">
        <v>18.009</v>
      </c>
      <c r="Q104" s="215">
        <v>20.105</v>
      </c>
      <c r="R104" s="215">
        <v>16.356000000000002</v>
      </c>
      <c r="S104" s="215">
        <v>16.899000000000001</v>
      </c>
      <c r="T104" s="215">
        <v>14.641999999999999</v>
      </c>
      <c r="U104" s="215">
        <v>16.751999999999999</v>
      </c>
      <c r="V104" s="215">
        <v>18.32</v>
      </c>
      <c r="W104" s="215">
        <v>20.032</v>
      </c>
      <c r="X104" s="215">
        <v>16.068000000000001</v>
      </c>
      <c r="Y104" s="215">
        <v>16.213999999999999</v>
      </c>
      <c r="Z104" s="215">
        <v>16.596</v>
      </c>
      <c r="AA104" s="215">
        <v>15.779</v>
      </c>
      <c r="AB104" s="215">
        <v>17.135000000000002</v>
      </c>
      <c r="AC104" s="215">
        <v>16.334</v>
      </c>
      <c r="AD104" s="215">
        <v>18.024999999999999</v>
      </c>
      <c r="AE104" s="215">
        <v>17.039000000000001</v>
      </c>
    </row>
    <row r="105" spans="2:31">
      <c r="E105" s="212" t="s">
        <v>249</v>
      </c>
      <c r="F105" s="212" t="s">
        <v>1668</v>
      </c>
      <c r="G105" s="212" t="s">
        <v>1497</v>
      </c>
      <c r="H105" s="212" t="s">
        <v>1374</v>
      </c>
      <c r="I105" s="212">
        <v>1</v>
      </c>
      <c r="J105" s="215">
        <v>16.809000000000001</v>
      </c>
      <c r="K105" s="215">
        <v>14.246</v>
      </c>
      <c r="L105" s="215">
        <v>15.656000000000001</v>
      </c>
      <c r="M105" s="215">
        <v>18.105</v>
      </c>
      <c r="N105" s="215">
        <v>14.481999999999999</v>
      </c>
      <c r="O105" s="215">
        <v>15.175000000000001</v>
      </c>
      <c r="P105" s="215">
        <v>17.716999999999999</v>
      </c>
      <c r="Q105" s="215">
        <v>17.946999999999999</v>
      </c>
      <c r="R105" s="215">
        <v>15.21</v>
      </c>
      <c r="S105" s="215">
        <v>15.868</v>
      </c>
      <c r="T105" s="215">
        <v>15.271000000000001</v>
      </c>
      <c r="U105" s="215">
        <v>15.788</v>
      </c>
      <c r="V105" s="215">
        <v>17.917000000000002</v>
      </c>
      <c r="W105" s="215">
        <v>19.763000000000002</v>
      </c>
      <c r="X105" s="215">
        <v>15.92</v>
      </c>
      <c r="Y105" s="215">
        <v>15.335000000000001</v>
      </c>
      <c r="Z105" s="215">
        <v>15.707000000000001</v>
      </c>
      <c r="AA105" s="215">
        <v>16.113</v>
      </c>
      <c r="AB105" s="215">
        <v>17.199000000000002</v>
      </c>
      <c r="AC105" s="215">
        <v>15.016999999999999</v>
      </c>
      <c r="AD105" s="215">
        <v>16.738</v>
      </c>
      <c r="AE105" s="215">
        <v>16.25</v>
      </c>
    </row>
    <row r="106" spans="2:31">
      <c r="D106" s="212">
        <v>62</v>
      </c>
      <c r="E106" s="212" t="s">
        <v>1901</v>
      </c>
      <c r="F106" s="212" t="s">
        <v>1669</v>
      </c>
      <c r="G106" s="212" t="s">
        <v>140</v>
      </c>
      <c r="H106" s="212" t="s">
        <v>1396</v>
      </c>
      <c r="I106" s="212">
        <v>1</v>
      </c>
      <c r="J106" s="215">
        <v>12.88</v>
      </c>
      <c r="K106" s="215">
        <v>12.35</v>
      </c>
      <c r="L106" s="215">
        <v>10.46</v>
      </c>
      <c r="M106" s="215">
        <v>11.56</v>
      </c>
      <c r="N106" s="215">
        <v>12.86</v>
      </c>
      <c r="O106" s="215">
        <v>12</v>
      </c>
      <c r="P106" s="215">
        <v>10.66</v>
      </c>
      <c r="Q106" s="215">
        <v>18.66</v>
      </c>
      <c r="R106" s="215">
        <v>10.02</v>
      </c>
      <c r="S106" s="215">
        <v>11.78</v>
      </c>
      <c r="T106" s="215">
        <v>9.98</v>
      </c>
      <c r="U106" s="215">
        <v>13.11</v>
      </c>
      <c r="V106" s="215">
        <v>14.58</v>
      </c>
      <c r="W106" s="215">
        <v>15.48</v>
      </c>
      <c r="X106" s="215">
        <v>12.16</v>
      </c>
      <c r="Y106" s="215">
        <v>12.99</v>
      </c>
      <c r="Z106" s="215">
        <v>9.24</v>
      </c>
      <c r="AA106" s="215">
        <v>14.91</v>
      </c>
      <c r="AB106" s="215">
        <v>13.59</v>
      </c>
      <c r="AC106" s="215">
        <v>17.010000000000002</v>
      </c>
      <c r="AD106" s="215">
        <v>13.94</v>
      </c>
      <c r="AE106" s="215">
        <v>12.57</v>
      </c>
    </row>
    <row r="107" spans="2:31">
      <c r="E107" s="212" t="s">
        <v>1902</v>
      </c>
      <c r="F107" s="212" t="s">
        <v>1670</v>
      </c>
      <c r="G107" s="212" t="s">
        <v>140</v>
      </c>
      <c r="H107" s="212" t="s">
        <v>1397</v>
      </c>
      <c r="I107" s="212">
        <v>1</v>
      </c>
      <c r="J107" s="215">
        <v>13.82</v>
      </c>
      <c r="K107" s="215">
        <v>11.61</v>
      </c>
      <c r="L107" s="215">
        <v>9.1999999999999993</v>
      </c>
      <c r="M107" s="215">
        <v>13.79</v>
      </c>
      <c r="N107" s="215">
        <v>17.239999999999998</v>
      </c>
      <c r="O107" s="215">
        <v>9.1300000000000008</v>
      </c>
      <c r="P107" s="215">
        <v>10.43</v>
      </c>
      <c r="Q107" s="215">
        <v>17.87</v>
      </c>
      <c r="R107" s="215">
        <v>10.47</v>
      </c>
      <c r="S107" s="215">
        <v>14.17</v>
      </c>
      <c r="T107" s="215">
        <v>13.86</v>
      </c>
      <c r="U107" s="215">
        <v>13.24</v>
      </c>
      <c r="V107" s="215">
        <v>15.17</v>
      </c>
      <c r="W107" s="215">
        <v>9.3699999999999992</v>
      </c>
      <c r="X107" s="215">
        <v>15.54</v>
      </c>
      <c r="Y107" s="215">
        <v>15.14</v>
      </c>
      <c r="Z107" s="215">
        <v>12.94</v>
      </c>
      <c r="AA107" s="215">
        <v>15.58</v>
      </c>
      <c r="AB107" s="215">
        <v>9.1199999999999992</v>
      </c>
      <c r="AC107" s="215">
        <v>12.11</v>
      </c>
      <c r="AD107" s="215">
        <v>15.56</v>
      </c>
      <c r="AE107" s="215">
        <v>13.32</v>
      </c>
    </row>
    <row r="108" spans="2:31">
      <c r="E108" s="212" t="s">
        <v>250</v>
      </c>
      <c r="F108" s="212" t="s">
        <v>1671</v>
      </c>
      <c r="G108" s="212" t="s">
        <v>140</v>
      </c>
      <c r="H108" s="212" t="s">
        <v>1395</v>
      </c>
      <c r="I108" s="212">
        <v>1</v>
      </c>
      <c r="J108" s="215">
        <v>12.94</v>
      </c>
      <c r="K108" s="215">
        <v>12.31</v>
      </c>
      <c r="L108" s="215">
        <v>10.050000000000001</v>
      </c>
      <c r="M108" s="215">
        <v>12.65</v>
      </c>
      <c r="N108" s="215">
        <v>14.95</v>
      </c>
      <c r="O108" s="215">
        <v>10.27</v>
      </c>
      <c r="P108" s="215">
        <v>10.29</v>
      </c>
      <c r="Q108" s="215">
        <v>15.55</v>
      </c>
      <c r="R108" s="215">
        <v>10.11</v>
      </c>
      <c r="S108" s="215">
        <v>12.72</v>
      </c>
      <c r="T108" s="215">
        <v>12.53</v>
      </c>
      <c r="U108" s="215">
        <v>13.29</v>
      </c>
      <c r="V108" s="215">
        <v>13.33</v>
      </c>
      <c r="W108" s="215">
        <v>11.34</v>
      </c>
      <c r="X108" s="215">
        <v>13.85</v>
      </c>
      <c r="Y108" s="215">
        <v>14</v>
      </c>
      <c r="Z108" s="215">
        <v>11.2</v>
      </c>
      <c r="AA108" s="215">
        <v>15.33</v>
      </c>
      <c r="AB108" s="215">
        <v>11.05</v>
      </c>
      <c r="AC108" s="215">
        <v>13.82</v>
      </c>
      <c r="AD108" s="215">
        <v>15.11</v>
      </c>
      <c r="AE108" s="215">
        <v>12.82</v>
      </c>
    </row>
    <row r="109" spans="2:31">
      <c r="D109" s="212">
        <v>63</v>
      </c>
      <c r="E109" s="212" t="s">
        <v>251</v>
      </c>
      <c r="F109" s="212" t="s">
        <v>1672</v>
      </c>
      <c r="G109" s="212" t="s">
        <v>1496</v>
      </c>
      <c r="H109" s="212" t="s">
        <v>1378</v>
      </c>
      <c r="I109" s="212">
        <v>0</v>
      </c>
      <c r="J109" s="215">
        <v>75.581395349999994</v>
      </c>
      <c r="K109" s="215">
        <v>86.206896549999996</v>
      </c>
      <c r="L109" s="215">
        <v>66.666666669999998</v>
      </c>
      <c r="M109" s="215">
        <v>89.552238810000006</v>
      </c>
      <c r="N109" s="215">
        <v>60.377358489999999</v>
      </c>
      <c r="O109" s="215">
        <v>83.333333330000002</v>
      </c>
      <c r="P109" s="215">
        <v>86.046511629999998</v>
      </c>
      <c r="Q109" s="215">
        <v>66.666666669999998</v>
      </c>
      <c r="R109" s="215">
        <v>75</v>
      </c>
      <c r="S109" s="215">
        <v>78.260869569999997</v>
      </c>
      <c r="T109" s="215">
        <v>68.085106379999999</v>
      </c>
      <c r="U109" s="215">
        <v>75.119617219999995</v>
      </c>
      <c r="V109" s="215">
        <v>69.811320749999993</v>
      </c>
      <c r="W109" s="215">
        <v>77.777777779999994</v>
      </c>
      <c r="X109" s="215">
        <v>75.438596489999995</v>
      </c>
      <c r="Y109" s="215">
        <v>63.636363639999999</v>
      </c>
      <c r="Z109" s="215">
        <v>65</v>
      </c>
      <c r="AA109" s="215">
        <v>70.967741939999996</v>
      </c>
      <c r="AB109" s="215">
        <v>40</v>
      </c>
      <c r="AC109" s="215">
        <v>66.666666669999998</v>
      </c>
      <c r="AD109" s="215">
        <v>58.333333330000002</v>
      </c>
      <c r="AE109" s="215">
        <v>74.074074069999995</v>
      </c>
    </row>
    <row r="110" spans="2:31">
      <c r="E110" s="212" t="s">
        <v>252</v>
      </c>
      <c r="F110" s="212" t="s">
        <v>1673</v>
      </c>
      <c r="G110" s="212" t="s">
        <v>1496</v>
      </c>
      <c r="H110" s="212" t="s">
        <v>1379</v>
      </c>
      <c r="I110" s="212">
        <v>0</v>
      </c>
      <c r="J110" s="215">
        <v>78.063492060000002</v>
      </c>
      <c r="K110" s="215">
        <v>80.952380950000006</v>
      </c>
      <c r="L110" s="215">
        <v>85.542168669999995</v>
      </c>
      <c r="M110" s="215">
        <v>71.962616819999994</v>
      </c>
      <c r="N110" s="215">
        <v>81.818181820000007</v>
      </c>
      <c r="O110" s="215">
        <v>76.190476189999998</v>
      </c>
      <c r="P110" s="215">
        <v>86.53846154</v>
      </c>
      <c r="Q110" s="215">
        <v>77.049180329999999</v>
      </c>
      <c r="R110" s="215">
        <v>66.666666669999998</v>
      </c>
      <c r="S110" s="215">
        <v>73.333333330000002</v>
      </c>
      <c r="T110" s="215">
        <v>81.63716814</v>
      </c>
      <c r="U110" s="215">
        <v>81.967213110000003</v>
      </c>
      <c r="V110" s="215">
        <v>77.031802119999995</v>
      </c>
      <c r="W110" s="215">
        <v>74.015748029999997</v>
      </c>
      <c r="X110" s="215">
        <v>75.308641980000004</v>
      </c>
      <c r="Y110" s="215">
        <v>78.703703700000005</v>
      </c>
      <c r="Z110" s="215">
        <v>71.568627449999994</v>
      </c>
      <c r="AA110" s="215">
        <v>74.264705879999994</v>
      </c>
      <c r="AB110" s="215">
        <v>73.404255320000004</v>
      </c>
      <c r="AC110" s="215">
        <v>60.416666669999998</v>
      </c>
      <c r="AD110" s="215">
        <v>80</v>
      </c>
      <c r="AE110" s="215">
        <v>74.193548390000004</v>
      </c>
    </row>
    <row r="111" spans="2:31">
      <c r="E111" s="212" t="s">
        <v>253</v>
      </c>
      <c r="F111" s="212" t="s">
        <v>1674</v>
      </c>
      <c r="G111" s="212" t="s">
        <v>1496</v>
      </c>
      <c r="H111" s="212" t="s">
        <v>1377</v>
      </c>
      <c r="I111" s="212">
        <v>0</v>
      </c>
      <c r="J111" s="215">
        <v>79.495268139999993</v>
      </c>
      <c r="K111" s="215">
        <v>85.714285709999999</v>
      </c>
      <c r="L111" s="215">
        <v>70.547945209999995</v>
      </c>
      <c r="M111" s="215">
        <v>84.162895930000005</v>
      </c>
      <c r="N111" s="215">
        <v>71.508379890000001</v>
      </c>
      <c r="O111" s="215">
        <v>85.365853659999999</v>
      </c>
      <c r="P111" s="215">
        <v>79.39393939</v>
      </c>
      <c r="Q111" s="215">
        <v>66.666666669999998</v>
      </c>
      <c r="R111" s="215">
        <v>73.684210530000001</v>
      </c>
      <c r="S111" s="215">
        <v>80.660377359999998</v>
      </c>
      <c r="T111" s="215">
        <v>78.106508880000007</v>
      </c>
      <c r="U111" s="215">
        <v>76.516129030000002</v>
      </c>
      <c r="V111" s="215">
        <v>72.777777779999994</v>
      </c>
      <c r="W111" s="215">
        <v>76.190476189999998</v>
      </c>
      <c r="X111" s="215">
        <v>77.575757580000001</v>
      </c>
      <c r="Y111" s="215">
        <v>69.629629629999997</v>
      </c>
      <c r="Z111" s="215">
        <v>71.428571430000005</v>
      </c>
      <c r="AA111" s="215">
        <v>72.8</v>
      </c>
      <c r="AB111" s="215">
        <v>54.41176471</v>
      </c>
      <c r="AC111" s="215">
        <v>76.388888890000004</v>
      </c>
      <c r="AD111" s="215">
        <v>69.767441860000005</v>
      </c>
      <c r="AE111" s="215">
        <v>76.935336980000002</v>
      </c>
    </row>
    <row r="112" spans="2:31">
      <c r="D112" s="212">
        <v>64</v>
      </c>
      <c r="E112" s="212" t="s">
        <v>1903</v>
      </c>
      <c r="F112" s="212" t="s">
        <v>1675</v>
      </c>
      <c r="G112" s="212" t="s">
        <v>1497</v>
      </c>
      <c r="H112" s="212" t="s">
        <v>1381</v>
      </c>
      <c r="I112" s="212">
        <v>0</v>
      </c>
      <c r="J112" s="215">
        <v>73.648648649999998</v>
      </c>
      <c r="K112" s="215">
        <v>77.358490570000001</v>
      </c>
      <c r="L112" s="215">
        <v>90</v>
      </c>
      <c r="M112" s="215">
        <v>58.823529409999999</v>
      </c>
      <c r="N112" s="215">
        <v>69.620253160000004</v>
      </c>
      <c r="O112" s="215">
        <v>66.666666669999998</v>
      </c>
      <c r="P112" s="215">
        <v>77.777777779999994</v>
      </c>
      <c r="Q112" s="215">
        <v>53.84615385</v>
      </c>
      <c r="R112" s="215">
        <v>82.758620690000001</v>
      </c>
      <c r="S112" s="215">
        <v>75.105485229999999</v>
      </c>
      <c r="T112" s="215">
        <v>58.20895522</v>
      </c>
      <c r="U112" s="215">
        <v>61.41078838</v>
      </c>
      <c r="V112" s="215">
        <v>68.493150679999999</v>
      </c>
      <c r="W112" s="215">
        <v>65.38461538</v>
      </c>
      <c r="X112" s="215">
        <v>65.217391300000003</v>
      </c>
      <c r="Y112" s="215">
        <v>60.526315789999998</v>
      </c>
      <c r="Z112" s="215">
        <v>75.714285709999999</v>
      </c>
      <c r="AA112" s="215">
        <v>58.064516130000001</v>
      </c>
      <c r="AB112" s="215">
        <v>56.666666669999998</v>
      </c>
      <c r="AC112" s="215">
        <v>75.555555560000002</v>
      </c>
      <c r="AD112" s="215">
        <v>50</v>
      </c>
      <c r="AE112" s="215">
        <v>69.173789170000006</v>
      </c>
    </row>
    <row r="113" spans="2:31">
      <c r="E113" s="212" t="s">
        <v>1904</v>
      </c>
      <c r="F113" s="212" t="s">
        <v>1676</v>
      </c>
      <c r="G113" s="212" t="s">
        <v>1497</v>
      </c>
      <c r="H113" s="212" t="s">
        <v>1382</v>
      </c>
      <c r="I113" s="212">
        <v>0</v>
      </c>
      <c r="J113" s="215">
        <v>76.764199660000003</v>
      </c>
      <c r="K113" s="215">
        <v>87.5</v>
      </c>
      <c r="L113" s="215">
        <v>82.638888890000004</v>
      </c>
      <c r="M113" s="215">
        <v>71.361502349999995</v>
      </c>
      <c r="N113" s="215">
        <v>80</v>
      </c>
      <c r="O113" s="215">
        <v>73.972602739999999</v>
      </c>
      <c r="P113" s="215">
        <v>82.165605099999993</v>
      </c>
      <c r="Q113" s="215">
        <v>47.826086959999998</v>
      </c>
      <c r="R113" s="215">
        <v>71.014492750000002</v>
      </c>
      <c r="S113" s="215">
        <v>83.844580780000001</v>
      </c>
      <c r="T113" s="215">
        <v>73.643410849999995</v>
      </c>
      <c r="U113" s="215">
        <v>73.493975899999995</v>
      </c>
      <c r="V113" s="215">
        <v>79.084967320000004</v>
      </c>
      <c r="W113" s="215">
        <v>83.333333330000002</v>
      </c>
      <c r="X113" s="215">
        <v>78.616352199999994</v>
      </c>
      <c r="Y113" s="215">
        <v>73.93617021</v>
      </c>
      <c r="Z113" s="215">
        <v>69.642857140000004</v>
      </c>
      <c r="AA113" s="215">
        <v>66.666666669999998</v>
      </c>
      <c r="AB113" s="215">
        <v>63.157894740000003</v>
      </c>
      <c r="AC113" s="215">
        <v>74.712643679999999</v>
      </c>
      <c r="AD113" s="215">
        <v>65.333333330000002</v>
      </c>
      <c r="AE113" s="215">
        <v>76.529562979999994</v>
      </c>
    </row>
    <row r="114" spans="2:31">
      <c r="E114" s="212" t="s">
        <v>1652</v>
      </c>
      <c r="F114" s="212" t="s">
        <v>1677</v>
      </c>
      <c r="G114" s="212" t="s">
        <v>1497</v>
      </c>
      <c r="H114" s="212" t="s">
        <v>1380</v>
      </c>
      <c r="I114" s="212">
        <v>0</v>
      </c>
      <c r="J114" s="215">
        <v>75.712656780000003</v>
      </c>
      <c r="K114" s="215">
        <v>84.87804878</v>
      </c>
      <c r="L114" s="215">
        <v>84.80392157</v>
      </c>
      <c r="M114" s="215">
        <v>67.301587299999994</v>
      </c>
      <c r="N114" s="215">
        <v>76.951672860000002</v>
      </c>
      <c r="O114" s="215">
        <v>70.967741939999996</v>
      </c>
      <c r="P114" s="215">
        <v>80.67226891</v>
      </c>
      <c r="Q114" s="215">
        <v>50</v>
      </c>
      <c r="R114" s="215">
        <v>74.489795920000006</v>
      </c>
      <c r="S114" s="215">
        <v>80.991735539999993</v>
      </c>
      <c r="T114" s="215">
        <v>68.367346940000004</v>
      </c>
      <c r="U114" s="215">
        <v>69.951338199999995</v>
      </c>
      <c r="V114" s="215">
        <v>75.663716809999997</v>
      </c>
      <c r="W114" s="215">
        <v>79.090909089999997</v>
      </c>
      <c r="X114" s="215">
        <v>74.561403510000005</v>
      </c>
      <c r="Y114" s="215">
        <v>70.075757580000001</v>
      </c>
      <c r="Z114" s="215">
        <v>71.428571430000005</v>
      </c>
      <c r="AA114" s="215">
        <v>64.61538462</v>
      </c>
      <c r="AB114" s="215">
        <v>61.320754719999996</v>
      </c>
      <c r="AC114" s="215">
        <v>75</v>
      </c>
      <c r="AD114" s="215">
        <v>61.386138610000003</v>
      </c>
      <c r="AE114" s="215">
        <v>74.242692649999995</v>
      </c>
    </row>
    <row r="115" spans="2:31">
      <c r="D115" s="212">
        <v>65</v>
      </c>
      <c r="E115" s="212" t="s">
        <v>1905</v>
      </c>
      <c r="F115" s="212" t="s">
        <v>1678</v>
      </c>
      <c r="G115" s="212" t="s">
        <v>1497</v>
      </c>
      <c r="H115" s="212" t="s">
        <v>1384</v>
      </c>
      <c r="I115" s="212">
        <v>0</v>
      </c>
      <c r="J115" s="215">
        <v>74.431818000000007</v>
      </c>
      <c r="K115" s="215">
        <v>88.888889000000006</v>
      </c>
      <c r="L115" s="215">
        <v>91.025640999999993</v>
      </c>
      <c r="M115" s="215">
        <v>68.421053000000001</v>
      </c>
      <c r="N115" s="215">
        <v>86.25</v>
      </c>
      <c r="O115" s="215">
        <v>81.132075</v>
      </c>
      <c r="P115" s="215">
        <v>74.193548000000007</v>
      </c>
      <c r="Q115" s="215">
        <v>72.222222000000002</v>
      </c>
      <c r="R115" s="215">
        <v>66.666667000000004</v>
      </c>
      <c r="S115" s="215">
        <v>79.487178999999998</v>
      </c>
      <c r="T115" s="215">
        <v>69.736841999999996</v>
      </c>
      <c r="U115" s="215">
        <v>70.300752000000003</v>
      </c>
      <c r="V115" s="215">
        <v>75</v>
      </c>
      <c r="W115" s="215">
        <v>72.222222000000002</v>
      </c>
      <c r="X115" s="215">
        <v>79.545455000000004</v>
      </c>
      <c r="Y115" s="215">
        <v>62.637363000000001</v>
      </c>
      <c r="Z115" s="215">
        <v>90.697674000000006</v>
      </c>
      <c r="AA115" s="215">
        <v>60</v>
      </c>
      <c r="AB115" s="215">
        <v>75</v>
      </c>
      <c r="AC115" s="215">
        <v>78.260869999999997</v>
      </c>
      <c r="AD115" s="215">
        <v>76.923077000000006</v>
      </c>
      <c r="AE115" s="215">
        <v>75.877193000000005</v>
      </c>
    </row>
    <row r="116" spans="2:31">
      <c r="E116" s="212" t="s">
        <v>1906</v>
      </c>
      <c r="F116" s="212" t="s">
        <v>1679</v>
      </c>
      <c r="G116" s="212" t="s">
        <v>1497</v>
      </c>
      <c r="H116" s="212" t="s">
        <v>1385</v>
      </c>
      <c r="I116" s="212">
        <v>0</v>
      </c>
      <c r="J116" s="215">
        <v>84.740259699999996</v>
      </c>
      <c r="K116" s="215">
        <v>94.827586199999999</v>
      </c>
      <c r="L116" s="215">
        <v>92.934782600000005</v>
      </c>
      <c r="M116" s="215">
        <v>81.363636400000004</v>
      </c>
      <c r="N116" s="215">
        <v>85.340314100000001</v>
      </c>
      <c r="O116" s="215">
        <v>92.045454500000005</v>
      </c>
      <c r="P116" s="215">
        <v>80.225988700000002</v>
      </c>
      <c r="Q116" s="215">
        <v>88.571428600000004</v>
      </c>
      <c r="R116" s="215">
        <v>74.324324300000001</v>
      </c>
      <c r="S116" s="215">
        <v>86.127167600000007</v>
      </c>
      <c r="T116" s="215">
        <v>84.172661899999994</v>
      </c>
      <c r="U116" s="215">
        <v>79.736408600000004</v>
      </c>
      <c r="V116" s="215">
        <v>82.954545499999995</v>
      </c>
      <c r="W116" s="215">
        <v>85.057471300000003</v>
      </c>
      <c r="X116" s="215">
        <v>91.443850299999994</v>
      </c>
      <c r="Y116" s="215">
        <v>71.493212700000001</v>
      </c>
      <c r="Z116" s="215">
        <v>86.528497400000006</v>
      </c>
      <c r="AA116" s="215">
        <v>91.588785000000001</v>
      </c>
      <c r="AB116" s="215">
        <v>83.823529399999998</v>
      </c>
      <c r="AC116" s="215">
        <v>84.375</v>
      </c>
      <c r="AD116" s="215">
        <v>87.142857100000001</v>
      </c>
      <c r="AE116" s="215">
        <v>84.417119900000003</v>
      </c>
    </row>
    <row r="117" spans="2:31">
      <c r="E117" s="212" t="s">
        <v>1653</v>
      </c>
      <c r="F117" s="212" t="s">
        <v>1680</v>
      </c>
      <c r="G117" s="212" t="s">
        <v>1497</v>
      </c>
      <c r="H117" s="212" t="s">
        <v>1383</v>
      </c>
      <c r="I117" s="212">
        <v>0</v>
      </c>
      <c r="J117" s="215">
        <v>80.991736000000003</v>
      </c>
      <c r="K117" s="215">
        <v>93.089431000000005</v>
      </c>
      <c r="L117" s="215">
        <v>92.366411999999997</v>
      </c>
      <c r="M117" s="215">
        <v>76.946107999999995</v>
      </c>
      <c r="N117" s="215">
        <v>85.608856000000003</v>
      </c>
      <c r="O117" s="215">
        <v>87.943262000000004</v>
      </c>
      <c r="P117" s="215">
        <v>78.148148000000006</v>
      </c>
      <c r="Q117" s="215">
        <v>83.018867999999998</v>
      </c>
      <c r="R117" s="215">
        <v>71.818181999999993</v>
      </c>
      <c r="S117" s="215">
        <v>83.838384000000005</v>
      </c>
      <c r="T117" s="215">
        <v>79.069766999999999</v>
      </c>
      <c r="U117" s="215">
        <v>76.861396999999997</v>
      </c>
      <c r="V117" s="215">
        <v>80.147058999999999</v>
      </c>
      <c r="W117" s="215">
        <v>81.300813000000005</v>
      </c>
      <c r="X117" s="215">
        <v>87.636364</v>
      </c>
      <c r="Y117" s="215">
        <v>68.910256000000004</v>
      </c>
      <c r="Z117" s="215">
        <v>87.81362</v>
      </c>
      <c r="AA117" s="215">
        <v>82.993196999999995</v>
      </c>
      <c r="AB117" s="215">
        <v>81</v>
      </c>
      <c r="AC117" s="215">
        <v>82.394366000000005</v>
      </c>
      <c r="AD117" s="215">
        <v>84.375</v>
      </c>
      <c r="AE117" s="215">
        <v>81.627128999999996</v>
      </c>
    </row>
    <row r="118" spans="2:31">
      <c r="D118" s="212">
        <v>66</v>
      </c>
      <c r="E118" s="212" t="s">
        <v>1907</v>
      </c>
      <c r="F118" s="212" t="s">
        <v>1681</v>
      </c>
      <c r="G118" s="212" t="s">
        <v>1497</v>
      </c>
      <c r="H118" s="212" t="s">
        <v>1387</v>
      </c>
      <c r="I118" s="212">
        <v>0</v>
      </c>
      <c r="J118" s="215">
        <v>77.099999999999994</v>
      </c>
      <c r="K118" s="215">
        <v>72.09</v>
      </c>
      <c r="L118" s="215">
        <v>79.75</v>
      </c>
      <c r="M118" s="215">
        <v>83.01</v>
      </c>
      <c r="N118" s="215">
        <v>82.9</v>
      </c>
      <c r="O118" s="215">
        <v>83.85</v>
      </c>
      <c r="P118" s="215">
        <v>84.62</v>
      </c>
      <c r="Q118" s="215">
        <v>64.66</v>
      </c>
      <c r="R118" s="215">
        <v>82.02</v>
      </c>
      <c r="S118" s="215">
        <v>84</v>
      </c>
      <c r="T118" s="215">
        <v>87.31</v>
      </c>
      <c r="U118" s="215">
        <v>76.73</v>
      </c>
      <c r="V118" s="215">
        <v>80.12</v>
      </c>
      <c r="W118" s="215">
        <v>82.75</v>
      </c>
      <c r="X118" s="215">
        <v>87.66</v>
      </c>
      <c r="Y118" s="215">
        <v>77.2</v>
      </c>
      <c r="Z118" s="215">
        <v>85.69</v>
      </c>
      <c r="AA118" s="215">
        <v>77.11</v>
      </c>
      <c r="AB118" s="215">
        <v>73.989999999999995</v>
      </c>
      <c r="AC118" s="215">
        <v>77.099999999999994</v>
      </c>
      <c r="AD118" s="215">
        <v>83.93</v>
      </c>
      <c r="AE118" s="215">
        <v>79.72</v>
      </c>
    </row>
    <row r="119" spans="2:31">
      <c r="E119" s="212" t="s">
        <v>1908</v>
      </c>
      <c r="F119" s="212" t="s">
        <v>1682</v>
      </c>
      <c r="G119" s="212" t="s">
        <v>1497</v>
      </c>
      <c r="H119" s="212" t="s">
        <v>1388</v>
      </c>
      <c r="I119" s="212">
        <v>0</v>
      </c>
      <c r="J119" s="215">
        <v>79.540000000000006</v>
      </c>
      <c r="K119" s="215">
        <v>80.67</v>
      </c>
      <c r="L119" s="215">
        <v>83.48</v>
      </c>
      <c r="M119" s="215">
        <v>85.67</v>
      </c>
      <c r="N119" s="215">
        <v>84.13</v>
      </c>
      <c r="O119" s="215">
        <v>89.55</v>
      </c>
      <c r="P119" s="215">
        <v>89.05</v>
      </c>
      <c r="Q119" s="215">
        <v>77.2</v>
      </c>
      <c r="R119" s="215">
        <v>84.21</v>
      </c>
      <c r="S119" s="215">
        <v>87.06</v>
      </c>
      <c r="T119" s="215">
        <v>84.86</v>
      </c>
      <c r="U119" s="215">
        <v>80.2</v>
      </c>
      <c r="V119" s="215">
        <v>80.739999999999995</v>
      </c>
      <c r="W119" s="215">
        <v>84.46</v>
      </c>
      <c r="X119" s="215">
        <v>89.01</v>
      </c>
      <c r="Y119" s="215">
        <v>87.06</v>
      </c>
      <c r="Z119" s="215">
        <v>87.73</v>
      </c>
      <c r="AA119" s="215">
        <v>84.46</v>
      </c>
      <c r="AB119" s="215">
        <v>78.55</v>
      </c>
      <c r="AC119" s="215">
        <v>82.28</v>
      </c>
      <c r="AD119" s="215">
        <v>81.98</v>
      </c>
      <c r="AE119" s="215">
        <v>82.38</v>
      </c>
    </row>
    <row r="120" spans="2:31">
      <c r="E120" s="212" t="s">
        <v>1909</v>
      </c>
      <c r="F120" s="212" t="s">
        <v>1779</v>
      </c>
      <c r="G120" s="212" t="s">
        <v>1497</v>
      </c>
      <c r="H120" s="212" t="s">
        <v>1386</v>
      </c>
      <c r="I120" s="212">
        <v>0</v>
      </c>
      <c r="J120" s="215">
        <v>78.7</v>
      </c>
      <c r="K120" s="215">
        <v>78.53</v>
      </c>
      <c r="L120" s="215">
        <v>82.06</v>
      </c>
      <c r="M120" s="215">
        <v>84.76</v>
      </c>
      <c r="N120" s="215">
        <v>83.54</v>
      </c>
      <c r="O120" s="215">
        <v>87.79</v>
      </c>
      <c r="P120" s="215">
        <v>87.41</v>
      </c>
      <c r="Q120" s="215">
        <v>72.790000000000006</v>
      </c>
      <c r="R120" s="215">
        <v>83.45</v>
      </c>
      <c r="S120" s="215">
        <v>86.03</v>
      </c>
      <c r="T120" s="215">
        <v>86.13</v>
      </c>
      <c r="U120" s="215">
        <v>79.39</v>
      </c>
      <c r="V120" s="215">
        <v>80.3</v>
      </c>
      <c r="W120" s="215">
        <v>84.3</v>
      </c>
      <c r="X120" s="215">
        <v>88.68</v>
      </c>
      <c r="Y120" s="215">
        <v>84.29</v>
      </c>
      <c r="Z120" s="215">
        <v>86.7</v>
      </c>
      <c r="AA120" s="215">
        <v>82</v>
      </c>
      <c r="AB120" s="215">
        <v>78.150000000000006</v>
      </c>
      <c r="AC120" s="215">
        <v>80.75</v>
      </c>
      <c r="AD120" s="215">
        <v>82.68</v>
      </c>
      <c r="AE120" s="215">
        <v>81.569999999999993</v>
      </c>
    </row>
    <row r="121" spans="2:31">
      <c r="D121" s="212">
        <v>67</v>
      </c>
      <c r="E121" s="212" t="s">
        <v>1910</v>
      </c>
      <c r="F121" s="212" t="s">
        <v>1780</v>
      </c>
      <c r="G121" s="212" t="s">
        <v>1496</v>
      </c>
      <c r="H121" s="212" t="s">
        <v>1393</v>
      </c>
      <c r="I121" s="212">
        <v>1</v>
      </c>
      <c r="J121" s="215">
        <v>15.7</v>
      </c>
      <c r="K121" s="215">
        <v>19</v>
      </c>
      <c r="L121" s="215">
        <v>20.3</v>
      </c>
      <c r="M121" s="215">
        <v>18</v>
      </c>
      <c r="N121" s="215">
        <v>17</v>
      </c>
      <c r="O121" s="215">
        <v>18.899999999999999</v>
      </c>
      <c r="P121" s="215">
        <v>24.3</v>
      </c>
      <c r="Q121" s="215">
        <v>22.7</v>
      </c>
      <c r="R121" s="215">
        <v>21.6</v>
      </c>
      <c r="S121" s="215">
        <v>17.3</v>
      </c>
      <c r="T121" s="215">
        <v>17.399999999999999</v>
      </c>
      <c r="U121" s="215">
        <v>16.7</v>
      </c>
      <c r="V121" s="215">
        <v>20.3</v>
      </c>
      <c r="W121" s="215">
        <v>20.6</v>
      </c>
      <c r="X121" s="215">
        <v>21.3</v>
      </c>
      <c r="Y121" s="215">
        <v>19</v>
      </c>
      <c r="Z121" s="215">
        <v>22.7</v>
      </c>
      <c r="AA121" s="215">
        <v>19.399999999999999</v>
      </c>
      <c r="AB121" s="215">
        <v>23.2</v>
      </c>
      <c r="AC121" s="215">
        <v>19.600000000000001</v>
      </c>
      <c r="AD121" s="215">
        <v>21.3</v>
      </c>
      <c r="AE121" s="215">
        <v>18.399999999999999</v>
      </c>
    </row>
    <row r="122" spans="2:31">
      <c r="E122" s="212" t="s">
        <v>1911</v>
      </c>
      <c r="F122" s="212" t="s">
        <v>1781</v>
      </c>
      <c r="G122" s="212" t="s">
        <v>1496</v>
      </c>
      <c r="H122" s="212" t="s">
        <v>1394</v>
      </c>
      <c r="I122" s="212">
        <v>1</v>
      </c>
      <c r="J122" s="215">
        <v>18.989999999999998</v>
      </c>
      <c r="K122" s="215">
        <v>21.8</v>
      </c>
      <c r="L122" s="215">
        <v>22.28</v>
      </c>
      <c r="M122" s="215">
        <v>19.11</v>
      </c>
      <c r="N122" s="215">
        <v>20.3</v>
      </c>
      <c r="O122" s="215">
        <v>22.49</v>
      </c>
      <c r="P122" s="215">
        <v>24.12</v>
      </c>
      <c r="Q122" s="215">
        <v>23.05</v>
      </c>
      <c r="R122" s="215">
        <v>22.59</v>
      </c>
      <c r="S122" s="215">
        <v>20.45</v>
      </c>
      <c r="T122" s="215">
        <v>19.489999999999998</v>
      </c>
      <c r="U122" s="215">
        <v>19.11</v>
      </c>
      <c r="V122" s="215">
        <v>24.03</v>
      </c>
      <c r="W122" s="215">
        <v>25.32</v>
      </c>
      <c r="X122" s="215">
        <v>23.92</v>
      </c>
      <c r="Y122" s="215">
        <v>21.13</v>
      </c>
      <c r="Z122" s="215">
        <v>26.01</v>
      </c>
      <c r="AA122" s="215">
        <v>19.84</v>
      </c>
      <c r="AB122" s="215">
        <v>22.79</v>
      </c>
      <c r="AC122" s="215">
        <v>20.46</v>
      </c>
      <c r="AD122" s="215">
        <v>21.33</v>
      </c>
      <c r="AE122" s="215">
        <v>20.89</v>
      </c>
    </row>
    <row r="123" spans="2:31">
      <c r="E123" s="212" t="s">
        <v>1912</v>
      </c>
      <c r="F123" s="212" t="s">
        <v>1782</v>
      </c>
      <c r="G123" s="212" t="s">
        <v>1496</v>
      </c>
      <c r="H123" s="212" t="s">
        <v>1392</v>
      </c>
      <c r="I123" s="212">
        <v>1</v>
      </c>
      <c r="J123" s="215">
        <v>17.3</v>
      </c>
      <c r="K123" s="215">
        <v>20.3</v>
      </c>
      <c r="L123" s="215">
        <v>21.4</v>
      </c>
      <c r="M123" s="215">
        <v>18.5</v>
      </c>
      <c r="N123" s="215">
        <v>19</v>
      </c>
      <c r="O123" s="215">
        <v>20.8</v>
      </c>
      <c r="P123" s="215">
        <v>24.4</v>
      </c>
      <c r="Q123" s="215">
        <v>23.2</v>
      </c>
      <c r="R123" s="215">
        <v>22.1</v>
      </c>
      <c r="S123" s="215">
        <v>18.8</v>
      </c>
      <c r="T123" s="215">
        <v>18.3</v>
      </c>
      <c r="U123" s="215">
        <v>17.899999999999999</v>
      </c>
      <c r="V123" s="215">
        <v>22.1</v>
      </c>
      <c r="W123" s="215">
        <v>23</v>
      </c>
      <c r="X123" s="215">
        <v>22.7</v>
      </c>
      <c r="Y123" s="215">
        <v>19.600000000000001</v>
      </c>
      <c r="Z123" s="215">
        <v>24.2</v>
      </c>
      <c r="AA123" s="215">
        <v>19.3</v>
      </c>
      <c r="AB123" s="215">
        <v>23</v>
      </c>
      <c r="AC123" s="215">
        <v>20</v>
      </c>
      <c r="AD123" s="215">
        <v>21.4</v>
      </c>
      <c r="AE123" s="215">
        <v>19.600000000000001</v>
      </c>
    </row>
    <row r="124" spans="2:31">
      <c r="D124" s="212">
        <v>68</v>
      </c>
      <c r="E124" s="212" t="s">
        <v>1913</v>
      </c>
      <c r="F124" s="212" t="s">
        <v>1783</v>
      </c>
      <c r="G124" s="212" t="s">
        <v>1497</v>
      </c>
      <c r="H124" s="212" t="s">
        <v>1390</v>
      </c>
      <c r="I124" s="212">
        <v>1</v>
      </c>
      <c r="J124" s="215">
        <v>12</v>
      </c>
      <c r="K124" s="215">
        <v>4.5</v>
      </c>
      <c r="L124" s="215">
        <v>10.5</v>
      </c>
      <c r="M124" s="215">
        <v>13.5</v>
      </c>
      <c r="N124" s="215">
        <v>12</v>
      </c>
      <c r="O124" s="215">
        <v>12</v>
      </c>
      <c r="P124" s="215">
        <v>25</v>
      </c>
      <c r="Q124" s="215">
        <v>4.5</v>
      </c>
      <c r="R124" s="215">
        <v>5.5</v>
      </c>
      <c r="S124" s="215">
        <v>11</v>
      </c>
      <c r="T124" s="215">
        <v>14</v>
      </c>
      <c r="U124" s="215">
        <v>14</v>
      </c>
      <c r="V124" s="215">
        <v>6</v>
      </c>
      <c r="W124" s="215">
        <v>11</v>
      </c>
      <c r="X124" s="215">
        <v>9.5</v>
      </c>
      <c r="Y124" s="215">
        <v>19</v>
      </c>
      <c r="Z124" s="215">
        <v>4.5</v>
      </c>
      <c r="AA124" s="215">
        <v>35</v>
      </c>
      <c r="AB124" s="215">
        <v>8</v>
      </c>
      <c r="AC124" s="215">
        <v>11.5</v>
      </c>
      <c r="AD124" s="215">
        <v>35</v>
      </c>
      <c r="AE124" s="215">
        <v>12</v>
      </c>
    </row>
    <row r="125" spans="2:31">
      <c r="E125" s="212" t="s">
        <v>1914</v>
      </c>
      <c r="F125" s="212" t="s">
        <v>1784</v>
      </c>
      <c r="G125" s="212" t="s">
        <v>1497</v>
      </c>
      <c r="H125" s="212" t="s">
        <v>1391</v>
      </c>
      <c r="I125" s="212">
        <v>1</v>
      </c>
      <c r="J125" s="215">
        <v>13</v>
      </c>
      <c r="K125" s="215">
        <v>22</v>
      </c>
      <c r="L125" s="215">
        <v>21</v>
      </c>
      <c r="M125" s="215">
        <v>9</v>
      </c>
      <c r="N125" s="215">
        <v>12</v>
      </c>
      <c r="O125" s="215">
        <v>8</v>
      </c>
      <c r="P125" s="215">
        <v>17</v>
      </c>
      <c r="Q125" s="215">
        <v>5</v>
      </c>
      <c r="R125" s="215">
        <v>11.5</v>
      </c>
      <c r="S125" s="215">
        <v>12</v>
      </c>
      <c r="T125" s="215">
        <v>15</v>
      </c>
      <c r="U125" s="215">
        <v>16</v>
      </c>
      <c r="V125" s="215">
        <v>10</v>
      </c>
      <c r="W125" s="215">
        <v>9</v>
      </c>
      <c r="X125" s="215">
        <v>8</v>
      </c>
      <c r="Y125" s="215">
        <v>36</v>
      </c>
      <c r="Z125" s="215">
        <v>17</v>
      </c>
      <c r="AA125" s="215">
        <v>21</v>
      </c>
      <c r="AB125" s="215">
        <v>28</v>
      </c>
      <c r="AC125" s="215">
        <v>20</v>
      </c>
      <c r="AD125" s="215">
        <v>34</v>
      </c>
      <c r="AE125" s="215">
        <v>14</v>
      </c>
    </row>
    <row r="126" spans="2:31">
      <c r="E126" s="212" t="s">
        <v>1915</v>
      </c>
      <c r="F126" s="212" t="s">
        <v>1785</v>
      </c>
      <c r="G126" s="212" t="s">
        <v>1497</v>
      </c>
      <c r="H126" s="212" t="s">
        <v>1389</v>
      </c>
      <c r="I126" s="212">
        <v>1</v>
      </c>
      <c r="J126" s="215">
        <v>13</v>
      </c>
      <c r="K126" s="215">
        <v>15</v>
      </c>
      <c r="L126" s="215">
        <v>20</v>
      </c>
      <c r="M126" s="215">
        <v>11</v>
      </c>
      <c r="N126" s="215">
        <v>12</v>
      </c>
      <c r="O126" s="215">
        <v>10</v>
      </c>
      <c r="P126" s="215">
        <v>19</v>
      </c>
      <c r="Q126" s="215">
        <v>5</v>
      </c>
      <c r="R126" s="215">
        <v>9.5</v>
      </c>
      <c r="S126" s="215">
        <v>12</v>
      </c>
      <c r="T126" s="215">
        <v>14.5</v>
      </c>
      <c r="U126" s="215">
        <v>15</v>
      </c>
      <c r="V126" s="215">
        <v>8</v>
      </c>
      <c r="W126" s="215">
        <v>9</v>
      </c>
      <c r="X126" s="215">
        <v>8</v>
      </c>
      <c r="Y126" s="215">
        <v>33</v>
      </c>
      <c r="Z126" s="215">
        <v>13</v>
      </c>
      <c r="AA126" s="215">
        <v>27.5</v>
      </c>
      <c r="AB126" s="215">
        <v>26</v>
      </c>
      <c r="AC126" s="215">
        <v>18</v>
      </c>
      <c r="AD126" s="215">
        <v>34</v>
      </c>
      <c r="AE126" s="215">
        <v>14</v>
      </c>
    </row>
    <row r="127" spans="2:31">
      <c r="D127" s="212">
        <v>69</v>
      </c>
      <c r="E127" s="212" t="s">
        <v>1916</v>
      </c>
      <c r="F127" s="212" t="s">
        <v>1786</v>
      </c>
      <c r="G127" s="212" t="s">
        <v>140</v>
      </c>
      <c r="H127" s="212" t="s">
        <v>1475</v>
      </c>
      <c r="I127" s="212">
        <v>1</v>
      </c>
      <c r="J127" s="215">
        <v>9.8000000000000007</v>
      </c>
      <c r="K127" s="215" t="s">
        <v>191</v>
      </c>
      <c r="L127" s="215" t="s">
        <v>191</v>
      </c>
      <c r="M127" s="215" t="s">
        <v>191</v>
      </c>
      <c r="N127" s="215">
        <v>2.0299999999999998</v>
      </c>
      <c r="O127" s="215">
        <v>0</v>
      </c>
      <c r="P127" s="215">
        <v>12.98</v>
      </c>
      <c r="Q127" s="215">
        <v>11.11</v>
      </c>
      <c r="R127" s="215">
        <v>48.17</v>
      </c>
      <c r="S127" s="215">
        <v>37.520000000000003</v>
      </c>
      <c r="T127" s="215">
        <v>1.28</v>
      </c>
      <c r="U127" s="215">
        <v>6.66</v>
      </c>
      <c r="V127" s="215">
        <v>6.67</v>
      </c>
      <c r="W127" s="215">
        <v>45.35</v>
      </c>
      <c r="X127" s="215">
        <v>15.92</v>
      </c>
      <c r="Y127" s="215">
        <v>12.04</v>
      </c>
      <c r="Z127" s="215">
        <v>36.39</v>
      </c>
      <c r="AA127" s="215">
        <v>33.33</v>
      </c>
      <c r="AB127" s="215">
        <v>37.5</v>
      </c>
      <c r="AC127" s="215">
        <v>45.19</v>
      </c>
      <c r="AD127" s="215">
        <v>45.95</v>
      </c>
      <c r="AE127" s="215">
        <v>22.1</v>
      </c>
    </row>
    <row r="128" spans="2:31">
      <c r="B128" s="212" t="s">
        <v>341</v>
      </c>
      <c r="C128" s="212" t="s">
        <v>329</v>
      </c>
      <c r="D128" s="212">
        <v>71</v>
      </c>
      <c r="E128" s="212" t="s">
        <v>254</v>
      </c>
      <c r="F128" s="212" t="s">
        <v>1789</v>
      </c>
      <c r="G128" s="212" t="s">
        <v>1497</v>
      </c>
      <c r="H128" s="212" t="s">
        <v>1351</v>
      </c>
      <c r="I128" s="212">
        <v>1</v>
      </c>
      <c r="J128" s="215">
        <v>21.941833469999999</v>
      </c>
      <c r="K128" s="215">
        <v>19.460862519999999</v>
      </c>
      <c r="L128" s="215">
        <v>20.627927700000001</v>
      </c>
      <c r="M128" s="215">
        <v>25.514936479999999</v>
      </c>
      <c r="N128" s="215">
        <v>23.781633800000002</v>
      </c>
      <c r="O128" s="215">
        <v>25.066021240000001</v>
      </c>
      <c r="P128" s="215">
        <v>25.23703115</v>
      </c>
      <c r="Q128" s="215">
        <v>19.754051449999999</v>
      </c>
      <c r="R128" s="215">
        <v>23.560579050000001</v>
      </c>
      <c r="S128" s="215">
        <v>24.314915060000001</v>
      </c>
      <c r="T128" s="215">
        <v>22.58643863</v>
      </c>
      <c r="U128" s="215">
        <v>23.191104729999999</v>
      </c>
      <c r="V128" s="215">
        <v>27.83086591</v>
      </c>
      <c r="W128" s="215">
        <v>23.574964359999999</v>
      </c>
      <c r="X128" s="215">
        <v>20.222492259999999</v>
      </c>
      <c r="Y128" s="215">
        <v>22.148800009999999</v>
      </c>
      <c r="Z128" s="215">
        <v>28.855808799999998</v>
      </c>
      <c r="AA128" s="215">
        <v>20.583274370000002</v>
      </c>
      <c r="AB128" s="215">
        <v>23.287258720000001</v>
      </c>
      <c r="AC128" s="215">
        <v>22.629493010000001</v>
      </c>
      <c r="AD128" s="215">
        <v>24.339715009999999</v>
      </c>
      <c r="AE128" s="215">
        <v>23.410614110000001</v>
      </c>
    </row>
    <row r="129" spans="4:31">
      <c r="E129" s="212" t="s">
        <v>255</v>
      </c>
      <c r="F129" s="212" t="s">
        <v>1790</v>
      </c>
      <c r="G129" s="212" t="s">
        <v>1497</v>
      </c>
      <c r="H129" s="212" t="s">
        <v>1352</v>
      </c>
      <c r="I129" s="212">
        <v>1</v>
      </c>
      <c r="J129" s="215">
        <v>22.185640190000001</v>
      </c>
      <c r="K129" s="215">
        <v>18.539057740000001</v>
      </c>
      <c r="L129" s="215">
        <v>22.57021078</v>
      </c>
      <c r="M129" s="215">
        <v>23.72533383</v>
      </c>
      <c r="N129" s="215">
        <v>23.947303439999999</v>
      </c>
      <c r="O129" s="215">
        <v>24.13004355</v>
      </c>
      <c r="P129" s="215">
        <v>26.57815729</v>
      </c>
      <c r="Q129" s="215">
        <v>27.66072789</v>
      </c>
      <c r="R129" s="215">
        <v>26.214610960000002</v>
      </c>
      <c r="S129" s="215">
        <v>21.52985413</v>
      </c>
      <c r="T129" s="215">
        <v>20.02351384</v>
      </c>
      <c r="U129" s="215">
        <v>23.006492349999998</v>
      </c>
      <c r="V129" s="215">
        <v>25.309035059999999</v>
      </c>
      <c r="W129" s="215">
        <v>22.19173387</v>
      </c>
      <c r="X129" s="215">
        <v>19.357661390000001</v>
      </c>
      <c r="Y129" s="215">
        <v>23.121691519999999</v>
      </c>
      <c r="Z129" s="215">
        <v>25.914502779999999</v>
      </c>
      <c r="AA129" s="215">
        <v>20.579207589999999</v>
      </c>
      <c r="AB129" s="215">
        <v>24.11487155</v>
      </c>
      <c r="AC129" s="215">
        <v>20.8266174</v>
      </c>
      <c r="AD129" s="215">
        <v>23.895642410000001</v>
      </c>
      <c r="AE129" s="215">
        <v>22.76101246</v>
      </c>
    </row>
    <row r="130" spans="4:31">
      <c r="E130" s="212" t="s">
        <v>256</v>
      </c>
      <c r="F130" s="212" t="s">
        <v>1791</v>
      </c>
      <c r="G130" s="212" t="s">
        <v>1497</v>
      </c>
      <c r="H130" s="212" t="s">
        <v>1350</v>
      </c>
      <c r="I130" s="212">
        <v>1</v>
      </c>
      <c r="J130" s="215">
        <v>22.081842760000001</v>
      </c>
      <c r="K130" s="215">
        <v>19.346236919999999</v>
      </c>
      <c r="L130" s="215">
        <v>21.60168766</v>
      </c>
      <c r="M130" s="215">
        <v>24.634026469999998</v>
      </c>
      <c r="N130" s="215">
        <v>23.775247369999999</v>
      </c>
      <c r="O130" s="215">
        <v>24.524563400000002</v>
      </c>
      <c r="P130" s="215">
        <v>25.972921159999999</v>
      </c>
      <c r="Q130" s="215">
        <v>23.093783510000002</v>
      </c>
      <c r="R130" s="215">
        <v>24.853085360000001</v>
      </c>
      <c r="S130" s="215">
        <v>23.214110529999999</v>
      </c>
      <c r="T130" s="215">
        <v>21.6634925</v>
      </c>
      <c r="U130" s="215">
        <v>23.172236269999999</v>
      </c>
      <c r="V130" s="215">
        <v>26.814765829999999</v>
      </c>
      <c r="W130" s="215">
        <v>23.43132039</v>
      </c>
      <c r="X130" s="215">
        <v>19.470661199999999</v>
      </c>
      <c r="Y130" s="215">
        <v>22.999464119999999</v>
      </c>
      <c r="Z130" s="215">
        <v>27.466030839999998</v>
      </c>
      <c r="AA130" s="215">
        <v>20.418688700000001</v>
      </c>
      <c r="AB130" s="215">
        <v>23.8941336</v>
      </c>
      <c r="AC130" s="215">
        <v>22.255808099999999</v>
      </c>
      <c r="AD130" s="215">
        <v>23.989906229999999</v>
      </c>
      <c r="AE130" s="215">
        <v>23.180516669999999</v>
      </c>
    </row>
    <row r="131" spans="4:31">
      <c r="D131" s="212">
        <v>72</v>
      </c>
      <c r="E131" s="212" t="s">
        <v>257</v>
      </c>
      <c r="F131" s="212" t="s">
        <v>1792</v>
      </c>
      <c r="G131" s="212" t="s">
        <v>1497</v>
      </c>
      <c r="H131" s="212" t="s">
        <v>1354</v>
      </c>
      <c r="I131" s="212">
        <v>1</v>
      </c>
      <c r="J131" s="215">
        <v>14.83</v>
      </c>
      <c r="K131" s="215">
        <v>14.68</v>
      </c>
      <c r="L131" s="215">
        <v>14.52</v>
      </c>
      <c r="M131" s="215">
        <v>15.83</v>
      </c>
      <c r="N131" s="215">
        <v>14.94</v>
      </c>
      <c r="O131" s="215">
        <v>17.29</v>
      </c>
      <c r="P131" s="215">
        <v>17.03</v>
      </c>
      <c r="Q131" s="215">
        <v>13.14</v>
      </c>
      <c r="R131" s="215">
        <v>14.66</v>
      </c>
      <c r="S131" s="215">
        <v>14.63</v>
      </c>
      <c r="T131" s="215">
        <v>15.99</v>
      </c>
      <c r="U131" s="215">
        <v>13.9</v>
      </c>
      <c r="V131" s="215">
        <v>19.57</v>
      </c>
      <c r="W131" s="215">
        <v>17.13</v>
      </c>
      <c r="X131" s="215">
        <v>12.81</v>
      </c>
      <c r="Y131" s="215">
        <v>13.07</v>
      </c>
      <c r="Z131" s="215">
        <v>20.260000000000002</v>
      </c>
      <c r="AA131" s="215">
        <v>14.17</v>
      </c>
      <c r="AB131" s="215">
        <v>16.95</v>
      </c>
      <c r="AC131" s="215">
        <v>13.57</v>
      </c>
      <c r="AD131" s="215">
        <v>17.739999999999998</v>
      </c>
      <c r="AE131" s="215">
        <v>15.21</v>
      </c>
    </row>
    <row r="132" spans="4:31">
      <c r="E132" s="212" t="s">
        <v>258</v>
      </c>
      <c r="F132" s="212" t="s">
        <v>1793</v>
      </c>
      <c r="G132" s="212" t="s">
        <v>1497</v>
      </c>
      <c r="H132" s="212" t="s">
        <v>1355</v>
      </c>
      <c r="I132" s="212">
        <v>1</v>
      </c>
      <c r="J132" s="215">
        <v>15.15</v>
      </c>
      <c r="K132" s="215">
        <v>11.18</v>
      </c>
      <c r="L132" s="215">
        <v>16.48</v>
      </c>
      <c r="M132" s="215">
        <v>15.89</v>
      </c>
      <c r="N132" s="215">
        <v>15.75</v>
      </c>
      <c r="O132" s="215">
        <v>16.149999999999999</v>
      </c>
      <c r="P132" s="215">
        <v>19.7</v>
      </c>
      <c r="Q132" s="215">
        <v>19.28</v>
      </c>
      <c r="R132" s="215">
        <v>17.8</v>
      </c>
      <c r="S132" s="215">
        <v>13.19</v>
      </c>
      <c r="T132" s="215">
        <v>13.9</v>
      </c>
      <c r="U132" s="215">
        <v>14.7</v>
      </c>
      <c r="V132" s="215">
        <v>18.7</v>
      </c>
      <c r="W132" s="215">
        <v>15.74</v>
      </c>
      <c r="X132" s="215">
        <v>14.48</v>
      </c>
      <c r="Y132" s="215">
        <v>14.43</v>
      </c>
      <c r="Z132" s="215">
        <v>19.760000000000002</v>
      </c>
      <c r="AA132" s="215">
        <v>13.3</v>
      </c>
      <c r="AB132" s="215">
        <v>16.75</v>
      </c>
      <c r="AC132" s="215">
        <v>13.99</v>
      </c>
      <c r="AD132" s="215">
        <v>15.89</v>
      </c>
      <c r="AE132" s="215">
        <v>15.26</v>
      </c>
    </row>
    <row r="133" spans="4:31">
      <c r="E133" s="212" t="s">
        <v>259</v>
      </c>
      <c r="F133" s="212" t="s">
        <v>1794</v>
      </c>
      <c r="G133" s="212" t="s">
        <v>1497</v>
      </c>
      <c r="H133" s="212" t="s">
        <v>1353</v>
      </c>
      <c r="I133" s="212">
        <v>1</v>
      </c>
      <c r="J133" s="215">
        <v>14.91</v>
      </c>
      <c r="K133" s="215">
        <v>13.14</v>
      </c>
      <c r="L133" s="215">
        <v>15.26</v>
      </c>
      <c r="M133" s="215">
        <v>15.91</v>
      </c>
      <c r="N133" s="215">
        <v>15.31</v>
      </c>
      <c r="O133" s="215">
        <v>16.62</v>
      </c>
      <c r="P133" s="215">
        <v>18.510000000000002</v>
      </c>
      <c r="Q133" s="215">
        <v>16.02</v>
      </c>
      <c r="R133" s="215">
        <v>16.02</v>
      </c>
      <c r="S133" s="215">
        <v>14.1</v>
      </c>
      <c r="T133" s="215">
        <v>15.11</v>
      </c>
      <c r="U133" s="215">
        <v>14.32</v>
      </c>
      <c r="V133" s="215">
        <v>19.07</v>
      </c>
      <c r="W133" s="215">
        <v>16.84</v>
      </c>
      <c r="X133" s="215">
        <v>13.22</v>
      </c>
      <c r="Y133" s="215">
        <v>13.86</v>
      </c>
      <c r="Z133" s="215">
        <v>19.91</v>
      </c>
      <c r="AA133" s="215">
        <v>13.82</v>
      </c>
      <c r="AB133" s="215">
        <v>16.68</v>
      </c>
      <c r="AC133" s="215">
        <v>13.65</v>
      </c>
      <c r="AD133" s="215">
        <v>17.02</v>
      </c>
      <c r="AE133" s="215">
        <v>15.25</v>
      </c>
    </row>
    <row r="134" spans="4:31">
      <c r="D134" s="212">
        <v>73</v>
      </c>
      <c r="E134" s="212" t="s">
        <v>260</v>
      </c>
      <c r="F134" s="212" t="s">
        <v>1570</v>
      </c>
      <c r="G134" s="212" t="s">
        <v>1497</v>
      </c>
      <c r="H134" s="212" t="s">
        <v>1357</v>
      </c>
      <c r="I134" s="212">
        <v>0</v>
      </c>
      <c r="J134" s="215">
        <v>71.648899999999998</v>
      </c>
      <c r="K134" s="215">
        <v>79.166700000000006</v>
      </c>
      <c r="L134" s="215">
        <v>81.1494</v>
      </c>
      <c r="M134" s="215">
        <v>90.759100000000004</v>
      </c>
      <c r="N134" s="215">
        <v>78.975300000000004</v>
      </c>
      <c r="O134" s="215">
        <v>85.310699999999997</v>
      </c>
      <c r="P134" s="215">
        <v>80.904499999999999</v>
      </c>
      <c r="Q134" s="215">
        <v>96.226399999999998</v>
      </c>
      <c r="R134" s="215">
        <v>83.251199999999997</v>
      </c>
      <c r="S134" s="215">
        <v>79.475999999999999</v>
      </c>
      <c r="T134" s="215">
        <v>84.793800000000005</v>
      </c>
      <c r="U134" s="215">
        <v>81.671199999999999</v>
      </c>
      <c r="V134" s="215">
        <v>76.865700000000004</v>
      </c>
      <c r="W134" s="215">
        <v>87.922700000000006</v>
      </c>
      <c r="X134" s="215">
        <v>77.962100000000007</v>
      </c>
      <c r="Y134" s="215">
        <v>69</v>
      </c>
      <c r="Z134" s="215">
        <v>77.522900000000007</v>
      </c>
      <c r="AA134" s="215">
        <v>90.049800000000005</v>
      </c>
      <c r="AB134" s="215">
        <v>68.8797</v>
      </c>
      <c r="AC134" s="215">
        <v>88.356200000000001</v>
      </c>
      <c r="AD134" s="215">
        <v>92.214100000000002</v>
      </c>
      <c r="AE134" s="215">
        <v>80.114599999999996</v>
      </c>
    </row>
    <row r="135" spans="4:31">
      <c r="E135" s="212" t="s">
        <v>261</v>
      </c>
      <c r="F135" s="212" t="s">
        <v>1571</v>
      </c>
      <c r="G135" s="212" t="s">
        <v>1497</v>
      </c>
      <c r="H135" s="212" t="s">
        <v>1358</v>
      </c>
      <c r="I135" s="212">
        <v>0</v>
      </c>
      <c r="J135" s="215">
        <v>76.312899999999999</v>
      </c>
      <c r="K135" s="215">
        <v>81.571799999999996</v>
      </c>
      <c r="L135" s="215">
        <v>81.596500000000006</v>
      </c>
      <c r="M135" s="215">
        <v>89.752099999999999</v>
      </c>
      <c r="N135" s="215">
        <v>79.411799999999999</v>
      </c>
      <c r="O135" s="215">
        <v>89.697000000000003</v>
      </c>
      <c r="P135" s="215">
        <v>85.863900000000001</v>
      </c>
      <c r="Q135" s="215">
        <v>100</v>
      </c>
      <c r="R135" s="215">
        <v>86.934700000000007</v>
      </c>
      <c r="S135" s="215">
        <v>82.065600000000003</v>
      </c>
      <c r="T135" s="215">
        <v>87.919499999999999</v>
      </c>
      <c r="U135" s="215">
        <v>84.722200000000001</v>
      </c>
      <c r="V135" s="215">
        <v>81.693399999999997</v>
      </c>
      <c r="W135" s="215">
        <v>90.191400000000002</v>
      </c>
      <c r="X135" s="215">
        <v>77.849500000000006</v>
      </c>
      <c r="Y135" s="215">
        <v>73.009699999999995</v>
      </c>
      <c r="Z135" s="215">
        <v>77.882400000000004</v>
      </c>
      <c r="AA135" s="215">
        <v>92.891000000000005</v>
      </c>
      <c r="AB135" s="215">
        <v>79.357799999999997</v>
      </c>
      <c r="AC135" s="215">
        <v>90.460499999999996</v>
      </c>
      <c r="AD135" s="215">
        <v>91.560100000000006</v>
      </c>
      <c r="AE135" s="215">
        <v>82.893699999999995</v>
      </c>
    </row>
    <row r="136" spans="4:31">
      <c r="E136" s="212" t="s">
        <v>262</v>
      </c>
      <c r="F136" s="212" t="s">
        <v>1569</v>
      </c>
      <c r="G136" s="212" t="s">
        <v>1497</v>
      </c>
      <c r="H136" s="212" t="s">
        <v>1356</v>
      </c>
      <c r="I136" s="212">
        <v>0</v>
      </c>
      <c r="J136" s="215">
        <v>73.9482</v>
      </c>
      <c r="K136" s="215">
        <v>80.4255</v>
      </c>
      <c r="L136" s="215">
        <v>81.376999999999995</v>
      </c>
      <c r="M136" s="215">
        <v>90.256</v>
      </c>
      <c r="N136" s="215">
        <v>79.182199999999995</v>
      </c>
      <c r="O136" s="215">
        <v>87.426900000000003</v>
      </c>
      <c r="P136" s="215">
        <v>83.333299999999994</v>
      </c>
      <c r="Q136" s="215">
        <v>97.701099999999997</v>
      </c>
      <c r="R136" s="215">
        <v>85.074600000000004</v>
      </c>
      <c r="S136" s="215">
        <v>80.776399999999995</v>
      </c>
      <c r="T136" s="215">
        <v>86.467100000000002</v>
      </c>
      <c r="U136" s="215">
        <v>83.198700000000002</v>
      </c>
      <c r="V136" s="215">
        <v>79.380200000000002</v>
      </c>
      <c r="W136" s="215">
        <v>89.0625</v>
      </c>
      <c r="X136" s="215">
        <v>77.903000000000006</v>
      </c>
      <c r="Y136" s="215">
        <v>71.034499999999994</v>
      </c>
      <c r="Z136" s="215">
        <v>77.700299999999999</v>
      </c>
      <c r="AA136" s="215">
        <v>91.504900000000006</v>
      </c>
      <c r="AB136" s="215">
        <v>73.856200000000001</v>
      </c>
      <c r="AC136" s="215">
        <v>89.429500000000004</v>
      </c>
      <c r="AD136" s="215">
        <v>91.895300000000006</v>
      </c>
      <c r="AE136" s="215">
        <v>81.506500000000003</v>
      </c>
    </row>
    <row r="137" spans="4:31">
      <c r="D137" s="212">
        <v>74</v>
      </c>
      <c r="E137" s="212" t="s">
        <v>1917</v>
      </c>
      <c r="F137" s="212" t="s">
        <v>1795</v>
      </c>
      <c r="G137" s="212" t="s">
        <v>140</v>
      </c>
      <c r="H137" s="212" t="s">
        <v>1369</v>
      </c>
      <c r="I137" s="212">
        <v>0</v>
      </c>
      <c r="J137" s="215">
        <v>4.2995799999999997</v>
      </c>
      <c r="K137" s="215">
        <v>4.1379299999999999</v>
      </c>
      <c r="L137" s="215">
        <v>5.0847499999999997</v>
      </c>
      <c r="M137" s="215">
        <v>1.60643</v>
      </c>
      <c r="N137" s="215">
        <v>2.5</v>
      </c>
      <c r="O137" s="215">
        <v>0</v>
      </c>
      <c r="P137" s="215">
        <v>5.7142900000000001</v>
      </c>
      <c r="Q137" s="215">
        <v>6.25</v>
      </c>
      <c r="R137" s="215">
        <v>0</v>
      </c>
      <c r="S137" s="215">
        <v>4.0885899999999999</v>
      </c>
      <c r="T137" s="215">
        <v>3.1446499999999999</v>
      </c>
      <c r="U137" s="215">
        <v>2.7465700000000002</v>
      </c>
      <c r="V137" s="215">
        <v>0.71941999999999995</v>
      </c>
      <c r="W137" s="215">
        <v>4.2253499999999997</v>
      </c>
      <c r="X137" s="215">
        <v>1.88679</v>
      </c>
      <c r="Y137" s="215">
        <v>3.4883700000000002</v>
      </c>
      <c r="Z137" s="215">
        <v>4.7618999999999998</v>
      </c>
      <c r="AA137" s="215">
        <v>3.5928100000000001</v>
      </c>
      <c r="AB137" s="215">
        <v>2.2988499999999998</v>
      </c>
      <c r="AC137" s="215">
        <v>8.6614199999999997</v>
      </c>
      <c r="AD137" s="215">
        <v>4.8913000000000002</v>
      </c>
      <c r="AE137" s="215">
        <v>3.5615299999999999</v>
      </c>
    </row>
    <row r="138" spans="4:31">
      <c r="E138" s="212" t="s">
        <v>1918</v>
      </c>
      <c r="F138" s="212" t="s">
        <v>1796</v>
      </c>
      <c r="G138" s="212" t="s">
        <v>140</v>
      </c>
      <c r="H138" s="212" t="s">
        <v>1370</v>
      </c>
      <c r="I138" s="212">
        <v>0</v>
      </c>
      <c r="J138" s="215">
        <v>5.05952</v>
      </c>
      <c r="K138" s="215">
        <v>4.12371</v>
      </c>
      <c r="L138" s="215">
        <v>4.9586800000000002</v>
      </c>
      <c r="M138" s="215">
        <v>2.20126</v>
      </c>
      <c r="N138" s="215">
        <v>5.0691199999999998</v>
      </c>
      <c r="O138" s="215">
        <v>1.1764699999999999</v>
      </c>
      <c r="P138" s="215">
        <v>2.5773199999999998</v>
      </c>
      <c r="Q138" s="215">
        <v>0</v>
      </c>
      <c r="R138" s="215">
        <v>0</v>
      </c>
      <c r="S138" s="215">
        <v>4.9704100000000002</v>
      </c>
      <c r="T138" s="215">
        <v>7.0175400000000003</v>
      </c>
      <c r="U138" s="215">
        <v>3.2403200000000001</v>
      </c>
      <c r="V138" s="215">
        <v>0.92593000000000003</v>
      </c>
      <c r="W138" s="215">
        <v>3.11111</v>
      </c>
      <c r="X138" s="215">
        <v>1.2930999999999999</v>
      </c>
      <c r="Y138" s="215">
        <v>3.1372499999999999</v>
      </c>
      <c r="Z138" s="215">
        <v>5.5555599999999998</v>
      </c>
      <c r="AA138" s="215">
        <v>1.9841299999999999</v>
      </c>
      <c r="AB138" s="215">
        <v>1.7094</v>
      </c>
      <c r="AC138" s="215">
        <v>7.5471700000000004</v>
      </c>
      <c r="AD138" s="215">
        <v>1.4218</v>
      </c>
      <c r="AE138" s="215">
        <v>3.76336</v>
      </c>
    </row>
    <row r="139" spans="4:31">
      <c r="E139" s="212" t="s">
        <v>263</v>
      </c>
      <c r="F139" s="212" t="s">
        <v>1797</v>
      </c>
      <c r="G139" s="212" t="s">
        <v>140</v>
      </c>
      <c r="H139" s="212" t="s">
        <v>1368</v>
      </c>
      <c r="I139" s="212">
        <v>0</v>
      </c>
      <c r="J139" s="215">
        <v>4.7426300000000001</v>
      </c>
      <c r="K139" s="215">
        <v>4.1297899999999998</v>
      </c>
      <c r="L139" s="215">
        <v>5.0119300000000004</v>
      </c>
      <c r="M139" s="215">
        <v>1.94004</v>
      </c>
      <c r="N139" s="215">
        <v>3.8369300000000002</v>
      </c>
      <c r="O139" s="215">
        <v>0.65788999999999997</v>
      </c>
      <c r="P139" s="215">
        <v>3.89222</v>
      </c>
      <c r="Q139" s="215">
        <v>2.7777799999999999</v>
      </c>
      <c r="R139" s="215">
        <v>0</v>
      </c>
      <c r="S139" s="215">
        <v>4.6089399999999996</v>
      </c>
      <c r="T139" s="215">
        <v>5.4263599999999999</v>
      </c>
      <c r="U139" s="215">
        <v>3.0334699999999999</v>
      </c>
      <c r="V139" s="215">
        <v>0.84506999999999999</v>
      </c>
      <c r="W139" s="215">
        <v>3.54223</v>
      </c>
      <c r="X139" s="215">
        <v>1.5345299999999999</v>
      </c>
      <c r="Y139" s="215">
        <v>3.2786900000000001</v>
      </c>
      <c r="Z139" s="215">
        <v>5.2083300000000001</v>
      </c>
      <c r="AA139" s="215">
        <v>2.6253000000000002</v>
      </c>
      <c r="AB139" s="215">
        <v>1.96078</v>
      </c>
      <c r="AC139" s="215">
        <v>8.0419599999999996</v>
      </c>
      <c r="AD139" s="215">
        <v>3.0379700000000001</v>
      </c>
      <c r="AE139" s="215">
        <v>3.6784500000000002</v>
      </c>
    </row>
    <row r="140" spans="4:31">
      <c r="D140" s="212">
        <v>75</v>
      </c>
      <c r="E140" s="212" t="s">
        <v>1666</v>
      </c>
      <c r="F140" s="212" t="s">
        <v>1798</v>
      </c>
      <c r="G140" s="212" t="s">
        <v>1496</v>
      </c>
      <c r="H140" s="212" t="s">
        <v>1363</v>
      </c>
      <c r="I140" s="212">
        <v>0</v>
      </c>
      <c r="J140" s="215">
        <v>54.883643530000001</v>
      </c>
      <c r="K140" s="215">
        <v>57.007192279999998</v>
      </c>
      <c r="L140" s="215">
        <v>40.598902410000001</v>
      </c>
      <c r="M140" s="215">
        <v>77.217370560000006</v>
      </c>
      <c r="N140" s="215">
        <v>56.933224260000003</v>
      </c>
      <c r="O140" s="215">
        <v>75.328083989999996</v>
      </c>
      <c r="P140" s="215">
        <v>61.567644950000002</v>
      </c>
      <c r="Q140" s="215" t="s">
        <v>191</v>
      </c>
      <c r="R140" s="215">
        <v>79.044380820000001</v>
      </c>
      <c r="S140" s="215">
        <v>60.625992979999999</v>
      </c>
      <c r="T140" s="215">
        <v>70.525946649999995</v>
      </c>
      <c r="U140" s="215">
        <v>55.834861119999999</v>
      </c>
      <c r="V140" s="215">
        <v>52.466974690000001</v>
      </c>
      <c r="W140" s="215">
        <v>57.2610952</v>
      </c>
      <c r="X140" s="215">
        <v>69.477110819999993</v>
      </c>
      <c r="Y140" s="215">
        <v>76.561531369999997</v>
      </c>
      <c r="Z140" s="215">
        <v>68.332302990000002</v>
      </c>
      <c r="AA140" s="215">
        <v>66.913454000000002</v>
      </c>
      <c r="AB140" s="215">
        <v>59.681460270000002</v>
      </c>
      <c r="AC140" s="215">
        <v>68.852899070000007</v>
      </c>
      <c r="AD140" s="215">
        <v>62.78346457</v>
      </c>
      <c r="AE140" s="215">
        <v>60.870746889999999</v>
      </c>
    </row>
    <row r="141" spans="4:31">
      <c r="E141" s="212" t="s">
        <v>1667</v>
      </c>
      <c r="F141" s="212" t="s">
        <v>1799</v>
      </c>
      <c r="G141" s="212" t="s">
        <v>1496</v>
      </c>
      <c r="H141" s="212" t="s">
        <v>1364</v>
      </c>
      <c r="I141" s="212">
        <v>0</v>
      </c>
      <c r="J141" s="215">
        <v>56.065575440000003</v>
      </c>
      <c r="K141" s="215">
        <v>56.501485870000003</v>
      </c>
      <c r="L141" s="215">
        <v>71.294781330000006</v>
      </c>
      <c r="M141" s="215">
        <v>76.728118969999997</v>
      </c>
      <c r="N141" s="215">
        <v>59.547266980000003</v>
      </c>
      <c r="O141" s="215">
        <v>67.991850670000005</v>
      </c>
      <c r="P141" s="215">
        <v>59.154253449999999</v>
      </c>
      <c r="Q141" s="215" t="s">
        <v>191</v>
      </c>
      <c r="R141" s="215">
        <v>72.742301839999996</v>
      </c>
      <c r="S141" s="215">
        <v>65.133403259999994</v>
      </c>
      <c r="T141" s="215">
        <v>70.32728367</v>
      </c>
      <c r="U141" s="215">
        <v>53.956942300000001</v>
      </c>
      <c r="V141" s="215">
        <v>79.036327850000006</v>
      </c>
      <c r="W141" s="215">
        <v>68.051126870000004</v>
      </c>
      <c r="X141" s="215">
        <v>60.561159189999998</v>
      </c>
      <c r="Y141" s="215">
        <v>57.40455738</v>
      </c>
      <c r="Z141" s="215">
        <v>73.409587169999995</v>
      </c>
      <c r="AA141" s="215">
        <v>57.068480579999999</v>
      </c>
      <c r="AB141" s="215">
        <v>83.235504649999996</v>
      </c>
      <c r="AC141" s="215">
        <v>54.214991589999997</v>
      </c>
      <c r="AD141" s="215">
        <v>66.98454289</v>
      </c>
      <c r="AE141" s="215">
        <v>60.622960749999997</v>
      </c>
    </row>
    <row r="142" spans="4:31">
      <c r="E142" s="212" t="s">
        <v>264</v>
      </c>
      <c r="F142" s="212" t="s">
        <v>1800</v>
      </c>
      <c r="G142" s="212" t="s">
        <v>1496</v>
      </c>
      <c r="H142" s="212" t="s">
        <v>1362</v>
      </c>
      <c r="I142" s="212">
        <v>0</v>
      </c>
      <c r="J142" s="215">
        <v>55.410802599999997</v>
      </c>
      <c r="K142" s="215">
        <v>56.028791859999998</v>
      </c>
      <c r="L142" s="215">
        <v>66.317704610000007</v>
      </c>
      <c r="M142" s="215">
        <v>77.472092110000006</v>
      </c>
      <c r="N142" s="215">
        <v>58.713696229999996</v>
      </c>
      <c r="O142" s="215">
        <v>70.408864859999994</v>
      </c>
      <c r="P142" s="215">
        <v>61.38247372</v>
      </c>
      <c r="Q142" s="215" t="s">
        <v>191</v>
      </c>
      <c r="R142" s="215">
        <v>72.809336329999994</v>
      </c>
      <c r="S142" s="215">
        <v>63.04138743</v>
      </c>
      <c r="T142" s="215">
        <v>71.515421110000005</v>
      </c>
      <c r="U142" s="215">
        <v>55.060867790000003</v>
      </c>
      <c r="V142" s="215">
        <v>68.926892210000005</v>
      </c>
      <c r="W142" s="215">
        <v>62.928892310000002</v>
      </c>
      <c r="X142" s="215">
        <v>63.980354730000002</v>
      </c>
      <c r="Y142" s="215">
        <v>64.409999450000001</v>
      </c>
      <c r="Z142" s="215">
        <v>70.324533299999999</v>
      </c>
      <c r="AA142" s="215">
        <v>60.898727289999997</v>
      </c>
      <c r="AB142" s="215">
        <v>72.16314903</v>
      </c>
      <c r="AC142" s="215">
        <v>61.755325089999999</v>
      </c>
      <c r="AD142" s="215">
        <v>65.763554959999993</v>
      </c>
      <c r="AE142" s="215">
        <v>60.749867639999998</v>
      </c>
    </row>
    <row r="143" spans="4:31">
      <c r="D143" s="212">
        <v>76</v>
      </c>
      <c r="E143" s="212" t="s">
        <v>1919</v>
      </c>
      <c r="F143" s="212" t="s">
        <v>1801</v>
      </c>
      <c r="G143" s="212" t="s">
        <v>1497</v>
      </c>
      <c r="H143" s="212" t="s">
        <v>1366</v>
      </c>
      <c r="I143" s="212">
        <v>1</v>
      </c>
      <c r="J143" s="215">
        <v>10</v>
      </c>
      <c r="K143" s="215">
        <v>10.94</v>
      </c>
      <c r="L143" s="215">
        <v>9.25</v>
      </c>
      <c r="M143" s="215">
        <v>8.64</v>
      </c>
      <c r="N143" s="215">
        <v>10.52</v>
      </c>
      <c r="O143" s="215">
        <v>10.25</v>
      </c>
      <c r="P143" s="215">
        <v>8.93</v>
      </c>
      <c r="Q143" s="215">
        <v>11.66</v>
      </c>
      <c r="R143" s="215">
        <v>10.59</v>
      </c>
      <c r="S143" s="215">
        <v>8.67</v>
      </c>
      <c r="T143" s="215">
        <v>11.61</v>
      </c>
      <c r="U143" s="215">
        <v>9.8699999999999992</v>
      </c>
      <c r="V143" s="215">
        <v>7.26</v>
      </c>
      <c r="W143" s="215">
        <v>10.46</v>
      </c>
      <c r="X143" s="215">
        <v>9</v>
      </c>
      <c r="Y143" s="215">
        <v>9.8699999999999992</v>
      </c>
      <c r="Z143" s="215">
        <v>9.74</v>
      </c>
      <c r="AA143" s="215">
        <v>10.65</v>
      </c>
      <c r="AB143" s="215">
        <v>12.65</v>
      </c>
      <c r="AC143" s="215">
        <v>10.08</v>
      </c>
      <c r="AD143" s="215">
        <v>11.56</v>
      </c>
      <c r="AE143" s="215">
        <v>9.8000000000000007</v>
      </c>
    </row>
    <row r="144" spans="4:31">
      <c r="E144" s="212" t="s">
        <v>1920</v>
      </c>
      <c r="F144" s="212" t="s">
        <v>1802</v>
      </c>
      <c r="G144" s="212" t="s">
        <v>1497</v>
      </c>
      <c r="H144" s="212" t="s">
        <v>1367</v>
      </c>
      <c r="I144" s="212">
        <v>1</v>
      </c>
      <c r="J144" s="215">
        <v>10.53</v>
      </c>
      <c r="K144" s="215">
        <v>10.95</v>
      </c>
      <c r="L144" s="215">
        <v>10.51</v>
      </c>
      <c r="M144" s="215">
        <v>9.49</v>
      </c>
      <c r="N144" s="215">
        <v>12.46</v>
      </c>
      <c r="O144" s="215">
        <v>11.39</v>
      </c>
      <c r="P144" s="215">
        <v>10.15</v>
      </c>
      <c r="Q144" s="215">
        <v>8.56</v>
      </c>
      <c r="R144" s="215">
        <v>10.57</v>
      </c>
      <c r="S144" s="215">
        <v>9.5399999999999991</v>
      </c>
      <c r="T144" s="215">
        <v>10.18</v>
      </c>
      <c r="U144" s="215">
        <v>10.62</v>
      </c>
      <c r="V144" s="215">
        <v>8.67</v>
      </c>
      <c r="W144" s="215">
        <v>9.81</v>
      </c>
      <c r="X144" s="215">
        <v>9.15</v>
      </c>
      <c r="Y144" s="215">
        <v>10.35</v>
      </c>
      <c r="Z144" s="215">
        <v>11.41</v>
      </c>
      <c r="AA144" s="215">
        <v>11.79</v>
      </c>
      <c r="AB144" s="215">
        <v>12.72</v>
      </c>
      <c r="AC144" s="215">
        <v>12.1</v>
      </c>
      <c r="AD144" s="215">
        <v>12.66</v>
      </c>
      <c r="AE144" s="215">
        <v>10.52</v>
      </c>
    </row>
    <row r="145" spans="2:31">
      <c r="E145" s="212" t="s">
        <v>1921</v>
      </c>
      <c r="F145" s="212" t="s">
        <v>1803</v>
      </c>
      <c r="G145" s="212" t="s">
        <v>1497</v>
      </c>
      <c r="H145" s="212" t="s">
        <v>1365</v>
      </c>
      <c r="I145" s="212">
        <v>1</v>
      </c>
      <c r="J145" s="215">
        <v>10.220000000000001</v>
      </c>
      <c r="K145" s="215">
        <v>10.75</v>
      </c>
      <c r="L145" s="215">
        <v>9.68</v>
      </c>
      <c r="M145" s="215">
        <v>9.01</v>
      </c>
      <c r="N145" s="215">
        <v>11.51</v>
      </c>
      <c r="O145" s="215">
        <v>11.16</v>
      </c>
      <c r="P145" s="215">
        <v>9.39</v>
      </c>
      <c r="Q145" s="215">
        <v>9.84</v>
      </c>
      <c r="R145" s="215">
        <v>10.48</v>
      </c>
      <c r="S145" s="215">
        <v>9.11</v>
      </c>
      <c r="T145" s="215">
        <v>10.89</v>
      </c>
      <c r="U145" s="215">
        <v>10.27</v>
      </c>
      <c r="V145" s="215">
        <v>7.97</v>
      </c>
      <c r="W145" s="215">
        <v>10.26</v>
      </c>
      <c r="X145" s="215">
        <v>8.81</v>
      </c>
      <c r="Y145" s="215">
        <v>10.07</v>
      </c>
      <c r="Z145" s="215">
        <v>10.62</v>
      </c>
      <c r="AA145" s="215">
        <v>11.14</v>
      </c>
      <c r="AB145" s="215">
        <v>12.45</v>
      </c>
      <c r="AC145" s="215">
        <v>11.15</v>
      </c>
      <c r="AD145" s="215">
        <v>12.06</v>
      </c>
      <c r="AE145" s="215">
        <v>10.130000000000001</v>
      </c>
    </row>
    <row r="146" spans="2:31">
      <c r="D146" s="212">
        <v>77</v>
      </c>
      <c r="E146" s="212" t="s">
        <v>1922</v>
      </c>
      <c r="F146" s="212" t="s">
        <v>1519</v>
      </c>
      <c r="G146" s="212" t="s">
        <v>1497</v>
      </c>
      <c r="H146" s="212" t="s">
        <v>1360</v>
      </c>
      <c r="I146" s="212">
        <v>1</v>
      </c>
      <c r="J146" s="215">
        <v>21.88184</v>
      </c>
      <c r="K146" s="215">
        <v>24.48133</v>
      </c>
      <c r="L146" s="215">
        <v>23.183389999999999</v>
      </c>
      <c r="M146" s="215">
        <v>17.33333</v>
      </c>
      <c r="N146" s="215">
        <v>27.950310000000002</v>
      </c>
      <c r="O146" s="215">
        <v>30.526319999999998</v>
      </c>
      <c r="P146" s="215">
        <v>26.484020000000001</v>
      </c>
      <c r="Q146" s="215">
        <v>34.375</v>
      </c>
      <c r="R146" s="215">
        <v>29.838709999999999</v>
      </c>
      <c r="S146" s="215">
        <v>21.91235</v>
      </c>
      <c r="T146" s="215">
        <v>21.189589999999999</v>
      </c>
      <c r="U146" s="215">
        <v>23.270440000000001</v>
      </c>
      <c r="V146" s="215">
        <v>23.3871</v>
      </c>
      <c r="W146" s="215">
        <v>27.57009</v>
      </c>
      <c r="X146" s="215">
        <v>20.134229999999999</v>
      </c>
      <c r="Y146" s="215">
        <v>23.79421</v>
      </c>
      <c r="Z146" s="215">
        <v>23.012550000000001</v>
      </c>
      <c r="AA146" s="215">
        <v>21.513940000000002</v>
      </c>
      <c r="AB146" s="215">
        <v>27.21088</v>
      </c>
      <c r="AC146" s="215">
        <v>19.17098</v>
      </c>
      <c r="AD146" s="215">
        <v>25.384620000000002</v>
      </c>
      <c r="AE146" s="215">
        <v>23.124230000000001</v>
      </c>
    </row>
    <row r="147" spans="2:31">
      <c r="E147" s="212" t="s">
        <v>1923</v>
      </c>
      <c r="F147" s="212" t="s">
        <v>1520</v>
      </c>
      <c r="G147" s="212" t="s">
        <v>1497</v>
      </c>
      <c r="H147" s="212" t="s">
        <v>1361</v>
      </c>
      <c r="I147" s="212">
        <v>1</v>
      </c>
      <c r="J147" s="215">
        <v>15.368639999999999</v>
      </c>
      <c r="K147" s="215">
        <v>20.344830000000002</v>
      </c>
      <c r="L147" s="215">
        <v>17.933129999999998</v>
      </c>
      <c r="M147" s="215">
        <v>17.32283</v>
      </c>
      <c r="N147" s="215">
        <v>24.838709999999999</v>
      </c>
      <c r="O147" s="215">
        <v>26</v>
      </c>
      <c r="P147" s="215">
        <v>25.91093</v>
      </c>
      <c r="Q147" s="215">
        <v>9.0909099999999992</v>
      </c>
      <c r="R147" s="215">
        <v>25.179860000000001</v>
      </c>
      <c r="S147" s="215">
        <v>15.80817</v>
      </c>
      <c r="T147" s="215">
        <v>22.658609999999999</v>
      </c>
      <c r="U147" s="215">
        <v>19.731539999999999</v>
      </c>
      <c r="V147" s="215">
        <v>15.78947</v>
      </c>
      <c r="W147" s="215">
        <v>15.057919999999999</v>
      </c>
      <c r="X147" s="215">
        <v>14.534879999999999</v>
      </c>
      <c r="Y147" s="215">
        <v>19.142859999999999</v>
      </c>
      <c r="Z147" s="215">
        <v>18.545449999999999</v>
      </c>
      <c r="AA147" s="215">
        <v>14.28571</v>
      </c>
      <c r="AB147" s="215">
        <v>20.382169999999999</v>
      </c>
      <c r="AC147" s="215">
        <v>19.33962</v>
      </c>
      <c r="AD147" s="215">
        <v>21.268660000000001</v>
      </c>
      <c r="AE147" s="215">
        <v>18.441970000000001</v>
      </c>
    </row>
    <row r="148" spans="2:31">
      <c r="E148" s="212" t="s">
        <v>1924</v>
      </c>
      <c r="F148" s="212" t="s">
        <v>1518</v>
      </c>
      <c r="G148" s="212" t="s">
        <v>1497</v>
      </c>
      <c r="H148" s="212" t="s">
        <v>1359</v>
      </c>
      <c r="I148" s="212">
        <v>1</v>
      </c>
      <c r="J148" s="215">
        <v>18.540220000000001</v>
      </c>
      <c r="K148" s="215">
        <v>22.22222</v>
      </c>
      <c r="L148" s="215">
        <v>20.388349999999999</v>
      </c>
      <c r="M148" s="215">
        <v>17.328040000000001</v>
      </c>
      <c r="N148" s="215">
        <v>26.424050000000001</v>
      </c>
      <c r="O148" s="215">
        <v>28.20513</v>
      </c>
      <c r="P148" s="215">
        <v>26.180260000000001</v>
      </c>
      <c r="Q148" s="215">
        <v>24.074069999999999</v>
      </c>
      <c r="R148" s="215">
        <v>27.376429999999999</v>
      </c>
      <c r="S148" s="215">
        <v>18.685449999999999</v>
      </c>
      <c r="T148" s="215">
        <v>22</v>
      </c>
      <c r="U148" s="215">
        <v>21.361329999999999</v>
      </c>
      <c r="V148" s="215">
        <v>19.2029</v>
      </c>
      <c r="W148" s="215">
        <v>20.718820000000001</v>
      </c>
      <c r="X148" s="215">
        <v>17.133959999999998</v>
      </c>
      <c r="Y148" s="215">
        <v>21.331320000000002</v>
      </c>
      <c r="Z148" s="215">
        <v>20.62257</v>
      </c>
      <c r="AA148" s="215">
        <v>17.702449999999999</v>
      </c>
      <c r="AB148" s="215">
        <v>23.68421</v>
      </c>
      <c r="AC148" s="215">
        <v>19.259260000000001</v>
      </c>
      <c r="AD148" s="215">
        <v>23.295449999999999</v>
      </c>
      <c r="AE148" s="215">
        <v>20.65316</v>
      </c>
    </row>
    <row r="149" spans="2:31">
      <c r="D149" s="212">
        <v>78</v>
      </c>
      <c r="E149" s="212" t="s">
        <v>1925</v>
      </c>
      <c r="F149" s="212" t="s">
        <v>1546</v>
      </c>
      <c r="G149" s="212" t="s">
        <v>1497</v>
      </c>
      <c r="H149" s="212" t="s">
        <v>1465</v>
      </c>
      <c r="I149" s="212">
        <v>0</v>
      </c>
      <c r="J149" s="215">
        <v>90.79365</v>
      </c>
      <c r="K149" s="215">
        <v>83.829790000000003</v>
      </c>
      <c r="L149" s="215">
        <v>82.792209999999997</v>
      </c>
      <c r="M149" s="215">
        <v>95.478719999999996</v>
      </c>
      <c r="N149" s="215">
        <v>91.666669999999996</v>
      </c>
      <c r="O149" s="215">
        <v>92.553190000000001</v>
      </c>
      <c r="P149" s="215">
        <v>94.827590000000001</v>
      </c>
      <c r="Q149" s="215">
        <v>100</v>
      </c>
      <c r="R149" s="215">
        <v>97.826089999999994</v>
      </c>
      <c r="S149" s="215">
        <v>89.740819999999999</v>
      </c>
      <c r="T149" s="215">
        <v>85.40925</v>
      </c>
      <c r="U149" s="215">
        <v>89.181290000000004</v>
      </c>
      <c r="V149" s="215">
        <v>90.867580000000004</v>
      </c>
      <c r="W149" s="215">
        <v>95.575220000000002</v>
      </c>
      <c r="X149" s="215">
        <v>90.445859999999996</v>
      </c>
      <c r="Y149" s="215">
        <v>92.666669999999996</v>
      </c>
      <c r="Z149" s="215">
        <v>88.191879999999998</v>
      </c>
      <c r="AA149" s="215">
        <v>93.050190000000001</v>
      </c>
      <c r="AB149" s="215">
        <v>88.111890000000002</v>
      </c>
      <c r="AC149" s="215">
        <v>95.673079999999999</v>
      </c>
      <c r="AD149" s="215">
        <v>94.339619999999996</v>
      </c>
      <c r="AE149" s="215">
        <v>90.60951</v>
      </c>
    </row>
    <row r="150" spans="2:31">
      <c r="E150" s="212" t="s">
        <v>1926</v>
      </c>
      <c r="F150" s="212" t="s">
        <v>1547</v>
      </c>
      <c r="G150" s="212" t="s">
        <v>1497</v>
      </c>
      <c r="H150" s="212" t="s">
        <v>1466</v>
      </c>
      <c r="I150" s="212">
        <v>0</v>
      </c>
      <c r="J150" s="215">
        <v>94</v>
      </c>
      <c r="K150" s="215">
        <v>88.727270000000004</v>
      </c>
      <c r="L150" s="215">
        <v>88.343559999999997</v>
      </c>
      <c r="M150" s="215">
        <v>93.066670000000002</v>
      </c>
      <c r="N150" s="215">
        <v>93.413169999999994</v>
      </c>
      <c r="O150" s="215">
        <v>93.137249999999995</v>
      </c>
      <c r="P150" s="215">
        <v>92.8</v>
      </c>
      <c r="Q150" s="215">
        <v>95</v>
      </c>
      <c r="R150" s="215">
        <v>96.644300000000001</v>
      </c>
      <c r="S150" s="215">
        <v>92.285979999999995</v>
      </c>
      <c r="T150" s="215">
        <v>83.577709999999996</v>
      </c>
      <c r="U150" s="215">
        <v>92.317710000000005</v>
      </c>
      <c r="V150" s="215">
        <v>93.05556</v>
      </c>
      <c r="W150" s="215">
        <v>97.435900000000004</v>
      </c>
      <c r="X150" s="215">
        <v>92.732560000000007</v>
      </c>
      <c r="Y150" s="215">
        <v>95.89443</v>
      </c>
      <c r="Z150" s="215">
        <v>91.696749999999994</v>
      </c>
      <c r="AA150" s="215">
        <v>94.160579999999996</v>
      </c>
      <c r="AB150" s="215">
        <v>96.753249999999994</v>
      </c>
      <c r="AC150" s="215">
        <v>92</v>
      </c>
      <c r="AD150" s="215">
        <v>95.167289999999994</v>
      </c>
      <c r="AE150" s="215">
        <v>92.627970000000005</v>
      </c>
    </row>
    <row r="151" spans="2:31">
      <c r="E151" s="212" t="s">
        <v>1927</v>
      </c>
      <c r="F151" s="212" t="s">
        <v>1545</v>
      </c>
      <c r="G151" s="212" t="s">
        <v>1497</v>
      </c>
      <c r="H151" s="212" t="s">
        <v>1464</v>
      </c>
      <c r="I151" s="212">
        <v>0</v>
      </c>
      <c r="J151" s="215">
        <v>92.401060000000001</v>
      </c>
      <c r="K151" s="215">
        <v>86.470590000000001</v>
      </c>
      <c r="L151" s="215">
        <v>85.646690000000007</v>
      </c>
      <c r="M151" s="215">
        <v>94.274299999999997</v>
      </c>
      <c r="N151" s="215">
        <v>92.553190000000001</v>
      </c>
      <c r="O151" s="215">
        <v>92.857140000000001</v>
      </c>
      <c r="P151" s="215">
        <v>93.775930000000002</v>
      </c>
      <c r="Q151" s="215">
        <v>98.113209999999995</v>
      </c>
      <c r="R151" s="215">
        <v>97.212540000000004</v>
      </c>
      <c r="S151" s="215">
        <v>91.101060000000004</v>
      </c>
      <c r="T151" s="215">
        <v>84.405140000000003</v>
      </c>
      <c r="U151" s="215">
        <v>90.840220000000002</v>
      </c>
      <c r="V151" s="215">
        <v>92.11045</v>
      </c>
      <c r="W151" s="215">
        <v>96.593190000000007</v>
      </c>
      <c r="X151" s="215">
        <v>91.64134</v>
      </c>
      <c r="Y151" s="215">
        <v>94.383780000000002</v>
      </c>
      <c r="Z151" s="215">
        <v>89.963499999999996</v>
      </c>
      <c r="AA151" s="215">
        <v>93.621009999999998</v>
      </c>
      <c r="AB151" s="215">
        <v>92.592590000000001</v>
      </c>
      <c r="AC151" s="215">
        <v>93.764430000000004</v>
      </c>
      <c r="AD151" s="215">
        <v>94.756550000000004</v>
      </c>
      <c r="AE151" s="215">
        <v>91.664000000000001</v>
      </c>
    </row>
    <row r="152" spans="2:31">
      <c r="B152" s="212" t="s">
        <v>342</v>
      </c>
      <c r="C152" s="212" t="s">
        <v>326</v>
      </c>
      <c r="D152" s="212">
        <v>79</v>
      </c>
      <c r="E152" s="212" t="s">
        <v>1928</v>
      </c>
      <c r="F152" s="212" t="s">
        <v>1516</v>
      </c>
      <c r="G152" s="212" t="s">
        <v>1496</v>
      </c>
      <c r="H152" s="212" t="s">
        <v>1421</v>
      </c>
      <c r="I152" s="212">
        <v>0</v>
      </c>
      <c r="J152" s="215" t="s">
        <v>191</v>
      </c>
      <c r="K152" s="215" t="s">
        <v>191</v>
      </c>
      <c r="L152" s="215" t="s">
        <v>191</v>
      </c>
      <c r="M152" s="215" t="s">
        <v>191</v>
      </c>
      <c r="N152" s="215" t="s">
        <v>191</v>
      </c>
      <c r="O152" s="215" t="s">
        <v>191</v>
      </c>
      <c r="P152" s="215" t="s">
        <v>191</v>
      </c>
      <c r="Q152" s="215" t="s">
        <v>191</v>
      </c>
      <c r="R152" s="215" t="s">
        <v>191</v>
      </c>
      <c r="S152" s="215" t="s">
        <v>191</v>
      </c>
      <c r="T152" s="215" t="s">
        <v>191</v>
      </c>
      <c r="U152" s="215" t="s">
        <v>191</v>
      </c>
      <c r="V152" s="215" t="s">
        <v>191</v>
      </c>
      <c r="W152" s="215" t="s">
        <v>191</v>
      </c>
      <c r="X152" s="215" t="s">
        <v>191</v>
      </c>
      <c r="Y152" s="215" t="s">
        <v>191</v>
      </c>
      <c r="Z152" s="215" t="s">
        <v>191</v>
      </c>
      <c r="AA152" s="215" t="s">
        <v>191</v>
      </c>
      <c r="AB152" s="215" t="s">
        <v>191</v>
      </c>
      <c r="AC152" s="215" t="s">
        <v>191</v>
      </c>
      <c r="AD152" s="215" t="s">
        <v>191</v>
      </c>
      <c r="AE152" s="215" t="s">
        <v>191</v>
      </c>
    </row>
    <row r="153" spans="2:31">
      <c r="E153" s="212" t="s">
        <v>1929</v>
      </c>
      <c r="F153" s="212" t="s">
        <v>1517</v>
      </c>
      <c r="G153" s="212" t="s">
        <v>1496</v>
      </c>
      <c r="H153" s="212" t="s">
        <v>1422</v>
      </c>
      <c r="I153" s="212">
        <v>0</v>
      </c>
      <c r="J153" s="215" t="s">
        <v>191</v>
      </c>
      <c r="K153" s="215" t="s">
        <v>191</v>
      </c>
      <c r="L153" s="215" t="s">
        <v>191</v>
      </c>
      <c r="M153" s="215" t="s">
        <v>191</v>
      </c>
      <c r="N153" s="215" t="s">
        <v>191</v>
      </c>
      <c r="O153" s="215" t="s">
        <v>191</v>
      </c>
      <c r="P153" s="215" t="s">
        <v>191</v>
      </c>
      <c r="Q153" s="215" t="s">
        <v>191</v>
      </c>
      <c r="R153" s="215" t="s">
        <v>191</v>
      </c>
      <c r="S153" s="215" t="s">
        <v>191</v>
      </c>
      <c r="T153" s="215" t="s">
        <v>191</v>
      </c>
      <c r="U153" s="215" t="s">
        <v>191</v>
      </c>
      <c r="V153" s="215" t="s">
        <v>191</v>
      </c>
      <c r="W153" s="215" t="s">
        <v>191</v>
      </c>
      <c r="X153" s="215" t="s">
        <v>191</v>
      </c>
      <c r="Y153" s="215" t="s">
        <v>191</v>
      </c>
      <c r="Z153" s="215" t="s">
        <v>191</v>
      </c>
      <c r="AA153" s="215" t="s">
        <v>191</v>
      </c>
      <c r="AB153" s="215" t="s">
        <v>191</v>
      </c>
      <c r="AC153" s="215" t="s">
        <v>191</v>
      </c>
      <c r="AD153" s="215" t="s">
        <v>191</v>
      </c>
      <c r="AE153" s="215" t="s">
        <v>191</v>
      </c>
    </row>
    <row r="154" spans="2:31">
      <c r="E154" s="212" t="s">
        <v>1930</v>
      </c>
      <c r="F154" s="212" t="s">
        <v>1515</v>
      </c>
      <c r="G154" s="212" t="s">
        <v>1496</v>
      </c>
      <c r="H154" s="212" t="s">
        <v>1420</v>
      </c>
      <c r="I154" s="212">
        <v>0</v>
      </c>
      <c r="J154" s="215" t="s">
        <v>191</v>
      </c>
      <c r="K154" s="215" t="s">
        <v>191</v>
      </c>
      <c r="L154" s="215" t="s">
        <v>191</v>
      </c>
      <c r="M154" s="215" t="s">
        <v>191</v>
      </c>
      <c r="N154" s="215" t="s">
        <v>191</v>
      </c>
      <c r="O154" s="215" t="s">
        <v>191</v>
      </c>
      <c r="P154" s="215" t="s">
        <v>191</v>
      </c>
      <c r="Q154" s="215" t="s">
        <v>191</v>
      </c>
      <c r="R154" s="215" t="s">
        <v>191</v>
      </c>
      <c r="S154" s="215" t="s">
        <v>191</v>
      </c>
      <c r="T154" s="215" t="s">
        <v>191</v>
      </c>
      <c r="U154" s="215" t="s">
        <v>191</v>
      </c>
      <c r="V154" s="215" t="s">
        <v>191</v>
      </c>
      <c r="W154" s="215" t="s">
        <v>191</v>
      </c>
      <c r="X154" s="215" t="s">
        <v>191</v>
      </c>
      <c r="Y154" s="215" t="s">
        <v>191</v>
      </c>
      <c r="Z154" s="215" t="s">
        <v>191</v>
      </c>
      <c r="AA154" s="215" t="s">
        <v>191</v>
      </c>
      <c r="AB154" s="215" t="s">
        <v>191</v>
      </c>
      <c r="AC154" s="215" t="s">
        <v>191</v>
      </c>
      <c r="AD154" s="215" t="s">
        <v>191</v>
      </c>
      <c r="AE154" s="215" t="s">
        <v>191</v>
      </c>
    </row>
    <row r="155" spans="2:31">
      <c r="D155" s="212">
        <v>80</v>
      </c>
      <c r="E155" s="212" t="s">
        <v>265</v>
      </c>
      <c r="F155" s="212" t="s">
        <v>1542</v>
      </c>
      <c r="G155" s="212" t="s">
        <v>1497</v>
      </c>
      <c r="H155" s="212" t="s">
        <v>1418</v>
      </c>
      <c r="I155" s="212">
        <v>0</v>
      </c>
      <c r="J155" s="215" t="s">
        <v>191</v>
      </c>
      <c r="K155" s="215" t="s">
        <v>191</v>
      </c>
      <c r="L155" s="215" t="s">
        <v>191</v>
      </c>
      <c r="M155" s="215" t="s">
        <v>191</v>
      </c>
      <c r="N155" s="215" t="s">
        <v>191</v>
      </c>
      <c r="O155" s="215" t="s">
        <v>191</v>
      </c>
      <c r="P155" s="215" t="s">
        <v>191</v>
      </c>
      <c r="Q155" s="215" t="s">
        <v>191</v>
      </c>
      <c r="R155" s="215" t="s">
        <v>191</v>
      </c>
      <c r="S155" s="215" t="s">
        <v>191</v>
      </c>
      <c r="T155" s="215" t="s">
        <v>191</v>
      </c>
      <c r="U155" s="215" t="s">
        <v>191</v>
      </c>
      <c r="V155" s="215" t="s">
        <v>191</v>
      </c>
      <c r="W155" s="215" t="s">
        <v>191</v>
      </c>
      <c r="X155" s="215" t="s">
        <v>191</v>
      </c>
      <c r="Y155" s="215" t="s">
        <v>191</v>
      </c>
      <c r="Z155" s="215" t="s">
        <v>191</v>
      </c>
      <c r="AA155" s="215" t="s">
        <v>191</v>
      </c>
      <c r="AB155" s="215" t="s">
        <v>191</v>
      </c>
      <c r="AC155" s="215" t="s">
        <v>191</v>
      </c>
      <c r="AD155" s="215" t="s">
        <v>191</v>
      </c>
      <c r="AE155" s="215" t="s">
        <v>191</v>
      </c>
    </row>
    <row r="156" spans="2:31">
      <c r="E156" s="212" t="s">
        <v>266</v>
      </c>
      <c r="F156" s="212" t="s">
        <v>1543</v>
      </c>
      <c r="G156" s="212" t="s">
        <v>1497</v>
      </c>
      <c r="H156" s="212" t="s">
        <v>1419</v>
      </c>
      <c r="I156" s="212">
        <v>0</v>
      </c>
      <c r="J156" s="215" t="s">
        <v>191</v>
      </c>
      <c r="K156" s="215" t="s">
        <v>191</v>
      </c>
      <c r="L156" s="215" t="s">
        <v>191</v>
      </c>
      <c r="M156" s="215" t="s">
        <v>191</v>
      </c>
      <c r="N156" s="215" t="s">
        <v>191</v>
      </c>
      <c r="O156" s="215" t="s">
        <v>191</v>
      </c>
      <c r="P156" s="215" t="s">
        <v>191</v>
      </c>
      <c r="Q156" s="215" t="s">
        <v>191</v>
      </c>
      <c r="R156" s="215" t="s">
        <v>191</v>
      </c>
      <c r="S156" s="215" t="s">
        <v>191</v>
      </c>
      <c r="T156" s="215" t="s">
        <v>191</v>
      </c>
      <c r="U156" s="215" t="s">
        <v>191</v>
      </c>
      <c r="V156" s="215" t="s">
        <v>191</v>
      </c>
      <c r="W156" s="215" t="s">
        <v>191</v>
      </c>
      <c r="X156" s="215" t="s">
        <v>191</v>
      </c>
      <c r="Y156" s="215" t="s">
        <v>191</v>
      </c>
      <c r="Z156" s="215" t="s">
        <v>191</v>
      </c>
      <c r="AA156" s="215" t="s">
        <v>191</v>
      </c>
      <c r="AB156" s="215" t="s">
        <v>191</v>
      </c>
      <c r="AC156" s="215" t="s">
        <v>191</v>
      </c>
      <c r="AD156" s="215" t="s">
        <v>191</v>
      </c>
      <c r="AE156" s="215" t="s">
        <v>191</v>
      </c>
    </row>
    <row r="157" spans="2:31">
      <c r="E157" s="212" t="s">
        <v>267</v>
      </c>
      <c r="F157" s="212" t="s">
        <v>1541</v>
      </c>
      <c r="G157" s="212" t="s">
        <v>1497</v>
      </c>
      <c r="H157" s="212" t="s">
        <v>1417</v>
      </c>
      <c r="I157" s="212">
        <v>0</v>
      </c>
      <c r="J157" s="215">
        <v>81.58</v>
      </c>
      <c r="K157" s="215">
        <v>75</v>
      </c>
      <c r="L157" s="215">
        <v>71.23</v>
      </c>
      <c r="M157" s="215">
        <v>68.42</v>
      </c>
      <c r="N157" s="215">
        <v>81.33</v>
      </c>
      <c r="O157" s="215">
        <v>88.89</v>
      </c>
      <c r="P157" s="215">
        <v>70.13</v>
      </c>
      <c r="Q157" s="215">
        <v>78.569999999999993</v>
      </c>
      <c r="R157" s="215">
        <v>80.849999999999994</v>
      </c>
      <c r="S157" s="215">
        <v>81.790000000000006</v>
      </c>
      <c r="T157" s="215">
        <v>89.36</v>
      </c>
      <c r="U157" s="215">
        <v>74.650000000000006</v>
      </c>
      <c r="V157" s="215">
        <v>75.760000000000005</v>
      </c>
      <c r="W157" s="215">
        <v>75.53</v>
      </c>
      <c r="X157" s="215">
        <v>82.61</v>
      </c>
      <c r="Y157" s="215">
        <v>82.86</v>
      </c>
      <c r="Z157" s="215">
        <v>69.64</v>
      </c>
      <c r="AA157" s="215">
        <v>85.71</v>
      </c>
      <c r="AB157" s="215">
        <v>26.32</v>
      </c>
      <c r="AC157" s="215">
        <v>68.09</v>
      </c>
      <c r="AD157" s="215">
        <v>69.569999999999993</v>
      </c>
      <c r="AE157" s="215">
        <v>76.95</v>
      </c>
    </row>
    <row r="158" spans="2:31">
      <c r="D158" s="212">
        <v>81</v>
      </c>
      <c r="E158" s="212" t="s">
        <v>268</v>
      </c>
      <c r="F158" s="212" t="s">
        <v>1804</v>
      </c>
      <c r="G158" s="212" t="s">
        <v>1497</v>
      </c>
      <c r="H158" s="212" t="s">
        <v>1424</v>
      </c>
      <c r="I158" s="212">
        <v>0</v>
      </c>
      <c r="J158" s="215" t="s">
        <v>191</v>
      </c>
      <c r="K158" s="215" t="s">
        <v>191</v>
      </c>
      <c r="L158" s="215" t="s">
        <v>191</v>
      </c>
      <c r="M158" s="215" t="s">
        <v>191</v>
      </c>
      <c r="N158" s="215" t="s">
        <v>191</v>
      </c>
      <c r="O158" s="215" t="s">
        <v>191</v>
      </c>
      <c r="P158" s="215" t="s">
        <v>191</v>
      </c>
      <c r="Q158" s="215" t="s">
        <v>191</v>
      </c>
      <c r="R158" s="215" t="s">
        <v>191</v>
      </c>
      <c r="S158" s="215" t="s">
        <v>191</v>
      </c>
      <c r="T158" s="215" t="s">
        <v>191</v>
      </c>
      <c r="U158" s="215" t="s">
        <v>191</v>
      </c>
      <c r="V158" s="215" t="s">
        <v>191</v>
      </c>
      <c r="W158" s="215" t="s">
        <v>191</v>
      </c>
      <c r="X158" s="215" t="s">
        <v>191</v>
      </c>
      <c r="Y158" s="215" t="s">
        <v>191</v>
      </c>
      <c r="Z158" s="215" t="s">
        <v>191</v>
      </c>
      <c r="AA158" s="215" t="s">
        <v>191</v>
      </c>
      <c r="AB158" s="215" t="s">
        <v>191</v>
      </c>
      <c r="AC158" s="215" t="s">
        <v>191</v>
      </c>
      <c r="AD158" s="215" t="s">
        <v>191</v>
      </c>
      <c r="AE158" s="215" t="s">
        <v>191</v>
      </c>
    </row>
    <row r="159" spans="2:31">
      <c r="E159" s="212" t="s">
        <v>269</v>
      </c>
      <c r="F159" s="212" t="s">
        <v>1805</v>
      </c>
      <c r="G159" s="212" t="s">
        <v>1497</v>
      </c>
      <c r="H159" s="212" t="s">
        <v>1425</v>
      </c>
      <c r="I159" s="212">
        <v>0</v>
      </c>
      <c r="J159" s="215" t="s">
        <v>191</v>
      </c>
      <c r="K159" s="215" t="s">
        <v>191</v>
      </c>
      <c r="L159" s="215" t="s">
        <v>191</v>
      </c>
      <c r="M159" s="215" t="s">
        <v>191</v>
      </c>
      <c r="N159" s="215" t="s">
        <v>191</v>
      </c>
      <c r="O159" s="215" t="s">
        <v>191</v>
      </c>
      <c r="P159" s="215" t="s">
        <v>191</v>
      </c>
      <c r="Q159" s="215" t="s">
        <v>191</v>
      </c>
      <c r="R159" s="215" t="s">
        <v>191</v>
      </c>
      <c r="S159" s="215" t="s">
        <v>191</v>
      </c>
      <c r="T159" s="215" t="s">
        <v>191</v>
      </c>
      <c r="U159" s="215" t="s">
        <v>191</v>
      </c>
      <c r="V159" s="215" t="s">
        <v>191</v>
      </c>
      <c r="W159" s="215" t="s">
        <v>191</v>
      </c>
      <c r="X159" s="215" t="s">
        <v>191</v>
      </c>
      <c r="Y159" s="215" t="s">
        <v>191</v>
      </c>
      <c r="Z159" s="215" t="s">
        <v>191</v>
      </c>
      <c r="AA159" s="215" t="s">
        <v>191</v>
      </c>
      <c r="AB159" s="215" t="s">
        <v>191</v>
      </c>
      <c r="AC159" s="215" t="s">
        <v>191</v>
      </c>
      <c r="AD159" s="215" t="s">
        <v>191</v>
      </c>
      <c r="AE159" s="215" t="s">
        <v>191</v>
      </c>
    </row>
    <row r="160" spans="2:31">
      <c r="E160" s="212" t="s">
        <v>270</v>
      </c>
      <c r="F160" s="212" t="s">
        <v>1806</v>
      </c>
      <c r="G160" s="212" t="s">
        <v>1497</v>
      </c>
      <c r="H160" s="212" t="s">
        <v>1423</v>
      </c>
      <c r="I160" s="212">
        <v>0</v>
      </c>
      <c r="J160" s="215">
        <v>75.64</v>
      </c>
      <c r="K160" s="215">
        <v>56.52</v>
      </c>
      <c r="L160" s="215">
        <v>48.05</v>
      </c>
      <c r="M160" s="215">
        <v>76.09</v>
      </c>
      <c r="N160" s="215">
        <v>61.9</v>
      </c>
      <c r="O160" s="215">
        <v>60.66</v>
      </c>
      <c r="P160" s="215">
        <v>61.25</v>
      </c>
      <c r="Q160" s="215">
        <v>57.14</v>
      </c>
      <c r="R160" s="215">
        <v>55.56</v>
      </c>
      <c r="S160" s="215">
        <v>80.209999999999994</v>
      </c>
      <c r="T160" s="215">
        <v>78.180000000000007</v>
      </c>
      <c r="U160" s="215">
        <v>57.38</v>
      </c>
      <c r="V160" s="215">
        <v>76.25</v>
      </c>
      <c r="W160" s="215">
        <v>45.63</v>
      </c>
      <c r="X160" s="215">
        <v>75</v>
      </c>
      <c r="Y160" s="215">
        <v>73.33</v>
      </c>
      <c r="Z160" s="215">
        <v>40</v>
      </c>
      <c r="AA160" s="215">
        <v>50.59</v>
      </c>
      <c r="AB160" s="215">
        <v>86.84</v>
      </c>
      <c r="AC160" s="215">
        <v>79.73</v>
      </c>
      <c r="AD160" s="215">
        <v>72.41</v>
      </c>
      <c r="AE160" s="215">
        <v>67.13</v>
      </c>
    </row>
    <row r="161" spans="2:31">
      <c r="D161" s="212">
        <v>82</v>
      </c>
      <c r="E161" s="212" t="s">
        <v>271</v>
      </c>
      <c r="F161" s="212" t="s">
        <v>1809</v>
      </c>
      <c r="G161" s="212" t="s">
        <v>140</v>
      </c>
      <c r="H161" s="212" t="s">
        <v>1426</v>
      </c>
      <c r="I161" s="212">
        <v>0</v>
      </c>
      <c r="J161" s="215" t="s">
        <v>191</v>
      </c>
      <c r="K161" s="215" t="s">
        <v>191</v>
      </c>
      <c r="L161" s="215" t="s">
        <v>191</v>
      </c>
      <c r="M161" s="215" t="s">
        <v>191</v>
      </c>
      <c r="N161" s="215" t="s">
        <v>191</v>
      </c>
      <c r="O161" s="215" t="s">
        <v>191</v>
      </c>
      <c r="P161" s="215" t="s">
        <v>191</v>
      </c>
      <c r="Q161" s="215" t="s">
        <v>191</v>
      </c>
      <c r="R161" s="215" t="s">
        <v>191</v>
      </c>
      <c r="S161" s="215" t="s">
        <v>191</v>
      </c>
      <c r="T161" s="215" t="s">
        <v>191</v>
      </c>
      <c r="U161" s="215" t="s">
        <v>191</v>
      </c>
      <c r="V161" s="215" t="s">
        <v>191</v>
      </c>
      <c r="W161" s="215" t="s">
        <v>191</v>
      </c>
      <c r="X161" s="215" t="s">
        <v>191</v>
      </c>
      <c r="Y161" s="215" t="s">
        <v>191</v>
      </c>
      <c r="Z161" s="215" t="s">
        <v>191</v>
      </c>
      <c r="AA161" s="215" t="s">
        <v>191</v>
      </c>
      <c r="AB161" s="215" t="s">
        <v>191</v>
      </c>
      <c r="AC161" s="215" t="s">
        <v>191</v>
      </c>
      <c r="AD161" s="215" t="s">
        <v>191</v>
      </c>
      <c r="AE161" s="215" t="s">
        <v>191</v>
      </c>
    </row>
    <row r="162" spans="2:31">
      <c r="B162" s="212" t="s">
        <v>343</v>
      </c>
      <c r="C162" s="212" t="s">
        <v>319</v>
      </c>
      <c r="D162" s="212">
        <v>84</v>
      </c>
      <c r="E162" s="212" t="s">
        <v>272</v>
      </c>
      <c r="F162" s="212" t="s">
        <v>1579</v>
      </c>
      <c r="G162" s="212" t="s">
        <v>1497</v>
      </c>
      <c r="H162" s="212" t="s">
        <v>1305</v>
      </c>
      <c r="I162" s="212">
        <v>0</v>
      </c>
      <c r="J162" s="215">
        <v>56</v>
      </c>
      <c r="K162" s="215">
        <v>63.73</v>
      </c>
      <c r="L162" s="215">
        <v>59.84</v>
      </c>
      <c r="M162" s="215">
        <v>60.37</v>
      </c>
      <c r="N162" s="215">
        <v>55.96</v>
      </c>
      <c r="O162" s="215">
        <v>49.9</v>
      </c>
      <c r="P162" s="215">
        <v>50.71</v>
      </c>
      <c r="Q162" s="215">
        <v>59.4</v>
      </c>
      <c r="R162" s="215">
        <v>50.56</v>
      </c>
      <c r="S162" s="215">
        <v>57.3</v>
      </c>
      <c r="T162" s="215">
        <v>58.92</v>
      </c>
      <c r="U162" s="215">
        <v>58.99</v>
      </c>
      <c r="V162" s="215">
        <v>60.67</v>
      </c>
      <c r="W162" s="215">
        <v>48.96</v>
      </c>
      <c r="X162" s="215">
        <v>52.17</v>
      </c>
      <c r="Y162" s="215">
        <v>56.3</v>
      </c>
      <c r="Z162" s="215">
        <v>54.62</v>
      </c>
      <c r="AA162" s="215">
        <v>50.84</v>
      </c>
      <c r="AB162" s="215">
        <v>46.97</v>
      </c>
      <c r="AC162" s="215">
        <v>57.99</v>
      </c>
      <c r="AD162" s="215">
        <v>55.94</v>
      </c>
      <c r="AE162" s="215">
        <v>56.46</v>
      </c>
    </row>
    <row r="163" spans="2:31">
      <c r="E163" s="212" t="s">
        <v>273</v>
      </c>
      <c r="F163" s="212" t="s">
        <v>1580</v>
      </c>
      <c r="G163" s="212" t="s">
        <v>1497</v>
      </c>
      <c r="H163" s="212" t="s">
        <v>1306</v>
      </c>
      <c r="I163" s="212">
        <v>0</v>
      </c>
      <c r="J163" s="215">
        <v>57.92</v>
      </c>
      <c r="K163" s="215">
        <v>56.2</v>
      </c>
      <c r="L163" s="215">
        <v>44.38</v>
      </c>
      <c r="M163" s="215">
        <v>60.78</v>
      </c>
      <c r="N163" s="215">
        <v>48.11</v>
      </c>
      <c r="O163" s="215">
        <v>44.51</v>
      </c>
      <c r="P163" s="215">
        <v>62.37</v>
      </c>
      <c r="Q163" s="215">
        <v>57.18</v>
      </c>
      <c r="R163" s="215">
        <v>61.13</v>
      </c>
      <c r="S163" s="215">
        <v>55.73</v>
      </c>
      <c r="T163" s="215">
        <v>52.76</v>
      </c>
      <c r="U163" s="215">
        <v>53.14</v>
      </c>
      <c r="V163" s="215">
        <v>54.75</v>
      </c>
      <c r="W163" s="215">
        <v>57.25</v>
      </c>
      <c r="X163" s="215">
        <v>48.64</v>
      </c>
      <c r="Y163" s="215">
        <v>51.96</v>
      </c>
      <c r="Z163" s="215">
        <v>48.62</v>
      </c>
      <c r="AA163" s="215">
        <v>53.18</v>
      </c>
      <c r="AB163" s="215">
        <v>44.73</v>
      </c>
      <c r="AC163" s="215">
        <v>53.03</v>
      </c>
      <c r="AD163" s="215">
        <v>50.58</v>
      </c>
      <c r="AE163" s="215">
        <v>54.23</v>
      </c>
    </row>
    <row r="164" spans="2:31">
      <c r="E164" s="212" t="s">
        <v>274</v>
      </c>
      <c r="F164" s="212" t="s">
        <v>1578</v>
      </c>
      <c r="G164" s="212" t="s">
        <v>1497</v>
      </c>
      <c r="H164" s="212" t="s">
        <v>1304</v>
      </c>
      <c r="I164" s="212">
        <v>0</v>
      </c>
      <c r="J164" s="215">
        <v>56.939215930000003</v>
      </c>
      <c r="K164" s="215">
        <v>60.17591419</v>
      </c>
      <c r="L164" s="215">
        <v>51.734004589999998</v>
      </c>
      <c r="M164" s="215">
        <v>60.542014379999998</v>
      </c>
      <c r="N164" s="215">
        <v>52.218804169999999</v>
      </c>
      <c r="O164" s="215">
        <v>47.381678749999999</v>
      </c>
      <c r="P164" s="215">
        <v>56.173935649999997</v>
      </c>
      <c r="Q164" s="215">
        <v>57.62012773</v>
      </c>
      <c r="R164" s="215">
        <v>55.49385229</v>
      </c>
      <c r="S164" s="215">
        <v>56.599673719999998</v>
      </c>
      <c r="T164" s="215">
        <v>55.887395259999998</v>
      </c>
      <c r="U164" s="215">
        <v>56.244568940000001</v>
      </c>
      <c r="V164" s="215">
        <v>57.808263500000002</v>
      </c>
      <c r="W164" s="215">
        <v>52.907663339999999</v>
      </c>
      <c r="X164" s="215">
        <v>50.718313819999999</v>
      </c>
      <c r="Y164" s="215">
        <v>53.723616710000002</v>
      </c>
      <c r="Z164" s="215">
        <v>51.707302169999998</v>
      </c>
      <c r="AA164" s="215">
        <v>51.944469329999997</v>
      </c>
      <c r="AB164" s="215">
        <v>45.732677080000002</v>
      </c>
      <c r="AC164" s="215">
        <v>55.441052020000001</v>
      </c>
      <c r="AD164" s="215">
        <v>53.426797430000001</v>
      </c>
      <c r="AE164" s="215">
        <v>55.398336610000001</v>
      </c>
    </row>
    <row r="165" spans="2:31">
      <c r="D165" s="212">
        <v>85</v>
      </c>
      <c r="E165" s="212" t="s">
        <v>275</v>
      </c>
      <c r="F165" s="212" t="s">
        <v>1582</v>
      </c>
      <c r="G165" s="212" t="s">
        <v>1497</v>
      </c>
      <c r="H165" s="212" t="s">
        <v>1308</v>
      </c>
      <c r="I165" s="212">
        <v>0</v>
      </c>
      <c r="J165" s="215">
        <v>57.47</v>
      </c>
      <c r="K165" s="215">
        <v>65.83</v>
      </c>
      <c r="L165" s="215">
        <v>55.24</v>
      </c>
      <c r="M165" s="215">
        <v>63.13</v>
      </c>
      <c r="N165" s="215">
        <v>64.61</v>
      </c>
      <c r="O165" s="215">
        <v>62.81</v>
      </c>
      <c r="P165" s="215">
        <v>67</v>
      </c>
      <c r="Q165" s="215">
        <v>51.97</v>
      </c>
      <c r="R165" s="215">
        <v>58.17</v>
      </c>
      <c r="S165" s="215">
        <v>58.6</v>
      </c>
      <c r="T165" s="215">
        <v>63.96</v>
      </c>
      <c r="U165" s="215">
        <v>58.79</v>
      </c>
      <c r="V165" s="215">
        <v>57.89</v>
      </c>
      <c r="W165" s="215">
        <v>47.24</v>
      </c>
      <c r="X165" s="215">
        <v>45.12</v>
      </c>
      <c r="Y165" s="215">
        <v>59.6</v>
      </c>
      <c r="Z165" s="215">
        <v>51.75</v>
      </c>
      <c r="AA165" s="215">
        <v>56.19</v>
      </c>
      <c r="AB165" s="215">
        <v>42.98</v>
      </c>
      <c r="AC165" s="215">
        <v>58.21</v>
      </c>
      <c r="AD165" s="215">
        <v>58.15</v>
      </c>
      <c r="AE165" s="215">
        <v>58.28</v>
      </c>
    </row>
    <row r="166" spans="2:31">
      <c r="E166" s="212" t="s">
        <v>276</v>
      </c>
      <c r="F166" s="212" t="s">
        <v>1583</v>
      </c>
      <c r="G166" s="212" t="s">
        <v>1497</v>
      </c>
      <c r="H166" s="212" t="s">
        <v>1309</v>
      </c>
      <c r="I166" s="212">
        <v>0</v>
      </c>
      <c r="J166" s="215">
        <v>48.05</v>
      </c>
      <c r="K166" s="215">
        <v>44.39</v>
      </c>
      <c r="L166" s="215">
        <v>51.11</v>
      </c>
      <c r="M166" s="215">
        <v>47.38</v>
      </c>
      <c r="N166" s="215">
        <v>55.33</v>
      </c>
      <c r="O166" s="215">
        <v>53.22</v>
      </c>
      <c r="P166" s="215">
        <v>58.67</v>
      </c>
      <c r="Q166" s="215">
        <v>63.71</v>
      </c>
      <c r="R166" s="215">
        <v>60.29</v>
      </c>
      <c r="S166" s="215">
        <v>57.4</v>
      </c>
      <c r="T166" s="215">
        <v>58.59</v>
      </c>
      <c r="U166" s="215">
        <v>51.21</v>
      </c>
      <c r="V166" s="215">
        <v>50.53</v>
      </c>
      <c r="W166" s="215">
        <v>49.54</v>
      </c>
      <c r="X166" s="215">
        <v>58.12</v>
      </c>
      <c r="Y166" s="215">
        <v>49.18</v>
      </c>
      <c r="Z166" s="215">
        <v>57.64</v>
      </c>
      <c r="AA166" s="215">
        <v>54.57</v>
      </c>
      <c r="AB166" s="215">
        <v>37</v>
      </c>
      <c r="AC166" s="215">
        <v>52.88</v>
      </c>
      <c r="AD166" s="215">
        <v>58.38</v>
      </c>
      <c r="AE166" s="215">
        <v>52.41</v>
      </c>
    </row>
    <row r="167" spans="2:31">
      <c r="E167" s="212" t="s">
        <v>277</v>
      </c>
      <c r="F167" s="212" t="s">
        <v>1581</v>
      </c>
      <c r="G167" s="212" t="s">
        <v>1497</v>
      </c>
      <c r="H167" s="212" t="s">
        <v>1307</v>
      </c>
      <c r="I167" s="212">
        <v>0</v>
      </c>
      <c r="J167" s="215">
        <v>52.358135079999997</v>
      </c>
      <c r="K167" s="215">
        <v>53.227227360000001</v>
      </c>
      <c r="L167" s="215">
        <v>53.283603489999997</v>
      </c>
      <c r="M167" s="215">
        <v>54.336150089999997</v>
      </c>
      <c r="N167" s="215">
        <v>60.120428740000001</v>
      </c>
      <c r="O167" s="215">
        <v>57.313857679999998</v>
      </c>
      <c r="P167" s="215">
        <v>62.107941539999999</v>
      </c>
      <c r="Q167" s="215">
        <v>58.362416770000003</v>
      </c>
      <c r="R167" s="215">
        <v>59.058105830000002</v>
      </c>
      <c r="S167" s="215">
        <v>57.952363320000003</v>
      </c>
      <c r="T167" s="215">
        <v>60.773099369999997</v>
      </c>
      <c r="U167" s="215">
        <v>54.632898640000001</v>
      </c>
      <c r="V167" s="215">
        <v>53.860489770000001</v>
      </c>
      <c r="W167" s="215">
        <v>48.585385029999998</v>
      </c>
      <c r="X167" s="215">
        <v>50.83252693</v>
      </c>
      <c r="Y167" s="215">
        <v>54.12606504</v>
      </c>
      <c r="Z167" s="215">
        <v>55.047915029999999</v>
      </c>
      <c r="AA167" s="215">
        <v>54.948496319999997</v>
      </c>
      <c r="AB167" s="215">
        <v>39.30287225</v>
      </c>
      <c r="AC167" s="215">
        <v>55.290306909999998</v>
      </c>
      <c r="AD167" s="215">
        <v>58.194955389999997</v>
      </c>
      <c r="AE167" s="215">
        <v>55.061741609999999</v>
      </c>
    </row>
    <row r="168" spans="2:31">
      <c r="D168" s="212">
        <v>86</v>
      </c>
      <c r="E168" s="212" t="s">
        <v>278</v>
      </c>
      <c r="F168" s="212" t="s">
        <v>1575</v>
      </c>
      <c r="G168" s="212" t="s">
        <v>1497</v>
      </c>
      <c r="H168" s="212" t="s">
        <v>1303</v>
      </c>
      <c r="I168" s="212">
        <v>0</v>
      </c>
      <c r="J168" s="215">
        <v>84.53</v>
      </c>
      <c r="K168" s="215">
        <v>89.44</v>
      </c>
      <c r="L168" s="215">
        <v>87.24</v>
      </c>
      <c r="M168" s="215">
        <v>82.02</v>
      </c>
      <c r="N168" s="215">
        <v>81.22</v>
      </c>
      <c r="O168" s="215">
        <v>83</v>
      </c>
      <c r="P168" s="215">
        <v>80.91</v>
      </c>
      <c r="Q168" s="215">
        <v>75.180000000000007</v>
      </c>
      <c r="R168" s="215">
        <v>83.01</v>
      </c>
      <c r="S168" s="215">
        <v>84.54</v>
      </c>
      <c r="T168" s="215">
        <v>83.37</v>
      </c>
      <c r="U168" s="215">
        <v>82.73</v>
      </c>
      <c r="V168" s="215">
        <v>85.41</v>
      </c>
      <c r="W168" s="215">
        <v>83.47</v>
      </c>
      <c r="X168" s="215">
        <v>84.48</v>
      </c>
      <c r="Y168" s="215">
        <v>85.01</v>
      </c>
      <c r="Z168" s="215">
        <v>84.23</v>
      </c>
      <c r="AA168" s="215">
        <v>85.32</v>
      </c>
      <c r="AB168" s="215">
        <v>81.41</v>
      </c>
      <c r="AC168" s="215">
        <v>79.11</v>
      </c>
      <c r="AD168" s="215">
        <v>85.31</v>
      </c>
      <c r="AE168" s="215">
        <v>83.83</v>
      </c>
    </row>
    <row r="169" spans="2:31">
      <c r="D169" s="212">
        <v>87</v>
      </c>
      <c r="E169" s="212" t="s">
        <v>279</v>
      </c>
      <c r="F169" s="212" t="s">
        <v>1576</v>
      </c>
      <c r="G169" s="212" t="s">
        <v>140</v>
      </c>
      <c r="H169" s="212" t="s">
        <v>1310</v>
      </c>
      <c r="I169" s="212">
        <v>0</v>
      </c>
      <c r="J169" s="215">
        <v>25.34</v>
      </c>
      <c r="K169" s="215">
        <v>24.25</v>
      </c>
      <c r="L169" s="215">
        <v>26.43</v>
      </c>
      <c r="M169" s="215">
        <v>27.77</v>
      </c>
      <c r="N169" s="215">
        <v>24.77</v>
      </c>
      <c r="O169" s="215">
        <v>19.97</v>
      </c>
      <c r="P169" s="215">
        <v>31.45</v>
      </c>
      <c r="Q169" s="215">
        <v>20.87</v>
      </c>
      <c r="R169" s="215">
        <v>24.45</v>
      </c>
      <c r="S169" s="215">
        <v>26.22</v>
      </c>
      <c r="T169" s="215">
        <v>27.76</v>
      </c>
      <c r="U169" s="215">
        <v>22.41</v>
      </c>
      <c r="V169" s="215">
        <v>28.18</v>
      </c>
      <c r="W169" s="215">
        <v>21.96</v>
      </c>
      <c r="X169" s="215">
        <v>26.48</v>
      </c>
      <c r="Y169" s="215">
        <v>24.33</v>
      </c>
      <c r="Z169" s="215">
        <v>24.73</v>
      </c>
      <c r="AA169" s="215">
        <v>21.76</v>
      </c>
      <c r="AB169" s="215">
        <v>28.47</v>
      </c>
      <c r="AC169" s="215">
        <v>22.07</v>
      </c>
      <c r="AD169" s="215">
        <v>19.86</v>
      </c>
      <c r="AE169" s="215">
        <v>24.91</v>
      </c>
    </row>
    <row r="170" spans="2:31">
      <c r="E170" s="212" t="s">
        <v>280</v>
      </c>
      <c r="F170" s="212" t="s">
        <v>1577</v>
      </c>
      <c r="G170" s="212" t="s">
        <v>140</v>
      </c>
      <c r="H170" s="212" t="s">
        <v>1311</v>
      </c>
      <c r="I170" s="212">
        <v>0</v>
      </c>
      <c r="J170" s="215">
        <v>20.5</v>
      </c>
      <c r="K170" s="215">
        <v>25.76</v>
      </c>
      <c r="L170" s="215">
        <v>18.829999999999998</v>
      </c>
      <c r="M170" s="215">
        <v>19.66</v>
      </c>
      <c r="N170" s="215">
        <v>21.55</v>
      </c>
      <c r="O170" s="215">
        <v>13.8</v>
      </c>
      <c r="P170" s="215">
        <v>19.260000000000002</v>
      </c>
      <c r="Q170" s="215">
        <v>12.95</v>
      </c>
      <c r="R170" s="215">
        <v>18.399999999999999</v>
      </c>
      <c r="S170" s="215">
        <v>18.63</v>
      </c>
      <c r="T170" s="215">
        <v>21.99</v>
      </c>
      <c r="U170" s="215">
        <v>15.19</v>
      </c>
      <c r="V170" s="215">
        <v>15.33</v>
      </c>
      <c r="W170" s="215">
        <v>14.29</v>
      </c>
      <c r="X170" s="215">
        <v>16.47</v>
      </c>
      <c r="Y170" s="215">
        <v>18.239999999999998</v>
      </c>
      <c r="Z170" s="215">
        <v>15.2</v>
      </c>
      <c r="AA170" s="215">
        <v>14.75</v>
      </c>
      <c r="AB170" s="215">
        <v>12.46</v>
      </c>
      <c r="AC170" s="215">
        <v>15.12</v>
      </c>
      <c r="AD170" s="215">
        <v>16.84</v>
      </c>
      <c r="AE170" s="215">
        <v>17.95</v>
      </c>
    </row>
    <row r="171" spans="2:31">
      <c r="E171" s="212" t="s">
        <v>281</v>
      </c>
      <c r="F171" s="212" t="s">
        <v>1813</v>
      </c>
      <c r="G171" s="212" t="s">
        <v>140</v>
      </c>
      <c r="H171" s="212" t="s">
        <v>1587</v>
      </c>
      <c r="I171" s="212">
        <v>0</v>
      </c>
      <c r="J171" s="215">
        <v>22.6515591</v>
      </c>
      <c r="K171" s="215">
        <v>25.109764760000001</v>
      </c>
      <c r="L171" s="215">
        <v>21.7614795</v>
      </c>
      <c r="M171" s="215">
        <v>22.791181569999999</v>
      </c>
      <c r="N171" s="215">
        <v>22.64017436</v>
      </c>
      <c r="O171" s="215">
        <v>16.015956989999999</v>
      </c>
      <c r="P171" s="215">
        <v>23.582953920000001</v>
      </c>
      <c r="Q171" s="215">
        <v>15.37981465</v>
      </c>
      <c r="R171" s="215">
        <v>20.7282926</v>
      </c>
      <c r="S171" s="215">
        <v>21.598759050000002</v>
      </c>
      <c r="T171" s="215">
        <v>23.925871570000002</v>
      </c>
      <c r="U171" s="215">
        <v>18.0495166</v>
      </c>
      <c r="V171" s="215">
        <v>20.144786910000001</v>
      </c>
      <c r="W171" s="215">
        <v>17.357916190000001</v>
      </c>
      <c r="X171" s="215">
        <v>20.300296169999999</v>
      </c>
      <c r="Y171" s="215">
        <v>20.686197750000002</v>
      </c>
      <c r="Z171" s="215">
        <v>18.669224140000001</v>
      </c>
      <c r="AA171" s="215">
        <v>17.453347140000002</v>
      </c>
      <c r="AB171" s="215">
        <v>19.235719190000001</v>
      </c>
      <c r="AC171" s="215">
        <v>18.124259729999999</v>
      </c>
      <c r="AD171" s="215">
        <v>17.86146647</v>
      </c>
      <c r="AE171" s="215">
        <v>20.7070045</v>
      </c>
    </row>
    <row r="172" spans="2:31">
      <c r="D172" s="212">
        <v>88</v>
      </c>
      <c r="E172" s="212" t="s">
        <v>282</v>
      </c>
      <c r="F172" s="212" t="s">
        <v>1810</v>
      </c>
      <c r="G172" s="212" t="s">
        <v>1497</v>
      </c>
      <c r="H172" s="212" t="s">
        <v>1313</v>
      </c>
      <c r="I172" s="212">
        <v>1</v>
      </c>
      <c r="J172" s="215" t="s">
        <v>191</v>
      </c>
      <c r="K172" s="215" t="s">
        <v>191</v>
      </c>
      <c r="L172" s="215" t="s">
        <v>191</v>
      </c>
      <c r="M172" s="215" t="s">
        <v>191</v>
      </c>
      <c r="N172" s="215" t="s">
        <v>191</v>
      </c>
      <c r="O172" s="215" t="s">
        <v>191</v>
      </c>
      <c r="P172" s="215" t="s">
        <v>191</v>
      </c>
      <c r="Q172" s="215" t="s">
        <v>191</v>
      </c>
      <c r="R172" s="215" t="s">
        <v>191</v>
      </c>
      <c r="S172" s="215" t="s">
        <v>191</v>
      </c>
      <c r="T172" s="215" t="s">
        <v>191</v>
      </c>
      <c r="U172" s="215" t="s">
        <v>191</v>
      </c>
      <c r="V172" s="215" t="s">
        <v>191</v>
      </c>
      <c r="W172" s="215" t="s">
        <v>191</v>
      </c>
      <c r="X172" s="215" t="s">
        <v>191</v>
      </c>
      <c r="Y172" s="215" t="s">
        <v>191</v>
      </c>
      <c r="Z172" s="215" t="s">
        <v>191</v>
      </c>
      <c r="AA172" s="215" t="s">
        <v>191</v>
      </c>
      <c r="AB172" s="215" t="s">
        <v>191</v>
      </c>
      <c r="AC172" s="215" t="s">
        <v>191</v>
      </c>
      <c r="AD172" s="215" t="s">
        <v>191</v>
      </c>
      <c r="AE172" s="215" t="s">
        <v>191</v>
      </c>
    </row>
    <row r="173" spans="2:31">
      <c r="E173" s="212" t="s">
        <v>283</v>
      </c>
      <c r="F173" s="212" t="s">
        <v>1811</v>
      </c>
      <c r="G173" s="212" t="s">
        <v>1497</v>
      </c>
      <c r="H173" s="212" t="s">
        <v>1314</v>
      </c>
      <c r="I173" s="212">
        <v>1</v>
      </c>
      <c r="J173" s="215" t="s">
        <v>191</v>
      </c>
      <c r="K173" s="215" t="s">
        <v>191</v>
      </c>
      <c r="L173" s="215" t="s">
        <v>191</v>
      </c>
      <c r="M173" s="215" t="s">
        <v>191</v>
      </c>
      <c r="N173" s="215" t="s">
        <v>191</v>
      </c>
      <c r="O173" s="215" t="s">
        <v>191</v>
      </c>
      <c r="P173" s="215" t="s">
        <v>191</v>
      </c>
      <c r="Q173" s="215" t="s">
        <v>191</v>
      </c>
      <c r="R173" s="215" t="s">
        <v>191</v>
      </c>
      <c r="S173" s="215" t="s">
        <v>191</v>
      </c>
      <c r="T173" s="215" t="s">
        <v>191</v>
      </c>
      <c r="U173" s="215" t="s">
        <v>191</v>
      </c>
      <c r="V173" s="215" t="s">
        <v>191</v>
      </c>
      <c r="W173" s="215" t="s">
        <v>191</v>
      </c>
      <c r="X173" s="215" t="s">
        <v>191</v>
      </c>
      <c r="Y173" s="215" t="s">
        <v>191</v>
      </c>
      <c r="Z173" s="215" t="s">
        <v>191</v>
      </c>
      <c r="AA173" s="215" t="s">
        <v>191</v>
      </c>
      <c r="AB173" s="215" t="s">
        <v>191</v>
      </c>
      <c r="AC173" s="215" t="s">
        <v>191</v>
      </c>
      <c r="AD173" s="215" t="s">
        <v>191</v>
      </c>
      <c r="AE173" s="215" t="s">
        <v>191</v>
      </c>
    </row>
    <row r="174" spans="2:31">
      <c r="E174" s="212" t="s">
        <v>284</v>
      </c>
      <c r="F174" s="212" t="s">
        <v>1812</v>
      </c>
      <c r="G174" s="212" t="s">
        <v>1497</v>
      </c>
      <c r="H174" s="212" t="s">
        <v>1312</v>
      </c>
      <c r="I174" s="212">
        <v>1</v>
      </c>
      <c r="J174" s="215" t="s">
        <v>191</v>
      </c>
      <c r="K174" s="215" t="s">
        <v>191</v>
      </c>
      <c r="L174" s="215" t="s">
        <v>191</v>
      </c>
      <c r="M174" s="215" t="s">
        <v>191</v>
      </c>
      <c r="N174" s="215" t="s">
        <v>191</v>
      </c>
      <c r="O174" s="215" t="s">
        <v>191</v>
      </c>
      <c r="P174" s="215" t="s">
        <v>191</v>
      </c>
      <c r="Q174" s="215" t="s">
        <v>191</v>
      </c>
      <c r="R174" s="215" t="s">
        <v>191</v>
      </c>
      <c r="S174" s="215" t="s">
        <v>191</v>
      </c>
      <c r="T174" s="215" t="s">
        <v>191</v>
      </c>
      <c r="U174" s="215" t="s">
        <v>191</v>
      </c>
      <c r="V174" s="215" t="s">
        <v>191</v>
      </c>
      <c r="W174" s="215" t="s">
        <v>191</v>
      </c>
      <c r="X174" s="215" t="s">
        <v>191</v>
      </c>
      <c r="Y174" s="215" t="s">
        <v>191</v>
      </c>
      <c r="Z174" s="215" t="s">
        <v>191</v>
      </c>
      <c r="AA174" s="215" t="s">
        <v>191</v>
      </c>
      <c r="AB174" s="215" t="s">
        <v>191</v>
      </c>
      <c r="AC174" s="215" t="s">
        <v>191</v>
      </c>
      <c r="AD174" s="215" t="s">
        <v>191</v>
      </c>
      <c r="AE174" s="215" t="s">
        <v>191</v>
      </c>
    </row>
    <row r="175" spans="2:31">
      <c r="D175" s="212">
        <v>89</v>
      </c>
      <c r="E175" s="212" t="s">
        <v>285</v>
      </c>
      <c r="F175" s="212" t="s">
        <v>1532</v>
      </c>
      <c r="G175" s="212" t="s">
        <v>1496</v>
      </c>
      <c r="H175" s="212" t="s">
        <v>1315</v>
      </c>
      <c r="I175" s="212">
        <v>0</v>
      </c>
      <c r="J175" s="215" t="s">
        <v>191</v>
      </c>
      <c r="K175" s="215" t="s">
        <v>191</v>
      </c>
      <c r="L175" s="215" t="s">
        <v>191</v>
      </c>
      <c r="M175" s="215" t="s">
        <v>191</v>
      </c>
      <c r="N175" s="215" t="s">
        <v>191</v>
      </c>
      <c r="O175" s="215" t="s">
        <v>191</v>
      </c>
      <c r="P175" s="215" t="s">
        <v>191</v>
      </c>
      <c r="Q175" s="215" t="s">
        <v>191</v>
      </c>
      <c r="R175" s="215" t="s">
        <v>191</v>
      </c>
      <c r="S175" s="215" t="s">
        <v>191</v>
      </c>
      <c r="T175" s="215" t="s">
        <v>191</v>
      </c>
      <c r="U175" s="215" t="s">
        <v>191</v>
      </c>
      <c r="V175" s="215" t="s">
        <v>191</v>
      </c>
      <c r="W175" s="215" t="s">
        <v>191</v>
      </c>
      <c r="X175" s="215" t="s">
        <v>191</v>
      </c>
      <c r="Y175" s="215" t="s">
        <v>191</v>
      </c>
      <c r="Z175" s="215" t="s">
        <v>191</v>
      </c>
      <c r="AA175" s="215" t="s">
        <v>191</v>
      </c>
      <c r="AB175" s="215" t="s">
        <v>191</v>
      </c>
      <c r="AC175" s="215" t="s">
        <v>191</v>
      </c>
      <c r="AD175" s="215" t="s">
        <v>191</v>
      </c>
      <c r="AE175" s="215" t="s">
        <v>191</v>
      </c>
    </row>
    <row r="176" spans="2:31">
      <c r="D176" s="212">
        <v>90</v>
      </c>
      <c r="E176" s="212" t="s">
        <v>1787</v>
      </c>
      <c r="F176" s="212" t="s">
        <v>1814</v>
      </c>
      <c r="G176" s="212" t="s">
        <v>1496</v>
      </c>
      <c r="H176" s="212" t="s">
        <v>1316</v>
      </c>
      <c r="I176" s="212">
        <v>1</v>
      </c>
      <c r="J176" s="215" t="s">
        <v>191</v>
      </c>
      <c r="K176" s="215" t="s">
        <v>191</v>
      </c>
      <c r="L176" s="215" t="s">
        <v>191</v>
      </c>
      <c r="M176" s="215" t="s">
        <v>191</v>
      </c>
      <c r="N176" s="215" t="s">
        <v>191</v>
      </c>
      <c r="O176" s="215" t="s">
        <v>191</v>
      </c>
      <c r="P176" s="215" t="s">
        <v>191</v>
      </c>
      <c r="Q176" s="215" t="s">
        <v>191</v>
      </c>
      <c r="R176" s="215" t="s">
        <v>191</v>
      </c>
      <c r="S176" s="215" t="s">
        <v>191</v>
      </c>
      <c r="T176" s="215" t="s">
        <v>191</v>
      </c>
      <c r="U176" s="215" t="s">
        <v>191</v>
      </c>
      <c r="V176" s="215" t="s">
        <v>191</v>
      </c>
      <c r="W176" s="215" t="s">
        <v>191</v>
      </c>
      <c r="X176" s="215" t="s">
        <v>191</v>
      </c>
      <c r="Y176" s="215" t="s">
        <v>191</v>
      </c>
      <c r="Z176" s="215" t="s">
        <v>191</v>
      </c>
      <c r="AA176" s="215" t="s">
        <v>191</v>
      </c>
      <c r="AB176" s="215" t="s">
        <v>191</v>
      </c>
      <c r="AC176" s="215" t="s">
        <v>191</v>
      </c>
      <c r="AD176" s="215" t="s">
        <v>191</v>
      </c>
      <c r="AE176" s="215" t="s">
        <v>191</v>
      </c>
    </row>
    <row r="177" spans="2:31">
      <c r="B177" s="212" t="s">
        <v>344</v>
      </c>
      <c r="C177" s="212" t="s">
        <v>327</v>
      </c>
      <c r="D177" s="212">
        <v>91</v>
      </c>
      <c r="E177" s="212" t="s">
        <v>1931</v>
      </c>
      <c r="F177" s="212" t="s">
        <v>1552</v>
      </c>
      <c r="G177" s="212" t="s">
        <v>1497</v>
      </c>
      <c r="H177" s="212" t="s">
        <v>1342</v>
      </c>
      <c r="I177" s="212">
        <v>1</v>
      </c>
      <c r="J177" s="215" t="s">
        <v>191</v>
      </c>
      <c r="K177" s="215" t="s">
        <v>191</v>
      </c>
      <c r="L177" s="215" t="s">
        <v>191</v>
      </c>
      <c r="M177" s="215" t="s">
        <v>191</v>
      </c>
      <c r="N177" s="215" t="s">
        <v>191</v>
      </c>
      <c r="O177" s="215" t="s">
        <v>191</v>
      </c>
      <c r="P177" s="215" t="s">
        <v>191</v>
      </c>
      <c r="Q177" s="215" t="s">
        <v>191</v>
      </c>
      <c r="R177" s="215" t="s">
        <v>191</v>
      </c>
      <c r="S177" s="215" t="s">
        <v>191</v>
      </c>
      <c r="T177" s="215" t="s">
        <v>191</v>
      </c>
      <c r="U177" s="215" t="s">
        <v>191</v>
      </c>
      <c r="V177" s="215" t="s">
        <v>191</v>
      </c>
      <c r="W177" s="215" t="s">
        <v>191</v>
      </c>
      <c r="X177" s="215" t="s">
        <v>191</v>
      </c>
      <c r="Y177" s="215" t="s">
        <v>191</v>
      </c>
      <c r="Z177" s="215" t="s">
        <v>191</v>
      </c>
      <c r="AA177" s="215" t="s">
        <v>191</v>
      </c>
      <c r="AB177" s="215" t="s">
        <v>191</v>
      </c>
      <c r="AC177" s="215" t="s">
        <v>191</v>
      </c>
      <c r="AD177" s="215" t="s">
        <v>191</v>
      </c>
      <c r="AE177" s="215" t="s">
        <v>191</v>
      </c>
    </row>
    <row r="178" spans="2:31">
      <c r="E178" s="212" t="s">
        <v>1932</v>
      </c>
      <c r="F178" s="212" t="s">
        <v>1553</v>
      </c>
      <c r="G178" s="212" t="s">
        <v>1497</v>
      </c>
      <c r="H178" s="212" t="s">
        <v>1343</v>
      </c>
      <c r="I178" s="212">
        <v>1</v>
      </c>
      <c r="J178" s="215" t="s">
        <v>191</v>
      </c>
      <c r="K178" s="215" t="s">
        <v>191</v>
      </c>
      <c r="L178" s="215" t="s">
        <v>191</v>
      </c>
      <c r="M178" s="215" t="s">
        <v>191</v>
      </c>
      <c r="N178" s="215" t="s">
        <v>191</v>
      </c>
      <c r="O178" s="215" t="s">
        <v>191</v>
      </c>
      <c r="P178" s="215" t="s">
        <v>191</v>
      </c>
      <c r="Q178" s="215" t="s">
        <v>191</v>
      </c>
      <c r="R178" s="215" t="s">
        <v>191</v>
      </c>
      <c r="S178" s="215" t="s">
        <v>191</v>
      </c>
      <c r="T178" s="215" t="s">
        <v>191</v>
      </c>
      <c r="U178" s="215" t="s">
        <v>191</v>
      </c>
      <c r="V178" s="215" t="s">
        <v>191</v>
      </c>
      <c r="W178" s="215" t="s">
        <v>191</v>
      </c>
      <c r="X178" s="215" t="s">
        <v>191</v>
      </c>
      <c r="Y178" s="215" t="s">
        <v>191</v>
      </c>
      <c r="Z178" s="215" t="s">
        <v>191</v>
      </c>
      <c r="AA178" s="215" t="s">
        <v>191</v>
      </c>
      <c r="AB178" s="215" t="s">
        <v>191</v>
      </c>
      <c r="AC178" s="215" t="s">
        <v>191</v>
      </c>
      <c r="AD178" s="215" t="s">
        <v>191</v>
      </c>
      <c r="AE178" s="215" t="s">
        <v>191</v>
      </c>
    </row>
    <row r="179" spans="2:31">
      <c r="E179" s="212" t="s">
        <v>1933</v>
      </c>
      <c r="F179" s="212" t="s">
        <v>1551</v>
      </c>
      <c r="G179" s="212" t="s">
        <v>1497</v>
      </c>
      <c r="H179" s="212" t="s">
        <v>1341</v>
      </c>
      <c r="I179" s="212">
        <v>1</v>
      </c>
      <c r="J179" s="215" t="s">
        <v>191</v>
      </c>
      <c r="K179" s="215" t="s">
        <v>191</v>
      </c>
      <c r="L179" s="215" t="s">
        <v>191</v>
      </c>
      <c r="M179" s="215" t="s">
        <v>191</v>
      </c>
      <c r="N179" s="215" t="s">
        <v>191</v>
      </c>
      <c r="O179" s="215" t="s">
        <v>191</v>
      </c>
      <c r="P179" s="215" t="s">
        <v>191</v>
      </c>
      <c r="Q179" s="215" t="s">
        <v>191</v>
      </c>
      <c r="R179" s="215" t="s">
        <v>191</v>
      </c>
      <c r="S179" s="215" t="s">
        <v>191</v>
      </c>
      <c r="T179" s="215" t="s">
        <v>191</v>
      </c>
      <c r="U179" s="215" t="s">
        <v>191</v>
      </c>
      <c r="V179" s="215" t="s">
        <v>191</v>
      </c>
      <c r="W179" s="215" t="s">
        <v>191</v>
      </c>
      <c r="X179" s="215" t="s">
        <v>191</v>
      </c>
      <c r="Y179" s="215" t="s">
        <v>191</v>
      </c>
      <c r="Z179" s="215" t="s">
        <v>191</v>
      </c>
      <c r="AA179" s="215" t="s">
        <v>191</v>
      </c>
      <c r="AB179" s="215" t="s">
        <v>191</v>
      </c>
      <c r="AC179" s="215" t="s">
        <v>191</v>
      </c>
      <c r="AD179" s="215" t="s">
        <v>191</v>
      </c>
      <c r="AE179" s="215" t="s">
        <v>191</v>
      </c>
    </row>
    <row r="180" spans="2:31">
      <c r="D180" s="212">
        <v>92</v>
      </c>
      <c r="E180" s="212" t="s">
        <v>157</v>
      </c>
      <c r="F180" s="212" t="s">
        <v>1815</v>
      </c>
      <c r="G180" s="212" t="s">
        <v>1497</v>
      </c>
      <c r="H180" s="212" t="s">
        <v>1345</v>
      </c>
      <c r="I180" s="212">
        <v>1</v>
      </c>
      <c r="J180" s="215">
        <v>3523.1496219999999</v>
      </c>
      <c r="K180" s="215">
        <v>4050.2431080000001</v>
      </c>
      <c r="L180" s="215">
        <v>2967.4034179999999</v>
      </c>
      <c r="M180" s="215">
        <v>3479.9905020000001</v>
      </c>
      <c r="N180" s="215">
        <v>4166.1342240000004</v>
      </c>
      <c r="O180" s="215">
        <v>4454.4937360000004</v>
      </c>
      <c r="P180" s="215">
        <v>3211.7643349999998</v>
      </c>
      <c r="Q180" s="215">
        <v>3593.8755160000001</v>
      </c>
      <c r="R180" s="215">
        <v>3460.5919309999999</v>
      </c>
      <c r="S180" s="215">
        <v>4073.8473370000002</v>
      </c>
      <c r="T180" s="215">
        <v>3903.859798</v>
      </c>
      <c r="U180" s="215">
        <v>4746.9799130000001</v>
      </c>
      <c r="V180" s="215">
        <v>3990.3013430000001</v>
      </c>
      <c r="W180" s="215">
        <v>2776.9237899999998</v>
      </c>
      <c r="X180" s="215">
        <v>4363.8515159999997</v>
      </c>
      <c r="Y180" s="215">
        <v>3482.4485599999998</v>
      </c>
      <c r="Z180" s="215">
        <v>3758.1896080000001</v>
      </c>
      <c r="AA180" s="215">
        <v>3008.2545359999999</v>
      </c>
      <c r="AB180" s="215">
        <v>3354.2868899999999</v>
      </c>
      <c r="AC180" s="215">
        <v>3422.0646080000001</v>
      </c>
      <c r="AD180" s="215">
        <v>2463.8024869999999</v>
      </c>
      <c r="AE180" s="215">
        <v>3805.529274</v>
      </c>
    </row>
    <row r="181" spans="2:31">
      <c r="E181" s="212" t="s">
        <v>158</v>
      </c>
      <c r="F181" s="212" t="s">
        <v>1816</v>
      </c>
      <c r="G181" s="212" t="s">
        <v>1497</v>
      </c>
      <c r="H181" s="212" t="s">
        <v>1346</v>
      </c>
      <c r="I181" s="212">
        <v>1</v>
      </c>
      <c r="J181" s="215">
        <v>2404.9825540000002</v>
      </c>
      <c r="K181" s="215">
        <v>2556.8299729999999</v>
      </c>
      <c r="L181" s="215">
        <v>1816.4319190000001</v>
      </c>
      <c r="M181" s="215">
        <v>2144.0983160000001</v>
      </c>
      <c r="N181" s="215">
        <v>2730.2745869999999</v>
      </c>
      <c r="O181" s="215">
        <v>2878.7236640000001</v>
      </c>
      <c r="P181" s="215">
        <v>2262.0981879999999</v>
      </c>
      <c r="Q181" s="215">
        <v>2049.7534150000001</v>
      </c>
      <c r="R181" s="215">
        <v>2458.1117060000001</v>
      </c>
      <c r="S181" s="215">
        <v>2531.264181</v>
      </c>
      <c r="T181" s="215">
        <v>2384.1270290000002</v>
      </c>
      <c r="U181" s="215">
        <v>3048.7158869999998</v>
      </c>
      <c r="V181" s="215">
        <v>2625.981632</v>
      </c>
      <c r="W181" s="215">
        <v>1801.8928000000001</v>
      </c>
      <c r="X181" s="215">
        <v>2802.8439309999999</v>
      </c>
      <c r="Y181" s="215">
        <v>2139.5357760000002</v>
      </c>
      <c r="Z181" s="215">
        <v>2425.8494759999999</v>
      </c>
      <c r="AA181" s="215">
        <v>1855.3594149999999</v>
      </c>
      <c r="AB181" s="215">
        <v>2008.4440219999999</v>
      </c>
      <c r="AC181" s="215">
        <v>2060.9867159999999</v>
      </c>
      <c r="AD181" s="215">
        <v>1638.6977179999999</v>
      </c>
      <c r="AE181" s="215">
        <v>2451.02918</v>
      </c>
    </row>
    <row r="182" spans="2:31">
      <c r="E182" s="212" t="s">
        <v>159</v>
      </c>
      <c r="F182" s="212" t="s">
        <v>1817</v>
      </c>
      <c r="G182" s="212" t="s">
        <v>1497</v>
      </c>
      <c r="H182" s="212" t="s">
        <v>1344</v>
      </c>
      <c r="I182" s="212">
        <v>1</v>
      </c>
      <c r="J182" s="215">
        <v>2995.4701049999999</v>
      </c>
      <c r="K182" s="215">
        <v>3324.868023</v>
      </c>
      <c r="L182" s="215">
        <v>2410.0936069999998</v>
      </c>
      <c r="M182" s="215">
        <v>2833.653984</v>
      </c>
      <c r="N182" s="215">
        <v>3475.5757180000001</v>
      </c>
      <c r="O182" s="215">
        <v>3679.4098779999999</v>
      </c>
      <c r="P182" s="215">
        <v>2746.0028219999999</v>
      </c>
      <c r="Q182" s="215">
        <v>2851.3200529999999</v>
      </c>
      <c r="R182" s="215">
        <v>2972.4605580000002</v>
      </c>
      <c r="S182" s="215">
        <v>3333.4809770000002</v>
      </c>
      <c r="T182" s="215">
        <v>3167.7654710000002</v>
      </c>
      <c r="U182" s="215">
        <v>3920.81232</v>
      </c>
      <c r="V182" s="215">
        <v>3327.4699660000001</v>
      </c>
      <c r="W182" s="215">
        <v>2303.5349489999999</v>
      </c>
      <c r="X182" s="215">
        <v>3600.8185170000002</v>
      </c>
      <c r="Y182" s="215">
        <v>2827.1341659999998</v>
      </c>
      <c r="Z182" s="215">
        <v>3106.8956790000002</v>
      </c>
      <c r="AA182" s="215">
        <v>2446.2196880000001</v>
      </c>
      <c r="AB182" s="215">
        <v>2687.9912869999998</v>
      </c>
      <c r="AC182" s="215">
        <v>2759.5752109999999</v>
      </c>
      <c r="AD182" s="215">
        <v>2059.0032230000002</v>
      </c>
      <c r="AE182" s="215">
        <v>3151.0534849999999</v>
      </c>
    </row>
    <row r="183" spans="2:31">
      <c r="D183" s="212">
        <v>93</v>
      </c>
      <c r="E183" s="212" t="s">
        <v>160</v>
      </c>
      <c r="F183" s="212" t="s">
        <v>1564</v>
      </c>
      <c r="G183" s="212" t="s">
        <v>1496</v>
      </c>
      <c r="H183" s="212" t="s">
        <v>1339</v>
      </c>
      <c r="I183" s="212">
        <v>1</v>
      </c>
      <c r="J183" s="215" t="s">
        <v>191</v>
      </c>
      <c r="K183" s="215" t="s">
        <v>191</v>
      </c>
      <c r="L183" s="215" t="s">
        <v>191</v>
      </c>
      <c r="M183" s="215" t="s">
        <v>191</v>
      </c>
      <c r="N183" s="215" t="s">
        <v>191</v>
      </c>
      <c r="O183" s="215" t="s">
        <v>191</v>
      </c>
      <c r="P183" s="215" t="s">
        <v>191</v>
      </c>
      <c r="Q183" s="215" t="s">
        <v>191</v>
      </c>
      <c r="R183" s="215" t="s">
        <v>191</v>
      </c>
      <c r="S183" s="215" t="s">
        <v>191</v>
      </c>
      <c r="T183" s="215" t="s">
        <v>191</v>
      </c>
      <c r="U183" s="215" t="s">
        <v>191</v>
      </c>
      <c r="V183" s="215" t="s">
        <v>191</v>
      </c>
      <c r="W183" s="215" t="s">
        <v>191</v>
      </c>
      <c r="X183" s="215" t="s">
        <v>191</v>
      </c>
      <c r="Y183" s="215" t="s">
        <v>191</v>
      </c>
      <c r="Z183" s="215" t="s">
        <v>191</v>
      </c>
      <c r="AA183" s="215" t="s">
        <v>191</v>
      </c>
      <c r="AB183" s="215" t="s">
        <v>191</v>
      </c>
      <c r="AC183" s="215" t="s">
        <v>191</v>
      </c>
      <c r="AD183" s="215" t="s">
        <v>191</v>
      </c>
      <c r="AE183" s="215" t="s">
        <v>191</v>
      </c>
    </row>
    <row r="184" spans="2:31">
      <c r="E184" s="212" t="s">
        <v>161</v>
      </c>
      <c r="F184" s="212" t="s">
        <v>1565</v>
      </c>
      <c r="G184" s="212" t="s">
        <v>1496</v>
      </c>
      <c r="H184" s="212" t="s">
        <v>1340</v>
      </c>
      <c r="I184" s="212">
        <v>1</v>
      </c>
      <c r="J184" s="215" t="s">
        <v>191</v>
      </c>
      <c r="K184" s="215" t="s">
        <v>191</v>
      </c>
      <c r="L184" s="215" t="s">
        <v>191</v>
      </c>
      <c r="M184" s="215" t="s">
        <v>191</v>
      </c>
      <c r="N184" s="215" t="s">
        <v>191</v>
      </c>
      <c r="O184" s="215" t="s">
        <v>191</v>
      </c>
      <c r="P184" s="215" t="s">
        <v>191</v>
      </c>
      <c r="Q184" s="215" t="s">
        <v>191</v>
      </c>
      <c r="R184" s="215" t="s">
        <v>191</v>
      </c>
      <c r="S184" s="215" t="s">
        <v>191</v>
      </c>
      <c r="T184" s="215" t="s">
        <v>191</v>
      </c>
      <c r="U184" s="215" t="s">
        <v>191</v>
      </c>
      <c r="V184" s="215" t="s">
        <v>191</v>
      </c>
      <c r="W184" s="215" t="s">
        <v>191</v>
      </c>
      <c r="X184" s="215" t="s">
        <v>191</v>
      </c>
      <c r="Y184" s="215" t="s">
        <v>191</v>
      </c>
      <c r="Z184" s="215" t="s">
        <v>191</v>
      </c>
      <c r="AA184" s="215" t="s">
        <v>191</v>
      </c>
      <c r="AB184" s="215" t="s">
        <v>191</v>
      </c>
      <c r="AC184" s="215" t="s">
        <v>191</v>
      </c>
      <c r="AD184" s="215" t="s">
        <v>191</v>
      </c>
      <c r="AE184" s="215" t="s">
        <v>191</v>
      </c>
    </row>
    <row r="185" spans="2:31">
      <c r="E185" s="212" t="s">
        <v>162</v>
      </c>
      <c r="F185" s="212" t="s">
        <v>1563</v>
      </c>
      <c r="G185" s="212" t="s">
        <v>1496</v>
      </c>
      <c r="H185" s="212" t="s">
        <v>1338</v>
      </c>
      <c r="I185" s="212">
        <v>1</v>
      </c>
      <c r="J185" s="215" t="s">
        <v>191</v>
      </c>
      <c r="K185" s="215" t="s">
        <v>191</v>
      </c>
      <c r="L185" s="215" t="s">
        <v>191</v>
      </c>
      <c r="M185" s="215" t="s">
        <v>191</v>
      </c>
      <c r="N185" s="215" t="s">
        <v>191</v>
      </c>
      <c r="O185" s="215" t="s">
        <v>191</v>
      </c>
      <c r="P185" s="215" t="s">
        <v>191</v>
      </c>
      <c r="Q185" s="215" t="s">
        <v>191</v>
      </c>
      <c r="R185" s="215" t="s">
        <v>191</v>
      </c>
      <c r="S185" s="215" t="s">
        <v>191</v>
      </c>
      <c r="T185" s="215" t="s">
        <v>191</v>
      </c>
      <c r="U185" s="215" t="s">
        <v>191</v>
      </c>
      <c r="V185" s="215" t="s">
        <v>191</v>
      </c>
      <c r="W185" s="215" t="s">
        <v>191</v>
      </c>
      <c r="X185" s="215" t="s">
        <v>191</v>
      </c>
      <c r="Y185" s="215" t="s">
        <v>191</v>
      </c>
      <c r="Z185" s="215" t="s">
        <v>191</v>
      </c>
      <c r="AA185" s="215" t="s">
        <v>191</v>
      </c>
      <c r="AB185" s="215" t="s">
        <v>191</v>
      </c>
      <c r="AC185" s="215" t="s">
        <v>191</v>
      </c>
      <c r="AD185" s="215" t="s">
        <v>191</v>
      </c>
      <c r="AE185" s="215" t="s">
        <v>191</v>
      </c>
    </row>
    <row r="186" spans="2:31">
      <c r="D186" s="212">
        <v>94</v>
      </c>
      <c r="E186" s="212" t="s">
        <v>163</v>
      </c>
      <c r="F186" s="212" t="s">
        <v>1818</v>
      </c>
      <c r="G186" s="212" t="s">
        <v>140</v>
      </c>
      <c r="H186" s="212" t="s">
        <v>1452</v>
      </c>
      <c r="I186" s="212">
        <v>1</v>
      </c>
      <c r="J186" s="215" t="s">
        <v>191</v>
      </c>
      <c r="K186" s="215" t="s">
        <v>191</v>
      </c>
      <c r="L186" s="215" t="s">
        <v>191</v>
      </c>
      <c r="M186" s="215" t="s">
        <v>191</v>
      </c>
      <c r="N186" s="215" t="s">
        <v>191</v>
      </c>
      <c r="O186" s="215" t="s">
        <v>191</v>
      </c>
      <c r="P186" s="215" t="s">
        <v>191</v>
      </c>
      <c r="Q186" s="215" t="s">
        <v>191</v>
      </c>
      <c r="R186" s="215" t="s">
        <v>191</v>
      </c>
      <c r="S186" s="215" t="s">
        <v>191</v>
      </c>
      <c r="T186" s="215" t="s">
        <v>191</v>
      </c>
      <c r="U186" s="215" t="s">
        <v>191</v>
      </c>
      <c r="V186" s="215" t="s">
        <v>191</v>
      </c>
      <c r="W186" s="215" t="s">
        <v>191</v>
      </c>
      <c r="X186" s="215" t="s">
        <v>191</v>
      </c>
      <c r="Y186" s="215" t="s">
        <v>191</v>
      </c>
      <c r="Z186" s="215" t="s">
        <v>191</v>
      </c>
      <c r="AA186" s="215" t="s">
        <v>191</v>
      </c>
      <c r="AB186" s="215" t="s">
        <v>191</v>
      </c>
      <c r="AC186" s="215" t="s">
        <v>191</v>
      </c>
      <c r="AD186" s="215" t="s">
        <v>191</v>
      </c>
      <c r="AE186" s="215" t="s">
        <v>191</v>
      </c>
    </row>
    <row r="187" spans="2:31">
      <c r="E187" s="212" t="s">
        <v>164</v>
      </c>
      <c r="F187" s="212" t="s">
        <v>1819</v>
      </c>
      <c r="G187" s="212" t="s">
        <v>140</v>
      </c>
      <c r="H187" s="212" t="s">
        <v>1453</v>
      </c>
      <c r="I187" s="212">
        <v>1</v>
      </c>
      <c r="J187" s="215" t="s">
        <v>191</v>
      </c>
      <c r="K187" s="215" t="s">
        <v>191</v>
      </c>
      <c r="L187" s="215" t="s">
        <v>191</v>
      </c>
      <c r="M187" s="215" t="s">
        <v>191</v>
      </c>
      <c r="N187" s="215" t="s">
        <v>191</v>
      </c>
      <c r="O187" s="215" t="s">
        <v>191</v>
      </c>
      <c r="P187" s="215" t="s">
        <v>191</v>
      </c>
      <c r="Q187" s="215" t="s">
        <v>191</v>
      </c>
      <c r="R187" s="215" t="s">
        <v>191</v>
      </c>
      <c r="S187" s="215" t="s">
        <v>191</v>
      </c>
      <c r="T187" s="215" t="s">
        <v>191</v>
      </c>
      <c r="U187" s="215" t="s">
        <v>191</v>
      </c>
      <c r="V187" s="215" t="s">
        <v>191</v>
      </c>
      <c r="W187" s="215" t="s">
        <v>191</v>
      </c>
      <c r="X187" s="215" t="s">
        <v>191</v>
      </c>
      <c r="Y187" s="215" t="s">
        <v>191</v>
      </c>
      <c r="Z187" s="215" t="s">
        <v>191</v>
      </c>
      <c r="AA187" s="215" t="s">
        <v>191</v>
      </c>
      <c r="AB187" s="215" t="s">
        <v>191</v>
      </c>
      <c r="AC187" s="215" t="s">
        <v>191</v>
      </c>
      <c r="AD187" s="215" t="s">
        <v>191</v>
      </c>
      <c r="AE187" s="215" t="s">
        <v>191</v>
      </c>
    </row>
    <row r="188" spans="2:31">
      <c r="E188" s="212" t="s">
        <v>165</v>
      </c>
      <c r="F188" s="212" t="s">
        <v>1820</v>
      </c>
      <c r="G188" s="212" t="s">
        <v>140</v>
      </c>
      <c r="H188" s="212" t="s">
        <v>1451</v>
      </c>
      <c r="I188" s="212">
        <v>1</v>
      </c>
      <c r="J188" s="215" t="s">
        <v>191</v>
      </c>
      <c r="K188" s="215" t="s">
        <v>191</v>
      </c>
      <c r="L188" s="215" t="s">
        <v>191</v>
      </c>
      <c r="M188" s="215" t="s">
        <v>191</v>
      </c>
      <c r="N188" s="215" t="s">
        <v>191</v>
      </c>
      <c r="O188" s="215" t="s">
        <v>191</v>
      </c>
      <c r="P188" s="215" t="s">
        <v>191</v>
      </c>
      <c r="Q188" s="215" t="s">
        <v>191</v>
      </c>
      <c r="R188" s="215" t="s">
        <v>191</v>
      </c>
      <c r="S188" s="215" t="s">
        <v>191</v>
      </c>
      <c r="T188" s="215" t="s">
        <v>191</v>
      </c>
      <c r="U188" s="215" t="s">
        <v>191</v>
      </c>
      <c r="V188" s="215" t="s">
        <v>191</v>
      </c>
      <c r="W188" s="215" t="s">
        <v>191</v>
      </c>
      <c r="X188" s="215" t="s">
        <v>191</v>
      </c>
      <c r="Y188" s="215" t="s">
        <v>191</v>
      </c>
      <c r="Z188" s="215" t="s">
        <v>191</v>
      </c>
      <c r="AA188" s="215" t="s">
        <v>191</v>
      </c>
      <c r="AB188" s="215" t="s">
        <v>191</v>
      </c>
      <c r="AC188" s="215" t="s">
        <v>191</v>
      </c>
      <c r="AD188" s="215" t="s">
        <v>191</v>
      </c>
      <c r="AE188" s="215" t="s">
        <v>191</v>
      </c>
    </row>
    <row r="189" spans="2:31">
      <c r="D189" s="212">
        <v>95</v>
      </c>
      <c r="E189" s="212" t="s">
        <v>166</v>
      </c>
      <c r="F189" s="212" t="s">
        <v>1821</v>
      </c>
      <c r="G189" s="212" t="s">
        <v>140</v>
      </c>
      <c r="H189" s="212" t="s">
        <v>1455</v>
      </c>
      <c r="I189" s="212">
        <v>0</v>
      </c>
      <c r="J189" s="215" t="s">
        <v>191</v>
      </c>
      <c r="K189" s="215" t="s">
        <v>191</v>
      </c>
      <c r="L189" s="215" t="s">
        <v>191</v>
      </c>
      <c r="M189" s="215" t="s">
        <v>191</v>
      </c>
      <c r="N189" s="215" t="s">
        <v>191</v>
      </c>
      <c r="O189" s="215" t="s">
        <v>191</v>
      </c>
      <c r="P189" s="215" t="s">
        <v>191</v>
      </c>
      <c r="Q189" s="215" t="s">
        <v>191</v>
      </c>
      <c r="R189" s="215" t="s">
        <v>191</v>
      </c>
      <c r="S189" s="215" t="s">
        <v>191</v>
      </c>
      <c r="T189" s="215" t="s">
        <v>191</v>
      </c>
      <c r="U189" s="215" t="s">
        <v>191</v>
      </c>
      <c r="V189" s="215" t="s">
        <v>191</v>
      </c>
      <c r="W189" s="215" t="s">
        <v>191</v>
      </c>
      <c r="X189" s="215" t="s">
        <v>191</v>
      </c>
      <c r="Y189" s="215" t="s">
        <v>191</v>
      </c>
      <c r="Z189" s="215" t="s">
        <v>191</v>
      </c>
      <c r="AA189" s="215" t="s">
        <v>191</v>
      </c>
      <c r="AB189" s="215" t="s">
        <v>191</v>
      </c>
      <c r="AC189" s="215" t="s">
        <v>191</v>
      </c>
      <c r="AD189" s="215" t="s">
        <v>191</v>
      </c>
      <c r="AE189" s="215" t="s">
        <v>191</v>
      </c>
    </row>
    <row r="190" spans="2:31">
      <c r="E190" s="212" t="s">
        <v>167</v>
      </c>
      <c r="F190" s="212" t="s">
        <v>1822</v>
      </c>
      <c r="G190" s="212" t="s">
        <v>140</v>
      </c>
      <c r="H190" s="212" t="s">
        <v>1456</v>
      </c>
      <c r="I190" s="212">
        <v>0</v>
      </c>
      <c r="J190" s="215" t="s">
        <v>191</v>
      </c>
      <c r="K190" s="215" t="s">
        <v>191</v>
      </c>
      <c r="L190" s="215" t="s">
        <v>191</v>
      </c>
      <c r="M190" s="215" t="s">
        <v>191</v>
      </c>
      <c r="N190" s="215" t="s">
        <v>191</v>
      </c>
      <c r="O190" s="215" t="s">
        <v>191</v>
      </c>
      <c r="P190" s="215" t="s">
        <v>191</v>
      </c>
      <c r="Q190" s="215" t="s">
        <v>191</v>
      </c>
      <c r="R190" s="215" t="s">
        <v>191</v>
      </c>
      <c r="S190" s="215" t="s">
        <v>191</v>
      </c>
      <c r="T190" s="215" t="s">
        <v>191</v>
      </c>
      <c r="U190" s="215" t="s">
        <v>191</v>
      </c>
      <c r="V190" s="215" t="s">
        <v>191</v>
      </c>
      <c r="W190" s="215" t="s">
        <v>191</v>
      </c>
      <c r="X190" s="215" t="s">
        <v>191</v>
      </c>
      <c r="Y190" s="215" t="s">
        <v>191</v>
      </c>
      <c r="Z190" s="215" t="s">
        <v>191</v>
      </c>
      <c r="AA190" s="215" t="s">
        <v>191</v>
      </c>
      <c r="AB190" s="215" t="s">
        <v>191</v>
      </c>
      <c r="AC190" s="215" t="s">
        <v>191</v>
      </c>
      <c r="AD190" s="215" t="s">
        <v>191</v>
      </c>
      <c r="AE190" s="215" t="s">
        <v>191</v>
      </c>
    </row>
    <row r="191" spans="2:31">
      <c r="E191" s="212" t="s">
        <v>168</v>
      </c>
      <c r="F191" s="212" t="s">
        <v>1823</v>
      </c>
      <c r="G191" s="212" t="s">
        <v>140</v>
      </c>
      <c r="H191" s="212" t="s">
        <v>1454</v>
      </c>
      <c r="I191" s="212">
        <v>0</v>
      </c>
      <c r="J191" s="215" t="s">
        <v>191</v>
      </c>
      <c r="K191" s="215" t="s">
        <v>191</v>
      </c>
      <c r="L191" s="215" t="s">
        <v>191</v>
      </c>
      <c r="M191" s="215" t="s">
        <v>191</v>
      </c>
      <c r="N191" s="215" t="s">
        <v>191</v>
      </c>
      <c r="O191" s="215" t="s">
        <v>191</v>
      </c>
      <c r="P191" s="215" t="s">
        <v>191</v>
      </c>
      <c r="Q191" s="215" t="s">
        <v>191</v>
      </c>
      <c r="R191" s="215" t="s">
        <v>191</v>
      </c>
      <c r="S191" s="215" t="s">
        <v>191</v>
      </c>
      <c r="T191" s="215" t="s">
        <v>191</v>
      </c>
      <c r="U191" s="215" t="s">
        <v>191</v>
      </c>
      <c r="V191" s="215" t="s">
        <v>191</v>
      </c>
      <c r="W191" s="215" t="s">
        <v>191</v>
      </c>
      <c r="X191" s="215" t="s">
        <v>191</v>
      </c>
      <c r="Y191" s="215" t="s">
        <v>191</v>
      </c>
      <c r="Z191" s="215" t="s">
        <v>191</v>
      </c>
      <c r="AA191" s="215" t="s">
        <v>191</v>
      </c>
      <c r="AB191" s="215" t="s">
        <v>191</v>
      </c>
      <c r="AC191" s="215" t="s">
        <v>191</v>
      </c>
      <c r="AD191" s="215" t="s">
        <v>191</v>
      </c>
      <c r="AE191" s="215" t="s">
        <v>191</v>
      </c>
    </row>
    <row r="192" spans="2:31">
      <c r="D192" s="212">
        <v>96</v>
      </c>
      <c r="E192" s="212" t="s">
        <v>169</v>
      </c>
      <c r="F192" s="212" t="s">
        <v>1824</v>
      </c>
      <c r="G192" s="212" t="s">
        <v>1497</v>
      </c>
      <c r="H192" s="212" t="s">
        <v>1470</v>
      </c>
      <c r="I192" s="212">
        <v>1</v>
      </c>
      <c r="J192" s="215">
        <v>3.89</v>
      </c>
      <c r="K192" s="215" t="s">
        <v>191</v>
      </c>
      <c r="L192" s="215">
        <v>5.15</v>
      </c>
      <c r="M192" s="215" t="s">
        <v>191</v>
      </c>
      <c r="N192" s="215">
        <v>0</v>
      </c>
      <c r="O192" s="215">
        <v>1.49</v>
      </c>
      <c r="P192" s="215">
        <v>15.32</v>
      </c>
      <c r="Q192" s="215">
        <v>0</v>
      </c>
      <c r="R192" s="215">
        <v>0</v>
      </c>
      <c r="S192" s="215">
        <v>41.17</v>
      </c>
      <c r="T192" s="215">
        <v>0</v>
      </c>
      <c r="U192" s="215">
        <v>0.41</v>
      </c>
      <c r="V192" s="215">
        <v>38.89</v>
      </c>
      <c r="W192" s="215">
        <v>25</v>
      </c>
      <c r="X192" s="215">
        <v>58.12</v>
      </c>
      <c r="Y192" s="215">
        <v>20.420000000000002</v>
      </c>
      <c r="Z192" s="215">
        <v>6.72</v>
      </c>
      <c r="AA192" s="215">
        <v>0</v>
      </c>
      <c r="AB192" s="215">
        <v>4.6500000000000004</v>
      </c>
      <c r="AC192" s="215">
        <v>33.979999999999997</v>
      </c>
      <c r="AD192" s="215">
        <v>0</v>
      </c>
      <c r="AE192" s="215">
        <v>17.8</v>
      </c>
    </row>
    <row r="193" spans="2:31">
      <c r="D193" s="212">
        <v>97</v>
      </c>
      <c r="E193" s="212" t="s">
        <v>170</v>
      </c>
      <c r="F193" s="212" t="s">
        <v>551</v>
      </c>
      <c r="G193" s="212" t="s">
        <v>1497</v>
      </c>
      <c r="H193" s="212" t="s">
        <v>1471</v>
      </c>
      <c r="I193" s="212">
        <v>1</v>
      </c>
      <c r="J193" s="215">
        <v>3.14</v>
      </c>
      <c r="K193" s="215" t="s">
        <v>191</v>
      </c>
      <c r="L193" s="215">
        <v>21.56</v>
      </c>
      <c r="M193" s="215" t="s">
        <v>191</v>
      </c>
      <c r="N193" s="215">
        <v>2.5299999999999998</v>
      </c>
      <c r="O193" s="215">
        <v>3.85</v>
      </c>
      <c r="P193" s="215">
        <v>2.82</v>
      </c>
      <c r="Q193" s="215">
        <v>7.41</v>
      </c>
      <c r="R193" s="215">
        <v>0</v>
      </c>
      <c r="S193" s="215">
        <v>21.58</v>
      </c>
      <c r="T193" s="215">
        <v>0</v>
      </c>
      <c r="U193" s="215">
        <v>4.6100000000000003</v>
      </c>
      <c r="V193" s="215">
        <v>12.23</v>
      </c>
      <c r="W193" s="215">
        <v>24.93</v>
      </c>
      <c r="X193" s="215">
        <v>7.32</v>
      </c>
      <c r="Y193" s="215">
        <v>9.67</v>
      </c>
      <c r="Z193" s="215">
        <v>17.309999999999999</v>
      </c>
      <c r="AA193" s="215">
        <v>4.6900000000000004</v>
      </c>
      <c r="AB193" s="215">
        <v>37.659999999999997</v>
      </c>
      <c r="AC193" s="215">
        <v>21.71</v>
      </c>
      <c r="AD193" s="215">
        <v>3.36</v>
      </c>
      <c r="AE193" s="215">
        <v>12.47</v>
      </c>
    </row>
    <row r="194" spans="2:31">
      <c r="B194" s="212" t="s">
        <v>345</v>
      </c>
      <c r="C194" s="212" t="s">
        <v>317</v>
      </c>
      <c r="D194" s="212">
        <v>98</v>
      </c>
      <c r="E194" s="212" t="s">
        <v>173</v>
      </c>
      <c r="F194" s="212" t="s">
        <v>1549</v>
      </c>
      <c r="G194" s="212" t="s">
        <v>1496</v>
      </c>
      <c r="H194" s="212" t="s">
        <v>1427</v>
      </c>
      <c r="I194" s="212">
        <v>0</v>
      </c>
      <c r="J194" s="215">
        <v>95.6</v>
      </c>
      <c r="K194" s="215">
        <v>98.4</v>
      </c>
      <c r="L194" s="215">
        <v>97.3</v>
      </c>
      <c r="M194" s="215">
        <v>96.8</v>
      </c>
      <c r="N194" s="215">
        <v>97.6</v>
      </c>
      <c r="O194" s="215">
        <v>97.8</v>
      </c>
      <c r="P194" s="215">
        <v>97</v>
      </c>
      <c r="Q194" s="215" t="s">
        <v>191</v>
      </c>
      <c r="R194" s="215">
        <v>99</v>
      </c>
      <c r="S194" s="215">
        <v>96.5</v>
      </c>
      <c r="T194" s="215">
        <v>92.9</v>
      </c>
      <c r="U194" s="215">
        <v>95.9</v>
      </c>
      <c r="V194" s="215">
        <v>97.8</v>
      </c>
      <c r="W194" s="215">
        <v>98.6</v>
      </c>
      <c r="X194" s="215">
        <v>99.3</v>
      </c>
      <c r="Y194" s="215">
        <v>98.3</v>
      </c>
      <c r="Z194" s="215">
        <v>96.1</v>
      </c>
      <c r="AA194" s="215">
        <v>99.3</v>
      </c>
      <c r="AB194" s="215">
        <v>97.1</v>
      </c>
      <c r="AC194" s="215">
        <v>95.8</v>
      </c>
      <c r="AD194" s="215">
        <v>96.8</v>
      </c>
      <c r="AE194" s="215">
        <v>96.7</v>
      </c>
    </row>
    <row r="195" spans="2:31">
      <c r="D195" s="212">
        <v>99</v>
      </c>
      <c r="E195" s="212" t="s">
        <v>174</v>
      </c>
      <c r="F195" s="212" t="s">
        <v>1505</v>
      </c>
      <c r="G195" s="212" t="s">
        <v>1497</v>
      </c>
      <c r="H195" s="212" t="s">
        <v>1485</v>
      </c>
      <c r="I195" s="212">
        <v>0</v>
      </c>
      <c r="J195" s="215">
        <v>65.900000000000006</v>
      </c>
      <c r="K195" s="215">
        <v>80.099999999999994</v>
      </c>
      <c r="L195" s="215">
        <v>86.1</v>
      </c>
      <c r="M195" s="215">
        <v>76.7</v>
      </c>
      <c r="N195" s="215">
        <v>67.400000000000006</v>
      </c>
      <c r="O195" s="215">
        <v>76.900000000000006</v>
      </c>
      <c r="P195" s="215">
        <v>87.5</v>
      </c>
      <c r="Q195" s="215">
        <v>60</v>
      </c>
      <c r="R195" s="215">
        <v>89.6</v>
      </c>
      <c r="S195" s="215">
        <v>76.099999999999994</v>
      </c>
      <c r="T195" s="215">
        <v>74.599999999999994</v>
      </c>
      <c r="U195" s="215">
        <v>73.7</v>
      </c>
      <c r="V195" s="215">
        <v>88.7</v>
      </c>
      <c r="W195" s="215">
        <v>78.3</v>
      </c>
      <c r="X195" s="215">
        <v>76.7</v>
      </c>
      <c r="Y195" s="215">
        <v>71.099999999999994</v>
      </c>
      <c r="Z195" s="215">
        <v>73.3</v>
      </c>
      <c r="AA195" s="215">
        <v>89.4</v>
      </c>
      <c r="AB195" s="215">
        <v>85.5</v>
      </c>
      <c r="AC195" s="215">
        <v>79</v>
      </c>
      <c r="AD195" s="215">
        <v>84.4</v>
      </c>
      <c r="AE195" s="215">
        <v>75.2</v>
      </c>
    </row>
    <row r="196" spans="2:31">
      <c r="D196" s="212">
        <v>100</v>
      </c>
      <c r="E196" s="212" t="s">
        <v>286</v>
      </c>
      <c r="F196" s="212" t="s">
        <v>1826</v>
      </c>
      <c r="G196" s="212" t="s">
        <v>140</v>
      </c>
      <c r="H196" s="212" t="s">
        <v>1439</v>
      </c>
      <c r="I196" s="212">
        <v>0</v>
      </c>
      <c r="J196" s="215" t="s">
        <v>191</v>
      </c>
      <c r="K196" s="215" t="s">
        <v>191</v>
      </c>
      <c r="L196" s="215" t="s">
        <v>191</v>
      </c>
      <c r="M196" s="215" t="s">
        <v>191</v>
      </c>
      <c r="N196" s="215" t="s">
        <v>191</v>
      </c>
      <c r="O196" s="215" t="s">
        <v>191</v>
      </c>
      <c r="P196" s="215" t="s">
        <v>191</v>
      </c>
      <c r="Q196" s="215" t="s">
        <v>191</v>
      </c>
      <c r="R196" s="215" t="s">
        <v>191</v>
      </c>
      <c r="S196" s="215" t="s">
        <v>191</v>
      </c>
      <c r="T196" s="215" t="s">
        <v>191</v>
      </c>
      <c r="U196" s="215" t="s">
        <v>191</v>
      </c>
      <c r="V196" s="215" t="s">
        <v>191</v>
      </c>
      <c r="W196" s="215" t="s">
        <v>191</v>
      </c>
      <c r="X196" s="215" t="s">
        <v>191</v>
      </c>
      <c r="Y196" s="215" t="s">
        <v>191</v>
      </c>
      <c r="Z196" s="215" t="s">
        <v>191</v>
      </c>
      <c r="AA196" s="215" t="s">
        <v>191</v>
      </c>
      <c r="AB196" s="215" t="s">
        <v>191</v>
      </c>
      <c r="AC196" s="215" t="s">
        <v>191</v>
      </c>
      <c r="AD196" s="215" t="s">
        <v>191</v>
      </c>
      <c r="AE196" s="215" t="s">
        <v>191</v>
      </c>
    </row>
    <row r="197" spans="2:31">
      <c r="E197" s="212" t="s">
        <v>287</v>
      </c>
      <c r="F197" s="212" t="s">
        <v>1827</v>
      </c>
      <c r="G197" s="212" t="s">
        <v>140</v>
      </c>
      <c r="H197" s="212" t="s">
        <v>1440</v>
      </c>
      <c r="I197" s="212">
        <v>0</v>
      </c>
      <c r="J197" s="215" t="s">
        <v>191</v>
      </c>
      <c r="K197" s="215" t="s">
        <v>191</v>
      </c>
      <c r="L197" s="215" t="s">
        <v>191</v>
      </c>
      <c r="M197" s="215" t="s">
        <v>191</v>
      </c>
      <c r="N197" s="215" t="s">
        <v>191</v>
      </c>
      <c r="O197" s="215" t="s">
        <v>191</v>
      </c>
      <c r="P197" s="215" t="s">
        <v>191</v>
      </c>
      <c r="Q197" s="215" t="s">
        <v>191</v>
      </c>
      <c r="R197" s="215" t="s">
        <v>191</v>
      </c>
      <c r="S197" s="215" t="s">
        <v>191</v>
      </c>
      <c r="T197" s="215" t="s">
        <v>191</v>
      </c>
      <c r="U197" s="215" t="s">
        <v>191</v>
      </c>
      <c r="V197" s="215" t="s">
        <v>191</v>
      </c>
      <c r="W197" s="215" t="s">
        <v>191</v>
      </c>
      <c r="X197" s="215" t="s">
        <v>191</v>
      </c>
      <c r="Y197" s="215" t="s">
        <v>191</v>
      </c>
      <c r="Z197" s="215" t="s">
        <v>191</v>
      </c>
      <c r="AA197" s="215" t="s">
        <v>191</v>
      </c>
      <c r="AB197" s="215" t="s">
        <v>191</v>
      </c>
      <c r="AC197" s="215" t="s">
        <v>191</v>
      </c>
      <c r="AD197" s="215" t="s">
        <v>191</v>
      </c>
      <c r="AE197" s="215" t="s">
        <v>191</v>
      </c>
    </row>
    <row r="198" spans="2:31">
      <c r="E198" s="212" t="s">
        <v>288</v>
      </c>
      <c r="F198" s="212" t="s">
        <v>1828</v>
      </c>
      <c r="G198" s="212" t="s">
        <v>140</v>
      </c>
      <c r="H198" s="212" t="s">
        <v>1438</v>
      </c>
      <c r="I198" s="212">
        <v>0</v>
      </c>
      <c r="J198" s="215" t="s">
        <v>191</v>
      </c>
      <c r="K198" s="215" t="s">
        <v>191</v>
      </c>
      <c r="L198" s="215" t="s">
        <v>191</v>
      </c>
      <c r="M198" s="215" t="s">
        <v>191</v>
      </c>
      <c r="N198" s="215" t="s">
        <v>191</v>
      </c>
      <c r="O198" s="215" t="s">
        <v>191</v>
      </c>
      <c r="P198" s="215" t="s">
        <v>191</v>
      </c>
      <c r="Q198" s="215" t="s">
        <v>191</v>
      </c>
      <c r="R198" s="215" t="s">
        <v>191</v>
      </c>
      <c r="S198" s="215" t="s">
        <v>191</v>
      </c>
      <c r="T198" s="215" t="s">
        <v>191</v>
      </c>
      <c r="U198" s="215" t="s">
        <v>191</v>
      </c>
      <c r="V198" s="215" t="s">
        <v>191</v>
      </c>
      <c r="W198" s="215" t="s">
        <v>191</v>
      </c>
      <c r="X198" s="215" t="s">
        <v>191</v>
      </c>
      <c r="Y198" s="215" t="s">
        <v>191</v>
      </c>
      <c r="Z198" s="215" t="s">
        <v>191</v>
      </c>
      <c r="AA198" s="215" t="s">
        <v>191</v>
      </c>
      <c r="AB198" s="215" t="s">
        <v>191</v>
      </c>
      <c r="AC198" s="215" t="s">
        <v>191</v>
      </c>
      <c r="AD198" s="215" t="s">
        <v>191</v>
      </c>
      <c r="AE198" s="215" t="s">
        <v>191</v>
      </c>
    </row>
    <row r="199" spans="2:31">
      <c r="D199" s="212">
        <v>101</v>
      </c>
      <c r="E199" s="212" t="s">
        <v>289</v>
      </c>
      <c r="F199" s="212" t="s">
        <v>1829</v>
      </c>
      <c r="G199" s="212" t="s">
        <v>140</v>
      </c>
      <c r="H199" s="212" t="s">
        <v>1442</v>
      </c>
      <c r="I199" s="212">
        <v>1</v>
      </c>
      <c r="J199" s="215" t="s">
        <v>191</v>
      </c>
      <c r="K199" s="215" t="s">
        <v>191</v>
      </c>
      <c r="L199" s="215" t="s">
        <v>191</v>
      </c>
      <c r="M199" s="215" t="s">
        <v>191</v>
      </c>
      <c r="N199" s="215" t="s">
        <v>191</v>
      </c>
      <c r="O199" s="215" t="s">
        <v>191</v>
      </c>
      <c r="P199" s="215" t="s">
        <v>191</v>
      </c>
      <c r="Q199" s="215" t="s">
        <v>191</v>
      </c>
      <c r="R199" s="215" t="s">
        <v>191</v>
      </c>
      <c r="S199" s="215" t="s">
        <v>191</v>
      </c>
      <c r="T199" s="215" t="s">
        <v>191</v>
      </c>
      <c r="U199" s="215" t="s">
        <v>191</v>
      </c>
      <c r="V199" s="215" t="s">
        <v>191</v>
      </c>
      <c r="W199" s="215" t="s">
        <v>191</v>
      </c>
      <c r="X199" s="215" t="s">
        <v>191</v>
      </c>
      <c r="Y199" s="215" t="s">
        <v>191</v>
      </c>
      <c r="Z199" s="215" t="s">
        <v>191</v>
      </c>
      <c r="AA199" s="215" t="s">
        <v>191</v>
      </c>
      <c r="AB199" s="215" t="s">
        <v>191</v>
      </c>
      <c r="AC199" s="215" t="s">
        <v>191</v>
      </c>
      <c r="AD199" s="215" t="s">
        <v>191</v>
      </c>
      <c r="AE199" s="215" t="s">
        <v>191</v>
      </c>
    </row>
    <row r="200" spans="2:31">
      <c r="E200" s="212" t="s">
        <v>290</v>
      </c>
      <c r="F200" s="212" t="s">
        <v>1830</v>
      </c>
      <c r="G200" s="212" t="s">
        <v>140</v>
      </c>
      <c r="H200" s="212" t="s">
        <v>1443</v>
      </c>
      <c r="I200" s="212">
        <v>1</v>
      </c>
      <c r="J200" s="215" t="s">
        <v>191</v>
      </c>
      <c r="K200" s="215" t="s">
        <v>191</v>
      </c>
      <c r="L200" s="215" t="s">
        <v>191</v>
      </c>
      <c r="M200" s="215" t="s">
        <v>191</v>
      </c>
      <c r="N200" s="215" t="s">
        <v>191</v>
      </c>
      <c r="O200" s="215" t="s">
        <v>191</v>
      </c>
      <c r="P200" s="215" t="s">
        <v>191</v>
      </c>
      <c r="Q200" s="215" t="s">
        <v>191</v>
      </c>
      <c r="R200" s="215" t="s">
        <v>191</v>
      </c>
      <c r="S200" s="215" t="s">
        <v>191</v>
      </c>
      <c r="T200" s="215" t="s">
        <v>191</v>
      </c>
      <c r="U200" s="215" t="s">
        <v>191</v>
      </c>
      <c r="V200" s="215" t="s">
        <v>191</v>
      </c>
      <c r="W200" s="215" t="s">
        <v>191</v>
      </c>
      <c r="X200" s="215" t="s">
        <v>191</v>
      </c>
      <c r="Y200" s="215" t="s">
        <v>191</v>
      </c>
      <c r="Z200" s="215" t="s">
        <v>191</v>
      </c>
      <c r="AA200" s="215" t="s">
        <v>191</v>
      </c>
      <c r="AB200" s="215" t="s">
        <v>191</v>
      </c>
      <c r="AC200" s="215" t="s">
        <v>191</v>
      </c>
      <c r="AD200" s="215" t="s">
        <v>191</v>
      </c>
      <c r="AE200" s="215" t="s">
        <v>191</v>
      </c>
    </row>
    <row r="201" spans="2:31">
      <c r="E201" s="212" t="s">
        <v>291</v>
      </c>
      <c r="F201" s="212" t="s">
        <v>1831</v>
      </c>
      <c r="G201" s="212" t="s">
        <v>140</v>
      </c>
      <c r="H201" s="212" t="s">
        <v>1441</v>
      </c>
      <c r="I201" s="212">
        <v>1</v>
      </c>
      <c r="J201" s="215" t="s">
        <v>191</v>
      </c>
      <c r="K201" s="215" t="s">
        <v>191</v>
      </c>
      <c r="L201" s="215" t="s">
        <v>191</v>
      </c>
      <c r="M201" s="215" t="s">
        <v>191</v>
      </c>
      <c r="N201" s="215" t="s">
        <v>191</v>
      </c>
      <c r="O201" s="215" t="s">
        <v>191</v>
      </c>
      <c r="P201" s="215" t="s">
        <v>191</v>
      </c>
      <c r="Q201" s="215" t="s">
        <v>191</v>
      </c>
      <c r="R201" s="215" t="s">
        <v>191</v>
      </c>
      <c r="S201" s="215" t="s">
        <v>191</v>
      </c>
      <c r="T201" s="215" t="s">
        <v>191</v>
      </c>
      <c r="U201" s="215" t="s">
        <v>191</v>
      </c>
      <c r="V201" s="215" t="s">
        <v>191</v>
      </c>
      <c r="W201" s="215" t="s">
        <v>191</v>
      </c>
      <c r="X201" s="215" t="s">
        <v>191</v>
      </c>
      <c r="Y201" s="215" t="s">
        <v>191</v>
      </c>
      <c r="Z201" s="215" t="s">
        <v>191</v>
      </c>
      <c r="AA201" s="215" t="s">
        <v>191</v>
      </c>
      <c r="AB201" s="215" t="s">
        <v>191</v>
      </c>
      <c r="AC201" s="215" t="s">
        <v>191</v>
      </c>
      <c r="AD201" s="215" t="s">
        <v>191</v>
      </c>
      <c r="AE201" s="215" t="s">
        <v>191</v>
      </c>
    </row>
    <row r="202" spans="2:31">
      <c r="D202" s="212">
        <v>103</v>
      </c>
      <c r="E202" s="212" t="s">
        <v>292</v>
      </c>
      <c r="F202" s="212" t="s">
        <v>1833</v>
      </c>
      <c r="G202" s="212" t="s">
        <v>140</v>
      </c>
      <c r="H202" s="212" t="s">
        <v>1436</v>
      </c>
      <c r="I202" s="212">
        <v>0</v>
      </c>
      <c r="J202" s="215" t="s">
        <v>191</v>
      </c>
      <c r="K202" s="215" t="s">
        <v>191</v>
      </c>
      <c r="L202" s="215" t="s">
        <v>191</v>
      </c>
      <c r="M202" s="215" t="s">
        <v>191</v>
      </c>
      <c r="N202" s="215" t="s">
        <v>191</v>
      </c>
      <c r="O202" s="215" t="s">
        <v>191</v>
      </c>
      <c r="P202" s="215" t="s">
        <v>191</v>
      </c>
      <c r="Q202" s="215" t="s">
        <v>191</v>
      </c>
      <c r="R202" s="215" t="s">
        <v>191</v>
      </c>
      <c r="S202" s="215" t="s">
        <v>191</v>
      </c>
      <c r="T202" s="215" t="s">
        <v>191</v>
      </c>
      <c r="U202" s="215" t="s">
        <v>191</v>
      </c>
      <c r="V202" s="215" t="s">
        <v>191</v>
      </c>
      <c r="W202" s="215" t="s">
        <v>191</v>
      </c>
      <c r="X202" s="215" t="s">
        <v>191</v>
      </c>
      <c r="Y202" s="215" t="s">
        <v>191</v>
      </c>
      <c r="Z202" s="215" t="s">
        <v>191</v>
      </c>
      <c r="AA202" s="215" t="s">
        <v>191</v>
      </c>
      <c r="AB202" s="215" t="s">
        <v>191</v>
      </c>
      <c r="AC202" s="215" t="s">
        <v>191</v>
      </c>
      <c r="AD202" s="215" t="s">
        <v>191</v>
      </c>
      <c r="AE202" s="215" t="s">
        <v>191</v>
      </c>
    </row>
    <row r="203" spans="2:31">
      <c r="D203" s="212">
        <v>104</v>
      </c>
      <c r="E203" s="212" t="s">
        <v>293</v>
      </c>
      <c r="F203" s="212" t="s">
        <v>1834</v>
      </c>
      <c r="G203" s="212" t="s">
        <v>140</v>
      </c>
      <c r="H203" s="212" t="s">
        <v>1437</v>
      </c>
      <c r="I203" s="212">
        <v>1</v>
      </c>
      <c r="J203" s="215" t="s">
        <v>191</v>
      </c>
      <c r="K203" s="215" t="s">
        <v>191</v>
      </c>
      <c r="L203" s="215" t="s">
        <v>191</v>
      </c>
      <c r="M203" s="215" t="s">
        <v>191</v>
      </c>
      <c r="N203" s="215" t="s">
        <v>191</v>
      </c>
      <c r="O203" s="215" t="s">
        <v>191</v>
      </c>
      <c r="P203" s="215" t="s">
        <v>191</v>
      </c>
      <c r="Q203" s="215" t="s">
        <v>191</v>
      </c>
      <c r="R203" s="215" t="s">
        <v>191</v>
      </c>
      <c r="S203" s="215" t="s">
        <v>191</v>
      </c>
      <c r="T203" s="215" t="s">
        <v>191</v>
      </c>
      <c r="U203" s="215" t="s">
        <v>191</v>
      </c>
      <c r="V203" s="215" t="s">
        <v>191</v>
      </c>
      <c r="W203" s="215" t="s">
        <v>191</v>
      </c>
      <c r="X203" s="215" t="s">
        <v>191</v>
      </c>
      <c r="Y203" s="215" t="s">
        <v>191</v>
      </c>
      <c r="Z203" s="215" t="s">
        <v>191</v>
      </c>
      <c r="AA203" s="215" t="s">
        <v>191</v>
      </c>
      <c r="AB203" s="215" t="s">
        <v>191</v>
      </c>
      <c r="AC203" s="215" t="s">
        <v>191</v>
      </c>
      <c r="AD203" s="215" t="s">
        <v>191</v>
      </c>
      <c r="AE203" s="215" t="s">
        <v>191</v>
      </c>
    </row>
    <row r="204" spans="2:31">
      <c r="D204" s="212">
        <v>106</v>
      </c>
      <c r="E204" s="212" t="s">
        <v>294</v>
      </c>
      <c r="F204" s="212" t="s">
        <v>1835</v>
      </c>
      <c r="G204" s="212" t="s">
        <v>1497</v>
      </c>
      <c r="H204" s="212" t="s">
        <v>1431</v>
      </c>
      <c r="I204" s="212">
        <v>0</v>
      </c>
      <c r="J204" s="215" t="s">
        <v>191</v>
      </c>
      <c r="K204" s="215" t="s">
        <v>191</v>
      </c>
      <c r="L204" s="215" t="s">
        <v>191</v>
      </c>
      <c r="M204" s="215" t="s">
        <v>191</v>
      </c>
      <c r="N204" s="215" t="s">
        <v>191</v>
      </c>
      <c r="O204" s="215" t="s">
        <v>191</v>
      </c>
      <c r="P204" s="215" t="s">
        <v>191</v>
      </c>
      <c r="Q204" s="215" t="s">
        <v>191</v>
      </c>
      <c r="R204" s="215" t="s">
        <v>191</v>
      </c>
      <c r="S204" s="215" t="s">
        <v>191</v>
      </c>
      <c r="T204" s="215" t="s">
        <v>191</v>
      </c>
      <c r="U204" s="215" t="s">
        <v>191</v>
      </c>
      <c r="V204" s="215" t="s">
        <v>191</v>
      </c>
      <c r="W204" s="215" t="s">
        <v>191</v>
      </c>
      <c r="X204" s="215" t="s">
        <v>191</v>
      </c>
      <c r="Y204" s="215" t="s">
        <v>191</v>
      </c>
      <c r="Z204" s="215" t="s">
        <v>191</v>
      </c>
      <c r="AA204" s="215" t="s">
        <v>191</v>
      </c>
      <c r="AB204" s="215" t="s">
        <v>191</v>
      </c>
      <c r="AC204" s="215" t="s">
        <v>191</v>
      </c>
      <c r="AD204" s="215" t="s">
        <v>191</v>
      </c>
      <c r="AE204" s="215" t="s">
        <v>191</v>
      </c>
    </row>
    <row r="205" spans="2:31">
      <c r="D205" s="212">
        <v>107</v>
      </c>
      <c r="E205" s="212" t="s">
        <v>295</v>
      </c>
      <c r="F205" s="212" t="s">
        <v>1556</v>
      </c>
      <c r="G205" s="212" t="s">
        <v>1497</v>
      </c>
      <c r="H205" s="212" t="s">
        <v>1429</v>
      </c>
      <c r="I205" s="212">
        <v>1</v>
      </c>
      <c r="J205" s="215" t="s">
        <v>191</v>
      </c>
      <c r="K205" s="215" t="s">
        <v>191</v>
      </c>
      <c r="L205" s="215" t="s">
        <v>191</v>
      </c>
      <c r="M205" s="215" t="s">
        <v>191</v>
      </c>
      <c r="N205" s="215" t="s">
        <v>191</v>
      </c>
      <c r="O205" s="215" t="s">
        <v>191</v>
      </c>
      <c r="P205" s="215" t="s">
        <v>191</v>
      </c>
      <c r="Q205" s="215" t="s">
        <v>191</v>
      </c>
      <c r="R205" s="215" t="s">
        <v>191</v>
      </c>
      <c r="S205" s="215" t="s">
        <v>191</v>
      </c>
      <c r="T205" s="215" t="s">
        <v>191</v>
      </c>
      <c r="U205" s="215" t="s">
        <v>191</v>
      </c>
      <c r="V205" s="215" t="s">
        <v>191</v>
      </c>
      <c r="W205" s="215" t="s">
        <v>191</v>
      </c>
      <c r="X205" s="215" t="s">
        <v>191</v>
      </c>
      <c r="Y205" s="215" t="s">
        <v>191</v>
      </c>
      <c r="Z205" s="215" t="s">
        <v>191</v>
      </c>
      <c r="AA205" s="215" t="s">
        <v>191</v>
      </c>
      <c r="AB205" s="215" t="s">
        <v>191</v>
      </c>
      <c r="AC205" s="215" t="s">
        <v>191</v>
      </c>
      <c r="AD205" s="215" t="s">
        <v>191</v>
      </c>
      <c r="AE205" s="215" t="s">
        <v>191</v>
      </c>
    </row>
    <row r="206" spans="2:31">
      <c r="E206" s="212" t="s">
        <v>296</v>
      </c>
      <c r="F206" s="212" t="s">
        <v>1557</v>
      </c>
      <c r="G206" s="212" t="s">
        <v>1497</v>
      </c>
      <c r="H206" s="212" t="s">
        <v>1430</v>
      </c>
      <c r="I206" s="212">
        <v>1</v>
      </c>
      <c r="J206" s="215" t="s">
        <v>191</v>
      </c>
      <c r="K206" s="215" t="s">
        <v>191</v>
      </c>
      <c r="L206" s="215" t="s">
        <v>191</v>
      </c>
      <c r="M206" s="215" t="s">
        <v>191</v>
      </c>
      <c r="N206" s="215" t="s">
        <v>191</v>
      </c>
      <c r="O206" s="215" t="s">
        <v>191</v>
      </c>
      <c r="P206" s="215" t="s">
        <v>191</v>
      </c>
      <c r="Q206" s="215" t="s">
        <v>191</v>
      </c>
      <c r="R206" s="215" t="s">
        <v>191</v>
      </c>
      <c r="S206" s="215" t="s">
        <v>191</v>
      </c>
      <c r="T206" s="215" t="s">
        <v>191</v>
      </c>
      <c r="U206" s="215" t="s">
        <v>191</v>
      </c>
      <c r="V206" s="215" t="s">
        <v>191</v>
      </c>
      <c r="W206" s="215" t="s">
        <v>191</v>
      </c>
      <c r="X206" s="215" t="s">
        <v>191</v>
      </c>
      <c r="Y206" s="215" t="s">
        <v>191</v>
      </c>
      <c r="Z206" s="215" t="s">
        <v>191</v>
      </c>
      <c r="AA206" s="215" t="s">
        <v>191</v>
      </c>
      <c r="AB206" s="215" t="s">
        <v>191</v>
      </c>
      <c r="AC206" s="215" t="s">
        <v>191</v>
      </c>
      <c r="AD206" s="215" t="s">
        <v>191</v>
      </c>
      <c r="AE206" s="215" t="s">
        <v>191</v>
      </c>
    </row>
    <row r="207" spans="2:31">
      <c r="E207" s="212" t="s">
        <v>297</v>
      </c>
      <c r="F207" s="212" t="s">
        <v>1555</v>
      </c>
      <c r="G207" s="212" t="s">
        <v>1497</v>
      </c>
      <c r="H207" s="212" t="s">
        <v>1428</v>
      </c>
      <c r="I207" s="212">
        <v>1</v>
      </c>
      <c r="J207" s="215" t="s">
        <v>191</v>
      </c>
      <c r="K207" s="215" t="s">
        <v>191</v>
      </c>
      <c r="L207" s="215" t="s">
        <v>191</v>
      </c>
      <c r="M207" s="215" t="s">
        <v>191</v>
      </c>
      <c r="N207" s="215" t="s">
        <v>191</v>
      </c>
      <c r="O207" s="215" t="s">
        <v>191</v>
      </c>
      <c r="P207" s="215" t="s">
        <v>191</v>
      </c>
      <c r="Q207" s="215" t="s">
        <v>191</v>
      </c>
      <c r="R207" s="215" t="s">
        <v>191</v>
      </c>
      <c r="S207" s="215" t="s">
        <v>191</v>
      </c>
      <c r="T207" s="215" t="s">
        <v>191</v>
      </c>
      <c r="U207" s="215" t="s">
        <v>191</v>
      </c>
      <c r="V207" s="215" t="s">
        <v>191</v>
      </c>
      <c r="W207" s="215" t="s">
        <v>191</v>
      </c>
      <c r="X207" s="215" t="s">
        <v>191</v>
      </c>
      <c r="Y207" s="215" t="s">
        <v>191</v>
      </c>
      <c r="Z207" s="215" t="s">
        <v>191</v>
      </c>
      <c r="AA207" s="215" t="s">
        <v>191</v>
      </c>
      <c r="AB207" s="215" t="s">
        <v>191</v>
      </c>
      <c r="AC207" s="215" t="s">
        <v>191</v>
      </c>
      <c r="AD207" s="215" t="s">
        <v>191</v>
      </c>
      <c r="AE207" s="215" t="s">
        <v>191</v>
      </c>
    </row>
    <row r="208" spans="2:31">
      <c r="D208" s="212">
        <v>108</v>
      </c>
      <c r="E208" s="212" t="s">
        <v>171</v>
      </c>
      <c r="F208" s="212" t="s">
        <v>1837</v>
      </c>
      <c r="G208" s="212" t="s">
        <v>140</v>
      </c>
      <c r="H208" s="212" t="s">
        <v>1477</v>
      </c>
      <c r="I208" s="212">
        <v>1</v>
      </c>
      <c r="J208" s="215">
        <v>11.25</v>
      </c>
      <c r="K208" s="215" t="s">
        <v>191</v>
      </c>
      <c r="L208" s="215">
        <v>50.31</v>
      </c>
      <c r="M208" s="215" t="s">
        <v>191</v>
      </c>
      <c r="N208" s="215">
        <v>6.49</v>
      </c>
      <c r="O208" s="215">
        <v>39.049999999999997</v>
      </c>
      <c r="P208" s="215">
        <v>8.94</v>
      </c>
      <c r="Q208" s="215">
        <v>27.95</v>
      </c>
      <c r="R208" s="215">
        <v>47.53</v>
      </c>
      <c r="S208" s="215">
        <v>32.19</v>
      </c>
      <c r="T208" s="215">
        <v>4.04</v>
      </c>
      <c r="U208" s="215">
        <v>17.260000000000002</v>
      </c>
      <c r="V208" s="215">
        <v>32.54</v>
      </c>
      <c r="W208" s="215">
        <v>30.99</v>
      </c>
      <c r="X208" s="215">
        <v>37.85</v>
      </c>
      <c r="Y208" s="215">
        <v>59.92</v>
      </c>
      <c r="Z208" s="215">
        <v>32.950000000000003</v>
      </c>
      <c r="AA208" s="215">
        <v>39.9</v>
      </c>
      <c r="AB208" s="215">
        <v>47.22</v>
      </c>
      <c r="AC208" s="215">
        <v>46.22</v>
      </c>
      <c r="AD208" s="215">
        <v>16.45</v>
      </c>
      <c r="AE208" s="215">
        <v>32.42</v>
      </c>
    </row>
    <row r="209" spans="2:31">
      <c r="D209" s="212">
        <v>109</v>
      </c>
      <c r="E209" s="212" t="s">
        <v>172</v>
      </c>
      <c r="F209" s="212" t="s">
        <v>1825</v>
      </c>
      <c r="G209" s="212" t="s">
        <v>1497</v>
      </c>
      <c r="H209" s="212" t="s">
        <v>1476</v>
      </c>
      <c r="I209" s="212">
        <v>1</v>
      </c>
      <c r="J209" s="215">
        <v>21.06</v>
      </c>
      <c r="K209" s="215" t="s">
        <v>191</v>
      </c>
      <c r="L209" s="215">
        <v>62.2</v>
      </c>
      <c r="M209" s="215" t="s">
        <v>191</v>
      </c>
      <c r="N209" s="215">
        <v>36.9</v>
      </c>
      <c r="O209" s="215">
        <v>67.78</v>
      </c>
      <c r="P209" s="215">
        <v>16.13</v>
      </c>
      <c r="Q209" s="215">
        <v>23.53</v>
      </c>
      <c r="R209" s="215">
        <v>73.89</v>
      </c>
      <c r="S209" s="215">
        <v>48.38</v>
      </c>
      <c r="T209" s="215">
        <v>25</v>
      </c>
      <c r="U209" s="215">
        <v>20.59</v>
      </c>
      <c r="V209" s="215">
        <v>22.33</v>
      </c>
      <c r="W209" s="215">
        <v>30.28</v>
      </c>
      <c r="X209" s="215">
        <v>25</v>
      </c>
      <c r="Y209" s="215">
        <v>29.96</v>
      </c>
      <c r="Z209" s="215">
        <v>52.08</v>
      </c>
      <c r="AA209" s="215">
        <v>23.73</v>
      </c>
      <c r="AB209" s="215">
        <v>46.88</v>
      </c>
      <c r="AC209" s="215">
        <v>44.23</v>
      </c>
      <c r="AD209" s="215">
        <v>8.49</v>
      </c>
      <c r="AE209" s="215">
        <v>36.369999999999997</v>
      </c>
    </row>
    <row r="210" spans="2:31">
      <c r="D210" s="212">
        <v>110</v>
      </c>
      <c r="E210" s="212" t="s">
        <v>298</v>
      </c>
      <c r="F210" s="212" t="s">
        <v>1832</v>
      </c>
      <c r="G210" s="212" t="s">
        <v>140</v>
      </c>
      <c r="H210" s="212" t="s">
        <v>1478</v>
      </c>
      <c r="I210" s="212">
        <v>1</v>
      </c>
      <c r="J210" s="215">
        <v>24.56</v>
      </c>
      <c r="K210" s="215" t="s">
        <v>191</v>
      </c>
      <c r="L210" s="215">
        <v>76.77</v>
      </c>
      <c r="M210" s="215" t="s">
        <v>191</v>
      </c>
      <c r="N210" s="215">
        <v>7.89</v>
      </c>
      <c r="O210" s="215">
        <v>67.5</v>
      </c>
      <c r="P210" s="215">
        <v>9.68</v>
      </c>
      <c r="Q210" s="215">
        <v>0</v>
      </c>
      <c r="R210" s="215">
        <v>57.73</v>
      </c>
      <c r="S210" s="215">
        <v>55.17</v>
      </c>
      <c r="T210" s="215">
        <v>44.44</v>
      </c>
      <c r="U210" s="215">
        <v>30.14</v>
      </c>
      <c r="V210" s="215">
        <v>21.93</v>
      </c>
      <c r="W210" s="215">
        <v>55</v>
      </c>
      <c r="X210" s="215">
        <v>36.25</v>
      </c>
      <c r="Y210" s="215">
        <v>39</v>
      </c>
      <c r="Z210" s="215">
        <v>46.91</v>
      </c>
      <c r="AA210" s="215">
        <v>38.57</v>
      </c>
      <c r="AB210" s="215">
        <v>25.64</v>
      </c>
      <c r="AC210" s="215">
        <v>41.44</v>
      </c>
      <c r="AD210" s="215">
        <v>27.45</v>
      </c>
      <c r="AE210" s="215">
        <v>42.36</v>
      </c>
    </row>
    <row r="211" spans="2:31">
      <c r="D211" s="212">
        <v>111</v>
      </c>
      <c r="E211" s="212" t="s">
        <v>299</v>
      </c>
      <c r="F211" s="212" t="s">
        <v>1836</v>
      </c>
      <c r="G211" s="212" t="s">
        <v>140</v>
      </c>
      <c r="H211" s="212" t="s">
        <v>1479</v>
      </c>
      <c r="I211" s="212">
        <v>1</v>
      </c>
      <c r="J211" s="215">
        <v>45.68</v>
      </c>
      <c r="K211" s="215" t="s">
        <v>191</v>
      </c>
      <c r="L211" s="215">
        <v>37.1</v>
      </c>
      <c r="M211" s="215" t="s">
        <v>191</v>
      </c>
      <c r="N211" s="215">
        <v>8.2899999999999991</v>
      </c>
      <c r="O211" s="215">
        <v>43.45</v>
      </c>
      <c r="P211" s="215">
        <v>12.67</v>
      </c>
      <c r="Q211" s="215">
        <v>17.11</v>
      </c>
      <c r="R211" s="215">
        <v>3.26</v>
      </c>
      <c r="S211" s="215">
        <v>40.25</v>
      </c>
      <c r="T211" s="215" t="s">
        <v>191</v>
      </c>
      <c r="U211" s="215">
        <v>3.86</v>
      </c>
      <c r="V211" s="215">
        <v>9.77</v>
      </c>
      <c r="W211" s="215">
        <v>9.18</v>
      </c>
      <c r="X211" s="215">
        <v>8.52</v>
      </c>
      <c r="Y211" s="215">
        <v>32.090000000000003</v>
      </c>
      <c r="Z211" s="215">
        <v>47.2</v>
      </c>
      <c r="AA211" s="215">
        <v>20.96</v>
      </c>
      <c r="AB211" s="215">
        <v>17.149999999999999</v>
      </c>
      <c r="AC211" s="215">
        <v>30.68</v>
      </c>
      <c r="AD211" s="215">
        <v>6.87</v>
      </c>
      <c r="AE211" s="215">
        <v>25.98</v>
      </c>
    </row>
    <row r="212" spans="2:31">
      <c r="B212" s="212" t="s">
        <v>346</v>
      </c>
      <c r="C212" s="212" t="s">
        <v>323</v>
      </c>
      <c r="D212" s="212">
        <v>112</v>
      </c>
      <c r="E212" s="212" t="s">
        <v>300</v>
      </c>
      <c r="F212" s="212" t="s">
        <v>1513</v>
      </c>
      <c r="G212" s="212" t="s">
        <v>1497</v>
      </c>
      <c r="H212" s="212" t="s">
        <v>1295</v>
      </c>
      <c r="I212" s="212">
        <v>1</v>
      </c>
      <c r="J212" s="215" t="s">
        <v>191</v>
      </c>
      <c r="K212" s="215" t="s">
        <v>191</v>
      </c>
      <c r="L212" s="215" t="s">
        <v>191</v>
      </c>
      <c r="M212" s="215" t="s">
        <v>191</v>
      </c>
      <c r="N212" s="215" t="s">
        <v>191</v>
      </c>
      <c r="O212" s="215" t="s">
        <v>191</v>
      </c>
      <c r="P212" s="215" t="s">
        <v>191</v>
      </c>
      <c r="Q212" s="215" t="s">
        <v>191</v>
      </c>
      <c r="R212" s="215" t="s">
        <v>191</v>
      </c>
      <c r="S212" s="215" t="s">
        <v>191</v>
      </c>
      <c r="T212" s="215" t="s">
        <v>191</v>
      </c>
      <c r="U212" s="215" t="s">
        <v>191</v>
      </c>
      <c r="V212" s="215" t="s">
        <v>191</v>
      </c>
      <c r="W212" s="215" t="s">
        <v>191</v>
      </c>
      <c r="X212" s="215" t="s">
        <v>191</v>
      </c>
      <c r="Y212" s="215" t="s">
        <v>191</v>
      </c>
      <c r="Z212" s="215" t="s">
        <v>191</v>
      </c>
      <c r="AA212" s="215" t="s">
        <v>191</v>
      </c>
      <c r="AB212" s="215" t="s">
        <v>191</v>
      </c>
      <c r="AC212" s="215" t="s">
        <v>191</v>
      </c>
      <c r="AD212" s="215" t="s">
        <v>191</v>
      </c>
      <c r="AE212" s="215" t="s">
        <v>191</v>
      </c>
    </row>
    <row r="213" spans="2:31">
      <c r="E213" s="212" t="s">
        <v>301</v>
      </c>
      <c r="F213" s="212" t="s">
        <v>1514</v>
      </c>
      <c r="G213" s="212" t="s">
        <v>1497</v>
      </c>
      <c r="H213" s="212" t="s">
        <v>1296</v>
      </c>
      <c r="I213" s="212">
        <v>1</v>
      </c>
      <c r="J213" s="215" t="s">
        <v>191</v>
      </c>
      <c r="K213" s="215" t="s">
        <v>191</v>
      </c>
      <c r="L213" s="215" t="s">
        <v>191</v>
      </c>
      <c r="M213" s="215" t="s">
        <v>191</v>
      </c>
      <c r="N213" s="215" t="s">
        <v>191</v>
      </c>
      <c r="O213" s="215" t="s">
        <v>191</v>
      </c>
      <c r="P213" s="215" t="s">
        <v>191</v>
      </c>
      <c r="Q213" s="215" t="s">
        <v>191</v>
      </c>
      <c r="R213" s="215" t="s">
        <v>191</v>
      </c>
      <c r="S213" s="215" t="s">
        <v>191</v>
      </c>
      <c r="T213" s="215" t="s">
        <v>191</v>
      </c>
      <c r="U213" s="215" t="s">
        <v>191</v>
      </c>
      <c r="V213" s="215" t="s">
        <v>191</v>
      </c>
      <c r="W213" s="215" t="s">
        <v>191</v>
      </c>
      <c r="X213" s="215" t="s">
        <v>191</v>
      </c>
      <c r="Y213" s="215" t="s">
        <v>191</v>
      </c>
      <c r="Z213" s="215" t="s">
        <v>191</v>
      </c>
      <c r="AA213" s="215" t="s">
        <v>191</v>
      </c>
      <c r="AB213" s="215" t="s">
        <v>191</v>
      </c>
      <c r="AC213" s="215" t="s">
        <v>191</v>
      </c>
      <c r="AD213" s="215" t="s">
        <v>191</v>
      </c>
      <c r="AE213" s="215" t="s">
        <v>191</v>
      </c>
    </row>
    <row r="214" spans="2:31">
      <c r="E214" s="212" t="s">
        <v>302</v>
      </c>
      <c r="F214" s="212" t="s">
        <v>1512</v>
      </c>
      <c r="G214" s="212" t="s">
        <v>1497</v>
      </c>
      <c r="H214" s="212" t="s">
        <v>1294</v>
      </c>
      <c r="I214" s="212">
        <v>1</v>
      </c>
      <c r="J214" s="215" t="s">
        <v>191</v>
      </c>
      <c r="K214" s="215" t="s">
        <v>191</v>
      </c>
      <c r="L214" s="215" t="s">
        <v>191</v>
      </c>
      <c r="M214" s="215" t="s">
        <v>191</v>
      </c>
      <c r="N214" s="215" t="s">
        <v>191</v>
      </c>
      <c r="O214" s="215" t="s">
        <v>191</v>
      </c>
      <c r="P214" s="215" t="s">
        <v>191</v>
      </c>
      <c r="Q214" s="215" t="s">
        <v>191</v>
      </c>
      <c r="R214" s="215" t="s">
        <v>191</v>
      </c>
      <c r="S214" s="215" t="s">
        <v>191</v>
      </c>
      <c r="T214" s="215" t="s">
        <v>191</v>
      </c>
      <c r="U214" s="215" t="s">
        <v>191</v>
      </c>
      <c r="V214" s="215" t="s">
        <v>191</v>
      </c>
      <c r="W214" s="215" t="s">
        <v>191</v>
      </c>
      <c r="X214" s="215" t="s">
        <v>191</v>
      </c>
      <c r="Y214" s="215" t="s">
        <v>191</v>
      </c>
      <c r="Z214" s="215" t="s">
        <v>191</v>
      </c>
      <c r="AA214" s="215" t="s">
        <v>191</v>
      </c>
      <c r="AB214" s="215" t="s">
        <v>191</v>
      </c>
      <c r="AC214" s="215" t="s">
        <v>191</v>
      </c>
      <c r="AD214" s="215" t="s">
        <v>191</v>
      </c>
      <c r="AE214" s="215" t="s">
        <v>191</v>
      </c>
    </row>
    <row r="215" spans="2:31">
      <c r="D215" s="212">
        <v>113</v>
      </c>
      <c r="E215" s="212" t="s">
        <v>1807</v>
      </c>
      <c r="F215" s="212" t="s">
        <v>1838</v>
      </c>
      <c r="G215" s="212" t="s">
        <v>1497</v>
      </c>
      <c r="H215" s="212" t="s">
        <v>1301</v>
      </c>
      <c r="I215" s="212">
        <v>1</v>
      </c>
      <c r="J215" s="215" t="s">
        <v>191</v>
      </c>
      <c r="K215" s="215" t="s">
        <v>191</v>
      </c>
      <c r="L215" s="215" t="s">
        <v>191</v>
      </c>
      <c r="M215" s="215" t="s">
        <v>191</v>
      </c>
      <c r="N215" s="215" t="s">
        <v>191</v>
      </c>
      <c r="O215" s="215" t="s">
        <v>191</v>
      </c>
      <c r="P215" s="215" t="s">
        <v>191</v>
      </c>
      <c r="Q215" s="215" t="s">
        <v>191</v>
      </c>
      <c r="R215" s="215" t="s">
        <v>191</v>
      </c>
      <c r="S215" s="215" t="s">
        <v>191</v>
      </c>
      <c r="T215" s="215" t="s">
        <v>191</v>
      </c>
      <c r="U215" s="215" t="s">
        <v>191</v>
      </c>
      <c r="V215" s="215" t="s">
        <v>191</v>
      </c>
      <c r="W215" s="215" t="s">
        <v>191</v>
      </c>
      <c r="X215" s="215" t="s">
        <v>191</v>
      </c>
      <c r="Y215" s="215" t="s">
        <v>191</v>
      </c>
      <c r="Z215" s="215" t="s">
        <v>191</v>
      </c>
      <c r="AA215" s="215" t="s">
        <v>191</v>
      </c>
      <c r="AB215" s="215" t="s">
        <v>191</v>
      </c>
      <c r="AC215" s="215" t="s">
        <v>191</v>
      </c>
      <c r="AD215" s="215" t="s">
        <v>191</v>
      </c>
      <c r="AE215" s="215" t="s">
        <v>191</v>
      </c>
    </row>
    <row r="216" spans="2:31">
      <c r="E216" s="212" t="s">
        <v>1808</v>
      </c>
      <c r="F216" s="212" t="s">
        <v>1839</v>
      </c>
      <c r="G216" s="212" t="s">
        <v>1497</v>
      </c>
      <c r="H216" s="212" t="s">
        <v>1302</v>
      </c>
      <c r="I216" s="212">
        <v>1</v>
      </c>
      <c r="J216" s="215" t="s">
        <v>191</v>
      </c>
      <c r="K216" s="215" t="s">
        <v>191</v>
      </c>
      <c r="L216" s="215" t="s">
        <v>191</v>
      </c>
      <c r="M216" s="215" t="s">
        <v>191</v>
      </c>
      <c r="N216" s="215" t="s">
        <v>191</v>
      </c>
      <c r="O216" s="215" t="s">
        <v>191</v>
      </c>
      <c r="P216" s="215" t="s">
        <v>191</v>
      </c>
      <c r="Q216" s="215" t="s">
        <v>191</v>
      </c>
      <c r="R216" s="215" t="s">
        <v>191</v>
      </c>
      <c r="S216" s="215" t="s">
        <v>191</v>
      </c>
      <c r="T216" s="215" t="s">
        <v>191</v>
      </c>
      <c r="U216" s="215" t="s">
        <v>191</v>
      </c>
      <c r="V216" s="215" t="s">
        <v>191</v>
      </c>
      <c r="W216" s="215" t="s">
        <v>191</v>
      </c>
      <c r="X216" s="215" t="s">
        <v>191</v>
      </c>
      <c r="Y216" s="215" t="s">
        <v>191</v>
      </c>
      <c r="Z216" s="215" t="s">
        <v>191</v>
      </c>
      <c r="AA216" s="215" t="s">
        <v>191</v>
      </c>
      <c r="AB216" s="215" t="s">
        <v>191</v>
      </c>
      <c r="AC216" s="215" t="s">
        <v>191</v>
      </c>
      <c r="AD216" s="215" t="s">
        <v>191</v>
      </c>
      <c r="AE216" s="215" t="s">
        <v>191</v>
      </c>
    </row>
    <row r="217" spans="2:31">
      <c r="E217" s="212" t="s">
        <v>303</v>
      </c>
      <c r="F217" s="212" t="s">
        <v>1840</v>
      </c>
      <c r="G217" s="212" t="s">
        <v>140</v>
      </c>
      <c r="H217" s="212" t="s">
        <v>1300</v>
      </c>
      <c r="I217" s="212">
        <v>1</v>
      </c>
      <c r="J217" s="215" t="s">
        <v>191</v>
      </c>
      <c r="K217" s="215" t="s">
        <v>191</v>
      </c>
      <c r="L217" s="215" t="s">
        <v>191</v>
      </c>
      <c r="M217" s="215" t="s">
        <v>191</v>
      </c>
      <c r="N217" s="215" t="s">
        <v>191</v>
      </c>
      <c r="O217" s="215" t="s">
        <v>191</v>
      </c>
      <c r="P217" s="215" t="s">
        <v>191</v>
      </c>
      <c r="Q217" s="215" t="s">
        <v>191</v>
      </c>
      <c r="R217" s="215" t="s">
        <v>191</v>
      </c>
      <c r="S217" s="215" t="s">
        <v>191</v>
      </c>
      <c r="T217" s="215" t="s">
        <v>191</v>
      </c>
      <c r="U217" s="215" t="s">
        <v>191</v>
      </c>
      <c r="V217" s="215" t="s">
        <v>191</v>
      </c>
      <c r="W217" s="215" t="s">
        <v>191</v>
      </c>
      <c r="X217" s="215" t="s">
        <v>191</v>
      </c>
      <c r="Y217" s="215" t="s">
        <v>191</v>
      </c>
      <c r="Z217" s="215" t="s">
        <v>191</v>
      </c>
      <c r="AA217" s="215" t="s">
        <v>191</v>
      </c>
      <c r="AB217" s="215" t="s">
        <v>191</v>
      </c>
      <c r="AC217" s="215" t="s">
        <v>191</v>
      </c>
      <c r="AD217" s="215" t="s">
        <v>191</v>
      </c>
      <c r="AE217" s="215" t="s">
        <v>191</v>
      </c>
    </row>
    <row r="218" spans="2:31">
      <c r="D218" s="212">
        <v>114</v>
      </c>
      <c r="E218" s="212" t="s">
        <v>175</v>
      </c>
      <c r="F218" s="212" t="s">
        <v>1841</v>
      </c>
      <c r="G218" s="212" t="s">
        <v>1497</v>
      </c>
      <c r="H218" s="212" t="s">
        <v>1298</v>
      </c>
      <c r="I218" s="212">
        <v>1</v>
      </c>
      <c r="J218" s="215" t="s">
        <v>191</v>
      </c>
      <c r="K218" s="215" t="s">
        <v>191</v>
      </c>
      <c r="L218" s="215" t="s">
        <v>191</v>
      </c>
      <c r="M218" s="215" t="s">
        <v>191</v>
      </c>
      <c r="N218" s="215" t="s">
        <v>191</v>
      </c>
      <c r="O218" s="215" t="s">
        <v>191</v>
      </c>
      <c r="P218" s="215" t="s">
        <v>191</v>
      </c>
      <c r="Q218" s="215" t="s">
        <v>191</v>
      </c>
      <c r="R218" s="215" t="s">
        <v>191</v>
      </c>
      <c r="S218" s="215" t="s">
        <v>191</v>
      </c>
      <c r="T218" s="215" t="s">
        <v>191</v>
      </c>
      <c r="U218" s="215" t="s">
        <v>191</v>
      </c>
      <c r="V218" s="215" t="s">
        <v>191</v>
      </c>
      <c r="W218" s="215" t="s">
        <v>191</v>
      </c>
      <c r="X218" s="215" t="s">
        <v>191</v>
      </c>
      <c r="Y218" s="215" t="s">
        <v>191</v>
      </c>
      <c r="Z218" s="215" t="s">
        <v>191</v>
      </c>
      <c r="AA218" s="215" t="s">
        <v>191</v>
      </c>
      <c r="AB218" s="215" t="s">
        <v>191</v>
      </c>
      <c r="AC218" s="215" t="s">
        <v>191</v>
      </c>
      <c r="AD218" s="215" t="s">
        <v>191</v>
      </c>
      <c r="AE218" s="215" t="s">
        <v>191</v>
      </c>
    </row>
    <row r="219" spans="2:31">
      <c r="E219" s="212" t="s">
        <v>176</v>
      </c>
      <c r="F219" s="212" t="s">
        <v>1842</v>
      </c>
      <c r="G219" s="212" t="s">
        <v>1497</v>
      </c>
      <c r="H219" s="212" t="s">
        <v>1299</v>
      </c>
      <c r="I219" s="212">
        <v>1</v>
      </c>
      <c r="J219" s="215" t="s">
        <v>191</v>
      </c>
      <c r="K219" s="215" t="s">
        <v>191</v>
      </c>
      <c r="L219" s="215" t="s">
        <v>191</v>
      </c>
      <c r="M219" s="215" t="s">
        <v>191</v>
      </c>
      <c r="N219" s="215" t="s">
        <v>191</v>
      </c>
      <c r="O219" s="215" t="s">
        <v>191</v>
      </c>
      <c r="P219" s="215" t="s">
        <v>191</v>
      </c>
      <c r="Q219" s="215" t="s">
        <v>191</v>
      </c>
      <c r="R219" s="215" t="s">
        <v>191</v>
      </c>
      <c r="S219" s="215" t="s">
        <v>191</v>
      </c>
      <c r="T219" s="215" t="s">
        <v>191</v>
      </c>
      <c r="U219" s="215" t="s">
        <v>191</v>
      </c>
      <c r="V219" s="215" t="s">
        <v>191</v>
      </c>
      <c r="W219" s="215" t="s">
        <v>191</v>
      </c>
      <c r="X219" s="215" t="s">
        <v>191</v>
      </c>
      <c r="Y219" s="215" t="s">
        <v>191</v>
      </c>
      <c r="Z219" s="215" t="s">
        <v>191</v>
      </c>
      <c r="AA219" s="215" t="s">
        <v>191</v>
      </c>
      <c r="AB219" s="215" t="s">
        <v>191</v>
      </c>
      <c r="AC219" s="215" t="s">
        <v>191</v>
      </c>
      <c r="AD219" s="215" t="s">
        <v>191</v>
      </c>
      <c r="AE219" s="215" t="s">
        <v>191</v>
      </c>
    </row>
    <row r="220" spans="2:31">
      <c r="E220" s="212" t="s">
        <v>1788</v>
      </c>
      <c r="F220" s="212" t="s">
        <v>1843</v>
      </c>
      <c r="G220" s="212" t="s">
        <v>1497</v>
      </c>
      <c r="H220" s="212" t="s">
        <v>1297</v>
      </c>
      <c r="I220" s="212">
        <v>1</v>
      </c>
      <c r="J220" s="215" t="s">
        <v>191</v>
      </c>
      <c r="K220" s="215" t="s">
        <v>191</v>
      </c>
      <c r="L220" s="215" t="s">
        <v>191</v>
      </c>
      <c r="M220" s="215" t="s">
        <v>191</v>
      </c>
      <c r="N220" s="215" t="s">
        <v>191</v>
      </c>
      <c r="O220" s="215" t="s">
        <v>191</v>
      </c>
      <c r="P220" s="215" t="s">
        <v>191</v>
      </c>
      <c r="Q220" s="215" t="s">
        <v>191</v>
      </c>
      <c r="R220" s="215" t="s">
        <v>191</v>
      </c>
      <c r="S220" s="215" t="s">
        <v>191</v>
      </c>
      <c r="T220" s="215" t="s">
        <v>191</v>
      </c>
      <c r="U220" s="215" t="s">
        <v>191</v>
      </c>
      <c r="V220" s="215" t="s">
        <v>191</v>
      </c>
      <c r="W220" s="215" t="s">
        <v>191</v>
      </c>
      <c r="X220" s="215" t="s">
        <v>191</v>
      </c>
      <c r="Y220" s="215" t="s">
        <v>191</v>
      </c>
      <c r="Z220" s="215" t="s">
        <v>191</v>
      </c>
      <c r="AA220" s="215" t="s">
        <v>191</v>
      </c>
      <c r="AB220" s="215" t="s">
        <v>191</v>
      </c>
      <c r="AC220" s="215" t="s">
        <v>191</v>
      </c>
      <c r="AD220" s="215" t="s">
        <v>191</v>
      </c>
      <c r="AE220" s="215" t="s">
        <v>191</v>
      </c>
    </row>
    <row r="221" spans="2:31">
      <c r="B221" s="212" t="s">
        <v>347</v>
      </c>
      <c r="C221" s="212" t="s">
        <v>325</v>
      </c>
      <c r="D221" s="212">
        <v>115</v>
      </c>
      <c r="E221" s="212" t="s">
        <v>177</v>
      </c>
      <c r="F221" s="212" t="s">
        <v>1536</v>
      </c>
      <c r="G221" s="212" t="s">
        <v>1496</v>
      </c>
      <c r="H221" s="212" t="s">
        <v>1282</v>
      </c>
      <c r="I221" s="212">
        <v>1</v>
      </c>
      <c r="J221" s="215" t="s">
        <v>191</v>
      </c>
      <c r="K221" s="215" t="s">
        <v>191</v>
      </c>
      <c r="L221" s="215" t="s">
        <v>191</v>
      </c>
      <c r="M221" s="215" t="s">
        <v>191</v>
      </c>
      <c r="N221" s="215" t="s">
        <v>191</v>
      </c>
      <c r="O221" s="215" t="s">
        <v>191</v>
      </c>
      <c r="P221" s="215" t="s">
        <v>191</v>
      </c>
      <c r="Q221" s="215" t="s">
        <v>191</v>
      </c>
      <c r="R221" s="215" t="s">
        <v>191</v>
      </c>
      <c r="S221" s="215" t="s">
        <v>191</v>
      </c>
      <c r="T221" s="215" t="s">
        <v>191</v>
      </c>
      <c r="U221" s="215" t="s">
        <v>191</v>
      </c>
      <c r="V221" s="215" t="s">
        <v>191</v>
      </c>
      <c r="W221" s="215" t="s">
        <v>191</v>
      </c>
      <c r="X221" s="215" t="s">
        <v>191</v>
      </c>
      <c r="Y221" s="215" t="s">
        <v>191</v>
      </c>
      <c r="Z221" s="215" t="s">
        <v>191</v>
      </c>
      <c r="AA221" s="215" t="s">
        <v>191</v>
      </c>
      <c r="AB221" s="215" t="s">
        <v>191</v>
      </c>
      <c r="AC221" s="215" t="s">
        <v>191</v>
      </c>
      <c r="AD221" s="215" t="s">
        <v>191</v>
      </c>
      <c r="AE221" s="215" t="s">
        <v>191</v>
      </c>
    </row>
    <row r="222" spans="2:31">
      <c r="E222" s="212" t="s">
        <v>178</v>
      </c>
      <c r="F222" s="212" t="s">
        <v>1537</v>
      </c>
      <c r="G222" s="212" t="s">
        <v>1496</v>
      </c>
      <c r="H222" s="212" t="s">
        <v>1283</v>
      </c>
      <c r="I222" s="212">
        <v>1</v>
      </c>
      <c r="J222" s="215" t="s">
        <v>191</v>
      </c>
      <c r="K222" s="215" t="s">
        <v>191</v>
      </c>
      <c r="L222" s="215" t="s">
        <v>191</v>
      </c>
      <c r="M222" s="215" t="s">
        <v>191</v>
      </c>
      <c r="N222" s="215" t="s">
        <v>191</v>
      </c>
      <c r="O222" s="215" t="s">
        <v>191</v>
      </c>
      <c r="P222" s="215" t="s">
        <v>191</v>
      </c>
      <c r="Q222" s="215" t="s">
        <v>191</v>
      </c>
      <c r="R222" s="215" t="s">
        <v>191</v>
      </c>
      <c r="S222" s="215" t="s">
        <v>191</v>
      </c>
      <c r="T222" s="215" t="s">
        <v>191</v>
      </c>
      <c r="U222" s="215" t="s">
        <v>191</v>
      </c>
      <c r="V222" s="215" t="s">
        <v>191</v>
      </c>
      <c r="W222" s="215" t="s">
        <v>191</v>
      </c>
      <c r="X222" s="215" t="s">
        <v>191</v>
      </c>
      <c r="Y222" s="215" t="s">
        <v>191</v>
      </c>
      <c r="Z222" s="215" t="s">
        <v>191</v>
      </c>
      <c r="AA222" s="215" t="s">
        <v>191</v>
      </c>
      <c r="AB222" s="215" t="s">
        <v>191</v>
      </c>
      <c r="AC222" s="215" t="s">
        <v>191</v>
      </c>
      <c r="AD222" s="215" t="s">
        <v>191</v>
      </c>
      <c r="AE222" s="215" t="s">
        <v>191</v>
      </c>
    </row>
    <row r="223" spans="2:31">
      <c r="E223" s="212" t="s">
        <v>179</v>
      </c>
      <c r="F223" s="212" t="s">
        <v>1535</v>
      </c>
      <c r="G223" s="212" t="s">
        <v>1496</v>
      </c>
      <c r="H223" s="212" t="s">
        <v>1281</v>
      </c>
      <c r="I223" s="212">
        <v>1</v>
      </c>
      <c r="J223" s="215" t="s">
        <v>191</v>
      </c>
      <c r="K223" s="215" t="s">
        <v>191</v>
      </c>
      <c r="L223" s="215" t="s">
        <v>191</v>
      </c>
      <c r="M223" s="215" t="s">
        <v>191</v>
      </c>
      <c r="N223" s="215" t="s">
        <v>191</v>
      </c>
      <c r="O223" s="215" t="s">
        <v>191</v>
      </c>
      <c r="P223" s="215" t="s">
        <v>191</v>
      </c>
      <c r="Q223" s="215" t="s">
        <v>191</v>
      </c>
      <c r="R223" s="215" t="s">
        <v>191</v>
      </c>
      <c r="S223" s="215" t="s">
        <v>191</v>
      </c>
      <c r="T223" s="215" t="s">
        <v>191</v>
      </c>
      <c r="U223" s="215" t="s">
        <v>191</v>
      </c>
      <c r="V223" s="215" t="s">
        <v>191</v>
      </c>
      <c r="W223" s="215" t="s">
        <v>191</v>
      </c>
      <c r="X223" s="215" t="s">
        <v>191</v>
      </c>
      <c r="Y223" s="215" t="s">
        <v>191</v>
      </c>
      <c r="Z223" s="215" t="s">
        <v>191</v>
      </c>
      <c r="AA223" s="215" t="s">
        <v>191</v>
      </c>
      <c r="AB223" s="215" t="s">
        <v>191</v>
      </c>
      <c r="AC223" s="215" t="s">
        <v>191</v>
      </c>
      <c r="AD223" s="215" t="s">
        <v>191</v>
      </c>
      <c r="AE223" s="215" t="s">
        <v>191</v>
      </c>
    </row>
    <row r="224" spans="2:31">
      <c r="D224" s="212">
        <v>116</v>
      </c>
      <c r="E224" s="212" t="s">
        <v>180</v>
      </c>
      <c r="F224" s="212" t="s">
        <v>1561</v>
      </c>
      <c r="G224" s="212" t="s">
        <v>1496</v>
      </c>
      <c r="H224" s="212" t="s">
        <v>1279</v>
      </c>
      <c r="I224" s="212">
        <v>1</v>
      </c>
      <c r="J224" s="215" t="s">
        <v>191</v>
      </c>
      <c r="K224" s="215" t="s">
        <v>191</v>
      </c>
      <c r="L224" s="215" t="s">
        <v>191</v>
      </c>
      <c r="M224" s="215" t="s">
        <v>191</v>
      </c>
      <c r="N224" s="215" t="s">
        <v>191</v>
      </c>
      <c r="O224" s="215" t="s">
        <v>191</v>
      </c>
      <c r="P224" s="215" t="s">
        <v>191</v>
      </c>
      <c r="Q224" s="215" t="s">
        <v>191</v>
      </c>
      <c r="R224" s="215" t="s">
        <v>191</v>
      </c>
      <c r="S224" s="215" t="s">
        <v>191</v>
      </c>
      <c r="T224" s="215" t="s">
        <v>191</v>
      </c>
      <c r="U224" s="215" t="s">
        <v>191</v>
      </c>
      <c r="V224" s="215" t="s">
        <v>191</v>
      </c>
      <c r="W224" s="215" t="s">
        <v>191</v>
      </c>
      <c r="X224" s="215" t="s">
        <v>191</v>
      </c>
      <c r="Y224" s="215" t="s">
        <v>191</v>
      </c>
      <c r="Z224" s="215" t="s">
        <v>191</v>
      </c>
      <c r="AA224" s="215" t="s">
        <v>191</v>
      </c>
      <c r="AB224" s="215" t="s">
        <v>191</v>
      </c>
      <c r="AC224" s="215" t="s">
        <v>191</v>
      </c>
      <c r="AD224" s="215" t="s">
        <v>191</v>
      </c>
      <c r="AE224" s="215" t="s">
        <v>191</v>
      </c>
    </row>
    <row r="225" spans="2:31">
      <c r="E225" s="212" t="s">
        <v>181</v>
      </c>
      <c r="F225" s="212" t="s">
        <v>1562</v>
      </c>
      <c r="G225" s="212" t="s">
        <v>1496</v>
      </c>
      <c r="H225" s="212" t="s">
        <v>1280</v>
      </c>
      <c r="I225" s="212">
        <v>1</v>
      </c>
      <c r="J225" s="215" t="s">
        <v>191</v>
      </c>
      <c r="K225" s="215" t="s">
        <v>191</v>
      </c>
      <c r="L225" s="215" t="s">
        <v>191</v>
      </c>
      <c r="M225" s="215" t="s">
        <v>191</v>
      </c>
      <c r="N225" s="215" t="s">
        <v>191</v>
      </c>
      <c r="O225" s="215" t="s">
        <v>191</v>
      </c>
      <c r="P225" s="215" t="s">
        <v>191</v>
      </c>
      <c r="Q225" s="215" t="s">
        <v>191</v>
      </c>
      <c r="R225" s="215" t="s">
        <v>191</v>
      </c>
      <c r="S225" s="215" t="s">
        <v>191</v>
      </c>
      <c r="T225" s="215" t="s">
        <v>191</v>
      </c>
      <c r="U225" s="215" t="s">
        <v>191</v>
      </c>
      <c r="V225" s="215" t="s">
        <v>191</v>
      </c>
      <c r="W225" s="215" t="s">
        <v>191</v>
      </c>
      <c r="X225" s="215" t="s">
        <v>191</v>
      </c>
      <c r="Y225" s="215" t="s">
        <v>191</v>
      </c>
      <c r="Z225" s="215" t="s">
        <v>191</v>
      </c>
      <c r="AA225" s="215" t="s">
        <v>191</v>
      </c>
      <c r="AB225" s="215" t="s">
        <v>191</v>
      </c>
      <c r="AC225" s="215" t="s">
        <v>191</v>
      </c>
      <c r="AD225" s="215" t="s">
        <v>191</v>
      </c>
      <c r="AE225" s="215" t="s">
        <v>191</v>
      </c>
    </row>
    <row r="226" spans="2:31">
      <c r="E226" s="212" t="s">
        <v>182</v>
      </c>
      <c r="F226" s="212" t="s">
        <v>1560</v>
      </c>
      <c r="G226" s="212" t="s">
        <v>1496</v>
      </c>
      <c r="H226" s="212" t="s">
        <v>1278</v>
      </c>
      <c r="I226" s="212">
        <v>1</v>
      </c>
      <c r="J226" s="215" t="s">
        <v>191</v>
      </c>
      <c r="K226" s="215" t="s">
        <v>191</v>
      </c>
      <c r="L226" s="215" t="s">
        <v>191</v>
      </c>
      <c r="M226" s="215" t="s">
        <v>191</v>
      </c>
      <c r="N226" s="215" t="s">
        <v>191</v>
      </c>
      <c r="O226" s="215" t="s">
        <v>191</v>
      </c>
      <c r="P226" s="215" t="s">
        <v>191</v>
      </c>
      <c r="Q226" s="215" t="s">
        <v>191</v>
      </c>
      <c r="R226" s="215" t="s">
        <v>191</v>
      </c>
      <c r="S226" s="215" t="s">
        <v>191</v>
      </c>
      <c r="T226" s="215" t="s">
        <v>191</v>
      </c>
      <c r="U226" s="215" t="s">
        <v>191</v>
      </c>
      <c r="V226" s="215" t="s">
        <v>191</v>
      </c>
      <c r="W226" s="215" t="s">
        <v>191</v>
      </c>
      <c r="X226" s="215" t="s">
        <v>191</v>
      </c>
      <c r="Y226" s="215" t="s">
        <v>191</v>
      </c>
      <c r="Z226" s="215" t="s">
        <v>191</v>
      </c>
      <c r="AA226" s="215" t="s">
        <v>191</v>
      </c>
      <c r="AB226" s="215" t="s">
        <v>191</v>
      </c>
      <c r="AC226" s="215" t="s">
        <v>191</v>
      </c>
      <c r="AD226" s="215" t="s">
        <v>191</v>
      </c>
      <c r="AE226" s="215" t="s">
        <v>191</v>
      </c>
    </row>
    <row r="227" spans="2:31">
      <c r="D227" s="212">
        <v>117</v>
      </c>
      <c r="E227" s="212" t="s">
        <v>183</v>
      </c>
      <c r="F227" s="212" t="s">
        <v>1522</v>
      </c>
      <c r="G227" s="212" t="s">
        <v>1497</v>
      </c>
      <c r="H227" s="212" t="s">
        <v>1292</v>
      </c>
      <c r="I227" s="212">
        <v>1</v>
      </c>
      <c r="J227" s="215">
        <v>30.369952229999999</v>
      </c>
      <c r="K227" s="215">
        <v>26.340012120000001</v>
      </c>
      <c r="L227" s="215">
        <v>25.529987819999999</v>
      </c>
      <c r="M227" s="215">
        <v>24.64083741</v>
      </c>
      <c r="N227" s="215">
        <v>24.79079084</v>
      </c>
      <c r="O227" s="215">
        <v>28.138833720000001</v>
      </c>
      <c r="P227" s="215">
        <v>26.563701129999998</v>
      </c>
      <c r="Q227" s="215">
        <v>28.11468318</v>
      </c>
      <c r="R227" s="215">
        <v>28.46284868</v>
      </c>
      <c r="S227" s="215">
        <v>29.770552980000001</v>
      </c>
      <c r="T227" s="215">
        <v>29.282340250000001</v>
      </c>
      <c r="U227" s="215">
        <v>28.358928679999998</v>
      </c>
      <c r="V227" s="215">
        <v>24.39125829</v>
      </c>
      <c r="W227" s="215">
        <v>25.367306119999999</v>
      </c>
      <c r="X227" s="215">
        <v>28.267081019999999</v>
      </c>
      <c r="Y227" s="215">
        <v>23.484494980000001</v>
      </c>
      <c r="Z227" s="215">
        <v>24.19274081</v>
      </c>
      <c r="AA227" s="215">
        <v>25.688119400000001</v>
      </c>
      <c r="AB227" s="215">
        <v>23.33804885</v>
      </c>
      <c r="AC227" s="215">
        <v>22.700078269999999</v>
      </c>
      <c r="AD227" s="215">
        <v>25.344065350000001</v>
      </c>
      <c r="AE227" s="215">
        <v>27.61534653</v>
      </c>
    </row>
    <row r="228" spans="2:31">
      <c r="E228" s="212" t="s">
        <v>184</v>
      </c>
      <c r="F228" s="212" t="s">
        <v>1523</v>
      </c>
      <c r="G228" s="212" t="s">
        <v>1497</v>
      </c>
      <c r="H228" s="212" t="s">
        <v>1293</v>
      </c>
      <c r="I228" s="212">
        <v>1</v>
      </c>
      <c r="J228" s="215">
        <v>23.147087209999999</v>
      </c>
      <c r="K228" s="215">
        <v>19.859550550000002</v>
      </c>
      <c r="L228" s="215">
        <v>18.488352899999999</v>
      </c>
      <c r="M228" s="215">
        <v>18.109489270000001</v>
      </c>
      <c r="N228" s="215">
        <v>18.948420250000002</v>
      </c>
      <c r="O228" s="215">
        <v>20.808682699999999</v>
      </c>
      <c r="P228" s="215">
        <v>20.532609560000001</v>
      </c>
      <c r="Q228" s="215">
        <v>21.062641330000002</v>
      </c>
      <c r="R228" s="215">
        <v>21.313301330000002</v>
      </c>
      <c r="S228" s="215">
        <v>22.461237650000001</v>
      </c>
      <c r="T228" s="215">
        <v>21.79770001</v>
      </c>
      <c r="U228" s="215">
        <v>21.769635780000002</v>
      </c>
      <c r="V228" s="215">
        <v>18.054331220000002</v>
      </c>
      <c r="W228" s="215">
        <v>18.727926530000001</v>
      </c>
      <c r="X228" s="215">
        <v>20.740560349999999</v>
      </c>
      <c r="Y228" s="215">
        <v>16.847261920000001</v>
      </c>
      <c r="Z228" s="215">
        <v>17.760581340000002</v>
      </c>
      <c r="AA228" s="215">
        <v>18.836907360000001</v>
      </c>
      <c r="AB228" s="215">
        <v>17.243871259999999</v>
      </c>
      <c r="AC228" s="215">
        <v>16.80785874</v>
      </c>
      <c r="AD228" s="215">
        <v>18.447387370000001</v>
      </c>
      <c r="AE228" s="215">
        <v>20.745893039999999</v>
      </c>
    </row>
    <row r="229" spans="2:31">
      <c r="E229" s="212" t="s">
        <v>185</v>
      </c>
      <c r="F229" s="212" t="s">
        <v>1521</v>
      </c>
      <c r="G229" s="212" t="s">
        <v>1497</v>
      </c>
      <c r="H229" s="212" t="s">
        <v>1291</v>
      </c>
      <c r="I229" s="212">
        <v>1</v>
      </c>
      <c r="J229" s="215">
        <v>26.774534989999999</v>
      </c>
      <c r="K229" s="215">
        <v>23.129343859999999</v>
      </c>
      <c r="L229" s="215">
        <v>21.990238609999999</v>
      </c>
      <c r="M229" s="215">
        <v>21.321108469999999</v>
      </c>
      <c r="N229" s="215">
        <v>21.80503934</v>
      </c>
      <c r="O229" s="215">
        <v>24.4088691</v>
      </c>
      <c r="P229" s="215">
        <v>23.490793409999998</v>
      </c>
      <c r="Q229" s="215">
        <v>24.598494179999999</v>
      </c>
      <c r="R229" s="215">
        <v>24.78791734</v>
      </c>
      <c r="S229" s="215">
        <v>26.10751518</v>
      </c>
      <c r="T229" s="215">
        <v>25.525400560000001</v>
      </c>
      <c r="U229" s="215">
        <v>25.032012569999999</v>
      </c>
      <c r="V229" s="215">
        <v>21.17171651</v>
      </c>
      <c r="W229" s="215">
        <v>22.030005249999999</v>
      </c>
      <c r="X229" s="215">
        <v>24.446648369999998</v>
      </c>
      <c r="Y229" s="215">
        <v>20.094335229999999</v>
      </c>
      <c r="Z229" s="215">
        <v>20.899276499999999</v>
      </c>
      <c r="AA229" s="215">
        <v>22.222306849999999</v>
      </c>
      <c r="AB229" s="215">
        <v>20.22279369</v>
      </c>
      <c r="AC229" s="215">
        <v>19.731497430000001</v>
      </c>
      <c r="AD229" s="215">
        <v>21.796778889999999</v>
      </c>
      <c r="AE229" s="215">
        <v>24.156302520000001</v>
      </c>
    </row>
    <row r="230" spans="2:31">
      <c r="D230" s="212">
        <v>118</v>
      </c>
      <c r="E230" s="212" t="s">
        <v>186</v>
      </c>
      <c r="F230" s="212" t="s">
        <v>1846</v>
      </c>
      <c r="G230" s="212" t="s">
        <v>1497</v>
      </c>
      <c r="H230" s="212" t="s">
        <v>1286</v>
      </c>
      <c r="I230" s="212">
        <v>0</v>
      </c>
      <c r="J230" s="215">
        <v>60.047845150000001</v>
      </c>
      <c r="K230" s="215">
        <v>71.899193789999998</v>
      </c>
      <c r="L230" s="215">
        <v>75.062458430000007</v>
      </c>
      <c r="M230" s="215">
        <v>74.419139610000002</v>
      </c>
      <c r="N230" s="215">
        <v>74.673984730000001</v>
      </c>
      <c r="O230" s="215">
        <v>61.719799379999998</v>
      </c>
      <c r="P230" s="215">
        <v>73.867136779999996</v>
      </c>
      <c r="Q230" s="215">
        <v>63.768714080000002</v>
      </c>
      <c r="R230" s="215">
        <v>73.691597999999999</v>
      </c>
      <c r="S230" s="215">
        <v>73.296335029999995</v>
      </c>
      <c r="T230" s="215">
        <v>66.149384029999993</v>
      </c>
      <c r="U230" s="215">
        <v>67.416730599999994</v>
      </c>
      <c r="V230" s="215">
        <v>80.754921820000007</v>
      </c>
      <c r="W230" s="215">
        <v>71.687728770000007</v>
      </c>
      <c r="X230" s="215">
        <v>74.665242899999996</v>
      </c>
      <c r="Y230" s="215">
        <v>79.181569510000003</v>
      </c>
      <c r="Z230" s="215">
        <v>75.046758749999995</v>
      </c>
      <c r="AA230" s="215">
        <v>67.154077029999996</v>
      </c>
      <c r="AB230" s="215">
        <v>69.603392920000005</v>
      </c>
      <c r="AC230" s="215">
        <v>71.696446870000003</v>
      </c>
      <c r="AD230" s="215">
        <v>72.118461809999999</v>
      </c>
      <c r="AE230" s="215">
        <v>68.331605339999996</v>
      </c>
    </row>
    <row r="231" spans="2:31">
      <c r="E231" s="212" t="s">
        <v>187</v>
      </c>
      <c r="F231" s="212" t="s">
        <v>1844</v>
      </c>
      <c r="G231" s="212" t="s">
        <v>1497</v>
      </c>
      <c r="H231" s="212" t="s">
        <v>1287</v>
      </c>
      <c r="I231" s="212">
        <v>0</v>
      </c>
      <c r="J231" s="215">
        <v>60.89840478</v>
      </c>
      <c r="K231" s="215">
        <v>75.327068179999998</v>
      </c>
      <c r="L231" s="215">
        <v>75.984929640000004</v>
      </c>
      <c r="M231" s="215">
        <v>75.707597230000005</v>
      </c>
      <c r="N231" s="215">
        <v>77.825202899999994</v>
      </c>
      <c r="O231" s="215">
        <v>64.085652280000005</v>
      </c>
      <c r="P231" s="215">
        <v>75.517797430000002</v>
      </c>
      <c r="Q231" s="215">
        <v>61.415201179999997</v>
      </c>
      <c r="R231" s="215">
        <v>75.006532210000003</v>
      </c>
      <c r="S231" s="215">
        <v>74.493318270000003</v>
      </c>
      <c r="T231" s="215">
        <v>67.062103910000005</v>
      </c>
      <c r="U231" s="215">
        <v>68.750852370000004</v>
      </c>
      <c r="V231" s="215">
        <v>83.351460290000006</v>
      </c>
      <c r="W231" s="215">
        <v>73.444925380000001</v>
      </c>
      <c r="X231" s="215">
        <v>73.963579089999996</v>
      </c>
      <c r="Y231" s="215">
        <v>76.879926949999998</v>
      </c>
      <c r="Z231" s="215">
        <v>75.500881669999998</v>
      </c>
      <c r="AA231" s="215">
        <v>65.857075179999995</v>
      </c>
      <c r="AB231" s="215">
        <v>73.217042579999998</v>
      </c>
      <c r="AC231" s="215">
        <v>72.842811979999993</v>
      </c>
      <c r="AD231" s="215">
        <v>72.531365480000005</v>
      </c>
      <c r="AE231" s="215">
        <v>69.493476889999997</v>
      </c>
    </row>
    <row r="232" spans="2:31">
      <c r="E232" s="212" t="s">
        <v>188</v>
      </c>
      <c r="F232" s="212" t="s">
        <v>1845</v>
      </c>
      <c r="G232" s="212" t="s">
        <v>1497</v>
      </c>
      <c r="H232" s="212" t="s">
        <v>1285</v>
      </c>
      <c r="I232" s="212">
        <v>0</v>
      </c>
      <c r="J232" s="215">
        <v>60.509520559999999</v>
      </c>
      <c r="K232" s="215">
        <v>73.713907230000004</v>
      </c>
      <c r="L232" s="215">
        <v>75.548288249999999</v>
      </c>
      <c r="M232" s="215">
        <v>75.095469910000006</v>
      </c>
      <c r="N232" s="215">
        <v>76.363083369999998</v>
      </c>
      <c r="O232" s="215">
        <v>62.974213849999998</v>
      </c>
      <c r="P232" s="215">
        <v>74.796928589999993</v>
      </c>
      <c r="Q232" s="215">
        <v>62.529596419999997</v>
      </c>
      <c r="R232" s="215">
        <v>74.362163350000003</v>
      </c>
      <c r="S232" s="215">
        <v>73.934389100000004</v>
      </c>
      <c r="T232" s="215">
        <v>66.636271120000004</v>
      </c>
      <c r="U232" s="215">
        <v>68.130488670000005</v>
      </c>
      <c r="V232" s="215">
        <v>82.138188880000001</v>
      </c>
      <c r="W232" s="215">
        <v>72.63194258</v>
      </c>
      <c r="X232" s="215">
        <v>74.312477599999994</v>
      </c>
      <c r="Y232" s="215">
        <v>77.990732949999995</v>
      </c>
      <c r="Z232" s="215">
        <v>75.277587229999995</v>
      </c>
      <c r="AA232" s="215">
        <v>66.459103510000006</v>
      </c>
      <c r="AB232" s="215">
        <v>71.534269550000005</v>
      </c>
      <c r="AC232" s="215">
        <v>72.324819239999997</v>
      </c>
      <c r="AD232" s="215">
        <v>72.36758313</v>
      </c>
      <c r="AE232" s="215">
        <v>68.952545099999995</v>
      </c>
    </row>
    <row r="233" spans="2:31">
      <c r="D233" s="212">
        <v>119</v>
      </c>
      <c r="E233" s="212" t="s">
        <v>189</v>
      </c>
      <c r="F233" s="212" t="s">
        <v>1531</v>
      </c>
      <c r="G233" s="212" t="s">
        <v>1497</v>
      </c>
      <c r="H233" s="212" t="s">
        <v>1284</v>
      </c>
      <c r="I233" s="212">
        <v>1</v>
      </c>
      <c r="J233" s="215">
        <v>29.892125660000001</v>
      </c>
      <c r="K233" s="215">
        <v>25.253278550000001</v>
      </c>
      <c r="L233" s="215">
        <v>21.38428584</v>
      </c>
      <c r="M233" s="215">
        <v>24.53601484</v>
      </c>
      <c r="N233" s="215">
        <v>20.43880085</v>
      </c>
      <c r="O233" s="215">
        <v>32.030884190000002</v>
      </c>
      <c r="P233" s="215">
        <v>19.872033160000001</v>
      </c>
      <c r="Q233" s="215">
        <v>19.680748229999999</v>
      </c>
      <c r="R233" s="215">
        <v>30.183766299999998</v>
      </c>
      <c r="S233" s="215">
        <v>24.219368679999999</v>
      </c>
      <c r="T233" s="215">
        <v>28.12886687</v>
      </c>
      <c r="U233" s="215">
        <v>27.994278770000001</v>
      </c>
      <c r="V233" s="215">
        <v>22.799051720000001</v>
      </c>
      <c r="W233" s="215">
        <v>24.71317444</v>
      </c>
      <c r="X233" s="215">
        <v>23.404317750000001</v>
      </c>
      <c r="Y233" s="215">
        <v>22.039398630000001</v>
      </c>
      <c r="Z233" s="215">
        <v>26.200105799999999</v>
      </c>
      <c r="AA233" s="215">
        <v>24.644110869999999</v>
      </c>
      <c r="AB233" s="215">
        <v>22.890995780000001</v>
      </c>
      <c r="AC233" s="215">
        <v>21.995376419999999</v>
      </c>
      <c r="AD233" s="215">
        <v>22.22620371</v>
      </c>
      <c r="AE233" s="215">
        <v>25.988656339999999</v>
      </c>
    </row>
    <row r="234" spans="2:31">
      <c r="D234" s="212">
        <v>120</v>
      </c>
      <c r="E234" s="212" t="s">
        <v>304</v>
      </c>
      <c r="F234" s="212" t="s">
        <v>1847</v>
      </c>
      <c r="G234" s="212" t="s">
        <v>140</v>
      </c>
      <c r="H234" s="212" t="s">
        <v>1493</v>
      </c>
      <c r="I234" s="212">
        <v>1</v>
      </c>
      <c r="J234" s="215" t="s">
        <v>191</v>
      </c>
      <c r="K234" s="215" t="s">
        <v>191</v>
      </c>
      <c r="L234" s="215" t="s">
        <v>191</v>
      </c>
      <c r="M234" s="215" t="s">
        <v>191</v>
      </c>
      <c r="N234" s="215" t="s">
        <v>191</v>
      </c>
      <c r="O234" s="215" t="s">
        <v>191</v>
      </c>
      <c r="P234" s="215" t="s">
        <v>191</v>
      </c>
      <c r="Q234" s="215" t="s">
        <v>191</v>
      </c>
      <c r="R234" s="215" t="s">
        <v>191</v>
      </c>
      <c r="S234" s="215" t="s">
        <v>191</v>
      </c>
      <c r="T234" s="215" t="s">
        <v>191</v>
      </c>
      <c r="U234" s="215" t="s">
        <v>191</v>
      </c>
      <c r="V234" s="215" t="s">
        <v>191</v>
      </c>
      <c r="W234" s="215" t="s">
        <v>191</v>
      </c>
      <c r="X234" s="215" t="s">
        <v>191</v>
      </c>
      <c r="Y234" s="215" t="s">
        <v>191</v>
      </c>
      <c r="Z234" s="215" t="s">
        <v>191</v>
      </c>
      <c r="AA234" s="215" t="s">
        <v>191</v>
      </c>
      <c r="AB234" s="215" t="s">
        <v>191</v>
      </c>
      <c r="AC234" s="215" t="s">
        <v>191</v>
      </c>
      <c r="AD234" s="215" t="s">
        <v>191</v>
      </c>
      <c r="AE234" s="215" t="s">
        <v>191</v>
      </c>
    </row>
    <row r="235" spans="2:31">
      <c r="E235" s="212" t="s">
        <v>305</v>
      </c>
      <c r="F235" s="212" t="s">
        <v>1848</v>
      </c>
      <c r="G235" s="212" t="s">
        <v>140</v>
      </c>
      <c r="H235" s="212" t="s">
        <v>1494</v>
      </c>
      <c r="I235" s="212">
        <v>1</v>
      </c>
      <c r="J235" s="215" t="s">
        <v>191</v>
      </c>
      <c r="K235" s="215" t="s">
        <v>191</v>
      </c>
      <c r="L235" s="215" t="s">
        <v>191</v>
      </c>
      <c r="M235" s="215" t="s">
        <v>191</v>
      </c>
      <c r="N235" s="215" t="s">
        <v>191</v>
      </c>
      <c r="O235" s="215" t="s">
        <v>191</v>
      </c>
      <c r="P235" s="215" t="s">
        <v>191</v>
      </c>
      <c r="Q235" s="215" t="s">
        <v>191</v>
      </c>
      <c r="R235" s="215" t="s">
        <v>191</v>
      </c>
      <c r="S235" s="215" t="s">
        <v>191</v>
      </c>
      <c r="T235" s="215" t="s">
        <v>191</v>
      </c>
      <c r="U235" s="215" t="s">
        <v>191</v>
      </c>
      <c r="V235" s="215" t="s">
        <v>191</v>
      </c>
      <c r="W235" s="215" t="s">
        <v>191</v>
      </c>
      <c r="X235" s="215" t="s">
        <v>191</v>
      </c>
      <c r="Y235" s="215" t="s">
        <v>191</v>
      </c>
      <c r="Z235" s="215" t="s">
        <v>191</v>
      </c>
      <c r="AA235" s="215" t="s">
        <v>191</v>
      </c>
      <c r="AB235" s="215" t="s">
        <v>191</v>
      </c>
      <c r="AC235" s="215" t="s">
        <v>191</v>
      </c>
      <c r="AD235" s="215" t="s">
        <v>191</v>
      </c>
      <c r="AE235" s="215" t="s">
        <v>191</v>
      </c>
    </row>
    <row r="236" spans="2:31">
      <c r="E236" s="212" t="s">
        <v>306</v>
      </c>
      <c r="F236" s="212" t="s">
        <v>1849</v>
      </c>
      <c r="G236" s="212" t="s">
        <v>140</v>
      </c>
      <c r="H236" s="212" t="s">
        <v>1492</v>
      </c>
      <c r="I236" s="212">
        <v>1</v>
      </c>
      <c r="J236" s="215" t="s">
        <v>191</v>
      </c>
      <c r="K236" s="215" t="s">
        <v>191</v>
      </c>
      <c r="L236" s="215" t="s">
        <v>191</v>
      </c>
      <c r="M236" s="215" t="s">
        <v>191</v>
      </c>
      <c r="N236" s="215" t="s">
        <v>191</v>
      </c>
      <c r="O236" s="215" t="s">
        <v>191</v>
      </c>
      <c r="P236" s="215" t="s">
        <v>191</v>
      </c>
      <c r="Q236" s="215" t="s">
        <v>191</v>
      </c>
      <c r="R236" s="215" t="s">
        <v>191</v>
      </c>
      <c r="S236" s="215" t="s">
        <v>191</v>
      </c>
      <c r="T236" s="215" t="s">
        <v>191</v>
      </c>
      <c r="U236" s="215" t="s">
        <v>191</v>
      </c>
      <c r="V236" s="215" t="s">
        <v>191</v>
      </c>
      <c r="W236" s="215" t="s">
        <v>191</v>
      </c>
      <c r="X236" s="215" t="s">
        <v>191</v>
      </c>
      <c r="Y236" s="215" t="s">
        <v>191</v>
      </c>
      <c r="Z236" s="215" t="s">
        <v>191</v>
      </c>
      <c r="AA236" s="215" t="s">
        <v>191</v>
      </c>
      <c r="AB236" s="215" t="s">
        <v>191</v>
      </c>
      <c r="AC236" s="215" t="s">
        <v>191</v>
      </c>
      <c r="AD236" s="215" t="s">
        <v>191</v>
      </c>
      <c r="AE236" s="215" t="s">
        <v>191</v>
      </c>
    </row>
    <row r="237" spans="2:31">
      <c r="D237" s="212">
        <v>121</v>
      </c>
      <c r="E237" s="212" t="s">
        <v>307</v>
      </c>
      <c r="F237" s="212" t="s">
        <v>1500</v>
      </c>
      <c r="G237" s="212" t="s">
        <v>1497</v>
      </c>
      <c r="H237" s="212" t="s">
        <v>1490</v>
      </c>
      <c r="I237" s="212">
        <v>1</v>
      </c>
      <c r="J237" s="215">
        <v>51.021038509999997</v>
      </c>
      <c r="K237" s="215">
        <v>45.571723949999999</v>
      </c>
      <c r="L237" s="215">
        <v>42.047192289999998</v>
      </c>
      <c r="M237" s="215">
        <v>27.929573520000002</v>
      </c>
      <c r="N237" s="215">
        <v>35.682066059999997</v>
      </c>
      <c r="O237" s="215">
        <v>45.323584230000002</v>
      </c>
      <c r="P237" s="215">
        <v>33.402439479999998</v>
      </c>
      <c r="Q237" s="215">
        <v>25.281372789999999</v>
      </c>
      <c r="R237" s="215">
        <v>39.019920390000003</v>
      </c>
      <c r="S237" s="215">
        <v>53.899126219999999</v>
      </c>
      <c r="T237" s="215">
        <v>38.270912430000003</v>
      </c>
      <c r="U237" s="215">
        <v>50.774539369999999</v>
      </c>
      <c r="V237" s="215">
        <v>42.476181590000003</v>
      </c>
      <c r="W237" s="215">
        <v>41.848659079999997</v>
      </c>
      <c r="X237" s="215">
        <v>46.909649260000002</v>
      </c>
      <c r="Y237" s="215">
        <v>48.225921110000002</v>
      </c>
      <c r="Z237" s="215">
        <v>36.479789429999997</v>
      </c>
      <c r="AA237" s="215">
        <v>41.506227500000001</v>
      </c>
      <c r="AB237" s="215">
        <v>41.338608100000002</v>
      </c>
      <c r="AC237" s="215">
        <v>25.43160486</v>
      </c>
      <c r="AD237" s="215">
        <v>36.322144790000003</v>
      </c>
      <c r="AE237" s="215">
        <v>45.555929650000003</v>
      </c>
    </row>
    <row r="238" spans="2:31">
      <c r="E238" s="212" t="s">
        <v>308</v>
      </c>
      <c r="F238" s="212" t="s">
        <v>1501</v>
      </c>
      <c r="G238" s="212" t="s">
        <v>1497</v>
      </c>
      <c r="H238" s="212" t="s">
        <v>1491</v>
      </c>
      <c r="I238" s="212">
        <v>1</v>
      </c>
      <c r="J238" s="215">
        <v>49.687444849999999</v>
      </c>
      <c r="K238" s="215">
        <v>41.635369730000001</v>
      </c>
      <c r="L238" s="215">
        <v>40.692842040000002</v>
      </c>
      <c r="M238" s="215">
        <v>25.633554090000001</v>
      </c>
      <c r="N238" s="215">
        <v>35.829513220000003</v>
      </c>
      <c r="O238" s="215">
        <v>44.203469859999998</v>
      </c>
      <c r="P238" s="215">
        <v>36.354232400000001</v>
      </c>
      <c r="Q238" s="215">
        <v>15.288774139999999</v>
      </c>
      <c r="R238" s="215">
        <v>41.46512199</v>
      </c>
      <c r="S238" s="215">
        <v>52.965773630000001</v>
      </c>
      <c r="T238" s="215">
        <v>44.43215721</v>
      </c>
      <c r="U238" s="215">
        <v>49.819522890000002</v>
      </c>
      <c r="V238" s="215">
        <v>42.44825487</v>
      </c>
      <c r="W238" s="215">
        <v>43.8900644</v>
      </c>
      <c r="X238" s="215">
        <v>43.435707020000002</v>
      </c>
      <c r="Y238" s="215">
        <v>46.092238170000002</v>
      </c>
      <c r="Z238" s="215">
        <v>37.795084490000001</v>
      </c>
      <c r="AA238" s="215">
        <v>41.204116659999997</v>
      </c>
      <c r="AB238" s="215">
        <v>46.511301400000001</v>
      </c>
      <c r="AC238" s="215">
        <v>27.267900919999999</v>
      </c>
      <c r="AD238" s="215">
        <v>34.681146929999997</v>
      </c>
      <c r="AE238" s="215">
        <v>44.902880660000001</v>
      </c>
    </row>
    <row r="239" spans="2:31">
      <c r="E239" s="212" t="s">
        <v>309</v>
      </c>
      <c r="F239" s="212" t="s">
        <v>1499</v>
      </c>
      <c r="G239" s="212" t="s">
        <v>1497</v>
      </c>
      <c r="H239" s="212" t="s">
        <v>1489</v>
      </c>
      <c r="I239" s="212">
        <v>1</v>
      </c>
      <c r="J239" s="215">
        <v>50.434960750000002</v>
      </c>
      <c r="K239" s="215">
        <v>43.469352790000002</v>
      </c>
      <c r="L239" s="215">
        <v>41.450428109999997</v>
      </c>
      <c r="M239" s="215">
        <v>27.009305739999999</v>
      </c>
      <c r="N239" s="215">
        <v>35.89837584</v>
      </c>
      <c r="O239" s="215">
        <v>44.815422230000003</v>
      </c>
      <c r="P239" s="215">
        <v>35.375910410000003</v>
      </c>
      <c r="Q239" s="215">
        <v>19.729076630000002</v>
      </c>
      <c r="R239" s="215">
        <v>40.58475533</v>
      </c>
      <c r="S239" s="215">
        <v>53.248189109999998</v>
      </c>
      <c r="T239" s="215">
        <v>41.486029899999998</v>
      </c>
      <c r="U239" s="215">
        <v>50.319320959999999</v>
      </c>
      <c r="V239" s="215">
        <v>42.671799210000003</v>
      </c>
      <c r="W239" s="215">
        <v>42.847357250000002</v>
      </c>
      <c r="X239" s="215">
        <v>45.009309960000003</v>
      </c>
      <c r="Y239" s="215">
        <v>46.978511779999998</v>
      </c>
      <c r="Z239" s="215">
        <v>37.047679199999997</v>
      </c>
      <c r="AA239" s="215">
        <v>41.134508949999997</v>
      </c>
      <c r="AB239" s="215">
        <v>44.451302699999999</v>
      </c>
      <c r="AC239" s="215">
        <v>26.54074138</v>
      </c>
      <c r="AD239" s="215">
        <v>35.410081439999999</v>
      </c>
      <c r="AE239" s="215">
        <v>45.248619249999997</v>
      </c>
    </row>
    <row r="240" spans="2:31">
      <c r="B240" s="212" t="s">
        <v>348</v>
      </c>
      <c r="C240" s="212" t="s">
        <v>318</v>
      </c>
      <c r="D240" s="212">
        <v>122</v>
      </c>
      <c r="E240" s="212" t="s">
        <v>310</v>
      </c>
      <c r="F240" s="212" t="s">
        <v>1850</v>
      </c>
      <c r="G240" s="212" t="s">
        <v>140</v>
      </c>
      <c r="H240" s="212" t="s">
        <v>1444</v>
      </c>
      <c r="I240" s="212">
        <v>0</v>
      </c>
      <c r="J240" s="215" t="s">
        <v>191</v>
      </c>
      <c r="K240" s="215" t="s">
        <v>191</v>
      </c>
      <c r="L240" s="215" t="s">
        <v>191</v>
      </c>
      <c r="M240" s="215" t="s">
        <v>191</v>
      </c>
      <c r="N240" s="215" t="s">
        <v>191</v>
      </c>
      <c r="O240" s="215" t="s">
        <v>191</v>
      </c>
      <c r="P240" s="215" t="s">
        <v>191</v>
      </c>
      <c r="Q240" s="215" t="s">
        <v>191</v>
      </c>
      <c r="R240" s="215" t="s">
        <v>191</v>
      </c>
      <c r="S240" s="215" t="s">
        <v>191</v>
      </c>
      <c r="T240" s="215" t="s">
        <v>191</v>
      </c>
      <c r="U240" s="215" t="s">
        <v>191</v>
      </c>
      <c r="V240" s="215" t="s">
        <v>191</v>
      </c>
      <c r="W240" s="215" t="s">
        <v>191</v>
      </c>
      <c r="X240" s="215" t="s">
        <v>191</v>
      </c>
      <c r="Y240" s="215" t="s">
        <v>191</v>
      </c>
      <c r="Z240" s="215" t="s">
        <v>191</v>
      </c>
      <c r="AA240" s="215" t="s">
        <v>191</v>
      </c>
      <c r="AB240" s="215" t="s">
        <v>191</v>
      </c>
      <c r="AC240" s="215" t="s">
        <v>191</v>
      </c>
      <c r="AD240" s="215" t="s">
        <v>191</v>
      </c>
      <c r="AE240" s="215" t="s">
        <v>191</v>
      </c>
    </row>
    <row r="241" spans="4:31">
      <c r="D241" s="212">
        <v>123</v>
      </c>
      <c r="E241" s="212" t="s">
        <v>311</v>
      </c>
      <c r="F241" s="212" t="s">
        <v>1860</v>
      </c>
      <c r="G241" s="212" t="s">
        <v>140</v>
      </c>
      <c r="H241" s="212" t="s">
        <v>1449</v>
      </c>
      <c r="I241" s="212">
        <v>0</v>
      </c>
      <c r="J241" s="215" t="s">
        <v>191</v>
      </c>
      <c r="K241" s="215" t="s">
        <v>191</v>
      </c>
      <c r="L241" s="215" t="s">
        <v>191</v>
      </c>
      <c r="M241" s="215" t="s">
        <v>191</v>
      </c>
      <c r="N241" s="215" t="s">
        <v>191</v>
      </c>
      <c r="O241" s="215" t="s">
        <v>191</v>
      </c>
      <c r="P241" s="215" t="s">
        <v>191</v>
      </c>
      <c r="Q241" s="215" t="s">
        <v>191</v>
      </c>
      <c r="R241" s="215" t="s">
        <v>191</v>
      </c>
      <c r="S241" s="215" t="s">
        <v>191</v>
      </c>
      <c r="T241" s="215" t="s">
        <v>191</v>
      </c>
      <c r="U241" s="215" t="s">
        <v>191</v>
      </c>
      <c r="V241" s="215" t="s">
        <v>191</v>
      </c>
      <c r="W241" s="215" t="s">
        <v>191</v>
      </c>
      <c r="X241" s="215" t="s">
        <v>191</v>
      </c>
      <c r="Y241" s="215" t="s">
        <v>191</v>
      </c>
      <c r="Z241" s="215" t="s">
        <v>191</v>
      </c>
      <c r="AA241" s="215" t="s">
        <v>191</v>
      </c>
      <c r="AB241" s="215" t="s">
        <v>191</v>
      </c>
      <c r="AC241" s="215" t="s">
        <v>191</v>
      </c>
      <c r="AD241" s="215" t="s">
        <v>191</v>
      </c>
      <c r="AE241" s="215" t="s">
        <v>191</v>
      </c>
    </row>
    <row r="242" spans="4:31">
      <c r="E242" s="212" t="s">
        <v>312</v>
      </c>
      <c r="F242" s="212" t="s">
        <v>1861</v>
      </c>
      <c r="G242" s="212" t="s">
        <v>140</v>
      </c>
      <c r="H242" s="212" t="s">
        <v>1450</v>
      </c>
      <c r="I242" s="212">
        <v>0</v>
      </c>
      <c r="J242" s="215" t="s">
        <v>191</v>
      </c>
      <c r="K242" s="215" t="s">
        <v>191</v>
      </c>
      <c r="L242" s="215" t="s">
        <v>191</v>
      </c>
      <c r="M242" s="215" t="s">
        <v>191</v>
      </c>
      <c r="N242" s="215" t="s">
        <v>191</v>
      </c>
      <c r="O242" s="215" t="s">
        <v>191</v>
      </c>
      <c r="P242" s="215" t="s">
        <v>191</v>
      </c>
      <c r="Q242" s="215" t="s">
        <v>191</v>
      </c>
      <c r="R242" s="215" t="s">
        <v>191</v>
      </c>
      <c r="S242" s="215" t="s">
        <v>191</v>
      </c>
      <c r="T242" s="215" t="s">
        <v>191</v>
      </c>
      <c r="U242" s="215" t="s">
        <v>191</v>
      </c>
      <c r="V242" s="215" t="s">
        <v>191</v>
      </c>
      <c r="W242" s="215" t="s">
        <v>191</v>
      </c>
      <c r="X242" s="215" t="s">
        <v>191</v>
      </c>
      <c r="Y242" s="215" t="s">
        <v>191</v>
      </c>
      <c r="Z242" s="215" t="s">
        <v>191</v>
      </c>
      <c r="AA242" s="215" t="s">
        <v>191</v>
      </c>
      <c r="AB242" s="215" t="s">
        <v>191</v>
      </c>
      <c r="AC242" s="215" t="s">
        <v>191</v>
      </c>
      <c r="AD242" s="215" t="s">
        <v>191</v>
      </c>
      <c r="AE242" s="215" t="s">
        <v>191</v>
      </c>
    </row>
    <row r="243" spans="4:31">
      <c r="E243" s="212" t="s">
        <v>313</v>
      </c>
      <c r="F243" s="212" t="s">
        <v>1862</v>
      </c>
      <c r="G243" s="212" t="s">
        <v>140</v>
      </c>
      <c r="H243" s="212" t="s">
        <v>1448</v>
      </c>
      <c r="I243" s="212">
        <v>0</v>
      </c>
      <c r="J243" s="215" t="s">
        <v>191</v>
      </c>
      <c r="K243" s="215" t="s">
        <v>191</v>
      </c>
      <c r="L243" s="215" t="s">
        <v>191</v>
      </c>
      <c r="M243" s="215" t="s">
        <v>191</v>
      </c>
      <c r="N243" s="215" t="s">
        <v>191</v>
      </c>
      <c r="O243" s="215" t="s">
        <v>191</v>
      </c>
      <c r="P243" s="215" t="s">
        <v>191</v>
      </c>
      <c r="Q243" s="215" t="s">
        <v>191</v>
      </c>
      <c r="R243" s="215" t="s">
        <v>191</v>
      </c>
      <c r="S243" s="215" t="s">
        <v>191</v>
      </c>
      <c r="T243" s="215" t="s">
        <v>191</v>
      </c>
      <c r="U243" s="215" t="s">
        <v>191</v>
      </c>
      <c r="V243" s="215" t="s">
        <v>191</v>
      </c>
      <c r="W243" s="215" t="s">
        <v>191</v>
      </c>
      <c r="X243" s="215" t="s">
        <v>191</v>
      </c>
      <c r="Y243" s="215" t="s">
        <v>191</v>
      </c>
      <c r="Z243" s="215" t="s">
        <v>191</v>
      </c>
      <c r="AA243" s="215" t="s">
        <v>191</v>
      </c>
      <c r="AB243" s="215" t="s">
        <v>191</v>
      </c>
      <c r="AC243" s="215" t="s">
        <v>191</v>
      </c>
      <c r="AD243" s="215" t="s">
        <v>191</v>
      </c>
      <c r="AE243" s="215" t="s">
        <v>191</v>
      </c>
    </row>
    <row r="244" spans="4:31">
      <c r="D244" s="212">
        <v>124</v>
      </c>
      <c r="E244" s="212" t="s">
        <v>314</v>
      </c>
      <c r="F244" s="212" t="s">
        <v>1863</v>
      </c>
      <c r="G244" s="212" t="s">
        <v>140</v>
      </c>
      <c r="H244" s="212" t="s">
        <v>1446</v>
      </c>
      <c r="I244" s="212">
        <v>0</v>
      </c>
      <c r="J244" s="215" t="s">
        <v>191</v>
      </c>
      <c r="K244" s="215" t="s">
        <v>191</v>
      </c>
      <c r="L244" s="215" t="s">
        <v>191</v>
      </c>
      <c r="M244" s="215" t="s">
        <v>191</v>
      </c>
      <c r="N244" s="215" t="s">
        <v>191</v>
      </c>
      <c r="O244" s="215" t="s">
        <v>191</v>
      </c>
      <c r="P244" s="215" t="s">
        <v>191</v>
      </c>
      <c r="Q244" s="215" t="s">
        <v>191</v>
      </c>
      <c r="R244" s="215" t="s">
        <v>191</v>
      </c>
      <c r="S244" s="215" t="s">
        <v>191</v>
      </c>
      <c r="T244" s="215" t="s">
        <v>191</v>
      </c>
      <c r="U244" s="215" t="s">
        <v>191</v>
      </c>
      <c r="V244" s="215" t="s">
        <v>191</v>
      </c>
      <c r="W244" s="215" t="s">
        <v>191</v>
      </c>
      <c r="X244" s="215" t="s">
        <v>191</v>
      </c>
      <c r="Y244" s="215" t="s">
        <v>191</v>
      </c>
      <c r="Z244" s="215" t="s">
        <v>191</v>
      </c>
      <c r="AA244" s="215" t="s">
        <v>191</v>
      </c>
      <c r="AB244" s="215" t="s">
        <v>191</v>
      </c>
      <c r="AC244" s="215" t="s">
        <v>191</v>
      </c>
      <c r="AD244" s="215" t="s">
        <v>191</v>
      </c>
      <c r="AE244" s="215" t="s">
        <v>191</v>
      </c>
    </row>
    <row r="245" spans="4:31">
      <c r="E245" s="212" t="s">
        <v>315</v>
      </c>
      <c r="F245" s="212" t="s">
        <v>1864</v>
      </c>
      <c r="G245" s="212" t="s">
        <v>140</v>
      </c>
      <c r="H245" s="212" t="s">
        <v>1447</v>
      </c>
      <c r="I245" s="212">
        <v>0</v>
      </c>
      <c r="J245" s="215" t="s">
        <v>191</v>
      </c>
      <c r="K245" s="215" t="s">
        <v>191</v>
      </c>
      <c r="L245" s="215" t="s">
        <v>191</v>
      </c>
      <c r="M245" s="215" t="s">
        <v>191</v>
      </c>
      <c r="N245" s="215" t="s">
        <v>191</v>
      </c>
      <c r="O245" s="215" t="s">
        <v>191</v>
      </c>
      <c r="P245" s="215" t="s">
        <v>191</v>
      </c>
      <c r="Q245" s="215" t="s">
        <v>191</v>
      </c>
      <c r="R245" s="215" t="s">
        <v>191</v>
      </c>
      <c r="S245" s="215" t="s">
        <v>191</v>
      </c>
      <c r="T245" s="215" t="s">
        <v>191</v>
      </c>
      <c r="U245" s="215" t="s">
        <v>191</v>
      </c>
      <c r="V245" s="215" t="s">
        <v>191</v>
      </c>
      <c r="W245" s="215" t="s">
        <v>191</v>
      </c>
      <c r="X245" s="215" t="s">
        <v>191</v>
      </c>
      <c r="Y245" s="215" t="s">
        <v>191</v>
      </c>
      <c r="Z245" s="215" t="s">
        <v>191</v>
      </c>
      <c r="AA245" s="215" t="s">
        <v>191</v>
      </c>
      <c r="AB245" s="215" t="s">
        <v>191</v>
      </c>
      <c r="AC245" s="215" t="s">
        <v>191</v>
      </c>
      <c r="AD245" s="215" t="s">
        <v>191</v>
      </c>
      <c r="AE245" s="215" t="s">
        <v>191</v>
      </c>
    </row>
    <row r="246" spans="4:31">
      <c r="E246" s="212" t="s">
        <v>1586</v>
      </c>
      <c r="F246" s="212" t="s">
        <v>1865</v>
      </c>
      <c r="G246" s="212" t="s">
        <v>140</v>
      </c>
      <c r="H246" s="212" t="s">
        <v>1445</v>
      </c>
      <c r="I246" s="212">
        <v>0</v>
      </c>
      <c r="J246" s="215" t="s">
        <v>191</v>
      </c>
      <c r="K246" s="215" t="s">
        <v>191</v>
      </c>
      <c r="L246" s="215" t="s">
        <v>191</v>
      </c>
      <c r="M246" s="215" t="s">
        <v>191</v>
      </c>
      <c r="N246" s="215" t="s">
        <v>191</v>
      </c>
      <c r="O246" s="215" t="s">
        <v>191</v>
      </c>
      <c r="P246" s="215" t="s">
        <v>191</v>
      </c>
      <c r="Q246" s="215" t="s">
        <v>191</v>
      </c>
      <c r="R246" s="215" t="s">
        <v>191</v>
      </c>
      <c r="S246" s="215" t="s">
        <v>191</v>
      </c>
      <c r="T246" s="215" t="s">
        <v>191</v>
      </c>
      <c r="U246" s="215" t="s">
        <v>191</v>
      </c>
      <c r="V246" s="215" t="s">
        <v>191</v>
      </c>
      <c r="W246" s="215" t="s">
        <v>191</v>
      </c>
      <c r="X246" s="215" t="s">
        <v>191</v>
      </c>
      <c r="Y246" s="215" t="s">
        <v>191</v>
      </c>
      <c r="Z246" s="215" t="s">
        <v>191</v>
      </c>
      <c r="AA246" s="215" t="s">
        <v>191</v>
      </c>
      <c r="AB246" s="215" t="s">
        <v>191</v>
      </c>
      <c r="AC246" s="215" t="s">
        <v>191</v>
      </c>
      <c r="AD246" s="215" t="s">
        <v>191</v>
      </c>
      <c r="AE246" s="215" t="s">
        <v>191</v>
      </c>
    </row>
    <row r="247" spans="4:31">
      <c r="J247" s="212"/>
      <c r="K247" s="212"/>
      <c r="L247" s="212"/>
      <c r="M247" s="212"/>
      <c r="N247" s="212"/>
      <c r="O247" s="212"/>
      <c r="P247" s="212"/>
      <c r="Q247" s="212"/>
      <c r="R247" s="212"/>
      <c r="S247" s="212"/>
      <c r="T247" s="212"/>
      <c r="U247" s="212"/>
      <c r="V247" s="212"/>
      <c r="W247" s="212"/>
      <c r="X247" s="212"/>
      <c r="Y247" s="212"/>
      <c r="Z247" s="212"/>
      <c r="AA247" s="212"/>
      <c r="AB247" s="212"/>
      <c r="AC247" s="212"/>
      <c r="AD247" s="212"/>
      <c r="AE247" s="212"/>
    </row>
    <row r="248" spans="4:31">
      <c r="J248" s="212"/>
      <c r="K248" s="212"/>
      <c r="L248" s="212"/>
      <c r="M248" s="212"/>
      <c r="N248" s="212"/>
      <c r="O248" s="212"/>
      <c r="P248" s="212"/>
      <c r="Q248" s="212"/>
      <c r="R248" s="212"/>
      <c r="S248" s="212"/>
      <c r="T248" s="212"/>
      <c r="U248" s="212"/>
      <c r="V248" s="212"/>
      <c r="W248" s="212"/>
      <c r="X248" s="212"/>
      <c r="Y248" s="212"/>
      <c r="Z248" s="212"/>
      <c r="AA248" s="212"/>
      <c r="AB248" s="212"/>
      <c r="AC248" s="212"/>
      <c r="AD248" s="212"/>
      <c r="AE248" s="212"/>
    </row>
  </sheetData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indexed="53"/>
  </sheetPr>
  <dimension ref="B1:S253"/>
  <sheetViews>
    <sheetView showGridLines="0" zoomScaleNormal="100" workbookViewId="0">
      <pane ySplit="5" topLeftCell="A102" activePane="bottomLeft" state="frozen"/>
      <selection activeCell="L32" sqref="L32"/>
      <selection pane="bottomLeft"/>
    </sheetView>
  </sheetViews>
  <sheetFormatPr defaultRowHeight="11.25"/>
  <cols>
    <col min="1" max="1" width="4.42578125" style="48" customWidth="1"/>
    <col min="2" max="2" width="20.42578125" style="47" bestFit="1" customWidth="1"/>
    <col min="3" max="3" width="4.85546875" style="93" bestFit="1" customWidth="1"/>
    <col min="4" max="4" width="40.7109375" style="48" customWidth="1"/>
    <col min="5" max="5" width="11.42578125" style="48" customWidth="1"/>
    <col min="6" max="6" width="7" style="48" customWidth="1"/>
    <col min="7" max="7" width="7.7109375" style="48" customWidth="1"/>
    <col min="8" max="9" width="7" style="48" bestFit="1" customWidth="1"/>
    <col min="10" max="10" width="8.7109375" style="48" bestFit="1" customWidth="1"/>
    <col min="11" max="11" width="12.42578125" style="50" customWidth="1"/>
    <col min="12" max="12" width="10.28515625" style="50" customWidth="1"/>
    <col min="13" max="13" width="11.42578125" style="48" customWidth="1"/>
    <col min="14" max="17" width="8.7109375" style="50" customWidth="1"/>
    <col min="18" max="19" width="9.140625" style="79"/>
    <col min="20" max="16384" width="9.140625" style="48"/>
  </cols>
  <sheetData>
    <row r="1" spans="2:19" ht="12" thickBot="1">
      <c r="K1" s="49"/>
      <c r="L1" s="49"/>
    </row>
    <row r="2" spans="2:19" ht="12.75">
      <c r="B2" s="52"/>
      <c r="C2" s="94"/>
      <c r="D2" s="69"/>
      <c r="E2" s="252" t="str">
        <f>HLOOKUP(ltprof09!$A$250,ltprof09!$J$2:$AD$247,3,0)</f>
        <v>Norrbotten</v>
      </c>
      <c r="F2" s="253" t="str">
        <f>IF(ISERROR(HLOOKUP(ltprof09!$A$250,ltprof09!$J$2:$AD$247,ltprof09!B2,0)*100),"-",(HLOOKUP(ltprof09!$A$250,ltprof09!$J$2:$AD$247,ltprof09!B2,0)*100))</f>
        <v>-</v>
      </c>
      <c r="G2" s="53" t="s">
        <v>1972</v>
      </c>
      <c r="H2" s="53" t="s">
        <v>1949</v>
      </c>
      <c r="I2" s="54" t="s">
        <v>1950</v>
      </c>
      <c r="J2" s="55" t="s">
        <v>1956</v>
      </c>
      <c r="K2" s="254" t="str">
        <f>CONCATENATE(E2," tidigare värde")</f>
        <v>Norrbotten tidigare värde</v>
      </c>
      <c r="L2" s="255"/>
      <c r="M2" s="167" t="s">
        <v>1754</v>
      </c>
      <c r="N2" s="64"/>
      <c r="O2" s="64"/>
      <c r="P2" s="64"/>
      <c r="Q2" s="64"/>
    </row>
    <row r="3" spans="2:19">
      <c r="B3" s="56" t="s">
        <v>1774</v>
      </c>
      <c r="C3" s="95"/>
      <c r="D3" s="70"/>
      <c r="E3" s="68" t="s">
        <v>1754</v>
      </c>
      <c r="F3" s="57" t="s">
        <v>1955</v>
      </c>
      <c r="G3" s="68" t="s">
        <v>1953</v>
      </c>
      <c r="H3" s="57" t="s">
        <v>1952</v>
      </c>
      <c r="I3" s="58" t="s">
        <v>1953</v>
      </c>
      <c r="J3" s="57" t="s">
        <v>1954</v>
      </c>
      <c r="K3" s="68" t="s">
        <v>1754</v>
      </c>
      <c r="L3" s="166" t="s">
        <v>1955</v>
      </c>
      <c r="M3" s="162" t="s">
        <v>1756</v>
      </c>
      <c r="N3" s="68"/>
      <c r="O3" s="68"/>
      <c r="P3" s="68"/>
      <c r="Q3" s="68"/>
    </row>
    <row r="4" spans="2:19">
      <c r="B4" s="59"/>
      <c r="C4" s="95"/>
      <c r="D4" s="70"/>
      <c r="E4" s="68" t="s">
        <v>1758</v>
      </c>
      <c r="F4" s="57" t="s">
        <v>1953</v>
      </c>
      <c r="G4" s="57" t="s">
        <v>1951</v>
      </c>
      <c r="H4" s="57"/>
      <c r="I4" s="58"/>
      <c r="J4" s="57"/>
      <c r="K4" s="68" t="s">
        <v>1758</v>
      </c>
      <c r="L4" s="57" t="s">
        <v>1953</v>
      </c>
      <c r="M4" s="162" t="s">
        <v>1753</v>
      </c>
      <c r="N4" s="91"/>
      <c r="O4" s="91"/>
      <c r="P4" s="91"/>
      <c r="Q4" s="91"/>
    </row>
    <row r="5" spans="2:19" ht="12" thickBot="1">
      <c r="B5" s="60"/>
      <c r="C5" s="96"/>
      <c r="D5" s="71" t="s">
        <v>1948</v>
      </c>
      <c r="E5" s="67" t="s">
        <v>1757</v>
      </c>
      <c r="F5" s="61"/>
      <c r="G5" s="61"/>
      <c r="H5" s="61"/>
      <c r="I5" s="62"/>
      <c r="J5" s="61"/>
      <c r="K5" s="67" t="s">
        <v>1757</v>
      </c>
      <c r="L5" s="61"/>
      <c r="M5" s="163"/>
      <c r="N5" s="91"/>
      <c r="O5" s="91"/>
      <c r="P5" s="91"/>
      <c r="Q5" s="91"/>
      <c r="R5" s="80" t="s">
        <v>1965</v>
      </c>
      <c r="S5" s="80" t="s">
        <v>1966</v>
      </c>
    </row>
    <row r="6" spans="2:19">
      <c r="B6" s="65" t="s">
        <v>1958</v>
      </c>
      <c r="C6" s="97" t="s">
        <v>140</v>
      </c>
      <c r="D6" s="51" t="s">
        <v>1973</v>
      </c>
      <c r="E6" s="82">
        <f>IF(ISERROR(HLOOKUP(ltprof09!$A$250,ltprof09!$J$2:$AD$247,ltprof09!A6,0)*100),"-",(HLOOKUP(ltprof09!$A$250,ltprof09!$J$2:$AD$247,ltprof09!A6,0)*100))</f>
        <v>-0.78398263176937821</v>
      </c>
      <c r="F6" s="83">
        <f>HLOOKUP(ltprof09!$A$250,pivå!$J$1:$AD$247,ltprof09!A7,0)</f>
        <v>82.26</v>
      </c>
      <c r="G6" s="83">
        <f>pivå!AE6</f>
        <v>82.91</v>
      </c>
      <c r="H6" s="83">
        <f>MAX(pivå!J6:AE6)</f>
        <v>83.93</v>
      </c>
      <c r="I6" s="83">
        <f>MIN(pivå!J6:AE6)</f>
        <v>81.96</v>
      </c>
      <c r="J6" s="82">
        <f>(ltprof09!AG6+ltprof09!AH6)</f>
        <v>2.3760704378241626</v>
      </c>
      <c r="K6" s="82">
        <f>IF(ISERROR(HLOOKUP(ltprof09!$A$250,'ltprof tidigare'!$J$2:$AF$247,ltprof09!A6,0)*100),"-",(HLOOKUP(ltprof09!$A$250,'ltprof tidigare'!$J$2:$AF$247,ltprof09!A6,0)*100))</f>
        <v>-0.84541062801932709</v>
      </c>
      <c r="L6" s="82">
        <f>HLOOKUP(ltprof09!$A$250,Tidigare_värde!$J$1:$AD$247,ltprof09!A7,0)</f>
        <v>82.1</v>
      </c>
      <c r="M6" s="194">
        <f>IF(ISERROR(IF(pivå!I6=0,((F6-L6)/L6)*100,(((F6-L6)/L6)*100)*-1)),"-",IF(pivå!I6=0,((F6-L6)/L6)*100,(((F6-L6)/L6)*100)*-1))</f>
        <v>0.19488428745433717</v>
      </c>
      <c r="N6" s="82"/>
      <c r="O6" s="82"/>
      <c r="P6" s="82"/>
      <c r="Q6" s="82"/>
      <c r="R6" s="81">
        <f>ltprof09!AG6</f>
        <v>1.2302496683150528</v>
      </c>
      <c r="S6" s="81">
        <f>ltprof09!AH6</f>
        <v>1.1458207695091098</v>
      </c>
    </row>
    <row r="7" spans="2:19">
      <c r="B7" s="65" t="s">
        <v>1959</v>
      </c>
      <c r="C7" s="97" t="s">
        <v>140</v>
      </c>
      <c r="D7" s="51" t="s">
        <v>1974</v>
      </c>
      <c r="E7" s="82">
        <f>IF(ISERROR(HLOOKUP(ltprof09!$A$250,ltprof09!$J$2:$AD$247,ltprof09!A7,0)*100),"-",(HLOOKUP(ltprof09!$A$250,ltprof09!$J$2:$AD$247,ltprof09!A7,0)*100))</f>
        <v>-1.3848303900393715</v>
      </c>
      <c r="F7" s="83">
        <f>HLOOKUP(ltprof09!$A$250,pivå!$J$1:$AD$247,ltprof09!A8,0)</f>
        <v>77.62</v>
      </c>
      <c r="G7" s="83">
        <f>pivå!AE7</f>
        <v>78.709999999999994</v>
      </c>
      <c r="H7" s="83">
        <f>MAX(pivå!J7:AE7)</f>
        <v>79.72</v>
      </c>
      <c r="I7" s="83">
        <f>MIN(pivå!J7:AE7)</f>
        <v>77.62</v>
      </c>
      <c r="J7" s="82">
        <f>(ltprof09!AG7+ltprof09!AH7)</f>
        <v>2.6680218523694506</v>
      </c>
      <c r="K7" s="82">
        <f>IF(ISERROR(HLOOKUP(ltprof09!$A$250,'ltprof tidigare'!$J$2:$AF$247,ltprof09!A7,0)*100),"-",(HLOOKUP(ltprof09!$A$250,'ltprof tidigare'!$J$2:$AF$247,ltprof09!A7,0)*100))</f>
        <v>-1.5286624203821693</v>
      </c>
      <c r="L7" s="82">
        <f>HLOOKUP(ltprof09!$A$250,Tidigare_värde!$J$1:$AD$247,ltprof09!A8,0)</f>
        <v>77.3</v>
      </c>
      <c r="M7" s="194">
        <f>IF(ISERROR(IF(pivå!I7=0,((F7-L7)/L7)*100,(((F7-L7)/L7)*100)*-1)),"-",IF(pivå!I7=0,((F7-L7)/L7)*100,(((F7-L7)/L7)*100)*-1))</f>
        <v>0.41397153945667192</v>
      </c>
      <c r="N7" s="82"/>
      <c r="O7" s="82"/>
      <c r="P7" s="82"/>
      <c r="Q7" s="82"/>
      <c r="R7" s="81">
        <f>ltprof09!AG7</f>
        <v>1.2831914623300791</v>
      </c>
      <c r="S7" s="81">
        <f>ltprof09!AH7</f>
        <v>1.3848303900393715</v>
      </c>
    </row>
    <row r="8" spans="2:19">
      <c r="B8" s="65"/>
      <c r="C8" s="97" t="s">
        <v>140</v>
      </c>
      <c r="D8" s="51" t="s">
        <v>1975</v>
      </c>
      <c r="E8" s="82">
        <f>IF(ISERROR(HLOOKUP(ltprof09!$A$250,ltprof09!$J$2:$AD$247,ltprof09!A8,0)*100),"-",(HLOOKUP(ltprof09!$A$250,ltprof09!$J$2:$AD$247,ltprof09!A8,0)*100))</f>
        <v>-1.4705882352941175</v>
      </c>
      <c r="F8" s="84">
        <f>HLOOKUP(ltprof09!$A$250,pivå!$J$1:$AD$247,ltprof09!A9,0)</f>
        <v>67</v>
      </c>
      <c r="G8" s="84">
        <f>pivå!AE8</f>
        <v>68</v>
      </c>
      <c r="H8" s="83">
        <f>MAX(pivå!J8:AE8)</f>
        <v>73</v>
      </c>
      <c r="I8" s="83">
        <f>MIN(pivå!J8:AE8)</f>
        <v>62</v>
      </c>
      <c r="J8" s="82">
        <f>(ltprof09!AG8+ltprof09!AH8)</f>
        <v>16.176470588235297</v>
      </c>
      <c r="K8" s="82" t="str">
        <f>IF(ISERROR(HLOOKUP(ltprof09!$A$250,'ltprof tidigare'!$J$2:$AF$247,ltprof09!A8,0)*100),"-",(HLOOKUP(ltprof09!$A$250,'ltprof tidigare'!$J$2:$AF$247,ltprof09!A8,0)*100))</f>
        <v>-</v>
      </c>
      <c r="L8" s="82" t="str">
        <f>HLOOKUP(ltprof09!$A$250,Tidigare_värde!$J$1:$AD$247,ltprof09!A9,0)</f>
        <v>us</v>
      </c>
      <c r="M8" s="194" t="str">
        <f>IF(ISERROR(IF(pivå!I8=0,((F8-L8)/L8)*100,(((F8-L8)/L8)*100)*-1)),"-",IF(pivå!I8=0,((F8-L8)/L8)*100,(((F8-L8)/L8)*100)*-1))</f>
        <v>-</v>
      </c>
      <c r="N8" s="82"/>
      <c r="O8" s="82"/>
      <c r="P8" s="82"/>
      <c r="Q8" s="82"/>
      <c r="R8" s="81">
        <f>ltprof09!AG8</f>
        <v>7.3529411764705888</v>
      </c>
      <c r="S8" s="81">
        <f>ltprof09!AH8</f>
        <v>8.8235294117647065</v>
      </c>
    </row>
    <row r="9" spans="2:19">
      <c r="B9" s="65"/>
      <c r="C9" s="97" t="s">
        <v>140</v>
      </c>
      <c r="D9" s="51" t="s">
        <v>1976</v>
      </c>
      <c r="E9" s="82">
        <f>IF(ISERROR(HLOOKUP(ltprof09!$A$250,ltprof09!$J$2:$AD$247,ltprof09!A9,0)*100),"-",(HLOOKUP(ltprof09!$A$250,ltprof09!$J$2:$AD$247,ltprof09!A9,0)*100))</f>
        <v>-1.3698630136986301</v>
      </c>
      <c r="F9" s="84">
        <f>HLOOKUP(ltprof09!$A$250,pivå!$J$1:$AD$247,ltprof09!A10,0)</f>
        <v>72</v>
      </c>
      <c r="G9" s="84">
        <f>pivå!AE9</f>
        <v>73</v>
      </c>
      <c r="H9" s="83">
        <f>MAX(pivå!J9:AE9)</f>
        <v>77</v>
      </c>
      <c r="I9" s="83">
        <f>MIN(pivå!J9:AE9)</f>
        <v>67</v>
      </c>
      <c r="J9" s="82">
        <f>(ltprof09!AG9+ltprof09!AH9)</f>
        <v>13.698630136986299</v>
      </c>
      <c r="K9" s="82" t="str">
        <f>IF(ISERROR(HLOOKUP(ltprof09!$A$250,'ltprof tidigare'!$J$2:$AF$247,ltprof09!A9,0)*100),"-",(HLOOKUP(ltprof09!$A$250,'ltprof tidigare'!$J$2:$AF$247,ltprof09!A9,0)*100))</f>
        <v>-</v>
      </c>
      <c r="L9" s="82" t="str">
        <f>HLOOKUP(ltprof09!$A$250,Tidigare_värde!$J$1:$AD$247,ltprof09!A10,0)</f>
        <v>us</v>
      </c>
      <c r="M9" s="194" t="str">
        <f>IF(ISERROR(IF(pivå!I9=0,((F9-L9)/L9)*100,(((F9-L9)/L9)*100)*-1)),"-",IF(pivå!I9=0,((F9-L9)/L9)*100,(((F9-L9)/L9)*100)*-1))</f>
        <v>-</v>
      </c>
      <c r="N9" s="82"/>
      <c r="O9" s="82"/>
      <c r="P9" s="82"/>
      <c r="Q9" s="82"/>
      <c r="R9" s="81">
        <f>ltprof09!AG9</f>
        <v>5.4794520547945202</v>
      </c>
      <c r="S9" s="81">
        <f>ltprof09!AH9</f>
        <v>8.2191780821917799</v>
      </c>
    </row>
    <row r="10" spans="2:19">
      <c r="B10" s="65"/>
      <c r="C10" s="97" t="s">
        <v>140</v>
      </c>
      <c r="D10" s="51" t="s">
        <v>1977</v>
      </c>
      <c r="E10" s="82">
        <f>IF(ISERROR(HLOOKUP(ltprof09!$A$250,ltprof09!$J$2:$AD$247,ltprof09!A10,0)*100),"-",(HLOOKUP(ltprof09!$A$250,ltprof09!$J$2:$AD$247,ltprof09!A10,0)*100))</f>
        <v>-1.4285714285714286</v>
      </c>
      <c r="F10" s="84">
        <f>HLOOKUP(ltprof09!$A$250,pivå!$J$1:$AD$247,ltprof09!A11,0)</f>
        <v>69</v>
      </c>
      <c r="G10" s="84">
        <f>pivå!AE10</f>
        <v>70</v>
      </c>
      <c r="H10" s="83">
        <f>MAX(pivå!J10:AE10)</f>
        <v>74</v>
      </c>
      <c r="I10" s="83">
        <f>MIN(pivå!J10:AE10)</f>
        <v>66</v>
      </c>
      <c r="J10" s="82">
        <f>(ltprof09!AG10+ltprof09!AH10)</f>
        <v>11.428571428571429</v>
      </c>
      <c r="K10" s="82" t="str">
        <f>IF(ISERROR(HLOOKUP(ltprof09!$A$250,'ltprof tidigare'!$J$2:$AF$247,ltprof09!A10,0)*100),"-",(HLOOKUP(ltprof09!$A$250,'ltprof tidigare'!$J$2:$AF$247,ltprof09!A10,0)*100))</f>
        <v>-</v>
      </c>
      <c r="L10" s="82" t="str">
        <f>HLOOKUP(ltprof09!$A$250,Tidigare_värde!$J$1:$AD$247,ltprof09!A11,0)</f>
        <v>us</v>
      </c>
      <c r="M10" s="194" t="str">
        <f>IF(ISERROR(IF(pivå!I10=0,((F10-L10)/L10)*100,(((F10-L10)/L10)*100)*-1)),"-",IF(pivå!I10=0,((F10-L10)/L10)*100,(((F10-L10)/L10)*100)*-1))</f>
        <v>-</v>
      </c>
      <c r="N10" s="82"/>
      <c r="O10" s="82"/>
      <c r="P10" s="82"/>
      <c r="Q10" s="82"/>
      <c r="R10" s="81">
        <f>ltprof09!AG10</f>
        <v>5.7142857142857144</v>
      </c>
      <c r="S10" s="81">
        <f>ltprof09!AH10</f>
        <v>5.7142857142857144</v>
      </c>
    </row>
    <row r="11" spans="2:19">
      <c r="B11" s="65"/>
      <c r="C11" s="97" t="s">
        <v>140</v>
      </c>
      <c r="D11" s="51" t="s">
        <v>1978</v>
      </c>
      <c r="E11" s="82">
        <f>IF(ISERROR(HLOOKUP(ltprof09!$A$250,ltprof09!$J$2:$AD$247,ltprof09!A11,0)*100),"-",(HLOOKUP(ltprof09!$A$250,ltprof09!$J$2:$AD$247,ltprof09!A11,0)*100))</f>
        <v>10</v>
      </c>
      <c r="F11" s="84">
        <f>HLOOKUP(ltprof09!$A$250,pivå!$J$1:$AD$247,ltprof09!A12,0)</f>
        <v>18</v>
      </c>
      <c r="G11" s="84">
        <f>pivå!AE11</f>
        <v>20</v>
      </c>
      <c r="H11" s="83">
        <f>MAX(pivå!J11:AE11)</f>
        <v>31</v>
      </c>
      <c r="I11" s="83">
        <f>MIN(pivå!J11:AE11)</f>
        <v>15</v>
      </c>
      <c r="J11" s="82">
        <f>(ltprof09!AG11+ltprof09!AH11)</f>
        <v>80</v>
      </c>
      <c r="K11" s="82" t="str">
        <f>IF(ISERROR(HLOOKUP(ltprof09!$A$250,'ltprof tidigare'!$J$2:$AF$247,ltprof09!A11,0)*100),"-",(HLOOKUP(ltprof09!$A$250,'ltprof tidigare'!$J$2:$AF$247,ltprof09!A11,0)*100))</f>
        <v>-</v>
      </c>
      <c r="L11" s="82" t="str">
        <f>HLOOKUP(ltprof09!$A$250,Tidigare_värde!$J$1:$AD$247,ltprof09!A12,0)</f>
        <v>us</v>
      </c>
      <c r="M11" s="194" t="str">
        <f>IF(ISERROR(IF(pivå!I11=0,((F11-L11)/L11)*100,(((F11-L11)/L11)*100)*-1)),"-",IF(pivå!I11=0,((F11-L11)/L11)*100,(((F11-L11)/L11)*100)*-1))</f>
        <v>-</v>
      </c>
      <c r="N11" s="82"/>
      <c r="O11" s="82"/>
      <c r="P11" s="82"/>
      <c r="Q11" s="82"/>
      <c r="R11" s="81">
        <f>ltprof09!AG11</f>
        <v>25</v>
      </c>
      <c r="S11" s="81">
        <f>ltprof09!AH11</f>
        <v>55</v>
      </c>
    </row>
    <row r="12" spans="2:19">
      <c r="B12" s="65"/>
      <c r="C12" s="97" t="s">
        <v>140</v>
      </c>
      <c r="D12" s="51" t="s">
        <v>1979</v>
      </c>
      <c r="E12" s="82">
        <f>IF(ISERROR(HLOOKUP(ltprof09!$A$250,ltprof09!$J$2:$AD$247,ltprof09!A12,0)*100),"-",(HLOOKUP(ltprof09!$A$250,ltprof09!$J$2:$AD$247,ltprof09!A12,0)*100))</f>
        <v>14.285714285714285</v>
      </c>
      <c r="F12" s="84">
        <f>HLOOKUP(ltprof09!$A$250,pivå!$J$1:$AD$247,ltprof09!A13,0)</f>
        <v>12</v>
      </c>
      <c r="G12" s="84">
        <f>pivå!AE12</f>
        <v>14</v>
      </c>
      <c r="H12" s="83">
        <f>MAX(pivå!J12:AE12)</f>
        <v>18</v>
      </c>
      <c r="I12" s="83">
        <f>MIN(pivå!J12:AE12)</f>
        <v>10</v>
      </c>
      <c r="J12" s="82">
        <f>(ltprof09!AG12+ltprof09!AH12)</f>
        <v>57.142857142857139</v>
      </c>
      <c r="K12" s="82" t="str">
        <f>IF(ISERROR(HLOOKUP(ltprof09!$A$250,'ltprof tidigare'!$J$2:$AF$247,ltprof09!A12,0)*100),"-",(HLOOKUP(ltprof09!$A$250,'ltprof tidigare'!$J$2:$AF$247,ltprof09!A12,0)*100))</f>
        <v>-</v>
      </c>
      <c r="L12" s="82" t="str">
        <f>HLOOKUP(ltprof09!$A$250,Tidigare_värde!$J$1:$AD$247,ltprof09!A13,0)</f>
        <v>us</v>
      </c>
      <c r="M12" s="194" t="str">
        <f>IF(ISERROR(IF(pivå!I12=0,((F12-L12)/L12)*100,(((F12-L12)/L12)*100)*-1)),"-",IF(pivå!I12=0,((F12-L12)/L12)*100,(((F12-L12)/L12)*100)*-1))</f>
        <v>-</v>
      </c>
      <c r="N12" s="82"/>
      <c r="O12" s="82"/>
      <c r="P12" s="82"/>
      <c r="Q12" s="82"/>
      <c r="R12" s="81">
        <f>ltprof09!AG12</f>
        <v>28.571428571428569</v>
      </c>
      <c r="S12" s="81">
        <f>ltprof09!AH12</f>
        <v>28.571428571428569</v>
      </c>
    </row>
    <row r="13" spans="2:19">
      <c r="B13" s="65"/>
      <c r="C13" s="97" t="s">
        <v>140</v>
      </c>
      <c r="D13" s="51" t="s">
        <v>1980</v>
      </c>
      <c r="E13" s="82">
        <f>IF(ISERROR(HLOOKUP(ltprof09!$A$250,ltprof09!$J$2:$AD$247,ltprof09!A13,0)*100),"-",(HLOOKUP(ltprof09!$A$250,ltprof09!$J$2:$AD$247,ltprof09!A13,0)*100))</f>
        <v>11.111111111111111</v>
      </c>
      <c r="F13" s="84">
        <f>HLOOKUP(ltprof09!$A$250,pivå!$J$1:$AD$247,ltprof09!A14,0)</f>
        <v>16</v>
      </c>
      <c r="G13" s="84">
        <f>pivå!AE13</f>
        <v>18</v>
      </c>
      <c r="H13" s="83">
        <f>MAX(pivå!J13:AE13)</f>
        <v>23</v>
      </c>
      <c r="I13" s="83">
        <f>MIN(pivå!J13:AE13)</f>
        <v>14</v>
      </c>
      <c r="J13" s="82">
        <f>(ltprof09!AG13+ltprof09!AH13)</f>
        <v>50</v>
      </c>
      <c r="K13" s="82" t="str">
        <f>IF(ISERROR(HLOOKUP(ltprof09!$A$250,'ltprof tidigare'!$J$2:$AF$247,ltprof09!A13,0)*100),"-",(HLOOKUP(ltprof09!$A$250,'ltprof tidigare'!$J$2:$AF$247,ltprof09!A13,0)*100))</f>
        <v>-</v>
      </c>
      <c r="L13" s="82" t="str">
        <f>HLOOKUP(ltprof09!$A$250,Tidigare_värde!$J$1:$AD$247,ltprof09!A14,0)</f>
        <v>us</v>
      </c>
      <c r="M13" s="194" t="str">
        <f>IF(ISERROR(IF(pivå!I13=0,((F13-L13)/L13)*100,(((F13-L13)/L13)*100)*-1)),"-",IF(pivå!I13=0,((F13-L13)/L13)*100,(((F13-L13)/L13)*100)*-1))</f>
        <v>-</v>
      </c>
      <c r="N13" s="82"/>
      <c r="O13" s="82"/>
      <c r="P13" s="82"/>
      <c r="Q13" s="82"/>
      <c r="R13" s="81">
        <f>ltprof09!AG13</f>
        <v>22.222222222222221</v>
      </c>
      <c r="S13" s="81">
        <f>ltprof09!AH13</f>
        <v>27.777777777777779</v>
      </c>
    </row>
    <row r="14" spans="2:19">
      <c r="B14" s="65"/>
      <c r="C14" s="97" t="s">
        <v>1496</v>
      </c>
      <c r="D14" s="51" t="s">
        <v>1981</v>
      </c>
      <c r="E14" s="82">
        <f>IF(ISERROR(HLOOKUP(ltprof09!$A$250,ltprof09!$J$2:$AD$247,ltprof09!A14,0)*100),"-",(HLOOKUP(ltprof09!$A$250,ltprof09!$J$2:$AD$247,ltprof09!A14,0)*100))</f>
        <v>2.9382861350347627</v>
      </c>
      <c r="F14" s="83">
        <f>HLOOKUP(ltprof09!$A$250,pivå!$J$1:$AD$247,ltprof09!A15,0)</f>
        <v>33.482700000000001</v>
      </c>
      <c r="G14" s="83">
        <f>pivå!AE14</f>
        <v>34.496299999999998</v>
      </c>
      <c r="H14" s="83">
        <f>MAX(pivå!J14:AE14)</f>
        <v>43.557699999999997</v>
      </c>
      <c r="I14" s="83">
        <f>MIN(pivå!J14:AE14)</f>
        <v>23.2987</v>
      </c>
      <c r="J14" s="82">
        <f>(ltprof09!AG14+ltprof09!AH14)</f>
        <v>58.728037499673874</v>
      </c>
      <c r="K14" s="82">
        <f>IF(ISERROR(HLOOKUP(ltprof09!$A$250,'ltprof tidigare'!$J$2:$AF$247,ltprof09!A14,0)*100),"-",(HLOOKUP(ltprof09!$A$250,'ltprof tidigare'!$J$2:$AF$247,ltprof09!A14,0)*100))</f>
        <v>12.491190812531011</v>
      </c>
      <c r="L14" s="82">
        <f>HLOOKUP(ltprof09!$A$250,Tidigare_värde!$J$1:$AD$247,ltprof09!A15,0)</f>
        <v>27.6905</v>
      </c>
      <c r="M14" s="194">
        <f>IF(ISERROR(IF(pivå!I14=0,((F14-L14)/L14)*100,(((F14-L14)/L14)*100)*-1)),"-",IF(pivå!I14=0,((F14-L14)/L14)*100,(((F14-L14)/L14)*100)*-1))</f>
        <v>-20.917643235044515</v>
      </c>
      <c r="N14" s="82"/>
      <c r="O14" s="82"/>
      <c r="P14" s="82"/>
      <c r="Q14" s="82"/>
      <c r="R14" s="81">
        <f>ltprof09!AG14</f>
        <v>32.460292843000552</v>
      </c>
      <c r="S14" s="81">
        <f>ltprof09!AH14</f>
        <v>26.267744656673326</v>
      </c>
    </row>
    <row r="15" spans="2:19">
      <c r="B15" s="65"/>
      <c r="C15" s="97" t="s">
        <v>1496</v>
      </c>
      <c r="D15" s="51" t="s">
        <v>1982</v>
      </c>
      <c r="E15" s="82">
        <f>IF(ISERROR(HLOOKUP(ltprof09!$A$250,ltprof09!$J$2:$AD$247,ltprof09!A15,0)*100),"-",(HLOOKUP(ltprof09!$A$250,ltprof09!$J$2:$AD$247,ltprof09!A15,0)*100))</f>
        <v>14.699207993613724</v>
      </c>
      <c r="F15" s="83">
        <f>HLOOKUP(ltprof09!$A$250,pivå!$J$1:$AD$247,ltprof09!A16,0)</f>
        <v>47.5505</v>
      </c>
      <c r="G15" s="83">
        <f>pivå!AE15</f>
        <v>55.744500000000002</v>
      </c>
      <c r="H15" s="83">
        <f>MAX(pivå!J15:AE15)</f>
        <v>64.871600000000001</v>
      </c>
      <c r="I15" s="83">
        <f>MIN(pivå!J15:AE15)</f>
        <v>42.138800000000003</v>
      </c>
      <c r="J15" s="82">
        <f>(ltprof09!AG15+ltprof09!AH15)</f>
        <v>40.780346043107386</v>
      </c>
      <c r="K15" s="82">
        <f>IF(ISERROR(HLOOKUP(ltprof09!$A$250,'ltprof tidigare'!$J$2:$AF$247,ltprof09!A15,0)*100),"-",(HLOOKUP(ltprof09!$A$250,'ltprof tidigare'!$J$2:$AF$247,ltprof09!A15,0)*100))</f>
        <v>14.801262685083138</v>
      </c>
      <c r="L15" s="82">
        <f>HLOOKUP(ltprof09!$A$250,Tidigare_värde!$J$1:$AD$247,ltprof09!A16,0)</f>
        <v>49.013300000000001</v>
      </c>
      <c r="M15" s="194">
        <f>IF(ISERROR(IF(pivå!I15=0,((F15-L15)/L15)*100,(((F15-L15)/L15)*100)*-1)),"-",IF(pivå!I15=0,((F15-L15)/L15)*100,(((F15-L15)/L15)*100)*-1))</f>
        <v>2.9844960449510674</v>
      </c>
      <c r="N15" s="82"/>
      <c r="O15" s="82"/>
      <c r="P15" s="82"/>
      <c r="Q15" s="82"/>
      <c r="R15" s="81">
        <f>ltprof09!AG15</f>
        <v>24.407250939554572</v>
      </c>
      <c r="S15" s="81">
        <f>ltprof09!AH15</f>
        <v>16.373095103552814</v>
      </c>
    </row>
    <row r="16" spans="2:19">
      <c r="B16" s="65"/>
      <c r="C16" s="97" t="s">
        <v>1496</v>
      </c>
      <c r="D16" s="51" t="s">
        <v>1983</v>
      </c>
      <c r="E16" s="82">
        <f>IF(ISERROR(HLOOKUP(ltprof09!$A$250,ltprof09!$J$2:$AD$247,ltprof09!A16,0)*100),"-",(HLOOKUP(ltprof09!$A$250,ltprof09!$J$2:$AD$247,ltprof09!A16,0)*100))</f>
        <v>9.2282887537448595</v>
      </c>
      <c r="F16" s="83">
        <f>HLOOKUP(ltprof09!$A$250,pivå!$J$1:$AD$247,ltprof09!A17,0)</f>
        <v>40.479100000000003</v>
      </c>
      <c r="G16" s="83">
        <f>pivå!AE16</f>
        <v>44.5944</v>
      </c>
      <c r="H16" s="83">
        <f>MAX(pivå!J16:AE16)</f>
        <v>52.295999999999999</v>
      </c>
      <c r="I16" s="83">
        <f>MIN(pivå!J16:AE16)</f>
        <v>32.225099999999998</v>
      </c>
      <c r="J16" s="82">
        <f>(ltprof09!AG16+ltprof09!AH16)</f>
        <v>45.00766912437436</v>
      </c>
      <c r="K16" s="82">
        <f>IF(ISERROR(HLOOKUP(ltprof09!$A$250,'ltprof tidigare'!$J$2:$AF$247,ltprof09!A16,0)*100),"-",(HLOOKUP(ltprof09!$A$250,'ltprof tidigare'!$J$2:$AF$247,ltprof09!A16,0)*100))</f>
        <v>14.323825346365632</v>
      </c>
      <c r="L16" s="82">
        <f>HLOOKUP(ltprof09!$A$250,Tidigare_värde!$J$1:$AD$247,ltprof09!A17,0)</f>
        <v>37.542700000000004</v>
      </c>
      <c r="M16" s="194">
        <f>IF(ISERROR(IF(pivå!I16=0,((F16-L16)/L16)*100,(((F16-L16)/L16)*100)*-1)),"-",IF(pivå!I16=0,((F16-L16)/L16)*100,(((F16-L16)/L16)*100)*-1))</f>
        <v>-7.8214939255833986</v>
      </c>
      <c r="N16" s="82"/>
      <c r="O16" s="82"/>
      <c r="P16" s="82"/>
      <c r="Q16" s="82"/>
      <c r="R16" s="81">
        <f>ltprof09!AG16</f>
        <v>27.737339217480226</v>
      </c>
      <c r="S16" s="81">
        <f>ltprof09!AH16</f>
        <v>17.270329906894137</v>
      </c>
    </row>
    <row r="17" spans="2:19">
      <c r="B17" s="65"/>
      <c r="C17" s="97" t="s">
        <v>1496</v>
      </c>
      <c r="D17" s="51" t="s">
        <v>1984</v>
      </c>
      <c r="E17" s="82">
        <f>IF(ISERROR(HLOOKUP(ltprof09!$A$250,ltprof09!$J$2:$AD$247,ltprof09!A17,0)*100),"-",(HLOOKUP(ltprof09!$A$250,ltprof09!$J$2:$AD$247,ltprof09!A17,0)*100))</f>
        <v>-4.5289546315963527</v>
      </c>
      <c r="F17" s="83">
        <f>HLOOKUP(ltprof09!$A$250,pivå!$J$1:$AD$247,ltprof09!A18,0)</f>
        <v>41.091900000000003</v>
      </c>
      <c r="G17" s="83">
        <f>pivå!AE17</f>
        <v>39.311500000000002</v>
      </c>
      <c r="H17" s="83">
        <f>MAX(pivå!J17:AE17)</f>
        <v>48.036799999999999</v>
      </c>
      <c r="I17" s="83">
        <f>MIN(pivå!J17:AE17)</f>
        <v>30.773299999999999</v>
      </c>
      <c r="J17" s="82">
        <f>(ltprof09!AG17+ltprof09!AH17)</f>
        <v>43.914630578838249</v>
      </c>
      <c r="K17" s="82">
        <f>IF(ISERROR(HLOOKUP(ltprof09!$A$250,'ltprof tidigare'!$J$2:$AF$247,ltprof09!A17,0)*100),"-",(HLOOKUP(ltprof09!$A$250,'ltprof tidigare'!$J$2:$AF$247,ltprof09!A17,0)*100))</f>
        <v>-28.816766369102076</v>
      </c>
      <c r="L17" s="82">
        <f>HLOOKUP(ltprof09!$A$250,Tidigare_värde!$J$1:$AD$247,ltprof09!A18,0)</f>
        <v>59.841700000000003</v>
      </c>
      <c r="M17" s="194">
        <f>IF(ISERROR(IF(pivå!I17=0,((F17-L17)/L17)*100,(((F17-L17)/L17)*100)*-1)),"-",IF(pivå!I17=0,((F17-L17)/L17)*100,(((F17-L17)/L17)*100)*-1))</f>
        <v>31.332331802071128</v>
      </c>
      <c r="N17" s="82"/>
      <c r="O17" s="82"/>
      <c r="P17" s="82"/>
      <c r="Q17" s="82"/>
      <c r="R17" s="81">
        <f>ltprof09!AG17</f>
        <v>21.719344212253418</v>
      </c>
      <c r="S17" s="81">
        <f>ltprof09!AH17</f>
        <v>22.195286366584831</v>
      </c>
    </row>
    <row r="18" spans="2:19">
      <c r="B18" s="65"/>
      <c r="C18" s="97" t="s">
        <v>1496</v>
      </c>
      <c r="D18" s="51" t="s">
        <v>1985</v>
      </c>
      <c r="E18" s="82">
        <f>IF(ISERROR(HLOOKUP(ltprof09!$A$250,ltprof09!$J$2:$AD$247,ltprof09!A18,0)*100),"-",(HLOOKUP(ltprof09!$A$250,ltprof09!$J$2:$AD$247,ltprof09!A18,0)*100))</f>
        <v>-24.478720716421257</v>
      </c>
      <c r="F18" s="83">
        <f>HLOOKUP(ltprof09!$A$250,pivå!$J$1:$AD$247,ltprof09!A19,0)</f>
        <v>70.945899999999995</v>
      </c>
      <c r="G18" s="83">
        <f>pivå!AE18</f>
        <v>56.994399999999999</v>
      </c>
      <c r="H18" s="83">
        <f>MAX(pivå!J18:AE18)</f>
        <v>71.879000000000005</v>
      </c>
      <c r="I18" s="83">
        <f>MIN(pivå!J18:AE18)</f>
        <v>40.734299999999998</v>
      </c>
      <c r="J18" s="82">
        <f>(ltprof09!AG18+ltprof09!AH18)</f>
        <v>54.645193211964695</v>
      </c>
      <c r="K18" s="82">
        <f>IF(ISERROR(HLOOKUP(ltprof09!$A$250,'ltprof tidigare'!$J$2:$AF$247,ltprof09!A18,0)*100),"-",(HLOOKUP(ltprof09!$A$250,'ltprof tidigare'!$J$2:$AF$247,ltprof09!A18,0)*100))</f>
        <v>-17.786444884651264</v>
      </c>
      <c r="L18" s="82">
        <f>HLOOKUP(ltprof09!$A$250,Tidigare_värde!$J$1:$AD$247,ltprof09!A19,0)</f>
        <v>76.406300000000002</v>
      </c>
      <c r="M18" s="194">
        <f>IF(ISERROR(IF(pivå!I18=0,((F18-L18)/L18)*100,(((F18-L18)/L18)*100)*-1)),"-",IF(pivå!I18=0,((F18-L18)/L18)*100,(((F18-L18)/L18)*100)*-1))</f>
        <v>7.1465311106544966</v>
      </c>
      <c r="N18" s="82"/>
      <c r="O18" s="82"/>
      <c r="P18" s="82"/>
      <c r="Q18" s="82"/>
      <c r="R18" s="81">
        <f>ltprof09!AG18</f>
        <v>28.529294106087615</v>
      </c>
      <c r="S18" s="81">
        <f>ltprof09!AH18</f>
        <v>26.115899105877077</v>
      </c>
    </row>
    <row r="19" spans="2:19">
      <c r="B19" s="65"/>
      <c r="C19" s="97" t="s">
        <v>1496</v>
      </c>
      <c r="D19" s="51" t="s">
        <v>1986</v>
      </c>
      <c r="E19" s="82">
        <f>IF(ISERROR(HLOOKUP(ltprof09!$A$250,ltprof09!$J$2:$AD$247,ltprof09!A19,0)*100),"-",(HLOOKUP(ltprof09!$A$250,ltprof09!$J$2:$AD$247,ltprof09!A19,0)*100))</f>
        <v>-16.071793166304278</v>
      </c>
      <c r="F19" s="83">
        <f>HLOOKUP(ltprof09!$A$250,pivå!$J$1:$AD$247,ltprof09!A20,0)</f>
        <v>55.144199999999998</v>
      </c>
      <c r="G19" s="83">
        <f>pivå!AE19</f>
        <v>47.508699999999997</v>
      </c>
      <c r="H19" s="83">
        <f>MAX(pivå!J19:AE19)</f>
        <v>58.399099999999997</v>
      </c>
      <c r="I19" s="83">
        <f>MIN(pivå!J19:AE19)</f>
        <v>35.531799999999997</v>
      </c>
      <c r="J19" s="82">
        <f>(ltprof09!AG19+ltprof09!AH19)</f>
        <v>48.132868295701627</v>
      </c>
      <c r="K19" s="82">
        <f>IF(ISERROR(HLOOKUP(ltprof09!$A$250,'ltprof tidigare'!$J$2:$AF$247,ltprof09!A19,0)*100),"-",(HLOOKUP(ltprof09!$A$250,'ltprof tidigare'!$J$2:$AF$247,ltprof09!A19,0)*100))</f>
        <v>-23.708243802067098</v>
      </c>
      <c r="L19" s="82">
        <f>HLOOKUP(ltprof09!$A$250,Tidigare_värde!$J$1:$AD$247,ltprof09!A20,0)</f>
        <v>67.877600000000001</v>
      </c>
      <c r="M19" s="194">
        <f>IF(ISERROR(IF(pivå!I19=0,((F19-L19)/L19)*100,(((F19-L19)/L19)*100)*-1)),"-",IF(pivå!I19=0,((F19-L19)/L19)*100,(((F19-L19)/L19)*100)*-1))</f>
        <v>18.75935507442809</v>
      </c>
      <c r="N19" s="82"/>
      <c r="O19" s="82"/>
      <c r="P19" s="82"/>
      <c r="Q19" s="82"/>
      <c r="R19" s="81">
        <f>ltprof09!AG19</f>
        <v>25.209908921944823</v>
      </c>
      <c r="S19" s="81">
        <f>ltprof09!AH19</f>
        <v>22.922959373756807</v>
      </c>
    </row>
    <row r="20" spans="2:19">
      <c r="B20" s="65"/>
      <c r="C20" s="97" t="s">
        <v>140</v>
      </c>
      <c r="D20" s="51" t="s">
        <v>1987</v>
      </c>
      <c r="E20" s="82">
        <f>IF(ISERROR(HLOOKUP(ltprof09!$A$250,ltprof09!$J$2:$AD$247,ltprof09!A20,0)*100),"-",(HLOOKUP(ltprof09!$A$250,ltprof09!$J$2:$AD$247,ltprof09!A20,0)*100))</f>
        <v>-7.9958761535300988</v>
      </c>
      <c r="F20" s="83">
        <f>HLOOKUP(ltprof09!$A$250,pivå!$J$1:$AD$247,ltprof09!A21,0)</f>
        <v>42.843800000000002</v>
      </c>
      <c r="G20" s="83">
        <f>pivå!AE20</f>
        <v>39.671700000000001</v>
      </c>
      <c r="H20" s="83">
        <f>MAX(pivå!J20:AE20)</f>
        <v>48.909799999999997</v>
      </c>
      <c r="I20" s="83">
        <f>MIN(pivå!J20:AE20)</f>
        <v>21.918500000000002</v>
      </c>
      <c r="J20" s="82">
        <f>(ltprof09!AG20+ltprof09!AH20)</f>
        <v>68.036660894289867</v>
      </c>
      <c r="K20" s="82">
        <f>IF(ISERROR(HLOOKUP(ltprof09!$A$250,'ltprof tidigare'!$J$2:$AF$247,ltprof09!A20,0)*100),"-",(HLOOKUP(ltprof09!$A$250,'ltprof tidigare'!$J$2:$AF$247,ltprof09!A20,0)*100))</f>
        <v>2.3016650342801053</v>
      </c>
      <c r="L20" s="82">
        <f>HLOOKUP(ltprof09!$A$250,Tidigare_värde!$J$1:$AD$247,ltprof09!A21,0)</f>
        <v>41.895000000000003</v>
      </c>
      <c r="M20" s="194">
        <f>IF(ISERROR(IF(pivå!I20=0,((F20-L20)/L20)*100,(((F20-L20)/L20)*100)*-1)),"-",IF(pivå!I20=0,((F20-L20)/L20)*100,(((F20-L20)/L20)*100)*-1))</f>
        <v>-2.2647093925289377</v>
      </c>
      <c r="N20" s="82"/>
      <c r="O20" s="82"/>
      <c r="P20" s="82"/>
      <c r="Q20" s="82"/>
      <c r="R20" s="81">
        <f>ltprof09!AG20</f>
        <v>44.750287988666983</v>
      </c>
      <c r="S20" s="81">
        <f>ltprof09!AH20</f>
        <v>23.286372905622887</v>
      </c>
    </row>
    <row r="21" spans="2:19">
      <c r="B21" s="65"/>
      <c r="C21" s="97" t="s">
        <v>140</v>
      </c>
      <c r="D21" s="51" t="s">
        <v>1988</v>
      </c>
      <c r="E21" s="82">
        <f>IF(ISERROR(HLOOKUP(ltprof09!$A$250,ltprof09!$J$2:$AD$247,ltprof09!A21,0)*100),"-",(HLOOKUP(ltprof09!$A$250,ltprof09!$J$2:$AD$247,ltprof09!A21,0)*100))</f>
        <v>-10.313999707536251</v>
      </c>
      <c r="F21" s="83">
        <f>HLOOKUP(ltprof09!$A$250,pivå!$J$1:$AD$247,ltprof09!A22,0)</f>
        <v>116.1741</v>
      </c>
      <c r="G21" s="83">
        <f>pivå!AE21</f>
        <v>105.3122</v>
      </c>
      <c r="H21" s="83">
        <f>MAX(pivå!J21:AE21)</f>
        <v>124.5087</v>
      </c>
      <c r="I21" s="83">
        <f>MIN(pivå!J21:AE21)</f>
        <v>89.250900000000001</v>
      </c>
      <c r="J21" s="82">
        <f>(ltprof09!AG21+ltprof09!AH21)</f>
        <v>33.479311988544538</v>
      </c>
      <c r="K21" s="82">
        <f>IF(ISERROR(HLOOKUP(ltprof09!$A$250,'ltprof tidigare'!$J$2:$AF$247,ltprof09!A21,0)*100),"-",(HLOOKUP(ltprof09!$A$250,'ltprof tidigare'!$J$2:$AF$247,ltprof09!A21,0)*100))</f>
        <v>-25.802898992722866</v>
      </c>
      <c r="L21" s="82">
        <f>HLOOKUP(ltprof09!$A$250,Tidigare_värde!$J$1:$AD$247,ltprof09!A22,0)</f>
        <v>148.499</v>
      </c>
      <c r="M21" s="194">
        <f>IF(ISERROR(IF(pivå!I21=0,((F21-L21)/L21)*100,(((F21-L21)/L21)*100)*-1)),"-",IF(pivå!I21=0,((F21-L21)/L21)*100,(((F21-L21)/L21)*100)*-1))</f>
        <v>21.767756011824996</v>
      </c>
      <c r="N21" s="82"/>
      <c r="O21" s="82"/>
      <c r="P21" s="82"/>
      <c r="Q21" s="82"/>
      <c r="R21" s="81">
        <f>ltprof09!AG21</f>
        <v>15.251129498766527</v>
      </c>
      <c r="S21" s="81">
        <f>ltprof09!AH21</f>
        <v>18.22818248977801</v>
      </c>
    </row>
    <row r="22" spans="2:19">
      <c r="B22" s="65"/>
      <c r="C22" s="97" t="s">
        <v>140</v>
      </c>
      <c r="D22" s="51" t="s">
        <v>1989</v>
      </c>
      <c r="E22" s="82">
        <f>IF(ISERROR(HLOOKUP(ltprof09!$A$250,ltprof09!$J$2:$AD$247,ltprof09!A22,0)*100),"-",(HLOOKUP(ltprof09!$A$250,ltprof09!$J$2:$AD$247,ltprof09!A22,0)*100))</f>
        <v>-10.395549519106176</v>
      </c>
      <c r="F22" s="83">
        <f>HLOOKUP(ltprof09!$A$250,pivå!$J$1:$AD$247,ltprof09!A23,0)</f>
        <v>77.9482</v>
      </c>
      <c r="G22" s="83">
        <f>pivå!AE22</f>
        <v>70.608099999999993</v>
      </c>
      <c r="H22" s="83">
        <f>MAX(pivå!J22:AE22)</f>
        <v>83.592100000000002</v>
      </c>
      <c r="I22" s="83">
        <f>MIN(pivå!J22:AE22)</f>
        <v>57.260100000000001</v>
      </c>
      <c r="J22" s="82">
        <f>(ltprof09!AG22+ltprof09!AH22)</f>
        <v>37.293171746584321</v>
      </c>
      <c r="K22" s="82">
        <f>IF(ISERROR(HLOOKUP(ltprof09!$A$250,'ltprof tidigare'!$J$2:$AF$247,ltprof09!A22,0)*100),"-",(HLOOKUP(ltprof09!$A$250,'ltprof tidigare'!$J$2:$AF$247,ltprof09!A22,0)*100))</f>
        <v>-19.300606107202807</v>
      </c>
      <c r="L22" s="82">
        <f>HLOOKUP(ltprof09!$A$250,Tidigare_värde!$J$1:$AD$247,ltprof09!A23,0)</f>
        <v>93.100999999999999</v>
      </c>
      <c r="M22" s="194">
        <f>IF(ISERROR(IF(pivå!I22=0,((F22-L22)/L22)*100,(((F22-L22)/L22)*100)*-1)),"-",IF(pivå!I22=0,((F22-L22)/L22)*100,(((F22-L22)/L22)*100)*-1))</f>
        <v>16.275657619144798</v>
      </c>
      <c r="N22" s="82"/>
      <c r="O22" s="82"/>
      <c r="P22" s="82"/>
      <c r="Q22" s="82"/>
      <c r="R22" s="81">
        <f>ltprof09!AG22</f>
        <v>18.904346668441711</v>
      </c>
      <c r="S22" s="81">
        <f>ltprof09!AH22</f>
        <v>18.388825078142606</v>
      </c>
    </row>
    <row r="23" spans="2:19">
      <c r="B23" s="65"/>
      <c r="C23" s="97"/>
      <c r="D23" s="51" t="s">
        <v>1990</v>
      </c>
      <c r="E23" s="82">
        <f>IF(ISERROR(HLOOKUP(ltprof09!$A$250,ltprof09!$J$2:$AD$247,ltprof09!A23,0)*100),"-",(HLOOKUP(ltprof09!$A$250,ltprof09!$J$2:$AD$247,ltprof09!A23,0)*100))</f>
        <v>-4.3305571535153469</v>
      </c>
      <c r="F23" s="84">
        <f>HLOOKUP(ltprof09!$A$250,pivå!$J$1:$AD$247,ltprof09!A24,0)</f>
        <v>1096.7570559999999</v>
      </c>
      <c r="G23" s="84">
        <f>pivå!AE23</f>
        <v>1051.232818</v>
      </c>
      <c r="H23" s="84">
        <f>MAX(pivå!J23:AE23)</f>
        <v>1189.97928</v>
      </c>
      <c r="I23" s="84">
        <f>MIN(pivå!J23:AE23)</f>
        <v>886.91917369999999</v>
      </c>
      <c r="J23" s="82">
        <f>(ltprof09!AG23+ltprof09!AH23)</f>
        <v>28.829018758811245</v>
      </c>
      <c r="K23" s="82">
        <f>IF(ISERROR(HLOOKUP(ltprof09!$A$250,'ltprof tidigare'!$J$2:$AF$247,ltprof09!A23,0)*100),"-",(HLOOKUP(ltprof09!$A$250,'ltprof tidigare'!$J$2:$AF$247,ltprof09!A23,0)*100))</f>
        <v>-11.487472245958235</v>
      </c>
      <c r="L23" s="82">
        <f>HLOOKUP(ltprof09!$A$250,Tidigare_värde!$J$1:$AD$247,ltprof09!A24,0)</f>
        <v>1194.454469</v>
      </c>
      <c r="M23" s="194">
        <f>IF(ISERROR(IF(pivå!I23=0,((F23-L23)/L23)*100,(((F23-L23)/L23)*100)*-1)),"-",IF(pivå!I23=0,((F23-L23)/L23)*100,(((F23-L23)/L23)*100)*-1))</f>
        <v>8.1792496520853231</v>
      </c>
      <c r="N23" s="82"/>
      <c r="O23" s="82"/>
      <c r="P23" s="82"/>
      <c r="Q23" s="82"/>
      <c r="R23" s="81">
        <f>ltprof09!AG23</f>
        <v>15.630566463156212</v>
      </c>
      <c r="S23" s="81">
        <f>ltprof09!AH23</f>
        <v>13.198452295655031</v>
      </c>
    </row>
    <row r="24" spans="2:19">
      <c r="B24" s="65"/>
      <c r="C24" s="97"/>
      <c r="D24" s="51" t="s">
        <v>1991</v>
      </c>
      <c r="E24" s="82">
        <f>IF(ISERROR(HLOOKUP(ltprof09!$A$250,ltprof09!$J$2:$AD$247,ltprof09!A24,0)*100),"-",(HLOOKUP(ltprof09!$A$250,ltprof09!$J$2:$AD$247,ltprof09!A24,0)*100))</f>
        <v>-9.2081947349888402</v>
      </c>
      <c r="F24" s="84">
        <f>HLOOKUP(ltprof09!$A$250,pivå!$J$1:$AD$247,ltprof09!A25,0)</f>
        <v>1452.109766</v>
      </c>
      <c r="G24" s="84">
        <f>pivå!AE24</f>
        <v>1329.671065</v>
      </c>
      <c r="H24" s="84">
        <f>MAX(pivå!J24:AE24)</f>
        <v>1492.0960070000001</v>
      </c>
      <c r="I24" s="84">
        <f>MIN(pivå!J24:AE24)</f>
        <v>1035.809704</v>
      </c>
      <c r="J24" s="82">
        <f>(ltprof09!AG24+ltprof09!AH24)</f>
        <v>34.3157277773808</v>
      </c>
      <c r="K24" s="82">
        <f>IF(ISERROR(HLOOKUP(ltprof09!$A$250,'ltprof tidigare'!$J$2:$AF$247,ltprof09!A24,0)*100),"-",(HLOOKUP(ltprof09!$A$250,'ltprof tidigare'!$J$2:$AF$247,ltprof09!A24,0)*100))</f>
        <v>-10.744856971007756</v>
      </c>
      <c r="L24" s="82">
        <f>HLOOKUP(ltprof09!$A$250,Tidigare_värde!$J$1:$AD$247,ltprof09!A25,0)</f>
        <v>1560.547413</v>
      </c>
      <c r="M24" s="194">
        <f>IF(ISERROR(IF(pivå!I24=0,((F24-L24)/L24)*100,(((F24-L24)/L24)*100)*-1)),"-",IF(pivå!I24=0,((F24-L24)/L24)*100,(((F24-L24)/L24)*100)*-1))</f>
        <v>6.9486928815279754</v>
      </c>
      <c r="N24" s="82"/>
      <c r="O24" s="82"/>
      <c r="P24" s="82"/>
      <c r="Q24" s="82"/>
      <c r="R24" s="81">
        <f>ltprof09!AG24</f>
        <v>22.100305010397438</v>
      </c>
      <c r="S24" s="81">
        <f>ltprof09!AH24</f>
        <v>12.215422766983359</v>
      </c>
    </row>
    <row r="25" spans="2:19">
      <c r="B25" s="65"/>
      <c r="C25" s="97"/>
      <c r="D25" s="51" t="s">
        <v>1992</v>
      </c>
      <c r="E25" s="82">
        <f>IF(ISERROR(HLOOKUP(ltprof09!$A$250,ltprof09!$J$2:$AD$247,ltprof09!A25,0)*100),"-",(HLOOKUP(ltprof09!$A$250,ltprof09!$J$2:$AD$247,ltprof09!A25,0)*100))</f>
        <v>-7.0859556649312125</v>
      </c>
      <c r="F25" s="84">
        <f>HLOOKUP(ltprof09!$A$250,pivå!$J$1:$AD$247,ltprof09!A26,0)</f>
        <v>1252.501722</v>
      </c>
      <c r="G25" s="84">
        <f>pivå!AE25</f>
        <v>1169.6227710000001</v>
      </c>
      <c r="H25" s="84">
        <f>MAX(pivå!J25:AE25)</f>
        <v>1315.318718</v>
      </c>
      <c r="I25" s="84">
        <f>MIN(pivå!J25:AE25)</f>
        <v>952.08608860000004</v>
      </c>
      <c r="J25" s="82">
        <f>(ltprof09!AG25+ltprof09!AH25)</f>
        <v>31.055536742794821</v>
      </c>
      <c r="K25" s="82">
        <f>IF(ISERROR(HLOOKUP(ltprof09!$A$250,'ltprof tidigare'!$J$2:$AF$247,ltprof09!A25,0)*100),"-",(HLOOKUP(ltprof09!$A$250,'ltprof tidigare'!$J$2:$AF$247,ltprof09!A25,0)*100))</f>
        <v>-11.871790108803033</v>
      </c>
      <c r="L25" s="82">
        <f>HLOOKUP(ltprof09!$A$250,Tidigare_värde!$J$1:$AD$247,ltprof09!A26,0)</f>
        <v>1359.776036</v>
      </c>
      <c r="M25" s="194">
        <f>IF(ISERROR(IF(pivå!I25=0,((F25-L25)/L25)*100,(((F25-L25)/L25)*100)*-1)),"-",IF(pivå!I25=0,((F25-L25)/L25)*100,(((F25-L25)/L25)*100)*-1))</f>
        <v>7.8891163809273079</v>
      </c>
      <c r="N25" s="82"/>
      <c r="O25" s="82"/>
      <c r="P25" s="82"/>
      <c r="Q25" s="82"/>
      <c r="R25" s="81">
        <f>ltprof09!AG25</f>
        <v>18.598875448877525</v>
      </c>
      <c r="S25" s="81">
        <f>ltprof09!AH25</f>
        <v>12.456661293917296</v>
      </c>
    </row>
    <row r="26" spans="2:19">
      <c r="B26" s="65"/>
      <c r="C26" s="97" t="s">
        <v>140</v>
      </c>
      <c r="D26" s="51" t="s">
        <v>1993</v>
      </c>
      <c r="E26" s="82">
        <f>IF(ISERROR(HLOOKUP(ltprof09!$A$250,ltprof09!$J$2:$AD$247,ltprof09!A26,0)*100),"-",(HLOOKUP(ltprof09!$A$250,ltprof09!$J$2:$AD$247,ltprof09!A26,0)*100))</f>
        <v>-40.370940822273624</v>
      </c>
      <c r="F26" s="83">
        <f>HLOOKUP(ltprof09!$A$250,pivå!$J$1:$AD$247,ltprof09!A27,0)</f>
        <v>33.333300000000001</v>
      </c>
      <c r="G26" s="83">
        <f>pivå!AE26</f>
        <v>55.9011</v>
      </c>
      <c r="H26" s="83">
        <f>MAX(pivå!J26:AE26)</f>
        <v>76.923100000000005</v>
      </c>
      <c r="I26" s="83">
        <f>MIN(pivå!J26:AE26)</f>
        <v>28.571400000000001</v>
      </c>
      <c r="J26" s="82">
        <f>(ltprof09!AG26+ltprof09!AH26)</f>
        <v>86.495077914388091</v>
      </c>
      <c r="K26" s="82" t="str">
        <f>IF(ISERROR(HLOOKUP(ltprof09!$A$250,'ltprof tidigare'!$J$2:$AF$247,ltprof09!A26,0)*100),"-",(HLOOKUP(ltprof09!$A$250,'ltprof tidigare'!$J$2:$AF$247,ltprof09!A26,0)*100))</f>
        <v>-</v>
      </c>
      <c r="L26" s="82" t="str">
        <f>HLOOKUP(ltprof09!$A$250,Tidigare_värde!$J$1:$AD$247,ltprof09!A27,0)</f>
        <v>us</v>
      </c>
      <c r="M26" s="194" t="str">
        <f>IF(ISERROR(IF(pivå!I26=0,((F26-L26)/L26)*100,(((F26-L26)/L26)*100)*-1)),"-",IF(pivå!I26=0,((F26-L26)/L26)*100,(((F26-L26)/L26)*100)*-1))</f>
        <v>-</v>
      </c>
      <c r="N26" s="82"/>
      <c r="O26" s="82"/>
      <c r="P26" s="82"/>
      <c r="Q26" s="82"/>
      <c r="R26" s="81">
        <f>ltprof09!AG26</f>
        <v>37.605700066724992</v>
      </c>
      <c r="S26" s="81">
        <f>ltprof09!AH26</f>
        <v>48.889377847663098</v>
      </c>
    </row>
    <row r="27" spans="2:19" ht="12" thickBot="1">
      <c r="B27" s="66"/>
      <c r="C27" s="98" t="s">
        <v>140</v>
      </c>
      <c r="D27" s="63" t="s">
        <v>1994</v>
      </c>
      <c r="E27" s="85">
        <f>IF(ISERROR(HLOOKUP(ltprof09!$A$250,ltprof09!$J$2:$AD$247,ltprof09!A27,0)*100),"-",(HLOOKUP(ltprof09!$A$250,ltprof09!$J$2:$AD$247,ltprof09!A27,0)*100))</f>
        <v>8.292269519319083</v>
      </c>
      <c r="F27" s="86">
        <f>HLOOKUP(ltprof09!$A$250,pivå!$J$1:$AD$247,ltprof09!A28,0)</f>
        <v>8.9108910889999997</v>
      </c>
      <c r="G27" s="86">
        <f>pivå!AE27</f>
        <v>9.7166193540000005</v>
      </c>
      <c r="H27" s="86">
        <f>MAX(pivå!J27:AE27)</f>
        <v>11.40939597</v>
      </c>
      <c r="I27" s="86">
        <f>MIN(pivå!J27:AE27)</f>
        <v>5.9701492539999998</v>
      </c>
      <c r="J27" s="85">
        <f>(ltprof09!AG27+ltprof09!AH27)</f>
        <v>55.978797952611451</v>
      </c>
      <c r="K27" s="85">
        <f>IF(ISERROR(HLOOKUP(ltprof09!$A$250,'ltprof tidigare'!$J$2:$AF$247,ltprof09!A27,0)*100),"-",(HLOOKUP(ltprof09!$A$250,'ltprof tidigare'!$J$2:$AF$247,ltprof09!A27,0)*100))</f>
        <v>29.257271928529612</v>
      </c>
      <c r="L27" s="85">
        <f>HLOOKUP(ltprof09!$A$250,Tidigare_värde!$J$1:$AD$247,ltprof09!A28,0)</f>
        <v>7.8149920259999996</v>
      </c>
      <c r="M27" s="195">
        <f>IF(ISERROR(IF(pivå!I27=0,((F27-L27)/L27)*100,(((F27-L27)/L27)*100)*-1)),"-",IF(pivå!I27=0,((F27-L27)/L27)*100,(((F27-L27)/L27)*100)*-1))</f>
        <v>-14.023034948135724</v>
      </c>
      <c r="N27" s="82"/>
      <c r="O27" s="82"/>
      <c r="P27" s="82"/>
      <c r="Q27" s="82"/>
      <c r="R27" s="81">
        <f>ltprof09!AG27</f>
        <v>38.557341432313152</v>
      </c>
      <c r="S27" s="81">
        <f>ltprof09!AH27</f>
        <v>17.4214565202983</v>
      </c>
    </row>
    <row r="28" spans="2:19">
      <c r="B28" s="65" t="s">
        <v>1935</v>
      </c>
      <c r="C28" s="97"/>
      <c r="D28" s="51" t="s">
        <v>1996</v>
      </c>
      <c r="E28" s="82">
        <f>IF(ISERROR(HLOOKUP(ltprof09!$A$250,ltprof09!$J$2:$AD$247,ltprof09!A28,0)*100),"-",(HLOOKUP(ltprof09!$A$250,ltprof09!$J$2:$AD$247,ltprof09!A28,0)*100))</f>
        <v>-7.4219411176421154E-2</v>
      </c>
      <c r="F28" s="83">
        <f>HLOOKUP(ltprof09!$A$250,pivå!$J$1:$AD$247,ltprof09!A29,0)</f>
        <v>96.663920919999995</v>
      </c>
      <c r="G28" s="83">
        <f>pivå!AE28</f>
        <v>96.735717600000001</v>
      </c>
      <c r="H28" s="83">
        <f>MAX(pivå!J28:AE28)</f>
        <v>98.837209299999998</v>
      </c>
      <c r="I28" s="83">
        <f>MIN(pivå!J28:AE28)</f>
        <v>94.11014788</v>
      </c>
      <c r="J28" s="82">
        <f>(ltprof09!AG28+ltprof09!AH28)</f>
        <v>4.8865729611334361</v>
      </c>
      <c r="K28" s="82" t="str">
        <f>IF(ISERROR(HLOOKUP(ltprof09!$A$250,'ltprof tidigare'!$J$2:$AF$247,ltprof09!A28,0)*100),"-",(HLOOKUP(ltprof09!$A$250,'ltprof tidigare'!$J$2:$AF$247,ltprof09!A28,0)*100))</f>
        <v>-</v>
      </c>
      <c r="L28" s="82" t="str">
        <f>HLOOKUP(ltprof09!$A$250,Tidigare_värde!$J$1:$AD$247,ltprof09!A29,0)</f>
        <v>us</v>
      </c>
      <c r="M28" s="194" t="str">
        <f>IF(ISERROR(IF(pivå!I28=0,((F28-L28)/L28)*100,(((F28-L28)/L28)*100)*-1)),"-",IF(pivå!I28=0,((F28-L28)/L28)*100,(((F28-L28)/L28)*100)*-1))</f>
        <v>-</v>
      </c>
      <c r="N28" s="82"/>
      <c r="O28" s="82"/>
      <c r="P28" s="82"/>
      <c r="Q28" s="82"/>
      <c r="R28" s="81">
        <f>ltprof09!AG28</f>
        <v>2.1724051385958778</v>
      </c>
      <c r="S28" s="81">
        <f>ltprof09!AH28</f>
        <v>2.7141678225375583</v>
      </c>
    </row>
    <row r="29" spans="2:19">
      <c r="B29" s="65"/>
      <c r="C29" s="97"/>
      <c r="D29" s="51" t="s">
        <v>1997</v>
      </c>
      <c r="E29" s="82">
        <f>IF(ISERROR(HLOOKUP(ltprof09!$A$250,ltprof09!$J$2:$AD$247,ltprof09!A29,0)*100),"-",(HLOOKUP(ltprof09!$A$250,ltprof09!$J$2:$AD$247,ltprof09!A29,0)*100))</f>
        <v>-12.5</v>
      </c>
      <c r="F29" s="83">
        <f>HLOOKUP(ltprof09!$A$250,pivå!$J$1:$AD$247,ltprof09!A30,0)</f>
        <v>56</v>
      </c>
      <c r="G29" s="83">
        <f>pivå!AE29</f>
        <v>64</v>
      </c>
      <c r="H29" s="83">
        <f>MAX(pivå!J29:AE29)</f>
        <v>75</v>
      </c>
      <c r="I29" s="83">
        <f>MIN(pivå!J29:AE29)</f>
        <v>56</v>
      </c>
      <c r="J29" s="82">
        <f>(ltprof09!AG29+ltprof09!AH29)</f>
        <v>29.6875</v>
      </c>
      <c r="K29" s="82">
        <f>IF(ISERROR(HLOOKUP(ltprof09!$A$250,'ltprof tidigare'!$J$2:$AF$247,ltprof09!A29,0)*100),"-",(HLOOKUP(ltprof09!$A$250,'ltprof tidigare'!$J$2:$AF$247,ltprof09!A29,0)*100))</f>
        <v>-12.068965517241379</v>
      </c>
      <c r="L29" s="82">
        <f>HLOOKUP(ltprof09!$A$250,Tidigare_värde!$J$1:$AD$247,ltprof09!A30,0)</f>
        <v>51</v>
      </c>
      <c r="M29" s="194">
        <f>IF(ISERROR(IF(pivå!I29=0,((F29-L29)/L29)*100,(((F29-L29)/L29)*100)*-1)),"-",IF(pivå!I29=0,((F29-L29)/L29)*100,(((F29-L29)/L29)*100)*-1))</f>
        <v>9.8039215686274517</v>
      </c>
      <c r="N29" s="82"/>
      <c r="O29" s="82"/>
      <c r="P29" s="82"/>
      <c r="Q29" s="82"/>
      <c r="R29" s="81">
        <f>ltprof09!AG29</f>
        <v>17.1875</v>
      </c>
      <c r="S29" s="81">
        <f>ltprof09!AH29</f>
        <v>12.5</v>
      </c>
    </row>
    <row r="30" spans="2:19" ht="12" thickBot="1">
      <c r="B30" s="66"/>
      <c r="C30" s="98"/>
      <c r="D30" s="63" t="s">
        <v>1998</v>
      </c>
      <c r="E30" s="85">
        <f>IF(ISERROR(HLOOKUP(ltprof09!$A$250,ltprof09!$J$2:$AD$247,ltprof09!A30,0)*100),"-",(HLOOKUP(ltprof09!$A$250,ltprof09!$J$2:$AD$247,ltprof09!A30,0)*100))</f>
        <v>9.804908747640015</v>
      </c>
      <c r="F30" s="86">
        <f>HLOOKUP(ltprof09!$A$250,pivå!$J$1:$AD$247,ltprof09!A31,0)</f>
        <v>87.24</v>
      </c>
      <c r="G30" s="86">
        <f>pivå!AE30</f>
        <v>79.45</v>
      </c>
      <c r="H30" s="86">
        <f>MAX(pivå!J30:AE30)</f>
        <v>92.49</v>
      </c>
      <c r="I30" s="86">
        <f>MIN(pivå!J30:AE30)</f>
        <v>69.64</v>
      </c>
      <c r="J30" s="85">
        <f>(ltprof09!AG30+ltprof09!AH30)</f>
        <v>28.760226557583373</v>
      </c>
      <c r="K30" s="85">
        <f>IF(ISERROR(HLOOKUP(ltprof09!$A$250,'ltprof tidigare'!$J$2:$AF$247,ltprof09!A30,0)*100),"-",(HLOOKUP(ltprof09!$A$250,'ltprof tidigare'!$J$2:$AF$247,ltprof09!A30,0)*100))</f>
        <v>8.0040398939527879</v>
      </c>
      <c r="L30" s="85">
        <f>HLOOKUP(ltprof09!$A$250,Tidigare_värde!$J$1:$AD$247,ltprof09!A31,0)</f>
        <v>85.55</v>
      </c>
      <c r="M30" s="195">
        <f>IF(ISERROR(IF(pivå!I30=0,((F30-L30)/L30)*100,(((F30-L30)/L30)*100)*-1)),"-",IF(pivå!I30=0,((F30-L30)/L30)*100,(((F30-L30)/L30)*100)*-1))</f>
        <v>1.975452951490354</v>
      </c>
      <c r="N30" s="82"/>
      <c r="O30" s="82"/>
      <c r="P30" s="82"/>
      <c r="Q30" s="82"/>
      <c r="R30" s="81">
        <f>ltprof09!AG30</f>
        <v>16.412838263058514</v>
      </c>
      <c r="S30" s="81">
        <f>ltprof09!AH30</f>
        <v>12.34738829452486</v>
      </c>
    </row>
    <row r="31" spans="2:19">
      <c r="B31" s="65" t="s">
        <v>1960</v>
      </c>
      <c r="C31" s="97"/>
      <c r="D31" s="51" t="s">
        <v>1999</v>
      </c>
      <c r="E31" s="82">
        <f>IF(ISERROR(HLOOKUP(ltprof09!$A$250,ltprof09!$J$2:$AD$247,ltprof09!A31,0)*100),"-",(HLOOKUP(ltprof09!$A$250,ltprof09!$J$2:$AD$247,ltprof09!A31,0)*100))</f>
        <v>-3.5343013061001503</v>
      </c>
      <c r="F31" s="84">
        <f>HLOOKUP(ltprof09!$A$250,pivå!$J$1:$AD$247,ltprof09!A32,0)</f>
        <v>74.05</v>
      </c>
      <c r="G31" s="84">
        <f>pivå!AE31</f>
        <v>76.763037019999999</v>
      </c>
      <c r="H31" s="84">
        <f>MAX(pivå!J31:AE31)</f>
        <v>85.3</v>
      </c>
      <c r="I31" s="84">
        <f>MIN(pivå!J31:AE31)</f>
        <v>68.444444439999998</v>
      </c>
      <c r="J31" s="82">
        <f>(ltprof09!AG31+ltprof09!AH31)</f>
        <v>21.957906063055347</v>
      </c>
      <c r="K31" s="82">
        <f>IF(ISERROR(HLOOKUP(ltprof09!$A$250,'ltprof tidigare'!$J$2:$AF$247,ltprof09!A31,0)*100),"-",(HLOOKUP(ltprof09!$A$250,'ltprof tidigare'!$J$2:$AF$247,ltprof09!A31,0)*100))</f>
        <v>4.5120956781734272</v>
      </c>
      <c r="L31" s="82">
        <f>HLOOKUP(ltprof09!$A$250,Tidigare_värde!$J$1:$AD$247,ltprof09!A32,0)</f>
        <v>76.900000000000006</v>
      </c>
      <c r="M31" s="194">
        <f>IF(ISERROR(IF(pivå!I31=0,((F31-L31)/L31)*100,(((F31-L31)/L31)*100)*-1)),"-",IF(pivå!I31=0,((F31-L31)/L31)*100,(((F31-L31)/L31)*100)*-1))</f>
        <v>-3.7061118335500756</v>
      </c>
      <c r="N31" s="82"/>
      <c r="O31" s="82"/>
      <c r="P31" s="82"/>
      <c r="Q31" s="82"/>
      <c r="R31" s="81">
        <f>ltprof09!AG31</f>
        <v>11.121189717618599</v>
      </c>
      <c r="S31" s="81">
        <f>ltprof09!AH31</f>
        <v>10.836716345436747</v>
      </c>
    </row>
    <row r="32" spans="2:19">
      <c r="B32" s="65" t="s">
        <v>1961</v>
      </c>
      <c r="C32" s="97"/>
      <c r="D32" s="51" t="s">
        <v>2000</v>
      </c>
      <c r="E32" s="82">
        <f>IF(ISERROR(HLOOKUP(ltprof09!$A$250,ltprof09!$J$2:$AD$247,ltprof09!A32,0)*100),"-",(HLOOKUP(ltprof09!$A$250,ltprof09!$J$2:$AD$247,ltprof09!A32,0)*100))</f>
        <v>-6.3790403599662744</v>
      </c>
      <c r="F32" s="84">
        <f>HLOOKUP(ltprof09!$A$250,pivå!$J$1:$AD$247,ltprof09!A33,0)</f>
        <v>52.5</v>
      </c>
      <c r="G32" s="84">
        <f>pivå!AE32</f>
        <v>56.077186349999998</v>
      </c>
      <c r="H32" s="84">
        <f>MAX(pivå!J32:AE32)</f>
        <v>66.633333329999999</v>
      </c>
      <c r="I32" s="84">
        <f>MIN(pivå!J32:AE32)</f>
        <v>50.6</v>
      </c>
      <c r="J32" s="82">
        <f>(ltprof09!AG32+ltprof09!AH32)</f>
        <v>28.591543858726428</v>
      </c>
      <c r="K32" s="82">
        <f>IF(ISERROR(HLOOKUP(ltprof09!$A$250,'ltprof tidigare'!$J$2:$AF$247,ltprof09!A32,0)*100),"-",(HLOOKUP(ltprof09!$A$250,'ltprof tidigare'!$J$2:$AF$247,ltprof09!A32,0)*100))</f>
        <v>4.7258979206049148</v>
      </c>
      <c r="L32" s="82">
        <f>HLOOKUP(ltprof09!$A$250,Tidigare_värde!$J$1:$AD$247,ltprof09!A33,0)</f>
        <v>55.4</v>
      </c>
      <c r="M32" s="194">
        <f>IF(ISERROR(IF(pivå!I32=0,((F32-L32)/L32)*100,(((F32-L32)/L32)*100)*-1)),"-",IF(pivå!I32=0,((F32-L32)/L32)*100,(((F32-L32)/L32)*100)*-1))</f>
        <v>-5.2346570397111885</v>
      </c>
      <c r="N32" s="82"/>
      <c r="O32" s="82"/>
      <c r="P32" s="82"/>
      <c r="Q32" s="82"/>
      <c r="R32" s="81">
        <f>ltprof09!AG32</f>
        <v>18.824316387977984</v>
      </c>
      <c r="S32" s="81">
        <f>ltprof09!AH32</f>
        <v>9.7672274707484448</v>
      </c>
    </row>
    <row r="33" spans="2:19">
      <c r="B33" s="65"/>
      <c r="C33" s="97"/>
      <c r="D33" s="51" t="s">
        <v>2001</v>
      </c>
      <c r="E33" s="82">
        <f>IF(ISERROR(HLOOKUP(ltprof09!$A$250,ltprof09!$J$2:$AD$247,ltprof09!A33,0)*100),"-",(HLOOKUP(ltprof09!$A$250,ltprof09!$J$2:$AD$247,ltprof09!A33,0)*100))</f>
        <v>0.75047714347834205</v>
      </c>
      <c r="F33" s="84">
        <f>HLOOKUP(ltprof09!$A$250,pivå!$J$1:$AD$247,ltprof09!A34,0)</f>
        <v>67.75</v>
      </c>
      <c r="G33" s="84">
        <f>pivå!AE33</f>
        <v>67.245339099999995</v>
      </c>
      <c r="H33" s="84">
        <f>MAX(pivå!J33:AE33)</f>
        <v>75.3</v>
      </c>
      <c r="I33" s="84">
        <f>MIN(pivå!J33:AE33)</f>
        <v>59.555555560000002</v>
      </c>
      <c r="J33" s="82">
        <f>(ltprof09!AG33+ltprof09!AH33)</f>
        <v>23.413436010169509</v>
      </c>
      <c r="K33" s="82">
        <f>IF(ISERROR(HLOOKUP(ltprof09!$A$250,'ltprof tidigare'!$J$2:$AF$247,ltprof09!A33,0)*100),"-",(HLOOKUP(ltprof09!$A$250,'ltprof tidigare'!$J$2:$AF$247,ltprof09!A33,0)*100))</f>
        <v>2.0285499624342727</v>
      </c>
      <c r="L33" s="82">
        <f>HLOOKUP(ltprof09!$A$250,Tidigare_värde!$J$1:$AD$247,ltprof09!A34,0)</f>
        <v>67.900000000000006</v>
      </c>
      <c r="M33" s="194">
        <f>IF(ISERROR(IF(pivå!I33=0,((F33-L33)/L33)*100,(((F33-L33)/L33)*100)*-1)),"-",IF(pivå!I33=0,((F33-L33)/L33)*100,(((F33-L33)/L33)*100)*-1))</f>
        <v>-0.22091310751105403</v>
      </c>
      <c r="N33" s="82"/>
      <c r="O33" s="82"/>
      <c r="P33" s="82"/>
      <c r="Q33" s="82"/>
      <c r="R33" s="81">
        <f>ltprof09!AG33</f>
        <v>11.978021090832751</v>
      </c>
      <c r="S33" s="81">
        <f>ltprof09!AH33</f>
        <v>11.435414919336758</v>
      </c>
    </row>
    <row r="34" spans="2:19" ht="12" thickBot="1">
      <c r="B34" s="66"/>
      <c r="C34" s="98"/>
      <c r="D34" s="63" t="s">
        <v>2002</v>
      </c>
      <c r="E34" s="85">
        <f>IF(ISERROR(HLOOKUP(ltprof09!$A$250,ltprof09!$J$2:$AD$247,ltprof09!A34,0)*100),"-",(HLOOKUP(ltprof09!$A$250,ltprof09!$J$2:$AD$247,ltprof09!A34,0)*100))</f>
        <v>-0.85611142765554227</v>
      </c>
      <c r="F34" s="89">
        <f>HLOOKUP(ltprof09!$A$250,pivå!$J$1:$AD$247,ltprof09!A35,0)</f>
        <v>83.345145290000005</v>
      </c>
      <c r="G34" s="89">
        <f>pivå!AE34</f>
        <v>84.06483394</v>
      </c>
      <c r="H34" s="89">
        <f>MAX(pivå!J34:AE34)</f>
        <v>88.517441860000005</v>
      </c>
      <c r="I34" s="89">
        <f>MIN(pivå!J34:AE34)</f>
        <v>80.567375889999994</v>
      </c>
      <c r="J34" s="85">
        <f>(ltprof09!AG34+ltprof09!AH34)</f>
        <v>9.4570649787689476</v>
      </c>
      <c r="K34" s="85">
        <f>IF(ISERROR(HLOOKUP(ltprof09!$A$250,'ltprof tidigare'!$J$2:$AF$247,ltprof09!A34,0)*100),"-",(HLOOKUP(ltprof09!$A$250,'ltprof tidigare'!$J$2:$AF$247,ltprof09!A34,0)*100))</f>
        <v>-1.2109469605237486E-2</v>
      </c>
      <c r="L34" s="85">
        <f>HLOOKUP(ltprof09!$A$250,Tidigare_värde!$J$1:$AD$247,ltprof09!A35,0)</f>
        <v>82.57</v>
      </c>
      <c r="M34" s="195">
        <f>IF(ISERROR(IF(pivå!I34=0,((F34-L34)/L34)*100,(((F34-L34)/L34)*100)*-1)),"-",IF(pivå!I34=0,((F34-L34)/L34)*100,(((F34-L34)/L34)*100)*-1))</f>
        <v>0.93877351338259885</v>
      </c>
      <c r="N34" s="82"/>
      <c r="O34" s="82"/>
      <c r="P34" s="82"/>
      <c r="Q34" s="82"/>
      <c r="R34" s="81">
        <f>ltprof09!AG34</f>
        <v>5.2966355981598525</v>
      </c>
      <c r="S34" s="81">
        <f>ltprof09!AH34</f>
        <v>4.1604293806090942</v>
      </c>
    </row>
    <row r="35" spans="2:19">
      <c r="B35" s="65" t="s">
        <v>1937</v>
      </c>
      <c r="C35" s="97"/>
      <c r="D35" s="51" t="s">
        <v>2003</v>
      </c>
      <c r="E35" s="82">
        <f>IF(ISERROR(HLOOKUP(ltprof09!$A$250,ltprof09!$J$2:$AD$247,ltprof09!A35,0)*100),"-",(HLOOKUP(ltprof09!$A$250,ltprof09!$J$2:$AD$247,ltprof09!A35,0)*100))</f>
        <v>-4.1369644084511386</v>
      </c>
      <c r="F35" s="84">
        <f>HLOOKUP(ltprof09!$A$250,pivå!$J$1:$AD$247,ltprof09!A36,0)</f>
        <v>81.36882129</v>
      </c>
      <c r="G35" s="84">
        <f>pivå!AE35</f>
        <v>84.880288620000002</v>
      </c>
      <c r="H35" s="84">
        <f>MAX(pivå!J35:AE35)</f>
        <v>92.1182266</v>
      </c>
      <c r="I35" s="84">
        <f>MIN(pivå!J35:AE35)</f>
        <v>75.796178339999997</v>
      </c>
      <c r="J35" s="82">
        <f>(ltprof09!AG35+ltprof09!AH35)</f>
        <v>19.229491941376487</v>
      </c>
      <c r="K35" s="82">
        <f>IF(ISERROR(HLOOKUP(ltprof09!$A$250,'ltprof tidigare'!$J$2:$AF$247,ltprof09!A35,0)*100),"-",(HLOOKUP(ltprof09!$A$250,'ltprof tidigare'!$J$2:$AF$247,ltprof09!A35,0)*100))</f>
        <v>2.7277406073082919</v>
      </c>
      <c r="L35" s="82">
        <f>HLOOKUP(ltprof09!$A$250,Tidigare_värde!$J$1:$AD$247,ltprof09!A36,0)</f>
        <v>79.84</v>
      </c>
      <c r="M35" s="194">
        <f>IF(ISERROR(IF(pivå!I35=0,((F35-L35)/L35)*100,(((F35-L35)/L35)*100)*-1)),"-",IF(pivå!I35=0,((F35-L35)/L35)*100,(((F35-L35)/L35)*100)*-1))</f>
        <v>1.9148563251502957</v>
      </c>
      <c r="N35" s="82"/>
      <c r="O35" s="82"/>
      <c r="P35" s="82"/>
      <c r="Q35" s="82"/>
      <c r="R35" s="81">
        <f>ltprof09!AG35</f>
        <v>8.5272306417376527</v>
      </c>
      <c r="S35" s="81">
        <f>ltprof09!AH35</f>
        <v>10.702261299638833</v>
      </c>
    </row>
    <row r="36" spans="2:19">
      <c r="B36" s="65"/>
      <c r="C36" s="97"/>
      <c r="D36" s="51" t="s">
        <v>2004</v>
      </c>
      <c r="E36" s="82">
        <f>IF(ISERROR(HLOOKUP(ltprof09!$A$250,ltprof09!$J$2:$AD$247,ltprof09!A36,0)*100),"-",(HLOOKUP(ltprof09!$A$250,ltprof09!$J$2:$AD$247,ltprof09!A36,0)*100))</f>
        <v>12.068177692112991</v>
      </c>
      <c r="F36" s="84">
        <f>HLOOKUP(ltprof09!$A$250,pivå!$J$1:$AD$247,ltprof09!A37,0)</f>
        <v>66.585760519999994</v>
      </c>
      <c r="G36" s="84">
        <f>pivå!AE36</f>
        <v>59.415403990000001</v>
      </c>
      <c r="H36" s="84">
        <f>MAX(pivå!J36:AE36)</f>
        <v>72.276159649999997</v>
      </c>
      <c r="I36" s="84">
        <f>MIN(pivå!J36:AE36)</f>
        <v>38.550247120000002</v>
      </c>
      <c r="J36" s="82">
        <f>(ltprof09!AG36+ltprof09!AH36)</f>
        <v>56.762910398919921</v>
      </c>
      <c r="K36" s="82" t="str">
        <f>IF(ISERROR(HLOOKUP(ltprof09!$A$250,'ltprof tidigare'!$J$2:$AF$247,ltprof09!A36,0)*100),"-",(HLOOKUP(ltprof09!$A$250,'ltprof tidigare'!$J$2:$AF$247,ltprof09!A36,0)*100))</f>
        <v>-</v>
      </c>
      <c r="L36" s="82" t="str">
        <f>HLOOKUP(ltprof09!$A$250,Tidigare_värde!$J$1:$AD$247,ltprof09!A37,0)</f>
        <v>us</v>
      </c>
      <c r="M36" s="194" t="str">
        <f>IF(ISERROR(IF(pivå!I36=0,((F36-L36)/L36)*100,(((F36-L36)/L36)*100)*-1)),"-",IF(pivå!I36=0,((F36-L36)/L36)*100,(((F36-L36)/L36)*100)*-1))</f>
        <v>-</v>
      </c>
      <c r="N36" s="82"/>
      <c r="O36" s="82"/>
      <c r="P36" s="82"/>
      <c r="Q36" s="82"/>
      <c r="R36" s="81">
        <f>ltprof09!AG36</f>
        <v>21.645490556900938</v>
      </c>
      <c r="S36" s="81">
        <f>ltprof09!AH36</f>
        <v>35.117419842018982</v>
      </c>
    </row>
    <row r="37" spans="2:19">
      <c r="B37" s="65"/>
      <c r="C37" s="97" t="s">
        <v>140</v>
      </c>
      <c r="D37" s="51" t="s">
        <v>2005</v>
      </c>
      <c r="E37" s="82">
        <f>IF(ISERROR(HLOOKUP(ltprof09!$A$250,ltprof09!$J$2:$AD$247,ltprof09!A37,0)*100),"-",(HLOOKUP(ltprof09!$A$250,ltprof09!$J$2:$AD$247,ltprof09!A37,0)*100))</f>
        <v>8.7748072822699594</v>
      </c>
      <c r="F37" s="84">
        <f>HLOOKUP(ltprof09!$A$250,pivå!$J$1:$AD$247,ltprof09!A38,0)</f>
        <v>66.319999999999993</v>
      </c>
      <c r="G37" s="84">
        <f>pivå!AE37</f>
        <v>60.97</v>
      </c>
      <c r="H37" s="84">
        <f>MAX(pivå!J37:AE37)</f>
        <v>77.680000000000007</v>
      </c>
      <c r="I37" s="84">
        <f>MIN(pivå!J37:AE37)</f>
        <v>49.9</v>
      </c>
      <c r="J37" s="82">
        <f>(ltprof09!AG37+ltprof09!AH37)</f>
        <v>45.563391832048566</v>
      </c>
      <c r="K37" s="82" t="str">
        <f>IF(ISERROR(HLOOKUP(ltprof09!$A$250,'ltprof tidigare'!$J$2:$AF$247,ltprof09!A37,0)*100),"-",(HLOOKUP(ltprof09!$A$250,'ltprof tidigare'!$J$2:$AF$247,ltprof09!A37,0)*100))</f>
        <v>-</v>
      </c>
      <c r="L37" s="82" t="str">
        <f>HLOOKUP(ltprof09!$A$250,Tidigare_värde!$J$1:$AD$247,ltprof09!A38,0)</f>
        <v>us</v>
      </c>
      <c r="M37" s="194" t="str">
        <f>IF(ISERROR(IF(pivå!I37=0,((F37-L37)/L37)*100,(((F37-L37)/L37)*100)*-1)),"-",IF(pivå!I37=0,((F37-L37)/L37)*100,(((F37-L37)/L37)*100)*-1))</f>
        <v>-</v>
      </c>
      <c r="N37" s="82"/>
      <c r="O37" s="82"/>
      <c r="P37" s="82"/>
      <c r="Q37" s="82"/>
      <c r="R37" s="81">
        <f>ltprof09!AG37</f>
        <v>27.406921436772198</v>
      </c>
      <c r="S37" s="81">
        <f>ltprof09!AH37</f>
        <v>18.156470395276365</v>
      </c>
    </row>
    <row r="38" spans="2:19">
      <c r="B38" s="65"/>
      <c r="C38" s="97"/>
      <c r="D38" s="51" t="s">
        <v>2006</v>
      </c>
      <c r="E38" s="82">
        <f>IF(ISERROR(HLOOKUP(ltprof09!$A$250,ltprof09!$J$2:$AD$247,ltprof09!A38,0)*100),"-",(HLOOKUP(ltprof09!$A$250,ltprof09!$J$2:$AD$247,ltprof09!A38,0)*100))</f>
        <v>-0.66871300153475055</v>
      </c>
      <c r="F38" s="83">
        <f>HLOOKUP(ltprof09!$A$250,pivå!$J$1:$AD$247,ltprof09!A39,0)</f>
        <v>90.61</v>
      </c>
      <c r="G38" s="83">
        <f>pivå!AE38</f>
        <v>91.22</v>
      </c>
      <c r="H38" s="83">
        <f>MAX(pivå!J38:AE38)</f>
        <v>95.49</v>
      </c>
      <c r="I38" s="83">
        <f>MIN(pivå!J38:AE38)</f>
        <v>83.13</v>
      </c>
      <c r="J38" s="82">
        <f>(ltprof09!AG38+ltprof09!AH38)</f>
        <v>13.549660162245122</v>
      </c>
      <c r="K38" s="82" t="str">
        <f>IF(ISERROR(HLOOKUP(ltprof09!$A$250,'ltprof tidigare'!$J$2:$AF$247,ltprof09!A38,0)*100),"-",(HLOOKUP(ltprof09!$A$250,'ltprof tidigare'!$J$2:$AF$247,ltprof09!A38,0)*100))</f>
        <v>-</v>
      </c>
      <c r="L38" s="82" t="str">
        <f>HLOOKUP(ltprof09!$A$250,Tidigare_värde!$J$1:$AD$247,ltprof09!A39,0)</f>
        <v>us</v>
      </c>
      <c r="M38" s="194" t="str">
        <f>IF(ISERROR(IF(pivå!I38=0,((F38-L38)/L38)*100,(((F38-L38)/L38)*100)*-1)),"-",IF(pivå!I38=0,((F38-L38)/L38)*100,(((F38-L38)/L38)*100)*-1))</f>
        <v>-</v>
      </c>
      <c r="N38" s="82"/>
      <c r="O38" s="82"/>
      <c r="P38" s="82"/>
      <c r="Q38" s="82"/>
      <c r="R38" s="81">
        <f>ltprof09!AG38</f>
        <v>4.680991010743254</v>
      </c>
      <c r="S38" s="81">
        <f>ltprof09!AH38</f>
        <v>8.8686691515018676</v>
      </c>
    </row>
    <row r="39" spans="2:19">
      <c r="B39" s="65"/>
      <c r="C39" s="97"/>
      <c r="D39" s="51" t="s">
        <v>2007</v>
      </c>
      <c r="E39" s="82">
        <f>IF(ISERROR(HLOOKUP(ltprof09!$A$250,ltprof09!$J$2:$AD$247,ltprof09!A39,0)*100),"-",(HLOOKUP(ltprof09!$A$250,ltprof09!$J$2:$AD$247,ltprof09!A39,0)*100))</f>
        <v>-34.408602150537618</v>
      </c>
      <c r="F39" s="83">
        <f>HLOOKUP(ltprof09!$A$250,pivå!$J$1:$AD$247,ltprof09!A40,0)</f>
        <v>23.75</v>
      </c>
      <c r="G39" s="83">
        <f>pivå!AE39</f>
        <v>17.670000000000002</v>
      </c>
      <c r="H39" s="83">
        <f>MAX(pivå!J39:AE39)</f>
        <v>39.42</v>
      </c>
      <c r="I39" s="83">
        <f>MIN(pivå!J39:AE39)</f>
        <v>5.14</v>
      </c>
      <c r="J39" s="82">
        <f>(ltprof09!AG39+ltprof09!AH39)</f>
        <v>194.00113186191285</v>
      </c>
      <c r="K39" s="82">
        <f>IF(ISERROR(HLOOKUP(ltprof09!$A$250,'ltprof tidigare'!$J$2:$AF$247,ltprof09!A39,0)*100),"-",(HLOOKUP(ltprof09!$A$250,'ltprof tidigare'!$J$2:$AF$247,ltprof09!A39,0)*100))</f>
        <v>-20.584926884139463</v>
      </c>
      <c r="L39" s="82">
        <f>HLOOKUP(ltprof09!$A$250,Tidigare_värde!$J$1:$AD$247,ltprof09!A40,0)</f>
        <v>32.159999999999997</v>
      </c>
      <c r="M39" s="194">
        <f>IF(ISERROR(IF(pivå!I39=0,((F39-L39)/L39)*100,(((F39-L39)/L39)*100)*-1)),"-",IF(pivå!I39=0,((F39-L39)/L39)*100,(((F39-L39)/L39)*100)*-1))</f>
        <v>26.150497512437802</v>
      </c>
      <c r="N39" s="82"/>
      <c r="O39" s="82"/>
      <c r="P39" s="82"/>
      <c r="Q39" s="82"/>
      <c r="R39" s="81">
        <f>ltprof09!AG39</f>
        <v>70.911148839841545</v>
      </c>
      <c r="S39" s="81">
        <f>ltprof09!AH39</f>
        <v>123.08998302207131</v>
      </c>
    </row>
    <row r="40" spans="2:19" ht="12" thickBot="1">
      <c r="B40" s="66"/>
      <c r="C40" s="98"/>
      <c r="D40" s="63" t="s">
        <v>2008</v>
      </c>
      <c r="E40" s="85">
        <f>IF(ISERROR(HLOOKUP(ltprof09!$A$250,ltprof09!$J$2:$AD$247,ltprof09!A40,0)*100),"-",(HLOOKUP(ltprof09!$A$250,ltprof09!$J$2:$AD$247,ltprof09!A40,0)*100))</f>
        <v>28.613569321533923</v>
      </c>
      <c r="F40" s="86">
        <f>HLOOKUP(ltprof09!$A$250,pivå!$J$1:$AD$247,ltprof09!A41,0)</f>
        <v>12.1</v>
      </c>
      <c r="G40" s="86">
        <f>pivå!AE40</f>
        <v>16.95</v>
      </c>
      <c r="H40" s="86">
        <f>MAX(pivå!J40:AE40)</f>
        <v>43.14</v>
      </c>
      <c r="I40" s="86">
        <f>MIN(pivå!J40:AE40)</f>
        <v>2.54</v>
      </c>
      <c r="J40" s="85">
        <f>(ltprof09!AG40+ltprof09!AH40)</f>
        <v>239.52802359882008</v>
      </c>
      <c r="K40" s="85">
        <f>IF(ISERROR(HLOOKUP(ltprof09!$A$250,'ltprof tidigare'!$J$2:$AF$247,ltprof09!A40,0)*100),"-",(HLOOKUP(ltprof09!$A$250,'ltprof tidigare'!$J$2:$AF$247,ltprof09!A40,0)*100))</f>
        <v>50.872391378720494</v>
      </c>
      <c r="L40" s="85">
        <f>HLOOKUP(ltprof09!$A$250,Tidigare_värde!$J$1:$AD$247,ltprof09!A41,0)</f>
        <v>14.36</v>
      </c>
      <c r="M40" s="195">
        <f>IF(ISERROR(IF(pivå!I40=0,((F40-L40)/L40)*100,(((F40-L40)/L40)*100)*-1)),"-",IF(pivå!I40=0,((F40-L40)/L40)*100,(((F40-L40)/L40)*100)*-1))</f>
        <v>15.738161559888578</v>
      </c>
      <c r="N40" s="82"/>
      <c r="O40" s="82"/>
      <c r="P40" s="82"/>
      <c r="Q40" s="82"/>
      <c r="R40" s="81">
        <f>ltprof09!AG40</f>
        <v>85.014749262536881</v>
      </c>
      <c r="S40" s="81">
        <f>ltprof09!AH40</f>
        <v>154.51327433628319</v>
      </c>
    </row>
    <row r="41" spans="2:19">
      <c r="B41" s="65" t="s">
        <v>1938</v>
      </c>
      <c r="C41" s="97" t="s">
        <v>1496</v>
      </c>
      <c r="D41" s="51" t="s">
        <v>2009</v>
      </c>
      <c r="E41" s="82">
        <f>IF(ISERROR(HLOOKUP(ltprof09!$A$250,ltprof09!$J$2:$AD$247,ltprof09!A41,0)*100),"-",(HLOOKUP(ltprof09!$A$250,ltprof09!$J$2:$AD$247,ltprof09!A41,0)*100))</f>
        <v>-4.0345894149516806</v>
      </c>
      <c r="F41" s="84">
        <f>HLOOKUP(ltprof09!$A$250,pivå!$J$1:$AD$247,ltprof09!A42,0)</f>
        <v>20584.7</v>
      </c>
      <c r="G41" s="84">
        <f>pivå!AE41</f>
        <v>19786.400000000001</v>
      </c>
      <c r="H41" s="84">
        <f>MAX(pivå!J41:AE41)</f>
        <v>21013.5</v>
      </c>
      <c r="I41" s="84">
        <f>MIN(pivå!J41:AE41)</f>
        <v>17767.7</v>
      </c>
      <c r="J41" s="82">
        <f>(ltprof09!AG41+ltprof09!AH41)</f>
        <v>16.404196822059593</v>
      </c>
      <c r="K41" s="82">
        <f>IF(ISERROR(HLOOKUP(ltprof09!$A$250,'ltprof tidigare'!$J$2:$AF$247,ltprof09!A41,0)*100),"-",(HLOOKUP(ltprof09!$A$250,'ltprof tidigare'!$J$2:$AF$247,ltprof09!A41,0)*100))</f>
        <v>-2.6321912013536339</v>
      </c>
      <c r="L41" s="82">
        <f>HLOOKUP(ltprof09!$A$250,Tidigare_värde!$J$1:$AD$247,ltprof09!A42,0)</f>
        <v>19409.8</v>
      </c>
      <c r="M41" s="194">
        <f>IF(ISERROR(IF(pivå!I41=0,((F41-L41)/L41)*100,(((F41-L41)/L41)*100)*-1)),"-",IF(pivå!I41=0,((F41-L41)/L41)*100,(((F41-L41)/L41)*100)*-1))</f>
        <v>-6.053127801419909</v>
      </c>
      <c r="N41" s="82"/>
      <c r="O41" s="82"/>
      <c r="P41" s="82"/>
      <c r="Q41" s="82"/>
      <c r="R41" s="81">
        <f>ltprof09!AG41</f>
        <v>10.202462297335547</v>
      </c>
      <c r="S41" s="81">
        <f>ltprof09!AH41</f>
        <v>6.2017345247240456</v>
      </c>
    </row>
    <row r="42" spans="2:19">
      <c r="B42" s="65"/>
      <c r="C42" s="97" t="s">
        <v>1496</v>
      </c>
      <c r="D42" s="51" t="s">
        <v>2010</v>
      </c>
      <c r="E42" s="82">
        <f>IF(ISERROR(HLOOKUP(ltprof09!$A$250,ltprof09!$J$2:$AD$247,ltprof09!A42,0)*100),"-",(HLOOKUP(ltprof09!$A$250,ltprof09!$J$2:$AD$247,ltprof09!A42,0)*100))</f>
        <v>-14.462094395339003</v>
      </c>
      <c r="F42" s="84">
        <f>HLOOKUP(ltprof09!$A$250,pivå!$J$1:$AD$247,ltprof09!A43,0)</f>
        <v>50704.035069999998</v>
      </c>
      <c r="G42" s="84">
        <f>pivå!AE42</f>
        <v>44297.664949999998</v>
      </c>
      <c r="H42" s="84">
        <f>MAX(pivå!J42:AE42)</f>
        <v>52712.106249999997</v>
      </c>
      <c r="I42" s="84">
        <f>MIN(pivå!J42:AE42)</f>
        <v>41110.79578</v>
      </c>
      <c r="J42" s="82">
        <f>(ltprof09!AG42+ltprof09!AH42)</f>
        <v>26.189440195312137</v>
      </c>
      <c r="K42" s="82">
        <f>IF(ISERROR(HLOOKUP(ltprof09!$A$250,'ltprof tidigare'!$J$2:$AF$247,ltprof09!A42,0)*100),"-",(HLOOKUP(ltprof09!$A$250,'ltprof tidigare'!$J$2:$AF$247,ltprof09!A42,0)*100))</f>
        <v>-8.9274124620209268</v>
      </c>
      <c r="L42" s="82">
        <f>HLOOKUP(ltprof09!$A$250,Tidigare_värde!$J$1:$AD$247,ltprof09!A43,0)</f>
        <v>48319.640509999997</v>
      </c>
      <c r="M42" s="194">
        <f>IF(ISERROR(IF(pivå!I42=0,((F42-L42)/L42)*100,(((F42-L42)/L42)*100)*-1)),"-",IF(pivå!I42=0,((F42-L42)/L42)*100,(((F42-L42)/L42)*100)*-1))</f>
        <v>-4.9346281032586283</v>
      </c>
      <c r="N42" s="82"/>
      <c r="O42" s="82"/>
      <c r="P42" s="82"/>
      <c r="Q42" s="82"/>
      <c r="R42" s="81">
        <f>ltprof09!AG42</f>
        <v>7.1942148047692926</v>
      </c>
      <c r="S42" s="81">
        <f>ltprof09!AH42</f>
        <v>18.995225390542846</v>
      </c>
    </row>
    <row r="43" spans="2:19" ht="12" thickBot="1">
      <c r="B43" s="66"/>
      <c r="C43" s="98"/>
      <c r="D43" s="63" t="s">
        <v>2011</v>
      </c>
      <c r="E43" s="85">
        <f>IF(ISERROR(HLOOKUP(ltprof09!$A$250,ltprof09!$J$2:$AD$247,ltprof09!A43,0)*100),"-",(HLOOKUP(ltprof09!$A$250,ltprof09!$J$2:$AD$247,ltprof09!A43,0)*100))</f>
        <v>-7.1980234263208542</v>
      </c>
      <c r="F43" s="89">
        <f>HLOOKUP(ltprof09!$A$250,pivå!$J$1:$AD$247,ltprof09!A44,0)</f>
        <v>1353.9380679999999</v>
      </c>
      <c r="G43" s="89">
        <f>pivå!AE43</f>
        <v>1263.0252170000001</v>
      </c>
      <c r="H43" s="89">
        <f>MAX(pivå!J43:AE43)</f>
        <v>1642.4814080000001</v>
      </c>
      <c r="I43" s="89">
        <f>MIN(pivå!J43:AE43)</f>
        <v>1131.833601</v>
      </c>
      <c r="J43" s="85">
        <f>(ltprof09!AG43+ltprof09!AH43)</f>
        <v>40.430531404029765</v>
      </c>
      <c r="K43" s="85">
        <f>IF(ISERROR(HLOOKUP(ltprof09!$A$250,'ltprof tidigare'!$J$2:$AF$247,ltprof09!A43,0)*100),"-",(HLOOKUP(ltprof09!$A$250,'ltprof tidigare'!$J$2:$AF$247,ltprof09!A43,0)*100))</f>
        <v>-9.1522880720180044</v>
      </c>
      <c r="L43" s="85">
        <f>HLOOKUP(ltprof09!$A$250,Tidigare_värde!$J$1:$AD$247,ltprof09!A44,0)</f>
        <v>1455</v>
      </c>
      <c r="M43" s="195">
        <f>IF(ISERROR(IF(pivå!I43=0,((F43-L43)/L43)*100,(((F43-L43)/L43)*100)*-1)),"-",IF(pivå!I43=0,((F43-L43)/L43)*100,(((F43-L43)/L43)*100)*-1))</f>
        <v>6.9458372508591122</v>
      </c>
      <c r="N43" s="82"/>
      <c r="O43" s="82"/>
      <c r="P43" s="82"/>
      <c r="Q43" s="82"/>
      <c r="R43" s="81">
        <f>ltprof09!AG43</f>
        <v>10.387093957760628</v>
      </c>
      <c r="S43" s="81">
        <f>ltprof09!AH43</f>
        <v>30.043437446269134</v>
      </c>
    </row>
    <row r="44" spans="2:19">
      <c r="B44" s="65" t="s">
        <v>1957</v>
      </c>
      <c r="C44" s="97"/>
      <c r="D44" s="51" t="s">
        <v>2012</v>
      </c>
      <c r="E44" s="82">
        <f>IF(ISERROR(HLOOKUP(ltprof09!$A$250,ltprof09!$J$2:$AD$247,ltprof09!A44,0)*100),"-",(HLOOKUP(ltprof09!$A$250,ltprof09!$J$2:$AD$247,ltprof09!A44,0)*100))</f>
        <v>7.0175438596491153</v>
      </c>
      <c r="F44" s="83">
        <f>HLOOKUP(ltprof09!$A$250,pivå!$J$1:$AD$247,ltprof09!A45,0)</f>
        <v>79.91</v>
      </c>
      <c r="G44" s="83">
        <f>pivå!AE44</f>
        <v>74.67</v>
      </c>
      <c r="H44" s="83">
        <f>MAX(pivå!J44:AE44)</f>
        <v>83.22</v>
      </c>
      <c r="I44" s="83">
        <f>MIN(pivå!J44:AE44)</f>
        <v>69.59</v>
      </c>
      <c r="J44" s="82">
        <f>(ltprof09!AG44+ltprof09!AH44)</f>
        <v>18.253649390652196</v>
      </c>
      <c r="K44" s="82">
        <f>IF(ISERROR(HLOOKUP(ltprof09!$A$250,'ltprof tidigare'!$J$2:$AF$247,ltprof09!A44,0)*100),"-",(HLOOKUP(ltprof09!$A$250,'ltprof tidigare'!$J$2:$AF$247,ltprof09!A44,0)*100))</f>
        <v>9.2318150917743118</v>
      </c>
      <c r="L44" s="82">
        <f>HLOOKUP(ltprof09!$A$250,Tidigare_värde!$J$1:$AD$247,ltprof09!A45,0)</f>
        <v>80.34</v>
      </c>
      <c r="M44" s="194">
        <f>IF(ISERROR(IF(pivå!I44=0,((F44-L44)/L44)*100,(((F44-L44)/L44)*100)*-1)),"-",IF(pivå!I44=0,((F44-L44)/L44)*100,(((F44-L44)/L44)*100)*-1))</f>
        <v>-0.53522529250685436</v>
      </c>
      <c r="N44" s="82"/>
      <c r="O44" s="82"/>
      <c r="P44" s="82"/>
      <c r="Q44" s="82"/>
      <c r="R44" s="81">
        <f>ltprof09!AG44</f>
        <v>11.450381679389308</v>
      </c>
      <c r="S44" s="81">
        <f>ltprof09!AH44</f>
        <v>6.8032677112628877</v>
      </c>
    </row>
    <row r="45" spans="2:19">
      <c r="B45" s="65" t="s">
        <v>1962</v>
      </c>
      <c r="C45" s="97"/>
      <c r="D45" s="51" t="s">
        <v>2013</v>
      </c>
      <c r="E45" s="82">
        <f>IF(ISERROR(HLOOKUP(ltprof09!$A$250,ltprof09!$J$2:$AD$247,ltprof09!A45,0)*100),"-",(HLOOKUP(ltprof09!$A$250,ltprof09!$J$2:$AD$247,ltprof09!A45,0)*100))</f>
        <v>14.04682274247493</v>
      </c>
      <c r="F45" s="87">
        <f>HLOOKUP(ltprof09!$A$250,pivå!$J$1:$AD$247,ltprof09!A46,0)</f>
        <v>2.57</v>
      </c>
      <c r="G45" s="87">
        <f>pivå!AE45</f>
        <v>2.99</v>
      </c>
      <c r="H45" s="87">
        <f>MAX(pivå!J45:AE45)</f>
        <v>4.2699999999999996</v>
      </c>
      <c r="I45" s="87">
        <f>MIN(pivå!J45:AE45)</f>
        <v>2.33</v>
      </c>
      <c r="J45" s="82">
        <f>(ltprof09!AG45+ltprof09!AH45)</f>
        <v>64.882943143812696</v>
      </c>
      <c r="K45" s="82">
        <f>IF(ISERROR(HLOOKUP(ltprof09!$A$250,'ltprof tidigare'!$J$2:$AF$247,ltprof09!A45,0)*100),"-",(HLOOKUP(ltprof09!$A$250,'ltprof tidigare'!$J$2:$AF$247,ltprof09!A45,0)*100))</f>
        <v>-1.955307262569828</v>
      </c>
      <c r="L45" s="82">
        <f>HLOOKUP(ltprof09!$A$250,Tidigare_värde!$J$1:$AD$247,ltprof09!A46,0)</f>
        <v>3.65</v>
      </c>
      <c r="M45" s="194">
        <f>IF(ISERROR(IF(pivå!I45=0,((F45-L45)/L45)*100,(((F45-L45)/L45)*100)*-1)),"-",IF(pivå!I45=0,((F45-L45)/L45)*100,(((F45-L45)/L45)*100)*-1))</f>
        <v>29.589041095890412</v>
      </c>
      <c r="N45" s="82"/>
      <c r="O45" s="82"/>
      <c r="P45" s="82"/>
      <c r="Q45" s="82"/>
      <c r="R45" s="81">
        <f>ltprof09!AG45</f>
        <v>22.073578595317727</v>
      </c>
      <c r="S45" s="81">
        <f>ltprof09!AH45</f>
        <v>42.809364548494962</v>
      </c>
    </row>
    <row r="46" spans="2:19">
      <c r="B46" s="65"/>
      <c r="C46" s="97"/>
      <c r="D46" s="51" t="s">
        <v>2014</v>
      </c>
      <c r="E46" s="82">
        <f>IF(ISERROR(HLOOKUP(ltprof09!$A$250,ltprof09!$J$2:$AD$247,ltprof09!A46,0)*100),"-",(HLOOKUP(ltprof09!$A$250,ltprof09!$J$2:$AD$247,ltprof09!A46,0)*100))</f>
        <v>-50.543478260869556</v>
      </c>
      <c r="F46" s="87">
        <f>HLOOKUP(ltprof09!$A$250,pivå!$J$1:$AD$247,ltprof09!A47,0)</f>
        <v>2.77</v>
      </c>
      <c r="G46" s="87">
        <f>pivå!AE46</f>
        <v>1.84</v>
      </c>
      <c r="H46" s="87">
        <f>MAX(pivå!J46:AE46)</f>
        <v>3.24</v>
      </c>
      <c r="I46" s="87">
        <f>MIN(pivå!J46:AE46)</f>
        <v>1.41</v>
      </c>
      <c r="J46" s="82">
        <f>(ltprof09!AG46+ltprof09!AH46)</f>
        <v>99.456521739130451</v>
      </c>
      <c r="K46" s="82">
        <f>IF(ISERROR(HLOOKUP(ltprof09!$A$250,'ltprof tidigare'!$J$2:$AF$247,ltprof09!A46,0)*100),"-",(HLOOKUP(ltprof09!$A$250,'ltprof tidigare'!$J$2:$AF$247,ltprof09!A46,0)*100))</f>
        <v>4.3290043290043334</v>
      </c>
      <c r="L46" s="82">
        <f>HLOOKUP(ltprof09!$A$250,Tidigare_värde!$J$1:$AD$247,ltprof09!A47,0)</f>
        <v>2.21</v>
      </c>
      <c r="M46" s="194">
        <f>IF(ISERROR(IF(pivå!I46=0,((F46-L46)/L46)*100,(((F46-L46)/L46)*100)*-1)),"-",IF(pivå!I46=0,((F46-L46)/L46)*100,(((F46-L46)/L46)*100)*-1))</f>
        <v>-25.33936651583711</v>
      </c>
      <c r="N46" s="82"/>
      <c r="O46" s="82"/>
      <c r="P46" s="82"/>
      <c r="Q46" s="82"/>
      <c r="R46" s="81">
        <f>ltprof09!AG46</f>
        <v>23.369565217391312</v>
      </c>
      <c r="S46" s="81">
        <f>ltprof09!AH46</f>
        <v>76.08695652173914</v>
      </c>
    </row>
    <row r="47" spans="2:19">
      <c r="B47" s="65"/>
      <c r="C47" s="97"/>
      <c r="D47" s="51" t="s">
        <v>2015</v>
      </c>
      <c r="E47" s="82">
        <f>IF(ISERROR(HLOOKUP(ltprof09!$A$250,ltprof09!$J$2:$AD$247,ltprof09!A47,0)*100),"-",(HLOOKUP(ltprof09!$A$250,ltprof09!$J$2:$AD$247,ltprof09!A47,0)*100))</f>
        <v>-0.8849557522123902</v>
      </c>
      <c r="F47" s="87">
        <f>HLOOKUP(ltprof09!$A$250,pivå!$J$1:$AD$247,ltprof09!A48,0)</f>
        <v>1.1399999999999999</v>
      </c>
      <c r="G47" s="87">
        <f>pivå!AE47</f>
        <v>1.1299999999999999</v>
      </c>
      <c r="H47" s="87">
        <f>MAX(pivå!J47:AE47)</f>
        <v>1.56</v>
      </c>
      <c r="I47" s="87">
        <f>MIN(pivå!J47:AE47)</f>
        <v>0.75</v>
      </c>
      <c r="J47" s="82">
        <f>(ltprof09!AG47+ltprof09!AH47)</f>
        <v>71.681415929203553</v>
      </c>
      <c r="K47" s="82">
        <f>IF(ISERROR(HLOOKUP(ltprof09!$A$250,'ltprof tidigare'!$J$2:$AF$247,ltprof09!A47,0)*100),"-",(HLOOKUP(ltprof09!$A$250,'ltprof tidigare'!$J$2:$AF$247,ltprof09!A47,0)*100))</f>
        <v>7.4999999999999885</v>
      </c>
      <c r="L47" s="82">
        <f>HLOOKUP(ltprof09!$A$250,Tidigare_värde!$J$1:$AD$247,ltprof09!A48,0)</f>
        <v>1.1100000000000001</v>
      </c>
      <c r="M47" s="194">
        <f>IF(ISERROR(IF(pivå!I47=0,((F47-L47)/L47)*100,(((F47-L47)/L47)*100)*-1)),"-",IF(pivå!I47=0,((F47-L47)/L47)*100,(((F47-L47)/L47)*100)*-1))</f>
        <v>-2.7027027027026849</v>
      </c>
      <c r="N47" s="82"/>
      <c r="O47" s="82"/>
      <c r="P47" s="82"/>
      <c r="Q47" s="82"/>
      <c r="R47" s="81">
        <f>ltprof09!AG47</f>
        <v>33.62831858407079</v>
      </c>
      <c r="S47" s="81">
        <f>ltprof09!AH47</f>
        <v>38.053097345132763</v>
      </c>
    </row>
    <row r="48" spans="2:19">
      <c r="B48" s="65"/>
      <c r="C48" s="97"/>
      <c r="D48" s="51" t="s">
        <v>2016</v>
      </c>
      <c r="E48" s="82">
        <f>IF(ISERROR(HLOOKUP(ltprof09!$A$250,ltprof09!$J$2:$AD$247,ltprof09!A48,0)*100),"-",(HLOOKUP(ltprof09!$A$250,ltprof09!$J$2:$AD$247,ltprof09!A48,0)*100))</f>
        <v>20.308483290488432</v>
      </c>
      <c r="F48" s="87">
        <f>HLOOKUP(ltprof09!$A$250,pivå!$J$1:$AD$247,ltprof09!A49,0)</f>
        <v>3.1</v>
      </c>
      <c r="G48" s="87">
        <f>pivå!AE48</f>
        <v>3.89</v>
      </c>
      <c r="H48" s="87">
        <f>MAX(pivå!J48:AE48)</f>
        <v>4.8899999999999997</v>
      </c>
      <c r="I48" s="87">
        <f>MIN(pivå!J48:AE48)</f>
        <v>2.67</v>
      </c>
      <c r="J48" s="82">
        <f>(ltprof09!AG48+ltprof09!AH48)</f>
        <v>57.06940874035989</v>
      </c>
      <c r="K48" s="82">
        <f>IF(ISERROR(HLOOKUP(ltprof09!$A$250,'ltprof tidigare'!$J$2:$AF$247,ltprof09!A48,0)*100),"-",(HLOOKUP(ltprof09!$A$250,'ltprof tidigare'!$J$2:$AF$247,ltprof09!A48,0)*100))</f>
        <v>22.311827956989248</v>
      </c>
      <c r="L48" s="82">
        <f>HLOOKUP(ltprof09!$A$250,Tidigare_värde!$J$1:$AD$247,ltprof09!A49,0)</f>
        <v>2.89</v>
      </c>
      <c r="M48" s="194">
        <f>IF(ISERROR(IF(pivå!I48=0,((F48-L48)/L48)*100,(((F48-L48)/L48)*100)*-1)),"-",IF(pivå!I48=0,((F48-L48)/L48)*100,(((F48-L48)/L48)*100)*-1))</f>
        <v>-7.2664359861591681</v>
      </c>
      <c r="N48" s="82"/>
      <c r="O48" s="82"/>
      <c r="P48" s="82"/>
      <c r="Q48" s="82"/>
      <c r="R48" s="81">
        <f>ltprof09!AG48</f>
        <v>31.362467866323911</v>
      </c>
      <c r="S48" s="81">
        <f>ltprof09!AH48</f>
        <v>25.706940874035979</v>
      </c>
    </row>
    <row r="49" spans="2:19" ht="12" thickBot="1">
      <c r="B49" s="66"/>
      <c r="C49" s="98" t="s">
        <v>140</v>
      </c>
      <c r="D49" s="63" t="s">
        <v>2017</v>
      </c>
      <c r="E49" s="85">
        <f>IF(ISERROR(HLOOKUP(ltprof09!$A$250,ltprof09!$J$2:$AD$247,ltprof09!A49,0)*100),"-",(HLOOKUP(ltprof09!$A$250,ltprof09!$J$2:$AD$247,ltprof09!A49,0)*100))</f>
        <v>18.518518518518519</v>
      </c>
      <c r="F49" s="86">
        <f>HLOOKUP(ltprof09!$A$250,pivå!$J$1:$AD$247,ltprof09!A50,0)</f>
        <v>6.38</v>
      </c>
      <c r="G49" s="86">
        <f>pivå!AE49</f>
        <v>7.83</v>
      </c>
      <c r="H49" s="86">
        <f>MAX(pivå!J49:AE49)</f>
        <v>9.44</v>
      </c>
      <c r="I49" s="86">
        <f>MIN(pivå!J49:AE49)</f>
        <v>5.83</v>
      </c>
      <c r="J49" s="85">
        <f>(ltprof09!AG49+ltprof09!AH49)</f>
        <v>46.104725415070234</v>
      </c>
      <c r="K49" s="85" t="str">
        <f>IF(ISERROR(HLOOKUP(ltprof09!$A$250,'ltprof tidigare'!$J$2:$AF$247,ltprof09!A49,0)*100),"-",(HLOOKUP(ltprof09!$A$250,'ltprof tidigare'!$J$2:$AF$247,ltprof09!A49,0)*100))</f>
        <v>-</v>
      </c>
      <c r="L49" s="85" t="str">
        <f>HLOOKUP(ltprof09!$A$250,Tidigare_värde!$J$1:$AD$247,ltprof09!A50,0)</f>
        <v>us</v>
      </c>
      <c r="M49" s="195" t="str">
        <f>IF(ISERROR(IF(pivå!I49=0,((F49-L49)/L49)*100,(((F49-L49)/L49)*100)*-1)),"-",IF(pivå!I49=0,((F49-L49)/L49)*100,(((F49-L49)/L49)*100)*-1))</f>
        <v>-</v>
      </c>
      <c r="N49" s="82"/>
      <c r="O49" s="82"/>
      <c r="P49" s="82"/>
      <c r="Q49" s="82"/>
      <c r="R49" s="81">
        <f>ltprof09!AG49</f>
        <v>25.542784163473819</v>
      </c>
      <c r="S49" s="81">
        <f>ltprof09!AH49</f>
        <v>20.561941251596416</v>
      </c>
    </row>
    <row r="50" spans="2:19">
      <c r="B50" s="231" t="s">
        <v>324</v>
      </c>
      <c r="C50" s="232" t="s">
        <v>140</v>
      </c>
      <c r="D50" s="233" t="s">
        <v>2018</v>
      </c>
      <c r="E50" s="234">
        <f>IF(ISERROR(HLOOKUP(ltprof09!$A$250,ltprof09!$J$2:$AD$247,ltprof09!A50,0)*100),"-",(HLOOKUP(ltprof09!$A$250,ltprof09!$J$2:$AD$247,ltprof09!A50,0)*100))</f>
        <v>14.1604384653712</v>
      </c>
      <c r="F50" s="235">
        <f>HLOOKUP(ltprof09!$A$250,pivå!$J$1:$AD$247,ltprof09!A51,0)</f>
        <v>1.7228000000000001</v>
      </c>
      <c r="G50" s="235">
        <f>pivå!AE50</f>
        <v>2.0070000000000001</v>
      </c>
      <c r="H50" s="235">
        <f>MAX(pivå!J50:AE50)</f>
        <v>3.0771999999999999</v>
      </c>
      <c r="I50" s="235">
        <f>MIN(pivå!J50:AE50)</f>
        <v>0.81469999999999998</v>
      </c>
      <c r="J50" s="234">
        <f>(ltprof09!AG50+ltprof09!AH50)</f>
        <v>112.73044344793223</v>
      </c>
      <c r="K50" s="234" t="str">
        <f>IF(ISERROR(HLOOKUP(ltprof09!$A$250,'ltprof tidigare'!$J$2:$AF$247,ltprof09!A50,0)*100),"-",(HLOOKUP(ltprof09!$A$250,'ltprof tidigare'!$J$2:$AF$247,ltprof09!A50,0)*100))</f>
        <v>-</v>
      </c>
      <c r="L50" s="234" t="str">
        <f>HLOOKUP(ltprof09!$A$250,Tidigare_värde!$J$1:$AD$247,ltprof09!A51,0)</f>
        <v>us</v>
      </c>
      <c r="M50" s="236" t="str">
        <f>IF(ISERROR(IF(pivå!I50=0,((F50-L50)/L50)*100,(((F50-L50)/L50)*100)*-1)),"-",IF(pivå!I50=0,((F50-L50)/L50)*100,(((F50-L50)/L50)*100)*-1))</f>
        <v>-</v>
      </c>
      <c r="N50" s="82"/>
      <c r="O50" s="82"/>
      <c r="P50" s="82"/>
      <c r="Q50" s="82"/>
      <c r="R50" s="81">
        <f>ltprof09!AG50</f>
        <v>59.407075236671659</v>
      </c>
      <c r="S50" s="81">
        <f>ltprof09!AH50</f>
        <v>53.323368211260579</v>
      </c>
    </row>
    <row r="51" spans="2:19">
      <c r="B51" s="65"/>
      <c r="C51" s="97"/>
      <c r="D51" s="51" t="s">
        <v>2019</v>
      </c>
      <c r="E51" s="82">
        <f>IF(ISERROR(HLOOKUP(ltprof09!$A$250,ltprof09!$J$2:$AD$247,ltprof09!A51,0)*100),"-",(HLOOKUP(ltprof09!$A$250,ltprof09!$J$2:$AD$247,ltprof09!A51,0)*100))</f>
        <v>-37.720329024676865</v>
      </c>
      <c r="F51" s="83">
        <f>HLOOKUP(ltprof09!$A$250,pivå!$J$1:$AD$247,ltprof09!A52,0)</f>
        <v>11.72</v>
      </c>
      <c r="G51" s="83">
        <f>pivå!AE51</f>
        <v>8.51</v>
      </c>
      <c r="H51" s="83">
        <f>MAX(pivå!J51:AE51)</f>
        <v>50.75</v>
      </c>
      <c r="I51" s="83">
        <f>MIN(pivå!J51:AE51)</f>
        <v>0</v>
      </c>
      <c r="J51" s="82">
        <f>(ltprof09!AG51+ltprof09!AH51)</f>
        <v>596.35722679200944</v>
      </c>
      <c r="K51" s="82">
        <f>IF(ISERROR(HLOOKUP(ltprof09!$A$250,'ltprof tidigare'!$J$2:$AF$247,ltprof09!A51,0)*100),"-",(HLOOKUP(ltprof09!$A$250,'ltprof tidigare'!$J$2:$AF$247,ltprof09!A51,0)*100))</f>
        <v>81.059907834101381</v>
      </c>
      <c r="L51" s="82">
        <f>HLOOKUP(ltprof09!$A$250,Tidigare_värde!$J$1:$AD$247,ltprof09!A52,0)</f>
        <v>4.1100000000000003</v>
      </c>
      <c r="M51" s="194">
        <f>IF(ISERROR(IF(pivå!I51=0,((F51-L51)/L51)*100,(((F51-L51)/L51)*100)*-1)),"-",IF(pivå!I51=0,((F51-L51)/L51)*100,(((F51-L51)/L51)*100)*-1))</f>
        <v>-185.1581508515815</v>
      </c>
      <c r="N51" s="82"/>
      <c r="O51" s="82"/>
      <c r="P51" s="82"/>
      <c r="Q51" s="82"/>
      <c r="R51" s="81">
        <f>ltprof09!AG51</f>
        <v>100</v>
      </c>
      <c r="S51" s="81">
        <f>ltprof09!AH51</f>
        <v>496.35722679200944</v>
      </c>
    </row>
    <row r="52" spans="2:19">
      <c r="B52" s="65"/>
      <c r="C52" s="97" t="s">
        <v>140</v>
      </c>
      <c r="D52" s="51" t="s">
        <v>2020</v>
      </c>
      <c r="E52" s="82">
        <f>IF(ISERROR(HLOOKUP(ltprof09!$A$250,ltprof09!$J$2:$AD$247,ltprof09!A52,0)*100),"-",(HLOOKUP(ltprof09!$A$250,ltprof09!$J$2:$AD$247,ltprof09!A52,0)*100))</f>
        <v>44.888178913738017</v>
      </c>
      <c r="F52" s="83">
        <f>HLOOKUP(ltprof09!$A$250,pivå!$J$1:$AD$247,ltprof09!A53,0)</f>
        <v>3.45</v>
      </c>
      <c r="G52" s="83">
        <f>pivå!AE52</f>
        <v>6.26</v>
      </c>
      <c r="H52" s="83">
        <f>MAX(pivå!J52:AE52)</f>
        <v>28.97</v>
      </c>
      <c r="I52" s="83">
        <f>MIN(pivå!J52:AE52)</f>
        <v>0</v>
      </c>
      <c r="J52" s="82">
        <f>(ltprof09!AG52+ltprof09!AH52)</f>
        <v>462.77955271565497</v>
      </c>
      <c r="K52" s="82">
        <f>IF(ISERROR(HLOOKUP(ltprof09!$A$250,'ltprof tidigare'!$J$2:$AF$247,ltprof09!A52,0)*100),"-",(HLOOKUP(ltprof09!$A$250,'ltprof tidigare'!$J$2:$AF$247,ltprof09!A52,0)*100))</f>
        <v>78.793103448275872</v>
      </c>
      <c r="L52" s="82">
        <f>HLOOKUP(ltprof09!$A$250,Tidigare_värde!$J$1:$AD$247,ltprof09!A53,0)</f>
        <v>2.46</v>
      </c>
      <c r="M52" s="194">
        <f>IF(ISERROR(IF(pivå!I52=0,((F52-L52)/L52)*100,(((F52-L52)/L52)*100)*-1)),"-",IF(pivå!I52=0,((F52-L52)/L52)*100,(((F52-L52)/L52)*100)*-1))</f>
        <v>-40.243902439024396</v>
      </c>
      <c r="N52" s="82"/>
      <c r="O52" s="82"/>
      <c r="P52" s="82"/>
      <c r="Q52" s="82"/>
      <c r="R52" s="81">
        <f>ltprof09!AG52</f>
        <v>100</v>
      </c>
      <c r="S52" s="81">
        <f>ltprof09!AH52</f>
        <v>362.77955271565497</v>
      </c>
    </row>
    <row r="53" spans="2:19" ht="12" thickBot="1">
      <c r="B53" s="66"/>
      <c r="C53" s="98"/>
      <c r="D53" s="63" t="s">
        <v>2021</v>
      </c>
      <c r="E53" s="85">
        <f>IF(ISERROR(HLOOKUP(ltprof09!$A$250,ltprof09!$J$2:$AD$247,ltprof09!A53,0)*100),"-",(HLOOKUP(ltprof09!$A$250,ltprof09!$J$2:$AD$247,ltprof09!A53,0)*100))</f>
        <v>36.956521739130416</v>
      </c>
      <c r="F53" s="86">
        <f>HLOOKUP(ltprof09!$A$250,pivå!$J$1:$AD$247,ltprof09!A54,0)</f>
        <v>18.899999999999999</v>
      </c>
      <c r="G53" s="86">
        <f>pivå!AE53</f>
        <v>13.8</v>
      </c>
      <c r="H53" s="86">
        <f>MAX(pivå!J53:AE53)</f>
        <v>52</v>
      </c>
      <c r="I53" s="86">
        <f>MIN(pivå!J53:AE53)</f>
        <v>0</v>
      </c>
      <c r="J53" s="85">
        <f>(ltprof09!AG53+ltprof09!AH53)</f>
        <v>376.81159420289856</v>
      </c>
      <c r="K53" s="85">
        <f>IF(ISERROR(HLOOKUP(ltprof09!$A$250,'ltprof tidigare'!$J$2:$AF$247,ltprof09!A53,0)*100),"-",(HLOOKUP(ltprof09!$A$250,'ltprof tidigare'!$J$2:$AF$247,ltprof09!A53,0)*100))</f>
        <v>83.193277310924373</v>
      </c>
      <c r="L53" s="85">
        <f>HLOOKUP(ltprof09!$A$250,Tidigare_värde!$J$1:$AD$247,ltprof09!A54,0)</f>
        <v>21.8</v>
      </c>
      <c r="M53" s="195">
        <f>IF(ISERROR(IF(pivå!I53=0,((F53-L53)/L53)*100,(((F53-L53)/L53)*100)*-1)),"-",IF(pivå!I53=0,((F53-L53)/L53)*100,(((F53-L53)/L53)*100)*-1))</f>
        <v>-13.30275229357799</v>
      </c>
      <c r="N53" s="82"/>
      <c r="O53" s="82"/>
      <c r="P53" s="82"/>
      <c r="Q53" s="82"/>
      <c r="R53" s="81">
        <f>ltprof09!AG53</f>
        <v>276.81159420289856</v>
      </c>
      <c r="S53" s="81">
        <f>ltprof09!AH53</f>
        <v>100</v>
      </c>
    </row>
    <row r="54" spans="2:19">
      <c r="B54" s="65" t="s">
        <v>1963</v>
      </c>
      <c r="C54" s="97" t="s">
        <v>1496</v>
      </c>
      <c r="D54" s="51" t="s">
        <v>2022</v>
      </c>
      <c r="E54" s="82">
        <f>IF(ISERROR(HLOOKUP(ltprof09!$A$250,ltprof09!$J$2:$AD$247,ltprof09!A54,0)*100),"-",(HLOOKUP(ltprof09!$A$250,ltprof09!$J$2:$AD$247,ltprof09!A54,0)*100))</f>
        <v>-1.7710557251059658</v>
      </c>
      <c r="F54" s="83">
        <f>HLOOKUP(ltprof09!$A$250,pivå!$J$1:$AD$247,ltprof09!A55,0)</f>
        <v>94.356719999999996</v>
      </c>
      <c r="G54" s="83">
        <f>pivå!AE54</f>
        <v>96.057959999999994</v>
      </c>
      <c r="H54" s="83">
        <f>MAX(pivå!J54:AE54)</f>
        <v>98.887270000000001</v>
      </c>
      <c r="I54" s="83">
        <f>MIN(pivå!J54:AE54)</f>
        <v>91.779759999999996</v>
      </c>
      <c r="J54" s="82">
        <f>(ltprof09!AG54+ltprof09!AH54)</f>
        <v>7.3991889896475058</v>
      </c>
      <c r="K54" s="82" t="str">
        <f>IF(ISERROR(HLOOKUP(ltprof09!$A$250,'ltprof tidigare'!$J$2:$AF$247,ltprof09!A54,0)*100),"-",(HLOOKUP(ltprof09!$A$250,'ltprof tidigare'!$J$2:$AF$247,ltprof09!A54,0)*100))</f>
        <v>-</v>
      </c>
      <c r="L54" s="82" t="str">
        <f>HLOOKUP(ltprof09!$A$250,Tidigare_värde!$J$1:$AD$247,ltprof09!A55,0)</f>
        <v>us</v>
      </c>
      <c r="M54" s="194" t="str">
        <f>IF(ISERROR(IF(pivå!I54=0,((F54-L54)/L54)*100,(((F54-L54)/L54)*100)*-1)),"-",IF(pivå!I54=0,((F54-L54)/L54)*100,(((F54-L54)/L54)*100)*-1))</f>
        <v>-</v>
      </c>
      <c r="N54" s="82"/>
      <c r="O54" s="82"/>
      <c r="P54" s="82"/>
      <c r="Q54" s="82"/>
      <c r="R54" s="81">
        <f>ltprof09!AG54</f>
        <v>2.9454196195713576</v>
      </c>
      <c r="S54" s="81">
        <f>ltprof09!AH54</f>
        <v>4.4537693700761478</v>
      </c>
    </row>
    <row r="55" spans="2:19">
      <c r="B55" s="65" t="s">
        <v>1964</v>
      </c>
      <c r="C55" s="97" t="s">
        <v>1496</v>
      </c>
      <c r="D55" s="51" t="s">
        <v>2023</v>
      </c>
      <c r="E55" s="82">
        <f>IF(ISERROR(HLOOKUP(ltprof09!$A$250,ltprof09!$J$2:$AD$247,ltprof09!A55,0)*100),"-",(HLOOKUP(ltprof09!$A$250,ltprof09!$J$2:$AD$247,ltprof09!A55,0)*100))</f>
        <v>-4.9694607077075359</v>
      </c>
      <c r="F55" s="83">
        <f>HLOOKUP(ltprof09!$A$250,pivå!$J$1:$AD$247,ltprof09!A56,0)</f>
        <v>91.244190000000003</v>
      </c>
      <c r="G55" s="83">
        <f>pivå!AE55</f>
        <v>96.015649999999994</v>
      </c>
      <c r="H55" s="83">
        <f>MAX(pivå!J55:AE55)</f>
        <v>99.589370000000002</v>
      </c>
      <c r="I55" s="83">
        <f>MIN(pivå!J55:AE55)</f>
        <v>86.226050000000001</v>
      </c>
      <c r="J55" s="82">
        <f>(ltprof09!AG55+ltprof09!AH55)</f>
        <v>13.917856099500449</v>
      </c>
      <c r="K55" s="82" t="str">
        <f>IF(ISERROR(HLOOKUP(ltprof09!$A$250,'ltprof tidigare'!$J$2:$AF$247,ltprof09!A55,0)*100),"-",(HLOOKUP(ltprof09!$A$250,'ltprof tidigare'!$J$2:$AF$247,ltprof09!A55,0)*100))</f>
        <v>-</v>
      </c>
      <c r="L55" s="82" t="str">
        <f>HLOOKUP(ltprof09!$A$250,Tidigare_värde!$J$1:$AD$247,ltprof09!A56,0)</f>
        <v>us</v>
      </c>
      <c r="M55" s="194" t="str">
        <f>IF(ISERROR(IF(pivå!I55=0,((F55-L55)/L55)*100,(((F55-L55)/L55)*100)*-1)),"-",IF(pivå!I55=0,((F55-L55)/L55)*100,(((F55-L55)/L55)*100)*-1))</f>
        <v>-</v>
      </c>
      <c r="N55" s="82"/>
      <c r="O55" s="82"/>
      <c r="P55" s="82"/>
      <c r="Q55" s="82"/>
      <c r="R55" s="81">
        <f>ltprof09!AG55</f>
        <v>3.7220182334859047</v>
      </c>
      <c r="S55" s="81">
        <f>ltprof09!AH55</f>
        <v>10.195837866014545</v>
      </c>
    </row>
    <row r="56" spans="2:19">
      <c r="B56" s="65"/>
      <c r="C56" s="97" t="s">
        <v>1496</v>
      </c>
      <c r="D56" s="51" t="s">
        <v>2024</v>
      </c>
      <c r="E56" s="82">
        <f>IF(ISERROR(HLOOKUP(ltprof09!$A$250,ltprof09!$J$2:$AD$247,ltprof09!A56,0)*100),"-",(HLOOKUP(ltprof09!$A$250,ltprof09!$J$2:$AD$247,ltprof09!A56,0)*100))</f>
        <v>-2.7640661611647519</v>
      </c>
      <c r="F56" s="83">
        <f>HLOOKUP(ltprof09!$A$250,pivå!$J$1:$AD$247,ltprof09!A57,0)</f>
        <v>93.387180000000001</v>
      </c>
      <c r="G56" s="83">
        <f>pivå!AE56</f>
        <v>96.041839999999993</v>
      </c>
      <c r="H56" s="83">
        <f>MAX(pivå!J56:AE56)</f>
        <v>98.910200000000003</v>
      </c>
      <c r="I56" s="83">
        <f>MIN(pivå!J56:AE56)</f>
        <v>91.054360000000003</v>
      </c>
      <c r="J56" s="82">
        <f>(ltprof09!AG56+ltprof09!AH56)</f>
        <v>8.1796017235821417</v>
      </c>
      <c r="K56" s="82">
        <f>IF(ISERROR(HLOOKUP(ltprof09!$A$250,'ltprof tidigare'!$J$2:$AF$247,ltprof09!A56,0)*100),"-",(HLOOKUP(ltprof09!$A$250,'ltprof tidigare'!$J$2:$AF$247,ltprof09!A56,0)*100))</f>
        <v>1.8710993287242228</v>
      </c>
      <c r="L56" s="82">
        <f>HLOOKUP(ltprof09!$A$250,Tidigare_värde!$J$1:$AD$247,ltprof09!A57,0)</f>
        <v>93.300479999999993</v>
      </c>
      <c r="M56" s="194">
        <f>IF(ISERROR(IF(pivå!I56=0,((F56-L56)/L56)*100,(((F56-L56)/L56)*100)*-1)),"-",IF(pivå!I56=0,((F56-L56)/L56)*100,(((F56-L56)/L56)*100)*-1))</f>
        <v>9.2925566942428969E-2</v>
      </c>
      <c r="N56" s="82"/>
      <c r="O56" s="82"/>
      <c r="P56" s="82"/>
      <c r="Q56" s="82"/>
      <c r="R56" s="81">
        <f>ltprof09!AG56</f>
        <v>2.9865733517808595</v>
      </c>
      <c r="S56" s="81">
        <f>ltprof09!AH56</f>
        <v>5.1930283718012813</v>
      </c>
    </row>
    <row r="57" spans="2:19">
      <c r="B57" s="65"/>
      <c r="C57" s="97"/>
      <c r="D57" s="51" t="s">
        <v>2025</v>
      </c>
      <c r="E57" s="82">
        <f>IF(ISERROR(HLOOKUP(ltprof09!$A$250,ltprof09!$J$2:$AD$247,ltprof09!A57,0)*100),"-",(HLOOKUP(ltprof09!$A$250,ltprof09!$J$2:$AD$247,ltprof09!A57,0)*100))</f>
        <v>-0.20855057351408013</v>
      </c>
      <c r="F57" s="83">
        <f>HLOOKUP(ltprof09!$A$250,pivå!$J$1:$AD$247,ltprof09!A58,0)</f>
        <v>95.7</v>
      </c>
      <c r="G57" s="83">
        <f>pivå!AE57</f>
        <v>95.9</v>
      </c>
      <c r="H57" s="83">
        <f>MAX(pivå!J57:AE57)</f>
        <v>98.5</v>
      </c>
      <c r="I57" s="83">
        <f>MIN(pivå!J57:AE57)</f>
        <v>93.3</v>
      </c>
      <c r="J57" s="82">
        <f>(ltprof09!AG57+ltprof09!AH57)</f>
        <v>5.4223149113660085</v>
      </c>
      <c r="K57" s="82" t="str">
        <f>IF(ISERROR(HLOOKUP(ltprof09!$A$250,'ltprof tidigare'!$J$2:$AF$247,ltprof09!A57,0)*100),"-",(HLOOKUP(ltprof09!$A$250,'ltprof tidigare'!$J$2:$AF$247,ltprof09!A57,0)*100))</f>
        <v>-</v>
      </c>
      <c r="L57" s="82" t="str">
        <f>HLOOKUP(ltprof09!$A$250,Tidigare_värde!$J$1:$AD$247,ltprof09!A58,0)</f>
        <v>us</v>
      </c>
      <c r="M57" s="194" t="str">
        <f>IF(ISERROR(IF(pivå!I57=0,((F57-L57)/L57)*100,(((F57-L57)/L57)*100)*-1)),"-",IF(pivå!I57=0,((F57-L57)/L57)*100,(((F57-L57)/L57)*100)*-1))</f>
        <v>-</v>
      </c>
      <c r="N57" s="82"/>
      <c r="O57" s="82"/>
      <c r="P57" s="82"/>
      <c r="Q57" s="82"/>
      <c r="R57" s="81">
        <f>ltprof09!AG57</f>
        <v>2.7111574556829972</v>
      </c>
      <c r="S57" s="81">
        <f>ltprof09!AH57</f>
        <v>2.7111574556830118</v>
      </c>
    </row>
    <row r="58" spans="2:19">
      <c r="B58" s="65"/>
      <c r="C58" s="97"/>
      <c r="D58" s="51" t="s">
        <v>2026</v>
      </c>
      <c r="E58" s="82">
        <f>IF(ISERROR(HLOOKUP(ltprof09!$A$250,ltprof09!$J$2:$AD$247,ltprof09!A58,0)*100),"-",(HLOOKUP(ltprof09!$A$250,ltprof09!$J$2:$AD$247,ltprof09!A58,0)*100))</f>
        <v>-2.0342612419700274</v>
      </c>
      <c r="F58" s="83">
        <f>HLOOKUP(ltprof09!$A$250,pivå!$J$1:$AD$247,ltprof09!A59,0)</f>
        <v>91.5</v>
      </c>
      <c r="G58" s="83">
        <f>pivå!AE58</f>
        <v>93.4</v>
      </c>
      <c r="H58" s="83">
        <f>MAX(pivå!J58:AE58)</f>
        <v>97.6</v>
      </c>
      <c r="I58" s="83">
        <f>MIN(pivå!J58:AE58)</f>
        <v>81.599999999999994</v>
      </c>
      <c r="J58" s="82">
        <f>(ltprof09!AG58+ltprof09!AH58)</f>
        <v>17.130620985010708</v>
      </c>
      <c r="K58" s="82" t="str">
        <f>IF(ISERROR(HLOOKUP(ltprof09!$A$250,'ltprof tidigare'!$J$2:$AF$247,ltprof09!A58,0)*100),"-",(HLOOKUP(ltprof09!$A$250,'ltprof tidigare'!$J$2:$AF$247,ltprof09!A58,0)*100))</f>
        <v>-</v>
      </c>
      <c r="L58" s="82" t="str">
        <f>HLOOKUP(ltprof09!$A$250,Tidigare_värde!$J$1:$AD$247,ltprof09!A59,0)</f>
        <v>us</v>
      </c>
      <c r="M58" s="194" t="str">
        <f>IF(ISERROR(IF(pivå!I58=0,((F58-L58)/L58)*100,(((F58-L58)/L58)*100)*-1)),"-",IF(pivå!I58=0,((F58-L58)/L58)*100,(((F58-L58)/L58)*100)*-1))</f>
        <v>-</v>
      </c>
      <c r="N58" s="82"/>
      <c r="O58" s="82"/>
      <c r="P58" s="82"/>
      <c r="Q58" s="82"/>
      <c r="R58" s="81">
        <f>ltprof09!AG58</f>
        <v>4.4967880085652983</v>
      </c>
      <c r="S58" s="81">
        <f>ltprof09!AH58</f>
        <v>12.633832976445408</v>
      </c>
    </row>
    <row r="59" spans="2:19">
      <c r="B59" s="65"/>
      <c r="C59" s="97"/>
      <c r="D59" s="51" t="s">
        <v>2027</v>
      </c>
      <c r="E59" s="82">
        <f>IF(ISERROR(HLOOKUP(ltprof09!$A$250,ltprof09!$J$2:$AD$247,ltprof09!A59,0)*100),"-",(HLOOKUP(ltprof09!$A$250,ltprof09!$J$2:$AD$247,ltprof09!A59,0)*100))</f>
        <v>-0.84299262381455353</v>
      </c>
      <c r="F59" s="83">
        <f>HLOOKUP(ltprof09!$A$250,pivå!$J$1:$AD$247,ltprof09!A60,0)</f>
        <v>94.1</v>
      </c>
      <c r="G59" s="83">
        <f>pivå!AE59</f>
        <v>94.9</v>
      </c>
      <c r="H59" s="83">
        <f>MAX(pivå!J59:AE59)</f>
        <v>98.2</v>
      </c>
      <c r="I59" s="83">
        <f>MIN(pivå!J59:AE59)</f>
        <v>87.3</v>
      </c>
      <c r="J59" s="82">
        <f>(ltprof09!AG59+ltprof09!AH59)</f>
        <v>11.485774499473136</v>
      </c>
      <c r="K59" s="82">
        <f>IF(ISERROR(HLOOKUP(ltprof09!$A$250,'ltprof tidigare'!$J$2:$AF$247,ltprof09!A59,0)*100),"-",(HLOOKUP(ltprof09!$A$250,'ltprof tidigare'!$J$2:$AF$247,ltprof09!A59,0)*100))</f>
        <v>1.5021459227467719</v>
      </c>
      <c r="L59" s="82">
        <f>HLOOKUP(ltprof09!$A$250,Tidigare_värde!$J$1:$AD$247,ltprof09!A60,0)</f>
        <v>94.6</v>
      </c>
      <c r="M59" s="194">
        <f>IF(ISERROR(IF(pivå!I59=0,((F59-L59)/L59)*100,(((F59-L59)/L59)*100)*-1)),"-",IF(pivå!I59=0,((F59-L59)/L59)*100,(((F59-L59)/L59)*100)*-1))</f>
        <v>-0.52854122621564481</v>
      </c>
      <c r="N59" s="82"/>
      <c r="O59" s="82"/>
      <c r="P59" s="82"/>
      <c r="Q59" s="82"/>
      <c r="R59" s="81">
        <f>ltprof09!AG59</f>
        <v>3.4773445732349813</v>
      </c>
      <c r="S59" s="81">
        <f>ltprof09!AH59</f>
        <v>8.0084299262381542</v>
      </c>
    </row>
    <row r="60" spans="2:19">
      <c r="B60" s="65"/>
      <c r="C60" s="97"/>
      <c r="D60" s="51" t="s">
        <v>2028</v>
      </c>
      <c r="E60" s="82">
        <f>IF(ISERROR(HLOOKUP(ltprof09!$A$250,ltprof09!$J$2:$AD$247,ltprof09!A60,0)*100),"-",(HLOOKUP(ltprof09!$A$250,ltprof09!$J$2:$AD$247,ltprof09!A60,0)*100))</f>
        <v>-26.666666666666661</v>
      </c>
      <c r="F60" s="87">
        <f>HLOOKUP(ltprof09!$A$250,pivå!$J$1:$AD$247,ltprof09!A61,0)</f>
        <v>1.9</v>
      </c>
      <c r="G60" s="87">
        <f>pivå!AE60</f>
        <v>1.5</v>
      </c>
      <c r="H60" s="87">
        <f>MAX(pivå!J60:AE60)</f>
        <v>2.6</v>
      </c>
      <c r="I60" s="87">
        <f>MIN(pivå!J60:AE60)</f>
        <v>0.3</v>
      </c>
      <c r="J60" s="82">
        <f>(ltprof09!AG60+ltprof09!AH60)</f>
        <v>153.33333333333334</v>
      </c>
      <c r="K60" s="82" t="str">
        <f>IF(ISERROR(HLOOKUP(ltprof09!$A$250,'ltprof tidigare'!$J$2:$AF$247,ltprof09!A60,0)*100),"-",(HLOOKUP(ltprof09!$A$250,'ltprof tidigare'!$J$2:$AF$247,ltprof09!A60,0)*100))</f>
        <v>-</v>
      </c>
      <c r="L60" s="82" t="str">
        <f>HLOOKUP(ltprof09!$A$250,Tidigare_värde!$J$1:$AD$247,ltprof09!A61,0)</f>
        <v>us</v>
      </c>
      <c r="M60" s="194" t="str">
        <f>IF(ISERROR(IF(pivå!I60=0,((F60-L60)/L60)*100,(((F60-L60)/L60)*100)*-1)),"-",IF(pivå!I60=0,((F60-L60)/L60)*100,(((F60-L60)/L60)*100)*-1))</f>
        <v>-</v>
      </c>
      <c r="N60" s="82"/>
      <c r="O60" s="82"/>
      <c r="P60" s="82"/>
      <c r="Q60" s="82"/>
      <c r="R60" s="81">
        <f>ltprof09!AG60</f>
        <v>80</v>
      </c>
      <c r="S60" s="81">
        <f>ltprof09!AH60</f>
        <v>73.333333333333343</v>
      </c>
    </row>
    <row r="61" spans="2:19">
      <c r="B61" s="65"/>
      <c r="C61" s="97"/>
      <c r="D61" s="51" t="s">
        <v>2029</v>
      </c>
      <c r="E61" s="82">
        <f>IF(ISERROR(HLOOKUP(ltprof09!$A$250,ltprof09!$J$2:$AD$247,ltprof09!A61,0)*100),"-",(HLOOKUP(ltprof09!$A$250,ltprof09!$J$2:$AD$247,ltprof09!A61,0)*100))</f>
        <v>15.789473684210517</v>
      </c>
      <c r="F61" s="87">
        <f>HLOOKUP(ltprof09!$A$250,pivå!$J$1:$AD$247,ltprof09!A62,0)</f>
        <v>1.6</v>
      </c>
      <c r="G61" s="87">
        <f>pivå!AE61</f>
        <v>1.9</v>
      </c>
      <c r="H61" s="87">
        <f>MAX(pivå!J61:AE61)</f>
        <v>3.2</v>
      </c>
      <c r="I61" s="87">
        <f>MIN(pivå!J61:AE61)</f>
        <v>0.7</v>
      </c>
      <c r="J61" s="82">
        <f>(ltprof09!AG61+ltprof09!AH61)</f>
        <v>131.57894736842107</v>
      </c>
      <c r="K61" s="82" t="str">
        <f>IF(ISERROR(HLOOKUP(ltprof09!$A$250,'ltprof tidigare'!$J$2:$AF$247,ltprof09!A61,0)*100),"-",(HLOOKUP(ltprof09!$A$250,'ltprof tidigare'!$J$2:$AF$247,ltprof09!A61,0)*100))</f>
        <v>-</v>
      </c>
      <c r="L61" s="82" t="str">
        <f>HLOOKUP(ltprof09!$A$250,Tidigare_värde!$J$1:$AD$247,ltprof09!A62,0)</f>
        <v>us</v>
      </c>
      <c r="M61" s="194" t="str">
        <f>IF(ISERROR(IF(pivå!I61=0,((F61-L61)/L61)*100,(((F61-L61)/L61)*100)*-1)),"-",IF(pivå!I61=0,((F61-L61)/L61)*100,(((F61-L61)/L61)*100)*-1))</f>
        <v>-</v>
      </c>
      <c r="N61" s="82"/>
      <c r="O61" s="82"/>
      <c r="P61" s="82"/>
      <c r="Q61" s="82"/>
      <c r="R61" s="81">
        <f>ltprof09!AG61</f>
        <v>63.157894736842103</v>
      </c>
      <c r="S61" s="81">
        <f>ltprof09!AH61</f>
        <v>68.421052631578959</v>
      </c>
    </row>
    <row r="62" spans="2:19">
      <c r="B62" s="65"/>
      <c r="C62" s="97"/>
      <c r="D62" s="51" t="s">
        <v>2030</v>
      </c>
      <c r="E62" s="82">
        <f>IF(ISERROR(HLOOKUP(ltprof09!$A$250,ltprof09!$J$2:$AD$247,ltprof09!A62,0)*100),"-",(HLOOKUP(ltprof09!$A$250,ltprof09!$J$2:$AD$247,ltprof09!A62,0)*100))</f>
        <v>-12.5</v>
      </c>
      <c r="F62" s="87">
        <f>HLOOKUP(ltprof09!$A$250,pivå!$J$1:$AD$247,ltprof09!A63,0)</f>
        <v>1.8</v>
      </c>
      <c r="G62" s="87">
        <f>pivå!AE62</f>
        <v>1.6</v>
      </c>
      <c r="H62" s="87">
        <f>MAX(pivå!J62:AE62)</f>
        <v>2.2999999999999998</v>
      </c>
      <c r="I62" s="87">
        <f>MIN(pivå!J62:AE62)</f>
        <v>0.6</v>
      </c>
      <c r="J62" s="82">
        <f>(ltprof09!AG62+ltprof09!AH62)</f>
        <v>106.25</v>
      </c>
      <c r="K62" s="82">
        <f>IF(ISERROR(HLOOKUP(ltprof09!$A$250,'ltprof tidigare'!$J$2:$AF$247,ltprof09!A62,0)*100),"-",(HLOOKUP(ltprof09!$A$250,'ltprof tidigare'!$J$2:$AF$247,ltprof09!A62,0)*100))</f>
        <v>-29.411764705882366</v>
      </c>
      <c r="L62" s="82">
        <f>HLOOKUP(ltprof09!$A$250,Tidigare_värde!$J$1:$AD$247,ltprof09!A63,0)</f>
        <v>2.2000000000000002</v>
      </c>
      <c r="M62" s="194">
        <f>IF(ISERROR(IF(pivå!I62=0,((F62-L62)/L62)*100,(((F62-L62)/L62)*100)*-1)),"-",IF(pivå!I62=0,((F62-L62)/L62)*100,(((F62-L62)/L62)*100)*-1))</f>
        <v>18.181818181818183</v>
      </c>
      <c r="N62" s="82"/>
      <c r="O62" s="82"/>
      <c r="P62" s="82"/>
      <c r="Q62" s="82"/>
      <c r="R62" s="81">
        <f>ltprof09!AG62</f>
        <v>62.5</v>
      </c>
      <c r="S62" s="81">
        <f>ltprof09!AH62</f>
        <v>43.75</v>
      </c>
    </row>
    <row r="63" spans="2:19">
      <c r="B63" s="65"/>
      <c r="C63" s="97"/>
      <c r="D63" s="51" t="s">
        <v>2031</v>
      </c>
      <c r="E63" s="82">
        <f>IF(ISERROR(HLOOKUP(ltprof09!$A$250,ltprof09!$J$2:$AD$247,ltprof09!A63,0)*100),"-",(HLOOKUP(ltprof09!$A$250,ltprof09!$J$2:$AD$247,ltprof09!A63,0)*100))</f>
        <v>12.953367875647665</v>
      </c>
      <c r="F63" s="88">
        <f>HLOOKUP(ltprof09!$A$250,pivå!$J$1:$AD$247,ltprof09!A64,0)</f>
        <v>0.436</v>
      </c>
      <c r="G63" s="88">
        <f>pivå!AE63</f>
        <v>0.38600000000000001</v>
      </c>
      <c r="H63" s="88">
        <f>MAX(pivå!J63:AE63)</f>
        <v>0.45</v>
      </c>
      <c r="I63" s="88">
        <f>MIN(pivå!J63:AE63)</f>
        <v>0.29299999999999998</v>
      </c>
      <c r="J63" s="82">
        <f>(ltprof09!AG63+ltprof09!AH63)</f>
        <v>40.673575129533688</v>
      </c>
      <c r="K63" s="82" t="str">
        <f>IF(ISERROR(HLOOKUP(ltprof09!$A$250,'ltprof tidigare'!$J$2:$AF$247,ltprof09!A63,0)*100),"-",(HLOOKUP(ltprof09!$A$250,'ltprof tidigare'!$J$2:$AF$247,ltprof09!A63,0)*100))</f>
        <v>-</v>
      </c>
      <c r="L63" s="82" t="str">
        <f>HLOOKUP(ltprof09!$A$250,Tidigare_värde!$J$1:$AD$247,ltprof09!A64,0)</f>
        <v>us</v>
      </c>
      <c r="M63" s="194" t="str">
        <f>IF(ISERROR(IF(pivå!I63=0,((F63-L63)/L63)*100,(((F63-L63)/L63)*100)*-1)),"-",IF(pivå!I63=0,((F63-L63)/L63)*100,(((F63-L63)/L63)*100)*-1))</f>
        <v>-</v>
      </c>
      <c r="N63" s="82"/>
      <c r="O63" s="82"/>
      <c r="P63" s="82"/>
      <c r="Q63" s="82"/>
      <c r="R63" s="81">
        <f>ltprof09!AG63</f>
        <v>16.580310880829018</v>
      </c>
      <c r="S63" s="81">
        <f>ltprof09!AH63</f>
        <v>24.093264248704667</v>
      </c>
    </row>
    <row r="64" spans="2:19">
      <c r="B64" s="65"/>
      <c r="C64" s="97"/>
      <c r="D64" s="51" t="s">
        <v>2032</v>
      </c>
      <c r="E64" s="82">
        <f>IF(ISERROR(HLOOKUP(ltprof09!$A$250,ltprof09!$J$2:$AD$247,ltprof09!A64,0)*100),"-",(HLOOKUP(ltprof09!$A$250,ltprof09!$J$2:$AD$247,ltprof09!A64,0)*100))</f>
        <v>6.7796610169491593</v>
      </c>
      <c r="F64" s="88">
        <f>HLOOKUP(ltprof09!$A$250,pivå!$J$1:$AD$247,ltprof09!A65,0)</f>
        <v>0.378</v>
      </c>
      <c r="G64" s="88">
        <f>pivå!AE64</f>
        <v>0.35399999999999998</v>
      </c>
      <c r="H64" s="88">
        <f>MAX(pivå!J64:AE64)</f>
        <v>0.45400000000000001</v>
      </c>
      <c r="I64" s="88">
        <f>MIN(pivå!J64:AE64)</f>
        <v>0.19400000000000001</v>
      </c>
      <c r="J64" s="82">
        <f>(ltprof09!AG64+ltprof09!AH64)</f>
        <v>73.446327683615834</v>
      </c>
      <c r="K64" s="82" t="str">
        <f>IF(ISERROR(HLOOKUP(ltprof09!$A$250,'ltprof tidigare'!$J$2:$AF$247,ltprof09!A64,0)*100),"-",(HLOOKUP(ltprof09!$A$250,'ltprof tidigare'!$J$2:$AF$247,ltprof09!A64,0)*100))</f>
        <v>-</v>
      </c>
      <c r="L64" s="82" t="str">
        <f>HLOOKUP(ltprof09!$A$250,Tidigare_värde!$J$1:$AD$247,ltprof09!A65,0)</f>
        <v>us</v>
      </c>
      <c r="M64" s="194" t="str">
        <f>IF(ISERROR(IF(pivå!I64=0,((F64-L64)/L64)*100,(((F64-L64)/L64)*100)*-1)),"-",IF(pivå!I64=0,((F64-L64)/L64)*100,(((F64-L64)/L64)*100)*-1))</f>
        <v>-</v>
      </c>
      <c r="N64" s="82"/>
      <c r="O64" s="82"/>
      <c r="P64" s="82"/>
      <c r="Q64" s="82"/>
      <c r="R64" s="81">
        <f>ltprof09!AG64</f>
        <v>28.248587570621481</v>
      </c>
      <c r="S64" s="81">
        <f>ltprof09!AH64</f>
        <v>45.197740112994346</v>
      </c>
    </row>
    <row r="65" spans="2:19">
      <c r="B65" s="65"/>
      <c r="C65" s="97"/>
      <c r="D65" s="51" t="s">
        <v>2033</v>
      </c>
      <c r="E65" s="82">
        <f>IF(ISERROR(HLOOKUP(ltprof09!$A$250,ltprof09!$J$2:$AD$247,ltprof09!A65,0)*100),"-",(HLOOKUP(ltprof09!$A$250,ltprof09!$J$2:$AD$247,ltprof09!A65,0)*100))</f>
        <v>10.215053763440855</v>
      </c>
      <c r="F65" s="88">
        <f>HLOOKUP(ltprof09!$A$250,pivå!$J$1:$AD$247,ltprof09!A66,0)</f>
        <v>0.41</v>
      </c>
      <c r="G65" s="88">
        <f>pivå!AE65</f>
        <v>0.372</v>
      </c>
      <c r="H65" s="88">
        <f>MAX(pivå!J65:AE65)</f>
        <v>0.443</v>
      </c>
      <c r="I65" s="88">
        <f>MIN(pivå!J65:AE65)</f>
        <v>0.26100000000000001</v>
      </c>
      <c r="J65" s="82">
        <f>(ltprof09!AG65+ltprof09!AH65)</f>
        <v>48.924731182795696</v>
      </c>
      <c r="K65" s="82" t="str">
        <f>IF(ISERROR(HLOOKUP(ltprof09!$A$250,'ltprof tidigare'!$J$2:$AF$247,ltprof09!A65,0)*100),"-",(HLOOKUP(ltprof09!$A$250,'ltprof tidigare'!$J$2:$AF$247,ltprof09!A65,0)*100))</f>
        <v>-</v>
      </c>
      <c r="L65" s="82" t="str">
        <f>HLOOKUP(ltprof09!$A$250,Tidigare_värde!$J$1:$AD$247,ltprof09!A66,0)</f>
        <v>us</v>
      </c>
      <c r="M65" s="194" t="str">
        <f>IF(ISERROR(IF(pivå!I65=0,((F65-L65)/L65)*100,(((F65-L65)/L65)*100)*-1)),"-",IF(pivå!I65=0,((F65-L65)/L65)*100,(((F65-L65)/L65)*100)*-1))</f>
        <v>-</v>
      </c>
      <c r="N65" s="82"/>
      <c r="O65" s="82"/>
      <c r="P65" s="82"/>
      <c r="Q65" s="82"/>
      <c r="R65" s="81">
        <f>ltprof09!AG65</f>
        <v>19.086021505376348</v>
      </c>
      <c r="S65" s="81">
        <f>ltprof09!AH65</f>
        <v>29.838709677419352</v>
      </c>
    </row>
    <row r="66" spans="2:19">
      <c r="B66" s="65"/>
      <c r="C66" s="97"/>
      <c r="D66" s="51" t="s">
        <v>2034</v>
      </c>
      <c r="E66" s="82">
        <f>IF(ISERROR(HLOOKUP(ltprof09!$A$250,ltprof09!$J$2:$AD$247,ltprof09!A66,0)*100),"-",(HLOOKUP(ltprof09!$A$250,ltprof09!$J$2:$AD$247,ltprof09!A66,0)*100))</f>
        <v>3.1074565748629572</v>
      </c>
      <c r="F66" s="87">
        <f>HLOOKUP(ltprof09!$A$250,pivå!$J$1:$AD$247,ltprof09!A67,0)</f>
        <v>2.9340999999999999</v>
      </c>
      <c r="G66" s="87">
        <f>pivå!AE66</f>
        <v>3.0282</v>
      </c>
      <c r="H66" s="87">
        <f>MAX(pivå!J66:AE66)</f>
        <v>4.0227000000000004</v>
      </c>
      <c r="I66" s="87">
        <f>MIN(pivå!J66:AE66)</f>
        <v>2.2162999999999999</v>
      </c>
      <c r="J66" s="82">
        <f>(ltprof09!AG66+ltprof09!AH66)</f>
        <v>59.652598903639131</v>
      </c>
      <c r="K66" s="82">
        <f>IF(ISERROR(HLOOKUP(ltprof09!$A$250,'ltprof tidigare'!$J$2:$AF$247,ltprof09!A66,0)*100),"-",(HLOOKUP(ltprof09!$A$250,'ltprof tidigare'!$J$2:$AF$247,ltprof09!A66,0)*100))</f>
        <v>-35.918367346938766</v>
      </c>
      <c r="L66" s="82">
        <f>HLOOKUP(ltprof09!$A$250,Tidigare_värde!$J$1:$AD$247,ltprof09!A67,0)</f>
        <v>4.3289999999999997</v>
      </c>
      <c r="M66" s="194">
        <f>IF(ISERROR(IF(pivå!I66=0,((F66-L66)/L66)*100,(((F66-L66)/L66)*100)*-1)),"-",IF(pivå!I66=0,((F66-L66)/L66)*100,(((F66-L66)/L66)*100)*-1))</f>
        <v>32.222222222222221</v>
      </c>
      <c r="N66" s="82"/>
      <c r="O66" s="82"/>
      <c r="P66" s="82"/>
      <c r="Q66" s="82"/>
      <c r="R66" s="81">
        <f>ltprof09!AG66</f>
        <v>26.811307047090683</v>
      </c>
      <c r="S66" s="81">
        <f>ltprof09!AH66</f>
        <v>32.841291856548452</v>
      </c>
    </row>
    <row r="67" spans="2:19">
      <c r="B67" s="65"/>
      <c r="C67" s="97"/>
      <c r="D67" s="51" t="s">
        <v>2035</v>
      </c>
      <c r="E67" s="82">
        <f>IF(ISERROR(HLOOKUP(ltprof09!$A$250,ltprof09!$J$2:$AD$247,ltprof09!A67,0)*100),"-",(HLOOKUP(ltprof09!$A$250,ltprof09!$J$2:$AD$247,ltprof09!A67,0)*100))</f>
        <v>19.174012082796867</v>
      </c>
      <c r="F67" s="87">
        <f>HLOOKUP(ltprof09!$A$250,pivå!$J$1:$AD$247,ltprof09!A68,0)</f>
        <v>3.2644000000000002</v>
      </c>
      <c r="G67" s="87">
        <f>pivå!AE67</f>
        <v>4.0388000000000002</v>
      </c>
      <c r="H67" s="87">
        <f>MAX(pivå!J67:AE67)</f>
        <v>5.9067999999999996</v>
      </c>
      <c r="I67" s="87">
        <f>MIN(pivå!J67:AE67)</f>
        <v>2.7642000000000002</v>
      </c>
      <c r="J67" s="82">
        <f>(ltprof09!AG67+ltprof09!AH67)</f>
        <v>77.8102406655442</v>
      </c>
      <c r="K67" s="82">
        <f>IF(ISERROR(HLOOKUP(ltprof09!$A$250,'ltprof tidigare'!$J$2:$AF$247,ltprof09!A67,0)*100),"-",(HLOOKUP(ltprof09!$A$250,'ltprof tidigare'!$J$2:$AF$247,ltprof09!A67,0)*100))</f>
        <v>-27.622873345935716</v>
      </c>
      <c r="L67" s="82">
        <f>HLOOKUP(ltprof09!$A$250,Tidigare_värde!$J$1:$AD$247,ltprof09!A68,0)</f>
        <v>5.4009999999999998</v>
      </c>
      <c r="M67" s="194">
        <f>IF(ISERROR(IF(pivå!I67=0,((F67-L67)/L67)*100,(((F67-L67)/L67)*100)*-1)),"-",IF(pivå!I67=0,((F67-L67)/L67)*100,(((F67-L67)/L67)*100)*-1))</f>
        <v>39.559340862803175</v>
      </c>
      <c r="N67" s="82"/>
      <c r="O67" s="82"/>
      <c r="P67" s="82"/>
      <c r="Q67" s="82"/>
      <c r="R67" s="81">
        <f>ltprof09!AG67</f>
        <v>31.558878874913336</v>
      </c>
      <c r="S67" s="81">
        <f>ltprof09!AH67</f>
        <v>46.25136179063086</v>
      </c>
    </row>
    <row r="68" spans="2:19">
      <c r="B68" s="65"/>
      <c r="C68" s="97"/>
      <c r="D68" s="51" t="s">
        <v>2036</v>
      </c>
      <c r="E68" s="82">
        <f>IF(ISERROR(HLOOKUP(ltprof09!$A$250,ltprof09!$J$2:$AD$247,ltprof09!A68,0)*100),"-",(HLOOKUP(ltprof09!$A$250,ltprof09!$J$2:$AD$247,ltprof09!A68,0)*100))</f>
        <v>12.563607650465</v>
      </c>
      <c r="F68" s="87">
        <f>HLOOKUP(ltprof09!$A$250,pivå!$J$1:$AD$247,ltprof09!A69,0)</f>
        <v>2.9897999999999998</v>
      </c>
      <c r="G68" s="87">
        <f>pivå!AE68</f>
        <v>3.4194</v>
      </c>
      <c r="H68" s="87">
        <f>MAX(pivå!J68:AE68)</f>
        <v>4.3730000000000002</v>
      </c>
      <c r="I68" s="87">
        <f>MIN(pivå!J68:AE68)</f>
        <v>2.6976</v>
      </c>
      <c r="J68" s="82">
        <f>(ltprof09!AG68+ltprof09!AH68)</f>
        <v>48.996900040942862</v>
      </c>
      <c r="K68" s="82">
        <f>IF(ISERROR(HLOOKUP(ltprof09!$A$250,'ltprof tidigare'!$J$2:$AF$247,ltprof09!A68,0)*100),"-",(HLOOKUP(ltprof09!$A$250,'ltprof tidigare'!$J$2:$AF$247,ltprof09!A68,0)*100))</f>
        <v>-33.19315951780208</v>
      </c>
      <c r="L68" s="82">
        <f>HLOOKUP(ltprof09!$A$250,Tidigare_värde!$J$1:$AD$247,ltprof09!A69,0)</f>
        <v>4.7510000000000003</v>
      </c>
      <c r="M68" s="194">
        <f>IF(ISERROR(IF(pivå!I68=0,((F68-L68)/L68)*100,(((F68-L68)/L68)*100)*-1)),"-",IF(pivå!I68=0,((F68-L68)/L68)*100,(((F68-L68)/L68)*100)*-1))</f>
        <v>37.070090507261639</v>
      </c>
      <c r="N68" s="82"/>
      <c r="O68" s="82"/>
      <c r="P68" s="82"/>
      <c r="Q68" s="82"/>
      <c r="R68" s="81">
        <f>ltprof09!AG68</f>
        <v>21.108966485348308</v>
      </c>
      <c r="S68" s="81">
        <f>ltprof09!AH68</f>
        <v>27.887933555594557</v>
      </c>
    </row>
    <row r="69" spans="2:19">
      <c r="B69" s="65"/>
      <c r="C69" s="97"/>
      <c r="D69" s="51" t="s">
        <v>2037</v>
      </c>
      <c r="E69" s="82" t="str">
        <f>IF(ISERROR(HLOOKUP(ltprof09!$A$250,ltprof09!$J$2:$AD$247,ltprof09!A69,0)*100),"-",(HLOOKUP(ltprof09!$A$250,ltprof09!$J$2:$AD$247,ltprof09!A69,0)*100))</f>
        <v>-</v>
      </c>
      <c r="F69" s="83" t="str">
        <f>HLOOKUP(ltprof09!$A$250,pivå!$J$1:$AD$247,ltprof09!A70,0)</f>
        <v>us</v>
      </c>
      <c r="G69" s="83">
        <f>pivå!AE69</f>
        <v>27</v>
      </c>
      <c r="H69" s="83">
        <f>MAX(pivå!J69:AE69)</f>
        <v>31</v>
      </c>
      <c r="I69" s="83">
        <f>MIN(pivå!J69:AE69)</f>
        <v>13</v>
      </c>
      <c r="J69" s="82">
        <f>(ltprof09!AG69+ltprof09!AH69)</f>
        <v>59.259259259259252</v>
      </c>
      <c r="K69" s="82" t="str">
        <f>IF(ISERROR(HLOOKUP(ltprof09!$A$250,'ltprof tidigare'!$J$2:$AF$247,ltprof09!A69,0)*100),"-",(HLOOKUP(ltprof09!$A$250,'ltprof tidigare'!$J$2:$AF$247,ltprof09!A69,0)*100))</f>
        <v>-</v>
      </c>
      <c r="L69" s="82" t="str">
        <f>HLOOKUP(ltprof09!$A$250,Tidigare_värde!$J$1:$AD$247,ltprof09!A70,0)</f>
        <v>us</v>
      </c>
      <c r="M69" s="194" t="str">
        <f>IF(ISERROR(IF(pivå!I69=0,((F69-L69)/L69)*100,(((F69-L69)/L69)*100)*-1)),"-",IF(pivå!I69=0,((F69-L69)/L69)*100,(((F69-L69)/L69)*100)*-1))</f>
        <v>-</v>
      </c>
      <c r="N69" s="82"/>
      <c r="O69" s="82"/>
      <c r="P69" s="82"/>
      <c r="Q69" s="82"/>
      <c r="R69" s="81">
        <f>ltprof09!AG69</f>
        <v>51.851851851851848</v>
      </c>
      <c r="S69" s="81">
        <f>ltprof09!AH69</f>
        <v>7.4074074074074066</v>
      </c>
    </row>
    <row r="70" spans="2:19">
      <c r="B70" s="65"/>
      <c r="C70" s="97"/>
      <c r="D70" s="51" t="s">
        <v>2038</v>
      </c>
      <c r="E70" s="82" t="str">
        <f>IF(ISERROR(HLOOKUP(ltprof09!$A$250,ltprof09!$J$2:$AD$247,ltprof09!A70,0)*100),"-",(HLOOKUP(ltprof09!$A$250,ltprof09!$J$2:$AD$247,ltprof09!A70,0)*100))</f>
        <v>-</v>
      </c>
      <c r="F70" s="83" t="str">
        <f>HLOOKUP(ltprof09!$A$250,pivå!$J$1:$AD$247,ltprof09!A71,0)</f>
        <v>us</v>
      </c>
      <c r="G70" s="83">
        <f>pivå!AE70</f>
        <v>28</v>
      </c>
      <c r="H70" s="83">
        <f>MAX(pivå!J70:AE70)</f>
        <v>35</v>
      </c>
      <c r="I70" s="83">
        <f>MIN(pivå!J70:AE70)</f>
        <v>17</v>
      </c>
      <c r="J70" s="82">
        <f>(ltprof09!AG70+ltprof09!AH70)</f>
        <v>64.285714285714278</v>
      </c>
      <c r="K70" s="82" t="str">
        <f>IF(ISERROR(HLOOKUP(ltprof09!$A$250,'ltprof tidigare'!$J$2:$AF$247,ltprof09!A70,0)*100),"-",(HLOOKUP(ltprof09!$A$250,'ltprof tidigare'!$J$2:$AF$247,ltprof09!A70,0)*100))</f>
        <v>-</v>
      </c>
      <c r="L70" s="82" t="str">
        <f>HLOOKUP(ltprof09!$A$250,Tidigare_värde!$J$1:$AD$247,ltprof09!A71,0)</f>
        <v>us</v>
      </c>
      <c r="M70" s="194" t="str">
        <f>IF(ISERROR(IF(pivå!I70=0,((F70-L70)/L70)*100,(((F70-L70)/L70)*100)*-1)),"-",IF(pivå!I70=0,((F70-L70)/L70)*100,(((F70-L70)/L70)*100)*-1))</f>
        <v>-</v>
      </c>
      <c r="N70" s="82"/>
      <c r="O70" s="82"/>
      <c r="P70" s="82"/>
      <c r="Q70" s="82"/>
      <c r="R70" s="81">
        <f>ltprof09!AG70</f>
        <v>39.285714285714285</v>
      </c>
      <c r="S70" s="81">
        <f>ltprof09!AH70</f>
        <v>25</v>
      </c>
    </row>
    <row r="71" spans="2:19">
      <c r="B71" s="65"/>
      <c r="C71" s="97"/>
      <c r="D71" s="51" t="s">
        <v>2039</v>
      </c>
      <c r="E71" s="82" t="str">
        <f>IF(ISERROR(HLOOKUP(ltprof09!$A$250,ltprof09!$J$2:$AD$247,ltprof09!A71,0)*100),"-",(HLOOKUP(ltprof09!$A$250,ltprof09!$J$2:$AD$247,ltprof09!A71,0)*100))</f>
        <v>-</v>
      </c>
      <c r="F71" s="83" t="str">
        <f>HLOOKUP(ltprof09!$A$250,pivå!$J$1:$AD$247,ltprof09!A72,0)</f>
        <v>us</v>
      </c>
      <c r="G71" s="83">
        <f>pivå!AE71</f>
        <v>27</v>
      </c>
      <c r="H71" s="83">
        <f>MAX(pivå!J71:AE71)</f>
        <v>30</v>
      </c>
      <c r="I71" s="83">
        <f>MIN(pivå!J71:AE71)</f>
        <v>15</v>
      </c>
      <c r="J71" s="82">
        <f>(ltprof09!AG71+ltprof09!AH71)</f>
        <v>55.555555555555557</v>
      </c>
      <c r="K71" s="82" t="str">
        <f>IF(ISERROR(HLOOKUP(ltprof09!$A$250,'ltprof tidigare'!$J$2:$AF$247,ltprof09!A71,0)*100),"-",(HLOOKUP(ltprof09!$A$250,'ltprof tidigare'!$J$2:$AF$247,ltprof09!A71,0)*100))</f>
        <v>-</v>
      </c>
      <c r="L71" s="82" t="str">
        <f>HLOOKUP(ltprof09!$A$250,Tidigare_värde!$J$1:$AD$247,ltprof09!A72,0)</f>
        <v>us</v>
      </c>
      <c r="M71" s="194" t="str">
        <f>IF(ISERROR(IF(pivå!I71=0,((F71-L71)/L71)*100,(((F71-L71)/L71)*100)*-1)),"-",IF(pivå!I71=0,((F71-L71)/L71)*100,(((F71-L71)/L71)*100)*-1))</f>
        <v>-</v>
      </c>
      <c r="N71" s="82"/>
      <c r="O71" s="82"/>
      <c r="P71" s="82"/>
      <c r="Q71" s="82"/>
      <c r="R71" s="81">
        <f>ltprof09!AG71</f>
        <v>44.444444444444443</v>
      </c>
      <c r="S71" s="81">
        <f>ltprof09!AH71</f>
        <v>11.111111111111111</v>
      </c>
    </row>
    <row r="72" spans="2:19">
      <c r="B72" s="65"/>
      <c r="C72" s="97"/>
      <c r="D72" s="51" t="s">
        <v>2040</v>
      </c>
      <c r="E72" s="82">
        <f>IF(ISERROR(HLOOKUP(ltprof09!$A$250,ltprof09!$J$2:$AD$247,ltprof09!A72,0)*100),"-",(HLOOKUP(ltprof09!$A$250,ltprof09!$J$2:$AD$247,ltprof09!A72,0)*100))</f>
        <v>3.8901698823369828</v>
      </c>
      <c r="F72" s="83">
        <f>HLOOKUP(ltprof09!$A$250,pivå!$J$1:$AD$247,ltprof09!A73,0)</f>
        <v>61.276499999999999</v>
      </c>
      <c r="G72" s="83">
        <f>pivå!AE72</f>
        <v>58.981999999999999</v>
      </c>
      <c r="H72" s="83">
        <f>MAX(pivå!J72:AE72)</f>
        <v>68.366</v>
      </c>
      <c r="I72" s="83">
        <f>MIN(pivå!J72:AE72)</f>
        <v>40.851500000000001</v>
      </c>
      <c r="J72" s="82">
        <f>(ltprof09!AG72+ltprof09!AH72)</f>
        <v>46.648977654199584</v>
      </c>
      <c r="K72" s="82">
        <f>IF(ISERROR(HLOOKUP(ltprof09!$A$250,'ltprof tidigare'!$J$2:$AF$247,ltprof09!A72,0)*100),"-",(HLOOKUP(ltprof09!$A$250,'ltprof tidigare'!$J$2:$AF$247,ltprof09!A72,0)*100))</f>
        <v>11.081700449450191</v>
      </c>
      <c r="L72" s="82">
        <f>HLOOKUP(ltprof09!$A$250,Tidigare_värde!$J$1:$AD$247,ltprof09!A73,0)</f>
        <v>62.529000000000003</v>
      </c>
      <c r="M72" s="194">
        <f>IF(ISERROR(IF(pivå!I72=0,((F72-L72)/L72)*100,(((F72-L72)/L72)*100)*-1)),"-",IF(pivå!I72=0,((F72-L72)/L72)*100,(((F72-L72)/L72)*100)*-1))</f>
        <v>-2.0030705752530902</v>
      </c>
      <c r="N72" s="82"/>
      <c r="O72" s="82"/>
      <c r="P72" s="82"/>
      <c r="Q72" s="82"/>
      <c r="R72" s="81">
        <f>ltprof09!AG72</f>
        <v>15.909938625343326</v>
      </c>
      <c r="S72" s="81">
        <f>ltprof09!AH72</f>
        <v>30.739039028856258</v>
      </c>
    </row>
    <row r="73" spans="2:19">
      <c r="B73" s="65"/>
      <c r="C73" s="97"/>
      <c r="D73" s="51" t="s">
        <v>2041</v>
      </c>
      <c r="E73" s="82">
        <f>IF(ISERROR(HLOOKUP(ltprof09!$A$250,ltprof09!$J$2:$AD$247,ltprof09!A73,0)*100),"-",(HLOOKUP(ltprof09!$A$250,ltprof09!$J$2:$AD$247,ltprof09!A73,0)*100))</f>
        <v>-7.5091507519636504</v>
      </c>
      <c r="F73" s="83">
        <f>HLOOKUP(ltprof09!$A$250,pivå!$J$1:$AD$247,ltprof09!A74,0)</f>
        <v>47.631399999999999</v>
      </c>
      <c r="G73" s="83">
        <f>pivå!AE73</f>
        <v>51.4985</v>
      </c>
      <c r="H73" s="83">
        <f>MAX(pivå!J73:AE73)</f>
        <v>67.7333</v>
      </c>
      <c r="I73" s="83">
        <f>MIN(pivå!J73:AE73)</f>
        <v>24.4251</v>
      </c>
      <c r="J73" s="82">
        <f>(ltprof09!AG73+ltprof09!AH73)</f>
        <v>84.09604163228056</v>
      </c>
      <c r="K73" s="82">
        <f>IF(ISERROR(HLOOKUP(ltprof09!$A$250,'ltprof tidigare'!$J$2:$AF$247,ltprof09!A73,0)*100),"-",(HLOOKUP(ltprof09!$A$250,'ltprof tidigare'!$J$2:$AF$247,ltprof09!A73,0)*100))</f>
        <v>15.997526611015431</v>
      </c>
      <c r="L73" s="82">
        <f>HLOOKUP(ltprof09!$A$250,Tidigare_värde!$J$1:$AD$247,ltprof09!A74,0)</f>
        <v>52.526000000000003</v>
      </c>
      <c r="M73" s="194">
        <f>IF(ISERROR(IF(pivå!I73=0,((F73-L73)/L73)*100,(((F73-L73)/L73)*100)*-1)),"-",IF(pivå!I73=0,((F73-L73)/L73)*100,(((F73-L73)/L73)*100)*-1))</f>
        <v>-9.3184327761489616</v>
      </c>
      <c r="N73" s="82"/>
      <c r="O73" s="82"/>
      <c r="P73" s="82"/>
      <c r="Q73" s="82"/>
      <c r="R73" s="81">
        <f>ltprof09!AG73</f>
        <v>31.524801693253202</v>
      </c>
      <c r="S73" s="81">
        <f>ltprof09!AH73</f>
        <v>52.57123993902735</v>
      </c>
    </row>
    <row r="74" spans="2:19">
      <c r="B74" s="65"/>
      <c r="C74" s="97"/>
      <c r="D74" s="51" t="s">
        <v>2042</v>
      </c>
      <c r="E74" s="82">
        <f>IF(ISERROR(HLOOKUP(ltprof09!$A$250,ltprof09!$J$2:$AD$247,ltprof09!A74,0)*100),"-",(HLOOKUP(ltprof09!$A$250,ltprof09!$J$2:$AD$247,ltprof09!A74,0)*100))</f>
        <v>1.3526998362772267</v>
      </c>
      <c r="F74" s="83">
        <f>HLOOKUP(ltprof09!$A$250,pivå!$J$1:$AD$247,ltprof09!A75,0)</f>
        <v>57.386000000000003</v>
      </c>
      <c r="G74" s="83">
        <f>pivå!AE74</f>
        <v>56.620100000000001</v>
      </c>
      <c r="H74" s="83">
        <f>MAX(pivå!J74:AE74)</f>
        <v>67.883600000000001</v>
      </c>
      <c r="I74" s="83">
        <f>MIN(pivå!J74:AE74)</f>
        <v>37.997</v>
      </c>
      <c r="J74" s="82">
        <f>(ltprof09!AG74+ltprof09!AH74)</f>
        <v>52.784435209404435</v>
      </c>
      <c r="K74" s="82">
        <f>IF(ISERROR(HLOOKUP(ltprof09!$A$250,'ltprof tidigare'!$J$2:$AF$247,ltprof09!A74,0)*100),"-",(HLOOKUP(ltprof09!$A$250,'ltprof tidigare'!$J$2:$AF$247,ltprof09!A74,0)*100))</f>
        <v>11.867354848467663</v>
      </c>
      <c r="L74" s="82">
        <f>HLOOKUP(ltprof09!$A$250,Tidigare_värde!$J$1:$AD$247,ltprof09!A75,0)</f>
        <v>59.17</v>
      </c>
      <c r="M74" s="194">
        <f>IF(ISERROR(IF(pivå!I74=0,((F74-L74)/L74)*100,(((F74-L74)/L74)*100)*-1)),"-",IF(pivå!I74=0,((F74-L74)/L74)*100,(((F74-L74)/L74)*100)*-1))</f>
        <v>-3.0150414061179633</v>
      </c>
      <c r="N74" s="82"/>
      <c r="O74" s="82"/>
      <c r="P74" s="82"/>
      <c r="Q74" s="82"/>
      <c r="R74" s="81">
        <f>ltprof09!AG74</f>
        <v>19.893112163348352</v>
      </c>
      <c r="S74" s="81">
        <f>ltprof09!AH74</f>
        <v>32.89132304605608</v>
      </c>
    </row>
    <row r="75" spans="2:19">
      <c r="B75" s="65"/>
      <c r="C75" s="97" t="s">
        <v>1496</v>
      </c>
      <c r="D75" s="51" t="s">
        <v>2043</v>
      </c>
      <c r="E75" s="82">
        <f>IF(ISERROR(HLOOKUP(ltprof09!$A$250,ltprof09!$J$2:$AD$247,ltprof09!A75,0)*100),"-",(HLOOKUP(ltprof09!$A$250,ltprof09!$J$2:$AD$247,ltprof09!A75,0)*100))</f>
        <v>-0.43023569433689945</v>
      </c>
      <c r="F75" s="83">
        <f>HLOOKUP(ltprof09!$A$250,pivå!$J$1:$AD$247,ltprof09!A76,0)</f>
        <v>22.888500000000001</v>
      </c>
      <c r="G75" s="83">
        <f>pivå!AE75</f>
        <v>22.987400000000001</v>
      </c>
      <c r="H75" s="83">
        <f>MAX(pivå!J75:AE75)</f>
        <v>30.471800000000002</v>
      </c>
      <c r="I75" s="83">
        <f>MIN(pivå!J75:AE75)</f>
        <v>17.6037</v>
      </c>
      <c r="J75" s="82">
        <f>(ltprof09!AG75+ltprof09!AH75)</f>
        <v>55.978927586416916</v>
      </c>
      <c r="K75" s="82" t="str">
        <f>IF(ISERROR(HLOOKUP(ltprof09!$A$250,'ltprof tidigare'!$J$2:$AF$247,ltprof09!A75,0)*100),"-",(HLOOKUP(ltprof09!$A$250,'ltprof tidigare'!$J$2:$AF$247,ltprof09!A75,0)*100))</f>
        <v>-</v>
      </c>
      <c r="L75" s="82" t="str">
        <f>HLOOKUP(ltprof09!$A$250,Tidigare_värde!$J$1:$AD$247,ltprof09!A76,0)</f>
        <v>us</v>
      </c>
      <c r="M75" s="194" t="str">
        <f>IF(ISERROR(IF(pivå!I75=0,((F75-L75)/L75)*100,(((F75-L75)/L75)*100)*-1)),"-",IF(pivå!I75=0,((F75-L75)/L75)*100,(((F75-L75)/L75)*100)*-1))</f>
        <v>-</v>
      </c>
      <c r="N75" s="82"/>
      <c r="O75" s="82"/>
      <c r="P75" s="82"/>
      <c r="Q75" s="82"/>
      <c r="R75" s="81">
        <f>ltprof09!AG75</f>
        <v>32.558706073762153</v>
      </c>
      <c r="S75" s="81">
        <f>ltprof09!AH75</f>
        <v>23.420221512654763</v>
      </c>
    </row>
    <row r="76" spans="2:19">
      <c r="B76" s="65"/>
      <c r="C76" s="97"/>
      <c r="D76" s="51" t="s">
        <v>2044</v>
      </c>
      <c r="E76" s="82">
        <f>IF(ISERROR(HLOOKUP(ltprof09!$A$250,ltprof09!$J$2:$AD$247,ltprof09!A76,0)*100),"-",(HLOOKUP(ltprof09!$A$250,ltprof09!$J$2:$AD$247,ltprof09!A76,0)*100))</f>
        <v>-26.14140617296124</v>
      </c>
      <c r="F76" s="83">
        <f>HLOOKUP(ltprof09!$A$250,pivå!$J$1:$AD$247,ltprof09!A77,0)</f>
        <v>149.80000000000001</v>
      </c>
      <c r="G76" s="83">
        <f>pivå!AE76</f>
        <v>202.82</v>
      </c>
      <c r="H76" s="83">
        <f>MAX(pivå!J76:AE76)</f>
        <v>321.43</v>
      </c>
      <c r="I76" s="83">
        <f>MIN(pivå!J76:AE76)</f>
        <v>103.05</v>
      </c>
      <c r="J76" s="82">
        <f>(ltprof09!AG76+ltprof09!AH76)</f>
        <v>107.6718272359728</v>
      </c>
      <c r="K76" s="82" t="str">
        <f>IF(ISERROR(HLOOKUP(ltprof09!$A$250,'ltprof tidigare'!$J$2:$AF$247,ltprof09!A76,0)*100),"-",(HLOOKUP(ltprof09!$A$250,'ltprof tidigare'!$J$2:$AF$247,ltprof09!A76,0)*100))</f>
        <v>-</v>
      </c>
      <c r="L76" s="82" t="str">
        <f>HLOOKUP(ltprof09!$A$250,Tidigare_värde!$J$1:$AD$247,ltprof09!A77,0)</f>
        <v>us</v>
      </c>
      <c r="M76" s="194" t="str">
        <f>IF(ISERROR(IF(pivå!I76=0,((F76-L76)/L76)*100,(((F76-L76)/L76)*100)*-1)),"-",IF(pivå!I76=0,((F76-L76)/L76)*100,(((F76-L76)/L76)*100)*-1))</f>
        <v>-</v>
      </c>
      <c r="N76" s="82"/>
      <c r="O76" s="82"/>
      <c r="P76" s="82"/>
      <c r="Q76" s="82"/>
      <c r="R76" s="81">
        <f>ltprof09!AG76</f>
        <v>58.480425993491778</v>
      </c>
      <c r="S76" s="81">
        <f>ltprof09!AH76</f>
        <v>49.191401242481021</v>
      </c>
    </row>
    <row r="77" spans="2:19">
      <c r="B77" s="65"/>
      <c r="C77" s="97"/>
      <c r="D77" s="51" t="s">
        <v>2045</v>
      </c>
      <c r="E77" s="82">
        <f>IF(ISERROR(HLOOKUP(ltprof09!$A$250,ltprof09!$J$2:$AD$247,ltprof09!A77,0)*100),"-",(HLOOKUP(ltprof09!$A$250,ltprof09!$J$2:$AD$247,ltprof09!A77,0)*100))</f>
        <v>1.4958502219648688</v>
      </c>
      <c r="F77" s="83">
        <f>HLOOKUP(ltprof09!$A$250,pivå!$J$1:$AD$247,ltprof09!A78,0)</f>
        <v>105.17</v>
      </c>
      <c r="G77" s="83">
        <f>pivå!AE77</f>
        <v>103.62</v>
      </c>
      <c r="H77" s="83">
        <f>MAX(pivå!J77:AE77)</f>
        <v>152.16999999999999</v>
      </c>
      <c r="I77" s="83">
        <f>MIN(pivå!J77:AE77)</f>
        <v>48.4</v>
      </c>
      <c r="J77" s="82">
        <f>(ltprof09!AG77+ltprof09!AH77)</f>
        <v>100.1447596988998</v>
      </c>
      <c r="K77" s="82" t="str">
        <f>IF(ISERROR(HLOOKUP(ltprof09!$A$250,'ltprof tidigare'!$J$2:$AF$247,ltprof09!A77,0)*100),"-",(HLOOKUP(ltprof09!$A$250,'ltprof tidigare'!$J$2:$AF$247,ltprof09!A77,0)*100))</f>
        <v>-</v>
      </c>
      <c r="L77" s="82" t="str">
        <f>HLOOKUP(ltprof09!$A$250,Tidigare_värde!$J$1:$AD$247,ltprof09!A78,0)</f>
        <v>us</v>
      </c>
      <c r="M77" s="194" t="str">
        <f>IF(ISERROR(IF(pivå!I77=0,((F77-L77)/L77)*100,(((F77-L77)/L77)*100)*-1)),"-",IF(pivå!I77=0,((F77-L77)/L77)*100,(((F77-L77)/L77)*100)*-1))</f>
        <v>-</v>
      </c>
      <c r="N77" s="82"/>
      <c r="O77" s="82"/>
      <c r="P77" s="82"/>
      <c r="Q77" s="82"/>
      <c r="R77" s="81">
        <f>ltprof09!AG77</f>
        <v>46.853889210577087</v>
      </c>
      <c r="S77" s="81">
        <f>ltprof09!AH77</f>
        <v>53.290870488322717</v>
      </c>
    </row>
    <row r="78" spans="2:19">
      <c r="B78" s="65"/>
      <c r="C78" s="97"/>
      <c r="D78" s="51" t="s">
        <v>2046</v>
      </c>
      <c r="E78" s="82">
        <f>IF(ISERROR(HLOOKUP(ltprof09!$A$250,ltprof09!$J$2:$AD$247,ltprof09!A78,0)*100),"-",(HLOOKUP(ltprof09!$A$250,ltprof09!$J$2:$AD$247,ltprof09!A78,0)*100))</f>
        <v>-17.305443679355594</v>
      </c>
      <c r="F78" s="83">
        <f>HLOOKUP(ltprof09!$A$250,pivå!$J$1:$AD$247,ltprof09!A79,0)</f>
        <v>127.3</v>
      </c>
      <c r="G78" s="83">
        <f>pivå!AE78</f>
        <v>153.94</v>
      </c>
      <c r="H78" s="83">
        <f>MAX(pivå!J78:AE78)</f>
        <v>226.21</v>
      </c>
      <c r="I78" s="83">
        <f>MIN(pivå!J78:AE78)</f>
        <v>76.010000000000005</v>
      </c>
      <c r="J78" s="82">
        <f>(ltprof09!AG78+ltprof09!AH78)</f>
        <v>97.570482005976345</v>
      </c>
      <c r="K78" s="82">
        <f>IF(ISERROR(HLOOKUP(ltprof09!$A$250,'ltprof tidigare'!$J$2:$AF$247,ltprof09!A78,0)*100),"-",(HLOOKUP(ltprof09!$A$250,'ltprof tidigare'!$J$2:$AF$247,ltprof09!A78,0)*100))</f>
        <v>-17.007682360994902</v>
      </c>
      <c r="L78" s="82">
        <f>HLOOKUP(ltprof09!$A$250,Tidigare_värde!$J$1:$AD$247,ltprof09!A79,0)</f>
        <v>109.11</v>
      </c>
      <c r="M78" s="194">
        <f>IF(ISERROR(IF(pivå!I78=0,((F78-L78)/L78)*100,(((F78-L78)/L78)*100)*-1)),"-",IF(pivå!I78=0,((F78-L78)/L78)*100,(((F78-L78)/L78)*100)*-1))</f>
        <v>16.671249198057005</v>
      </c>
      <c r="N78" s="82"/>
      <c r="O78" s="82"/>
      <c r="P78" s="82"/>
      <c r="Q78" s="82"/>
      <c r="R78" s="81">
        <f>ltprof09!AG78</f>
        <v>46.946862413927512</v>
      </c>
      <c r="S78" s="81">
        <f>ltprof09!AH78</f>
        <v>50.62361959204884</v>
      </c>
    </row>
    <row r="79" spans="2:19">
      <c r="B79" s="65"/>
      <c r="C79" s="97" t="s">
        <v>140</v>
      </c>
      <c r="D79" s="51" t="s">
        <v>2047</v>
      </c>
      <c r="E79" s="82">
        <f>IF(ISERROR(HLOOKUP(ltprof09!$A$250,ltprof09!$J$2:$AD$247,ltprof09!A79,0)*100),"-",(HLOOKUP(ltprof09!$A$250,ltprof09!$J$2:$AD$247,ltprof09!A79,0)*100))</f>
        <v>-74.33249370277079</v>
      </c>
      <c r="F79" s="83">
        <f>HLOOKUP(ltprof09!$A$250,pivå!$J$1:$AD$247,ltprof09!A80,0)</f>
        <v>10.19</v>
      </c>
      <c r="G79" s="83">
        <f>pivå!AE79</f>
        <v>39.700000000000003</v>
      </c>
      <c r="H79" s="83">
        <f>MAX(pivå!J79:AE79)</f>
        <v>57.58</v>
      </c>
      <c r="I79" s="83">
        <f>MIN(pivå!J79:AE79)</f>
        <v>10.19</v>
      </c>
      <c r="J79" s="82">
        <f>(ltprof09!AG79+ltprof09!AH79)</f>
        <v>119.37027707808565</v>
      </c>
      <c r="K79" s="82">
        <f>IF(ISERROR(HLOOKUP(ltprof09!$A$250,'ltprof tidigare'!$J$2:$AF$247,ltprof09!A79,0)*100),"-",(HLOOKUP(ltprof09!$A$250,'ltprof tidigare'!$J$2:$AF$247,ltprof09!A79,0)*100))</f>
        <v>-98.312709449073381</v>
      </c>
      <c r="L79" s="82">
        <f>HLOOKUP(ltprof09!$A$250,Tidigare_värde!$J$1:$AD$247,ltprof09!A80,0)</f>
        <v>0.62173588700000004</v>
      </c>
      <c r="M79" s="194">
        <f>IF(ISERROR(IF(pivå!I79=0,((F79-L79)/L79)*100,(((F79-L79)/L79)*100)*-1)),"-",IF(pivå!I79=0,((F79-L79)/L79)*100,(((F79-L79)/L79)*100)*-1))</f>
        <v>1538.959598933365</v>
      </c>
      <c r="N79" s="82"/>
      <c r="O79" s="82"/>
      <c r="P79" s="82"/>
      <c r="Q79" s="82"/>
      <c r="R79" s="81">
        <f>ltprof09!AG79</f>
        <v>45.037783375314852</v>
      </c>
      <c r="S79" s="81">
        <f>ltprof09!AH79</f>
        <v>74.33249370277079</v>
      </c>
    </row>
    <row r="80" spans="2:19">
      <c r="B80" s="65"/>
      <c r="C80" s="97" t="s">
        <v>140</v>
      </c>
      <c r="D80" s="51" t="s">
        <v>2048</v>
      </c>
      <c r="E80" s="82">
        <f>IF(ISERROR(HLOOKUP(ltprof09!$A$250,ltprof09!$J$2:$AD$247,ltprof09!A80,0)*100),"-",(HLOOKUP(ltprof09!$A$250,ltprof09!$J$2:$AD$247,ltprof09!A80,0)*100))</f>
        <v>90.30990833697075</v>
      </c>
      <c r="F80" s="83">
        <f>HLOOKUP(ltprof09!$A$250,pivå!$J$1:$AD$247,ltprof09!A81,0)</f>
        <v>2.2200000000000002</v>
      </c>
      <c r="G80" s="83">
        <f>pivå!AE80</f>
        <v>22.91</v>
      </c>
      <c r="H80" s="83">
        <f>MAX(pivå!J80:AE80)</f>
        <v>57.14</v>
      </c>
      <c r="I80" s="83">
        <f>MIN(pivå!J80:AE80)</f>
        <v>0.18</v>
      </c>
      <c r="J80" s="82">
        <f>(ltprof09!AG80+ltprof09!AH80)</f>
        <v>248.62505456132695</v>
      </c>
      <c r="K80" s="82">
        <f>IF(ISERROR(HLOOKUP(ltprof09!$A$250,'ltprof tidigare'!$J$2:$AF$247,ltprof09!A80,0)*100),"-",(HLOOKUP(ltprof09!$A$250,'ltprof tidigare'!$J$2:$AF$247,ltprof09!A80,0)*100))</f>
        <v>65.312327252625764</v>
      </c>
      <c r="L80" s="82">
        <f>HLOOKUP(ltprof09!$A$250,Tidigare_värde!$J$1:$AD$247,ltprof09!A81,0)</f>
        <v>12.55</v>
      </c>
      <c r="M80" s="194">
        <f>IF(ISERROR(IF(pivå!I80=0,((F80-L80)/L80)*100,(((F80-L80)/L80)*100)*-1)),"-",IF(pivå!I80=0,((F80-L80)/L80)*100,(((F80-L80)/L80)*100)*-1))</f>
        <v>82.310756972111548</v>
      </c>
      <c r="N80" s="82"/>
      <c r="O80" s="82"/>
      <c r="P80" s="82"/>
      <c r="Q80" s="82"/>
      <c r="R80" s="81">
        <f>ltprof09!AG80</f>
        <v>99.214316892186815</v>
      </c>
      <c r="S80" s="81">
        <f>ltprof09!AH80</f>
        <v>149.41073766914013</v>
      </c>
    </row>
    <row r="81" spans="2:19">
      <c r="B81" s="65"/>
      <c r="C81" s="97"/>
      <c r="D81" s="51" t="s">
        <v>2049</v>
      </c>
      <c r="E81" s="82">
        <f>IF(ISERROR(HLOOKUP(ltprof09!$A$250,ltprof09!$J$2:$AD$247,ltprof09!A81,0)*100),"-",(HLOOKUP(ltprof09!$A$250,ltprof09!$J$2:$AD$247,ltprof09!A81,0)*100))</f>
        <v>-25.331971399387136</v>
      </c>
      <c r="F81" s="83">
        <f>HLOOKUP(ltprof09!$A$250,pivå!$J$1:$AD$247,ltprof09!A82,0)</f>
        <v>12.27</v>
      </c>
      <c r="G81" s="83">
        <f>pivå!AE81</f>
        <v>9.7899999999999991</v>
      </c>
      <c r="H81" s="83">
        <f>MAX(pivå!J81:AE81)</f>
        <v>25.84</v>
      </c>
      <c r="I81" s="83">
        <f>MIN(pivå!J81:AE81)</f>
        <v>0</v>
      </c>
      <c r="J81" s="82">
        <f>(ltprof09!AG81+ltprof09!AH81)</f>
        <v>263.94279877425947</v>
      </c>
      <c r="K81" s="82">
        <f>IF(ISERROR(HLOOKUP(ltprof09!$A$250,'ltprof tidigare'!$J$2:$AF$247,ltprof09!A81,0)*100),"-",(HLOOKUP(ltprof09!$A$250,'ltprof tidigare'!$J$2:$AF$247,ltprof09!A81,0)*100))</f>
        <v>62.794476035743294</v>
      </c>
      <c r="L81" s="82">
        <f>HLOOKUP(ltprof09!$A$250,Tidigare_värde!$J$1:$AD$247,ltprof09!A82,0)</f>
        <v>9.16</v>
      </c>
      <c r="M81" s="194">
        <f>IF(ISERROR(IF(pivå!I81=0,((F81-L81)/L81)*100,(((F81-L81)/L81)*100)*-1)),"-",IF(pivå!I81=0,((F81-L81)/L81)*100,(((F81-L81)/L81)*100)*-1))</f>
        <v>-33.951965065502179</v>
      </c>
      <c r="N81" s="82"/>
      <c r="O81" s="82"/>
      <c r="P81" s="82"/>
      <c r="Q81" s="82"/>
      <c r="R81" s="81">
        <f>ltprof09!AG81</f>
        <v>100</v>
      </c>
      <c r="S81" s="81">
        <f>ltprof09!AH81</f>
        <v>163.94279877425947</v>
      </c>
    </row>
    <row r="82" spans="2:19">
      <c r="B82" s="65"/>
      <c r="C82" s="97" t="s">
        <v>140</v>
      </c>
      <c r="D82" s="51" t="s">
        <v>2050</v>
      </c>
      <c r="E82" s="82">
        <f>IF(ISERROR(HLOOKUP(ltprof09!$A$250,ltprof09!$J$2:$AD$247,ltprof09!A82,0)*100),"-",(HLOOKUP(ltprof09!$A$250,ltprof09!$J$2:$AD$247,ltprof09!A82,0)*100))</f>
        <v>14.253953797218905</v>
      </c>
      <c r="F82" s="83">
        <f>HLOOKUP(ltprof09!$A$250,pivå!$J$1:$AD$247,ltprof09!A83,0)</f>
        <v>159.4044312</v>
      </c>
      <c r="G82" s="83">
        <f>pivå!AE82</f>
        <v>185.90295209999999</v>
      </c>
      <c r="H82" s="83">
        <f>MAX(pivå!J82:AE82)</f>
        <v>348.50303200000002</v>
      </c>
      <c r="I82" s="83">
        <f>MIN(pivå!J82:AE82)</f>
        <v>90.964114620000004</v>
      </c>
      <c r="J82" s="82">
        <f>(ltprof09!AG82+ltprof09!AH82)</f>
        <v>138.53406547383173</v>
      </c>
      <c r="K82" s="82">
        <f>IF(ISERROR(HLOOKUP(ltprof09!$A$250,'ltprof tidigare'!$J$2:$AF$247,ltprof09!A82,0)*100),"-",(HLOOKUP(ltprof09!$A$250,'ltprof tidigare'!$J$2:$AF$247,ltprof09!A82,0)*100))</f>
        <v>36.489257148908436</v>
      </c>
      <c r="L82" s="82">
        <f>HLOOKUP(ltprof09!$A$250,Tidigare_värde!$J$1:$AD$247,ltprof09!A83,0)</f>
        <v>103.37540319999999</v>
      </c>
      <c r="M82" s="194">
        <f>IF(ISERROR(IF(pivå!I82=0,((F82-L82)/L82)*100,(((F82-L82)/L82)*100)*-1)),"-",IF(pivå!I82=0,((F82-L82)/L82)*100,(((F82-L82)/L82)*100)*-1))</f>
        <v>-54.199573849884644</v>
      </c>
      <c r="N82" s="82"/>
      <c r="O82" s="82"/>
      <c r="P82" s="82"/>
      <c r="Q82" s="82"/>
      <c r="R82" s="81">
        <f>ltprof09!AG82</f>
        <v>51.069031668163589</v>
      </c>
      <c r="S82" s="81">
        <f>ltprof09!AH82</f>
        <v>87.465033805668142</v>
      </c>
    </row>
    <row r="83" spans="2:19">
      <c r="B83" s="65"/>
      <c r="C83" s="97" t="s">
        <v>140</v>
      </c>
      <c r="D83" s="51" t="s">
        <v>2051</v>
      </c>
      <c r="E83" s="82">
        <f>IF(ISERROR(HLOOKUP(ltprof09!$A$250,ltprof09!$J$2:$AD$247,ltprof09!A83,0)*100),"-",(HLOOKUP(ltprof09!$A$250,ltprof09!$J$2:$AD$247,ltprof09!A83,0)*100))</f>
        <v>18.885779526767625</v>
      </c>
      <c r="F83" s="83">
        <f>HLOOKUP(ltprof09!$A$250,pivå!$J$1:$AD$247,ltprof09!A84,0)</f>
        <v>211.92493909999999</v>
      </c>
      <c r="G83" s="83">
        <f>pivå!AE83</f>
        <v>261.26730659999998</v>
      </c>
      <c r="H83" s="83">
        <f>MAX(pivå!J83:AE83)</f>
        <v>482.3841683</v>
      </c>
      <c r="I83" s="83">
        <f>MIN(pivå!J83:AE83)</f>
        <v>140.27550690000001</v>
      </c>
      <c r="J83" s="82">
        <f>(ltprof09!AG83+ltprof09!AH83)</f>
        <v>130.94200948906632</v>
      </c>
      <c r="K83" s="82">
        <f>IF(ISERROR(HLOOKUP(ltprof09!$A$250,'ltprof tidigare'!$J$2:$AF$247,ltprof09!A83,0)*100),"-",(HLOOKUP(ltprof09!$A$250,'ltprof tidigare'!$J$2:$AF$247,ltprof09!A83,0)*100))</f>
        <v>28.382526698500332</v>
      </c>
      <c r="L83" s="82">
        <f>HLOOKUP(ltprof09!$A$250,Tidigare_värde!$J$1:$AD$247,ltprof09!A84,0)</f>
        <v>168.34518650000001</v>
      </c>
      <c r="M83" s="194">
        <f>IF(ISERROR(IF(pivå!I83=0,((F83-L83)/L83)*100,(((F83-L83)/L83)*100)*-1)),"-",IF(pivå!I83=0,((F83-L83)/L83)*100,(((F83-L83)/L83)*100)*-1))</f>
        <v>-25.887139101538835</v>
      </c>
      <c r="N83" s="82"/>
      <c r="O83" s="82"/>
      <c r="P83" s="82"/>
      <c r="Q83" s="82"/>
      <c r="R83" s="81">
        <f>ltprof09!AG83</f>
        <v>46.309582807939421</v>
      </c>
      <c r="S83" s="81">
        <f>ltprof09!AH83</f>
        <v>84.632426681126901</v>
      </c>
    </row>
    <row r="84" spans="2:19" ht="12" thickBot="1">
      <c r="B84" s="66"/>
      <c r="C84" s="98" t="s">
        <v>140</v>
      </c>
      <c r="D84" s="63" t="s">
        <v>2052</v>
      </c>
      <c r="E84" s="85">
        <f>IF(ISERROR(HLOOKUP(ltprof09!$A$250,ltprof09!$J$2:$AD$247,ltprof09!A84,0)*100),"-",(HLOOKUP(ltprof09!$A$250,ltprof09!$J$2:$AD$247,ltprof09!A84,0)*100))</f>
        <v>16.887415192975109</v>
      </c>
      <c r="F84" s="86">
        <f>HLOOKUP(ltprof09!$A$250,pivå!$J$1:$AD$247,ltprof09!A85,0)</f>
        <v>186.2324874</v>
      </c>
      <c r="G84" s="86">
        <f>pivå!AE84</f>
        <v>224.0725491</v>
      </c>
      <c r="H84" s="86">
        <f>MAX(pivå!J84:AE84)</f>
        <v>416.4326337</v>
      </c>
      <c r="I84" s="86">
        <f>MIN(pivå!J84:AE84)</f>
        <v>121.1774814</v>
      </c>
      <c r="J84" s="85">
        <f>(ltprof09!AG84+ltprof09!AH84)</f>
        <v>131.76765895059833</v>
      </c>
      <c r="K84" s="85">
        <f>IF(ISERROR(HLOOKUP(ltprof09!$A$250,'ltprof tidigare'!$J$2:$AF$247,ltprof09!A84,0)*100),"-",(HLOOKUP(ltprof09!$A$250,'ltprof tidigare'!$J$2:$AF$247,ltprof09!A84,0)*100))</f>
        <v>31.444627628789597</v>
      </c>
      <c r="L84" s="85">
        <f>HLOOKUP(ltprof09!$A$250,Tidigare_värde!$J$1:$AD$247,ltprof09!A85,0)</f>
        <v>136.6442218</v>
      </c>
      <c r="M84" s="195">
        <f>IF(ISERROR(IF(pivå!I84=0,((F84-L84)/L84)*100,(((F84-L84)/L84)*100)*-1)),"-",IF(pivå!I84=0,((F84-L84)/L84)*100,(((F84-L84)/L84)*100)*-1))</f>
        <v>-36.290056723057134</v>
      </c>
      <c r="N84" s="82"/>
      <c r="O84" s="82"/>
      <c r="P84" s="82"/>
      <c r="Q84" s="82"/>
      <c r="R84" s="81">
        <f>ltprof09!AG84</f>
        <v>45.920425377086048</v>
      </c>
      <c r="S84" s="81">
        <f>ltprof09!AH84</f>
        <v>85.847233573512284</v>
      </c>
    </row>
    <row r="85" spans="2:19">
      <c r="B85" s="65" t="s">
        <v>320</v>
      </c>
      <c r="C85" s="97" t="s">
        <v>1496</v>
      </c>
      <c r="D85" s="51" t="s">
        <v>2053</v>
      </c>
      <c r="E85" s="82">
        <f>IF(ISERROR(HLOOKUP(ltprof09!$A$250,ltprof09!$J$2:$AD$247,ltprof09!A85,0)*100),"-",(HLOOKUP(ltprof09!$A$250,ltprof09!$J$2:$AD$247,ltprof09!A85,0)*100))</f>
        <v>-8.2242990654205581</v>
      </c>
      <c r="F85" s="83">
        <f>HLOOKUP(ltprof09!$A$250,pivå!$J$1:$AD$247,ltprof09!A86,0)</f>
        <v>49.1</v>
      </c>
      <c r="G85" s="83">
        <f>pivå!AE85</f>
        <v>53.5</v>
      </c>
      <c r="H85" s="83">
        <f>MAX(pivå!J85:AE85)</f>
        <v>59.4</v>
      </c>
      <c r="I85" s="83">
        <f>MIN(pivå!J85:AE85)</f>
        <v>44.9</v>
      </c>
      <c r="J85" s="82">
        <f>(ltprof09!AG85+ltprof09!AH85)</f>
        <v>27.10280373831776</v>
      </c>
      <c r="K85" s="82" t="str">
        <f>IF(ISERROR(HLOOKUP(ltprof09!$A$250,'ltprof tidigare'!$J$2:$AF$247,ltprof09!A85,0)*100),"-",(HLOOKUP(ltprof09!$A$250,'ltprof tidigare'!$J$2:$AF$247,ltprof09!A85,0)*100))</f>
        <v>-</v>
      </c>
      <c r="L85" s="82" t="str">
        <f>HLOOKUP(ltprof09!$A$250,Tidigare_värde!$J$1:$AD$247,ltprof09!A86,0)</f>
        <v>us</v>
      </c>
      <c r="M85" s="194" t="str">
        <f>IF(ISERROR(IF(pivå!I85=0,((F85-L85)/L85)*100,(((F85-L85)/L85)*100)*-1)),"-",IF(pivå!I85=0,((F85-L85)/L85)*100,(((F85-L85)/L85)*100)*-1))</f>
        <v>-</v>
      </c>
      <c r="N85" s="82"/>
      <c r="O85" s="82"/>
      <c r="P85" s="82"/>
      <c r="Q85" s="82"/>
      <c r="R85" s="81">
        <f>ltprof09!AG85</f>
        <v>11.028037383177567</v>
      </c>
      <c r="S85" s="81">
        <f>ltprof09!AH85</f>
        <v>16.074766355140191</v>
      </c>
    </row>
    <row r="86" spans="2:19">
      <c r="B86" s="65"/>
      <c r="C86" s="97" t="s">
        <v>1496</v>
      </c>
      <c r="D86" s="51" t="s">
        <v>2054</v>
      </c>
      <c r="E86" s="82">
        <f>IF(ISERROR(HLOOKUP(ltprof09!$A$250,ltprof09!$J$2:$AD$247,ltprof09!A86,0)*100),"-",(HLOOKUP(ltprof09!$A$250,ltprof09!$J$2:$AD$247,ltprof09!A86,0)*100))</f>
        <v>-12.524461839530328</v>
      </c>
      <c r="F86" s="83">
        <f>HLOOKUP(ltprof09!$A$250,pivå!$J$1:$AD$247,ltprof09!A87,0)</f>
        <v>44.7</v>
      </c>
      <c r="G86" s="83">
        <f>pivå!AE86</f>
        <v>51.1</v>
      </c>
      <c r="H86" s="83">
        <f>MAX(pivå!J86:AE86)</f>
        <v>58.3</v>
      </c>
      <c r="I86" s="83">
        <f>MIN(pivå!J86:AE86)</f>
        <v>41.9</v>
      </c>
      <c r="J86" s="82">
        <f>(ltprof09!AG86+ltprof09!AH86)</f>
        <v>32.093933463796475</v>
      </c>
      <c r="K86" s="82" t="str">
        <f>IF(ISERROR(HLOOKUP(ltprof09!$A$250,'ltprof tidigare'!$J$2:$AF$247,ltprof09!A86,0)*100),"-",(HLOOKUP(ltprof09!$A$250,'ltprof tidigare'!$J$2:$AF$247,ltprof09!A86,0)*100))</f>
        <v>-</v>
      </c>
      <c r="L86" s="82" t="str">
        <f>HLOOKUP(ltprof09!$A$250,Tidigare_värde!$J$1:$AD$247,ltprof09!A87,0)</f>
        <v>us</v>
      </c>
      <c r="M86" s="194" t="str">
        <f>IF(ISERROR(IF(pivå!I86=0,((F86-L86)/L86)*100,(((F86-L86)/L86)*100)*-1)),"-",IF(pivå!I86=0,((F86-L86)/L86)*100,(((F86-L86)/L86)*100)*-1))</f>
        <v>-</v>
      </c>
      <c r="N86" s="82"/>
      <c r="O86" s="82"/>
      <c r="P86" s="82"/>
      <c r="Q86" s="82"/>
      <c r="R86" s="81">
        <f>ltprof09!AG86</f>
        <v>14.090019569471615</v>
      </c>
      <c r="S86" s="81">
        <f>ltprof09!AH86</f>
        <v>18.003913894324857</v>
      </c>
    </row>
    <row r="87" spans="2:19">
      <c r="B87" s="65"/>
      <c r="C87" s="97" t="s">
        <v>1496</v>
      </c>
      <c r="D87" s="51" t="s">
        <v>2055</v>
      </c>
      <c r="E87" s="82">
        <f>IF(ISERROR(HLOOKUP(ltprof09!$A$250,ltprof09!$J$2:$AD$247,ltprof09!A87,0)*100),"-",(HLOOKUP(ltprof09!$A$250,ltprof09!$J$2:$AD$247,ltprof09!A87,0)*100))</f>
        <v>-10.748560460652595</v>
      </c>
      <c r="F87" s="83">
        <f>HLOOKUP(ltprof09!$A$250,pivå!$J$1:$AD$247,ltprof09!A88,0)</f>
        <v>46.5</v>
      </c>
      <c r="G87" s="83">
        <f>pivå!AE87</f>
        <v>52.1</v>
      </c>
      <c r="H87" s="83">
        <f>MAX(pivå!J87:AE87)</f>
        <v>58.3</v>
      </c>
      <c r="I87" s="83">
        <f>MIN(pivå!J87:AE87)</f>
        <v>43.1</v>
      </c>
      <c r="J87" s="82">
        <f>(ltprof09!AG87+ltprof09!AH87)</f>
        <v>29.174664107485594</v>
      </c>
      <c r="K87" s="82">
        <f>IF(ISERROR(HLOOKUP(ltprof09!$A$250,'ltprof tidigare'!$J$2:$AF$247,ltprof09!A87,0)*100),"-",(HLOOKUP(ltprof09!$A$250,'ltprof tidigare'!$J$2:$AF$247,ltprof09!A87,0)*100))</f>
        <v>-21.247563352826511</v>
      </c>
      <c r="L87" s="82">
        <f>HLOOKUP(ltprof09!$A$250,Tidigare_värde!$J$1:$AD$247,ltprof09!A88,0)</f>
        <v>40.4</v>
      </c>
      <c r="M87" s="194">
        <f>IF(ISERROR(IF(pivå!I87=0,((F87-L87)/L87)*100,(((F87-L87)/L87)*100)*-1)),"-",IF(pivå!I87=0,((F87-L87)/L87)*100,(((F87-L87)/L87)*100)*-1))</f>
        <v>15.099009900990104</v>
      </c>
      <c r="N87" s="82"/>
      <c r="O87" s="82"/>
      <c r="P87" s="82"/>
      <c r="Q87" s="82"/>
      <c r="R87" s="81">
        <f>ltprof09!AG87</f>
        <v>11.900191938579646</v>
      </c>
      <c r="S87" s="81">
        <f>ltprof09!AH87</f>
        <v>17.274472168905948</v>
      </c>
    </row>
    <row r="88" spans="2:19">
      <c r="B88" s="65"/>
      <c r="C88" s="97" t="s">
        <v>1496</v>
      </c>
      <c r="D88" s="51" t="s">
        <v>2056</v>
      </c>
      <c r="E88" s="82">
        <f>IF(ISERROR(HLOOKUP(ltprof09!$A$250,ltprof09!$J$2:$AD$247,ltprof09!A88,0)*100),"-",(HLOOKUP(ltprof09!$A$250,ltprof09!$J$2:$AD$247,ltprof09!A88,0)*100))</f>
        <v>-3.1331592689294934</v>
      </c>
      <c r="F88" s="83">
        <f>HLOOKUP(ltprof09!$A$250,pivå!$J$1:$AD$247,ltprof09!A89,0)</f>
        <v>37.1</v>
      </c>
      <c r="G88" s="83">
        <f>pivå!AE88</f>
        <v>38.299999999999997</v>
      </c>
      <c r="H88" s="83">
        <f>MAX(pivå!J88:AE88)</f>
        <v>43</v>
      </c>
      <c r="I88" s="83">
        <f>MIN(pivå!J88:AE88)</f>
        <v>29.7</v>
      </c>
      <c r="J88" s="82">
        <f>(ltprof09!AG88+ltprof09!AH88)</f>
        <v>34.725848563968668</v>
      </c>
      <c r="K88" s="82" t="str">
        <f>IF(ISERROR(HLOOKUP(ltprof09!$A$250,'ltprof tidigare'!$J$2:$AF$247,ltprof09!A88,0)*100),"-",(HLOOKUP(ltprof09!$A$250,'ltprof tidigare'!$J$2:$AF$247,ltprof09!A88,0)*100))</f>
        <v>-</v>
      </c>
      <c r="L88" s="82" t="str">
        <f>HLOOKUP(ltprof09!$A$250,Tidigare_värde!$J$1:$AD$247,ltprof09!A89,0)</f>
        <v>us</v>
      </c>
      <c r="M88" s="194" t="str">
        <f>IF(ISERROR(IF(pivå!I88=0,((F88-L88)/L88)*100,(((F88-L88)/L88)*100)*-1)),"-",IF(pivå!I88=0,((F88-L88)/L88)*100,(((F88-L88)/L88)*100)*-1))</f>
        <v>-</v>
      </c>
      <c r="N88" s="82"/>
      <c r="O88" s="82"/>
      <c r="P88" s="82"/>
      <c r="Q88" s="82"/>
      <c r="R88" s="81">
        <f>ltprof09!AG88</f>
        <v>12.2715404699739</v>
      </c>
      <c r="S88" s="81">
        <f>ltprof09!AH88</f>
        <v>22.454308093994772</v>
      </c>
    </row>
    <row r="89" spans="2:19">
      <c r="B89" s="65"/>
      <c r="C89" s="97" t="s">
        <v>1496</v>
      </c>
      <c r="D89" s="51" t="s">
        <v>2057</v>
      </c>
      <c r="E89" s="82">
        <f>IF(ISERROR(HLOOKUP(ltprof09!$A$250,ltprof09!$J$2:$AD$247,ltprof09!A89,0)*100),"-",(HLOOKUP(ltprof09!$A$250,ltprof09!$J$2:$AD$247,ltprof09!A89,0)*100))</f>
        <v>-6.7357512953367911</v>
      </c>
      <c r="F89" s="83">
        <f>HLOOKUP(ltprof09!$A$250,pivå!$J$1:$AD$247,ltprof09!A90,0)</f>
        <v>36</v>
      </c>
      <c r="G89" s="83">
        <f>pivå!AE89</f>
        <v>38.6</v>
      </c>
      <c r="H89" s="83">
        <f>MAX(pivå!J89:AE89)</f>
        <v>44.8</v>
      </c>
      <c r="I89" s="83">
        <f>MIN(pivå!J89:AE89)</f>
        <v>30.5</v>
      </c>
      <c r="J89" s="82">
        <f>(ltprof09!AG89+ltprof09!AH89)</f>
        <v>37.046632124352321</v>
      </c>
      <c r="K89" s="82" t="str">
        <f>IF(ISERROR(HLOOKUP(ltprof09!$A$250,'ltprof tidigare'!$J$2:$AF$247,ltprof09!A89,0)*100),"-",(HLOOKUP(ltprof09!$A$250,'ltprof tidigare'!$J$2:$AF$247,ltprof09!A89,0)*100))</f>
        <v>-</v>
      </c>
      <c r="L89" s="82" t="str">
        <f>HLOOKUP(ltprof09!$A$250,Tidigare_värde!$J$1:$AD$247,ltprof09!A90,0)</f>
        <v>us</v>
      </c>
      <c r="M89" s="194" t="str">
        <f>IF(ISERROR(IF(pivå!I89=0,((F89-L89)/L89)*100,(((F89-L89)/L89)*100)*-1)),"-",IF(pivå!I89=0,((F89-L89)/L89)*100,(((F89-L89)/L89)*100)*-1))</f>
        <v>-</v>
      </c>
      <c r="N89" s="82"/>
      <c r="O89" s="82"/>
      <c r="P89" s="82"/>
      <c r="Q89" s="82"/>
      <c r="R89" s="81">
        <f>ltprof09!AG89</f>
        <v>16.062176165803095</v>
      </c>
      <c r="S89" s="81">
        <f>ltprof09!AH89</f>
        <v>20.984455958549226</v>
      </c>
    </row>
    <row r="90" spans="2:19">
      <c r="B90" s="65"/>
      <c r="C90" s="97" t="s">
        <v>1496</v>
      </c>
      <c r="D90" s="51" t="s">
        <v>2058</v>
      </c>
      <c r="E90" s="82">
        <f>IF(ISERROR(HLOOKUP(ltprof09!$A$250,ltprof09!$J$2:$AD$247,ltprof09!A90,0)*100),"-",(HLOOKUP(ltprof09!$A$250,ltprof09!$J$2:$AD$247,ltprof09!A90,0)*100))</f>
        <v>-5.1948051948051948</v>
      </c>
      <c r="F90" s="83">
        <f>HLOOKUP(ltprof09!$A$250,pivå!$J$1:$AD$247,ltprof09!A91,0)</f>
        <v>36.5</v>
      </c>
      <c r="G90" s="83">
        <f>pivå!AE90</f>
        <v>38.5</v>
      </c>
      <c r="H90" s="83">
        <f>MAX(pivå!J90:AE90)</f>
        <v>43.4</v>
      </c>
      <c r="I90" s="83">
        <f>MIN(pivå!J90:AE90)</f>
        <v>30.5</v>
      </c>
      <c r="J90" s="82">
        <f>(ltprof09!AG90+ltprof09!AH90)</f>
        <v>33.506493506493499</v>
      </c>
      <c r="K90" s="82">
        <f>IF(ISERROR(HLOOKUP(ltprof09!$A$250,'ltprof tidigare'!$J$2:$AF$247,ltprof09!A90,0)*100),"-",(HLOOKUP(ltprof09!$A$250,'ltprof tidigare'!$J$2:$AF$247,ltprof09!A90,0)*100))</f>
        <v>-3.8575667655786474</v>
      </c>
      <c r="L90" s="82">
        <f>HLOOKUP(ltprof09!$A$250,Tidigare_värde!$J$1:$AD$247,ltprof09!A91,0)</f>
        <v>32.4</v>
      </c>
      <c r="M90" s="194">
        <f>IF(ISERROR(IF(pivå!I90=0,((F90-L90)/L90)*100,(((F90-L90)/L90)*100)*-1)),"-",IF(pivå!I90=0,((F90-L90)/L90)*100,(((F90-L90)/L90)*100)*-1))</f>
        <v>12.654320987654327</v>
      </c>
      <c r="N90" s="82"/>
      <c r="O90" s="82"/>
      <c r="P90" s="82"/>
      <c r="Q90" s="82"/>
      <c r="R90" s="81">
        <f>ltprof09!AG90</f>
        <v>12.727272727272723</v>
      </c>
      <c r="S90" s="81">
        <f>ltprof09!AH90</f>
        <v>20.779220779220779</v>
      </c>
    </row>
    <row r="91" spans="2:19">
      <c r="B91" s="65"/>
      <c r="C91" s="97" t="s">
        <v>140</v>
      </c>
      <c r="D91" s="51" t="s">
        <v>2059</v>
      </c>
      <c r="E91" s="82">
        <f>IF(ISERROR(HLOOKUP(ltprof09!$A$250,ltprof09!$J$2:$AD$247,ltprof09!A91,0)*100),"-",(HLOOKUP(ltprof09!$A$250,ltprof09!$J$2:$AD$247,ltprof09!A91,0)*100))</f>
        <v>-17.251461988304097</v>
      </c>
      <c r="F91" s="83">
        <f>HLOOKUP(ltprof09!$A$250,pivå!$J$1:$AD$247,ltprof09!A92,0)</f>
        <v>28.3</v>
      </c>
      <c r="G91" s="83">
        <f>pivå!AE91</f>
        <v>34.200000000000003</v>
      </c>
      <c r="H91" s="83">
        <f>MAX(pivå!J91:AE91)</f>
        <v>42.6</v>
      </c>
      <c r="I91" s="83">
        <f>MIN(pivå!J91:AE91)</f>
        <v>21.9</v>
      </c>
      <c r="J91" s="82">
        <f>(ltprof09!AG91+ltprof09!AH91)</f>
        <v>60.526315789473692</v>
      </c>
      <c r="K91" s="82" t="str">
        <f>IF(ISERROR(HLOOKUP(ltprof09!$A$250,'ltprof tidigare'!$J$2:$AF$247,ltprof09!A91,0)*100),"-",(HLOOKUP(ltprof09!$A$250,'ltprof tidigare'!$J$2:$AF$247,ltprof09!A91,0)*100))</f>
        <v>-</v>
      </c>
      <c r="L91" s="82" t="str">
        <f>HLOOKUP(ltprof09!$A$250,Tidigare_värde!$J$1:$AD$247,ltprof09!A92,0)</f>
        <v>us</v>
      </c>
      <c r="M91" s="194" t="str">
        <f>IF(ISERROR(IF(pivå!I91=0,((F91-L91)/L91)*100,(((F91-L91)/L91)*100)*-1)),"-",IF(pivå!I91=0,((F91-L91)/L91)*100,(((F91-L91)/L91)*100)*-1))</f>
        <v>-</v>
      </c>
      <c r="N91" s="82"/>
      <c r="O91" s="82"/>
      <c r="P91" s="82"/>
      <c r="Q91" s="82"/>
      <c r="R91" s="81">
        <f>ltprof09!AG91</f>
        <v>24.561403508771924</v>
      </c>
      <c r="S91" s="81">
        <f>ltprof09!AH91</f>
        <v>35.964912280701768</v>
      </c>
    </row>
    <row r="92" spans="2:19">
      <c r="B92" s="65"/>
      <c r="C92" s="97" t="s">
        <v>140</v>
      </c>
      <c r="D92" s="51" t="s">
        <v>2060</v>
      </c>
      <c r="E92" s="82">
        <f>IF(ISERROR(HLOOKUP(ltprof09!$A$250,ltprof09!$J$2:$AD$247,ltprof09!A92,0)*100),"-",(HLOOKUP(ltprof09!$A$250,ltprof09!$J$2:$AD$247,ltprof09!A92,0)*100))</f>
        <v>-15.250544662309368</v>
      </c>
      <c r="F92" s="83">
        <f>HLOOKUP(ltprof09!$A$250,pivå!$J$1:$AD$247,ltprof09!A93,0)</f>
        <v>38.9</v>
      </c>
      <c r="G92" s="83">
        <f>pivå!AE92</f>
        <v>45.9</v>
      </c>
      <c r="H92" s="83">
        <f>MAX(pivå!J92:AE92)</f>
        <v>55</v>
      </c>
      <c r="I92" s="83">
        <f>MIN(pivå!J92:AE92)</f>
        <v>33.6</v>
      </c>
      <c r="J92" s="82">
        <f>(ltprof09!AG92+ltprof09!AH92)</f>
        <v>46.623093681917211</v>
      </c>
      <c r="K92" s="82" t="str">
        <f>IF(ISERROR(HLOOKUP(ltprof09!$A$250,'ltprof tidigare'!$J$2:$AF$247,ltprof09!A92,0)*100),"-",(HLOOKUP(ltprof09!$A$250,'ltprof tidigare'!$J$2:$AF$247,ltprof09!A92,0)*100))</f>
        <v>-</v>
      </c>
      <c r="L92" s="82" t="str">
        <f>HLOOKUP(ltprof09!$A$250,Tidigare_värde!$J$1:$AD$247,ltprof09!A93,0)</f>
        <v>us</v>
      </c>
      <c r="M92" s="194" t="str">
        <f>IF(ISERROR(IF(pivå!I92=0,((F92-L92)/L92)*100,(((F92-L92)/L92)*100)*-1)),"-",IF(pivå!I92=0,((F92-L92)/L92)*100,(((F92-L92)/L92)*100)*-1))</f>
        <v>-</v>
      </c>
      <c r="N92" s="82"/>
      <c r="O92" s="82"/>
      <c r="P92" s="82"/>
      <c r="Q92" s="82"/>
      <c r="R92" s="81">
        <f>ltprof09!AG92</f>
        <v>19.825708061002182</v>
      </c>
      <c r="S92" s="81">
        <f>ltprof09!AH92</f>
        <v>26.797385620915026</v>
      </c>
    </row>
    <row r="93" spans="2:19">
      <c r="B93" s="65"/>
      <c r="C93" s="97" t="s">
        <v>140</v>
      </c>
      <c r="D93" s="51" t="s">
        <v>2065</v>
      </c>
      <c r="E93" s="82">
        <f>IF(ISERROR(HLOOKUP(ltprof09!$A$250,ltprof09!$J$2:$AD$247,ltprof09!A93,0)*100),"-",(HLOOKUP(ltprof09!$A$250,ltprof09!$J$2:$AD$247,ltprof09!A93,0)*100))</f>
        <v>-15.158924205378963</v>
      </c>
      <c r="F93" s="83">
        <f>HLOOKUP(ltprof09!$A$250,pivå!$J$1:$AD$247,ltprof09!A94,0)</f>
        <v>34.700000000000003</v>
      </c>
      <c r="G93" s="83">
        <f>pivå!AE93</f>
        <v>40.9</v>
      </c>
      <c r="H93" s="83">
        <f>MAX(pivå!J93:AE93)</f>
        <v>49.8</v>
      </c>
      <c r="I93" s="83">
        <f>MIN(pivå!J93:AE93)</f>
        <v>28.3</v>
      </c>
      <c r="J93" s="82">
        <f>(ltprof09!AG93+ltprof09!AH93)</f>
        <v>52.567237163814177</v>
      </c>
      <c r="K93" s="82">
        <f>IF(ISERROR(HLOOKUP(ltprof09!$A$250,'ltprof tidigare'!$J$2:$AF$247,ltprof09!A93,0)*100),"-",(HLOOKUP(ltprof09!$A$250,'ltprof tidigare'!$J$2:$AF$247,ltprof09!A93,0)*100))</f>
        <v>-24.864864864864863</v>
      </c>
      <c r="L93" s="82">
        <f>HLOOKUP(ltprof09!$A$250,Tidigare_värde!$J$1:$AD$247,ltprof09!A94,0)</f>
        <v>27.8</v>
      </c>
      <c r="M93" s="194">
        <f>IF(ISERROR(IF(pivå!I93=0,((F93-L93)/L93)*100,(((F93-L93)/L93)*100)*-1)),"-",IF(pivå!I93=0,((F93-L93)/L93)*100,(((F93-L93)/L93)*100)*-1))</f>
        <v>24.820143884892094</v>
      </c>
      <c r="N93" s="82"/>
      <c r="O93" s="82"/>
      <c r="P93" s="82"/>
      <c r="Q93" s="82"/>
      <c r="R93" s="81">
        <f>ltprof09!AG93</f>
        <v>21.760391198044008</v>
      </c>
      <c r="S93" s="81">
        <f>ltprof09!AH93</f>
        <v>30.806845965770169</v>
      </c>
    </row>
    <row r="94" spans="2:19">
      <c r="B94" s="65"/>
      <c r="C94" s="97"/>
      <c r="D94" s="51" t="s">
        <v>2066</v>
      </c>
      <c r="E94" s="82">
        <f>IF(ISERROR(HLOOKUP(ltprof09!$A$250,ltprof09!$J$2:$AD$247,ltprof09!A94,0)*100),"-",(HLOOKUP(ltprof09!$A$250,ltprof09!$J$2:$AD$247,ltprof09!A94,0)*100))</f>
        <v>-5.2633357749091347</v>
      </c>
      <c r="F94" s="83">
        <f>HLOOKUP(ltprof09!$A$250,pivå!$J$1:$AD$247,ltprof09!A95,0)</f>
        <v>55.122752699999999</v>
      </c>
      <c r="G94" s="83">
        <f>pivå!AE94</f>
        <v>58.185237100000002</v>
      </c>
      <c r="H94" s="83">
        <f>MAX(pivå!J94:AE94)</f>
        <v>66.900437510000003</v>
      </c>
      <c r="I94" s="83">
        <f>MIN(pivå!J94:AE94)</f>
        <v>49.485905870000003</v>
      </c>
      <c r="J94" s="82">
        <f>(ltprof09!AG94+ltprof09!AH94)</f>
        <v>29.929467521238301</v>
      </c>
      <c r="K94" s="82">
        <f>IF(ISERROR(HLOOKUP(ltprof09!$A$250,'ltprof tidigare'!$J$2:$AF$247,ltprof09!A94,0)*100),"-",(HLOOKUP(ltprof09!$A$250,'ltprof tidigare'!$J$2:$AF$247,ltprof09!A94,0)*100))</f>
        <v>-2.7265441099898298</v>
      </c>
      <c r="L94" s="82">
        <f>HLOOKUP(ltprof09!$A$250,Tidigare_värde!$J$1:$AD$247,ltprof09!A95,0)</f>
        <v>46.439867370000002</v>
      </c>
      <c r="M94" s="194">
        <f>IF(ISERROR(IF(pivå!I94=0,((F94-L94)/L94)*100,(((F94-L94)/L94)*100)*-1)),"-",IF(pivå!I94=0,((F94-L94)/L94)*100,(((F94-L94)/L94)*100)*-1))</f>
        <v>18.697050232337901</v>
      </c>
      <c r="N94" s="82"/>
      <c r="O94" s="82"/>
      <c r="P94" s="82"/>
      <c r="Q94" s="82"/>
      <c r="R94" s="81">
        <f>ltprof09!AG94</f>
        <v>14.978370535848518</v>
      </c>
      <c r="S94" s="81">
        <f>ltprof09!AH94</f>
        <v>14.951096985389784</v>
      </c>
    </row>
    <row r="95" spans="2:19">
      <c r="B95" s="65"/>
      <c r="C95" s="97"/>
      <c r="D95" s="51" t="s">
        <v>2067</v>
      </c>
      <c r="E95" s="82">
        <f>IF(ISERROR(HLOOKUP(ltprof09!$A$250,ltprof09!$J$2:$AD$247,ltprof09!A95,0)*100),"-",(HLOOKUP(ltprof09!$A$250,ltprof09!$J$2:$AD$247,ltprof09!A95,0)*100))</f>
        <v>-4.0254016438390234</v>
      </c>
      <c r="F95" s="83">
        <f>HLOOKUP(ltprof09!$A$250,pivå!$J$1:$AD$247,ltprof09!A96,0)</f>
        <v>57.431510709999998</v>
      </c>
      <c r="G95" s="83">
        <f>pivå!AE95</f>
        <v>59.840324099999997</v>
      </c>
      <c r="H95" s="83">
        <f>MAX(pivå!J95:AE95)</f>
        <v>67.823196830000001</v>
      </c>
      <c r="I95" s="83">
        <f>MIN(pivå!J95:AE95)</f>
        <v>52.785972639999997</v>
      </c>
      <c r="J95" s="82">
        <f>(ltprof09!AG95+ltprof09!AH95)</f>
        <v>25.128915018693899</v>
      </c>
      <c r="K95" s="82">
        <f>IF(ISERROR(HLOOKUP(ltprof09!$A$250,'ltprof tidigare'!$J$2:$AF$247,ltprof09!A95,0)*100),"-",(HLOOKUP(ltprof09!$A$250,'ltprof tidigare'!$J$2:$AF$247,ltprof09!A95,0)*100))</f>
        <v>-2.3028178068534513</v>
      </c>
      <c r="L95" s="82">
        <f>HLOOKUP(ltprof09!$A$250,Tidigare_värde!$J$1:$AD$247,ltprof09!A96,0)</f>
        <v>47.464668119999999</v>
      </c>
      <c r="M95" s="194">
        <f>IF(ISERROR(IF(pivå!I95=0,((F95-L95)/L95)*100,(((F95-L95)/L95)*100)*-1)),"-",IF(pivå!I95=0,((F95-L95)/L95)*100,(((F95-L95)/L95)*100)*-1))</f>
        <v>20.998445759279015</v>
      </c>
      <c r="N95" s="82"/>
      <c r="O95" s="82"/>
      <c r="P95" s="82"/>
      <c r="Q95" s="82"/>
      <c r="R95" s="81">
        <f>ltprof09!AG95</f>
        <v>13.34028993001394</v>
      </c>
      <c r="S95" s="81">
        <f>ltprof09!AH95</f>
        <v>11.788625088679959</v>
      </c>
    </row>
    <row r="96" spans="2:19">
      <c r="B96" s="65"/>
      <c r="C96" s="97"/>
      <c r="D96" s="51" t="s">
        <v>2068</v>
      </c>
      <c r="E96" s="82">
        <f>IF(ISERROR(HLOOKUP(ltprof09!$A$250,ltprof09!$J$2:$AD$247,ltprof09!A96,0)*100),"-",(HLOOKUP(ltprof09!$A$250,ltprof09!$J$2:$AD$247,ltprof09!A96,0)*100))</f>
        <v>-4.8009334113608473</v>
      </c>
      <c r="F96" s="83">
        <f>HLOOKUP(ltprof09!$A$250,pivå!$J$1:$AD$247,ltprof09!A97,0)</f>
        <v>56.185988819999999</v>
      </c>
      <c r="G96" s="83">
        <f>pivå!AE96</f>
        <v>59.01947449</v>
      </c>
      <c r="H96" s="83">
        <f>MAX(pivå!J96:AE96)</f>
        <v>66.384803390000002</v>
      </c>
      <c r="I96" s="83">
        <f>MIN(pivå!J96:AE96)</f>
        <v>51.177586589999997</v>
      </c>
      <c r="J96" s="82">
        <f>(ltprof09!AG96+ltprof09!AH96)</f>
        <v>25.76643884312567</v>
      </c>
      <c r="K96" s="82">
        <f>IF(ISERROR(HLOOKUP(ltprof09!$A$250,'ltprof tidigare'!$J$2:$AF$247,ltprof09!A96,0)*100),"-",(HLOOKUP(ltprof09!$A$250,'ltprof tidigare'!$J$2:$AF$247,ltprof09!A96,0)*100))</f>
        <v>-2.8187157101217939</v>
      </c>
      <c r="L96" s="82">
        <f>HLOOKUP(ltprof09!$A$250,Tidigare_värde!$J$1:$AD$247,ltprof09!A97,0)</f>
        <v>46.799265800000001</v>
      </c>
      <c r="M96" s="194">
        <f>IF(ISERROR(IF(pivå!I96=0,((F96-L96)/L96)*100,(((F96-L96)/L96)*100)*-1)),"-",IF(pivå!I96=0,((F96-L96)/L96)*100,(((F96-L96)/L96)*100)*-1))</f>
        <v>20.057415131499774</v>
      </c>
      <c r="N96" s="82"/>
      <c r="O96" s="82"/>
      <c r="P96" s="82"/>
      <c r="Q96" s="82"/>
      <c r="R96" s="81">
        <f>ltprof09!AG96</f>
        <v>12.479489123963566</v>
      </c>
      <c r="S96" s="81">
        <f>ltprof09!AH96</f>
        <v>13.286949719162102</v>
      </c>
    </row>
    <row r="97" spans="2:19">
      <c r="B97" s="65"/>
      <c r="C97" s="97" t="s">
        <v>140</v>
      </c>
      <c r="D97" s="51" t="s">
        <v>2069</v>
      </c>
      <c r="E97" s="82">
        <f>IF(ISERROR(HLOOKUP(ltprof09!$A$250,ltprof09!$J$2:$AD$247,ltprof09!A97,0)*100),"-",(HLOOKUP(ltprof09!$A$250,ltprof09!$J$2:$AD$247,ltprof09!A97,0)*100))</f>
        <v>-18.181818181818183</v>
      </c>
      <c r="F97" s="83">
        <f>HLOOKUP(ltprof09!$A$250,pivå!$J$1:$AD$247,ltprof09!A98,0)</f>
        <v>25.2</v>
      </c>
      <c r="G97" s="83">
        <f>pivå!AE97</f>
        <v>30.8</v>
      </c>
      <c r="H97" s="83">
        <f>MAX(pivå!J97:AE97)</f>
        <v>62.2</v>
      </c>
      <c r="I97" s="83">
        <f>MIN(pivå!J97:AE97)</f>
        <v>21.3</v>
      </c>
      <c r="J97" s="82">
        <f>(ltprof09!AG97+ltprof09!AH97)</f>
        <v>132.79220779220779</v>
      </c>
      <c r="K97" s="82" t="str">
        <f>IF(ISERROR(HLOOKUP(ltprof09!$A$250,'ltprof tidigare'!$J$2:$AF$247,ltprof09!A97,0)*100),"-",(HLOOKUP(ltprof09!$A$250,'ltprof tidigare'!$J$2:$AF$247,ltprof09!A97,0)*100))</f>
        <v>-</v>
      </c>
      <c r="L97" s="82" t="str">
        <f>HLOOKUP(ltprof09!$A$250,Tidigare_värde!$J$1:$AD$247,ltprof09!A98,0)</f>
        <v>us</v>
      </c>
      <c r="M97" s="194" t="str">
        <f>IF(ISERROR(IF(pivå!I97=0,((F97-L97)/L97)*100,(((F97-L97)/L97)*100)*-1)),"-",IF(pivå!I97=0,((F97-L97)/L97)*100,(((F97-L97)/L97)*100)*-1))</f>
        <v>-</v>
      </c>
      <c r="N97" s="82"/>
      <c r="O97" s="82"/>
      <c r="P97" s="82"/>
      <c r="Q97" s="82"/>
      <c r="R97" s="81">
        <f>ltprof09!AG97</f>
        <v>101.94805194805194</v>
      </c>
      <c r="S97" s="81">
        <f>ltprof09!AH97</f>
        <v>30.844155844155846</v>
      </c>
    </row>
    <row r="98" spans="2:19">
      <c r="B98" s="65"/>
      <c r="C98" s="97" t="s">
        <v>140</v>
      </c>
      <c r="D98" s="51" t="s">
        <v>2070</v>
      </c>
      <c r="E98" s="82">
        <f>IF(ISERROR(HLOOKUP(ltprof09!$A$250,ltprof09!$J$2:$AD$247,ltprof09!A98,0)*100),"-",(HLOOKUP(ltprof09!$A$250,ltprof09!$J$2:$AD$247,ltprof09!A98,0)*100))</f>
        <v>-32.424242424242422</v>
      </c>
      <c r="F98" s="83">
        <f>HLOOKUP(ltprof09!$A$250,pivå!$J$1:$AD$247,ltprof09!A99,0)</f>
        <v>22.3</v>
      </c>
      <c r="G98" s="83">
        <f>pivå!AE98</f>
        <v>33</v>
      </c>
      <c r="H98" s="83">
        <f>MAX(pivå!J98:AE98)</f>
        <v>62.5</v>
      </c>
      <c r="I98" s="83">
        <f>MIN(pivå!J98:AE98)</f>
        <v>19.2</v>
      </c>
      <c r="J98" s="82">
        <f>(ltprof09!AG98+ltprof09!AH98)</f>
        <v>131.21212121212122</v>
      </c>
      <c r="K98" s="82" t="str">
        <f>IF(ISERROR(HLOOKUP(ltprof09!$A$250,'ltprof tidigare'!$J$2:$AF$247,ltprof09!A98,0)*100),"-",(HLOOKUP(ltprof09!$A$250,'ltprof tidigare'!$J$2:$AF$247,ltprof09!A98,0)*100))</f>
        <v>-</v>
      </c>
      <c r="L98" s="82" t="str">
        <f>HLOOKUP(ltprof09!$A$250,Tidigare_värde!$J$1:$AD$247,ltprof09!A99,0)</f>
        <v>us</v>
      </c>
      <c r="M98" s="194" t="str">
        <f>IF(ISERROR(IF(pivå!I98=0,((F98-L98)/L98)*100,(((F98-L98)/L98)*100)*-1)),"-",IF(pivå!I98=0,((F98-L98)/L98)*100,(((F98-L98)/L98)*100)*-1))</f>
        <v>-</v>
      </c>
      <c r="N98" s="82"/>
      <c r="O98" s="82"/>
      <c r="P98" s="82"/>
      <c r="Q98" s="82"/>
      <c r="R98" s="81">
        <f>ltprof09!AG98</f>
        <v>89.393939393939391</v>
      </c>
      <c r="S98" s="81">
        <f>ltprof09!AH98</f>
        <v>41.81818181818182</v>
      </c>
    </row>
    <row r="99" spans="2:19">
      <c r="B99" s="65"/>
      <c r="C99" s="97" t="s">
        <v>140</v>
      </c>
      <c r="D99" s="51" t="s">
        <v>2071</v>
      </c>
      <c r="E99" s="82">
        <f>IF(ISERROR(HLOOKUP(ltprof09!$A$250,ltprof09!$J$2:$AD$247,ltprof09!A99,0)*100),"-",(HLOOKUP(ltprof09!$A$250,ltprof09!$J$2:$AD$247,ltprof09!A99,0)*100))</f>
        <v>-24.764890282131656</v>
      </c>
      <c r="F99" s="83">
        <f>HLOOKUP(ltprof09!$A$250,pivå!$J$1:$AD$247,ltprof09!A100,0)</f>
        <v>24</v>
      </c>
      <c r="G99" s="83">
        <f>pivå!AE99</f>
        <v>31.9</v>
      </c>
      <c r="H99" s="83">
        <f>MAX(pivå!J99:AE99)</f>
        <v>62.3</v>
      </c>
      <c r="I99" s="83">
        <f>MIN(pivå!J99:AE99)</f>
        <v>20.2</v>
      </c>
      <c r="J99" s="82">
        <f>(ltprof09!AG99+ltprof09!AH99)</f>
        <v>131.97492163009403</v>
      </c>
      <c r="K99" s="82" t="str">
        <f>IF(ISERROR(HLOOKUP(ltprof09!$A$250,'ltprof tidigare'!$J$2:$AF$247,ltprof09!A99,0)*100),"-",(HLOOKUP(ltprof09!$A$250,'ltprof tidigare'!$J$2:$AF$247,ltprof09!A99,0)*100))</f>
        <v>-</v>
      </c>
      <c r="L99" s="82" t="str">
        <f>HLOOKUP(ltprof09!$A$250,Tidigare_värde!$J$1:$AD$247,ltprof09!A100,0)</f>
        <v>us</v>
      </c>
      <c r="M99" s="194" t="str">
        <f>IF(ISERROR(IF(pivå!I99=0,((F99-L99)/L99)*100,(((F99-L99)/L99)*100)*-1)),"-",IF(pivå!I99=0,((F99-L99)/L99)*100,(((F99-L99)/L99)*100)*-1))</f>
        <v>-</v>
      </c>
      <c r="N99" s="82"/>
      <c r="O99" s="82"/>
      <c r="P99" s="82"/>
      <c r="Q99" s="82"/>
      <c r="R99" s="81">
        <f>ltprof09!AG99</f>
        <v>95.297805642633222</v>
      </c>
      <c r="S99" s="81">
        <f>ltprof09!AH99</f>
        <v>36.677115987460809</v>
      </c>
    </row>
    <row r="100" spans="2:19" ht="12" thickBot="1">
      <c r="B100" s="66"/>
      <c r="C100" s="98" t="s">
        <v>140</v>
      </c>
      <c r="D100" s="63" t="s">
        <v>2072</v>
      </c>
      <c r="E100" s="85">
        <f>IF(ISERROR(HLOOKUP(ltprof09!$A$250,ltprof09!$J$2:$AD$247,ltprof09!A100,0)*100),"-",(HLOOKUP(ltprof09!$A$250,ltprof09!$J$2:$AD$247,ltprof09!A100,0)*100))</f>
        <v>-4.4179894179894248</v>
      </c>
      <c r="F100" s="90">
        <f>HLOOKUP(ltprof09!$A$250,pivå!$J$1:$AD$247,ltprof09!A101,0)</f>
        <v>3.9470000000000001</v>
      </c>
      <c r="G100" s="90">
        <f>pivå!AE100</f>
        <v>3.78</v>
      </c>
      <c r="H100" s="90">
        <f>MAX(pivå!J100:AE100)</f>
        <v>5.0430000000000001</v>
      </c>
      <c r="I100" s="90">
        <f>MIN(pivå!J100:AE100)</f>
        <v>1.3560000000000001</v>
      </c>
      <c r="J100" s="85">
        <f>(ltprof09!AG100+ltprof09!AH100)</f>
        <v>97.539682539682545</v>
      </c>
      <c r="K100" s="85" t="str">
        <f>IF(ISERROR(HLOOKUP(ltprof09!$A$250,'ltprof tidigare'!$J$2:$AF$247,ltprof09!A100,0)*100),"-",(HLOOKUP(ltprof09!$A$250,'ltprof tidigare'!$J$2:$AF$247,ltprof09!A100,0)*100))</f>
        <v>-</v>
      </c>
      <c r="L100" s="85" t="str">
        <f>HLOOKUP(ltprof09!$A$250,Tidigare_värde!$J$1:$AD$247,ltprof09!A101,0)</f>
        <v>us</v>
      </c>
      <c r="M100" s="195" t="str">
        <f>IF(ISERROR(IF(pivå!I100=0,((F100-L100)/L100)*100,(((F100-L100)/L100)*100)*-1)),"-",IF(pivå!I100=0,((F100-L100)/L100)*100,(((F100-L100)/L100)*100)*-1))</f>
        <v>-</v>
      </c>
      <c r="N100" s="82"/>
      <c r="O100" s="82"/>
      <c r="P100" s="82"/>
      <c r="Q100" s="82"/>
      <c r="R100" s="81">
        <f>ltprof09!AG100</f>
        <v>64.126984126984127</v>
      </c>
      <c r="S100" s="81">
        <f>ltprof09!AH100</f>
        <v>33.412698412698418</v>
      </c>
    </row>
    <row r="101" spans="2:19">
      <c r="B101" s="231" t="s">
        <v>322</v>
      </c>
      <c r="C101" s="232"/>
      <c r="D101" s="233" t="s">
        <v>2073</v>
      </c>
      <c r="E101" s="234">
        <f>IF(ISERROR(HLOOKUP(ltprof09!$A$250,ltprof09!$J$2:$AD$247,ltprof09!A101,0)*100),"-",(HLOOKUP(ltprof09!$A$250,ltprof09!$J$2:$AD$247,ltprof09!A101,0)*100))</f>
        <v>12.52752474124083</v>
      </c>
      <c r="F101" s="237">
        <f>HLOOKUP(ltprof09!$A$250,pivå!$J$1:$AD$247,ltprof09!A102,0)</f>
        <v>24.668900000000001</v>
      </c>
      <c r="G101" s="237">
        <f>pivå!AE101</f>
        <v>28.201899999999998</v>
      </c>
      <c r="H101" s="237">
        <f>MAX(pivå!J101:AE101)</f>
        <v>33.0749</v>
      </c>
      <c r="I101" s="237">
        <f>MIN(pivå!J101:AE101)</f>
        <v>18.867899999999999</v>
      </c>
      <c r="J101" s="234">
        <f>(ltprof09!AG101+ltprof09!AH101)</f>
        <v>50.376038493860349</v>
      </c>
      <c r="K101" s="234">
        <f>IF(ISERROR(HLOOKUP(ltprof09!$A$250,'ltprof tidigare'!$J$2:$AF$247,ltprof09!A101,0)*100),"-",(HLOOKUP(ltprof09!$A$250,'ltprof tidigare'!$J$2:$AF$247,ltprof09!A101,0)*100))</f>
        <v>6.3682098540990451</v>
      </c>
      <c r="L101" s="234">
        <f>HLOOKUP(ltprof09!$A$250,Tidigare_värde!$J$1:$AD$247,ltprof09!A102,0)</f>
        <v>28.326799999999999</v>
      </c>
      <c r="M101" s="236">
        <f>IF(ISERROR(IF(pivå!I101=0,((F101-L101)/L101)*100,(((F101-L101)/L101)*100)*-1)),"-",IF(pivå!I101=0,((F101-L101)/L101)*100,(((F101-L101)/L101)*100)*-1))</f>
        <v>12.913212929098938</v>
      </c>
      <c r="N101" s="82"/>
      <c r="O101" s="82"/>
      <c r="P101" s="82"/>
      <c r="Q101" s="82"/>
      <c r="R101" s="81">
        <f>ltprof09!AG101</f>
        <v>33.097060836326634</v>
      </c>
      <c r="S101" s="81">
        <f>ltprof09!AH101</f>
        <v>17.278977657533716</v>
      </c>
    </row>
    <row r="102" spans="2:19">
      <c r="B102" s="65"/>
      <c r="C102" s="97"/>
      <c r="D102" s="51" t="s">
        <v>2074</v>
      </c>
      <c r="E102" s="82">
        <f>IF(ISERROR(HLOOKUP(ltprof09!$A$250,ltprof09!$J$2:$AD$247,ltprof09!A102,0)*100),"-",(HLOOKUP(ltprof09!$A$250,ltprof09!$J$2:$AD$247,ltprof09!A102,0)*100))</f>
        <v>-1.2120000902553298</v>
      </c>
      <c r="F102" s="83">
        <f>HLOOKUP(ltprof09!$A$250,pivå!$J$1:$AD$247,ltprof09!A103,0)</f>
        <v>31.399100000000001</v>
      </c>
      <c r="G102" s="83">
        <f>pivå!AE102</f>
        <v>31.023099999999999</v>
      </c>
      <c r="H102" s="83">
        <f>MAX(pivå!J102:AE102)</f>
        <v>37.290999999999997</v>
      </c>
      <c r="I102" s="83">
        <f>MIN(pivå!J102:AE102)</f>
        <v>25.069099999999999</v>
      </c>
      <c r="J102" s="82">
        <f>(ltprof09!AG102+ltprof09!AH102)</f>
        <v>39.396127401839266</v>
      </c>
      <c r="K102" s="82">
        <f>IF(ISERROR(HLOOKUP(ltprof09!$A$250,'ltprof tidigare'!$J$2:$AF$247,ltprof09!A102,0)*100),"-",(HLOOKUP(ltprof09!$A$250,'ltprof tidigare'!$J$2:$AF$247,ltprof09!A102,0)*100))</f>
        <v>-3.4059594437690799</v>
      </c>
      <c r="L102" s="82">
        <f>HLOOKUP(ltprof09!$A$250,Tidigare_värde!$J$1:$AD$247,ltprof09!A103,0)</f>
        <v>34.1098</v>
      </c>
      <c r="M102" s="194">
        <f>IF(ISERROR(IF(pivå!I102=0,((F102-L102)/L102)*100,(((F102-L102)/L102)*100)*-1)),"-",IF(pivå!I102=0,((F102-L102)/L102)*100,(((F102-L102)/L102)*100)*-1))</f>
        <v>7.9469829784988457</v>
      </c>
      <c r="N102" s="82"/>
      <c r="O102" s="82"/>
      <c r="P102" s="82"/>
      <c r="Q102" s="82"/>
      <c r="R102" s="81">
        <f>ltprof09!AG102</f>
        <v>19.1921503653729</v>
      </c>
      <c r="S102" s="81">
        <f>ltprof09!AH102</f>
        <v>20.203977036466366</v>
      </c>
    </row>
    <row r="103" spans="2:19">
      <c r="B103" s="65"/>
      <c r="C103" s="97"/>
      <c r="D103" s="51" t="s">
        <v>2075</v>
      </c>
      <c r="E103" s="82">
        <f>IF(ISERROR(HLOOKUP(ltprof09!$A$250,ltprof09!$J$2:$AD$247,ltprof09!A103,0)*100),"-",(HLOOKUP(ltprof09!$A$250,ltprof09!$J$2:$AD$247,ltprof09!A103,0)*100))</f>
        <v>3.4166515606222387</v>
      </c>
      <c r="F103" s="83">
        <f>HLOOKUP(ltprof09!$A$250,pivå!$J$1:$AD$247,ltprof09!A104,0)</f>
        <v>28.771599999999999</v>
      </c>
      <c r="G103" s="83">
        <f>pivå!AE103</f>
        <v>29.789400000000001</v>
      </c>
      <c r="H103" s="83">
        <f>MAX(pivå!J103:AE103)</f>
        <v>35.166699999999999</v>
      </c>
      <c r="I103" s="83">
        <f>MIN(pivå!J103:AE103)</f>
        <v>24.106200000000001</v>
      </c>
      <c r="J103" s="82">
        <f>(ltprof09!AG103+ltprof09!AH103)</f>
        <v>37.12897876425842</v>
      </c>
      <c r="K103" s="82">
        <f>IF(ISERROR(HLOOKUP(ltprof09!$A$250,'ltprof tidigare'!$J$2:$AF$247,ltprof09!A103,0)*100),"-",(HLOOKUP(ltprof09!$A$250,'ltprof tidigare'!$J$2:$AF$247,ltprof09!A103,0)*100))</f>
        <v>1.0500108589252515</v>
      </c>
      <c r="L103" s="82">
        <f>HLOOKUP(ltprof09!$A$250,Tidigare_värde!$J$1:$AD$247,ltprof09!A104,0)</f>
        <v>31.4375</v>
      </c>
      <c r="M103" s="194">
        <f>IF(ISERROR(IF(pivå!I103=0,((F103-L103)/L103)*100,(((F103-L103)/L103)*100)*-1)),"-",IF(pivå!I103=0,((F103-L103)/L103)*100,(((F103-L103)/L103)*100)*-1))</f>
        <v>8.4800000000000022</v>
      </c>
      <c r="N103" s="82"/>
      <c r="O103" s="82"/>
      <c r="P103" s="82"/>
      <c r="Q103" s="82"/>
      <c r="R103" s="81">
        <f>ltprof09!AG103</f>
        <v>19.077927047876088</v>
      </c>
      <c r="S103" s="81">
        <f>ltprof09!AH103</f>
        <v>18.051051716382329</v>
      </c>
    </row>
    <row r="104" spans="2:19">
      <c r="B104" s="65"/>
      <c r="C104" s="97"/>
      <c r="D104" s="51" t="s">
        <v>2076</v>
      </c>
      <c r="E104" s="82">
        <f>IF(ISERROR(HLOOKUP(ltprof09!$A$250,ltprof09!$J$2:$AD$247,ltprof09!A104,0)*100),"-",(HLOOKUP(ltprof09!$A$250,ltprof09!$J$2:$AD$247,ltprof09!A104,0)*100))</f>
        <v>3.0808729139923003</v>
      </c>
      <c r="F104" s="83">
        <f>HLOOKUP(ltprof09!$A$250,pivå!$J$1:$AD$247,ltprof09!A105,0)</f>
        <v>13.59</v>
      </c>
      <c r="G104" s="83">
        <f>pivå!AE104</f>
        <v>14.022</v>
      </c>
      <c r="H104" s="83">
        <f>MAX(pivå!J104:AE104)</f>
        <v>15.96</v>
      </c>
      <c r="I104" s="83">
        <f>MIN(pivå!J104:AE104)</f>
        <v>7.9429999999999996</v>
      </c>
      <c r="J104" s="82">
        <f>(ltprof09!AG104+ltprof09!AH104)</f>
        <v>57.1744401654543</v>
      </c>
      <c r="K104" s="82">
        <f>IF(ISERROR(HLOOKUP(ltprof09!$A$250,'ltprof tidigare'!$J$2:$AF$247,ltprof09!A104,0)*100),"-",(HLOOKUP(ltprof09!$A$250,'ltprof tidigare'!$J$2:$AF$247,ltprof09!A104,0)*100))</f>
        <v>1.3320647002854478</v>
      </c>
      <c r="L104" s="82">
        <f>HLOOKUP(ltprof09!$A$250,Tidigare_värde!$J$1:$AD$247,ltprof09!A105,0)</f>
        <v>15.555</v>
      </c>
      <c r="M104" s="194">
        <f>IF(ISERROR(IF(pivå!I104=0,((F104-L104)/L104)*100,(((F104-L104)/L104)*100)*-1)),"-",IF(pivå!I104=0,((F104-L104)/L104)*100,(((F104-L104)/L104)*100)*-1))</f>
        <v>12.632594021215043</v>
      </c>
      <c r="N104" s="82"/>
      <c r="O104" s="82"/>
      <c r="P104" s="82"/>
      <c r="Q104" s="82"/>
      <c r="R104" s="81">
        <f>ltprof09!AG104</f>
        <v>43.35330195407218</v>
      </c>
      <c r="S104" s="81">
        <f>ltprof09!AH104</f>
        <v>13.821138211382117</v>
      </c>
    </row>
    <row r="105" spans="2:19">
      <c r="B105" s="65"/>
      <c r="C105" s="97"/>
      <c r="D105" s="51" t="s">
        <v>2077</v>
      </c>
      <c r="E105" s="82">
        <f>IF(ISERROR(HLOOKUP(ltprof09!$A$250,ltprof09!$J$2:$AD$247,ltprof09!A105,0)*100),"-",(HLOOKUP(ltprof09!$A$250,ltprof09!$J$2:$AD$247,ltprof09!A105,0)*100))</f>
        <v>-17.843137254901958</v>
      </c>
      <c r="F105" s="83">
        <f>HLOOKUP(ltprof09!$A$250,pivå!$J$1:$AD$247,ltprof09!A106,0)</f>
        <v>17.428999999999998</v>
      </c>
      <c r="G105" s="83">
        <f>pivå!AE105</f>
        <v>14.79</v>
      </c>
      <c r="H105" s="83">
        <f>MAX(pivå!J105:AE105)</f>
        <v>17.428999999999998</v>
      </c>
      <c r="I105" s="83">
        <f>MIN(pivå!J105:AE105)</f>
        <v>12.278</v>
      </c>
      <c r="J105" s="82">
        <f>(ltprof09!AG105+ltprof09!AH105)</f>
        <v>34.827586206896541</v>
      </c>
      <c r="K105" s="82">
        <f>IF(ISERROR(HLOOKUP(ltprof09!$A$250,'ltprof tidigare'!$J$2:$AF$247,ltprof09!A105,0)*100),"-",(HLOOKUP(ltprof09!$A$250,'ltprof tidigare'!$J$2:$AF$247,ltprof09!A105,0)*100))</f>
        <v>-5.7867245730383061</v>
      </c>
      <c r="L105" s="82">
        <f>HLOOKUP(ltprof09!$A$250,Tidigare_värde!$J$1:$AD$247,ltprof09!A106,0)</f>
        <v>18.024999999999999</v>
      </c>
      <c r="M105" s="194">
        <f>IF(ISERROR(IF(pivå!I105=0,((F105-L105)/L105)*100,(((F105-L105)/L105)*100)*-1)),"-",IF(pivå!I105=0,((F105-L105)/L105)*100,(((F105-L105)/L105)*100)*-1))</f>
        <v>3.3065187239944525</v>
      </c>
      <c r="N105" s="82"/>
      <c r="O105" s="82"/>
      <c r="P105" s="82"/>
      <c r="Q105" s="82"/>
      <c r="R105" s="81">
        <f>ltprof09!AG105</f>
        <v>16.984448951994583</v>
      </c>
      <c r="S105" s="81">
        <f>ltprof09!AH105</f>
        <v>17.843137254901958</v>
      </c>
    </row>
    <row r="106" spans="2:19">
      <c r="B106" s="65"/>
      <c r="C106" s="97"/>
      <c r="D106" s="51" t="s">
        <v>2078</v>
      </c>
      <c r="E106" s="82">
        <f>IF(ISERROR(HLOOKUP(ltprof09!$A$250,ltprof09!$J$2:$AD$247,ltprof09!A106,0)*100),"-",(HLOOKUP(ltprof09!$A$250,ltprof09!$J$2:$AD$247,ltprof09!A106,0)*100))</f>
        <v>-9.4410981930242244</v>
      </c>
      <c r="F106" s="83">
        <f>HLOOKUP(ltprof09!$A$250,pivå!$J$1:$AD$247,ltprof09!A107,0)</f>
        <v>15.625999999999999</v>
      </c>
      <c r="G106" s="83">
        <f>pivå!AE106</f>
        <v>14.278</v>
      </c>
      <c r="H106" s="83">
        <f>MAX(pivå!J106:AE106)</f>
        <v>15.69</v>
      </c>
      <c r="I106" s="83">
        <f>MIN(pivå!J106:AE106)</f>
        <v>10.731999999999999</v>
      </c>
      <c r="J106" s="82">
        <f>(ltprof09!AG106+ltprof09!AH106)</f>
        <v>34.724751365737497</v>
      </c>
      <c r="K106" s="82">
        <f>IF(ISERROR(HLOOKUP(ltprof09!$A$250,'ltprof tidigare'!$J$2:$AF$247,ltprof09!A106,0)*100),"-",(HLOOKUP(ltprof09!$A$250,'ltprof tidigare'!$J$2:$AF$247,ltprof09!A106,0)*100))</f>
        <v>-3.0030769230769203</v>
      </c>
      <c r="L106" s="82">
        <f>HLOOKUP(ltprof09!$A$250,Tidigare_värde!$J$1:$AD$247,ltprof09!A107,0)</f>
        <v>16.738</v>
      </c>
      <c r="M106" s="194">
        <f>IF(ISERROR(IF(pivå!I106=0,((F106-L106)/L106)*100,(((F106-L106)/L106)*100)*-1)),"-",IF(pivå!I106=0,((F106-L106)/L106)*100,(((F106-L106)/L106)*100)*-1))</f>
        <v>6.6435655394909796</v>
      </c>
      <c r="N106" s="82"/>
      <c r="O106" s="82"/>
      <c r="P106" s="82"/>
      <c r="Q106" s="82"/>
      <c r="R106" s="81">
        <f>ltprof09!AG106</f>
        <v>24.83541112200589</v>
      </c>
      <c r="S106" s="81">
        <f>ltprof09!AH106</f>
        <v>9.889340243731608</v>
      </c>
    </row>
    <row r="107" spans="2:19">
      <c r="B107" s="65"/>
      <c r="C107" s="97" t="s">
        <v>140</v>
      </c>
      <c r="D107" s="51" t="s">
        <v>2079</v>
      </c>
      <c r="E107" s="82">
        <f>IF(ISERROR(HLOOKUP(ltprof09!$A$250,ltprof09!$J$2:$AD$247,ltprof09!A107,0)*100),"-",(HLOOKUP(ltprof09!$A$250,ltprof09!$J$2:$AD$247,ltprof09!A107,0)*100))</f>
        <v>-31.389365351629507</v>
      </c>
      <c r="F107" s="83">
        <f>HLOOKUP(ltprof09!$A$250,pivå!$J$1:$AD$247,ltprof09!A108,0)</f>
        <v>15.32</v>
      </c>
      <c r="G107" s="83">
        <f>pivå!AE107</f>
        <v>11.66</v>
      </c>
      <c r="H107" s="83">
        <f>MAX(pivå!J107:AE107)</f>
        <v>15.58</v>
      </c>
      <c r="I107" s="83">
        <f>MIN(pivå!J107:AE107)</f>
        <v>6.94</v>
      </c>
      <c r="J107" s="82">
        <f>(ltprof09!AG107+ltprof09!AH107)</f>
        <v>74.099485420240129</v>
      </c>
      <c r="K107" s="82">
        <f>IF(ISERROR(HLOOKUP(ltprof09!$A$250,'ltprof tidigare'!$J$2:$AF$247,ltprof09!A107,0)*100),"-",(HLOOKUP(ltprof09!$A$250,'ltprof tidigare'!$J$2:$AF$247,ltprof09!A107,0)*100))</f>
        <v>-10.898965791567218</v>
      </c>
      <c r="L107" s="82">
        <f>HLOOKUP(ltprof09!$A$250,Tidigare_värde!$J$1:$AD$247,ltprof09!A108,0)</f>
        <v>13.94</v>
      </c>
      <c r="M107" s="194">
        <f>IF(ISERROR(IF(pivå!I107=0,((F107-L107)/L107)*100,(((F107-L107)/L107)*100)*-1)),"-",IF(pivå!I107=0,((F107-L107)/L107)*100,(((F107-L107)/L107)*100)*-1))</f>
        <v>-9.8995695839311395</v>
      </c>
      <c r="N107" s="82"/>
      <c r="O107" s="82"/>
      <c r="P107" s="82"/>
      <c r="Q107" s="82"/>
      <c r="R107" s="81">
        <f>ltprof09!AG107</f>
        <v>40.480274442538587</v>
      </c>
      <c r="S107" s="81">
        <f>ltprof09!AH107</f>
        <v>33.619210977701542</v>
      </c>
    </row>
    <row r="108" spans="2:19">
      <c r="B108" s="65"/>
      <c r="C108" s="97" t="s">
        <v>140</v>
      </c>
      <c r="D108" s="51" t="s">
        <v>2080</v>
      </c>
      <c r="E108" s="82">
        <f>IF(ISERROR(HLOOKUP(ltprof09!$A$250,ltprof09!$J$2:$AD$247,ltprof09!A108,0)*100),"-",(HLOOKUP(ltprof09!$A$250,ltprof09!$J$2:$AD$247,ltprof09!A108,0)*100))</f>
        <v>-12.390786338363785</v>
      </c>
      <c r="F108" s="83">
        <f>HLOOKUP(ltprof09!$A$250,pivå!$J$1:$AD$247,ltprof09!A109,0)</f>
        <v>14.15</v>
      </c>
      <c r="G108" s="83">
        <f>pivå!AE108</f>
        <v>12.59</v>
      </c>
      <c r="H108" s="83">
        <f>MAX(pivå!J108:AE108)</f>
        <v>15.36</v>
      </c>
      <c r="I108" s="83">
        <f>MIN(pivå!J108:AE108)</f>
        <v>5.56</v>
      </c>
      <c r="J108" s="82">
        <f>(ltprof09!AG108+ltprof09!AH108)</f>
        <v>77.839555202541703</v>
      </c>
      <c r="K108" s="82">
        <f>IF(ISERROR(HLOOKUP(ltprof09!$A$250,'ltprof tidigare'!$J$2:$AF$247,ltprof09!A108,0)*100),"-",(HLOOKUP(ltprof09!$A$250,'ltprof tidigare'!$J$2:$AF$247,ltprof09!A108,0)*100))</f>
        <v>-16.816816816816818</v>
      </c>
      <c r="L108" s="82">
        <f>HLOOKUP(ltprof09!$A$250,Tidigare_värde!$J$1:$AD$247,ltprof09!A109,0)</f>
        <v>15.56</v>
      </c>
      <c r="M108" s="194">
        <f>IF(ISERROR(IF(pivå!I108=0,((F108-L108)/L108)*100,(((F108-L108)/L108)*100)*-1)),"-",IF(pivå!I108=0,((F108-L108)/L108)*100,(((F108-L108)/L108)*100)*-1))</f>
        <v>9.0616966580976879</v>
      </c>
      <c r="N108" s="82"/>
      <c r="O108" s="82"/>
      <c r="P108" s="82"/>
      <c r="Q108" s="82"/>
      <c r="R108" s="81">
        <f>ltprof09!AG108</f>
        <v>55.837966640190629</v>
      </c>
      <c r="S108" s="81">
        <f>ltprof09!AH108</f>
        <v>22.001588562351067</v>
      </c>
    </row>
    <row r="109" spans="2:19">
      <c r="B109" s="65"/>
      <c r="C109" s="97" t="s">
        <v>140</v>
      </c>
      <c r="D109" s="51" t="s">
        <v>2081</v>
      </c>
      <c r="E109" s="82">
        <f>IF(ISERROR(HLOOKUP(ltprof09!$A$250,ltprof09!$J$2:$AD$247,ltprof09!A109,0)*100),"-",(HLOOKUP(ltprof09!$A$250,ltprof09!$J$2:$AD$247,ltprof09!A109,0)*100))</f>
        <v>-25.575657894736835</v>
      </c>
      <c r="F109" s="83">
        <f>HLOOKUP(ltprof09!$A$250,pivå!$J$1:$AD$247,ltprof09!A110,0)</f>
        <v>15.27</v>
      </c>
      <c r="G109" s="83">
        <f>pivå!AE109</f>
        <v>12.16</v>
      </c>
      <c r="H109" s="83">
        <f>MAX(pivå!J109:AE109)</f>
        <v>15.27</v>
      </c>
      <c r="I109" s="83">
        <f>MIN(pivå!J109:AE109)</f>
        <v>6.47</v>
      </c>
      <c r="J109" s="82">
        <f>(ltprof09!AG109+ltprof09!AH109)</f>
        <v>72.368421052631575</v>
      </c>
      <c r="K109" s="82">
        <f>IF(ISERROR(HLOOKUP(ltprof09!$A$250,'ltprof tidigare'!$J$2:$AF$247,ltprof09!A109,0)*100),"-",(HLOOKUP(ltprof09!$A$250,'ltprof tidigare'!$J$2:$AF$247,ltprof09!A109,0)*100))</f>
        <v>-17.862714508580336</v>
      </c>
      <c r="L109" s="82">
        <f>HLOOKUP(ltprof09!$A$250,Tidigare_värde!$J$1:$AD$247,ltprof09!A110,0)</f>
        <v>15.11</v>
      </c>
      <c r="M109" s="194">
        <f>IF(ISERROR(IF(pivå!I109=0,((F109-L109)/L109)*100,(((F109-L109)/L109)*100)*-1)),"-",IF(pivå!I109=0,((F109-L109)/L109)*100,(((F109-L109)/L109)*100)*-1))</f>
        <v>-1.0589013898080752</v>
      </c>
      <c r="N109" s="82"/>
      <c r="O109" s="82"/>
      <c r="P109" s="82"/>
      <c r="Q109" s="82"/>
      <c r="R109" s="81">
        <f>ltprof09!AG109</f>
        <v>46.79276315789474</v>
      </c>
      <c r="S109" s="81">
        <f>ltprof09!AH109</f>
        <v>25.575657894736835</v>
      </c>
    </row>
    <row r="110" spans="2:19">
      <c r="B110" s="65"/>
      <c r="C110" s="97" t="s">
        <v>1496</v>
      </c>
      <c r="D110" s="51" t="s">
        <v>2082</v>
      </c>
      <c r="E110" s="82">
        <f>IF(ISERROR(HLOOKUP(ltprof09!$A$250,ltprof09!$J$2:$AD$247,ltprof09!A110,0)*100),"-",(HLOOKUP(ltprof09!$A$250,ltprof09!$J$2:$AD$247,ltprof09!A110,0)*100))</f>
        <v>17.525592016615903</v>
      </c>
      <c r="F110" s="83">
        <f>HLOOKUP(ltprof09!$A$250,pivå!$J$1:$AD$247,ltprof09!A111,0)</f>
        <v>92.592592589999995</v>
      </c>
      <c r="G110" s="83">
        <f>pivå!AE110</f>
        <v>78.785046730000005</v>
      </c>
      <c r="H110" s="83">
        <f>MAX(pivå!J110:AE110)</f>
        <v>92.592592589999995</v>
      </c>
      <c r="I110" s="83">
        <f>MIN(pivå!J110:AE110)</f>
        <v>58.333333330000002</v>
      </c>
      <c r="J110" s="82">
        <f>(ltprof09!AG110+ltprof09!AH110)</f>
        <v>43.484469048305641</v>
      </c>
      <c r="K110" s="82">
        <f>IF(ISERROR(HLOOKUP(ltprof09!$A$250,'ltprof tidigare'!$J$2:$AF$247,ltprof09!A110,0)*100),"-",(HLOOKUP(ltprof09!$A$250,'ltprof tidigare'!$J$2:$AF$247,ltprof09!A110,0)*100))</f>
        <v>-21.250000000168743</v>
      </c>
      <c r="L110" s="82">
        <f>HLOOKUP(ltprof09!$A$250,Tidigare_värde!$J$1:$AD$247,ltprof09!A111,0)</f>
        <v>58.333333330000002</v>
      </c>
      <c r="M110" s="194">
        <f>IF(ISERROR(IF(pivå!I110=0,((F110-L110)/L110)*100,(((F110-L110)/L110)*100)*-1)),"-",IF(pivå!I110=0,((F110-L110)/L110)*100,(((F110-L110)/L110)*100)*-1))</f>
        <v>58.730158734784567</v>
      </c>
      <c r="N110" s="82"/>
      <c r="O110" s="82"/>
      <c r="P110" s="82"/>
      <c r="Q110" s="82"/>
      <c r="R110" s="81">
        <f>ltprof09!AG110</f>
        <v>17.525592016615903</v>
      </c>
      <c r="S110" s="81">
        <f>ltprof09!AH110</f>
        <v>25.958877031689742</v>
      </c>
    </row>
    <row r="111" spans="2:19">
      <c r="B111" s="65"/>
      <c r="C111" s="97" t="s">
        <v>1496</v>
      </c>
      <c r="D111" s="51" t="s">
        <v>2083</v>
      </c>
      <c r="E111" s="82">
        <f>IF(ISERROR(HLOOKUP(ltprof09!$A$250,ltprof09!$J$2:$AD$247,ltprof09!A111,0)*100),"-",(HLOOKUP(ltprof09!$A$250,ltprof09!$J$2:$AD$247,ltprof09!A111,0)*100))</f>
        <v>5.1436703734473657</v>
      </c>
      <c r="F111" s="83">
        <f>HLOOKUP(ltprof09!$A$250,pivå!$J$1:$AD$247,ltprof09!A112,0)</f>
        <v>88.235294120000006</v>
      </c>
      <c r="G111" s="83">
        <f>pivå!AE111</f>
        <v>83.918788269999993</v>
      </c>
      <c r="H111" s="83">
        <f>MAX(pivå!J111:AE111)</f>
        <v>100</v>
      </c>
      <c r="I111" s="83">
        <f>MIN(pivå!J111:AE111)</f>
        <v>68</v>
      </c>
      <c r="J111" s="82">
        <f>(ltprof09!AG111+ltprof09!AH111)</f>
        <v>38.132104454420052</v>
      </c>
      <c r="K111" s="82">
        <f>IF(ISERROR(HLOOKUP(ltprof09!$A$250,'ltprof tidigare'!$J$2:$AF$247,ltprof09!A111,0)*100),"-",(HLOOKUP(ltprof09!$A$250,'ltprof tidigare'!$J$2:$AF$247,ltprof09!A111,0)*100))</f>
        <v>7.8260869523024521</v>
      </c>
      <c r="L111" s="82">
        <f>HLOOKUP(ltprof09!$A$250,Tidigare_värde!$J$1:$AD$247,ltprof09!A112,0)</f>
        <v>80</v>
      </c>
      <c r="M111" s="194">
        <f>IF(ISERROR(IF(pivå!I111=0,((F111-L111)/L111)*100,(((F111-L111)/L111)*100)*-1)),"-",IF(pivå!I111=0,((F111-L111)/L111)*100,(((F111-L111)/L111)*100)*-1))</f>
        <v>10.294117650000008</v>
      </c>
      <c r="N111" s="82"/>
      <c r="O111" s="82"/>
      <c r="P111" s="82"/>
      <c r="Q111" s="82"/>
      <c r="R111" s="81">
        <f>ltprof09!AG111</f>
        <v>19.162826420062665</v>
      </c>
      <c r="S111" s="81">
        <f>ltprof09!AH111</f>
        <v>18.969278034357387</v>
      </c>
    </row>
    <row r="112" spans="2:19">
      <c r="B112" s="65"/>
      <c r="C112" s="97" t="s">
        <v>1496</v>
      </c>
      <c r="D112" s="51" t="s">
        <v>2084</v>
      </c>
      <c r="E112" s="82">
        <f>IF(ISERROR(HLOOKUP(ltprof09!$A$250,ltprof09!$J$2:$AD$247,ltprof09!A112,0)*100),"-",(HLOOKUP(ltprof09!$A$250,ltprof09!$J$2:$AD$247,ltprof09!A112,0)*100))</f>
        <v>8.6451987253469742</v>
      </c>
      <c r="F112" s="83">
        <f>HLOOKUP(ltprof09!$A$250,pivå!$J$1:$AD$247,ltprof09!A113,0)</f>
        <v>89.743589740000004</v>
      </c>
      <c r="G112" s="83">
        <f>pivå!AE112</f>
        <v>82.60244428</v>
      </c>
      <c r="H112" s="83">
        <f>MAX(pivå!J112:AE112)</f>
        <v>92.857142859999996</v>
      </c>
      <c r="I112" s="83">
        <f>MIN(pivå!J112:AE112)</f>
        <v>66.129032260000002</v>
      </c>
      <c r="J112" s="82">
        <f>(ltprof09!AG112+ltprof09!AH112)</f>
        <v>32.357529892697741</v>
      </c>
      <c r="K112" s="82">
        <f>IF(ISERROR(HLOOKUP(ltprof09!$A$250,'ltprof tidigare'!$J$2:$AF$247,ltprof09!A112,0)*100),"-",(HLOOKUP(ltprof09!$A$250,'ltprof tidigare'!$J$2:$AF$247,ltprof09!A112,0)*100))</f>
        <v>-9.3167787409098537</v>
      </c>
      <c r="L112" s="82">
        <f>HLOOKUP(ltprof09!$A$250,Tidigare_värde!$J$1:$AD$247,ltprof09!A113,0)</f>
        <v>69.767441860000005</v>
      </c>
      <c r="M112" s="194">
        <f>IF(ISERROR(IF(pivå!I112=0,((F112-L112)/L112)*100,(((F112-L112)/L112)*100)*-1)),"-",IF(pivå!I112=0,((F112-L112)/L112)*100,(((F112-L112)/L112)*100)*-1))</f>
        <v>28.632478628190878</v>
      </c>
      <c r="N112" s="82"/>
      <c r="O112" s="82"/>
      <c r="P112" s="82"/>
      <c r="Q112" s="82"/>
      <c r="R112" s="81">
        <f>ltprof09!AG112</f>
        <v>12.41452195438592</v>
      </c>
      <c r="S112" s="81">
        <f>ltprof09!AH112</f>
        <v>19.943007938311819</v>
      </c>
    </row>
    <row r="113" spans="2:19">
      <c r="B113" s="65"/>
      <c r="C113" s="97"/>
      <c r="D113" s="51" t="s">
        <v>2085</v>
      </c>
      <c r="E113" s="82">
        <f>IF(ISERROR(HLOOKUP(ltprof09!$A$250,ltprof09!$J$2:$AD$247,ltprof09!A113,0)*100),"-",(HLOOKUP(ltprof09!$A$250,ltprof09!$J$2:$AD$247,ltprof09!A113,0)*100))</f>
        <v>-14.39984536285108</v>
      </c>
      <c r="F113" s="83">
        <f>HLOOKUP(ltprof09!$A$250,pivå!$J$1:$AD$247,ltprof09!A114,0)</f>
        <v>63.636363639999999</v>
      </c>
      <c r="G113" s="83">
        <f>pivå!AE113</f>
        <v>74.341412009999999</v>
      </c>
      <c r="H113" s="83">
        <f>MAX(pivå!J113:AE113)</f>
        <v>91.358024689999993</v>
      </c>
      <c r="I113" s="83">
        <f>MIN(pivå!J113:AE113)</f>
        <v>58.823529409999999</v>
      </c>
      <c r="J113" s="82">
        <f>(ltprof09!AG113+ltprof09!AH113)</f>
        <v>43.763622993364223</v>
      </c>
      <c r="K113" s="82">
        <f>IF(ISERROR(HLOOKUP(ltprof09!$A$250,'ltprof tidigare'!$J$2:$AF$247,ltprof09!A113,0)*100),"-",(HLOOKUP(ltprof09!$A$250,'ltprof tidigare'!$J$2:$AF$247,ltprof09!A113,0)*100))</f>
        <v>-27.718286651724277</v>
      </c>
      <c r="L113" s="82">
        <f>HLOOKUP(ltprof09!$A$250,Tidigare_värde!$J$1:$AD$247,ltprof09!A114,0)</f>
        <v>50</v>
      </c>
      <c r="M113" s="194">
        <f>IF(ISERROR(IF(pivå!I113=0,((F113-L113)/L113)*100,(((F113-L113)/L113)*100)*-1)),"-",IF(pivå!I113=0,((F113-L113)/L113)*100,(((F113-L113)/L113)*100)*-1))</f>
        <v>27.272727279999998</v>
      </c>
      <c r="N113" s="82"/>
      <c r="O113" s="82"/>
      <c r="P113" s="82"/>
      <c r="Q113" s="82"/>
      <c r="R113" s="81">
        <f>ltprof09!AG113</f>
        <v>22.889816348539373</v>
      </c>
      <c r="S113" s="81">
        <f>ltprof09!AH113</f>
        <v>20.873806644824853</v>
      </c>
    </row>
    <row r="114" spans="2:19">
      <c r="B114" s="65"/>
      <c r="C114" s="97"/>
      <c r="D114" s="51" t="s">
        <v>2086</v>
      </c>
      <c r="E114" s="82">
        <f>IF(ISERROR(HLOOKUP(ltprof09!$A$250,ltprof09!$J$2:$AD$247,ltprof09!A114,0)*100),"-",(HLOOKUP(ltprof09!$A$250,ltprof09!$J$2:$AD$247,ltprof09!A114,0)*100))</f>
        <v>-13.419412291257585</v>
      </c>
      <c r="F114" s="83">
        <f>HLOOKUP(ltprof09!$A$250,pivå!$J$1:$AD$247,ltprof09!A115,0)</f>
        <v>70</v>
      </c>
      <c r="G114" s="83">
        <f>pivå!AE114</f>
        <v>80.84953204</v>
      </c>
      <c r="H114" s="83">
        <f>MAX(pivå!J114:AE114)</f>
        <v>89.440993789999993</v>
      </c>
      <c r="I114" s="83">
        <f>MIN(pivå!J114:AE114)</f>
        <v>62.5</v>
      </c>
      <c r="J114" s="82">
        <f>(ltprof09!AG114+ltprof09!AH114)</f>
        <v>33.322386797082558</v>
      </c>
      <c r="K114" s="82">
        <f>IF(ISERROR(HLOOKUP(ltprof09!$A$250,'ltprof tidigare'!$J$2:$AF$247,ltprof09!A114,0)*100),"-",(HLOOKUP(ltprof09!$A$250,'ltprof tidigare'!$J$2:$AF$247,ltprof09!A114,0)*100))</f>
        <v>-14.629940658260365</v>
      </c>
      <c r="L114" s="82">
        <f>HLOOKUP(ltprof09!$A$250,Tidigare_värde!$J$1:$AD$247,ltprof09!A115,0)</f>
        <v>65.333333330000002</v>
      </c>
      <c r="M114" s="194">
        <f>IF(ISERROR(IF(pivå!I114=0,((F114-L114)/L114)*100,(((F114-L114)/L114)*100)*-1)),"-",IF(pivå!I114=0,((F114-L114)/L114)*100,(((F114-L114)/L114)*100)*-1))</f>
        <v>7.1428571483236114</v>
      </c>
      <c r="N114" s="82"/>
      <c r="O114" s="82"/>
      <c r="P114" s="82"/>
      <c r="Q114" s="82"/>
      <c r="R114" s="81">
        <f>ltprof09!AG114</f>
        <v>10.626482965602573</v>
      </c>
      <c r="S114" s="81">
        <f>ltprof09!AH114</f>
        <v>22.695903831479988</v>
      </c>
    </row>
    <row r="115" spans="2:19">
      <c r="B115" s="65"/>
      <c r="C115" s="97"/>
      <c r="D115" s="51" t="s">
        <v>2087</v>
      </c>
      <c r="E115" s="82">
        <f>IF(ISERROR(HLOOKUP(ltprof09!$A$250,ltprof09!$J$2:$AD$247,ltprof09!A115,0)*100),"-",(HLOOKUP(ltprof09!$A$250,ltprof09!$J$2:$AD$247,ltprof09!A115,0)*100))</f>
        <v>-13.833291706370787</v>
      </c>
      <c r="F115" s="83">
        <f>HLOOKUP(ltprof09!$A$250,pivå!$J$1:$AD$247,ltprof09!A116,0)</f>
        <v>67.910447759999997</v>
      </c>
      <c r="G115" s="83">
        <f>pivå!AE115</f>
        <v>78.81286068</v>
      </c>
      <c r="H115" s="83">
        <f>MAX(pivå!J115:AE115)</f>
        <v>90.082644630000004</v>
      </c>
      <c r="I115" s="83">
        <f>MIN(pivå!J115:AE115)</f>
        <v>61.224489800000001</v>
      </c>
      <c r="J115" s="82">
        <f>(ltprof09!AG115+ltprof09!AH115)</f>
        <v>36.616047915290572</v>
      </c>
      <c r="K115" s="82">
        <f>IF(ISERROR(HLOOKUP(ltprof09!$A$250,'ltprof tidigare'!$J$2:$AF$247,ltprof09!A115,0)*100),"-",(HLOOKUP(ltprof09!$A$250,'ltprof tidigare'!$J$2:$AF$247,ltprof09!A115,0)*100))</f>
        <v>-17.316928550273953</v>
      </c>
      <c r="L115" s="82">
        <f>HLOOKUP(ltprof09!$A$250,Tidigare_värde!$J$1:$AD$247,ltprof09!A116,0)</f>
        <v>61.386138610000003</v>
      </c>
      <c r="M115" s="194">
        <f>IF(ISERROR(IF(pivå!I115=0,((F115-L115)/L115)*100,(((F115-L115)/L115)*100)*-1)),"-",IF(pivå!I115=0,((F115-L115)/L115)*100,(((F115-L115)/L115)*100)*-1))</f>
        <v>10.628310067604026</v>
      </c>
      <c r="N115" s="82"/>
      <c r="O115" s="82"/>
      <c r="P115" s="82"/>
      <c r="Q115" s="82"/>
      <c r="R115" s="81">
        <f>ltprof09!AG115</f>
        <v>14.299422521608696</v>
      </c>
      <c r="S115" s="81">
        <f>ltprof09!AH115</f>
        <v>22.316625393681878</v>
      </c>
    </row>
    <row r="116" spans="2:19">
      <c r="B116" s="65"/>
      <c r="C116" s="97"/>
      <c r="D116" s="51" t="s">
        <v>2088</v>
      </c>
      <c r="E116" s="82">
        <f>IF(ISERROR(HLOOKUP(ltprof09!$A$250,ltprof09!$J$2:$AD$247,ltprof09!A116,0)*100),"-",(HLOOKUP(ltprof09!$A$250,ltprof09!$J$2:$AD$247,ltprof09!A116,0)*100))</f>
        <v>2.1515745330652378</v>
      </c>
      <c r="F116" s="83">
        <f>HLOOKUP(ltprof09!$A$250,pivå!$J$1:$AD$247,ltprof09!A117,0)</f>
        <v>86.274509800000004</v>
      </c>
      <c r="G116" s="83">
        <f>pivå!AE116</f>
        <v>84.457347029999994</v>
      </c>
      <c r="H116" s="83">
        <f>MAX(pivå!J116:AE116)</f>
        <v>95.78947368</v>
      </c>
      <c r="I116" s="83">
        <f>MIN(pivå!J116:AE116)</f>
        <v>61.038961039999997</v>
      </c>
      <c r="J116" s="82">
        <f>(ltprof09!AG116+ltprof09!AH116)</f>
        <v>41.14563606604446</v>
      </c>
      <c r="K116" s="82">
        <f>IF(ISERROR(HLOOKUP(ltprof09!$A$250,'ltprof tidigare'!$J$2:$AF$247,ltprof09!A116,0)*100),"-",(HLOOKUP(ltprof09!$A$250,'ltprof tidigare'!$J$2:$AF$247,ltprof09!A116,0)*100))</f>
        <v>1.3783904736697374</v>
      </c>
      <c r="L116" s="82">
        <f>HLOOKUP(ltprof09!$A$250,Tidigare_värde!$J$1:$AD$247,ltprof09!A117,0)</f>
        <v>76.923077000000006</v>
      </c>
      <c r="M116" s="194">
        <f>IF(ISERROR(IF(pivå!I116=0,((F116-L116)/L116)*100,(((F116-L116)/L116)*100)*-1)),"-",IF(pivå!I116=0,((F116-L116)/L116)*100,(((F116-L116)/L116)*100)*-1))</f>
        <v>12.156862627843132</v>
      </c>
      <c r="N116" s="82"/>
      <c r="O116" s="82"/>
      <c r="P116" s="82"/>
      <c r="Q116" s="82"/>
      <c r="R116" s="81">
        <f>ltprof09!AG116</f>
        <v>13.417573542743103</v>
      </c>
      <c r="S116" s="81">
        <f>ltprof09!AH116</f>
        <v>27.728062523301354</v>
      </c>
    </row>
    <row r="117" spans="2:19">
      <c r="B117" s="65"/>
      <c r="C117" s="97"/>
      <c r="D117" s="51" t="s">
        <v>2089</v>
      </c>
      <c r="E117" s="82">
        <f>IF(ISERROR(HLOOKUP(ltprof09!$A$250,ltprof09!$J$2:$AD$247,ltprof09!A117,0)*100),"-",(HLOOKUP(ltprof09!$A$250,ltprof09!$J$2:$AD$247,ltprof09!A117,0)*100))</f>
        <v>-3.750402651510234</v>
      </c>
      <c r="F117" s="83">
        <f>HLOOKUP(ltprof09!$A$250,pivå!$J$1:$AD$247,ltprof09!A118,0)</f>
        <v>87.096774190000005</v>
      </c>
      <c r="G117" s="83">
        <f>pivå!AE117</f>
        <v>90.490533560000003</v>
      </c>
      <c r="H117" s="83">
        <f>MAX(pivå!J117:AE117)</f>
        <v>95.906432749999993</v>
      </c>
      <c r="I117" s="83">
        <f>MIN(pivå!J117:AE117)</f>
        <v>83.625730989999994</v>
      </c>
      <c r="J117" s="82">
        <f>(ltprof09!AG117+ltprof09!AH117)</f>
        <v>13.571255773243116</v>
      </c>
      <c r="K117" s="82">
        <f>IF(ISERROR(HLOOKUP(ltprof09!$A$250,'ltprof tidigare'!$J$2:$AF$247,ltprof09!A117,0)*100),"-",(HLOOKUP(ltprof09!$A$250,'ltprof tidigare'!$J$2:$AF$247,ltprof09!A117,0)*100))</f>
        <v>3.2288914893434995</v>
      </c>
      <c r="L117" s="82">
        <f>HLOOKUP(ltprof09!$A$250,Tidigare_värde!$J$1:$AD$247,ltprof09!A118,0)</f>
        <v>87.142857100000001</v>
      </c>
      <c r="M117" s="194">
        <f>IF(ISERROR(IF(pivå!I117=0,((F117-L117)/L117)*100,(((F117-L117)/L117)*100)*-1)),"-",IF(pivå!I117=0,((F117-L117)/L117)*100,(((F117-L117)/L117)*100)*-1))</f>
        <v>-5.288202789485489E-2</v>
      </c>
      <c r="N117" s="82"/>
      <c r="O117" s="82"/>
      <c r="P117" s="82"/>
      <c r="Q117" s="82"/>
      <c r="R117" s="81">
        <f>ltprof09!AG117</f>
        <v>5.985045039444886</v>
      </c>
      <c r="S117" s="81">
        <f>ltprof09!AH117</f>
        <v>7.5862107337982296</v>
      </c>
    </row>
    <row r="118" spans="2:19">
      <c r="B118" s="65"/>
      <c r="C118" s="97"/>
      <c r="D118" s="51" t="s">
        <v>2090</v>
      </c>
      <c r="E118" s="82">
        <f>IF(ISERROR(HLOOKUP(ltprof09!$A$250,ltprof09!$J$2:$AD$247,ltprof09!A118,0)*100),"-",(HLOOKUP(ltprof09!$A$250,ltprof09!$J$2:$AD$247,ltprof09!A118,0)*100))</f>
        <v>-1.9468818844986961</v>
      </c>
      <c r="F118" s="83">
        <f>HLOOKUP(ltprof09!$A$250,pivå!$J$1:$AD$247,ltprof09!A119,0)</f>
        <v>86.805555560000002</v>
      </c>
      <c r="G118" s="83">
        <f>pivå!AE118</f>
        <v>88.529112819999995</v>
      </c>
      <c r="H118" s="83">
        <f>MAX(pivå!J118:AE118)</f>
        <v>94.979079499999997</v>
      </c>
      <c r="I118" s="83">
        <f>MIN(pivå!J118:AE118)</f>
        <v>76.612903230000001</v>
      </c>
      <c r="J118" s="82">
        <f>(ltprof09!AG118+ltprof09!AH118)</f>
        <v>20.745917003983365</v>
      </c>
      <c r="K118" s="82">
        <f>IF(ISERROR(HLOOKUP(ltprof09!$A$250,'ltprof tidigare'!$J$2:$AF$247,ltprof09!A118,0)*100),"-",(HLOOKUP(ltprof09!$A$250,'ltprof tidigare'!$J$2:$AF$247,ltprof09!A118,0)*100))</f>
        <v>3.3663697764011813</v>
      </c>
      <c r="L118" s="82">
        <f>HLOOKUP(ltprof09!$A$250,Tidigare_värde!$J$1:$AD$247,ltprof09!A119,0)</f>
        <v>84.375</v>
      </c>
      <c r="M118" s="194">
        <f>IF(ISERROR(IF(pivå!I118=0,((F118-L118)/L118)*100,(((F118-L118)/L118)*100)*-1)),"-",IF(pivå!I118=0,((F118-L118)/L118)*100,(((F118-L118)/L118)*100)*-1))</f>
        <v>2.8806584414814838</v>
      </c>
      <c r="N118" s="82"/>
      <c r="O118" s="82"/>
      <c r="P118" s="82"/>
      <c r="Q118" s="82"/>
      <c r="R118" s="81">
        <f>ltprof09!AG118</f>
        <v>7.2857012507447863</v>
      </c>
      <c r="S118" s="81">
        <f>ltprof09!AH118</f>
        <v>13.460215753238581</v>
      </c>
    </row>
    <row r="119" spans="2:19">
      <c r="B119" s="65"/>
      <c r="C119" s="97"/>
      <c r="D119" s="51" t="s">
        <v>2091</v>
      </c>
      <c r="E119" s="82">
        <f>IF(ISERROR(HLOOKUP(ltprof09!$A$250,ltprof09!$J$2:$AD$247,ltprof09!A119,0)*100),"-",(HLOOKUP(ltprof09!$A$250,ltprof09!$J$2:$AD$247,ltprof09!A119,0)*100))</f>
        <v>-0.74608610567514599</v>
      </c>
      <c r="F119" s="83">
        <f>HLOOKUP(ltprof09!$A$250,pivå!$J$1:$AD$247,ltprof09!A120,0)</f>
        <v>81.150000000000006</v>
      </c>
      <c r="G119" s="83">
        <f>pivå!AE119</f>
        <v>81.760000000000005</v>
      </c>
      <c r="H119" s="83">
        <f>MAX(pivå!J119:AE119)</f>
        <v>90.07</v>
      </c>
      <c r="I119" s="83">
        <f>MIN(pivå!J119:AE119)</f>
        <v>69.290000000000006</v>
      </c>
      <c r="J119" s="82">
        <f>(ltprof09!AG119+ltprof09!AH119)</f>
        <v>25.415851272015637</v>
      </c>
      <c r="K119" s="82">
        <f>IF(ISERROR(HLOOKUP(ltprof09!$A$250,'ltprof tidigare'!$J$2:$AF$247,ltprof09!A119,0)*100),"-",(HLOOKUP(ltprof09!$A$250,'ltprof tidigare'!$J$2:$AF$247,ltprof09!A119,0)*100))</f>
        <v>5.2809834420471757</v>
      </c>
      <c r="L119" s="82">
        <f>HLOOKUP(ltprof09!$A$250,Tidigare_värde!$J$1:$AD$247,ltprof09!A120,0)</f>
        <v>83.93</v>
      </c>
      <c r="M119" s="194">
        <f>IF(ISERROR(IF(pivå!I119=0,((F119-L119)/L119)*100,(((F119-L119)/L119)*100)*-1)),"-",IF(pivå!I119=0,((F119-L119)/L119)*100,(((F119-L119)/L119)*100)*-1))</f>
        <v>-3.3122840462290011</v>
      </c>
      <c r="N119" s="82"/>
      <c r="O119" s="82"/>
      <c r="P119" s="82"/>
      <c r="Q119" s="82"/>
      <c r="R119" s="81">
        <f>ltprof09!AG119</f>
        <v>10.163894324853214</v>
      </c>
      <c r="S119" s="81">
        <f>ltprof09!AH119</f>
        <v>15.251956947162423</v>
      </c>
    </row>
    <row r="120" spans="2:19">
      <c r="B120" s="65"/>
      <c r="C120" s="97"/>
      <c r="D120" s="51" t="s">
        <v>0</v>
      </c>
      <c r="E120" s="82">
        <f>IF(ISERROR(HLOOKUP(ltprof09!$A$250,ltprof09!$J$2:$AD$247,ltprof09!A120,0)*100),"-",(HLOOKUP(ltprof09!$A$250,ltprof09!$J$2:$AD$247,ltprof09!A120,0)*100))</f>
        <v>2.6834481120873965</v>
      </c>
      <c r="F120" s="83">
        <f>HLOOKUP(ltprof09!$A$250,pivå!$J$1:$AD$247,ltprof09!A121,0)</f>
        <v>86.48</v>
      </c>
      <c r="G120" s="83">
        <f>pivå!AE120</f>
        <v>84.22</v>
      </c>
      <c r="H120" s="83">
        <f>MAX(pivå!J120:AE120)</f>
        <v>91.57</v>
      </c>
      <c r="I120" s="83">
        <f>MIN(pivå!J120:AE120)</f>
        <v>78.55</v>
      </c>
      <c r="J120" s="82">
        <f>(ltprof09!AG120+ltprof09!AH120)</f>
        <v>15.459510805034428</v>
      </c>
      <c r="K120" s="82">
        <f>IF(ISERROR(HLOOKUP(ltprof09!$A$250,'ltprof tidigare'!$J$2:$AF$247,ltprof09!A120,0)*100),"-",(HLOOKUP(ltprof09!$A$250,'ltprof tidigare'!$J$2:$AF$247,ltprof09!A120,0)*100))</f>
        <v>-0.48555474629763473</v>
      </c>
      <c r="L120" s="82">
        <f>HLOOKUP(ltprof09!$A$250,Tidigare_värde!$J$1:$AD$247,ltprof09!A121,0)</f>
        <v>81.98</v>
      </c>
      <c r="M120" s="194">
        <f>IF(ISERROR(IF(pivå!I120=0,((F120-L120)/L120)*100,(((F120-L120)/L120)*100)*-1)),"-",IF(pivå!I120=0,((F120-L120)/L120)*100,(((F120-L120)/L120)*100)*-1))</f>
        <v>5.4891436935838005</v>
      </c>
      <c r="N120" s="82"/>
      <c r="O120" s="82"/>
      <c r="P120" s="82"/>
      <c r="Q120" s="82"/>
      <c r="R120" s="81">
        <f>ltprof09!AG120</f>
        <v>8.7271431963903989</v>
      </c>
      <c r="S120" s="81">
        <f>ltprof09!AH120</f>
        <v>6.7323676086440294</v>
      </c>
    </row>
    <row r="121" spans="2:19">
      <c r="B121" s="65"/>
      <c r="C121" s="97"/>
      <c r="D121" s="51" t="s">
        <v>1</v>
      </c>
      <c r="E121" s="82">
        <f>IF(ISERROR(HLOOKUP(ltprof09!$A$250,ltprof09!$J$2:$AD$247,ltprof09!A121,0)*100),"-",(HLOOKUP(ltprof09!$A$250,ltprof09!$J$2:$AD$247,ltprof09!A121,0)*100))</f>
        <v>1.6051748921897331</v>
      </c>
      <c r="F121" s="83">
        <f>HLOOKUP(ltprof09!$A$250,pivå!$J$1:$AD$247,ltprof09!A122,0)</f>
        <v>84.82</v>
      </c>
      <c r="G121" s="83">
        <f>pivå!AE121</f>
        <v>83.48</v>
      </c>
      <c r="H121" s="83">
        <f>MAX(pivå!J121:AE121)</f>
        <v>90.38</v>
      </c>
      <c r="I121" s="83">
        <f>MIN(pivå!J121:AE121)</f>
        <v>74.66</v>
      </c>
      <c r="J121" s="82">
        <f>(ltprof09!AG121+ltprof09!AH121)</f>
        <v>18.830857690464782</v>
      </c>
      <c r="K121" s="82">
        <f>IF(ISERROR(HLOOKUP(ltprof09!$A$250,'ltprof tidigare'!$J$2:$AF$247,ltprof09!A121,0)*100),"-",(HLOOKUP(ltprof09!$A$250,'ltprof tidigare'!$J$2:$AF$247,ltprof09!A121,0)*100))</f>
        <v>1.3607944097094689</v>
      </c>
      <c r="L121" s="82">
        <f>HLOOKUP(ltprof09!$A$250,Tidigare_värde!$J$1:$AD$247,ltprof09!A122,0)</f>
        <v>82.68</v>
      </c>
      <c r="M121" s="194">
        <f>IF(ISERROR(IF(pivå!I121=0,((F121-L121)/L121)*100,(((F121-L121)/L121)*100)*-1)),"-",IF(pivå!I121=0,((F121-L121)/L121)*100,(((F121-L121)/L121)*100)*-1))</f>
        <v>2.5882922109337034</v>
      </c>
      <c r="N121" s="82"/>
      <c r="O121" s="82"/>
      <c r="P121" s="82"/>
      <c r="Q121" s="82"/>
      <c r="R121" s="81">
        <f>ltprof09!AG121</f>
        <v>8.2654528030665926</v>
      </c>
      <c r="S121" s="81">
        <f>ltprof09!AH121</f>
        <v>10.565404887398188</v>
      </c>
    </row>
    <row r="122" spans="2:19">
      <c r="B122" s="65"/>
      <c r="C122" s="97" t="s">
        <v>1496</v>
      </c>
      <c r="D122" s="51" t="s">
        <v>2</v>
      </c>
      <c r="E122" s="82">
        <f>IF(ISERROR(HLOOKUP(ltprof09!$A$250,ltprof09!$J$2:$AD$247,ltprof09!A122,0)*100),"-",(HLOOKUP(ltprof09!$A$250,ltprof09!$J$2:$AD$247,ltprof09!A122,0)*100))</f>
        <v>0</v>
      </c>
      <c r="F122" s="83">
        <f>HLOOKUP(ltprof09!$A$250,pivå!$J$1:$AD$247,ltprof09!A123,0)</f>
        <v>19.100000000000001</v>
      </c>
      <c r="G122" s="83">
        <f>pivå!AE122</f>
        <v>19.100000000000001</v>
      </c>
      <c r="H122" s="83">
        <f>MAX(pivå!J122:AE122)</f>
        <v>24.6</v>
      </c>
      <c r="I122" s="83">
        <f>MIN(pivå!J122:AE122)</f>
        <v>16.3</v>
      </c>
      <c r="J122" s="82">
        <f>(ltprof09!AG122+ltprof09!AH122)</f>
        <v>43.455497382198956</v>
      </c>
      <c r="K122" s="82">
        <f>IF(ISERROR(HLOOKUP(ltprof09!$A$250,'ltprof tidigare'!$J$2:$AF$247,ltprof09!A122,0)*100),"-",(HLOOKUP(ltprof09!$A$250,'ltprof tidigare'!$J$2:$AF$247,ltprof09!A122,0)*100))</f>
        <v>-15.760869565217403</v>
      </c>
      <c r="L122" s="82">
        <f>HLOOKUP(ltprof09!$A$250,Tidigare_värde!$J$1:$AD$247,ltprof09!A123,0)</f>
        <v>21.3</v>
      </c>
      <c r="M122" s="194">
        <f>IF(ISERROR(IF(pivå!I122=0,((F122-L122)/L122)*100,(((F122-L122)/L122)*100)*-1)),"-",IF(pivå!I122=0,((F122-L122)/L122)*100,(((F122-L122)/L122)*100)*-1))</f>
        <v>10.328638497652578</v>
      </c>
      <c r="N122" s="82"/>
      <c r="O122" s="82"/>
      <c r="P122" s="82"/>
      <c r="Q122" s="82"/>
      <c r="R122" s="81">
        <f>ltprof09!AG122</f>
        <v>14.659685863874348</v>
      </c>
      <c r="S122" s="81">
        <f>ltprof09!AH122</f>
        <v>28.795811518324605</v>
      </c>
    </row>
    <row r="123" spans="2:19">
      <c r="B123" s="65"/>
      <c r="C123" s="97" t="s">
        <v>1496</v>
      </c>
      <c r="D123" s="51" t="s">
        <v>3</v>
      </c>
      <c r="E123" s="82">
        <f>IF(ISERROR(HLOOKUP(ltprof09!$A$250,ltprof09!$J$2:$AD$247,ltprof09!A123,0)*100),"-",(HLOOKUP(ltprof09!$A$250,ltprof09!$J$2:$AD$247,ltprof09!A123,0)*100))</f>
        <v>-11.274509803921573</v>
      </c>
      <c r="F123" s="83">
        <f>HLOOKUP(ltprof09!$A$250,pivå!$J$1:$AD$247,ltprof09!A124,0)</f>
        <v>22.7</v>
      </c>
      <c r="G123" s="83">
        <f>pivå!AE123</f>
        <v>20.399999999999999</v>
      </c>
      <c r="H123" s="83">
        <f>MAX(pivå!J123:AE123)</f>
        <v>26.5</v>
      </c>
      <c r="I123" s="83">
        <f>MIN(pivå!J123:AE123)</f>
        <v>17.100000000000001</v>
      </c>
      <c r="J123" s="82">
        <f>(ltprof09!AG123+ltprof09!AH123)</f>
        <v>46.078431372549019</v>
      </c>
      <c r="K123" s="82">
        <f>IF(ISERROR(HLOOKUP(ltprof09!$A$250,'ltprof tidigare'!$J$2:$AF$247,ltprof09!A123,0)*100),"-",(HLOOKUP(ltprof09!$A$250,'ltprof tidigare'!$J$2:$AF$247,ltprof09!A123,0)*100))</f>
        <v>-2.106270943034934</v>
      </c>
      <c r="L123" s="82">
        <f>HLOOKUP(ltprof09!$A$250,Tidigare_värde!$J$1:$AD$247,ltprof09!A124,0)</f>
        <v>21.33</v>
      </c>
      <c r="M123" s="194">
        <f>IF(ISERROR(IF(pivå!I123=0,((F123-L123)/L123)*100,(((F123-L123)/L123)*100)*-1)),"-",IF(pivå!I123=0,((F123-L123)/L123)*100,(((F123-L123)/L123)*100)*-1))</f>
        <v>-6.4228785747773145</v>
      </c>
      <c r="N123" s="82"/>
      <c r="O123" s="82"/>
      <c r="P123" s="82"/>
      <c r="Q123" s="82"/>
      <c r="R123" s="81">
        <f>ltprof09!AG123</f>
        <v>16.176470588235283</v>
      </c>
      <c r="S123" s="81">
        <f>ltprof09!AH123</f>
        <v>29.901960784313736</v>
      </c>
    </row>
    <row r="124" spans="2:19">
      <c r="B124" s="65"/>
      <c r="C124" s="97" t="s">
        <v>1496</v>
      </c>
      <c r="D124" s="51" t="s">
        <v>4</v>
      </c>
      <c r="E124" s="82">
        <f>IF(ISERROR(HLOOKUP(ltprof09!$A$250,ltprof09!$J$2:$AD$247,ltprof09!A124,0)*100),"-",(HLOOKUP(ltprof09!$A$250,ltprof09!$J$2:$AD$247,ltprof09!A124,0)*100))</f>
        <v>-7.0707070707070638</v>
      </c>
      <c r="F124" s="83">
        <f>HLOOKUP(ltprof09!$A$250,pivå!$J$1:$AD$247,ltprof09!A125,0)</f>
        <v>21.2</v>
      </c>
      <c r="G124" s="83">
        <f>pivå!AE124</f>
        <v>19.8</v>
      </c>
      <c r="H124" s="83">
        <f>MAX(pivå!J124:AE124)</f>
        <v>24.4</v>
      </c>
      <c r="I124" s="83">
        <f>MIN(pivå!J124:AE124)</f>
        <v>17.3</v>
      </c>
      <c r="J124" s="82">
        <f>(ltprof09!AG124+ltprof09!AH124)</f>
        <v>35.858585858585847</v>
      </c>
      <c r="K124" s="82">
        <f>IF(ISERROR(HLOOKUP(ltprof09!$A$250,'ltprof tidigare'!$J$2:$AF$247,ltprof09!A124,0)*100),"-",(HLOOKUP(ltprof09!$A$250,'ltprof tidigare'!$J$2:$AF$247,ltprof09!A124,0)*100))</f>
        <v>-9.18367346938774</v>
      </c>
      <c r="L124" s="82">
        <f>HLOOKUP(ltprof09!$A$250,Tidigare_värde!$J$1:$AD$247,ltprof09!A125,0)</f>
        <v>21.4</v>
      </c>
      <c r="M124" s="194">
        <f>IF(ISERROR(IF(pivå!I124=0,((F124-L124)/L124)*100,(((F124-L124)/L124)*100)*-1)),"-",IF(pivå!I124=0,((F124-L124)/L124)*100,(((F124-L124)/L124)*100)*-1))</f>
        <v>0.93457943925233322</v>
      </c>
      <c r="N124" s="82"/>
      <c r="O124" s="82"/>
      <c r="P124" s="82"/>
      <c r="Q124" s="82"/>
      <c r="R124" s="81">
        <f>ltprof09!AG124</f>
        <v>12.626262626262626</v>
      </c>
      <c r="S124" s="81">
        <f>ltprof09!AH124</f>
        <v>23.232323232323221</v>
      </c>
    </row>
    <row r="125" spans="2:19">
      <c r="B125" s="65"/>
      <c r="C125" s="97"/>
      <c r="D125" s="51" t="s">
        <v>5</v>
      </c>
      <c r="E125" s="82">
        <f>IF(ISERROR(HLOOKUP(ltprof09!$A$250,ltprof09!$J$2:$AD$247,ltprof09!A125,0)*100),"-",(HLOOKUP(ltprof09!$A$250,ltprof09!$J$2:$AD$247,ltprof09!A125,0)*100))</f>
        <v>-170</v>
      </c>
      <c r="F125" s="83">
        <f>HLOOKUP(ltprof09!$A$250,pivå!$J$1:$AD$247,ltprof09!A126,0)</f>
        <v>27</v>
      </c>
      <c r="G125" s="83">
        <f>pivå!AE125</f>
        <v>10</v>
      </c>
      <c r="H125" s="83">
        <f>MAX(pivå!J125:AE125)</f>
        <v>27</v>
      </c>
      <c r="I125" s="83">
        <f>MIN(pivå!J125:AE125)</f>
        <v>2</v>
      </c>
      <c r="J125" s="82">
        <f>(ltprof09!AG125+ltprof09!AH125)</f>
        <v>250</v>
      </c>
      <c r="K125" s="82">
        <f>IF(ISERROR(HLOOKUP(ltprof09!$A$250,'ltprof tidigare'!$J$2:$AF$247,ltprof09!A125,0)*100),"-",(HLOOKUP(ltprof09!$A$250,'ltprof tidigare'!$J$2:$AF$247,ltprof09!A125,0)*100))</f>
        <v>-191.66666666666669</v>
      </c>
      <c r="L125" s="82">
        <f>HLOOKUP(ltprof09!$A$250,Tidigare_värde!$J$1:$AD$247,ltprof09!A126,0)</f>
        <v>35</v>
      </c>
      <c r="M125" s="194">
        <f>IF(ISERROR(IF(pivå!I125=0,((F125-L125)/L125)*100,(((F125-L125)/L125)*100)*-1)),"-",IF(pivå!I125=0,((F125-L125)/L125)*100,(((F125-L125)/L125)*100)*-1))</f>
        <v>22.857142857142858</v>
      </c>
      <c r="N125" s="82"/>
      <c r="O125" s="82"/>
      <c r="P125" s="82"/>
      <c r="Q125" s="82"/>
      <c r="R125" s="81">
        <f>ltprof09!AG125</f>
        <v>80</v>
      </c>
      <c r="S125" s="81">
        <f>ltprof09!AH125</f>
        <v>170</v>
      </c>
    </row>
    <row r="126" spans="2:19">
      <c r="B126" s="65"/>
      <c r="C126" s="97"/>
      <c r="D126" s="51" t="s">
        <v>6</v>
      </c>
      <c r="E126" s="82">
        <f>IF(ISERROR(HLOOKUP(ltprof09!$A$250,ltprof09!$J$2:$AD$247,ltprof09!A126,0)*100),"-",(HLOOKUP(ltprof09!$A$250,ltprof09!$J$2:$AD$247,ltprof09!A126,0)*100))</f>
        <v>-83.333333333333343</v>
      </c>
      <c r="F126" s="83">
        <f>HLOOKUP(ltprof09!$A$250,pivå!$J$1:$AD$247,ltprof09!A127,0)</f>
        <v>22</v>
      </c>
      <c r="G126" s="83">
        <f>pivå!AE126</f>
        <v>12</v>
      </c>
      <c r="H126" s="83">
        <f>MAX(pivå!J126:AE126)</f>
        <v>29</v>
      </c>
      <c r="I126" s="83">
        <f>MIN(pivå!J126:AE126)</f>
        <v>6.5</v>
      </c>
      <c r="J126" s="82">
        <f>(ltprof09!AG126+ltprof09!AH126)</f>
        <v>187.5</v>
      </c>
      <c r="K126" s="82">
        <f>IF(ISERROR(HLOOKUP(ltprof09!$A$250,'ltprof tidigare'!$J$2:$AF$247,ltprof09!A126,0)*100),"-",(HLOOKUP(ltprof09!$A$250,'ltprof tidigare'!$J$2:$AF$247,ltprof09!A126,0)*100))</f>
        <v>-142.85714285714286</v>
      </c>
      <c r="L126" s="82">
        <f>HLOOKUP(ltprof09!$A$250,Tidigare_värde!$J$1:$AD$247,ltprof09!A127,0)</f>
        <v>34</v>
      </c>
      <c r="M126" s="194">
        <f>IF(ISERROR(IF(pivå!I126=0,((F126-L126)/L126)*100,(((F126-L126)/L126)*100)*-1)),"-",IF(pivå!I126=0,((F126-L126)/L126)*100,(((F126-L126)/L126)*100)*-1))</f>
        <v>35.294117647058826</v>
      </c>
      <c r="N126" s="82"/>
      <c r="O126" s="82"/>
      <c r="P126" s="82"/>
      <c r="Q126" s="82"/>
      <c r="R126" s="81">
        <f>ltprof09!AG126</f>
        <v>45.833333333333329</v>
      </c>
      <c r="S126" s="81">
        <f>ltprof09!AH126</f>
        <v>141.66666666666669</v>
      </c>
    </row>
    <row r="127" spans="2:19">
      <c r="B127" s="65"/>
      <c r="C127" s="97"/>
      <c r="D127" s="51" t="s">
        <v>7</v>
      </c>
      <c r="E127" s="82">
        <f>IF(ISERROR(HLOOKUP(ltprof09!$A$250,ltprof09!$J$2:$AD$247,ltprof09!A127,0)*100),"-",(HLOOKUP(ltprof09!$A$250,ltprof09!$J$2:$AD$247,ltprof09!A127,0)*100))</f>
        <v>-83.333333333333343</v>
      </c>
      <c r="F127" s="83">
        <f>HLOOKUP(ltprof09!$A$250,pivå!$J$1:$AD$247,ltprof09!A128,0)</f>
        <v>22</v>
      </c>
      <c r="G127" s="83">
        <f>pivå!AE127</f>
        <v>12</v>
      </c>
      <c r="H127" s="83">
        <f>MAX(pivå!J127:AE127)</f>
        <v>26.5</v>
      </c>
      <c r="I127" s="83">
        <f>MIN(pivå!J127:AE127)</f>
        <v>5.5</v>
      </c>
      <c r="J127" s="82">
        <f>(ltprof09!AG127+ltprof09!AH127)</f>
        <v>175</v>
      </c>
      <c r="K127" s="82">
        <f>IF(ISERROR(HLOOKUP(ltprof09!$A$250,'ltprof tidigare'!$J$2:$AF$247,ltprof09!A127,0)*100),"-",(HLOOKUP(ltprof09!$A$250,'ltprof tidigare'!$J$2:$AF$247,ltprof09!A127,0)*100))</f>
        <v>-142.85714285714286</v>
      </c>
      <c r="L127" s="82">
        <f>HLOOKUP(ltprof09!$A$250,Tidigare_värde!$J$1:$AD$247,ltprof09!A128,0)</f>
        <v>34</v>
      </c>
      <c r="M127" s="194">
        <f>IF(ISERROR(IF(pivå!I127=0,((F127-L127)/L127)*100,(((F127-L127)/L127)*100)*-1)),"-",IF(pivå!I127=0,((F127-L127)/L127)*100,(((F127-L127)/L127)*100)*-1))</f>
        <v>35.294117647058826</v>
      </c>
      <c r="N127" s="82"/>
      <c r="O127" s="82"/>
      <c r="P127" s="82"/>
      <c r="Q127" s="82"/>
      <c r="R127" s="81">
        <f>ltprof09!AG127</f>
        <v>54.166666666666664</v>
      </c>
      <c r="S127" s="81">
        <f>ltprof09!AH127</f>
        <v>120.83333333333333</v>
      </c>
    </row>
    <row r="128" spans="2:19" ht="12" thickBot="1">
      <c r="B128" s="66"/>
      <c r="C128" s="98" t="s">
        <v>140</v>
      </c>
      <c r="D128" s="63" t="s">
        <v>8</v>
      </c>
      <c r="E128" s="85">
        <f>IF(ISERROR(HLOOKUP(ltprof09!$A$250,ltprof09!$J$2:$AD$247,ltprof09!A128,0)*100),"-",(HLOOKUP(ltprof09!$A$250,ltprof09!$J$2:$AD$247,ltprof09!A128,0)*100))</f>
        <v>-226.41843971631198</v>
      </c>
      <c r="F128" s="86">
        <f>HLOOKUP(ltprof09!$A$250,pivå!$J$1:$AD$247,ltprof09!A129,0)</f>
        <v>55.23</v>
      </c>
      <c r="G128" s="86">
        <f>pivå!AE128</f>
        <v>16.920000000000002</v>
      </c>
      <c r="H128" s="86">
        <f>MAX(pivå!J128:AE128)</f>
        <v>57.54</v>
      </c>
      <c r="I128" s="86">
        <f>MIN(pivå!J128:AE128)</f>
        <v>0</v>
      </c>
      <c r="J128" s="85">
        <f>(ltprof09!AG128+ltprof09!AH128)</f>
        <v>340.07092198581557</v>
      </c>
      <c r="K128" s="85">
        <f>IF(ISERROR(HLOOKUP(ltprof09!$A$250,'ltprof tidigare'!$J$2:$AF$247,ltprof09!A128,0)*100),"-",(HLOOKUP(ltprof09!$A$250,'ltprof tidigare'!$J$2:$AF$247,ltprof09!A128,0)*100))</f>
        <v>-107.91855203619909</v>
      </c>
      <c r="L128" s="85">
        <f>HLOOKUP(ltprof09!$A$250,Tidigare_värde!$J$1:$AD$247,ltprof09!A129,0)</f>
        <v>45.95</v>
      </c>
      <c r="M128" s="195">
        <f>IF(ISERROR(IF(pivå!I128=0,((F128-L128)/L128)*100,(((F128-L128)/L128)*100)*-1)),"-",IF(pivå!I128=0,((F128-L128)/L128)*100,(((F128-L128)/L128)*100)*-1))</f>
        <v>-20.195865070729038</v>
      </c>
      <c r="N128" s="82"/>
      <c r="O128" s="82"/>
      <c r="P128" s="82"/>
      <c r="Q128" s="82"/>
      <c r="R128" s="81">
        <f>ltprof09!AG128</f>
        <v>100</v>
      </c>
      <c r="S128" s="81">
        <f>ltprof09!AH128</f>
        <v>240.07092198581557</v>
      </c>
    </row>
    <row r="129" spans="2:19">
      <c r="B129" s="65" t="s">
        <v>329</v>
      </c>
      <c r="C129" s="97"/>
      <c r="D129" s="51" t="s">
        <v>9</v>
      </c>
      <c r="E129" s="82">
        <f>IF(ISERROR(HLOOKUP(ltprof09!$A$250,ltprof09!$J$2:$AD$247,ltprof09!A129,0)*100),"-",(HLOOKUP(ltprof09!$A$250,ltprof09!$J$2:$AD$247,ltprof09!A129,0)*100))</f>
        <v>-5.4799881688084104</v>
      </c>
      <c r="F129" s="83">
        <f>HLOOKUP(ltprof09!$A$250,pivå!$J$1:$AD$247,ltprof09!A130,0)</f>
        <v>23.773525840000001</v>
      </c>
      <c r="G129" s="83">
        <f>pivå!AE129</f>
        <v>22.538422929999999</v>
      </c>
      <c r="H129" s="83">
        <f>MAX(pivå!J129:AE129)</f>
        <v>28.175222470000001</v>
      </c>
      <c r="I129" s="83">
        <f>MIN(pivå!J129:AE129)</f>
        <v>17.80973942</v>
      </c>
      <c r="J129" s="82">
        <f>(ltprof09!AG129+ltprof09!AH129)</f>
        <v>45.990276614265312</v>
      </c>
      <c r="K129" s="82">
        <f>IF(ISERROR(HLOOKUP(ltprof09!$A$250,'ltprof tidigare'!$J$2:$AF$247,ltprof09!A129,0)*100),"-",(HLOOKUP(ltprof09!$A$250,'ltprof tidigare'!$J$2:$AF$247,ltprof09!A129,0)*100))</f>
        <v>-3.9687164789202449</v>
      </c>
      <c r="L129" s="82">
        <f>HLOOKUP(ltprof09!$A$250,Tidigare_värde!$J$1:$AD$247,ltprof09!A130,0)</f>
        <v>24.339715009999999</v>
      </c>
      <c r="M129" s="194">
        <f>IF(ISERROR(IF(pivå!I129=0,((F129-L129)/L129)*100,(((F129-L129)/L129)*100)*-1)),"-",IF(pivå!I129=0,((F129-L129)/L129)*100,(((F129-L129)/L129)*100)*-1))</f>
        <v>2.3261947387936885</v>
      </c>
      <c r="N129" s="82"/>
      <c r="O129" s="82"/>
      <c r="P129" s="82"/>
      <c r="Q129" s="82"/>
      <c r="R129" s="81">
        <f>ltprof09!AG129</f>
        <v>20.980542980697361</v>
      </c>
      <c r="S129" s="81">
        <f>ltprof09!AH129</f>
        <v>25.009733633567954</v>
      </c>
    </row>
    <row r="130" spans="2:19">
      <c r="B130" s="65"/>
      <c r="C130" s="97"/>
      <c r="D130" s="51" t="s">
        <v>10</v>
      </c>
      <c r="E130" s="82">
        <f>IF(ISERROR(HLOOKUP(ltprof09!$A$250,ltprof09!$J$2:$AD$247,ltprof09!A130,0)*100),"-",(HLOOKUP(ltprof09!$A$250,ltprof09!$J$2:$AD$247,ltprof09!A130,0)*100))</f>
        <v>-9.053112255439757</v>
      </c>
      <c r="F130" s="83">
        <f>HLOOKUP(ltprof09!$A$250,pivå!$J$1:$AD$247,ltprof09!A131,0)</f>
        <v>23.724277130000001</v>
      </c>
      <c r="G130" s="83">
        <f>pivå!AE130</f>
        <v>21.754791440000002</v>
      </c>
      <c r="H130" s="83">
        <f>MAX(pivå!J130:AE130)</f>
        <v>28.283089950000001</v>
      </c>
      <c r="I130" s="83">
        <f>MIN(pivå!J130:AE130)</f>
        <v>16.463979349999999</v>
      </c>
      <c r="J130" s="82">
        <f>(ltprof09!AG130+ltprof09!AH130)</f>
        <v>54.328769975098425</v>
      </c>
      <c r="K130" s="82">
        <f>IF(ISERROR(HLOOKUP(ltprof09!$A$250,'ltprof tidigare'!$J$2:$AF$247,ltprof09!A130,0)*100),"-",(HLOOKUP(ltprof09!$A$250,'ltprof tidigare'!$J$2:$AF$247,ltprof09!A130,0)*100))</f>
        <v>-4.9849713495565693</v>
      </c>
      <c r="L130" s="82">
        <f>HLOOKUP(ltprof09!$A$250,Tidigare_värde!$J$1:$AD$247,ltprof09!A131,0)</f>
        <v>23.895642410000001</v>
      </c>
      <c r="M130" s="194">
        <f>IF(ISERROR(IF(pivå!I130=0,((F130-L130)/L130)*100,(((F130-L130)/L130)*100)*-1)),"-",IF(pivå!I130=0,((F130-L130)/L130)*100,(((F130-L130)/L130)*100)*-1))</f>
        <v>0.71714029302801174</v>
      </c>
      <c r="N130" s="82"/>
      <c r="O130" s="82"/>
      <c r="P130" s="82"/>
      <c r="Q130" s="82"/>
      <c r="R130" s="81">
        <f>ltprof09!AG130</f>
        <v>24.320215179226754</v>
      </c>
      <c r="S130" s="81">
        <f>ltprof09!AH130</f>
        <v>30.008554795871667</v>
      </c>
    </row>
    <row r="131" spans="2:19">
      <c r="B131" s="65"/>
      <c r="C131" s="97"/>
      <c r="D131" s="51" t="s">
        <v>11</v>
      </c>
      <c r="E131" s="82">
        <f>IF(ISERROR(HLOOKUP(ltprof09!$A$250,ltprof09!$J$2:$AD$247,ltprof09!A131,0)*100),"-",(HLOOKUP(ltprof09!$A$250,ltprof09!$J$2:$AD$247,ltprof09!A131,0)*100))</f>
        <v>-6.3405435211113232</v>
      </c>
      <c r="F131" s="83">
        <f>HLOOKUP(ltprof09!$A$250,pivå!$J$1:$AD$247,ltprof09!A132,0)</f>
        <v>23.673722009999999</v>
      </c>
      <c r="G131" s="83">
        <f>pivå!AE131</f>
        <v>22.26217887</v>
      </c>
      <c r="H131" s="83">
        <f>MAX(pivå!J131:AE131)</f>
        <v>27.35532632</v>
      </c>
      <c r="I131" s="83">
        <f>MIN(pivå!J131:AE131)</f>
        <v>18.522379239999999</v>
      </c>
      <c r="J131" s="82">
        <f>(ltprof09!AG131+ltprof09!AH131)</f>
        <v>39.676920806269671</v>
      </c>
      <c r="K131" s="82">
        <f>IF(ISERROR(HLOOKUP(ltprof09!$A$250,'ltprof tidigare'!$J$2:$AF$247,ltprof09!A131,0)*100),"-",(HLOOKUP(ltprof09!$A$250,'ltprof tidigare'!$J$2:$AF$247,ltprof09!A131,0)*100))</f>
        <v>-3.4916804121432881</v>
      </c>
      <c r="L131" s="82">
        <f>HLOOKUP(ltprof09!$A$250,Tidigare_värde!$J$1:$AD$247,ltprof09!A132,0)</f>
        <v>23.989906229999999</v>
      </c>
      <c r="M131" s="194">
        <f>IF(ISERROR(IF(pivå!I131=0,((F131-L131)/L131)*100,(((F131-L131)/L131)*100)*-1)),"-",IF(pivå!I131=0,((F131-L131)/L131)*100,(((F131-L131)/L131)*100)*-1))</f>
        <v>1.3179885613917226</v>
      </c>
      <c r="N131" s="82"/>
      <c r="O131" s="82"/>
      <c r="P131" s="82"/>
      <c r="Q131" s="82"/>
      <c r="R131" s="81">
        <f>ltprof09!AG131</f>
        <v>16.798893099541431</v>
      </c>
      <c r="S131" s="81">
        <f>ltprof09!AH131</f>
        <v>22.87802770672824</v>
      </c>
    </row>
    <row r="132" spans="2:19">
      <c r="B132" s="65"/>
      <c r="C132" s="97"/>
      <c r="D132" s="51" t="s">
        <v>12</v>
      </c>
      <c r="E132" s="82">
        <f>IF(ISERROR(HLOOKUP(ltprof09!$A$250,ltprof09!$J$2:$AD$247,ltprof09!A132,0)*100),"-",(HLOOKUP(ltprof09!$A$250,ltprof09!$J$2:$AD$247,ltprof09!A132,0)*100))</f>
        <v>-0.13614703880191525</v>
      </c>
      <c r="F132" s="83">
        <f>HLOOKUP(ltprof09!$A$250,pivå!$J$1:$AD$247,ltprof09!A133,0)</f>
        <v>14.71</v>
      </c>
      <c r="G132" s="83">
        <f>pivå!AE132</f>
        <v>14.69</v>
      </c>
      <c r="H132" s="83">
        <f>MAX(pivå!J132:AE132)</f>
        <v>18.690000000000001</v>
      </c>
      <c r="I132" s="83">
        <f>MIN(pivå!J132:AE132)</f>
        <v>11.6</v>
      </c>
      <c r="J132" s="82">
        <f>(ltprof09!AG132+ltprof09!AH132)</f>
        <v>48.264125255275715</v>
      </c>
      <c r="K132" s="82">
        <f>IF(ISERROR(HLOOKUP(ltprof09!$A$250,'ltprof tidigare'!$J$2:$AF$247,ltprof09!A132,0)*100),"-",(HLOOKUP(ltprof09!$A$250,'ltprof tidigare'!$J$2:$AF$247,ltprof09!A132,0)*100))</f>
        <v>-16.633793556870462</v>
      </c>
      <c r="L132" s="82">
        <f>HLOOKUP(ltprof09!$A$250,Tidigare_värde!$J$1:$AD$247,ltprof09!A133,0)</f>
        <v>17.739999999999998</v>
      </c>
      <c r="M132" s="194">
        <f>IF(ISERROR(IF(pivå!I132=0,((F132-L132)/L132)*100,(((F132-L132)/L132)*100)*-1)),"-",IF(pivå!I132=0,((F132-L132)/L132)*100,(((F132-L132)/L132)*100)*-1))</f>
        <v>17.080045095828623</v>
      </c>
      <c r="N132" s="82"/>
      <c r="O132" s="82"/>
      <c r="P132" s="82"/>
      <c r="Q132" s="82"/>
      <c r="R132" s="81">
        <f>ltprof09!AG132</f>
        <v>21.034717494894487</v>
      </c>
      <c r="S132" s="81">
        <f>ltprof09!AH132</f>
        <v>27.229407760381225</v>
      </c>
    </row>
    <row r="133" spans="2:19">
      <c r="B133" s="65"/>
      <c r="C133" s="97"/>
      <c r="D133" s="51" t="s">
        <v>13</v>
      </c>
      <c r="E133" s="82">
        <f>IF(ISERROR(HLOOKUP(ltprof09!$A$250,ltprof09!$J$2:$AD$247,ltprof09!A133,0)*100),"-",(HLOOKUP(ltprof09!$A$250,ltprof09!$J$2:$AD$247,ltprof09!A133,0)*100))</f>
        <v>-20.673076923076923</v>
      </c>
      <c r="F133" s="83">
        <f>HLOOKUP(ltprof09!$A$250,pivå!$J$1:$AD$247,ltprof09!A134,0)</f>
        <v>17.57</v>
      </c>
      <c r="G133" s="83">
        <f>pivå!AE133</f>
        <v>14.56</v>
      </c>
      <c r="H133" s="83">
        <f>MAX(pivå!J133:AE133)</f>
        <v>19.61</v>
      </c>
      <c r="I133" s="83">
        <f>MIN(pivå!J133:AE133)</f>
        <v>11.08</v>
      </c>
      <c r="J133" s="82">
        <f>(ltprof09!AG133+ltprof09!AH133)</f>
        <v>58.585164835164832</v>
      </c>
      <c r="K133" s="82">
        <f>IF(ISERROR(HLOOKUP(ltprof09!$A$250,'ltprof tidigare'!$J$2:$AF$247,ltprof09!A133,0)*100),"-",(HLOOKUP(ltprof09!$A$250,'ltprof tidigare'!$J$2:$AF$247,ltprof09!A133,0)*100))</f>
        <v>-4.1284403669724821</v>
      </c>
      <c r="L133" s="82">
        <f>HLOOKUP(ltprof09!$A$250,Tidigare_värde!$J$1:$AD$247,ltprof09!A134,0)</f>
        <v>15.89</v>
      </c>
      <c r="M133" s="194">
        <f>IF(ISERROR(IF(pivå!I133=0,((F133-L133)/L133)*100,(((F133-L133)/L133)*100)*-1)),"-",IF(pivå!I133=0,((F133-L133)/L133)*100,(((F133-L133)/L133)*100)*-1))</f>
        <v>-10.5726872246696</v>
      </c>
      <c r="N133" s="82"/>
      <c r="O133" s="82"/>
      <c r="P133" s="82"/>
      <c r="Q133" s="82"/>
      <c r="R133" s="81">
        <f>ltprof09!AG133</f>
        <v>23.901098901098901</v>
      </c>
      <c r="S133" s="81">
        <f>ltprof09!AH133</f>
        <v>34.684065934065927</v>
      </c>
    </row>
    <row r="134" spans="2:19">
      <c r="B134" s="65"/>
      <c r="C134" s="97"/>
      <c r="D134" s="51" t="s">
        <v>14</v>
      </c>
      <c r="E134" s="82">
        <f>IF(ISERROR(HLOOKUP(ltprof09!$A$250,ltprof09!$J$2:$AD$247,ltprof09!A134,0)*100),"-",(HLOOKUP(ltprof09!$A$250,ltprof09!$J$2:$AD$247,ltprof09!A134,0)*100))</f>
        <v>-8.69267624914443</v>
      </c>
      <c r="F134" s="83">
        <f>HLOOKUP(ltprof09!$A$250,pivå!$J$1:$AD$247,ltprof09!A135,0)</f>
        <v>15.88</v>
      </c>
      <c r="G134" s="83">
        <f>pivå!AE134</f>
        <v>14.61</v>
      </c>
      <c r="H134" s="83">
        <f>MAX(pivå!J134:AE134)</f>
        <v>18.440000000000001</v>
      </c>
      <c r="I134" s="83">
        <f>MIN(pivå!J134:AE134)</f>
        <v>12.16</v>
      </c>
      <c r="J134" s="82">
        <f>(ltprof09!AG134+ltprof09!AH134)</f>
        <v>42.984257357973995</v>
      </c>
      <c r="K134" s="82">
        <f>IF(ISERROR(HLOOKUP(ltprof09!$A$250,'ltprof tidigare'!$J$2:$AF$247,ltprof09!A134,0)*100),"-",(HLOOKUP(ltprof09!$A$250,'ltprof tidigare'!$J$2:$AF$247,ltprof09!A134,0)*100))</f>
        <v>-11.606557377049178</v>
      </c>
      <c r="L134" s="82">
        <f>HLOOKUP(ltprof09!$A$250,Tidigare_värde!$J$1:$AD$247,ltprof09!A135,0)</f>
        <v>17.02</v>
      </c>
      <c r="M134" s="194">
        <f>IF(ISERROR(IF(pivå!I134=0,((F134-L134)/L134)*100,(((F134-L134)/L134)*100)*-1)),"-",IF(pivå!I134=0,((F134-L134)/L134)*100,(((F134-L134)/L134)*100)*-1))</f>
        <v>6.6980023501762558</v>
      </c>
      <c r="N134" s="82"/>
      <c r="O134" s="82"/>
      <c r="P134" s="82"/>
      <c r="Q134" s="82"/>
      <c r="R134" s="81">
        <f>ltprof09!AG134</f>
        <v>16.769336071184114</v>
      </c>
      <c r="S134" s="81">
        <f>ltprof09!AH134</f>
        <v>26.214921286789881</v>
      </c>
    </row>
    <row r="135" spans="2:19">
      <c r="B135" s="65"/>
      <c r="C135" s="97"/>
      <c r="D135" s="51" t="s">
        <v>15</v>
      </c>
      <c r="E135" s="82">
        <f>IF(ISERROR(HLOOKUP(ltprof09!$A$250,ltprof09!$J$2:$AD$247,ltprof09!A135,0)*100),"-",(HLOOKUP(ltprof09!$A$250,ltprof09!$J$2:$AD$247,ltprof09!A135,0)*100))</f>
        <v>12.415836087788634</v>
      </c>
      <c r="F135" s="83">
        <f>HLOOKUP(ltprof09!$A$250,pivå!$J$1:$AD$247,ltprof09!A136,0)</f>
        <v>92.746099999999998</v>
      </c>
      <c r="G135" s="83">
        <f>pivå!AE135</f>
        <v>82.502700000000004</v>
      </c>
      <c r="H135" s="83">
        <f>MAX(pivå!J135:AE135)</f>
        <v>95.102000000000004</v>
      </c>
      <c r="I135" s="83">
        <f>MIN(pivå!J135:AE135)</f>
        <v>70.936400000000006</v>
      </c>
      <c r="J135" s="82">
        <f>(ltprof09!AG135+ltprof09!AH135)</f>
        <v>25.342806962681223</v>
      </c>
      <c r="K135" s="82">
        <f>IF(ISERROR(HLOOKUP(ltprof09!$A$250,'ltprof tidigare'!$J$2:$AF$247,ltprof09!A135,0)*100),"-",(HLOOKUP(ltprof09!$A$250,'ltprof tidigare'!$J$2:$AF$247,ltprof09!A135,0)*100))</f>
        <v>15.102740324485184</v>
      </c>
      <c r="L135" s="82">
        <f>HLOOKUP(ltprof09!$A$250,Tidigare_värde!$J$1:$AD$247,ltprof09!A136,0)</f>
        <v>92.214100000000002</v>
      </c>
      <c r="M135" s="194">
        <f>IF(ISERROR(IF(pivå!I135=0,((F135-L135)/L135)*100,(((F135-L135)/L135)*100)*-1)),"-",IF(pivå!I135=0,((F135-L135)/L135)*100,(((F135-L135)/L135)*100)*-1))</f>
        <v>0.57691828039312476</v>
      </c>
      <c r="N135" s="82"/>
      <c r="O135" s="82"/>
      <c r="P135" s="82"/>
      <c r="Q135" s="82"/>
      <c r="R135" s="81">
        <f>ltprof09!AG135</f>
        <v>15.27137899729342</v>
      </c>
      <c r="S135" s="81">
        <f>ltprof09!AH135</f>
        <v>10.071427965387803</v>
      </c>
    </row>
    <row r="136" spans="2:19">
      <c r="B136" s="65"/>
      <c r="C136" s="97"/>
      <c r="D136" s="51" t="s">
        <v>16</v>
      </c>
      <c r="E136" s="82">
        <f>IF(ISERROR(HLOOKUP(ltprof09!$A$250,ltprof09!$J$2:$AD$247,ltprof09!A136,0)*100),"-",(HLOOKUP(ltprof09!$A$250,ltprof09!$J$2:$AD$247,ltprof09!A136,0)*100))</f>
        <v>6.6434740006995421</v>
      </c>
      <c r="F136" s="83">
        <f>HLOOKUP(ltprof09!$A$250,pivå!$J$1:$AD$247,ltprof09!A137,0)</f>
        <v>90.552999999999997</v>
      </c>
      <c r="G136" s="83">
        <f>pivå!AE136</f>
        <v>84.911900000000003</v>
      </c>
      <c r="H136" s="83">
        <f>MAX(pivå!J136:AE136)</f>
        <v>95.229399999999998</v>
      </c>
      <c r="I136" s="83">
        <f>MIN(pivå!J136:AE136)</f>
        <v>73.912999999999997</v>
      </c>
      <c r="J136" s="82">
        <f>(ltprof09!AG136+ltprof09!AH136)</f>
        <v>25.104137347062075</v>
      </c>
      <c r="K136" s="82">
        <f>IF(ISERROR(HLOOKUP(ltprof09!$A$250,'ltprof tidigare'!$J$2:$AF$247,ltprof09!A136,0)*100),"-",(HLOOKUP(ltprof09!$A$250,'ltprof tidigare'!$J$2:$AF$247,ltprof09!A136,0)*100))</f>
        <v>10.454835530323789</v>
      </c>
      <c r="L136" s="82">
        <f>HLOOKUP(ltprof09!$A$250,Tidigare_värde!$J$1:$AD$247,ltprof09!A137,0)</f>
        <v>91.560100000000006</v>
      </c>
      <c r="M136" s="194">
        <f>IF(ISERROR(IF(pivå!I136=0,((F136-L136)/L136)*100,(((F136-L136)/L136)*100)*-1)),"-",IF(pivå!I136=0,((F136-L136)/L136)*100,(((F136-L136)/L136)*100)*-1))</f>
        <v>-1.0999332678754263</v>
      </c>
      <c r="N136" s="82"/>
      <c r="O136" s="82"/>
      <c r="P136" s="82"/>
      <c r="Q136" s="82"/>
      <c r="R136" s="81">
        <f>ltprof09!AG136</f>
        <v>12.150829271279992</v>
      </c>
      <c r="S136" s="81">
        <f>ltprof09!AH136</f>
        <v>12.953308075782083</v>
      </c>
    </row>
    <row r="137" spans="2:19">
      <c r="B137" s="65"/>
      <c r="C137" s="97"/>
      <c r="D137" s="51" t="s">
        <v>17</v>
      </c>
      <c r="E137" s="82">
        <f>IF(ISERROR(HLOOKUP(ltprof09!$A$250,ltprof09!$J$2:$AD$247,ltprof09!A137,0)*100),"-",(HLOOKUP(ltprof09!$A$250,ltprof09!$J$2:$AD$247,ltprof09!A137,0)*100))</f>
        <v>9.3792098600296274</v>
      </c>
      <c r="F137" s="83">
        <f>HLOOKUP(ltprof09!$A$250,pivå!$J$1:$AD$247,ltprof09!A138,0)</f>
        <v>91.585400000000007</v>
      </c>
      <c r="G137" s="83">
        <f>pivå!AE137</f>
        <v>83.731999999999999</v>
      </c>
      <c r="H137" s="83">
        <f>MAX(pivå!J137:AE137)</f>
        <v>95.1691</v>
      </c>
      <c r="I137" s="83">
        <f>MIN(pivå!J137:AE137)</f>
        <v>74.482799999999997</v>
      </c>
      <c r="J137" s="82">
        <f>(ltprof09!AG137+ltprof09!AH137)</f>
        <v>24.705369512253384</v>
      </c>
      <c r="K137" s="82">
        <f>IF(ISERROR(HLOOKUP(ltprof09!$A$250,'ltprof tidigare'!$J$2:$AF$247,ltprof09!A137,0)*100),"-",(HLOOKUP(ltprof09!$A$250,'ltprof tidigare'!$J$2:$AF$247,ltprof09!A137,0)*100))</f>
        <v>12.745977314692697</v>
      </c>
      <c r="L137" s="82">
        <f>HLOOKUP(ltprof09!$A$250,Tidigare_värde!$J$1:$AD$247,ltprof09!A138,0)</f>
        <v>91.895300000000006</v>
      </c>
      <c r="M137" s="194">
        <f>IF(ISERROR(IF(pivå!I137=0,((F137-L137)/L137)*100,(((F137-L137)/L137)*100)*-1)),"-",IF(pivå!I137=0,((F137-L137)/L137)*100,(((F137-L137)/L137)*100)*-1))</f>
        <v>-0.33723161032174542</v>
      </c>
      <c r="N137" s="82"/>
      <c r="O137" s="82"/>
      <c r="P137" s="82"/>
      <c r="Q137" s="82"/>
      <c r="R137" s="81">
        <f>ltprof09!AG137</f>
        <v>13.659174509148237</v>
      </c>
      <c r="S137" s="81">
        <f>ltprof09!AH137</f>
        <v>11.046195003105147</v>
      </c>
    </row>
    <row r="138" spans="2:19">
      <c r="B138" s="65"/>
      <c r="C138" s="97" t="s">
        <v>140</v>
      </c>
      <c r="D138" s="51" t="s">
        <v>18</v>
      </c>
      <c r="E138" s="82">
        <f>IF(ISERROR(HLOOKUP(ltprof09!$A$250,ltprof09!$J$2:$AD$247,ltprof09!A138,0)*100),"-",(HLOOKUP(ltprof09!$A$250,ltprof09!$J$2:$AD$247,ltprof09!A138,0)*100))</f>
        <v>31.189332295886178</v>
      </c>
      <c r="F138" s="83">
        <f>HLOOKUP(ltprof09!$A$250,pivå!$J$1:$AD$247,ltprof09!A139,0)</f>
        <v>9.6774193549999996</v>
      </c>
      <c r="G138" s="83">
        <f>pivå!AE138</f>
        <v>7.3766816139999998</v>
      </c>
      <c r="H138" s="83">
        <f>MAX(pivå!J138:AE138)</f>
        <v>24.137931030000001</v>
      </c>
      <c r="I138" s="83">
        <f>MIN(pivå!J138:AE138)</f>
        <v>1.818181818</v>
      </c>
      <c r="J138" s="82">
        <f>(ltprof09!AG138+ltprof09!AH138)</f>
        <v>302.57167626212805</v>
      </c>
      <c r="K138" s="82">
        <f>IF(ISERROR(HLOOKUP(ltprof09!$A$250,'ltprof tidigare'!$J$2:$AF$247,ltprof09!A138,0)*100),"-",(HLOOKUP(ltprof09!$A$250,'ltprof tidigare'!$J$2:$AF$247,ltprof09!A138,0)*100))</f>
        <v>37.337043349347063</v>
      </c>
      <c r="L138" s="82">
        <f>HLOOKUP(ltprof09!$A$250,Tidigare_värde!$J$1:$AD$247,ltprof09!A139,0)</f>
        <v>4.8913000000000002</v>
      </c>
      <c r="M138" s="194">
        <f>IF(ISERROR(IF(pivå!I138=0,((F138-L138)/L138)*100,(((F138-L138)/L138)*100)*-1)),"-",IF(pivå!I138=0,((F138-L138)/L138)*100,(((F138-L138)/L138)*100)*-1))</f>
        <v>97.849638235233968</v>
      </c>
      <c r="N138" s="82"/>
      <c r="O138" s="82"/>
      <c r="P138" s="82"/>
      <c r="Q138" s="82"/>
      <c r="R138" s="81">
        <f>ltprof09!AG138</f>
        <v>227.21936899363109</v>
      </c>
      <c r="S138" s="81">
        <f>ltprof09!AH138</f>
        <v>75.352307268496943</v>
      </c>
    </row>
    <row r="139" spans="2:19">
      <c r="B139" s="65"/>
      <c r="C139" s="97" t="s">
        <v>140</v>
      </c>
      <c r="D139" s="51" t="s">
        <v>19</v>
      </c>
      <c r="E139" s="82">
        <f>IF(ISERROR(HLOOKUP(ltprof09!$A$250,ltprof09!$J$2:$AD$247,ltprof09!A139,0)*100),"-",(HLOOKUP(ltprof09!$A$250,ltprof09!$J$2:$AD$247,ltprof09!A139,0)*100))</f>
        <v>20.900537634218459</v>
      </c>
      <c r="F139" s="83">
        <f>HLOOKUP(ltprof09!$A$250,pivå!$J$1:$AD$247,ltprof09!A140,0)</f>
        <v>8.9743589739999994</v>
      </c>
      <c r="G139" s="83">
        <f>pivå!AE139</f>
        <v>7.4229272670000004</v>
      </c>
      <c r="H139" s="83">
        <f>MAX(pivå!J139:AE139)</f>
        <v>11.764705879999999</v>
      </c>
      <c r="I139" s="83">
        <f>MIN(pivå!J139:AE139)</f>
        <v>2.4271844659999999</v>
      </c>
      <c r="J139" s="82">
        <f>(ltprof09!AG139+ltprof09!AH139)</f>
        <v>125.79298002166453</v>
      </c>
      <c r="K139" s="82">
        <f>IF(ISERROR(HLOOKUP(ltprof09!$A$250,'ltprof tidigare'!$J$2:$AF$247,ltprof09!A139,0)*100),"-",(HLOOKUP(ltprof09!$A$250,'ltprof tidigare'!$J$2:$AF$247,ltprof09!A139,0)*100))</f>
        <v>-62.219931125377329</v>
      </c>
      <c r="L139" s="82">
        <f>HLOOKUP(ltprof09!$A$250,Tidigare_värde!$J$1:$AD$247,ltprof09!A140,0)</f>
        <v>1.4218</v>
      </c>
      <c r="M139" s="194">
        <f>IF(ISERROR(IF(pivå!I139=0,((F139-L139)/L139)*100,(((F139-L139)/L139)*100)*-1)),"-",IF(pivå!I139=0,((F139-L139)/L139)*100,(((F139-L139)/L139)*100)*-1))</f>
        <v>531.19700196933456</v>
      </c>
      <c r="N139" s="82"/>
      <c r="O139" s="82"/>
      <c r="P139" s="82"/>
      <c r="Q139" s="82"/>
      <c r="R139" s="81">
        <f>ltprof09!AG139</f>
        <v>58.491461074961371</v>
      </c>
      <c r="S139" s="81">
        <f>ltprof09!AH139</f>
        <v>67.301518946703169</v>
      </c>
    </row>
    <row r="140" spans="2:19">
      <c r="B140" s="65"/>
      <c r="C140" s="97" t="s">
        <v>140</v>
      </c>
      <c r="D140" s="51" t="s">
        <v>20</v>
      </c>
      <c r="E140" s="82">
        <f>IF(ISERROR(HLOOKUP(ltprof09!$A$250,ltprof09!$J$2:$AD$247,ltprof09!A140,0)*100),"-",(HLOOKUP(ltprof09!$A$250,ltprof09!$J$2:$AD$247,ltprof09!A140,0)*100))</f>
        <v>25.407792216503044</v>
      </c>
      <c r="F140" s="83">
        <f>HLOOKUP(ltprof09!$A$250,pivå!$J$1:$AD$247,ltprof09!A141,0)</f>
        <v>9.2857142859999993</v>
      </c>
      <c r="G140" s="83">
        <f>pivå!AE140</f>
        <v>7.4044157239999997</v>
      </c>
      <c r="H140" s="83">
        <f>MAX(pivå!J140:AE140)</f>
        <v>17.460317459999999</v>
      </c>
      <c r="I140" s="83">
        <f>MIN(pivå!J140:AE140)</f>
        <v>3.0848329049999998</v>
      </c>
      <c r="J140" s="82">
        <f>(ltprof09!AG140+ltprof09!AH140)</f>
        <v>194.14745323394808</v>
      </c>
      <c r="K140" s="82">
        <f>IF(ISERROR(HLOOKUP(ltprof09!$A$250,'ltprof tidigare'!$J$2:$AF$247,ltprof09!A140,0)*100),"-",(HLOOKUP(ltprof09!$A$250,'ltprof tidigare'!$J$2:$AF$247,ltprof09!A140,0)*100))</f>
        <v>-17.411681550653132</v>
      </c>
      <c r="L140" s="82">
        <f>HLOOKUP(ltprof09!$A$250,Tidigare_värde!$J$1:$AD$247,ltprof09!A141,0)</f>
        <v>3.0379700000000001</v>
      </c>
      <c r="M140" s="194">
        <f>IF(ISERROR(IF(pivå!I140=0,((F140-L140)/L140)*100,(((F140-L140)/L140)*100)*-1)),"-",IF(pivå!I140=0,((F140-L140)/L140)*100,(((F140-L140)/L140)*100)*-1))</f>
        <v>205.65523313265106</v>
      </c>
      <c r="N140" s="82"/>
      <c r="O140" s="82"/>
      <c r="P140" s="82"/>
      <c r="Q140" s="82"/>
      <c r="R140" s="81">
        <f>ltprof09!AG140</f>
        <v>135.80952381436003</v>
      </c>
      <c r="S140" s="81">
        <f>ltprof09!AH140</f>
        <v>58.33792941958805</v>
      </c>
    </row>
    <row r="141" spans="2:19">
      <c r="B141" s="65"/>
      <c r="C141" s="97" t="s">
        <v>1496</v>
      </c>
      <c r="D141" s="51" t="s">
        <v>21</v>
      </c>
      <c r="E141" s="82">
        <f>IF(ISERROR(HLOOKUP(ltprof09!$A$250,ltprof09!$J$2:$AD$247,ltprof09!A141,0)*100),"-",(HLOOKUP(ltprof09!$A$250,ltprof09!$J$2:$AD$247,ltprof09!A141,0)*100))</f>
        <v>18.249099463480508</v>
      </c>
      <c r="F141" s="83">
        <f>HLOOKUP(ltprof09!$A$250,pivå!$J$1:$AD$247,ltprof09!A142,0)</f>
        <v>75.478192010000001</v>
      </c>
      <c r="G141" s="83">
        <f>pivå!AE141</f>
        <v>63.829823949999998</v>
      </c>
      <c r="H141" s="83">
        <f>MAX(pivå!J141:AE141)</f>
        <v>87.751786870000004</v>
      </c>
      <c r="I141" s="83">
        <f>MIN(pivå!J141:AE141)</f>
        <v>47.141717929999999</v>
      </c>
      <c r="J141" s="82">
        <f>(ltprof09!AG141+ltprof09!AH141)</f>
        <v>63.622404742665765</v>
      </c>
      <c r="K141" s="82">
        <f>IF(ISERROR(HLOOKUP(ltprof09!$A$250,'ltprof tidigare'!$J$2:$AF$247,ltprof09!A141,0)*100),"-",(HLOOKUP(ltprof09!$A$250,'ltprof tidigare'!$J$2:$AF$247,ltprof09!A141,0)*100))</f>
        <v>3.1422609015402538</v>
      </c>
      <c r="L141" s="82">
        <f>HLOOKUP(ltprof09!$A$250,Tidigare_värde!$J$1:$AD$247,ltprof09!A142,0)</f>
        <v>62.78346457</v>
      </c>
      <c r="M141" s="194">
        <f>IF(ISERROR(IF(pivå!I141=0,((F141-L141)/L141)*100,(((F141-L141)/L141)*100)*-1)),"-",IF(pivå!I141=0,((F141-L141)/L141)*100,(((F141-L141)/L141)*100)*-1))</f>
        <v>20.219858089937201</v>
      </c>
      <c r="N141" s="82"/>
      <c r="O141" s="82"/>
      <c r="P141" s="82"/>
      <c r="Q141" s="82"/>
      <c r="R141" s="81">
        <f>ltprof09!AG141</f>
        <v>37.477720350190637</v>
      </c>
      <c r="S141" s="81">
        <f>ltprof09!AH141</f>
        <v>26.144684392475128</v>
      </c>
    </row>
    <row r="142" spans="2:19">
      <c r="B142" s="65"/>
      <c r="C142" s="97" t="s">
        <v>1496</v>
      </c>
      <c r="D142" s="51" t="s">
        <v>22</v>
      </c>
      <c r="E142" s="82">
        <f>IF(ISERROR(HLOOKUP(ltprof09!$A$250,ltprof09!$J$2:$AD$247,ltprof09!A142,0)*100),"-",(HLOOKUP(ltprof09!$A$250,ltprof09!$J$2:$AD$247,ltprof09!A142,0)*100))</f>
        <v>14.087619322722819</v>
      </c>
      <c r="F142" s="83">
        <f>HLOOKUP(ltprof09!$A$250,pivå!$J$1:$AD$247,ltprof09!A143,0)</f>
        <v>70.359368790000005</v>
      </c>
      <c r="G142" s="83">
        <f>pivå!AE142</f>
        <v>61.67134454</v>
      </c>
      <c r="H142" s="83">
        <f>MAX(pivå!J142:AE142)</f>
        <v>86.013645220000001</v>
      </c>
      <c r="I142" s="83">
        <f>MIN(pivå!J142:AE142)</f>
        <v>54.349321240000002</v>
      </c>
      <c r="J142" s="82">
        <f>(ltprof09!AG142+ltprof09!AH142)</f>
        <v>51.343657603350188</v>
      </c>
      <c r="K142" s="82">
        <f>IF(ISERROR(HLOOKUP(ltprof09!$A$250,'ltprof tidigare'!$J$2:$AF$247,ltprof09!A142,0)*100),"-",(HLOOKUP(ltprof09!$A$250,'ltprof tidigare'!$J$2:$AF$247,ltprof09!A142,0)*100))</f>
        <v>10.493684342198684</v>
      </c>
      <c r="L142" s="82">
        <f>HLOOKUP(ltprof09!$A$250,Tidigare_värde!$J$1:$AD$247,ltprof09!A143,0)</f>
        <v>66.98454289</v>
      </c>
      <c r="M142" s="194">
        <f>IF(ISERROR(IF(pivå!I142=0,((F142-L142)/L142)*100,(((F142-L142)/L142)*100)*-1)),"-",IF(pivå!I142=0,((F142-L142)/L142)*100,(((F142-L142)/L142)*100)*-1))</f>
        <v>5.038215914292409</v>
      </c>
      <c r="N142" s="82"/>
      <c r="O142" s="82"/>
      <c r="P142" s="82"/>
      <c r="Q142" s="82"/>
      <c r="R142" s="81">
        <f>ltprof09!AG142</f>
        <v>39.471006934527914</v>
      </c>
      <c r="S142" s="81">
        <f>ltprof09!AH142</f>
        <v>11.872650668822272</v>
      </c>
    </row>
    <row r="143" spans="2:19">
      <c r="B143" s="65"/>
      <c r="C143" s="97" t="s">
        <v>1496</v>
      </c>
      <c r="D143" s="51" t="s">
        <v>23</v>
      </c>
      <c r="E143" s="82">
        <f>IF(ISERROR(HLOOKUP(ltprof09!$A$250,ltprof09!$J$2:$AD$247,ltprof09!A143,0)*100),"-",(HLOOKUP(ltprof09!$A$250,ltprof09!$J$2:$AD$247,ltprof09!A143,0)*100))</f>
        <v>16.100632035198355</v>
      </c>
      <c r="F143" s="83">
        <f>HLOOKUP(ltprof09!$A$250,pivå!$J$1:$AD$247,ltprof09!A144,0)</f>
        <v>72.624088959999995</v>
      </c>
      <c r="G143" s="83">
        <f>pivå!AE143</f>
        <v>62.552707669999997</v>
      </c>
      <c r="H143" s="83">
        <f>MAX(pivå!J143:AE143)</f>
        <v>81.144099569999995</v>
      </c>
      <c r="I143" s="83">
        <f>MIN(pivå!J143:AE143)</f>
        <v>55.78878924</v>
      </c>
      <c r="J143" s="82">
        <f>(ltprof09!AG143+ltprof09!AH143)</f>
        <v>40.534313020889883</v>
      </c>
      <c r="K143" s="82">
        <f>IF(ISERROR(HLOOKUP(ltprof09!$A$250,'ltprof tidigare'!$J$2:$AF$247,ltprof09!A143,0)*100),"-",(HLOOKUP(ltprof09!$A$250,'ltprof tidigare'!$J$2:$AF$247,ltprof09!A143,0)*100))</f>
        <v>8.2530012241521256</v>
      </c>
      <c r="L143" s="82">
        <f>HLOOKUP(ltprof09!$A$250,Tidigare_värde!$J$1:$AD$247,ltprof09!A144,0)</f>
        <v>65.763554959999993</v>
      </c>
      <c r="M143" s="194">
        <f>IF(ISERROR(IF(pivå!I143=0,((F143-L143)/L143)*100,(((F143-L143)/L143)*100)*-1)),"-",IF(pivå!I143=0,((F143-L143)/L143)*100,(((F143-L143)/L143)*100)*-1))</f>
        <v>10.43212156668363</v>
      </c>
      <c r="N143" s="82"/>
      <c r="O143" s="82"/>
      <c r="P143" s="82"/>
      <c r="Q143" s="82"/>
      <c r="R143" s="81">
        <f>ltprof09!AG143</f>
        <v>29.721162508391856</v>
      </c>
      <c r="S143" s="81">
        <f>ltprof09!AH143</f>
        <v>10.813150512498027</v>
      </c>
    </row>
    <row r="144" spans="2:19">
      <c r="B144" s="65"/>
      <c r="C144" s="97"/>
      <c r="D144" s="51" t="s">
        <v>24</v>
      </c>
      <c r="E144" s="82">
        <f>IF(ISERROR(HLOOKUP(ltprof09!$A$250,ltprof09!$J$2:$AD$247,ltprof09!A144,0)*100),"-",(HLOOKUP(ltprof09!$A$250,ltprof09!$J$2:$AD$247,ltprof09!A144,0)*100))</f>
        <v>-6.4034151547492151</v>
      </c>
      <c r="F144" s="83">
        <f>HLOOKUP(ltprof09!$A$250,pivå!$J$1:$AD$247,ltprof09!A145,0)</f>
        <v>9.9700000000000006</v>
      </c>
      <c r="G144" s="83">
        <f>pivå!AE144</f>
        <v>9.3699999999999992</v>
      </c>
      <c r="H144" s="83">
        <f>MAX(pivå!J144:AE144)</f>
        <v>11.27</v>
      </c>
      <c r="I144" s="83">
        <f>MIN(pivå!J144:AE144)</f>
        <v>6.69</v>
      </c>
      <c r="J144" s="82">
        <f>(ltprof09!AG144+ltprof09!AH144)</f>
        <v>48.879402347918884</v>
      </c>
      <c r="K144" s="82">
        <f>IF(ISERROR(HLOOKUP(ltprof09!$A$250,'ltprof tidigare'!$J$2:$AF$247,ltprof09!A144,0)*100),"-",(HLOOKUP(ltprof09!$A$250,'ltprof tidigare'!$J$2:$AF$247,ltprof09!A144,0)*100))</f>
        <v>-17.959183673469383</v>
      </c>
      <c r="L144" s="82">
        <f>HLOOKUP(ltprof09!$A$250,Tidigare_värde!$J$1:$AD$247,ltprof09!A145,0)</f>
        <v>11.56</v>
      </c>
      <c r="M144" s="194">
        <f>IF(ISERROR(IF(pivå!I144=0,((F144-L144)/L144)*100,(((F144-L144)/L144)*100)*-1)),"-",IF(pivå!I144=0,((F144-L144)/L144)*100,(((F144-L144)/L144)*100)*-1))</f>
        <v>13.754325259515568</v>
      </c>
      <c r="N144" s="82"/>
      <c r="O144" s="82"/>
      <c r="P144" s="82"/>
      <c r="Q144" s="82"/>
      <c r="R144" s="81">
        <f>ltprof09!AG144</f>
        <v>28.601921024546417</v>
      </c>
      <c r="S144" s="81">
        <f>ltprof09!AH144</f>
        <v>20.27748132337247</v>
      </c>
    </row>
    <row r="145" spans="2:19">
      <c r="B145" s="65"/>
      <c r="C145" s="97"/>
      <c r="D145" s="51" t="s">
        <v>25</v>
      </c>
      <c r="E145" s="82">
        <f>IF(ISERROR(HLOOKUP(ltprof09!$A$250,ltprof09!$J$2:$AD$247,ltprof09!A145,0)*100),"-",(HLOOKUP(ltprof09!$A$250,ltprof09!$J$2:$AD$247,ltprof09!A145,0)*100))</f>
        <v>-11.234817813765176</v>
      </c>
      <c r="F145" s="83">
        <f>HLOOKUP(ltprof09!$A$250,pivå!$J$1:$AD$247,ltprof09!A146,0)</f>
        <v>10.99</v>
      </c>
      <c r="G145" s="83">
        <f>pivå!AE145</f>
        <v>9.8800000000000008</v>
      </c>
      <c r="H145" s="83">
        <f>MAX(pivå!J145:AE145)</f>
        <v>12.56</v>
      </c>
      <c r="I145" s="83">
        <f>MIN(pivå!J145:AE145)</f>
        <v>7.93</v>
      </c>
      <c r="J145" s="82">
        <f>(ltprof09!AG145+ltprof09!AH145)</f>
        <v>46.862348178137658</v>
      </c>
      <c r="K145" s="82">
        <f>IF(ISERROR(HLOOKUP(ltprof09!$A$250,'ltprof tidigare'!$J$2:$AF$247,ltprof09!A145,0)*100),"-",(HLOOKUP(ltprof09!$A$250,'ltprof tidigare'!$J$2:$AF$247,ltprof09!A145,0)*100))</f>
        <v>-20.342205323193923</v>
      </c>
      <c r="L145" s="82">
        <f>HLOOKUP(ltprof09!$A$250,Tidigare_värde!$J$1:$AD$247,ltprof09!A146,0)</f>
        <v>12.66</v>
      </c>
      <c r="M145" s="194">
        <f>IF(ISERROR(IF(pivå!I145=0,((F145-L145)/L145)*100,(((F145-L145)/L145)*100)*-1)),"-",IF(pivå!I145=0,((F145-L145)/L145)*100,(((F145-L145)/L145)*100)*-1))</f>
        <v>13.191153238546601</v>
      </c>
      <c r="N145" s="82"/>
      <c r="O145" s="82"/>
      <c r="P145" s="82"/>
      <c r="Q145" s="82"/>
      <c r="R145" s="81">
        <f>ltprof09!AG145</f>
        <v>19.736842105263168</v>
      </c>
      <c r="S145" s="81">
        <f>ltprof09!AH145</f>
        <v>27.12550607287449</v>
      </c>
    </row>
    <row r="146" spans="2:19">
      <c r="B146" s="65"/>
      <c r="C146" s="97"/>
      <c r="D146" s="51" t="s">
        <v>26</v>
      </c>
      <c r="E146" s="82">
        <f>IF(ISERROR(HLOOKUP(ltprof09!$A$250,ltprof09!$J$2:$AD$247,ltprof09!A146,0)*100),"-",(HLOOKUP(ltprof09!$A$250,ltprof09!$J$2:$AD$247,ltprof09!A146,0)*100))</f>
        <v>-9.7814776274713982</v>
      </c>
      <c r="F146" s="83">
        <f>HLOOKUP(ltprof09!$A$250,pivå!$J$1:$AD$247,ltprof09!A147,0)</f>
        <v>10.55</v>
      </c>
      <c r="G146" s="83">
        <f>pivå!AE146</f>
        <v>9.61</v>
      </c>
      <c r="H146" s="83">
        <f>MAX(pivå!J146:AE146)</f>
        <v>11.57</v>
      </c>
      <c r="I146" s="83">
        <f>MIN(pivå!J146:AE146)</f>
        <v>7.27</v>
      </c>
      <c r="J146" s="82">
        <f>(ltprof09!AG146+ltprof09!AH146)</f>
        <v>44.745057232049959</v>
      </c>
      <c r="K146" s="82">
        <f>IF(ISERROR(HLOOKUP(ltprof09!$A$250,'ltprof tidigare'!$J$2:$AF$247,ltprof09!A146,0)*100),"-",(HLOOKUP(ltprof09!$A$250,'ltprof tidigare'!$J$2:$AF$247,ltprof09!A146,0)*100))</f>
        <v>-19.052319842053304</v>
      </c>
      <c r="L146" s="82">
        <f>HLOOKUP(ltprof09!$A$250,Tidigare_värde!$J$1:$AD$247,ltprof09!A147,0)</f>
        <v>12.06</v>
      </c>
      <c r="M146" s="194">
        <f>IF(ISERROR(IF(pivå!I146=0,((F146-L146)/L146)*100,(((F146-L146)/L146)*100)*-1)),"-",IF(pivå!I146=0,((F146-L146)/L146)*100,(((F146-L146)/L146)*100)*-1))</f>
        <v>12.520729684908789</v>
      </c>
      <c r="N146" s="82"/>
      <c r="O146" s="82"/>
      <c r="P146" s="82"/>
      <c r="Q146" s="82"/>
      <c r="R146" s="81">
        <f>ltprof09!AG146</f>
        <v>24.349635796045785</v>
      </c>
      <c r="S146" s="81">
        <f>ltprof09!AH146</f>
        <v>20.39542143600417</v>
      </c>
    </row>
    <row r="147" spans="2:19">
      <c r="B147" s="65"/>
      <c r="C147" s="97"/>
      <c r="D147" s="51" t="s">
        <v>27</v>
      </c>
      <c r="E147" s="82">
        <f>IF(ISERROR(HLOOKUP(ltprof09!$A$250,ltprof09!$J$2:$AD$247,ltprof09!A147,0)*100),"-",(HLOOKUP(ltprof09!$A$250,ltprof09!$J$2:$AD$247,ltprof09!A147,0)*100))</f>
        <v>1.6126286513647767</v>
      </c>
      <c r="F147" s="83">
        <f>HLOOKUP(ltprof09!$A$250,pivå!$J$1:$AD$247,ltprof09!A148,0)</f>
        <v>22.65625</v>
      </c>
      <c r="G147" s="83">
        <f>pivå!AE147</f>
        <v>23.027599670000001</v>
      </c>
      <c r="H147" s="83">
        <f>MAX(pivå!J147:AE147)</f>
        <v>32.258064519999998</v>
      </c>
      <c r="I147" s="83">
        <f>MIN(pivå!J147:AE147)</f>
        <v>18.296529970000002</v>
      </c>
      <c r="J147" s="82">
        <f>(ltprof09!AG147+ltprof09!AH147)</f>
        <v>60.629569516916973</v>
      </c>
      <c r="K147" s="82">
        <f>IF(ISERROR(HLOOKUP(ltprof09!$A$250,'ltprof tidigare'!$J$2:$AF$247,ltprof09!A147,0)*100),"-",(HLOOKUP(ltprof09!$A$250,'ltprof tidigare'!$J$2:$AF$247,ltprof09!A147,0)*100))</f>
        <v>-9.7749849400390882</v>
      </c>
      <c r="L147" s="82">
        <f>HLOOKUP(ltprof09!$A$250,Tidigare_värde!$J$1:$AD$247,ltprof09!A148,0)</f>
        <v>25.384620000000002</v>
      </c>
      <c r="M147" s="194">
        <f>IF(ISERROR(IF(pivå!I147=0,((F147-L147)/L147)*100,(((F147-L147)/L147)*100)*-1)),"-",IF(pivå!I147=0,((F147-L147)/L147)*100,(((F147-L147)/L147)*100)*-1))</f>
        <v>10.748122288220197</v>
      </c>
      <c r="N147" s="82"/>
      <c r="O147" s="82"/>
      <c r="P147" s="82"/>
      <c r="Q147" s="82"/>
      <c r="R147" s="81">
        <f>ltprof09!AG147</f>
        <v>20.545214298490531</v>
      </c>
      <c r="S147" s="81">
        <f>ltprof09!AH147</f>
        <v>40.084355218426445</v>
      </c>
    </row>
    <row r="148" spans="2:19">
      <c r="B148" s="65"/>
      <c r="C148" s="97"/>
      <c r="D148" s="51" t="s">
        <v>28</v>
      </c>
      <c r="E148" s="82">
        <f>IF(ISERROR(HLOOKUP(ltprof09!$A$250,ltprof09!$J$2:$AD$247,ltprof09!A148,0)*100),"-",(HLOOKUP(ltprof09!$A$250,ltprof09!$J$2:$AD$247,ltprof09!A148,0)*100))</f>
        <v>5.1913463192531903</v>
      </c>
      <c r="F148" s="83">
        <f>HLOOKUP(ltprof09!$A$250,pivå!$J$1:$AD$247,ltprof09!A149,0)</f>
        <v>17.667844519999999</v>
      </c>
      <c r="G148" s="83">
        <f>pivå!AE148</f>
        <v>18.635265700000001</v>
      </c>
      <c r="H148" s="83">
        <f>MAX(pivå!J148:AE148)</f>
        <v>24.82758621</v>
      </c>
      <c r="I148" s="83">
        <f>MIN(pivå!J148:AE148)</f>
        <v>11.40065147</v>
      </c>
      <c r="J148" s="82">
        <f>(ltprof09!AG148+ltprof09!AH148)</f>
        <v>72.051211698044099</v>
      </c>
      <c r="K148" s="82">
        <f>IF(ISERROR(HLOOKUP(ltprof09!$A$250,'ltprof tidigare'!$J$2:$AF$247,ltprof09!A148,0)*100),"-",(HLOOKUP(ltprof09!$A$250,'ltprof tidigare'!$J$2:$AF$247,ltprof09!A148,0)*100))</f>
        <v>-15.32748399438888</v>
      </c>
      <c r="L148" s="82">
        <f>HLOOKUP(ltprof09!$A$250,Tidigare_värde!$J$1:$AD$247,ltprof09!A149,0)</f>
        <v>21.268660000000001</v>
      </c>
      <c r="M148" s="194">
        <f>IF(ISERROR(IF(pivå!I148=0,((F148-L148)/L148)*100,(((F148-L148)/L148)*100)*-1)),"-",IF(pivå!I148=0,((F148-L148)/L148)*100,(((F148-L148)/L148)*100)*-1))</f>
        <v>16.930147362363222</v>
      </c>
      <c r="N148" s="82"/>
      <c r="O148" s="82"/>
      <c r="P148" s="82"/>
      <c r="Q148" s="82"/>
      <c r="R148" s="81">
        <f>ltprof09!AG148</f>
        <v>38.822168390118534</v>
      </c>
      <c r="S148" s="81">
        <f>ltprof09!AH148</f>
        <v>33.229043307925565</v>
      </c>
    </row>
    <row r="149" spans="2:19">
      <c r="B149" s="65"/>
      <c r="C149" s="97"/>
      <c r="D149" s="51" t="s">
        <v>29</v>
      </c>
      <c r="E149" s="82">
        <f>IF(ISERROR(HLOOKUP(ltprof09!$A$250,ltprof09!$J$2:$AD$247,ltprof09!A149,0)*100),"-",(HLOOKUP(ltprof09!$A$250,ltprof09!$J$2:$AD$247,ltprof09!A149,0)*100))</f>
        <v>3.081867830069847</v>
      </c>
      <c r="F149" s="83">
        <f>HLOOKUP(ltprof09!$A$250,pivå!$J$1:$AD$247,ltprof09!A150,0)</f>
        <v>20.037105749999998</v>
      </c>
      <c r="G149" s="83">
        <f>pivå!AE149</f>
        <v>20.67425909</v>
      </c>
      <c r="H149" s="83">
        <f>MAX(pivå!J149:AE149)</f>
        <v>27.272727270000001</v>
      </c>
      <c r="I149" s="83">
        <f>MIN(pivå!J149:AE149)</f>
        <v>15.48599671</v>
      </c>
      <c r="J149" s="82">
        <f>(ltprof09!AG149+ltprof09!AH149)</f>
        <v>57.011622562576683</v>
      </c>
      <c r="K149" s="82">
        <f>IF(ISERROR(HLOOKUP(ltprof09!$A$250,'ltprof tidigare'!$J$2:$AF$247,ltprof09!A149,0)*100),"-",(HLOOKUP(ltprof09!$A$250,'ltprof tidigare'!$J$2:$AF$247,ltprof09!A149,0)*100))</f>
        <v>-12.793635453364033</v>
      </c>
      <c r="L149" s="82">
        <f>HLOOKUP(ltprof09!$A$250,Tidigare_värde!$J$1:$AD$247,ltprof09!A150,0)</f>
        <v>23.295449999999999</v>
      </c>
      <c r="M149" s="194">
        <f>IF(ISERROR(IF(pivå!I149=0,((F149-L149)/L149)*100,(((F149-L149)/L149)*100)*-1)),"-",IF(pivå!I149=0,((F149-L149)/L149)*100,(((F149-L149)/L149)*100)*-1))</f>
        <v>13.98704146088614</v>
      </c>
      <c r="N149" s="82"/>
      <c r="O149" s="82"/>
      <c r="P149" s="82"/>
      <c r="Q149" s="82"/>
      <c r="R149" s="81">
        <f>ltprof09!AG149</f>
        <v>25.095276001980295</v>
      </c>
      <c r="S149" s="81">
        <f>ltprof09!AH149</f>
        <v>31.916346560596388</v>
      </c>
    </row>
    <row r="150" spans="2:19">
      <c r="B150" s="65"/>
      <c r="C150" s="97"/>
      <c r="D150" s="51" t="s">
        <v>30</v>
      </c>
      <c r="E150" s="82">
        <f>IF(ISERROR(HLOOKUP(ltprof09!$A$250,ltprof09!$J$2:$AD$247,ltprof09!A150,0)*100),"-",(HLOOKUP(ltprof09!$A$250,ltprof09!$J$2:$AD$247,ltprof09!A150,0)*100))</f>
        <v>5.3902469320387576</v>
      </c>
      <c r="F150" s="83">
        <f>HLOOKUP(ltprof09!$A$250,pivå!$J$1:$AD$247,ltprof09!A151,0)</f>
        <v>93.283582089999996</v>
      </c>
      <c r="G150" s="83">
        <f>pivå!AE150</f>
        <v>88.512537739999999</v>
      </c>
      <c r="H150" s="83">
        <f>MAX(pivå!J150:AE150)</f>
        <v>96.190476189999998</v>
      </c>
      <c r="I150" s="83">
        <f>MIN(pivå!J150:AE150)</f>
        <v>81.333333330000002</v>
      </c>
      <c r="J150" s="82">
        <f>(ltprof09!AG150+ltprof09!AH150)</f>
        <v>16.785354074517578</v>
      </c>
      <c r="K150" s="82">
        <f>IF(ISERROR(HLOOKUP(ltprof09!$A$250,'ltprof tidigare'!$J$2:$AF$247,ltprof09!A150,0)*100),"-",(HLOOKUP(ltprof09!$A$250,'ltprof tidigare'!$J$2:$AF$247,ltprof09!A150,0)*100))</f>
        <v>4.1166870894677565</v>
      </c>
      <c r="L150" s="82">
        <f>HLOOKUP(ltprof09!$A$250,Tidigare_värde!$J$1:$AD$247,ltprof09!A151,0)</f>
        <v>94.339619999999996</v>
      </c>
      <c r="M150" s="194">
        <f>IF(ISERROR(IF(pivå!I150=0,((F150-L150)/L150)*100,(((F150-L150)/L150)*100)*-1)),"-",IF(pivå!I150=0,((F150-L150)/L150)*100,(((F150-L150)/L150)*100)*-1))</f>
        <v>-1.1194002159432066</v>
      </c>
      <c r="N150" s="82"/>
      <c r="O150" s="82"/>
      <c r="P150" s="82"/>
      <c r="Q150" s="82"/>
      <c r="R150" s="81">
        <f>ltprof09!AG150</f>
        <v>8.6744077687089476</v>
      </c>
      <c r="S150" s="81">
        <f>ltprof09!AH150</f>
        <v>8.1109463058086284</v>
      </c>
    </row>
    <row r="151" spans="2:19">
      <c r="B151" s="65"/>
      <c r="C151" s="97"/>
      <c r="D151" s="51" t="s">
        <v>31</v>
      </c>
      <c r="E151" s="82">
        <f>IF(ISERROR(HLOOKUP(ltprof09!$A$250,ltprof09!$J$2:$AD$247,ltprof09!A151,0)*100),"-",(HLOOKUP(ltprof09!$A$250,ltprof09!$J$2:$AD$247,ltprof09!A151,0)*100))</f>
        <v>0.47275224797833348</v>
      </c>
      <c r="F151" s="83">
        <f>HLOOKUP(ltprof09!$A$250,pivå!$J$1:$AD$247,ltprof09!A152,0)</f>
        <v>91.749174920000002</v>
      </c>
      <c r="G151" s="83">
        <f>pivå!AE151</f>
        <v>91.317469529999997</v>
      </c>
      <c r="H151" s="83">
        <f>MAX(pivå!J151:AE151)</f>
        <v>96.202531649999997</v>
      </c>
      <c r="I151" s="83">
        <f>MIN(pivå!J151:AE151)</f>
        <v>84.937238489999999</v>
      </c>
      <c r="J151" s="82">
        <f>(ltprof09!AG151+ltprof09!AH151)</f>
        <v>12.336405309938069</v>
      </c>
      <c r="K151" s="82">
        <f>IF(ISERROR(HLOOKUP(ltprof09!$A$250,'ltprof tidigare'!$J$2:$AF$247,ltprof09!A151,0)*100),"-",(HLOOKUP(ltprof09!$A$250,'ltprof tidigare'!$J$2:$AF$247,ltprof09!A151,0)*100))</f>
        <v>2.7414181699113014</v>
      </c>
      <c r="L151" s="82">
        <f>HLOOKUP(ltprof09!$A$250,Tidigare_värde!$J$1:$AD$247,ltprof09!A152,0)</f>
        <v>95.167289999999994</v>
      </c>
      <c r="M151" s="194">
        <f>IF(ISERROR(IF(pivå!I151=0,((F151-L151)/L151)*100,(((F151-L151)/L151)*100)*-1)),"-",IF(pivå!I151=0,((F151-L151)/L151)*100,(((F151-L151)/L151)*100)*-1))</f>
        <v>-3.5916910947028051</v>
      </c>
      <c r="N151" s="82"/>
      <c r="O151" s="82"/>
      <c r="P151" s="82"/>
      <c r="Q151" s="82"/>
      <c r="R151" s="81">
        <f>ltprof09!AG151</f>
        <v>5.3495373285558898</v>
      </c>
      <c r="S151" s="81">
        <f>ltprof09!AH151</f>
        <v>6.9868679813821801</v>
      </c>
    </row>
    <row r="152" spans="2:19" ht="12" thickBot="1">
      <c r="B152" s="66"/>
      <c r="C152" s="98"/>
      <c r="D152" s="63" t="s">
        <v>32</v>
      </c>
      <c r="E152" s="85">
        <f>IF(ISERROR(HLOOKUP(ltprof09!$A$250,ltprof09!$J$2:$AD$247,ltprof09!A152,0)*100),"-",(HLOOKUP(ltprof09!$A$250,ltprof09!$J$2:$AD$247,ltprof09!A152,0)*100))</f>
        <v>2.7423178789763405</v>
      </c>
      <c r="F152" s="86">
        <f>HLOOKUP(ltprof09!$A$250,pivå!$J$1:$AD$247,ltprof09!A153,0)</f>
        <v>92.469352009999994</v>
      </c>
      <c r="G152" s="86">
        <f>pivå!AE152</f>
        <v>90.001232130000005</v>
      </c>
      <c r="H152" s="86">
        <f>MAX(pivå!J152:AE152)</f>
        <v>95.985401460000006</v>
      </c>
      <c r="I152" s="86">
        <f>MIN(pivå!J152:AE152)</f>
        <v>84.419713830000006</v>
      </c>
      <c r="J152" s="85">
        <f>(ltprof09!AG152+ltprof09!AH152)</f>
        <v>12.850588104498652</v>
      </c>
      <c r="K152" s="85">
        <f>IF(ISERROR(HLOOKUP(ltprof09!$A$250,'ltprof tidigare'!$J$2:$AF$247,ltprof09!A152,0)*100),"-",(HLOOKUP(ltprof09!$A$250,'ltprof tidigare'!$J$2:$AF$247,ltprof09!A152,0)*100))</f>
        <v>3.3737890556816232</v>
      </c>
      <c r="L152" s="85">
        <f>HLOOKUP(ltprof09!$A$250,Tidigare_värde!$J$1:$AD$247,ltprof09!A153,0)</f>
        <v>94.756550000000004</v>
      </c>
      <c r="M152" s="195">
        <f>IF(ISERROR(IF(pivå!I152=0,((F152-L152)/L152)*100,(((F152-L152)/L152)*100)*-1)),"-",IF(pivå!I152=0,((F152-L152)/L152)*100,(((F152-L152)/L152)*100)*-1))</f>
        <v>-2.4137624153686579</v>
      </c>
      <c r="N152" s="82"/>
      <c r="O152" s="82"/>
      <c r="P152" s="82"/>
      <c r="Q152" s="82"/>
      <c r="R152" s="81">
        <f>ltprof09!AG152</f>
        <v>6.6489860064985749</v>
      </c>
      <c r="S152" s="81">
        <f>ltprof09!AH152</f>
        <v>6.2016020980000759</v>
      </c>
    </row>
    <row r="153" spans="2:19">
      <c r="B153" s="231" t="s">
        <v>326</v>
      </c>
      <c r="C153" s="232" t="s">
        <v>1496</v>
      </c>
      <c r="D153" s="233" t="s">
        <v>33</v>
      </c>
      <c r="E153" s="234">
        <f>IF(ISERROR(HLOOKUP(ltprof09!$A$250,ltprof09!$J$2:$AD$247,ltprof09!A153,0)*100),"-",(HLOOKUP(ltprof09!$A$250,ltprof09!$J$2:$AD$247,ltprof09!A153,0)*100))</f>
        <v>6.1927605756650754</v>
      </c>
      <c r="F153" s="237">
        <f>HLOOKUP(ltprof09!$A$250,pivå!$J$1:$AD$247,ltprof09!A154,0)</f>
        <v>48.7</v>
      </c>
      <c r="G153" s="237">
        <f>pivå!AE153</f>
        <v>45.86</v>
      </c>
      <c r="H153" s="237">
        <f>MAX(pivå!J153:AE153)</f>
        <v>64.209999999999994</v>
      </c>
      <c r="I153" s="237">
        <f>MIN(pivå!J153:AE153)</f>
        <v>27.98</v>
      </c>
      <c r="J153" s="234">
        <f>(ltprof09!AG153+ltprof09!AH153)</f>
        <v>79.001308329699071</v>
      </c>
      <c r="K153" s="234" t="str">
        <f>IF(ISERROR(HLOOKUP(ltprof09!$A$250,'ltprof tidigare'!$J$2:$AF$247,ltprof09!A153,0)*100),"-",(HLOOKUP(ltprof09!$A$250,'ltprof tidigare'!$J$2:$AF$247,ltprof09!A153,0)*100))</f>
        <v>-</v>
      </c>
      <c r="L153" s="234" t="str">
        <f>HLOOKUP(ltprof09!$A$250,Tidigare_värde!$J$1:$AD$247,ltprof09!A154,0)</f>
        <v>us</v>
      </c>
      <c r="M153" s="236" t="str">
        <f>IF(ISERROR(IF(pivå!I153=0,((F153-L153)/L153)*100,(((F153-L153)/L153)*100)*-1)),"-",IF(pivå!I153=0,((F153-L153)/L153)*100,(((F153-L153)/L153)*100)*-1))</f>
        <v>-</v>
      </c>
      <c r="N153" s="82"/>
      <c r="O153" s="82"/>
      <c r="P153" s="82"/>
      <c r="Q153" s="82"/>
      <c r="R153" s="81">
        <f>ltprof09!AG153</f>
        <v>40.013083296990828</v>
      </c>
      <c r="S153" s="81">
        <f>ltprof09!AH153</f>
        <v>38.988225032708243</v>
      </c>
    </row>
    <row r="154" spans="2:19">
      <c r="B154" s="65"/>
      <c r="C154" s="97" t="s">
        <v>1496</v>
      </c>
      <c r="D154" s="51" t="s">
        <v>34</v>
      </c>
      <c r="E154" s="82">
        <f>IF(ISERROR(HLOOKUP(ltprof09!$A$250,ltprof09!$J$2:$AD$247,ltprof09!A154,0)*100),"-",(HLOOKUP(ltprof09!$A$250,ltprof09!$J$2:$AD$247,ltprof09!A154,0)*100))</f>
        <v>-13.376652475913076</v>
      </c>
      <c r="F154" s="83">
        <f>HLOOKUP(ltprof09!$A$250,pivå!$J$1:$AD$247,ltprof09!A155,0)</f>
        <v>38.659999999999997</v>
      </c>
      <c r="G154" s="83">
        <f>pivå!AE154</f>
        <v>44.63</v>
      </c>
      <c r="H154" s="83">
        <f>MAX(pivå!J154:AE154)</f>
        <v>53.84</v>
      </c>
      <c r="I154" s="83">
        <f>MIN(pivå!J154:AE154)</f>
        <v>37.54</v>
      </c>
      <c r="J154" s="82">
        <f>(ltprof09!AG154+ltprof09!AH154)</f>
        <v>36.522518485323779</v>
      </c>
      <c r="K154" s="82" t="str">
        <f>IF(ISERROR(HLOOKUP(ltprof09!$A$250,'ltprof tidigare'!$J$2:$AF$247,ltprof09!A154,0)*100),"-",(HLOOKUP(ltprof09!$A$250,'ltprof tidigare'!$J$2:$AF$247,ltprof09!A154,0)*100))</f>
        <v>-</v>
      </c>
      <c r="L154" s="82" t="str">
        <f>HLOOKUP(ltprof09!$A$250,Tidigare_värde!$J$1:$AD$247,ltprof09!A155,0)</f>
        <v>us</v>
      </c>
      <c r="M154" s="194" t="str">
        <f>IF(ISERROR(IF(pivå!I154=0,((F154-L154)/L154)*100,(((F154-L154)/L154)*100)*-1)),"-",IF(pivå!I154=0,((F154-L154)/L154)*100,(((F154-L154)/L154)*100)*-1))</f>
        <v>-</v>
      </c>
      <c r="N154" s="82"/>
      <c r="O154" s="82"/>
      <c r="P154" s="82"/>
      <c r="Q154" s="82"/>
      <c r="R154" s="81">
        <f>ltprof09!AG154</f>
        <v>20.636343266860855</v>
      </c>
      <c r="S154" s="81">
        <f>ltprof09!AH154</f>
        <v>15.886175218462926</v>
      </c>
    </row>
    <row r="155" spans="2:19">
      <c r="B155" s="65"/>
      <c r="C155" s="97" t="s">
        <v>1496</v>
      </c>
      <c r="D155" s="51" t="s">
        <v>35</v>
      </c>
      <c r="E155" s="82">
        <f>IF(ISERROR(HLOOKUP(ltprof09!$A$250,ltprof09!$J$2:$AD$247,ltprof09!A155,0)*100),"-",(HLOOKUP(ltprof09!$A$250,ltprof09!$J$2:$AD$247,ltprof09!A155,0)*100))</f>
        <v>-5.4125998225377057</v>
      </c>
      <c r="F155" s="83">
        <f>HLOOKUP(ltprof09!$A$250,pivå!$J$1:$AD$247,ltprof09!A156,0)</f>
        <v>42.64</v>
      </c>
      <c r="G155" s="83">
        <f>pivå!AE155</f>
        <v>45.08</v>
      </c>
      <c r="H155" s="83">
        <f>MAX(pivå!J155:AE155)</f>
        <v>52.73</v>
      </c>
      <c r="I155" s="83">
        <f>MIN(pivå!J155:AE155)</f>
        <v>37.86</v>
      </c>
      <c r="J155" s="82">
        <f>(ltprof09!AG155+ltprof09!AH155)</f>
        <v>32.98580301685891</v>
      </c>
      <c r="K155" s="82" t="str">
        <f>IF(ISERROR(HLOOKUP(ltprof09!$A$250,'ltprof tidigare'!$J$2:$AF$247,ltprof09!A155,0)*100),"-",(HLOOKUP(ltprof09!$A$250,'ltprof tidigare'!$J$2:$AF$247,ltprof09!A155,0)*100))</f>
        <v>-</v>
      </c>
      <c r="L155" s="82" t="str">
        <f>HLOOKUP(ltprof09!$A$250,Tidigare_värde!$J$1:$AD$247,ltprof09!A156,0)</f>
        <v>us</v>
      </c>
      <c r="M155" s="194" t="str">
        <f>IF(ISERROR(IF(pivå!I155=0,((F155-L155)/L155)*100,(((F155-L155)/L155)*100)*-1)),"-",IF(pivå!I155=0,((F155-L155)/L155)*100,(((F155-L155)/L155)*100)*-1))</f>
        <v>-</v>
      </c>
      <c r="N155" s="82"/>
      <c r="O155" s="82"/>
      <c r="P155" s="82"/>
      <c r="Q155" s="82"/>
      <c r="R155" s="81">
        <f>ltprof09!AG155</f>
        <v>16.969831410825197</v>
      </c>
      <c r="S155" s="81">
        <f>ltprof09!AH155</f>
        <v>16.015971606033716</v>
      </c>
    </row>
    <row r="156" spans="2:19">
      <c r="B156" s="65"/>
      <c r="C156" s="97"/>
      <c r="D156" s="51" t="s">
        <v>36</v>
      </c>
      <c r="E156" s="82">
        <f>IF(ISERROR(HLOOKUP(ltprof09!$A$250,ltprof09!$J$2:$AD$247,ltprof09!A156,0)*100),"-",(HLOOKUP(ltprof09!$A$250,ltprof09!$J$2:$AD$247,ltprof09!A156,0)*100))</f>
        <v>-14.603287217689481</v>
      </c>
      <c r="F156" s="83">
        <f>HLOOKUP(ltprof09!$A$250,pivå!$J$1:$AD$247,ltprof09!A157,0)</f>
        <v>72.22</v>
      </c>
      <c r="G156" s="83">
        <f>pivå!AE156</f>
        <v>84.57</v>
      </c>
      <c r="H156" s="83">
        <f>MAX(pivå!J156:AE156)</f>
        <v>100</v>
      </c>
      <c r="I156" s="83">
        <f>MIN(pivå!J156:AE156)</f>
        <v>35.71</v>
      </c>
      <c r="J156" s="82">
        <f>(ltprof09!AG156+ltprof09!AH156)</f>
        <v>76.019865200425699</v>
      </c>
      <c r="K156" s="82" t="str">
        <f>IF(ISERROR(HLOOKUP(ltprof09!$A$250,'ltprof tidigare'!$J$2:$AF$247,ltprof09!A156,0)*100),"-",(HLOOKUP(ltprof09!$A$250,'ltprof tidigare'!$J$2:$AF$247,ltprof09!A156,0)*100))</f>
        <v>-</v>
      </c>
      <c r="L156" s="82" t="str">
        <f>HLOOKUP(ltprof09!$A$250,Tidigare_värde!$J$1:$AD$247,ltprof09!A157,0)</f>
        <v>us</v>
      </c>
      <c r="M156" s="194" t="str">
        <f>IF(ISERROR(IF(pivå!I156=0,((F156-L156)/L156)*100,(((F156-L156)/L156)*100)*-1)),"-",IF(pivå!I156=0,((F156-L156)/L156)*100,(((F156-L156)/L156)*100)*-1))</f>
        <v>-</v>
      </c>
      <c r="N156" s="82"/>
      <c r="O156" s="82"/>
      <c r="P156" s="82"/>
      <c r="Q156" s="82"/>
      <c r="R156" s="81">
        <f>ltprof09!AG156</f>
        <v>18.245240629064689</v>
      </c>
      <c r="S156" s="81">
        <f>ltprof09!AH156</f>
        <v>57.774624571361002</v>
      </c>
    </row>
    <row r="157" spans="2:19">
      <c r="B157" s="65"/>
      <c r="C157" s="97"/>
      <c r="D157" s="51" t="s">
        <v>41</v>
      </c>
      <c r="E157" s="82">
        <f>IF(ISERROR(HLOOKUP(ltprof09!$A$250,ltprof09!$J$2:$AD$247,ltprof09!A157,0)*100),"-",(HLOOKUP(ltprof09!$A$250,ltprof09!$J$2:$AD$247,ltprof09!A157,0)*100))</f>
        <v>-26.930946291560105</v>
      </c>
      <c r="F157" s="83">
        <f>HLOOKUP(ltprof09!$A$250,pivå!$J$1:$AD$247,ltprof09!A158,0)</f>
        <v>57.14</v>
      </c>
      <c r="G157" s="83">
        <f>pivå!AE157</f>
        <v>78.2</v>
      </c>
      <c r="H157" s="83">
        <f>MAX(pivå!J157:AE157)</f>
        <v>91.89</v>
      </c>
      <c r="I157" s="83">
        <f>MIN(pivå!J157:AE157)</f>
        <v>43.33</v>
      </c>
      <c r="J157" s="82">
        <f>(ltprof09!AG157+ltprof09!AH157)</f>
        <v>62.097186700767267</v>
      </c>
      <c r="K157" s="82" t="str">
        <f>IF(ISERROR(HLOOKUP(ltprof09!$A$250,'ltprof tidigare'!$J$2:$AF$247,ltprof09!A157,0)*100),"-",(HLOOKUP(ltprof09!$A$250,'ltprof tidigare'!$J$2:$AF$247,ltprof09!A157,0)*100))</f>
        <v>-</v>
      </c>
      <c r="L157" s="82" t="str">
        <f>HLOOKUP(ltprof09!$A$250,Tidigare_värde!$J$1:$AD$247,ltprof09!A158,0)</f>
        <v>us</v>
      </c>
      <c r="M157" s="194" t="str">
        <f>IF(ISERROR(IF(pivå!I157=0,((F157-L157)/L157)*100,(((F157-L157)/L157)*100)*-1)),"-",IF(pivå!I157=0,((F157-L157)/L157)*100,(((F157-L157)/L157)*100)*-1))</f>
        <v>-</v>
      </c>
      <c r="N157" s="82"/>
      <c r="O157" s="82"/>
      <c r="P157" s="82"/>
      <c r="Q157" s="82"/>
      <c r="R157" s="81">
        <f>ltprof09!AG157</f>
        <v>17.50639386189258</v>
      </c>
      <c r="S157" s="81">
        <f>ltprof09!AH157</f>
        <v>44.590792838874684</v>
      </c>
    </row>
    <row r="158" spans="2:19">
      <c r="B158" s="65"/>
      <c r="C158" s="97"/>
      <c r="D158" s="51" t="s">
        <v>42</v>
      </c>
      <c r="E158" s="82">
        <f>IF(ISERROR(HLOOKUP(ltprof09!$A$250,ltprof09!$J$2:$AD$247,ltprof09!A158,0)*100),"-",(HLOOKUP(ltprof09!$A$250,ltprof09!$J$2:$AD$247,ltprof09!A158,0)*100))</f>
        <v>-24.44085487077535</v>
      </c>
      <c r="F158" s="83">
        <f>HLOOKUP(ltprof09!$A$250,pivå!$J$1:$AD$247,ltprof09!A159,0)</f>
        <v>60.81</v>
      </c>
      <c r="G158" s="83">
        <f>pivå!AE158</f>
        <v>80.48</v>
      </c>
      <c r="H158" s="83">
        <f>MAX(pivå!J158:AE158)</f>
        <v>94.12</v>
      </c>
      <c r="I158" s="83">
        <f>MIN(pivå!J158:AE158)</f>
        <v>40.909999999999997</v>
      </c>
      <c r="J158" s="82">
        <f>(ltprof09!AG158+ltprof09!AH158)</f>
        <v>66.115805168986086</v>
      </c>
      <c r="K158" s="82">
        <f>IF(ISERROR(HLOOKUP(ltprof09!$A$250,'ltprof tidigare'!$J$2:$AF$247,ltprof09!A158,0)*100),"-",(HLOOKUP(ltprof09!$A$250,'ltprof tidigare'!$J$2:$AF$247,ltprof09!A158,0)*100))</f>
        <v>-9.5906432748538126</v>
      </c>
      <c r="L158" s="82">
        <f>HLOOKUP(ltprof09!$A$250,Tidigare_värde!$J$1:$AD$247,ltprof09!A159,0)</f>
        <v>69.569999999999993</v>
      </c>
      <c r="M158" s="194">
        <f>IF(ISERROR(IF(pivå!I158=0,((F158-L158)/L158)*100,(((F158-L158)/L158)*100)*-1)),"-",IF(pivå!I158=0,((F158-L158)/L158)*100,(((F158-L158)/L158)*100)*-1))</f>
        <v>-12.591634325140136</v>
      </c>
      <c r="N158" s="82"/>
      <c r="O158" s="82"/>
      <c r="P158" s="82"/>
      <c r="Q158" s="82"/>
      <c r="R158" s="81">
        <f>ltprof09!AG158</f>
        <v>16.94831013916501</v>
      </c>
      <c r="S158" s="81">
        <f>ltprof09!AH158</f>
        <v>49.167495029821076</v>
      </c>
    </row>
    <row r="159" spans="2:19">
      <c r="B159" s="65"/>
      <c r="C159" s="97"/>
      <c r="D159" s="51" t="s">
        <v>43</v>
      </c>
      <c r="E159" s="82">
        <f>IF(ISERROR(HLOOKUP(ltprof09!$A$250,ltprof09!$J$2:$AD$247,ltprof09!A159,0)*100),"-",(HLOOKUP(ltprof09!$A$250,ltprof09!$J$2:$AD$247,ltprof09!A159,0)*100))</f>
        <v>32.158590308370044</v>
      </c>
      <c r="F159" s="83">
        <f>HLOOKUP(ltprof09!$A$250,pivå!$J$1:$AD$247,ltprof09!A160,0)</f>
        <v>75</v>
      </c>
      <c r="G159" s="83">
        <f>pivå!AE159</f>
        <v>56.75</v>
      </c>
      <c r="H159" s="83">
        <f>MAX(pivå!J159:AE159)</f>
        <v>87.5</v>
      </c>
      <c r="I159" s="83">
        <f>MIN(pivå!J159:AE159)</f>
        <v>21.88</v>
      </c>
      <c r="J159" s="82">
        <f>(ltprof09!AG159+ltprof09!AH159)</f>
        <v>115.62995594713658</v>
      </c>
      <c r="K159" s="82" t="str">
        <f>IF(ISERROR(HLOOKUP(ltprof09!$A$250,'ltprof tidigare'!$J$2:$AF$247,ltprof09!A159,0)*100),"-",(HLOOKUP(ltprof09!$A$250,'ltprof tidigare'!$J$2:$AF$247,ltprof09!A159,0)*100))</f>
        <v>-</v>
      </c>
      <c r="L159" s="82" t="str">
        <f>HLOOKUP(ltprof09!$A$250,Tidigare_värde!$J$1:$AD$247,ltprof09!A160,0)</f>
        <v>us</v>
      </c>
      <c r="M159" s="194" t="str">
        <f>IF(ISERROR(IF(pivå!I159=0,((F159-L159)/L159)*100,(((F159-L159)/L159)*100)*-1)),"-",IF(pivå!I159=0,((F159-L159)/L159)*100,(((F159-L159)/L159)*100)*-1))</f>
        <v>-</v>
      </c>
      <c r="N159" s="82"/>
      <c r="O159" s="82"/>
      <c r="P159" s="82"/>
      <c r="Q159" s="82"/>
      <c r="R159" s="81">
        <f>ltprof09!AG159</f>
        <v>54.185022026431717</v>
      </c>
      <c r="S159" s="81">
        <f>ltprof09!AH159</f>
        <v>61.444933920704855</v>
      </c>
    </row>
    <row r="160" spans="2:19">
      <c r="B160" s="65"/>
      <c r="C160" s="97"/>
      <c r="D160" s="51" t="s">
        <v>44</v>
      </c>
      <c r="E160" s="82">
        <f>IF(ISERROR(HLOOKUP(ltprof09!$A$250,ltprof09!$J$2:$AD$247,ltprof09!A160,0)*100),"-",(HLOOKUP(ltprof09!$A$250,ltprof09!$J$2:$AD$247,ltprof09!A160,0)*100))</f>
        <v>-7.5079410915391316</v>
      </c>
      <c r="F160" s="83">
        <f>HLOOKUP(ltprof09!$A$250,pivå!$J$1:$AD$247,ltprof09!A161,0)</f>
        <v>64.06</v>
      </c>
      <c r="G160" s="83">
        <f>pivå!AE160</f>
        <v>69.260000000000005</v>
      </c>
      <c r="H160" s="83">
        <f>MAX(pivå!J160:AE160)</f>
        <v>93.55</v>
      </c>
      <c r="I160" s="83">
        <f>MIN(pivå!J160:AE160)</f>
        <v>34.78</v>
      </c>
      <c r="J160" s="82">
        <f>(ltprof09!AG160+ltprof09!AH160)</f>
        <v>84.8541726826451</v>
      </c>
      <c r="K160" s="82" t="str">
        <f>IF(ISERROR(HLOOKUP(ltprof09!$A$250,'ltprof tidigare'!$J$2:$AF$247,ltprof09!A160,0)*100),"-",(HLOOKUP(ltprof09!$A$250,'ltprof tidigare'!$J$2:$AF$247,ltprof09!A160,0)*100))</f>
        <v>-</v>
      </c>
      <c r="L160" s="82" t="str">
        <f>HLOOKUP(ltprof09!$A$250,Tidigare_värde!$J$1:$AD$247,ltprof09!A161,0)</f>
        <v>us</v>
      </c>
      <c r="M160" s="194" t="str">
        <f>IF(ISERROR(IF(pivå!I160=0,((F160-L160)/L160)*100,(((F160-L160)/L160)*100)*-1)),"-",IF(pivå!I160=0,((F160-L160)/L160)*100,(((F160-L160)/L160)*100)*-1))</f>
        <v>-</v>
      </c>
      <c r="N160" s="82"/>
      <c r="O160" s="82"/>
      <c r="P160" s="82"/>
      <c r="Q160" s="82"/>
      <c r="R160" s="81">
        <f>ltprof09!AG160</f>
        <v>35.070747906439486</v>
      </c>
      <c r="S160" s="81">
        <f>ltprof09!AH160</f>
        <v>49.783424776205607</v>
      </c>
    </row>
    <row r="161" spans="2:19">
      <c r="B161" s="65"/>
      <c r="C161" s="97"/>
      <c r="D161" s="51" t="s">
        <v>45</v>
      </c>
      <c r="E161" s="82">
        <f>IF(ISERROR(HLOOKUP(ltprof09!$A$250,ltprof09!$J$2:$AD$247,ltprof09!A161,0)*100),"-",(HLOOKUP(ltprof09!$A$250,ltprof09!$J$2:$AD$247,ltprof09!A161,0)*100))</f>
        <v>2.9970647304186584</v>
      </c>
      <c r="F161" s="83">
        <f>HLOOKUP(ltprof09!$A$250,pivå!$J$1:$AD$247,ltprof09!A162,0)</f>
        <v>66.67</v>
      </c>
      <c r="G161" s="83">
        <f>pivå!AE161</f>
        <v>64.73</v>
      </c>
      <c r="H161" s="83">
        <f>MAX(pivå!J161:AE161)</f>
        <v>91.49</v>
      </c>
      <c r="I161" s="83">
        <f>MIN(pivå!J161:AE161)</f>
        <v>35.94</v>
      </c>
      <c r="J161" s="82">
        <f>(ltprof09!AG161+ltprof09!AH161)</f>
        <v>85.818013285957036</v>
      </c>
      <c r="K161" s="82">
        <f>IF(ISERROR(HLOOKUP(ltprof09!$A$250,'ltprof tidigare'!$J$2:$AF$247,ltprof09!A161,0)*100),"-",(HLOOKUP(ltprof09!$A$250,'ltprof tidigare'!$J$2:$AF$247,ltprof09!A161,0)*100))</f>
        <v>7.8653359153880551</v>
      </c>
      <c r="L161" s="82">
        <f>HLOOKUP(ltprof09!$A$250,Tidigare_värde!$J$1:$AD$247,ltprof09!A162,0)</f>
        <v>72.41</v>
      </c>
      <c r="M161" s="194">
        <f>IF(ISERROR(IF(pivå!I161=0,((F161-L161)/L161)*100,(((F161-L161)/L161)*100)*-1)),"-",IF(pivå!I161=0,((F161-L161)/L161)*100,(((F161-L161)/L161)*100)*-1))</f>
        <v>-7.9270818947659096</v>
      </c>
      <c r="N161" s="82"/>
      <c r="O161" s="82"/>
      <c r="P161" s="82"/>
      <c r="Q161" s="82"/>
      <c r="R161" s="81">
        <f>ltprof09!AG161</f>
        <v>41.34095473505328</v>
      </c>
      <c r="S161" s="81">
        <f>ltprof09!AH161</f>
        <v>44.477058550903756</v>
      </c>
    </row>
    <row r="162" spans="2:19" ht="12" thickBot="1">
      <c r="B162" s="66"/>
      <c r="C162" s="98" t="s">
        <v>140</v>
      </c>
      <c r="D162" s="63" t="s">
        <v>46</v>
      </c>
      <c r="E162" s="85">
        <f>IF(ISERROR(HLOOKUP(ltprof09!$A$250,ltprof09!$J$2:$AD$247,ltprof09!A162,0)*100),"-",(HLOOKUP(ltprof09!$A$250,ltprof09!$J$2:$AD$247,ltprof09!A162,0)*100))</f>
        <v>-4.4502920272198798</v>
      </c>
      <c r="F162" s="86">
        <f>HLOOKUP(ltprof09!$A$250,pivå!$J$1:$AD$247,ltprof09!A163,0)</f>
        <v>46.059508889999996</v>
      </c>
      <c r="G162" s="86">
        <f>pivå!AE162</f>
        <v>48.204761550000001</v>
      </c>
      <c r="H162" s="86">
        <f>MAX(pivå!J162:AE162)</f>
        <v>68.619233109999996</v>
      </c>
      <c r="I162" s="86">
        <f>MIN(pivå!J162:AE162)</f>
        <v>36.676161720000003</v>
      </c>
      <c r="J162" s="85">
        <f>(ltprof09!AG162+ltprof09!AH162)</f>
        <v>66.265386162873767</v>
      </c>
      <c r="K162" s="85" t="str">
        <f>IF(ISERROR(HLOOKUP(ltprof09!$A$250,'ltprof tidigare'!$J$2:$AF$247,ltprof09!A162,0)*100),"-",(HLOOKUP(ltprof09!$A$250,'ltprof tidigare'!$J$2:$AF$247,ltprof09!A162,0)*100))</f>
        <v>-</v>
      </c>
      <c r="L162" s="85" t="str">
        <f>HLOOKUP(ltprof09!$A$250,Tidigare_värde!$J$1:$AD$247,ltprof09!A163,0)</f>
        <v>us</v>
      </c>
      <c r="M162" s="195" t="str">
        <f>IF(ISERROR(IF(pivå!I162=0,((F162-L162)/L162)*100,(((F162-L162)/L162)*100)*-1)),"-",IF(pivå!I162=0,((F162-L162)/L162)*100,(((F162-L162)/L162)*100)*-1))</f>
        <v>-</v>
      </c>
      <c r="N162" s="82"/>
      <c r="O162" s="82"/>
      <c r="P162" s="82"/>
      <c r="Q162" s="82"/>
      <c r="R162" s="81">
        <f>ltprof09!AG162</f>
        <v>42.349491841848966</v>
      </c>
      <c r="S162" s="81">
        <f>ltprof09!AH162</f>
        <v>23.915894321024801</v>
      </c>
    </row>
    <row r="163" spans="2:19">
      <c r="B163" s="65" t="s">
        <v>319</v>
      </c>
      <c r="C163" s="97"/>
      <c r="D163" s="51" t="s">
        <v>47</v>
      </c>
      <c r="E163" s="82">
        <f>IF(ISERROR(HLOOKUP(ltprof09!$A$250,ltprof09!$J$2:$AD$247,ltprof09!A163,0)*100),"-",(HLOOKUP(ltprof09!$A$250,ltprof09!$J$2:$AD$247,ltprof09!A163,0)*100))</f>
        <v>-13.611644273832383</v>
      </c>
      <c r="F163" s="83">
        <f>HLOOKUP(ltprof09!$A$250,pivå!$J$1:$AD$247,ltprof09!A164,0)</f>
        <v>54.01</v>
      </c>
      <c r="G163" s="83">
        <f>pivå!AE163</f>
        <v>62.52</v>
      </c>
      <c r="H163" s="83">
        <f>MAX(pivå!J163:AE163)</f>
        <v>68.260000000000005</v>
      </c>
      <c r="I163" s="83">
        <f>MIN(pivå!J163:AE163)</f>
        <v>54.01</v>
      </c>
      <c r="J163" s="82">
        <f>(ltprof09!AG163+ltprof09!AH163)</f>
        <v>22.79270633397314</v>
      </c>
      <c r="K163" s="82">
        <f>IF(ISERROR(HLOOKUP(ltprof09!$A$250,'ltprof tidigare'!$J$2:$AF$247,ltprof09!A163,0)*100),"-",(HLOOKUP(ltprof09!$A$250,'ltprof tidigare'!$J$2:$AF$247,ltprof09!A163,0)*100))</f>
        <v>-0.92100602196245673</v>
      </c>
      <c r="L163" s="82">
        <f>HLOOKUP(ltprof09!$A$250,Tidigare_värde!$J$1:$AD$247,ltprof09!A164,0)</f>
        <v>55.94</v>
      </c>
      <c r="M163" s="194">
        <f>IF(ISERROR(IF(pivå!I163=0,((F163-L163)/L163)*100,(((F163-L163)/L163)*100)*-1)),"-",IF(pivå!I163=0,((F163-L163)/L163)*100,(((F163-L163)/L163)*100)*-1))</f>
        <v>-3.4501251340722199</v>
      </c>
      <c r="N163" s="82"/>
      <c r="O163" s="82"/>
      <c r="P163" s="82"/>
      <c r="Q163" s="82"/>
      <c r="R163" s="81">
        <f>ltprof09!AG163</f>
        <v>9.1810620601407571</v>
      </c>
      <c r="S163" s="81">
        <f>ltprof09!AH163</f>
        <v>13.611644273832383</v>
      </c>
    </row>
    <row r="164" spans="2:19">
      <c r="B164" s="65"/>
      <c r="C164" s="97"/>
      <c r="D164" s="51" t="s">
        <v>48</v>
      </c>
      <c r="E164" s="82">
        <f>IF(ISERROR(HLOOKUP(ltprof09!$A$250,ltprof09!$J$2:$AD$247,ltprof09!A164,0)*100),"-",(HLOOKUP(ltprof09!$A$250,ltprof09!$J$2:$AD$247,ltprof09!A164,0)*100))</f>
        <v>2.996189816418422</v>
      </c>
      <c r="F164" s="83">
        <f>HLOOKUP(ltprof09!$A$250,pivå!$J$1:$AD$247,ltprof09!A165,0)</f>
        <v>59.47</v>
      </c>
      <c r="G164" s="83">
        <f>pivå!AE164</f>
        <v>57.74</v>
      </c>
      <c r="H164" s="83">
        <f>MAX(pivå!J164:AE164)</f>
        <v>68.59</v>
      </c>
      <c r="I164" s="83">
        <f>MIN(pivå!J164:AE164)</f>
        <v>51.62</v>
      </c>
      <c r="J164" s="82">
        <f>(ltprof09!AG164+ltprof09!AH164)</f>
        <v>29.390370626948396</v>
      </c>
      <c r="K164" s="82">
        <f>IF(ISERROR(HLOOKUP(ltprof09!$A$250,'ltprof tidigare'!$J$2:$AF$247,ltprof09!A164,0)*100),"-",(HLOOKUP(ltprof09!$A$250,'ltprof tidigare'!$J$2:$AF$247,ltprof09!A164,0)*100))</f>
        <v>-6.7305919232896905</v>
      </c>
      <c r="L164" s="82">
        <f>HLOOKUP(ltprof09!$A$250,Tidigare_värde!$J$1:$AD$247,ltprof09!A165,0)</f>
        <v>50.58</v>
      </c>
      <c r="M164" s="194">
        <f>IF(ISERROR(IF(pivå!I164=0,((F164-L164)/L164)*100,(((F164-L164)/L164)*100)*-1)),"-",IF(pivå!I164=0,((F164-L164)/L164)*100,(((F164-L164)/L164)*100)*-1))</f>
        <v>17.576117042309214</v>
      </c>
      <c r="N164" s="82"/>
      <c r="O164" s="82"/>
      <c r="P164" s="82"/>
      <c r="Q164" s="82"/>
      <c r="R164" s="81">
        <f>ltprof09!AG164</f>
        <v>18.791132663664705</v>
      </c>
      <c r="S164" s="81">
        <f>ltprof09!AH164</f>
        <v>10.599237963283693</v>
      </c>
    </row>
    <row r="165" spans="2:19">
      <c r="B165" s="65"/>
      <c r="C165" s="97"/>
      <c r="D165" s="51" t="s">
        <v>49</v>
      </c>
      <c r="E165" s="82">
        <f>IF(ISERROR(HLOOKUP(ltprof09!$A$250,ltprof09!$J$2:$AD$247,ltprof09!A165,0)*100),"-",(HLOOKUP(ltprof09!$A$250,ltprof09!$J$2:$AD$247,ltprof09!A165,0)*100))</f>
        <v>-5.8127478791561158</v>
      </c>
      <c r="F165" s="83">
        <f>HLOOKUP(ltprof09!$A$250,pivå!$J$1:$AD$247,ltprof09!A166,0)</f>
        <v>56.729631429999998</v>
      </c>
      <c r="G165" s="83">
        <f>pivå!AE165</f>
        <v>60.230689560000002</v>
      </c>
      <c r="H165" s="83">
        <f>MAX(pivå!J165:AE165)</f>
        <v>63.994112919999999</v>
      </c>
      <c r="I165" s="83">
        <f>MIN(pivå!J165:AE165)</f>
        <v>53.304363989999999</v>
      </c>
      <c r="J165" s="82">
        <f>(ltprof09!AG165+ltprof09!AH165)</f>
        <v>17.748010205579988</v>
      </c>
      <c r="K165" s="82">
        <f>IF(ISERROR(HLOOKUP(ltprof09!$A$250,'ltprof tidigare'!$J$2:$AF$247,ltprof09!A165,0)*100),"-",(HLOOKUP(ltprof09!$A$250,'ltprof tidigare'!$J$2:$AF$247,ltprof09!A165,0)*100))</f>
        <v>-3.5588418364967955</v>
      </c>
      <c r="L165" s="82">
        <f>HLOOKUP(ltprof09!$A$250,Tidigare_värde!$J$1:$AD$247,ltprof09!A166,0)</f>
        <v>53.426797430000001</v>
      </c>
      <c r="M165" s="194">
        <f>IF(ISERROR(IF(pivå!I165=0,((F165-L165)/L165)*100,(((F165-L165)/L165)*100)*-1)),"-",IF(pivå!I165=0,((F165-L165)/L165)*100,(((F165-L165)/L165)*100)*-1))</f>
        <v>6.1819801277203323</v>
      </c>
      <c r="N165" s="82"/>
      <c r="O165" s="82"/>
      <c r="P165" s="82"/>
      <c r="Q165" s="82"/>
      <c r="R165" s="81">
        <f>ltprof09!AG165</f>
        <v>6.2483484540733807</v>
      </c>
      <c r="S165" s="81">
        <f>ltprof09!AH165</f>
        <v>11.499661751506608</v>
      </c>
    </row>
    <row r="166" spans="2:19">
      <c r="B166" s="65"/>
      <c r="C166" s="97"/>
      <c r="D166" s="51" t="s">
        <v>50</v>
      </c>
      <c r="E166" s="82">
        <f>IF(ISERROR(HLOOKUP(ltprof09!$A$250,ltprof09!$J$2:$AD$247,ltprof09!A166,0)*100),"-",(HLOOKUP(ltprof09!$A$250,ltprof09!$J$2:$AD$247,ltprof09!A166,0)*100))</f>
        <v>-1.6677357280307874</v>
      </c>
      <c r="F166" s="83">
        <f>HLOOKUP(ltprof09!$A$250,pivå!$J$1:$AD$247,ltprof09!A167,0)</f>
        <v>61.32</v>
      </c>
      <c r="G166" s="83">
        <f>pivå!AE166</f>
        <v>62.36</v>
      </c>
      <c r="H166" s="83">
        <f>MAX(pivå!J166:AE166)</f>
        <v>80.44</v>
      </c>
      <c r="I166" s="83">
        <f>MIN(pivå!J166:AE166)</f>
        <v>46.79</v>
      </c>
      <c r="J166" s="82">
        <f>(ltprof09!AG166+ltprof09!AH166)</f>
        <v>53.960872354073118</v>
      </c>
      <c r="K166" s="82">
        <f>IF(ISERROR(HLOOKUP(ltprof09!$A$250,'ltprof tidigare'!$J$2:$AF$247,ltprof09!A166,0)*100),"-",(HLOOKUP(ltprof09!$A$250,'ltprof tidigare'!$J$2:$AF$247,ltprof09!A166,0)*100))</f>
        <v>-0.22306108442004557</v>
      </c>
      <c r="L166" s="82">
        <f>HLOOKUP(ltprof09!$A$250,Tidigare_värde!$J$1:$AD$247,ltprof09!A167,0)</f>
        <v>58.15</v>
      </c>
      <c r="M166" s="194">
        <f>IF(ISERROR(IF(pivå!I166=0,((F166-L166)/L166)*100,(((F166-L166)/L166)*100)*-1)),"-",IF(pivå!I166=0,((F166-L166)/L166)*100,(((F166-L166)/L166)*100)*-1))</f>
        <v>5.4514187446259701</v>
      </c>
      <c r="N166" s="82"/>
      <c r="O166" s="82"/>
      <c r="P166" s="82"/>
      <c r="Q166" s="82"/>
      <c r="R166" s="81">
        <f>ltprof09!AG166</f>
        <v>28.992944194996788</v>
      </c>
      <c r="S166" s="81">
        <f>ltprof09!AH166</f>
        <v>24.967928159076333</v>
      </c>
    </row>
    <row r="167" spans="2:19">
      <c r="B167" s="65"/>
      <c r="C167" s="97"/>
      <c r="D167" s="51" t="s">
        <v>51</v>
      </c>
      <c r="E167" s="82">
        <f>IF(ISERROR(HLOOKUP(ltprof09!$A$250,ltprof09!$J$2:$AD$247,ltprof09!A167,0)*100),"-",(HLOOKUP(ltprof09!$A$250,ltprof09!$J$2:$AD$247,ltprof09!A167,0)*100))</f>
        <v>7.7323919986552383</v>
      </c>
      <c r="F167" s="83">
        <f>HLOOKUP(ltprof09!$A$250,pivå!$J$1:$AD$247,ltprof09!A168,0)</f>
        <v>64.09</v>
      </c>
      <c r="G167" s="83">
        <f>pivå!AE167</f>
        <v>59.49</v>
      </c>
      <c r="H167" s="83">
        <f>MAX(pivå!J167:AE167)</f>
        <v>68.180000000000007</v>
      </c>
      <c r="I167" s="83">
        <f>MIN(pivå!J167:AE167)</f>
        <v>50.36</v>
      </c>
      <c r="J167" s="82">
        <f>(ltprof09!AG167+ltprof09!AH167)</f>
        <v>29.954614220877474</v>
      </c>
      <c r="K167" s="82">
        <f>IF(ISERROR(HLOOKUP(ltprof09!$A$250,'ltprof tidigare'!$J$2:$AF$247,ltprof09!A167,0)*100),"-",(HLOOKUP(ltprof09!$A$250,'ltprof tidigare'!$J$2:$AF$247,ltprof09!A167,0)*100))</f>
        <v>11.390955924441913</v>
      </c>
      <c r="L167" s="82">
        <f>HLOOKUP(ltprof09!$A$250,Tidigare_värde!$J$1:$AD$247,ltprof09!A168,0)</f>
        <v>58.38</v>
      </c>
      <c r="M167" s="194">
        <f>IF(ISERROR(IF(pivå!I167=0,((F167-L167)/L167)*100,(((F167-L167)/L167)*100)*-1)),"-",IF(pivå!I167=0,((F167-L167)/L167)*100,(((F167-L167)/L167)*100)*-1))</f>
        <v>9.7807468311065442</v>
      </c>
      <c r="N167" s="82"/>
      <c r="O167" s="82"/>
      <c r="P167" s="82"/>
      <c r="Q167" s="82"/>
      <c r="R167" s="81">
        <f>ltprof09!AG167</f>
        <v>14.607497058329139</v>
      </c>
      <c r="S167" s="81">
        <f>ltprof09!AH167</f>
        <v>15.347117162548333</v>
      </c>
    </row>
    <row r="168" spans="2:19">
      <c r="B168" s="65"/>
      <c r="C168" s="97"/>
      <c r="D168" s="51" t="s">
        <v>52</v>
      </c>
      <c r="E168" s="82">
        <f>IF(ISERROR(HLOOKUP(ltprof09!$A$250,ltprof09!$J$2:$AD$247,ltprof09!A168,0)*100),"-",(HLOOKUP(ltprof09!$A$250,ltprof09!$J$2:$AD$247,ltprof09!A168,0)*100))</f>
        <v>3.5676566321594207</v>
      </c>
      <c r="F168" s="83">
        <f>HLOOKUP(ltprof09!$A$250,pivå!$J$1:$AD$247,ltprof09!A169,0)</f>
        <v>62.927503809999997</v>
      </c>
      <c r="G168" s="83">
        <f>pivå!AE168</f>
        <v>60.75980268</v>
      </c>
      <c r="H168" s="83">
        <f>MAX(pivå!J168:AE168)</f>
        <v>69.834874110000001</v>
      </c>
      <c r="I168" s="83">
        <f>MIN(pivå!J168:AE168)</f>
        <v>50.617066620000003</v>
      </c>
      <c r="J168" s="82">
        <f>(ltprof09!AG168+ltprof09!AH168)</f>
        <v>31.629147301898378</v>
      </c>
      <c r="K168" s="82">
        <f>IF(ISERROR(HLOOKUP(ltprof09!$A$250,'ltprof tidigare'!$J$2:$AF$247,ltprof09!A168,0)*100),"-",(HLOOKUP(ltprof09!$A$250,'ltprof tidigare'!$J$2:$AF$247,ltprof09!A168,0)*100))</f>
        <v>5.6903644679320537</v>
      </c>
      <c r="L168" s="82">
        <f>HLOOKUP(ltprof09!$A$250,Tidigare_värde!$J$1:$AD$247,ltprof09!A169,0)</f>
        <v>58.194955389999997</v>
      </c>
      <c r="M168" s="194">
        <f>IF(ISERROR(IF(pivå!I168=0,((F168-L168)/L168)*100,(((F168-L168)/L168)*100)*-1)),"-",IF(pivå!I168=0,((F168-L168)/L168)*100,(((F168-L168)/L168)*100)*-1))</f>
        <v>8.1322313734657889</v>
      </c>
      <c r="N168" s="82"/>
      <c r="O168" s="82"/>
      <c r="P168" s="82"/>
      <c r="Q168" s="82"/>
      <c r="R168" s="81">
        <f>ltprof09!AG168</f>
        <v>14.93597910084589</v>
      </c>
      <c r="S168" s="81">
        <f>ltprof09!AH168</f>
        <v>16.693168201052487</v>
      </c>
    </row>
    <row r="169" spans="2:19">
      <c r="B169" s="65"/>
      <c r="C169" s="97"/>
      <c r="D169" s="51" t="s">
        <v>53</v>
      </c>
      <c r="E169" s="82">
        <f>IF(ISERROR(HLOOKUP(ltprof09!$A$250,ltprof09!$J$2:$AD$247,ltprof09!A169,0)*100),"-",(HLOOKUP(ltprof09!$A$250,ltprof09!$J$2:$AD$247,ltprof09!A169,0)*100))</f>
        <v>1.9363605480692943</v>
      </c>
      <c r="F169" s="83">
        <f>HLOOKUP(ltprof09!$A$250,pivå!$J$1:$AD$247,ltprof09!A170,0)</f>
        <v>90.02</v>
      </c>
      <c r="G169" s="83">
        <f>pivå!AE169</f>
        <v>88.31</v>
      </c>
      <c r="H169" s="83">
        <f>MAX(pivå!J169:AE169)</f>
        <v>90.16</v>
      </c>
      <c r="I169" s="83">
        <f>MIN(pivå!J169:AE169)</f>
        <v>85.89</v>
      </c>
      <c r="J169" s="82">
        <f>(ltprof09!AG169+ltprof09!AH169)</f>
        <v>4.8352394972256771</v>
      </c>
      <c r="K169" s="82">
        <f>IF(ISERROR(HLOOKUP(ltprof09!$A$250,'ltprof tidigare'!$J$2:$AF$247,ltprof09!A169,0)*100),"-",(HLOOKUP(ltprof09!$A$250,'ltprof tidigare'!$J$2:$AF$247,ltprof09!A169,0)*100))</f>
        <v>1.7654777525945413</v>
      </c>
      <c r="L169" s="82">
        <f>HLOOKUP(ltprof09!$A$250,Tidigare_värde!$J$1:$AD$247,ltprof09!A170,0)</f>
        <v>85.31</v>
      </c>
      <c r="M169" s="194">
        <f>IF(ISERROR(IF(pivå!I169=0,((F169-L169)/L169)*100,(((F169-L169)/L169)*100)*-1)),"-",IF(pivå!I169=0,((F169-L169)/L169)*100,(((F169-L169)/L169)*100)*-1))</f>
        <v>5.5210409096237179</v>
      </c>
      <c r="N169" s="82"/>
      <c r="O169" s="82"/>
      <c r="P169" s="82"/>
      <c r="Q169" s="82"/>
      <c r="R169" s="81">
        <f>ltprof09!AG169</f>
        <v>2.0948929906012843</v>
      </c>
      <c r="S169" s="81">
        <f>ltprof09!AH169</f>
        <v>2.7403465066243933</v>
      </c>
    </row>
    <row r="170" spans="2:19">
      <c r="B170" s="65"/>
      <c r="C170" s="97" t="s">
        <v>140</v>
      </c>
      <c r="D170" s="51" t="s">
        <v>54</v>
      </c>
      <c r="E170" s="82">
        <f>IF(ISERROR(HLOOKUP(ltprof09!$A$250,ltprof09!$J$2:$AD$247,ltprof09!A170,0)*100),"-",(HLOOKUP(ltprof09!$A$250,ltprof09!$J$2:$AD$247,ltprof09!A170,0)*100))</f>
        <v>2.7912169705991809</v>
      </c>
      <c r="F170" s="83">
        <f>HLOOKUP(ltprof09!$A$250,pivå!$J$1:$AD$247,ltprof09!A171,0)</f>
        <v>27.62</v>
      </c>
      <c r="G170" s="83">
        <f>pivå!AE170</f>
        <v>26.87</v>
      </c>
      <c r="H170" s="83">
        <f>MAX(pivå!J170:AE170)</f>
        <v>32.78</v>
      </c>
      <c r="I170" s="83">
        <f>MIN(pivå!J170:AE170)</f>
        <v>16.190000000000001</v>
      </c>
      <c r="J170" s="82">
        <f>(ltprof09!AG170+ltprof09!AH170)</f>
        <v>61.741719389653888</v>
      </c>
      <c r="K170" s="82">
        <f>IF(ISERROR(HLOOKUP(ltprof09!$A$250,'ltprof tidigare'!$J$2:$AF$247,ltprof09!A170,0)*100),"-",(HLOOKUP(ltprof09!$A$250,'ltprof tidigare'!$J$2:$AF$247,ltprof09!A170,0)*100))</f>
        <v>-20.272982737856285</v>
      </c>
      <c r="L170" s="82">
        <f>HLOOKUP(ltprof09!$A$250,Tidigare_värde!$J$1:$AD$247,ltprof09!A171,0)</f>
        <v>19.86</v>
      </c>
      <c r="M170" s="194">
        <f>IF(ISERROR(IF(pivå!I170=0,((F170-L170)/L170)*100,(((F170-L170)/L170)*100)*-1)),"-",IF(pivå!I170=0,((F170-L170)/L170)*100,(((F170-L170)/L170)*100)*-1))</f>
        <v>39.073514602215518</v>
      </c>
      <c r="N170" s="82"/>
      <c r="O170" s="82"/>
      <c r="P170" s="82"/>
      <c r="Q170" s="82"/>
      <c r="R170" s="81">
        <f>ltprof09!AG170</f>
        <v>21.99478972832155</v>
      </c>
      <c r="S170" s="81">
        <f>ltprof09!AH170</f>
        <v>39.746929661332338</v>
      </c>
    </row>
    <row r="171" spans="2:19">
      <c r="B171" s="65"/>
      <c r="C171" s="97" t="s">
        <v>140</v>
      </c>
      <c r="D171" s="51" t="s">
        <v>55</v>
      </c>
      <c r="E171" s="82">
        <f>IF(ISERROR(HLOOKUP(ltprof09!$A$250,ltprof09!$J$2:$AD$247,ltprof09!A171,0)*100),"-",(HLOOKUP(ltprof09!$A$250,ltprof09!$J$2:$AD$247,ltprof09!A171,0)*100))</f>
        <v>8.9311163895486896</v>
      </c>
      <c r="F171" s="83">
        <f>HLOOKUP(ltprof09!$A$250,pivå!$J$1:$AD$247,ltprof09!A172,0)</f>
        <v>22.93</v>
      </c>
      <c r="G171" s="83">
        <f>pivå!AE171</f>
        <v>21.05</v>
      </c>
      <c r="H171" s="83">
        <f>MAX(pivå!J171:AE171)</f>
        <v>25.24</v>
      </c>
      <c r="I171" s="83">
        <f>MIN(pivå!J171:AE171)</f>
        <v>10.24</v>
      </c>
      <c r="J171" s="82">
        <f>(ltprof09!AG171+ltprof09!AH171)</f>
        <v>71.25890736342042</v>
      </c>
      <c r="K171" s="82">
        <f>IF(ISERROR(HLOOKUP(ltprof09!$A$250,'ltprof tidigare'!$J$2:$AF$247,ltprof09!A171,0)*100),"-",(HLOOKUP(ltprof09!$A$250,'ltprof tidigare'!$J$2:$AF$247,ltprof09!A171,0)*100))</f>
        <v>-6.1838440111420585</v>
      </c>
      <c r="L171" s="82">
        <f>HLOOKUP(ltprof09!$A$250,Tidigare_värde!$J$1:$AD$247,ltprof09!A172,0)</f>
        <v>16.84</v>
      </c>
      <c r="M171" s="194">
        <f>IF(ISERROR(IF(pivå!I171=0,((F171-L171)/L171)*100,(((F171-L171)/L171)*100)*-1)),"-",IF(pivå!I171=0,((F171-L171)/L171)*100,(((F171-L171)/L171)*100)*-1))</f>
        <v>36.163895486935864</v>
      </c>
      <c r="N171" s="82"/>
      <c r="O171" s="82"/>
      <c r="P171" s="82"/>
      <c r="Q171" s="82"/>
      <c r="R171" s="81">
        <f>ltprof09!AG171</f>
        <v>19.904988123515427</v>
      </c>
      <c r="S171" s="81">
        <f>ltprof09!AH171</f>
        <v>51.35391923990499</v>
      </c>
    </row>
    <row r="172" spans="2:19">
      <c r="B172" s="65"/>
      <c r="C172" s="97" t="s">
        <v>140</v>
      </c>
      <c r="D172" s="51" t="s">
        <v>56</v>
      </c>
      <c r="E172" s="82">
        <f>IF(ISERROR(HLOOKUP(ltprof09!$A$250,ltprof09!$J$2:$AD$247,ltprof09!A172,0)*100),"-",(HLOOKUP(ltprof09!$A$250,ltprof09!$J$2:$AD$247,ltprof09!A172,0)*100))</f>
        <v>5.9687394011298371</v>
      </c>
      <c r="F172" s="83">
        <f>HLOOKUP(ltprof09!$A$250,pivå!$J$1:$AD$247,ltprof09!A173,0)</f>
        <v>25.121861339999999</v>
      </c>
      <c r="G172" s="83">
        <f>pivå!AE172</f>
        <v>23.70686061</v>
      </c>
      <c r="H172" s="83">
        <f>MAX(pivå!J172:AE172)</f>
        <v>26.915898859999999</v>
      </c>
      <c r="I172" s="83">
        <f>MIN(pivå!J172:AE172)</f>
        <v>16.600562119999999</v>
      </c>
      <c r="J172" s="82">
        <f>(ltprof09!AG172+ltprof09!AH172)</f>
        <v>43.512031853128612</v>
      </c>
      <c r="K172" s="82">
        <f>IF(ISERROR(HLOOKUP(ltprof09!$A$250,'ltprof tidigare'!$J$2:$AF$247,ltprof09!A172,0)*100),"-",(HLOOKUP(ltprof09!$A$250,'ltprof tidigare'!$J$2:$AF$247,ltprof09!A172,0)*100))</f>
        <v>-13.741910521147569</v>
      </c>
      <c r="L172" s="82">
        <f>HLOOKUP(ltprof09!$A$250,Tidigare_värde!$J$1:$AD$247,ltprof09!A173,0)</f>
        <v>17.86146647</v>
      </c>
      <c r="M172" s="194">
        <f>IF(ISERROR(IF(pivå!I172=0,((F172-L172)/L172)*100,(((F172-L172)/L172)*100)*-1)),"-",IF(pivå!I172=0,((F172-L172)/L172)*100,(((F172-L172)/L172)*100)*-1))</f>
        <v>40.648369394497976</v>
      </c>
      <c r="N172" s="82"/>
      <c r="O172" s="82"/>
      <c r="P172" s="82"/>
      <c r="Q172" s="82"/>
      <c r="R172" s="81">
        <f>ltprof09!AG172</f>
        <v>13.53632732225357</v>
      </c>
      <c r="S172" s="81">
        <f>ltprof09!AH172</f>
        <v>29.975704530875042</v>
      </c>
    </row>
    <row r="173" spans="2:19">
      <c r="B173" s="65"/>
      <c r="C173" s="97"/>
      <c r="D173" s="51" t="s">
        <v>57</v>
      </c>
      <c r="E173" s="82">
        <f>IF(ISERROR(HLOOKUP(ltprof09!$A$250,ltprof09!$J$2:$AD$247,ltprof09!A173,0)*100),"-",(HLOOKUP(ltprof09!$A$250,ltprof09!$J$2:$AD$247,ltprof09!A173,0)*100))</f>
        <v>-47.300215982721397</v>
      </c>
      <c r="F173" s="83">
        <f>HLOOKUP(ltprof09!$A$250,pivå!$J$1:$AD$247,ltprof09!A174,0)</f>
        <v>13.64</v>
      </c>
      <c r="G173" s="83">
        <f>pivå!AE173</f>
        <v>9.26</v>
      </c>
      <c r="H173" s="83">
        <f>MAX(pivå!J173:AE173)</f>
        <v>14.67</v>
      </c>
      <c r="I173" s="83">
        <f>MIN(pivå!J173:AE173)</f>
        <v>2</v>
      </c>
      <c r="J173" s="82">
        <f>(ltprof09!AG173+ltprof09!AH173)</f>
        <v>136.82505399568035</v>
      </c>
      <c r="K173" s="82" t="str">
        <f>IF(ISERROR(HLOOKUP(ltprof09!$A$250,'ltprof tidigare'!$J$2:$AF$247,ltprof09!A173,0)*100),"-",(HLOOKUP(ltprof09!$A$250,'ltprof tidigare'!$J$2:$AF$247,ltprof09!A173,0)*100))</f>
        <v>-</v>
      </c>
      <c r="L173" s="82" t="str">
        <f>HLOOKUP(ltprof09!$A$250,Tidigare_värde!$J$1:$AD$247,ltprof09!A174,0)</f>
        <v>us</v>
      </c>
      <c r="M173" s="194" t="str">
        <f>IF(ISERROR(IF(pivå!I173=0,((F173-L173)/L173)*100,(((F173-L173)/L173)*100)*-1)),"-",IF(pivå!I173=0,((F173-L173)/L173)*100,(((F173-L173)/L173)*100)*-1))</f>
        <v>-</v>
      </c>
      <c r="N173" s="82"/>
      <c r="O173" s="82"/>
      <c r="P173" s="82"/>
      <c r="Q173" s="82"/>
      <c r="R173" s="81">
        <f>ltprof09!AG173</f>
        <v>78.40172786177105</v>
      </c>
      <c r="S173" s="81">
        <f>ltprof09!AH173</f>
        <v>58.423326133909292</v>
      </c>
    </row>
    <row r="174" spans="2:19">
      <c r="B174" s="65"/>
      <c r="C174" s="97"/>
      <c r="D174" s="51" t="s">
        <v>58</v>
      </c>
      <c r="E174" s="82">
        <f>IF(ISERROR(HLOOKUP(ltprof09!$A$250,ltprof09!$J$2:$AD$247,ltprof09!A174,0)*100),"-",(HLOOKUP(ltprof09!$A$250,ltprof09!$J$2:$AD$247,ltprof09!A174,0)*100))</f>
        <v>-4.9327354260089589</v>
      </c>
      <c r="F174" s="83">
        <f>HLOOKUP(ltprof09!$A$250,pivå!$J$1:$AD$247,ltprof09!A175,0)</f>
        <v>11.7</v>
      </c>
      <c r="G174" s="83">
        <f>pivå!AE174</f>
        <v>11.15</v>
      </c>
      <c r="H174" s="83">
        <f>MAX(pivå!J174:AE174)</f>
        <v>16.41</v>
      </c>
      <c r="I174" s="83">
        <f>MIN(pivå!J174:AE174)</f>
        <v>2.34</v>
      </c>
      <c r="J174" s="82">
        <f>(ltprof09!AG174+ltprof09!AH174)</f>
        <v>126.18834080717488</v>
      </c>
      <c r="K174" s="82" t="str">
        <f>IF(ISERROR(HLOOKUP(ltprof09!$A$250,'ltprof tidigare'!$J$2:$AF$247,ltprof09!A174,0)*100),"-",(HLOOKUP(ltprof09!$A$250,'ltprof tidigare'!$J$2:$AF$247,ltprof09!A174,0)*100))</f>
        <v>-</v>
      </c>
      <c r="L174" s="82" t="str">
        <f>HLOOKUP(ltprof09!$A$250,Tidigare_värde!$J$1:$AD$247,ltprof09!A175,0)</f>
        <v>us</v>
      </c>
      <c r="M174" s="194" t="str">
        <f>IF(ISERROR(IF(pivå!I174=0,((F174-L174)/L174)*100,(((F174-L174)/L174)*100)*-1)),"-",IF(pivå!I174=0,((F174-L174)/L174)*100,(((F174-L174)/L174)*100)*-1))</f>
        <v>-</v>
      </c>
      <c r="N174" s="82"/>
      <c r="O174" s="82"/>
      <c r="P174" s="82"/>
      <c r="Q174" s="82"/>
      <c r="R174" s="81">
        <f>ltprof09!AG174</f>
        <v>79.013452914798208</v>
      </c>
      <c r="S174" s="81">
        <f>ltprof09!AH174</f>
        <v>47.174887892376674</v>
      </c>
    </row>
    <row r="175" spans="2:19">
      <c r="B175" s="65"/>
      <c r="C175" s="97"/>
      <c r="D175" s="51" t="s">
        <v>59</v>
      </c>
      <c r="E175" s="82">
        <f>IF(ISERROR(HLOOKUP(ltprof09!$A$250,ltprof09!$J$2:$AD$247,ltprof09!A175,0)*100),"-",(HLOOKUP(ltprof09!$A$250,ltprof09!$J$2:$AD$247,ltprof09!A175,0)*100))</f>
        <v>-20.423892100192671</v>
      </c>
      <c r="F175" s="83">
        <f>HLOOKUP(ltprof09!$A$250,pivå!$J$1:$AD$247,ltprof09!A176,0)</f>
        <v>12.5</v>
      </c>
      <c r="G175" s="83">
        <f>pivå!AE175</f>
        <v>10.38</v>
      </c>
      <c r="H175" s="83">
        <f>MAX(pivå!J175:AE175)</f>
        <v>14.29</v>
      </c>
      <c r="I175" s="83">
        <f>MIN(pivå!J175:AE175)</f>
        <v>2.99</v>
      </c>
      <c r="J175" s="82">
        <f>(ltprof09!AG175+ltprof09!AH175)</f>
        <v>108.86319845857417</v>
      </c>
      <c r="K175" s="82" t="str">
        <f>IF(ISERROR(HLOOKUP(ltprof09!$A$250,'ltprof tidigare'!$J$2:$AF$247,ltprof09!A175,0)*100),"-",(HLOOKUP(ltprof09!$A$250,'ltprof tidigare'!$J$2:$AF$247,ltprof09!A175,0)*100))</f>
        <v>-</v>
      </c>
      <c r="L175" s="82" t="str">
        <f>HLOOKUP(ltprof09!$A$250,Tidigare_värde!$J$1:$AD$247,ltprof09!A176,0)</f>
        <v>us</v>
      </c>
      <c r="M175" s="194" t="str">
        <f>IF(ISERROR(IF(pivå!I175=0,((F175-L175)/L175)*100,(((F175-L175)/L175)*100)*-1)),"-",IF(pivå!I175=0,((F175-L175)/L175)*100,(((F175-L175)/L175)*100)*-1))</f>
        <v>-</v>
      </c>
      <c r="N175" s="82"/>
      <c r="O175" s="82"/>
      <c r="P175" s="82"/>
      <c r="Q175" s="82"/>
      <c r="R175" s="81">
        <f>ltprof09!AG175</f>
        <v>71.194605009633918</v>
      </c>
      <c r="S175" s="81">
        <f>ltprof09!AH175</f>
        <v>37.66859344894025</v>
      </c>
    </row>
    <row r="176" spans="2:19">
      <c r="B176" s="65"/>
      <c r="C176" s="97" t="s">
        <v>1496</v>
      </c>
      <c r="D176" s="51" t="s">
        <v>60</v>
      </c>
      <c r="E176" s="82">
        <f>IF(ISERROR(HLOOKUP(ltprof09!$A$250,ltprof09!$J$2:$AD$247,ltprof09!A176,0)*100),"-",(HLOOKUP(ltprof09!$A$250,ltprof09!$J$2:$AD$247,ltprof09!A176,0)*100))</f>
        <v>-11.597251437386065</v>
      </c>
      <c r="F176" s="83">
        <f>HLOOKUP(ltprof09!$A$250,pivå!$J$1:$AD$247,ltprof09!A177,0)</f>
        <v>63.04</v>
      </c>
      <c r="G176" s="83">
        <f>pivå!AE176</f>
        <v>71.31</v>
      </c>
      <c r="H176" s="83">
        <f>MAX(pivå!J176:AE176)</f>
        <v>83.38</v>
      </c>
      <c r="I176" s="83">
        <f>MIN(pivå!J176:AE176)</f>
        <v>58.58</v>
      </c>
      <c r="J176" s="82">
        <f>(ltprof09!AG176+ltprof09!AH176)</f>
        <v>34.777731033515636</v>
      </c>
      <c r="K176" s="82" t="str">
        <f>IF(ISERROR(HLOOKUP(ltprof09!$A$250,'ltprof tidigare'!$J$2:$AF$247,ltprof09!A176,0)*100),"-",(HLOOKUP(ltprof09!$A$250,'ltprof tidigare'!$J$2:$AF$247,ltprof09!A176,0)*100))</f>
        <v>-</v>
      </c>
      <c r="L176" s="82" t="str">
        <f>HLOOKUP(ltprof09!$A$250,Tidigare_värde!$J$1:$AD$247,ltprof09!A177,0)</f>
        <v>us</v>
      </c>
      <c r="M176" s="194" t="str">
        <f>IF(ISERROR(IF(pivå!I176=0,((F176-L176)/L176)*100,(((F176-L176)/L176)*100)*-1)),"-",IF(pivå!I176=0,((F176-L176)/L176)*100,(((F176-L176)/L176)*100)*-1))</f>
        <v>-</v>
      </c>
      <c r="N176" s="82"/>
      <c r="O176" s="82"/>
      <c r="P176" s="82"/>
      <c r="Q176" s="82"/>
      <c r="R176" s="81">
        <f>ltprof09!AG176</f>
        <v>16.926097321553769</v>
      </c>
      <c r="S176" s="81">
        <f>ltprof09!AH176</f>
        <v>17.851633711961863</v>
      </c>
    </row>
    <row r="177" spans="2:19" ht="12" thickBot="1">
      <c r="B177" s="66"/>
      <c r="C177" s="98" t="s">
        <v>1496</v>
      </c>
      <c r="D177" s="63" t="s">
        <v>61</v>
      </c>
      <c r="E177" s="85"/>
      <c r="F177" s="86"/>
      <c r="G177" s="86"/>
      <c r="H177" s="86"/>
      <c r="I177" s="86"/>
      <c r="J177" s="85"/>
      <c r="K177" s="85"/>
      <c r="L177" s="85"/>
      <c r="M177" s="195"/>
      <c r="N177" s="82"/>
      <c r="O177" s="82"/>
      <c r="P177" s="82"/>
      <c r="Q177" s="82"/>
      <c r="R177" s="81"/>
      <c r="S177" s="81"/>
    </row>
    <row r="178" spans="2:19">
      <c r="B178" s="65" t="s">
        <v>327</v>
      </c>
      <c r="C178" s="97"/>
      <c r="D178" s="51" t="s">
        <v>62</v>
      </c>
      <c r="E178" s="82">
        <f>IF(ISERROR(HLOOKUP(ltprof09!$A$250,ltprof09!$J$2:$AD$247,ltprof09!A178,0)*100),"-",(HLOOKUP(ltprof09!$A$250,ltprof09!$J$2:$AD$247,ltprof09!A178,0)*100))</f>
        <v>16.314279825495515</v>
      </c>
      <c r="F178" s="83">
        <f>HLOOKUP(ltprof09!$A$250,pivå!$J$1:$AD$247,ltprof09!A179,0)</f>
        <v>7.7957599999999996</v>
      </c>
      <c r="G178" s="83">
        <f>pivå!AE178</f>
        <v>9.3155199999999994</v>
      </c>
      <c r="H178" s="83">
        <f>MAX(pivå!J178:AE178)</f>
        <v>10.86295</v>
      </c>
      <c r="I178" s="83">
        <f>MIN(pivå!J178:AE178)</f>
        <v>6.9774599999999998</v>
      </c>
      <c r="J178" s="82">
        <f>(ltprof09!AG178+ltprof09!AH178)</f>
        <v>41.709856239909314</v>
      </c>
      <c r="K178" s="82" t="str">
        <f>IF(ISERROR(HLOOKUP(ltprof09!$A$250,'ltprof tidigare'!$J$2:$AF$247,ltprof09!A178,0)*100),"-",(HLOOKUP(ltprof09!$A$250,'ltprof tidigare'!$J$2:$AF$247,ltprof09!A178,0)*100))</f>
        <v>-</v>
      </c>
      <c r="L178" s="82" t="str">
        <f>HLOOKUP(ltprof09!$A$250,Tidigare_värde!$J$1:$AD$247,ltprof09!A179,0)</f>
        <v>us</v>
      </c>
      <c r="M178" s="194" t="str">
        <f>IF(ISERROR(IF(pivå!I178=0,((F178-L178)/L178)*100,(((F178-L178)/L178)*100)*-1)),"-",IF(pivå!I178=0,((F178-L178)/L178)*100,(((F178-L178)/L178)*100)*-1))</f>
        <v>-</v>
      </c>
      <c r="N178" s="82"/>
      <c r="O178" s="82"/>
      <c r="P178" s="82"/>
      <c r="Q178" s="82"/>
      <c r="R178" s="81">
        <f>ltprof09!AG178</f>
        <v>25.098545223455048</v>
      </c>
      <c r="S178" s="81">
        <f>ltprof09!AH178</f>
        <v>16.611311016454266</v>
      </c>
    </row>
    <row r="179" spans="2:19">
      <c r="B179" s="65"/>
      <c r="C179" s="97"/>
      <c r="D179" s="51" t="s">
        <v>63</v>
      </c>
      <c r="E179" s="82">
        <f>IF(ISERROR(HLOOKUP(ltprof09!$A$250,ltprof09!$J$2:$AD$247,ltprof09!A179,0)*100),"-",(HLOOKUP(ltprof09!$A$250,ltprof09!$J$2:$AD$247,ltprof09!A179,0)*100))</f>
        <v>14.573422033873909</v>
      </c>
      <c r="F179" s="83">
        <f>HLOOKUP(ltprof09!$A$250,pivå!$J$1:$AD$247,ltprof09!A180,0)</f>
        <v>19.58154</v>
      </c>
      <c r="G179" s="83">
        <f>pivå!AE179</f>
        <v>22.922070000000001</v>
      </c>
      <c r="H179" s="83">
        <f>MAX(pivå!J179:AE179)</f>
        <v>29.24231</v>
      </c>
      <c r="I179" s="83">
        <f>MIN(pivå!J179:AE179)</f>
        <v>17.852609999999999</v>
      </c>
      <c r="J179" s="82">
        <f>(ltprof09!AG179+ltprof09!AH179)</f>
        <v>49.68879337686343</v>
      </c>
      <c r="K179" s="82" t="str">
        <f>IF(ISERROR(HLOOKUP(ltprof09!$A$250,'ltprof tidigare'!$J$2:$AF$247,ltprof09!A179,0)*100),"-",(HLOOKUP(ltprof09!$A$250,'ltprof tidigare'!$J$2:$AF$247,ltprof09!A179,0)*100))</f>
        <v>-</v>
      </c>
      <c r="L179" s="82" t="str">
        <f>HLOOKUP(ltprof09!$A$250,Tidigare_värde!$J$1:$AD$247,ltprof09!A180,0)</f>
        <v>us</v>
      </c>
      <c r="M179" s="194" t="str">
        <f>IF(ISERROR(IF(pivå!I179=0,((F179-L179)/L179)*100,(((F179-L179)/L179)*100)*-1)),"-",IF(pivå!I179=0,((F179-L179)/L179)*100,(((F179-L179)/L179)*100)*-1))</f>
        <v>-</v>
      </c>
      <c r="N179" s="82"/>
      <c r="O179" s="82"/>
      <c r="P179" s="82"/>
      <c r="Q179" s="82"/>
      <c r="R179" s="81">
        <f>ltprof09!AG179</f>
        <v>22.116065433880983</v>
      </c>
      <c r="S179" s="81">
        <f>ltprof09!AH179</f>
        <v>27.57272794298245</v>
      </c>
    </row>
    <row r="180" spans="2:19">
      <c r="B180" s="65"/>
      <c r="C180" s="97"/>
      <c r="D180" s="51" t="s">
        <v>64</v>
      </c>
      <c r="E180" s="82">
        <f>IF(ISERROR(HLOOKUP(ltprof09!$A$250,ltprof09!$J$2:$AD$247,ltprof09!A180,0)*100),"-",(HLOOKUP(ltprof09!$A$250,ltprof09!$J$2:$AD$247,ltprof09!A180,0)*100))</f>
        <v>13.389643798431258</v>
      </c>
      <c r="F180" s="83">
        <f>HLOOKUP(ltprof09!$A$250,pivå!$J$1:$AD$247,ltprof09!A181,0)</f>
        <v>13.71973</v>
      </c>
      <c r="G180" s="83">
        <f>pivå!AE180</f>
        <v>15.84075</v>
      </c>
      <c r="H180" s="83">
        <f>MAX(pivå!J180:AE180)</f>
        <v>18.464739999999999</v>
      </c>
      <c r="I180" s="83">
        <f>MIN(pivå!J180:AE180)</f>
        <v>12.22691</v>
      </c>
      <c r="J180" s="82">
        <f>(ltprof09!AG180+ltprof09!AH180)</f>
        <v>39.378375392579258</v>
      </c>
      <c r="K180" s="82" t="str">
        <f>IF(ISERROR(HLOOKUP(ltprof09!$A$250,'ltprof tidigare'!$J$2:$AF$247,ltprof09!A180,0)*100),"-",(HLOOKUP(ltprof09!$A$250,'ltprof tidigare'!$J$2:$AF$247,ltprof09!A180,0)*100))</f>
        <v>-</v>
      </c>
      <c r="L180" s="82" t="str">
        <f>HLOOKUP(ltprof09!$A$250,Tidigare_värde!$J$1:$AD$247,ltprof09!A181,0)</f>
        <v>us</v>
      </c>
      <c r="M180" s="194" t="str">
        <f>IF(ISERROR(IF(pivå!I180=0,((F180-L180)/L180)*100,(((F180-L180)/L180)*100)*-1)),"-",IF(pivå!I180=0,((F180-L180)/L180)*100,(((F180-L180)/L180)*100)*-1))</f>
        <v>-</v>
      </c>
      <c r="N180" s="82"/>
      <c r="O180" s="82"/>
      <c r="P180" s="82"/>
      <c r="Q180" s="82"/>
      <c r="R180" s="81">
        <f>ltprof09!AG180</f>
        <v>22.813566276849265</v>
      </c>
      <c r="S180" s="81">
        <f>ltprof09!AH180</f>
        <v>16.564809115729993</v>
      </c>
    </row>
    <row r="181" spans="2:19">
      <c r="B181" s="65"/>
      <c r="C181" s="97"/>
      <c r="D181" s="51" t="s">
        <v>65</v>
      </c>
      <c r="E181" s="82">
        <f>IF(ISERROR(HLOOKUP(ltprof09!$A$250,ltprof09!$J$2:$AD$247,ltprof09!A181,0)*100),"-",(HLOOKUP(ltprof09!$A$250,ltprof09!$J$2:$AD$247,ltprof09!A181,0)*100))</f>
        <v>31.277087185424708</v>
      </c>
      <c r="F181" s="84">
        <f>HLOOKUP(ltprof09!$A$250,pivå!$J$1:$AD$247,ltprof09!A182,0)</f>
        <v>2619.746909</v>
      </c>
      <c r="G181" s="84">
        <f>pivå!AE181</f>
        <v>3812.0428860000002</v>
      </c>
      <c r="H181" s="84">
        <f>MAX(pivå!J181:AE181)</f>
        <v>4732.426923</v>
      </c>
      <c r="I181" s="84">
        <f>MIN(pivå!J181:AE181)</f>
        <v>2619.746909</v>
      </c>
      <c r="J181" s="82">
        <f>(ltprof09!AG181+ltprof09!AH181)</f>
        <v>55.421202677413945</v>
      </c>
      <c r="K181" s="82">
        <f>IF(ISERROR(HLOOKUP(ltprof09!$A$250,'ltprof tidigare'!$J$2:$AF$247,ltprof09!A181,0)*100),"-",(HLOOKUP(ltprof09!$A$250,'ltprof tidigare'!$J$2:$AF$247,ltprof09!A181,0)*100))</f>
        <v>35.257297747435487</v>
      </c>
      <c r="L181" s="82">
        <f>HLOOKUP(ltprof09!$A$250,Tidigare_värde!$J$1:$AD$247,ltprof09!A182,0)</f>
        <v>2463.8024869999999</v>
      </c>
      <c r="M181" s="194">
        <f>IF(ISERROR(IF(pivå!I181=0,((F181-L181)/L181)*100,(((F181-L181)/L181)*100)*-1)),"-",IF(pivå!I181=0,((F181-L181)/L181)*100,(((F181-L181)/L181)*100)*-1))</f>
        <v>-6.3294205936890116</v>
      </c>
      <c r="N181" s="82"/>
      <c r="O181" s="82"/>
      <c r="P181" s="82"/>
      <c r="Q181" s="82"/>
      <c r="R181" s="81">
        <f>ltprof09!AG181</f>
        <v>31.277087185424708</v>
      </c>
      <c r="S181" s="81">
        <f>ltprof09!AH181</f>
        <v>24.14411549198924</v>
      </c>
    </row>
    <row r="182" spans="2:19">
      <c r="B182" s="65"/>
      <c r="C182" s="97"/>
      <c r="D182" s="51" t="s">
        <v>66</v>
      </c>
      <c r="E182" s="82">
        <f>IF(ISERROR(HLOOKUP(ltprof09!$A$250,ltprof09!$J$2:$AD$247,ltprof09!A182,0)*100),"-",(HLOOKUP(ltprof09!$A$250,ltprof09!$J$2:$AD$247,ltprof09!A182,0)*100))</f>
        <v>26.88215123794534</v>
      </c>
      <c r="F182" s="84">
        <f>HLOOKUP(ltprof09!$A$250,pivå!$J$1:$AD$247,ltprof09!A183,0)</f>
        <v>1805.843543</v>
      </c>
      <c r="G182" s="84">
        <f>pivå!AE182</f>
        <v>2469.771162</v>
      </c>
      <c r="H182" s="84">
        <f>MAX(pivå!J182:AE182)</f>
        <v>3085.2827149999998</v>
      </c>
      <c r="I182" s="84">
        <f>MIN(pivå!J182:AE182)</f>
        <v>1754.720791</v>
      </c>
      <c r="J182" s="82">
        <f>(ltprof09!AG182+ltprof09!AH182)</f>
        <v>53.873895058460477</v>
      </c>
      <c r="K182" s="82">
        <f>IF(ISERROR(HLOOKUP(ltprof09!$A$250,'ltprof tidigare'!$J$2:$AF$247,ltprof09!A182,0)*100),"-",(HLOOKUP(ltprof09!$A$250,'ltprof tidigare'!$J$2:$AF$247,ltprof09!A182,0)*100))</f>
        <v>33.142463934272712</v>
      </c>
      <c r="L182" s="82">
        <f>HLOOKUP(ltprof09!$A$250,Tidigare_värde!$J$1:$AD$247,ltprof09!A183,0)</f>
        <v>1638.6977179999999</v>
      </c>
      <c r="M182" s="194">
        <f>IF(ISERROR(IF(pivå!I182=0,((F182-L182)/L182)*100,(((F182-L182)/L182)*100)*-1)),"-",IF(pivå!I182=0,((F182-L182)/L182)*100,(((F182-L182)/L182)*100)*-1))</f>
        <v>-10.199918091299867</v>
      </c>
      <c r="N182" s="82"/>
      <c r="O182" s="82"/>
      <c r="P182" s="82"/>
      <c r="Q182" s="82"/>
      <c r="R182" s="81">
        <f>ltprof09!AG182</f>
        <v>28.952090056026009</v>
      </c>
      <c r="S182" s="81">
        <f>ltprof09!AH182</f>
        <v>24.921805002434468</v>
      </c>
    </row>
    <row r="183" spans="2:19">
      <c r="B183" s="65"/>
      <c r="C183" s="97"/>
      <c r="D183" s="51" t="s">
        <v>67</v>
      </c>
      <c r="E183" s="82">
        <f>IF(ISERROR(HLOOKUP(ltprof09!$A$250,ltprof09!$J$2:$AD$247,ltprof09!A183,0)*100),"-",(HLOOKUP(ltprof09!$A$250,ltprof09!$J$2:$AD$247,ltprof09!A183,0)*100))</f>
        <v>29.893932715972387</v>
      </c>
      <c r="F183" s="84">
        <f>HLOOKUP(ltprof09!$A$250,pivå!$J$1:$AD$247,ltprof09!A184,0)</f>
        <v>2215.4093120000002</v>
      </c>
      <c r="G183" s="84">
        <f>pivå!AE183</f>
        <v>3160.0821409999999</v>
      </c>
      <c r="H183" s="84">
        <f>MAX(pivå!J183:AE183)</f>
        <v>3930.3647860000001</v>
      </c>
      <c r="I183" s="84">
        <f>MIN(pivå!J183:AE183)</f>
        <v>2215.4093120000002</v>
      </c>
      <c r="J183" s="82">
        <f>(ltprof09!AG183+ltprof09!AH183)</f>
        <v>54.269332171767743</v>
      </c>
      <c r="K183" s="82">
        <f>IF(ISERROR(HLOOKUP(ltprof09!$A$250,'ltprof tidigare'!$J$2:$AF$247,ltprof09!A183,0)*100),"-",(HLOOKUP(ltprof09!$A$250,'ltprof tidigare'!$J$2:$AF$247,ltprof09!A183,0)*100))</f>
        <v>34.656671719426555</v>
      </c>
      <c r="L183" s="82">
        <f>HLOOKUP(ltprof09!$A$250,Tidigare_värde!$J$1:$AD$247,ltprof09!A184,0)</f>
        <v>2059.0032230000002</v>
      </c>
      <c r="M183" s="194">
        <f>IF(ISERROR(IF(pivå!I183=0,((F183-L183)/L183)*100,(((F183-L183)/L183)*100)*-1)),"-",IF(pivå!I183=0,((F183-L183)/L183)*100,(((F183-L183)/L183)*100)*-1))</f>
        <v>-7.5962041852520228</v>
      </c>
      <c r="N183" s="82"/>
      <c r="O183" s="82"/>
      <c r="P183" s="82"/>
      <c r="Q183" s="82"/>
      <c r="R183" s="81">
        <f>ltprof09!AG183</f>
        <v>29.893932715972387</v>
      </c>
      <c r="S183" s="81">
        <f>ltprof09!AH183</f>
        <v>24.375399455795357</v>
      </c>
    </row>
    <row r="184" spans="2:19">
      <c r="B184" s="65"/>
      <c r="C184" s="97" t="s">
        <v>1496</v>
      </c>
      <c r="D184" s="51" t="s">
        <v>68</v>
      </c>
      <c r="E184" s="82">
        <f>IF(ISERROR(HLOOKUP(ltprof09!$A$250,ltprof09!$J$2:$AD$247,ltprof09!A184,0)*100),"-",(HLOOKUP(ltprof09!$A$250,ltprof09!$J$2:$AD$247,ltprof09!A184,0)*100))</f>
        <v>40.07352941176471</v>
      </c>
      <c r="F184" s="87">
        <f>HLOOKUP(ltprof09!$A$250,pivå!$J$1:$AD$247,ltprof09!A185,0)</f>
        <v>3.26</v>
      </c>
      <c r="G184" s="87">
        <f>pivå!AE184</f>
        <v>5.44</v>
      </c>
      <c r="H184" s="87">
        <f>MAX(pivå!J184:AE184)</f>
        <v>7.04</v>
      </c>
      <c r="I184" s="87">
        <f>MIN(pivå!J184:AE184)</f>
        <v>3.1</v>
      </c>
      <c r="J184" s="82">
        <f>(ltprof09!AG184+ltprof09!AH184)</f>
        <v>72.42647058823529</v>
      </c>
      <c r="K184" s="82" t="str">
        <f>IF(ISERROR(HLOOKUP(ltprof09!$A$250,'ltprof tidigare'!$J$2:$AF$247,ltprof09!A184,0)*100),"-",(HLOOKUP(ltprof09!$A$250,'ltprof tidigare'!$J$2:$AF$247,ltprof09!A184,0)*100))</f>
        <v>-</v>
      </c>
      <c r="L184" s="82" t="str">
        <f>HLOOKUP(ltprof09!$A$250,Tidigare_värde!$J$1:$AD$247,ltprof09!A185,0)</f>
        <v>us</v>
      </c>
      <c r="M184" s="194" t="str">
        <f>IF(ISERROR(IF(pivå!I184=0,((F184-L184)/L184)*100,(((F184-L184)/L184)*100)*-1)),"-",IF(pivå!I184=0,((F184-L184)/L184)*100,(((F184-L184)/L184)*100)*-1))</f>
        <v>-</v>
      </c>
      <c r="N184" s="82"/>
      <c r="O184" s="82"/>
      <c r="P184" s="82"/>
      <c r="Q184" s="82"/>
      <c r="R184" s="81">
        <f>ltprof09!AG184</f>
        <v>43.014705882352942</v>
      </c>
      <c r="S184" s="81">
        <f>ltprof09!AH184</f>
        <v>29.411764705882344</v>
      </c>
    </row>
    <row r="185" spans="2:19">
      <c r="B185" s="65"/>
      <c r="C185" s="97" t="s">
        <v>1496</v>
      </c>
      <c r="D185" s="51" t="s">
        <v>69</v>
      </c>
      <c r="E185" s="82">
        <f>IF(ISERROR(HLOOKUP(ltprof09!$A$250,ltprof09!$J$2:$AD$247,ltprof09!A185,0)*100),"-",(HLOOKUP(ltprof09!$A$250,ltprof09!$J$2:$AD$247,ltprof09!A185,0)*100))</f>
        <v>27.213114754098349</v>
      </c>
      <c r="F185" s="87">
        <f>HLOOKUP(ltprof09!$A$250,pivå!$J$1:$AD$247,ltprof09!A186,0)</f>
        <v>2.2200000000000002</v>
      </c>
      <c r="G185" s="87">
        <f>pivå!AE185</f>
        <v>3.05</v>
      </c>
      <c r="H185" s="87">
        <f>MAX(pivå!J185:AE185)</f>
        <v>4.3899999999999997</v>
      </c>
      <c r="I185" s="87">
        <f>MIN(pivå!J185:AE185)</f>
        <v>1.92</v>
      </c>
      <c r="J185" s="82">
        <f>(ltprof09!AG185+ltprof09!AH185)</f>
        <v>80.983606557377044</v>
      </c>
      <c r="K185" s="82" t="str">
        <f>IF(ISERROR(HLOOKUP(ltprof09!$A$250,'ltprof tidigare'!$J$2:$AF$247,ltprof09!A185,0)*100),"-",(HLOOKUP(ltprof09!$A$250,'ltprof tidigare'!$J$2:$AF$247,ltprof09!A185,0)*100))</f>
        <v>-</v>
      </c>
      <c r="L185" s="82" t="str">
        <f>HLOOKUP(ltprof09!$A$250,Tidigare_värde!$J$1:$AD$247,ltprof09!A186,0)</f>
        <v>us</v>
      </c>
      <c r="M185" s="194" t="str">
        <f>IF(ISERROR(IF(pivå!I185=0,((F185-L185)/L185)*100,(((F185-L185)/L185)*100)*-1)),"-",IF(pivå!I185=0,((F185-L185)/L185)*100,(((F185-L185)/L185)*100)*-1))</f>
        <v>-</v>
      </c>
      <c r="N185" s="82"/>
      <c r="O185" s="82"/>
      <c r="P185" s="82"/>
      <c r="Q185" s="82"/>
      <c r="R185" s="81">
        <f>ltprof09!AG185</f>
        <v>37.049180327868854</v>
      </c>
      <c r="S185" s="81">
        <f>ltprof09!AH185</f>
        <v>43.934426229508198</v>
      </c>
    </row>
    <row r="186" spans="2:19">
      <c r="B186" s="65"/>
      <c r="C186" s="97" t="s">
        <v>1496</v>
      </c>
      <c r="D186" s="51" t="s">
        <v>70</v>
      </c>
      <c r="E186" s="82">
        <f>IF(ISERROR(HLOOKUP(ltprof09!$A$250,ltprof09!$J$2:$AD$247,ltprof09!A186,0)*100),"-",(HLOOKUP(ltprof09!$A$250,ltprof09!$J$2:$AD$247,ltprof09!A186,0)*100))</f>
        <v>37.061403508771924</v>
      </c>
      <c r="F186" s="87">
        <f>HLOOKUP(ltprof09!$A$250,pivå!$J$1:$AD$247,ltprof09!A187,0)</f>
        <v>2.87</v>
      </c>
      <c r="G186" s="87">
        <f>pivå!AE186</f>
        <v>4.5599999999999996</v>
      </c>
      <c r="H186" s="87">
        <f>MAX(pivå!J186:AE186)</f>
        <v>5.97</v>
      </c>
      <c r="I186" s="87">
        <f>MIN(pivå!J186:AE186)</f>
        <v>2.66</v>
      </c>
      <c r="J186" s="82">
        <f>(ltprof09!AG186+ltprof09!AH186)</f>
        <v>72.587719298245617</v>
      </c>
      <c r="K186" s="82" t="str">
        <f>IF(ISERROR(HLOOKUP(ltprof09!$A$250,'ltprof tidigare'!$J$2:$AF$247,ltprof09!A186,0)*100),"-",(HLOOKUP(ltprof09!$A$250,'ltprof tidigare'!$J$2:$AF$247,ltprof09!A186,0)*100))</f>
        <v>-</v>
      </c>
      <c r="L186" s="82" t="str">
        <f>HLOOKUP(ltprof09!$A$250,Tidigare_värde!$J$1:$AD$247,ltprof09!A187,0)</f>
        <v>us</v>
      </c>
      <c r="M186" s="194" t="str">
        <f>IF(ISERROR(IF(pivå!I186=0,((F186-L186)/L186)*100,(((F186-L186)/L186)*100)*-1)),"-",IF(pivå!I186=0,((F186-L186)/L186)*100,(((F186-L186)/L186)*100)*-1))</f>
        <v>-</v>
      </c>
      <c r="N186" s="82"/>
      <c r="O186" s="82"/>
      <c r="P186" s="82"/>
      <c r="Q186" s="82"/>
      <c r="R186" s="81">
        <f>ltprof09!AG186</f>
        <v>41.666666666666657</v>
      </c>
      <c r="S186" s="81">
        <f>ltprof09!AH186</f>
        <v>30.921052631578956</v>
      </c>
    </row>
    <row r="187" spans="2:19">
      <c r="B187" s="65"/>
      <c r="C187" s="97" t="s">
        <v>140</v>
      </c>
      <c r="D187" s="51" t="s">
        <v>71</v>
      </c>
      <c r="E187" s="82">
        <f>IF(ISERROR(HLOOKUP(ltprof09!$A$250,ltprof09!$J$2:$AD$247,ltprof09!A187,0)*100),"-",(HLOOKUP(ltprof09!$A$250,ltprof09!$J$2:$AD$247,ltprof09!A187,0)*100))</f>
        <v>-10.879853316484548</v>
      </c>
      <c r="F187" s="83">
        <f>HLOOKUP(ltprof09!$A$250,pivå!$J$1:$AD$247,ltprof09!A188,0)</f>
        <v>17.899999999999999</v>
      </c>
      <c r="G187" s="83">
        <f>pivå!AE187</f>
        <v>16.143599999999999</v>
      </c>
      <c r="H187" s="83">
        <f>MAX(pivå!J187:AE187)</f>
        <v>22.3</v>
      </c>
      <c r="I187" s="83">
        <f>MIN(pivå!J187:AE187)</f>
        <v>8.6999999999999993</v>
      </c>
      <c r="J187" s="82">
        <f>(ltprof09!AG187+ltprof09!AH187)</f>
        <v>84.243910899675427</v>
      </c>
      <c r="K187" s="82" t="str">
        <f>IF(ISERROR(HLOOKUP(ltprof09!$A$250,'ltprof tidigare'!$J$2:$AF$247,ltprof09!A187,0)*100),"-",(HLOOKUP(ltprof09!$A$250,'ltprof tidigare'!$J$2:$AF$247,ltprof09!A187,0)*100))</f>
        <v>-</v>
      </c>
      <c r="L187" s="82" t="str">
        <f>HLOOKUP(ltprof09!$A$250,Tidigare_värde!$J$1:$AD$247,ltprof09!A188,0)</f>
        <v>us</v>
      </c>
      <c r="M187" s="194" t="str">
        <f>IF(ISERROR(IF(pivå!I187=0,((F187-L187)/L187)*100,(((F187-L187)/L187)*100)*-1)),"-",IF(pivå!I187=0,((F187-L187)/L187)*100,(((F187-L187)/L187)*100)*-1))</f>
        <v>-</v>
      </c>
      <c r="N187" s="82"/>
      <c r="O187" s="82"/>
      <c r="P187" s="82"/>
      <c r="Q187" s="82"/>
      <c r="R187" s="81">
        <f>ltprof09!AG187</f>
        <v>46.108674645060582</v>
      </c>
      <c r="S187" s="81">
        <f>ltprof09!AH187</f>
        <v>38.135236254614838</v>
      </c>
    </row>
    <row r="188" spans="2:19">
      <c r="B188" s="65"/>
      <c r="C188" s="97" t="s">
        <v>140</v>
      </c>
      <c r="D188" s="51" t="s">
        <v>72</v>
      </c>
      <c r="E188" s="82">
        <f>IF(ISERROR(HLOOKUP(ltprof09!$A$250,ltprof09!$J$2:$AD$247,ltprof09!A188,0)*100),"-",(HLOOKUP(ltprof09!$A$250,ltprof09!$J$2:$AD$247,ltprof09!A188,0)*100))</f>
        <v>32.393220176734893</v>
      </c>
      <c r="F188" s="83">
        <f>HLOOKUP(ltprof09!$A$250,pivå!$J$1:$AD$247,ltprof09!A189,0)</f>
        <v>11.3</v>
      </c>
      <c r="G188" s="83">
        <f>pivå!AE188</f>
        <v>16.714300000000001</v>
      </c>
      <c r="H188" s="83">
        <f>MAX(pivå!J188:AE188)</f>
        <v>21.9</v>
      </c>
      <c r="I188" s="83">
        <f>MIN(pivå!J188:AE188)</f>
        <v>11.3</v>
      </c>
      <c r="J188" s="82">
        <f>(ltprof09!AG188+ltprof09!AH188)</f>
        <v>63.418749214744238</v>
      </c>
      <c r="K188" s="82" t="str">
        <f>IF(ISERROR(HLOOKUP(ltprof09!$A$250,'ltprof tidigare'!$J$2:$AF$247,ltprof09!A188,0)*100),"-",(HLOOKUP(ltprof09!$A$250,'ltprof tidigare'!$J$2:$AF$247,ltprof09!A188,0)*100))</f>
        <v>-</v>
      </c>
      <c r="L188" s="82" t="str">
        <f>HLOOKUP(ltprof09!$A$250,Tidigare_värde!$J$1:$AD$247,ltprof09!A189,0)</f>
        <v>us</v>
      </c>
      <c r="M188" s="194" t="str">
        <f>IF(ISERROR(IF(pivå!I188=0,((F188-L188)/L188)*100,(((F188-L188)/L188)*100)*-1)),"-",IF(pivå!I188=0,((F188-L188)/L188)*100,(((F188-L188)/L188)*100)*-1))</f>
        <v>-</v>
      </c>
      <c r="N188" s="82"/>
      <c r="O188" s="82"/>
      <c r="P188" s="82"/>
      <c r="Q188" s="82"/>
      <c r="R188" s="81">
        <f>ltprof09!AG188</f>
        <v>32.393220176734893</v>
      </c>
      <c r="S188" s="81">
        <f>ltprof09!AH188</f>
        <v>31.025529038009346</v>
      </c>
    </row>
    <row r="189" spans="2:19">
      <c r="B189" s="65"/>
      <c r="C189" s="97" t="s">
        <v>140</v>
      </c>
      <c r="D189" s="51" t="s">
        <v>73</v>
      </c>
      <c r="E189" s="82">
        <f>IF(ISERROR(HLOOKUP(ltprof09!$A$250,ltprof09!$J$2:$AD$247,ltprof09!A189,0)*100),"-",(HLOOKUP(ltprof09!$A$250,ltprof09!$J$2:$AD$247,ltprof09!A189,0)*100))</f>
        <v>15.476190476190485</v>
      </c>
      <c r="F189" s="83">
        <f>HLOOKUP(ltprof09!$A$250,pivå!$J$1:$AD$247,ltprof09!A190,0)</f>
        <v>14.2</v>
      </c>
      <c r="G189" s="83">
        <f>pivå!AE189</f>
        <v>16.8</v>
      </c>
      <c r="H189" s="83">
        <f>MAX(pivå!J189:AE189)</f>
        <v>21.8</v>
      </c>
      <c r="I189" s="83">
        <f>MIN(pivå!J189:AE189)</f>
        <v>11.5</v>
      </c>
      <c r="J189" s="82">
        <f>(ltprof09!AG189+ltprof09!AH189)</f>
        <v>61.30952380952381</v>
      </c>
      <c r="K189" s="82" t="str">
        <f>IF(ISERROR(HLOOKUP(ltprof09!$A$250,'ltprof tidigare'!$J$2:$AF$247,ltprof09!A189,0)*100),"-",(HLOOKUP(ltprof09!$A$250,'ltprof tidigare'!$J$2:$AF$247,ltprof09!A189,0)*100))</f>
        <v>-</v>
      </c>
      <c r="L189" s="82" t="str">
        <f>HLOOKUP(ltprof09!$A$250,Tidigare_värde!$J$1:$AD$247,ltprof09!A190,0)</f>
        <v>us</v>
      </c>
      <c r="M189" s="194" t="str">
        <f>IF(ISERROR(IF(pivå!I189=0,((F189-L189)/L189)*100,(((F189-L189)/L189)*100)*-1)),"-",IF(pivå!I189=0,((F189-L189)/L189)*100,(((F189-L189)/L189)*100)*-1))</f>
        <v>-</v>
      </c>
      <c r="N189" s="82"/>
      <c r="O189" s="82"/>
      <c r="P189" s="82"/>
      <c r="Q189" s="82"/>
      <c r="R189" s="81">
        <f>ltprof09!AG189</f>
        <v>31.547619047619051</v>
      </c>
      <c r="S189" s="81">
        <f>ltprof09!AH189</f>
        <v>29.761904761904763</v>
      </c>
    </row>
    <row r="190" spans="2:19">
      <c r="B190" s="65"/>
      <c r="C190" s="97" t="s">
        <v>140</v>
      </c>
      <c r="D190" s="51" t="s">
        <v>74</v>
      </c>
      <c r="E190" s="82">
        <f>IF(ISERROR(HLOOKUP(ltprof09!$A$250,ltprof09!$J$2:$AD$247,ltprof09!A190,0)*100),"-",(HLOOKUP(ltprof09!$A$250,ltprof09!$J$2:$AD$247,ltprof09!A190,0)*100))</f>
        <v>1.4168148526030961</v>
      </c>
      <c r="F190" s="83">
        <f>HLOOKUP(ltprof09!$A$250,pivå!$J$1:$AD$247,ltprof09!A191,0)</f>
        <v>84.559577610000005</v>
      </c>
      <c r="G190" s="83">
        <f>pivå!AE190</f>
        <v>83.37826201</v>
      </c>
      <c r="H190" s="83">
        <f>MAX(pivå!J190:AE190)</f>
        <v>90.205282019999999</v>
      </c>
      <c r="I190" s="83">
        <f>MIN(pivå!J190:AE190)</f>
        <v>79.239274809999998</v>
      </c>
      <c r="J190" s="82">
        <f>(ltprof09!AG190+ltprof09!AH190)</f>
        <v>11.917881268391286</v>
      </c>
      <c r="K190" s="82" t="str">
        <f>IF(ISERROR(HLOOKUP(ltprof09!$A$250,'ltprof tidigare'!$J$2:$AF$247,ltprof09!A190,0)*100),"-",(HLOOKUP(ltprof09!$A$250,'ltprof tidigare'!$J$2:$AF$247,ltprof09!A190,0)*100))</f>
        <v>-</v>
      </c>
      <c r="L190" s="82" t="str">
        <f>HLOOKUP(ltprof09!$A$250,Tidigare_värde!$J$1:$AD$247,ltprof09!A191,0)</f>
        <v>us</v>
      </c>
      <c r="M190" s="194" t="str">
        <f>IF(ISERROR(IF(pivå!I190=0,((F190-L190)/L190)*100,(((F190-L190)/L190)*100)*-1)),"-",IF(pivå!I190=0,((F190-L190)/L190)*100,(((F190-L190)/L190)*100)*-1))</f>
        <v>-</v>
      </c>
      <c r="N190" s="82"/>
      <c r="O190" s="82"/>
      <c r="P190" s="82"/>
      <c r="Q190" s="82"/>
      <c r="R190" s="81">
        <f>ltprof09!AG190</f>
        <v>8.1880094948263586</v>
      </c>
      <c r="S190" s="81">
        <f>ltprof09!AH190</f>
        <v>3.7298717735649265</v>
      </c>
    </row>
    <row r="191" spans="2:19">
      <c r="B191" s="65"/>
      <c r="C191" s="97" t="s">
        <v>140</v>
      </c>
      <c r="D191" s="51" t="s">
        <v>75</v>
      </c>
      <c r="E191" s="82">
        <f>IF(ISERROR(HLOOKUP(ltprof09!$A$250,ltprof09!$J$2:$AD$247,ltprof09!A191,0)*100),"-",(HLOOKUP(ltprof09!$A$250,ltprof09!$J$2:$AD$247,ltprof09!A191,0)*100))</f>
        <v>6.150342325506573</v>
      </c>
      <c r="F191" s="83">
        <f>HLOOKUP(ltprof09!$A$250,pivå!$J$1:$AD$247,ltprof09!A192,0)</f>
        <v>87.245132609999999</v>
      </c>
      <c r="G191" s="83">
        <f>pivå!AE191</f>
        <v>82.190156619999996</v>
      </c>
      <c r="H191" s="83">
        <f>MAX(pivå!J191:AE191)</f>
        <v>88.782440949999994</v>
      </c>
      <c r="I191" s="83">
        <f>MIN(pivå!J191:AE191)</f>
        <v>72.576218400000002</v>
      </c>
      <c r="J191" s="82">
        <f>(ltprof09!AG191+ltprof09!AH191)</f>
        <v>19.717960418214364</v>
      </c>
      <c r="K191" s="82" t="str">
        <f>IF(ISERROR(HLOOKUP(ltprof09!$A$250,'ltprof tidigare'!$J$2:$AF$247,ltprof09!A191,0)*100),"-",(HLOOKUP(ltprof09!$A$250,'ltprof tidigare'!$J$2:$AF$247,ltprof09!A191,0)*100))</f>
        <v>-</v>
      </c>
      <c r="L191" s="82" t="str">
        <f>HLOOKUP(ltprof09!$A$250,Tidigare_värde!$J$1:$AD$247,ltprof09!A192,0)</f>
        <v>us</v>
      </c>
      <c r="M191" s="194" t="str">
        <f>IF(ISERROR(IF(pivå!I191=0,((F191-L191)/L191)*100,(((F191-L191)/L191)*100)*-1)),"-",IF(pivå!I191=0,((F191-L191)/L191)*100,(((F191-L191)/L191)*100)*-1))</f>
        <v>-</v>
      </c>
      <c r="N191" s="82"/>
      <c r="O191" s="82"/>
      <c r="P191" s="82"/>
      <c r="Q191" s="82"/>
      <c r="R191" s="81">
        <f>ltprof09!AG191</f>
        <v>8.020771100946952</v>
      </c>
      <c r="S191" s="81">
        <f>ltprof09!AH191</f>
        <v>11.697189317267412</v>
      </c>
    </row>
    <row r="192" spans="2:19">
      <c r="B192" s="65"/>
      <c r="C192" s="97" t="s">
        <v>140</v>
      </c>
      <c r="D192" s="51" t="s">
        <v>76</v>
      </c>
      <c r="E192" s="82">
        <f>IF(ISERROR(HLOOKUP(ltprof09!$A$250,ltprof09!$J$2:$AD$247,ltprof09!A192,0)*100),"-",(HLOOKUP(ltprof09!$A$250,ltprof09!$J$2:$AD$247,ltprof09!A192,0)*100))</f>
        <v>3.823892401557051</v>
      </c>
      <c r="F192" s="83">
        <f>HLOOKUP(ltprof09!$A$250,pivå!$J$1:$AD$247,ltprof09!A193,0)</f>
        <v>86.117905039999997</v>
      </c>
      <c r="G192" s="83">
        <f>pivå!AE192</f>
        <v>82.946134119999996</v>
      </c>
      <c r="H192" s="83">
        <f>MAX(pivå!J192:AE192)</f>
        <v>89.196688449999996</v>
      </c>
      <c r="I192" s="83">
        <f>MIN(pivå!J192:AE192)</f>
        <v>78.158172320000006</v>
      </c>
      <c r="J192" s="82">
        <f>(ltprof09!AG192+ltprof09!AH192)</f>
        <v>12.943774961793238</v>
      </c>
      <c r="K192" s="82" t="str">
        <f>IF(ISERROR(HLOOKUP(ltprof09!$A$250,'ltprof tidigare'!$J$2:$AF$247,ltprof09!A192,0)*100),"-",(HLOOKUP(ltprof09!$A$250,'ltprof tidigare'!$J$2:$AF$247,ltprof09!A192,0)*100))</f>
        <v>-</v>
      </c>
      <c r="L192" s="82" t="str">
        <f>HLOOKUP(ltprof09!$A$250,Tidigare_värde!$J$1:$AD$247,ltprof09!A193,0)</f>
        <v>us</v>
      </c>
      <c r="M192" s="194" t="str">
        <f>IF(ISERROR(IF(pivå!I192=0,((F192-L192)/L192)*100,(((F192-L192)/L192)*100)*-1)),"-",IF(pivå!I192=0,((F192-L192)/L192)*100,(((F192-L192)/L192)*100)*-1))</f>
        <v>-</v>
      </c>
      <c r="N192" s="82"/>
      <c r="O192" s="82"/>
      <c r="P192" s="82"/>
      <c r="Q192" s="82"/>
      <c r="R192" s="81">
        <f>ltprof09!AG192</f>
        <v>7.5356789033195763</v>
      </c>
      <c r="S192" s="81">
        <f>ltprof09!AH192</f>
        <v>5.4080960584736628</v>
      </c>
    </row>
    <row r="193" spans="2:19">
      <c r="B193" s="65"/>
      <c r="C193" s="97"/>
      <c r="D193" s="51" t="s">
        <v>77</v>
      </c>
      <c r="E193" s="82">
        <f>IF(ISERROR(HLOOKUP(ltprof09!$A$250,ltprof09!$J$2:$AD$247,ltprof09!A193,0)*100),"-",(HLOOKUP(ltprof09!$A$250,ltprof09!$J$2:$AD$247,ltprof09!A193,0)*100))</f>
        <v>84.301732925586123</v>
      </c>
      <c r="F193" s="83">
        <f>HLOOKUP(ltprof09!$A$250,pivå!$J$1:$AD$247,ltprof09!A194,0)</f>
        <v>1.54</v>
      </c>
      <c r="G193" s="83">
        <f>pivå!AE193</f>
        <v>9.81</v>
      </c>
      <c r="H193" s="83">
        <f>MAX(pivå!J193:AE193)</f>
        <v>26.44</v>
      </c>
      <c r="I193" s="83">
        <f>MIN(pivå!J193:AE193)</f>
        <v>0</v>
      </c>
      <c r="J193" s="82">
        <f>(ltprof09!AG193+ltprof09!AH193)</f>
        <v>269.52089704383286</v>
      </c>
      <c r="K193" s="82">
        <f>IF(ISERROR(HLOOKUP(ltprof09!$A$250,'ltprof tidigare'!$J$2:$AF$247,ltprof09!A193,0)*100),"-",(HLOOKUP(ltprof09!$A$250,'ltprof tidigare'!$J$2:$AF$247,ltprof09!A193,0)*100))</f>
        <v>100</v>
      </c>
      <c r="L193" s="82">
        <f>HLOOKUP(ltprof09!$A$250,Tidigare_värde!$J$1:$AD$247,ltprof09!A194,0)</f>
        <v>0</v>
      </c>
      <c r="M193" s="194" t="str">
        <f>IF(ISERROR(IF(pivå!I193=0,((F193-L193)/L193)*100,(((F193-L193)/L193)*100)*-1)),"-",IF(pivå!I193=0,((F193-L193)/L193)*100,(((F193-L193)/L193)*100)*-1))</f>
        <v>-</v>
      </c>
      <c r="N193" s="82"/>
      <c r="O193" s="82"/>
      <c r="P193" s="82"/>
      <c r="Q193" s="82"/>
      <c r="R193" s="81">
        <f>ltprof09!AG193</f>
        <v>100</v>
      </c>
      <c r="S193" s="81">
        <f>ltprof09!AH193</f>
        <v>169.52089704383283</v>
      </c>
    </row>
    <row r="194" spans="2:19" ht="12" thickBot="1">
      <c r="B194" s="66"/>
      <c r="C194" s="98"/>
      <c r="D194" s="63" t="s">
        <v>433</v>
      </c>
      <c r="E194" s="85">
        <f>IF(ISERROR(HLOOKUP(ltprof09!$A$250,ltprof09!$J$2:$AD$247,ltprof09!A194,0)*100),"-",(HLOOKUP(ltprof09!$A$250,ltprof09!$J$2:$AD$247,ltprof09!A194,0)*100))</f>
        <v>20.822162645218949</v>
      </c>
      <c r="F194" s="86">
        <f>HLOOKUP(ltprof09!$A$250,pivå!$J$1:$AD$247,ltprof09!A195,0)</f>
        <v>8.86</v>
      </c>
      <c r="G194" s="86">
        <f>pivå!AE194</f>
        <v>11.19</v>
      </c>
      <c r="H194" s="86">
        <f>MAX(pivå!J194:AE194)</f>
        <v>32.85</v>
      </c>
      <c r="I194" s="86">
        <f>MIN(pivå!J194:AE194)</f>
        <v>0</v>
      </c>
      <c r="J194" s="85">
        <f>(ltprof09!AG194+ltprof09!AH194)</f>
        <v>293.56568364611263</v>
      </c>
      <c r="K194" s="85">
        <f>IF(ISERROR(HLOOKUP(ltprof09!$A$250,'ltprof tidigare'!$J$2:$AF$247,ltprof09!A194,0)*100),"-",(HLOOKUP(ltprof09!$A$250,'ltprof tidigare'!$J$2:$AF$247,ltprof09!A194,0)*100))</f>
        <v>73.055332798716933</v>
      </c>
      <c r="L194" s="85">
        <f>HLOOKUP(ltprof09!$A$250,Tidigare_värde!$J$1:$AD$247,ltprof09!A195,0)</f>
        <v>3.36</v>
      </c>
      <c r="M194" s="195">
        <f>IF(ISERROR(IF(pivå!I194=0,((F194-L194)/L194)*100,(((F194-L194)/L194)*100)*-1)),"-",IF(pivå!I194=0,((F194-L194)/L194)*100,(((F194-L194)/L194)*100)*-1))</f>
        <v>-163.69047619047618</v>
      </c>
      <c r="N194" s="82"/>
      <c r="O194" s="82"/>
      <c r="P194" s="82"/>
      <c r="Q194" s="82"/>
      <c r="R194" s="81">
        <f>ltprof09!AG194</f>
        <v>100</v>
      </c>
      <c r="S194" s="81">
        <f>ltprof09!AH194</f>
        <v>193.56568364611263</v>
      </c>
    </row>
    <row r="195" spans="2:19">
      <c r="B195" s="231" t="s">
        <v>2061</v>
      </c>
      <c r="C195" s="232" t="s">
        <v>1496</v>
      </c>
      <c r="D195" s="233" t="s">
        <v>78</v>
      </c>
      <c r="E195" s="234">
        <f>IF(ISERROR(HLOOKUP(ltprof09!$A$250,ltprof09!$J$2:$AD$247,ltprof09!A195,0)*100),"-",(HLOOKUP(ltprof09!$A$250,ltprof09!$J$2:$AD$247,ltprof09!A195,0)*100))</f>
        <v>0.31055900621119192</v>
      </c>
      <c r="F195" s="237">
        <f>HLOOKUP(ltprof09!$A$250,pivå!$J$1:$AD$247,ltprof09!A196,0)</f>
        <v>96.9</v>
      </c>
      <c r="G195" s="237">
        <f>pivå!AE195</f>
        <v>96.6</v>
      </c>
      <c r="H195" s="237">
        <f>MAX(pivå!J195:AE195)</f>
        <v>98.6</v>
      </c>
      <c r="I195" s="237">
        <f>MIN(pivå!J195:AE195)</f>
        <v>92.8</v>
      </c>
      <c r="J195" s="234">
        <f>(ltprof09!AG195+ltprof09!AH195)</f>
        <v>6.0041407867494794</v>
      </c>
      <c r="K195" s="234">
        <f>IF(ISERROR(HLOOKUP(ltprof09!$A$250,'ltprof tidigare'!$J$2:$AF$247,ltprof09!A195,0)*100),"-",(HLOOKUP(ltprof09!$A$250,'ltprof tidigare'!$J$2:$AF$247,ltprof09!A195,0)*100))</f>
        <v>0.1034126163391875</v>
      </c>
      <c r="L195" s="234">
        <f>HLOOKUP(ltprof09!$A$250,Tidigare_värde!$J$1:$AD$247,ltprof09!A196,0)</f>
        <v>96.8</v>
      </c>
      <c r="M195" s="236">
        <f>IF(ISERROR(IF(pivå!I195=0,((F195-L195)/L195)*100,(((F195-L195)/L195)*100)*-1)),"-",IF(pivå!I195=0,((F195-L195)/L195)*100,(((F195-L195)/L195)*100)*-1))</f>
        <v>0.10330578512397574</v>
      </c>
      <c r="N195" s="82"/>
      <c r="O195" s="82"/>
      <c r="P195" s="82"/>
      <c r="Q195" s="82"/>
      <c r="R195" s="81">
        <f>ltprof09!AG195</f>
        <v>2.0703933747412009</v>
      </c>
      <c r="S195" s="81">
        <f>ltprof09!AH195</f>
        <v>3.9337474120082789</v>
      </c>
    </row>
    <row r="196" spans="2:19">
      <c r="B196" s="65"/>
      <c r="C196" s="97"/>
      <c r="D196" s="51" t="s">
        <v>79</v>
      </c>
      <c r="E196" s="82">
        <f>IF(ISERROR(HLOOKUP(ltprof09!$A$250,ltprof09!$J$2:$AD$247,ltprof09!A196,0)*100),"-",(HLOOKUP(ltprof09!$A$250,ltprof09!$J$2:$AD$247,ltprof09!A196,0)*100))</f>
        <v>10.635538261997409</v>
      </c>
      <c r="F196" s="83">
        <f>HLOOKUP(ltprof09!$A$250,pivå!$J$1:$AD$247,ltprof09!A197,0)</f>
        <v>85.3</v>
      </c>
      <c r="G196" s="83">
        <f>pivå!AE196</f>
        <v>77.099999999999994</v>
      </c>
      <c r="H196" s="83">
        <f>MAX(pivå!J196:AE196)</f>
        <v>92.3</v>
      </c>
      <c r="I196" s="83">
        <f>MIN(pivå!J196:AE196)</f>
        <v>49.152000000000001</v>
      </c>
      <c r="J196" s="82">
        <f>(ltprof09!AG196+ltprof09!AH196)</f>
        <v>55.963683527885863</v>
      </c>
      <c r="K196" s="82">
        <f>IF(ISERROR(HLOOKUP(ltprof09!$A$250,'ltprof tidigare'!$J$2:$AF$247,ltprof09!A196,0)*100),"-",(HLOOKUP(ltprof09!$A$250,'ltprof tidigare'!$J$2:$AF$247,ltprof09!A196,0)*100))</f>
        <v>12.234042553191493</v>
      </c>
      <c r="L196" s="82">
        <f>HLOOKUP(ltprof09!$A$250,Tidigare_värde!$J$1:$AD$247,ltprof09!A197,0)</f>
        <v>84.4</v>
      </c>
      <c r="M196" s="194">
        <f>IF(ISERROR(IF(pivå!I196=0,((F196-L196)/L196)*100,(((F196-L196)/L196)*100)*-1)),"-",IF(pivå!I196=0,((F196-L196)/L196)*100,(((F196-L196)/L196)*100)*-1))</f>
        <v>1.0663507109004637</v>
      </c>
      <c r="N196" s="82"/>
      <c r="O196" s="82"/>
      <c r="P196" s="82"/>
      <c r="Q196" s="82"/>
      <c r="R196" s="81">
        <f>ltprof09!AG196</f>
        <v>19.714656290531781</v>
      </c>
      <c r="S196" s="81">
        <f>ltprof09!AH196</f>
        <v>36.249027237354085</v>
      </c>
    </row>
    <row r="197" spans="2:19">
      <c r="B197" s="65"/>
      <c r="C197" s="97" t="s">
        <v>140</v>
      </c>
      <c r="D197" s="51" t="s">
        <v>80</v>
      </c>
      <c r="E197" s="82">
        <f>IF(ISERROR(HLOOKUP(ltprof09!$A$250,ltprof09!$J$2:$AD$247,ltprof09!A197,0)*100),"-",(HLOOKUP(ltprof09!$A$250,ltprof09!$J$2:$AD$247,ltprof09!A197,0)*100))</f>
        <v>5.5081542283183866</v>
      </c>
      <c r="F197" s="83">
        <f>HLOOKUP(ltprof09!$A$250,pivå!$J$1:$AD$247,ltprof09!A198,0)</f>
        <v>97.69</v>
      </c>
      <c r="G197" s="83">
        <f>pivå!AE197</f>
        <v>92.59</v>
      </c>
      <c r="H197" s="83">
        <f>MAX(pivå!J197:AE197)</f>
        <v>97.69</v>
      </c>
      <c r="I197" s="83">
        <f>MIN(pivå!J197:AE197)</f>
        <v>79.52</v>
      </c>
      <c r="J197" s="82">
        <f>(ltprof09!AG197+ltprof09!AH197)</f>
        <v>19.624149476185334</v>
      </c>
      <c r="K197" s="82" t="str">
        <f>IF(ISERROR(HLOOKUP(ltprof09!$A$250,'ltprof tidigare'!$J$2:$AF$247,ltprof09!A197,0)*100),"-",(HLOOKUP(ltprof09!$A$250,'ltprof tidigare'!$J$2:$AF$247,ltprof09!A197,0)*100))</f>
        <v>-</v>
      </c>
      <c r="L197" s="82" t="str">
        <f>HLOOKUP(ltprof09!$A$250,Tidigare_värde!$J$1:$AD$247,ltprof09!A198,0)</f>
        <v>us</v>
      </c>
      <c r="M197" s="194" t="str">
        <f>IF(ISERROR(IF(pivå!I197=0,((F197-L197)/L197)*100,(((F197-L197)/L197)*100)*-1)),"-",IF(pivå!I197=0,((F197-L197)/L197)*100,(((F197-L197)/L197)*100)*-1))</f>
        <v>-</v>
      </c>
      <c r="N197" s="82"/>
      <c r="O197" s="82"/>
      <c r="P197" s="82"/>
      <c r="Q197" s="82"/>
      <c r="R197" s="81">
        <f>ltprof09!AG197</f>
        <v>5.5081542283183866</v>
      </c>
      <c r="S197" s="81">
        <f>ltprof09!AH197</f>
        <v>14.115995247866946</v>
      </c>
    </row>
    <row r="198" spans="2:19">
      <c r="B198" s="65"/>
      <c r="C198" s="97" t="s">
        <v>140</v>
      </c>
      <c r="D198" s="51" t="s">
        <v>81</v>
      </c>
      <c r="E198" s="82">
        <f>IF(ISERROR(HLOOKUP(ltprof09!$A$250,ltprof09!$J$2:$AD$247,ltprof09!A198,0)*100),"-",(HLOOKUP(ltprof09!$A$250,ltprof09!$J$2:$AD$247,ltprof09!A198,0)*100))</f>
        <v>5.6515646893974818</v>
      </c>
      <c r="F198" s="83">
        <f>HLOOKUP(ltprof09!$A$250,pivå!$J$1:$AD$247,ltprof09!A199,0)</f>
        <v>90.48</v>
      </c>
      <c r="G198" s="83">
        <f>pivå!AE198</f>
        <v>85.64</v>
      </c>
      <c r="H198" s="83">
        <f>MAX(pivå!J198:AE198)</f>
        <v>94.29</v>
      </c>
      <c r="I198" s="83">
        <f>MIN(pivå!J198:AE198)</f>
        <v>60.26</v>
      </c>
      <c r="J198" s="82">
        <f>(ltprof09!AG198+ltprof09!AH198)</f>
        <v>39.736104624007481</v>
      </c>
      <c r="K198" s="82" t="str">
        <f>IF(ISERROR(HLOOKUP(ltprof09!$A$250,'ltprof tidigare'!$J$2:$AF$247,ltprof09!A198,0)*100),"-",(HLOOKUP(ltprof09!$A$250,'ltprof tidigare'!$J$2:$AF$247,ltprof09!A198,0)*100))</f>
        <v>-</v>
      </c>
      <c r="L198" s="82" t="str">
        <f>HLOOKUP(ltprof09!$A$250,Tidigare_värde!$J$1:$AD$247,ltprof09!A199,0)</f>
        <v>us</v>
      </c>
      <c r="M198" s="194" t="str">
        <f>IF(ISERROR(IF(pivå!I198=0,((F198-L198)/L198)*100,(((F198-L198)/L198)*100)*-1)),"-",IF(pivå!I198=0,((F198-L198)/L198)*100,(((F198-L198)/L198)*100)*-1))</f>
        <v>-</v>
      </c>
      <c r="N198" s="82"/>
      <c r="O198" s="82"/>
      <c r="P198" s="82"/>
      <c r="Q198" s="82"/>
      <c r="R198" s="81">
        <f>ltprof09!AG198</f>
        <v>10.100420364315747</v>
      </c>
      <c r="S198" s="81">
        <f>ltprof09!AH198</f>
        <v>29.635684259691736</v>
      </c>
    </row>
    <row r="199" spans="2:19">
      <c r="B199" s="65"/>
      <c r="C199" s="97" t="s">
        <v>140</v>
      </c>
      <c r="D199" s="51" t="s">
        <v>82</v>
      </c>
      <c r="E199" s="82">
        <f>IF(ISERROR(HLOOKUP(ltprof09!$A$250,ltprof09!$J$2:$AD$247,ltprof09!A199,0)*100),"-",(HLOOKUP(ltprof09!$A$250,ltprof09!$J$2:$AD$247,ltprof09!A199,0)*100))</f>
        <v>5.3015241882041053</v>
      </c>
      <c r="F199" s="83">
        <f>HLOOKUP(ltprof09!$A$250,pivå!$J$1:$AD$247,ltprof09!A200,0)</f>
        <v>95.34</v>
      </c>
      <c r="G199" s="83">
        <f>pivå!AE199</f>
        <v>90.54</v>
      </c>
      <c r="H199" s="83">
        <f>MAX(pivå!J199:AE199)</f>
        <v>95.46</v>
      </c>
      <c r="I199" s="83">
        <f>MIN(pivå!J199:AE199)</f>
        <v>73.36</v>
      </c>
      <c r="J199" s="82">
        <f>(ltprof09!AG199+ltprof09!AH199)</f>
        <v>24.409100949856409</v>
      </c>
      <c r="K199" s="82" t="str">
        <f>IF(ISERROR(HLOOKUP(ltprof09!$A$250,'ltprof tidigare'!$J$2:$AF$247,ltprof09!A199,0)*100),"-",(HLOOKUP(ltprof09!$A$250,'ltprof tidigare'!$J$2:$AF$247,ltprof09!A199,0)*100))</f>
        <v>-</v>
      </c>
      <c r="L199" s="82" t="str">
        <f>HLOOKUP(ltprof09!$A$250,Tidigare_värde!$J$1:$AD$247,ltprof09!A200,0)</f>
        <v>us</v>
      </c>
      <c r="M199" s="194" t="str">
        <f>IF(ISERROR(IF(pivå!I199=0,((F199-L199)/L199)*100,(((F199-L199)/L199)*100)*-1)),"-",IF(pivå!I199=0,((F199-L199)/L199)*100,(((F199-L199)/L199)*100)*-1))</f>
        <v>-</v>
      </c>
      <c r="N199" s="82"/>
      <c r="O199" s="82"/>
      <c r="P199" s="82"/>
      <c r="Q199" s="82"/>
      <c r="R199" s="81">
        <f>ltprof09!AG199</f>
        <v>5.4340622929091973</v>
      </c>
      <c r="S199" s="81">
        <f>ltprof09!AH199</f>
        <v>18.975038656947213</v>
      </c>
    </row>
    <row r="200" spans="2:19">
      <c r="B200" s="65"/>
      <c r="C200" s="97" t="s">
        <v>140</v>
      </c>
      <c r="D200" s="51" t="s">
        <v>83</v>
      </c>
      <c r="E200" s="82">
        <f>IF(ISERROR(HLOOKUP(ltprof09!$A$250,ltprof09!$J$2:$AD$247,ltprof09!A200,0)*100),"-",(HLOOKUP(ltprof09!$A$250,ltprof09!$J$2:$AD$247,ltprof09!A200,0)*100))</f>
        <v>53.08988764044944</v>
      </c>
      <c r="F200" s="87">
        <f>HLOOKUP(ltprof09!$A$250,pivå!$J$1:$AD$247,ltprof09!A201,0)</f>
        <v>1.67</v>
      </c>
      <c r="G200" s="87">
        <f>pivå!AE200</f>
        <v>3.56</v>
      </c>
      <c r="H200" s="87">
        <f>MAX(pivå!J200:AE200)</f>
        <v>6.06</v>
      </c>
      <c r="I200" s="87">
        <f>MIN(pivå!J200:AE200)</f>
        <v>0</v>
      </c>
      <c r="J200" s="82">
        <f>(ltprof09!AG200+ltprof09!AH200)</f>
        <v>170.22471910112358</v>
      </c>
      <c r="K200" s="82" t="str">
        <f>IF(ISERROR(HLOOKUP(ltprof09!$A$250,'ltprof tidigare'!$J$2:$AF$247,ltprof09!A200,0)*100),"-",(HLOOKUP(ltprof09!$A$250,'ltprof tidigare'!$J$2:$AF$247,ltprof09!A200,0)*100))</f>
        <v>-</v>
      </c>
      <c r="L200" s="82" t="str">
        <f>HLOOKUP(ltprof09!$A$250,Tidigare_värde!$J$1:$AD$247,ltprof09!A201,0)</f>
        <v>us</v>
      </c>
      <c r="M200" s="194" t="str">
        <f>IF(ISERROR(IF(pivå!I200=0,((F200-L200)/L200)*100,(((F200-L200)/L200)*100)*-1)),"-",IF(pivå!I200=0,((F200-L200)/L200)*100,(((F200-L200)/L200)*100)*-1))</f>
        <v>-</v>
      </c>
      <c r="N200" s="82"/>
      <c r="O200" s="82"/>
      <c r="P200" s="82"/>
      <c r="Q200" s="82"/>
      <c r="R200" s="81">
        <f>ltprof09!AG200</f>
        <v>100</v>
      </c>
      <c r="S200" s="81">
        <f>ltprof09!AH200</f>
        <v>70.224719101123583</v>
      </c>
    </row>
    <row r="201" spans="2:19">
      <c r="B201" s="65"/>
      <c r="C201" s="97" t="s">
        <v>140</v>
      </c>
      <c r="D201" s="51" t="s">
        <v>84</v>
      </c>
      <c r="E201" s="82">
        <f>IF(ISERROR(HLOOKUP(ltprof09!$A$250,ltprof09!$J$2:$AD$247,ltprof09!A201,0)*100),"-",(HLOOKUP(ltprof09!$A$250,ltprof09!$J$2:$AD$247,ltprof09!A201,0)*100))</f>
        <v>70.990990990990994</v>
      </c>
      <c r="F201" s="83">
        <f>HLOOKUP(ltprof09!$A$250,pivå!$J$1:$AD$247,ltprof09!A202,0)</f>
        <v>1.61</v>
      </c>
      <c r="G201" s="83">
        <f>pivå!AE201</f>
        <v>5.55</v>
      </c>
      <c r="H201" s="83">
        <f>MAX(pivå!J201:AE201)</f>
        <v>11.63</v>
      </c>
      <c r="I201" s="83">
        <f>MIN(pivå!J201:AE201)</f>
        <v>0</v>
      </c>
      <c r="J201" s="82">
        <f>(ltprof09!AG201+ltprof09!AH201)</f>
        <v>209.54954954954957</v>
      </c>
      <c r="K201" s="82" t="str">
        <f>IF(ISERROR(HLOOKUP(ltprof09!$A$250,'ltprof tidigare'!$J$2:$AF$247,ltprof09!A201,0)*100),"-",(HLOOKUP(ltprof09!$A$250,'ltprof tidigare'!$J$2:$AF$247,ltprof09!A201,0)*100))</f>
        <v>-</v>
      </c>
      <c r="L201" s="82" t="str">
        <f>HLOOKUP(ltprof09!$A$250,Tidigare_värde!$J$1:$AD$247,ltprof09!A202,0)</f>
        <v>us</v>
      </c>
      <c r="M201" s="194" t="str">
        <f>IF(ISERROR(IF(pivå!I201=0,((F201-L201)/L201)*100,(((F201-L201)/L201)*100)*-1)),"-",IF(pivå!I201=0,((F201-L201)/L201)*100,(((F201-L201)/L201)*100)*-1))</f>
        <v>-</v>
      </c>
      <c r="N201" s="82"/>
      <c r="O201" s="82"/>
      <c r="P201" s="82"/>
      <c r="Q201" s="82"/>
      <c r="R201" s="81">
        <f>ltprof09!AG201</f>
        <v>100</v>
      </c>
      <c r="S201" s="81">
        <f>ltprof09!AH201</f>
        <v>109.54954954954957</v>
      </c>
    </row>
    <row r="202" spans="2:19">
      <c r="B202" s="65"/>
      <c r="C202" s="97" t="s">
        <v>140</v>
      </c>
      <c r="D202" s="51" t="s">
        <v>85</v>
      </c>
      <c r="E202" s="82">
        <f>IF(ISERROR(HLOOKUP(ltprof09!$A$250,ltprof09!$J$2:$AD$247,ltprof09!A202,0)*100),"-",(HLOOKUP(ltprof09!$A$250,ltprof09!$J$2:$AD$247,ltprof09!A202,0)*100))</f>
        <v>61.442786069651746</v>
      </c>
      <c r="F202" s="87">
        <f>HLOOKUP(ltprof09!$A$250,pivå!$J$1:$AD$247,ltprof09!A203,0)</f>
        <v>1.55</v>
      </c>
      <c r="G202" s="87">
        <f>pivå!AE202</f>
        <v>4.0199999999999996</v>
      </c>
      <c r="H202" s="87">
        <f>MAX(pivå!J202:AE202)</f>
        <v>7.69</v>
      </c>
      <c r="I202" s="87">
        <f>MIN(pivå!J202:AE202)</f>
        <v>0</v>
      </c>
      <c r="J202" s="82">
        <f>(ltprof09!AG202+ltprof09!AH202)</f>
        <v>191.29353233830849</v>
      </c>
      <c r="K202" s="82" t="str">
        <f>IF(ISERROR(HLOOKUP(ltprof09!$A$250,'ltprof tidigare'!$J$2:$AF$247,ltprof09!A202,0)*100),"-",(HLOOKUP(ltprof09!$A$250,'ltprof tidigare'!$J$2:$AF$247,ltprof09!A202,0)*100))</f>
        <v>-</v>
      </c>
      <c r="L202" s="82" t="str">
        <f>HLOOKUP(ltprof09!$A$250,Tidigare_värde!$J$1:$AD$247,ltprof09!A203,0)</f>
        <v>us</v>
      </c>
      <c r="M202" s="194" t="str">
        <f>IF(ISERROR(IF(pivå!I202=0,((F202-L202)/L202)*100,(((F202-L202)/L202)*100)*-1)),"-",IF(pivå!I202=0,((F202-L202)/L202)*100,(((F202-L202)/L202)*100)*-1))</f>
        <v>-</v>
      </c>
      <c r="N202" s="82"/>
      <c r="O202" s="82"/>
      <c r="P202" s="82"/>
      <c r="Q202" s="82"/>
      <c r="R202" s="81">
        <f>ltprof09!AG202</f>
        <v>100</v>
      </c>
      <c r="S202" s="81">
        <f>ltprof09!AH202</f>
        <v>91.293532338308495</v>
      </c>
    </row>
    <row r="203" spans="2:19">
      <c r="B203" s="65"/>
      <c r="C203" s="97" t="s">
        <v>140</v>
      </c>
      <c r="D203" s="51" t="s">
        <v>86</v>
      </c>
      <c r="E203" s="82" t="str">
        <f>IF(ISERROR(HLOOKUP(ltprof09!$A$250,ltprof09!$J$2:$AD$247,ltprof09!A203,0)*100),"-",(HLOOKUP(ltprof09!$A$250,ltprof09!$J$2:$AD$247,ltprof09!A203,0)*100))</f>
        <v>-</v>
      </c>
      <c r="F203" s="83" t="str">
        <f>HLOOKUP(ltprof09!$A$250,pivå!$J$1:$AD$247,ltprof09!A204,0)</f>
        <v>us</v>
      </c>
      <c r="G203" s="83">
        <f>pivå!AE203</f>
        <v>53.646299999999997</v>
      </c>
      <c r="H203" s="83">
        <f>MAX(pivå!J203:AE203)</f>
        <v>83.018900000000002</v>
      </c>
      <c r="I203" s="83">
        <f>MIN(pivå!J203:AE203)</f>
        <v>15.1515</v>
      </c>
      <c r="J203" s="82">
        <f>(ltprof09!AG203+ltprof09!AH203)</f>
        <v>126.50900434885538</v>
      </c>
      <c r="K203" s="82" t="str">
        <f>IF(ISERROR(HLOOKUP(ltprof09!$A$250,'ltprof tidigare'!$J$2:$AF$247,ltprof09!A203,0)*100),"-",(HLOOKUP(ltprof09!$A$250,'ltprof tidigare'!$J$2:$AF$247,ltprof09!A203,0)*100))</f>
        <v>-</v>
      </c>
      <c r="L203" s="82" t="str">
        <f>HLOOKUP(ltprof09!$A$250,Tidigare_värde!$J$1:$AD$247,ltprof09!A204,0)</f>
        <v>us</v>
      </c>
      <c r="M203" s="194" t="str">
        <f>IF(ISERROR(IF(pivå!I203=0,((F203-L203)/L203)*100,(((F203-L203)/L203)*100)*-1)),"-",IF(pivå!I203=0,((F203-L203)/L203)*100,(((F203-L203)/L203)*100)*-1))</f>
        <v>-</v>
      </c>
      <c r="N203" s="82"/>
      <c r="O203" s="82"/>
      <c r="P203" s="82"/>
      <c r="Q203" s="82"/>
      <c r="R203" s="81">
        <f>ltprof09!AG203</f>
        <v>54.752331474864079</v>
      </c>
      <c r="S203" s="81">
        <f>ltprof09!AH203</f>
        <v>71.756672873991306</v>
      </c>
    </row>
    <row r="204" spans="2:19">
      <c r="B204" s="65"/>
      <c r="C204" s="97" t="s">
        <v>140</v>
      </c>
      <c r="D204" s="51" t="s">
        <v>136</v>
      </c>
      <c r="E204" s="82" t="str">
        <f>IF(ISERROR(HLOOKUP(ltprof09!$A$250,ltprof09!$J$2:$AD$247,ltprof09!A204,0)*100),"-",(HLOOKUP(ltprof09!$A$250,ltprof09!$J$2:$AD$247,ltprof09!A204,0)*100))</f>
        <v>-</v>
      </c>
      <c r="F204" s="83" t="str">
        <f>HLOOKUP(ltprof09!$A$250,pivå!$J$1:$AD$247,ltprof09!A205,0)</f>
        <v>us</v>
      </c>
      <c r="G204" s="83">
        <f>pivå!AE204</f>
        <v>7.4</v>
      </c>
      <c r="H204" s="83">
        <f>MAX(pivå!J204:AE204)</f>
        <v>16</v>
      </c>
      <c r="I204" s="83">
        <f>MIN(pivå!J204:AE204)</f>
        <v>0</v>
      </c>
      <c r="J204" s="82">
        <f>(ltprof09!AG204+ltprof09!AH204)</f>
        <v>216.2162162162162</v>
      </c>
      <c r="K204" s="82" t="str">
        <f>IF(ISERROR(HLOOKUP(ltprof09!$A$250,'ltprof tidigare'!$J$2:$AF$247,ltprof09!A204,0)*100),"-",(HLOOKUP(ltprof09!$A$250,'ltprof tidigare'!$J$2:$AF$247,ltprof09!A204,0)*100))</f>
        <v>-</v>
      </c>
      <c r="L204" s="82" t="str">
        <f>HLOOKUP(ltprof09!$A$250,Tidigare_värde!$J$1:$AD$247,ltprof09!A205,0)</f>
        <v>us</v>
      </c>
      <c r="M204" s="194" t="str">
        <f>IF(ISERROR(IF(pivå!I204=0,((F204-L204)/L204)*100,(((F204-L204)/L204)*100)*-1)),"-",IF(pivå!I204=0,((F204-L204)/L204)*100,(((F204-L204)/L204)*100)*-1))</f>
        <v>-</v>
      </c>
      <c r="N204" s="82"/>
      <c r="O204" s="82"/>
      <c r="P204" s="82"/>
      <c r="Q204" s="82"/>
      <c r="R204" s="81">
        <f>ltprof09!AG204</f>
        <v>100</v>
      </c>
      <c r="S204" s="81">
        <f>ltprof09!AH204</f>
        <v>116.21621621621621</v>
      </c>
    </row>
    <row r="205" spans="2:19">
      <c r="B205" s="65"/>
      <c r="C205" s="97"/>
      <c r="D205" s="51" t="s">
        <v>87</v>
      </c>
      <c r="E205" s="82">
        <f>IF(ISERROR(HLOOKUP(ltprof09!$A$250,ltprof09!$J$2:$AD$247,ltprof09!A205,0)*100),"-",(HLOOKUP(ltprof09!$A$250,ltprof09!$J$2:$AD$247,ltprof09!A205,0)*100))</f>
        <v>15.789473684210526</v>
      </c>
      <c r="F205" s="83">
        <f>HLOOKUP(ltprof09!$A$250,pivå!$J$1:$AD$247,ltprof09!A206,0)</f>
        <v>88</v>
      </c>
      <c r="G205" s="83">
        <f>pivå!AE205</f>
        <v>76</v>
      </c>
      <c r="H205" s="83">
        <f>MAX(pivå!J205:AE205)</f>
        <v>90</v>
      </c>
      <c r="I205" s="83">
        <f>MIN(pivå!J205:AE205)</f>
        <v>55</v>
      </c>
      <c r="J205" s="82">
        <f>(ltprof09!AG205+ltprof09!AH205)</f>
        <v>46.05263157894737</v>
      </c>
      <c r="K205" s="82" t="str">
        <f>IF(ISERROR(HLOOKUP(ltprof09!$A$250,'ltprof tidigare'!$J$2:$AF$247,ltprof09!A205,0)*100),"-",(HLOOKUP(ltprof09!$A$250,'ltprof tidigare'!$J$2:$AF$247,ltprof09!A205,0)*100))</f>
        <v>-</v>
      </c>
      <c r="L205" s="82" t="str">
        <f>HLOOKUP(ltprof09!$A$250,Tidigare_värde!$J$1:$AD$247,ltprof09!A206,0)</f>
        <v>us</v>
      </c>
      <c r="M205" s="194" t="str">
        <f>IF(ISERROR(IF(pivå!I205=0,((F205-L205)/L205)*100,(((F205-L205)/L205)*100)*-1)),"-",IF(pivå!I205=0,((F205-L205)/L205)*100,(((F205-L205)/L205)*100)*-1))</f>
        <v>-</v>
      </c>
      <c r="N205" s="82"/>
      <c r="O205" s="82"/>
      <c r="P205" s="82"/>
      <c r="Q205" s="82"/>
      <c r="R205" s="81">
        <f>ltprof09!AG205</f>
        <v>18.421052631578945</v>
      </c>
      <c r="S205" s="81">
        <f>ltprof09!AH205</f>
        <v>27.631578947368425</v>
      </c>
    </row>
    <row r="206" spans="2:19">
      <c r="B206" s="65"/>
      <c r="C206" s="97"/>
      <c r="D206" s="51" t="s">
        <v>88</v>
      </c>
      <c r="E206" s="82">
        <f>IF(ISERROR(HLOOKUP(ltprof09!$A$250,ltprof09!$J$2:$AD$247,ltprof09!A206,0)*100),"-",(HLOOKUP(ltprof09!$A$250,ltprof09!$J$2:$AD$247,ltprof09!A206,0)*100))</f>
        <v>-2.1075175367806689</v>
      </c>
      <c r="F206" s="83">
        <f>HLOOKUP(ltprof09!$A$250,pivå!$J$1:$AD$247,ltprof09!A207,0)</f>
        <v>23.027899999999999</v>
      </c>
      <c r="G206" s="83">
        <f>pivå!AE206</f>
        <v>22.552600000000002</v>
      </c>
      <c r="H206" s="83">
        <f>MAX(pivå!J206:AE206)</f>
        <v>30.2273</v>
      </c>
      <c r="I206" s="83">
        <f>MIN(pivå!J206:AE206)</f>
        <v>14.586499999999999</v>
      </c>
      <c r="J206" s="82">
        <f>(ltprof09!AG206+ltprof09!AH206)</f>
        <v>69.352535849525111</v>
      </c>
      <c r="K206" s="82" t="str">
        <f>IF(ISERROR(HLOOKUP(ltprof09!$A$250,'ltprof tidigare'!$J$2:$AF$247,ltprof09!A206,0)*100),"-",(HLOOKUP(ltprof09!$A$250,'ltprof tidigare'!$J$2:$AF$247,ltprof09!A206,0)*100))</f>
        <v>-</v>
      </c>
      <c r="L206" s="82" t="str">
        <f>HLOOKUP(ltprof09!$A$250,Tidigare_värde!$J$1:$AD$247,ltprof09!A207,0)</f>
        <v>us</v>
      </c>
      <c r="M206" s="194" t="str">
        <f>IF(ISERROR(IF(pivå!I206=0,((F206-L206)/L206)*100,(((F206-L206)/L206)*100)*-1)),"-",IF(pivå!I206=0,((F206-L206)/L206)*100,(((F206-L206)/L206)*100)*-1))</f>
        <v>-</v>
      </c>
      <c r="N206" s="82"/>
      <c r="O206" s="82"/>
      <c r="P206" s="82"/>
      <c r="Q206" s="82"/>
      <c r="R206" s="81">
        <f>ltprof09!AG206</f>
        <v>35.322313170100131</v>
      </c>
      <c r="S206" s="81">
        <f>ltprof09!AH206</f>
        <v>34.030222679424973</v>
      </c>
    </row>
    <row r="207" spans="2:19">
      <c r="B207" s="65"/>
      <c r="C207" s="97"/>
      <c r="D207" s="51" t="s">
        <v>89</v>
      </c>
      <c r="E207" s="82">
        <f>IF(ISERROR(HLOOKUP(ltprof09!$A$250,ltprof09!$J$2:$AD$247,ltprof09!A207,0)*100),"-",(HLOOKUP(ltprof09!$A$250,ltprof09!$J$2:$AD$247,ltprof09!A207,0)*100))</f>
        <v>12.440198585828188</v>
      </c>
      <c r="F207" s="83">
        <f>HLOOKUP(ltprof09!$A$250,pivå!$J$1:$AD$247,ltprof09!A208,0)</f>
        <v>17.4603</v>
      </c>
      <c r="G207" s="83">
        <f>pivå!AE207</f>
        <v>19.940999999999999</v>
      </c>
      <c r="H207" s="83">
        <f>MAX(pivå!J207:AE207)</f>
        <v>27.548200000000001</v>
      </c>
      <c r="I207" s="83">
        <f>MIN(pivå!J207:AE207)</f>
        <v>14.463800000000001</v>
      </c>
      <c r="J207" s="82">
        <f>(ltprof09!AG207+ltprof09!AH207)</f>
        <v>65.615565919462426</v>
      </c>
      <c r="K207" s="82" t="str">
        <f>IF(ISERROR(HLOOKUP(ltprof09!$A$250,'ltprof tidigare'!$J$2:$AF$247,ltprof09!A207,0)*100),"-",(HLOOKUP(ltprof09!$A$250,'ltprof tidigare'!$J$2:$AF$247,ltprof09!A207,0)*100))</f>
        <v>-</v>
      </c>
      <c r="L207" s="82" t="str">
        <f>HLOOKUP(ltprof09!$A$250,Tidigare_värde!$J$1:$AD$247,ltprof09!A208,0)</f>
        <v>us</v>
      </c>
      <c r="M207" s="194" t="str">
        <f>IF(ISERROR(IF(pivå!I207=0,((F207-L207)/L207)*100,(((F207-L207)/L207)*100)*-1)),"-",IF(pivå!I207=0,((F207-L207)/L207)*100,(((F207-L207)/L207)*100)*-1))</f>
        <v>-</v>
      </c>
      <c r="N207" s="82"/>
      <c r="O207" s="82"/>
      <c r="P207" s="82"/>
      <c r="Q207" s="82"/>
      <c r="R207" s="81">
        <f>ltprof09!AG207</f>
        <v>27.46702773180883</v>
      </c>
      <c r="S207" s="81">
        <f>ltprof09!AH207</f>
        <v>38.148538187653593</v>
      </c>
    </row>
    <row r="208" spans="2:19">
      <c r="B208" s="65"/>
      <c r="C208" s="97"/>
      <c r="D208" s="51" t="s">
        <v>90</v>
      </c>
      <c r="E208" s="82">
        <f>IF(ISERROR(HLOOKUP(ltprof09!$A$250,ltprof09!$J$2:$AD$247,ltprof09!A208,0)*100),"-",(HLOOKUP(ltprof09!$A$250,ltprof09!$J$2:$AD$247,ltprof09!A208,0)*100))</f>
        <v>3.2549779146404383</v>
      </c>
      <c r="F208" s="83">
        <f>HLOOKUP(ltprof09!$A$250,pivå!$J$1:$AD$247,ltprof09!A209,0)</f>
        <v>20.8293</v>
      </c>
      <c r="G208" s="83">
        <f>pivå!AE208</f>
        <v>21.530100000000001</v>
      </c>
      <c r="H208" s="83">
        <f>MAX(pivå!J208:AE208)</f>
        <v>29.096</v>
      </c>
      <c r="I208" s="83">
        <f>MIN(pivå!J208:AE208)</f>
        <v>14.5403</v>
      </c>
      <c r="J208" s="82">
        <f>(ltprof09!AG208+ltprof09!AH208)</f>
        <v>67.606281438544173</v>
      </c>
      <c r="K208" s="82" t="str">
        <f>IF(ISERROR(HLOOKUP(ltprof09!$A$250,'ltprof tidigare'!$J$2:$AF$247,ltprof09!A208,0)*100),"-",(HLOOKUP(ltprof09!$A$250,'ltprof tidigare'!$J$2:$AF$247,ltprof09!A208,0)*100))</f>
        <v>-</v>
      </c>
      <c r="L208" s="82" t="str">
        <f>HLOOKUP(ltprof09!$A$250,Tidigare_värde!$J$1:$AD$247,ltprof09!A209,0)</f>
        <v>us</v>
      </c>
      <c r="M208" s="194" t="str">
        <f>IF(ISERROR(IF(pivå!I208=0,((F208-L208)/L208)*100,(((F208-L208)/L208)*100)*-1)),"-",IF(pivå!I208=0,((F208-L208)/L208)*100,(((F208-L208)/L208)*100)*-1))</f>
        <v>-</v>
      </c>
      <c r="N208" s="82"/>
      <c r="O208" s="82"/>
      <c r="P208" s="82"/>
      <c r="Q208" s="82"/>
      <c r="R208" s="81">
        <f>ltprof09!AG208</f>
        <v>32.465246329557225</v>
      </c>
      <c r="S208" s="81">
        <f>ltprof09!AH208</f>
        <v>35.141035108986948</v>
      </c>
    </row>
    <row r="209" spans="2:19">
      <c r="B209" s="65"/>
      <c r="C209" s="97" t="s">
        <v>140</v>
      </c>
      <c r="D209" s="51" t="s">
        <v>91</v>
      </c>
      <c r="E209" s="82">
        <f>IF(ISERROR(HLOOKUP(ltprof09!$A$250,ltprof09!$J$2:$AD$247,ltprof09!A209,0)*100),"-",(HLOOKUP(ltprof09!$A$250,ltprof09!$J$2:$AD$247,ltprof09!A209,0)*100))</f>
        <v>19.866369710467708</v>
      </c>
      <c r="F209" s="83">
        <f>HLOOKUP(ltprof09!$A$250,pivå!$J$1:$AD$247,ltprof09!A210,0)</f>
        <v>17.989999999999998</v>
      </c>
      <c r="G209" s="83">
        <f>pivå!AE209</f>
        <v>22.45</v>
      </c>
      <c r="H209" s="83">
        <f>MAX(pivå!J209:AE209)</f>
        <v>51.32</v>
      </c>
      <c r="I209" s="83">
        <f>MIN(pivå!J209:AE209)</f>
        <v>1.1299999999999999</v>
      </c>
      <c r="J209" s="82">
        <f>(ltprof09!AG209+ltprof09!AH209)</f>
        <v>223.56347438752783</v>
      </c>
      <c r="K209" s="82">
        <f>IF(ISERROR(HLOOKUP(ltprof09!$A$250,'ltprof tidigare'!$J$2:$AF$247,ltprof09!A209,0)*100),"-",(HLOOKUP(ltprof09!$A$250,'ltprof tidigare'!$J$2:$AF$247,ltprof09!A209,0)*100))</f>
        <v>49.259716224552754</v>
      </c>
      <c r="L209" s="82">
        <f>HLOOKUP(ltprof09!$A$250,Tidigare_värde!$J$1:$AD$247,ltprof09!A210,0)</f>
        <v>16.45</v>
      </c>
      <c r="M209" s="194">
        <f>IF(ISERROR(IF(pivå!I209=0,((F209-L209)/L209)*100,(((F209-L209)/L209)*100)*-1)),"-",IF(pivå!I209=0,((F209-L209)/L209)*100,(((F209-L209)/L209)*100)*-1))</f>
        <v>-9.3617021276595693</v>
      </c>
      <c r="N209" s="82"/>
      <c r="O209" s="82"/>
      <c r="P209" s="82"/>
      <c r="Q209" s="82"/>
      <c r="R209" s="81">
        <f>ltprof09!AG209</f>
        <v>94.966592427616931</v>
      </c>
      <c r="S209" s="81">
        <f>ltprof09!AH209</f>
        <v>128.59688195991092</v>
      </c>
    </row>
    <row r="210" spans="2:19">
      <c r="B210" s="65"/>
      <c r="C210" s="97"/>
      <c r="D210" s="51" t="s">
        <v>92</v>
      </c>
      <c r="E210" s="82">
        <f>IF(ISERROR(HLOOKUP(ltprof09!$A$250,ltprof09!$J$2:$AD$247,ltprof09!A210,0)*100),"-",(HLOOKUP(ltprof09!$A$250,ltprof09!$J$2:$AD$247,ltprof09!A210,0)*100))</f>
        <v>-37.772803581421378</v>
      </c>
      <c r="F210" s="83">
        <f>HLOOKUP(ltprof09!$A$250,pivå!$J$1:$AD$247,ltprof09!A211,0)</f>
        <v>24.62</v>
      </c>
      <c r="G210" s="83">
        <f>pivå!AE210</f>
        <v>17.87</v>
      </c>
      <c r="H210" s="83">
        <f>MAX(pivå!J210:AE210)</f>
        <v>43.56</v>
      </c>
      <c r="I210" s="83">
        <f>MIN(pivå!J210:AE210)</f>
        <v>0</v>
      </c>
      <c r="J210" s="82">
        <f>(ltprof09!AG210+ltprof09!AH210)</f>
        <v>243.7604924454393</v>
      </c>
      <c r="K210" s="82">
        <f>IF(ISERROR(HLOOKUP(ltprof09!$A$250,'ltprof tidigare'!$J$2:$AF$247,ltprof09!A210,0)*100),"-",(HLOOKUP(ltprof09!$A$250,'ltprof tidigare'!$J$2:$AF$247,ltprof09!A210,0)*100))</f>
        <v>76.656585097607916</v>
      </c>
      <c r="L210" s="82">
        <f>HLOOKUP(ltprof09!$A$250,Tidigare_värde!$J$1:$AD$247,ltprof09!A211,0)</f>
        <v>8.49</v>
      </c>
      <c r="M210" s="194">
        <f>IF(ISERROR(IF(pivå!I210=0,((F210-L210)/L210)*100,(((F210-L210)/L210)*100)*-1)),"-",IF(pivå!I210=0,((F210-L210)/L210)*100,(((F210-L210)/L210)*100)*-1))</f>
        <v>-189.9882214369847</v>
      </c>
      <c r="N210" s="82"/>
      <c r="O210" s="82"/>
      <c r="P210" s="82"/>
      <c r="Q210" s="82"/>
      <c r="R210" s="81">
        <f>ltprof09!AG210</f>
        <v>100</v>
      </c>
      <c r="S210" s="81">
        <f>ltprof09!AH210</f>
        <v>143.7604924454393</v>
      </c>
    </row>
    <row r="211" spans="2:19">
      <c r="B211" s="65"/>
      <c r="C211" s="97" t="s">
        <v>140</v>
      </c>
      <c r="D211" s="51" t="s">
        <v>93</v>
      </c>
      <c r="E211" s="82">
        <f>IF(ISERROR(HLOOKUP(ltprof09!$A$250,ltprof09!$J$2:$AD$247,ltprof09!A211,0)*100),"-",(HLOOKUP(ltprof09!$A$250,ltprof09!$J$2:$AD$247,ltprof09!A211,0)*100))</f>
        <v>55.726759116589633</v>
      </c>
      <c r="F211" s="83">
        <f>HLOOKUP(ltprof09!$A$250,pivå!$J$1:$AD$247,ltprof09!A212,0)</f>
        <v>8.6199999999999992</v>
      </c>
      <c r="G211" s="83">
        <f>pivå!AE211</f>
        <v>19.47</v>
      </c>
      <c r="H211" s="83">
        <f>MAX(pivå!J211:AE211)</f>
        <v>57.14</v>
      </c>
      <c r="I211" s="83">
        <f>MIN(pivå!J211:AE211)</f>
        <v>0</v>
      </c>
      <c r="J211" s="82">
        <f>(ltprof09!AG211+ltprof09!AH211)</f>
        <v>293.47714432460197</v>
      </c>
      <c r="K211" s="82">
        <f>IF(ISERROR(HLOOKUP(ltprof09!$A$250,'ltprof tidigare'!$J$2:$AF$247,ltprof09!A211,0)*100),"-",(HLOOKUP(ltprof09!$A$250,'ltprof tidigare'!$J$2:$AF$247,ltprof09!A211,0)*100))</f>
        <v>35.198300283286123</v>
      </c>
      <c r="L211" s="82">
        <f>HLOOKUP(ltprof09!$A$250,Tidigare_värde!$J$1:$AD$247,ltprof09!A212,0)</f>
        <v>27.45</v>
      </c>
      <c r="M211" s="194">
        <f>IF(ISERROR(IF(pivå!I211=0,((F211-L211)/L211)*100,(((F211-L211)/L211)*100)*-1)),"-",IF(pivå!I211=0,((F211-L211)/L211)*100,(((F211-L211)/L211)*100)*-1))</f>
        <v>68.597449908925313</v>
      </c>
      <c r="N211" s="82"/>
      <c r="O211" s="82"/>
      <c r="P211" s="82"/>
      <c r="Q211" s="82"/>
      <c r="R211" s="81">
        <f>ltprof09!AG211</f>
        <v>100</v>
      </c>
      <c r="S211" s="81">
        <f>ltprof09!AH211</f>
        <v>193.47714432460197</v>
      </c>
    </row>
    <row r="212" spans="2:19" ht="12" thickBot="1">
      <c r="B212" s="66"/>
      <c r="C212" s="98" t="s">
        <v>140</v>
      </c>
      <c r="D212" s="63" t="s">
        <v>94</v>
      </c>
      <c r="E212" s="85">
        <f>IF(ISERROR(HLOOKUP(ltprof09!$A$250,ltprof09!$J$2:$AD$247,ltprof09!A212,0)*100),"-",(HLOOKUP(ltprof09!$A$250,ltprof09!$J$2:$AD$247,ltprof09!A212,0)*100))</f>
        <v>91.566265060240966</v>
      </c>
      <c r="F212" s="86">
        <f>HLOOKUP(ltprof09!$A$250,pivå!$J$1:$AD$247,ltprof09!A213,0)</f>
        <v>1.26</v>
      </c>
      <c r="G212" s="86">
        <f>pivå!AE212</f>
        <v>14.94</v>
      </c>
      <c r="H212" s="86">
        <f>MAX(pivå!J212:AE212)</f>
        <v>40.130000000000003</v>
      </c>
      <c r="I212" s="86">
        <f>MIN(pivå!J212:AE212)</f>
        <v>0</v>
      </c>
      <c r="J212" s="85">
        <f>(ltprof09!AG212+ltprof09!AH212)</f>
        <v>210.24096385542168</v>
      </c>
      <c r="K212" s="85">
        <f>IF(ISERROR(HLOOKUP(ltprof09!$A$250,'ltprof tidigare'!$J$2:$AF$247,ltprof09!A212,0)*100),"-",(HLOOKUP(ltprof09!$A$250,'ltprof tidigare'!$J$2:$AF$247,ltprof09!A212,0)*100))</f>
        <v>73.556581986143186</v>
      </c>
      <c r="L212" s="85">
        <f>HLOOKUP(ltprof09!$A$250,Tidigare_värde!$J$1:$AD$247,ltprof09!A213,0)</f>
        <v>6.87</v>
      </c>
      <c r="M212" s="195">
        <f>IF(ISERROR(IF(pivå!I212=0,((F212-L212)/L212)*100,(((F212-L212)/L212)*100)*-1)),"-",IF(pivå!I212=0,((F212-L212)/L212)*100,(((F212-L212)/L212)*100)*-1))</f>
        <v>81.659388646288207</v>
      </c>
      <c r="N212" s="82"/>
      <c r="O212" s="82"/>
      <c r="P212" s="82"/>
      <c r="Q212" s="82"/>
      <c r="R212" s="81">
        <f>ltprof09!AG212</f>
        <v>100</v>
      </c>
      <c r="S212" s="81">
        <f>ltprof09!AH212</f>
        <v>110.24096385542168</v>
      </c>
    </row>
    <row r="213" spans="2:19">
      <c r="B213" s="65" t="s">
        <v>323</v>
      </c>
      <c r="C213" s="97"/>
      <c r="D213" s="51" t="s">
        <v>95</v>
      </c>
      <c r="E213" s="82" t="str">
        <f>IF(ISERROR(HLOOKUP(ltprof09!$A$250,ltprof09!$J$2:$AD$247,ltprof09!A213,0)*100),"-",(HLOOKUP(ltprof09!$A$250,ltprof09!$J$2:$AD$247,ltprof09!A213,0)*100))</f>
        <v>-</v>
      </c>
      <c r="F213" s="87" t="str">
        <f>HLOOKUP(ltprof09!$A$250,pivå!$J$1:$AD$247,ltprof09!A214,0)</f>
        <v>us</v>
      </c>
      <c r="G213" s="87">
        <f>pivå!AE213</f>
        <v>0.61</v>
      </c>
      <c r="H213" s="87">
        <f>MAX(pivå!J213:AE213)</f>
        <v>0.84</v>
      </c>
      <c r="I213" s="87">
        <f>MIN(pivå!J213:AE213)</f>
        <v>0.43</v>
      </c>
      <c r="J213" s="82">
        <f>(ltprof09!AG213+ltprof09!AH213)</f>
        <v>67.213114754098356</v>
      </c>
      <c r="K213" s="82" t="str">
        <f>IF(ISERROR(HLOOKUP(ltprof09!$A$250,'ltprof tidigare'!$J$2:$AF$247,ltprof09!A213,0)*100),"-",(HLOOKUP(ltprof09!$A$250,'ltprof tidigare'!$J$2:$AF$247,ltprof09!A213,0)*100))</f>
        <v>-</v>
      </c>
      <c r="L213" s="82" t="str">
        <f>HLOOKUP(ltprof09!$A$250,Tidigare_värde!$J$1:$AD$247,ltprof09!A214,0)</f>
        <v>us</v>
      </c>
      <c r="M213" s="194" t="str">
        <f>IF(ISERROR(IF(pivå!I213=0,((F213-L213)/L213)*100,(((F213-L213)/L213)*100)*-1)),"-",IF(pivå!I213=0,((F213-L213)/L213)*100,(((F213-L213)/L213)*100)*-1))</f>
        <v>-</v>
      </c>
      <c r="N213" s="82"/>
      <c r="O213" s="82"/>
      <c r="P213" s="82"/>
      <c r="Q213" s="82"/>
      <c r="R213" s="81">
        <f>ltprof09!AG213</f>
        <v>29.508196721311474</v>
      </c>
      <c r="S213" s="81">
        <f>ltprof09!AH213</f>
        <v>37.704918032786885</v>
      </c>
    </row>
    <row r="214" spans="2:19">
      <c r="B214" s="65"/>
      <c r="C214" s="97"/>
      <c r="D214" s="51" t="s">
        <v>96</v>
      </c>
      <c r="E214" s="82" t="str">
        <f>IF(ISERROR(HLOOKUP(ltprof09!$A$250,ltprof09!$J$2:$AD$247,ltprof09!A214,0)*100),"-",(HLOOKUP(ltprof09!$A$250,ltprof09!$J$2:$AD$247,ltprof09!A214,0)*100))</f>
        <v>-</v>
      </c>
      <c r="F214" s="87" t="str">
        <f>HLOOKUP(ltprof09!$A$250,pivå!$J$1:$AD$247,ltprof09!A215,0)</f>
        <v>us</v>
      </c>
      <c r="G214" s="87">
        <f>pivå!AE214</f>
        <v>0.62</v>
      </c>
      <c r="H214" s="87">
        <f>MAX(pivå!J214:AE214)</f>
        <v>0.76</v>
      </c>
      <c r="I214" s="87">
        <f>MIN(pivå!J214:AE214)</f>
        <v>0.43</v>
      </c>
      <c r="J214" s="82">
        <f>(ltprof09!AG214+ltprof09!AH214)</f>
        <v>53.225806451612904</v>
      </c>
      <c r="K214" s="82" t="str">
        <f>IF(ISERROR(HLOOKUP(ltprof09!$A$250,'ltprof tidigare'!$J$2:$AF$247,ltprof09!A214,0)*100),"-",(HLOOKUP(ltprof09!$A$250,'ltprof tidigare'!$J$2:$AF$247,ltprof09!A214,0)*100))</f>
        <v>-</v>
      </c>
      <c r="L214" s="82" t="str">
        <f>HLOOKUP(ltprof09!$A$250,Tidigare_värde!$J$1:$AD$247,ltprof09!A215,0)</f>
        <v>us</v>
      </c>
      <c r="M214" s="194" t="str">
        <f>IF(ISERROR(IF(pivå!I214=0,((F214-L214)/L214)*100,(((F214-L214)/L214)*100)*-1)),"-",IF(pivå!I214=0,((F214-L214)/L214)*100,(((F214-L214)/L214)*100)*-1))</f>
        <v>-</v>
      </c>
      <c r="N214" s="82"/>
      <c r="O214" s="82"/>
      <c r="P214" s="82"/>
      <c r="Q214" s="82"/>
      <c r="R214" s="81">
        <f>ltprof09!AG214</f>
        <v>30.64516129032258</v>
      </c>
      <c r="S214" s="81">
        <f>ltprof09!AH214</f>
        <v>22.580645161290324</v>
      </c>
    </row>
    <row r="215" spans="2:19">
      <c r="B215" s="65"/>
      <c r="C215" s="97"/>
      <c r="D215" s="51" t="s">
        <v>97</v>
      </c>
      <c r="E215" s="82" t="str">
        <f>IF(ISERROR(HLOOKUP(ltprof09!$A$250,ltprof09!$J$2:$AD$247,ltprof09!A215,0)*100),"-",(HLOOKUP(ltprof09!$A$250,ltprof09!$J$2:$AD$247,ltprof09!A215,0)*100))</f>
        <v>-</v>
      </c>
      <c r="F215" s="87" t="str">
        <f>HLOOKUP(ltprof09!$A$250,pivå!$J$1:$AD$247,ltprof09!A216,0)</f>
        <v>us</v>
      </c>
      <c r="G215" s="87">
        <f>pivå!AE215</f>
        <v>0.61</v>
      </c>
      <c r="H215" s="87">
        <f>MAX(pivå!J215:AE215)</f>
        <v>0.76</v>
      </c>
      <c r="I215" s="87">
        <f>MIN(pivå!J215:AE215)</f>
        <v>0.43</v>
      </c>
      <c r="J215" s="82">
        <f>(ltprof09!AG215+ltprof09!AH215)</f>
        <v>54.098360655737707</v>
      </c>
      <c r="K215" s="82" t="str">
        <f>IF(ISERROR(HLOOKUP(ltprof09!$A$250,'ltprof tidigare'!$J$2:$AF$247,ltprof09!A215,0)*100),"-",(HLOOKUP(ltprof09!$A$250,'ltprof tidigare'!$J$2:$AF$247,ltprof09!A215,0)*100))</f>
        <v>-</v>
      </c>
      <c r="L215" s="82" t="str">
        <f>HLOOKUP(ltprof09!$A$250,Tidigare_värde!$J$1:$AD$247,ltprof09!A216,0)</f>
        <v>us</v>
      </c>
      <c r="M215" s="194" t="str">
        <f>IF(ISERROR(IF(pivå!I215=0,((F215-L215)/L215)*100,(((F215-L215)/L215)*100)*-1)),"-",IF(pivå!I215=0,((F215-L215)/L215)*100,(((F215-L215)/L215)*100)*-1))</f>
        <v>-</v>
      </c>
      <c r="N215" s="82"/>
      <c r="O215" s="82"/>
      <c r="P215" s="82"/>
      <c r="Q215" s="82"/>
      <c r="R215" s="81">
        <f>ltprof09!AG215</f>
        <v>29.508196721311474</v>
      </c>
      <c r="S215" s="81">
        <f>ltprof09!AH215</f>
        <v>24.590163934426236</v>
      </c>
    </row>
    <row r="216" spans="2:19">
      <c r="B216" s="65"/>
      <c r="C216" s="97"/>
      <c r="D216" s="51" t="s">
        <v>98</v>
      </c>
      <c r="E216" s="82" t="str">
        <f>IF(ISERROR(HLOOKUP(ltprof09!$A$250,ltprof09!$J$2:$AD$247,ltprof09!A216,0)*100),"-",(HLOOKUP(ltprof09!$A$250,ltprof09!$J$2:$AD$247,ltprof09!A216,0)*100))</f>
        <v>-</v>
      </c>
      <c r="F216" s="87" t="str">
        <f>HLOOKUP(ltprof09!$A$250,pivå!$J$1:$AD$247,ltprof09!A217,0)</f>
        <v>us</v>
      </c>
      <c r="G216" s="87">
        <f>pivå!AE216</f>
        <v>6.73</v>
      </c>
      <c r="H216" s="87">
        <f>MAX(pivå!J216:AE216)</f>
        <v>8.7100000000000009</v>
      </c>
      <c r="I216" s="87">
        <f>MIN(pivå!J216:AE216)</f>
        <v>2.68</v>
      </c>
      <c r="J216" s="82">
        <f>(ltprof09!AG216+ltprof09!AH216)</f>
        <v>89.598811292719176</v>
      </c>
      <c r="K216" s="82" t="str">
        <f>IF(ISERROR(HLOOKUP(ltprof09!$A$250,'ltprof tidigare'!$J$2:$AF$247,ltprof09!A216,0)*100),"-",(HLOOKUP(ltprof09!$A$250,'ltprof tidigare'!$J$2:$AF$247,ltprof09!A216,0)*100))</f>
        <v>-</v>
      </c>
      <c r="L216" s="82" t="str">
        <f>HLOOKUP(ltprof09!$A$250,Tidigare_värde!$J$1:$AD$247,ltprof09!A217,0)</f>
        <v>us</v>
      </c>
      <c r="M216" s="194" t="str">
        <f>IF(ISERROR(IF(pivå!I216=0,((F216-L216)/L216)*100,(((F216-L216)/L216)*100)*-1)),"-",IF(pivå!I216=0,((F216-L216)/L216)*100,(((F216-L216)/L216)*100)*-1))</f>
        <v>-</v>
      </c>
      <c r="N216" s="82"/>
      <c r="O216" s="82"/>
      <c r="P216" s="82"/>
      <c r="Q216" s="82"/>
      <c r="R216" s="81">
        <f>ltprof09!AG216</f>
        <v>60.178306092124821</v>
      </c>
      <c r="S216" s="81">
        <f>ltprof09!AH216</f>
        <v>29.420505200594359</v>
      </c>
    </row>
    <row r="217" spans="2:19">
      <c r="B217" s="65"/>
      <c r="C217" s="97"/>
      <c r="D217" s="51" t="s">
        <v>99</v>
      </c>
      <c r="E217" s="82" t="str">
        <f>IF(ISERROR(HLOOKUP(ltprof09!$A$250,ltprof09!$J$2:$AD$247,ltprof09!A217,0)*100),"-",(HLOOKUP(ltprof09!$A$250,ltprof09!$J$2:$AD$247,ltprof09!A217,0)*100))</f>
        <v>-</v>
      </c>
      <c r="F217" s="87" t="str">
        <f>HLOOKUP(ltprof09!$A$250,pivå!$J$1:$AD$247,ltprof09!A218,0)</f>
        <v>us</v>
      </c>
      <c r="G217" s="87">
        <f>pivå!AE217</f>
        <v>6.8</v>
      </c>
      <c r="H217" s="87">
        <f>MAX(pivå!J217:AE217)</f>
        <v>9.18</v>
      </c>
      <c r="I217" s="87">
        <f>MIN(pivå!J217:AE217)</f>
        <v>3.45</v>
      </c>
      <c r="J217" s="82">
        <f>(ltprof09!AG217+ltprof09!AH217)</f>
        <v>84.264705882352928</v>
      </c>
      <c r="K217" s="82" t="str">
        <f>IF(ISERROR(HLOOKUP(ltprof09!$A$250,'ltprof tidigare'!$J$2:$AF$247,ltprof09!A217,0)*100),"-",(HLOOKUP(ltprof09!$A$250,'ltprof tidigare'!$J$2:$AF$247,ltprof09!A217,0)*100))</f>
        <v>-</v>
      </c>
      <c r="L217" s="82" t="str">
        <f>HLOOKUP(ltprof09!$A$250,Tidigare_värde!$J$1:$AD$247,ltprof09!A218,0)</f>
        <v>us</v>
      </c>
      <c r="M217" s="194" t="str">
        <f>IF(ISERROR(IF(pivå!I217=0,((F217-L217)/L217)*100,(((F217-L217)/L217)*100)*-1)),"-",IF(pivå!I217=0,((F217-L217)/L217)*100,(((F217-L217)/L217)*100)*-1))</f>
        <v>-</v>
      </c>
      <c r="N217" s="82"/>
      <c r="O217" s="82"/>
      <c r="P217" s="82"/>
      <c r="Q217" s="82"/>
      <c r="R217" s="81">
        <f>ltprof09!AG217</f>
        <v>49.264705882352935</v>
      </c>
      <c r="S217" s="81">
        <f>ltprof09!AH217</f>
        <v>35</v>
      </c>
    </row>
    <row r="218" spans="2:19">
      <c r="B218" s="65"/>
      <c r="C218" s="97" t="s">
        <v>140</v>
      </c>
      <c r="D218" s="51" t="s">
        <v>100</v>
      </c>
      <c r="E218" s="82" t="str">
        <f>IF(ISERROR(HLOOKUP(ltprof09!$A$250,ltprof09!$J$2:$AD$247,ltprof09!A218,0)*100),"-",(HLOOKUP(ltprof09!$A$250,ltprof09!$J$2:$AD$247,ltprof09!A218,0)*100))</f>
        <v>-</v>
      </c>
      <c r="F218" s="87" t="str">
        <f>HLOOKUP(ltprof09!$A$250,pivå!$J$1:$AD$247,ltprof09!A219,0)</f>
        <v>us</v>
      </c>
      <c r="G218" s="87">
        <f>pivå!AE218</f>
        <v>6.78</v>
      </c>
      <c r="H218" s="87">
        <f>MAX(pivå!J218:AE218)</f>
        <v>8.99</v>
      </c>
      <c r="I218" s="87">
        <f>MIN(pivå!J218:AE218)</f>
        <v>3.92</v>
      </c>
      <c r="J218" s="82">
        <f>(ltprof09!AG218+ltprof09!AH218)</f>
        <v>74.778761061946909</v>
      </c>
      <c r="K218" s="82" t="str">
        <f>IF(ISERROR(HLOOKUP(ltprof09!$A$250,'ltprof tidigare'!$J$2:$AF$247,ltprof09!A218,0)*100),"-",(HLOOKUP(ltprof09!$A$250,'ltprof tidigare'!$J$2:$AF$247,ltprof09!A218,0)*100))</f>
        <v>-</v>
      </c>
      <c r="L218" s="82" t="str">
        <f>HLOOKUP(ltprof09!$A$250,Tidigare_värde!$J$1:$AD$247,ltprof09!A219,0)</f>
        <v>us</v>
      </c>
      <c r="M218" s="194" t="str">
        <f>IF(ISERROR(IF(pivå!I218=0,((F218-L218)/L218)*100,(((F218-L218)/L218)*100)*-1)),"-",IF(pivå!I218=0,((F218-L218)/L218)*100,(((F218-L218)/L218)*100)*-1))</f>
        <v>-</v>
      </c>
      <c r="N218" s="82"/>
      <c r="O218" s="82"/>
      <c r="P218" s="82"/>
      <c r="Q218" s="82"/>
      <c r="R218" s="81">
        <f>ltprof09!AG218</f>
        <v>42.182890855457231</v>
      </c>
      <c r="S218" s="81">
        <f>ltprof09!AH218</f>
        <v>32.595870206489671</v>
      </c>
    </row>
    <row r="219" spans="2:19">
      <c r="B219" s="65"/>
      <c r="C219" s="97"/>
      <c r="D219" s="51" t="s">
        <v>101</v>
      </c>
      <c r="E219" s="82" t="str">
        <f>IF(ISERROR(HLOOKUP(ltprof09!$A$250,ltprof09!$J$2:$AD$247,ltprof09!A219,0)*100),"-",(HLOOKUP(ltprof09!$A$250,ltprof09!$J$2:$AD$247,ltprof09!A219,0)*100))</f>
        <v>-</v>
      </c>
      <c r="F219" s="87" t="str">
        <f>HLOOKUP(ltprof09!$A$250,pivå!$J$1:$AD$247,ltprof09!A220,0)</f>
        <v>us</v>
      </c>
      <c r="G219" s="87">
        <f>pivå!AE219</f>
        <v>2.7</v>
      </c>
      <c r="H219" s="87">
        <f>MAX(pivå!J219:AE219)</f>
        <v>3.6</v>
      </c>
      <c r="I219" s="87">
        <f>MIN(pivå!J219:AE219)</f>
        <v>1.6</v>
      </c>
      <c r="J219" s="82">
        <f>(ltprof09!AG219+ltprof09!AH219)</f>
        <v>74.074074074074076</v>
      </c>
      <c r="K219" s="82" t="str">
        <f>IF(ISERROR(HLOOKUP(ltprof09!$A$250,'ltprof tidigare'!$J$2:$AF$247,ltprof09!A219,0)*100),"-",(HLOOKUP(ltprof09!$A$250,'ltprof tidigare'!$J$2:$AF$247,ltprof09!A219,0)*100))</f>
        <v>-</v>
      </c>
      <c r="L219" s="82" t="str">
        <f>HLOOKUP(ltprof09!$A$250,Tidigare_värde!$J$1:$AD$247,ltprof09!A220,0)</f>
        <v>us</v>
      </c>
      <c r="M219" s="194" t="str">
        <f>IF(ISERROR(IF(pivå!I219=0,((F219-L219)/L219)*100,(((F219-L219)/L219)*100)*-1)),"-",IF(pivå!I219=0,((F219-L219)/L219)*100,(((F219-L219)/L219)*100)*-1))</f>
        <v>-</v>
      </c>
      <c r="N219" s="82"/>
      <c r="O219" s="82"/>
      <c r="P219" s="82"/>
      <c r="Q219" s="82"/>
      <c r="R219" s="81">
        <f>ltprof09!AG219</f>
        <v>40.740740740740748</v>
      </c>
      <c r="S219" s="81">
        <f>ltprof09!AH219</f>
        <v>33.333333333333329</v>
      </c>
    </row>
    <row r="220" spans="2:19">
      <c r="B220" s="65"/>
      <c r="C220" s="97"/>
      <c r="D220" s="51" t="s">
        <v>102</v>
      </c>
      <c r="E220" s="82" t="str">
        <f>IF(ISERROR(HLOOKUP(ltprof09!$A$250,ltprof09!$J$2:$AD$247,ltprof09!A220,0)*100),"-",(HLOOKUP(ltprof09!$A$250,ltprof09!$J$2:$AD$247,ltprof09!A220,0)*100))</f>
        <v>-</v>
      </c>
      <c r="F220" s="87" t="str">
        <f>HLOOKUP(ltprof09!$A$250,pivå!$J$1:$AD$247,ltprof09!A221,0)</f>
        <v>us</v>
      </c>
      <c r="G220" s="87">
        <f>pivå!AE220</f>
        <v>2.8</v>
      </c>
      <c r="H220" s="87">
        <f>MAX(pivå!J220:AE220)</f>
        <v>4.0999999999999996</v>
      </c>
      <c r="I220" s="87">
        <f>MIN(pivå!J220:AE220)</f>
        <v>1.1000000000000001</v>
      </c>
      <c r="J220" s="82">
        <f>(ltprof09!AG220+ltprof09!AH220)</f>
        <v>107.14285714285714</v>
      </c>
      <c r="K220" s="82" t="str">
        <f>IF(ISERROR(HLOOKUP(ltprof09!$A$250,'ltprof tidigare'!$J$2:$AF$247,ltprof09!A220,0)*100),"-",(HLOOKUP(ltprof09!$A$250,'ltprof tidigare'!$J$2:$AF$247,ltprof09!A220,0)*100))</f>
        <v>-</v>
      </c>
      <c r="L220" s="82" t="str">
        <f>HLOOKUP(ltprof09!$A$250,Tidigare_värde!$J$1:$AD$247,ltprof09!A221,0)</f>
        <v>us</v>
      </c>
      <c r="M220" s="194" t="str">
        <f>IF(ISERROR(IF(pivå!I220=0,((F220-L220)/L220)*100,(((F220-L220)/L220)*100)*-1)),"-",IF(pivå!I220=0,((F220-L220)/L220)*100,(((F220-L220)/L220)*100)*-1))</f>
        <v>-</v>
      </c>
      <c r="N220" s="82"/>
      <c r="O220" s="82"/>
      <c r="P220" s="82"/>
      <c r="Q220" s="82"/>
      <c r="R220" s="81">
        <f>ltprof09!AG220</f>
        <v>60.714285714285708</v>
      </c>
      <c r="S220" s="81">
        <f>ltprof09!AH220</f>
        <v>46.428571428571423</v>
      </c>
    </row>
    <row r="221" spans="2:19" ht="12" thickBot="1">
      <c r="B221" s="66"/>
      <c r="C221" s="98"/>
      <c r="D221" s="63" t="s">
        <v>103</v>
      </c>
      <c r="E221" s="85" t="str">
        <f>IF(ISERROR(HLOOKUP(ltprof09!$A$250,ltprof09!$J$2:$AD$247,ltprof09!A221,0)*100),"-",(HLOOKUP(ltprof09!$A$250,ltprof09!$J$2:$AD$247,ltprof09!A221,0)*100))</f>
        <v>-</v>
      </c>
      <c r="F221" s="90" t="str">
        <f>HLOOKUP(ltprof09!$A$250,pivå!$J$1:$AD$247,ltprof09!A222,0)</f>
        <v>us</v>
      </c>
      <c r="G221" s="90">
        <f>pivå!AE221</f>
        <v>2.7</v>
      </c>
      <c r="H221" s="90">
        <f>MAX(pivå!J221:AE221)</f>
        <v>3.9</v>
      </c>
      <c r="I221" s="90">
        <f>MIN(pivå!J221:AE221)</f>
        <v>1.6</v>
      </c>
      <c r="J221" s="85">
        <f>(ltprof09!AG221+ltprof09!AH221)</f>
        <v>85.185185185185176</v>
      </c>
      <c r="K221" s="85" t="str">
        <f>IF(ISERROR(HLOOKUP(ltprof09!$A$250,'ltprof tidigare'!$J$2:$AF$247,ltprof09!A221,0)*100),"-",(HLOOKUP(ltprof09!$A$250,'ltprof tidigare'!$J$2:$AF$247,ltprof09!A221,0)*100))</f>
        <v>-</v>
      </c>
      <c r="L221" s="85" t="str">
        <f>HLOOKUP(ltprof09!$A$250,Tidigare_värde!$J$1:$AD$247,ltprof09!A222,0)</f>
        <v>us</v>
      </c>
      <c r="M221" s="195" t="str">
        <f>IF(ISERROR(IF(pivå!I221=0,((F221-L221)/L221)*100,(((F221-L221)/L221)*100)*-1)),"-",IF(pivå!I221=0,((F221-L221)/L221)*100,(((F221-L221)/L221)*100)*-1))</f>
        <v>-</v>
      </c>
      <c r="N221" s="82"/>
      <c r="O221" s="82"/>
      <c r="P221" s="82"/>
      <c r="Q221" s="82"/>
      <c r="R221" s="81">
        <f>ltprof09!AG221</f>
        <v>40.740740740740748</v>
      </c>
      <c r="S221" s="81">
        <f>ltprof09!AH221</f>
        <v>44.444444444444429</v>
      </c>
    </row>
    <row r="222" spans="2:19">
      <c r="B222" s="65" t="s">
        <v>325</v>
      </c>
      <c r="C222" s="97" t="s">
        <v>1496</v>
      </c>
      <c r="D222" s="51" t="s">
        <v>104</v>
      </c>
      <c r="E222" s="82">
        <f>IF(ISERROR(HLOOKUP(ltprof09!$A$250,ltprof09!$J$2:$AD$247,ltprof09!A222,0)*100),"-",(HLOOKUP(ltprof09!$A$250,ltprof09!$J$2:$AD$247,ltprof09!A222,0)*100))</f>
        <v>-6.2717770034843108</v>
      </c>
      <c r="F222" s="87">
        <f>HLOOKUP(ltprof09!$A$250,pivå!$J$1:$AD$247,ltprof09!A223,0)</f>
        <v>3.05</v>
      </c>
      <c r="G222" s="87">
        <f>pivå!AE222</f>
        <v>2.87</v>
      </c>
      <c r="H222" s="87">
        <f>MAX(pivå!J222:AE222)</f>
        <v>3.53</v>
      </c>
      <c r="I222" s="87">
        <f>MIN(pivå!J222:AE222)</f>
        <v>1.99</v>
      </c>
      <c r="J222" s="82">
        <f>(ltprof09!AG222+ltprof09!AH222)</f>
        <v>53.658536585365844</v>
      </c>
      <c r="K222" s="82" t="str">
        <f>IF(ISERROR(HLOOKUP(ltprof09!$A$250,'ltprof tidigare'!$J$2:$AF$247,ltprof09!A222,0)*100),"-",(HLOOKUP(ltprof09!$A$250,'ltprof tidigare'!$J$2:$AF$247,ltprof09!A222,0)*100))</f>
        <v>-</v>
      </c>
      <c r="L222" s="82" t="str">
        <f>HLOOKUP(ltprof09!$A$250,Tidigare_värde!$J$1:$AD$247,ltprof09!A223,0)</f>
        <v>us</v>
      </c>
      <c r="M222" s="194" t="str">
        <f>IF(ISERROR(IF(pivå!I222=0,((F222-L222)/L222)*100,(((F222-L222)/L222)*100)*-1)),"-",IF(pivå!I222=0,((F222-L222)/L222)*100,(((F222-L222)/L222)*100)*-1))</f>
        <v>-</v>
      </c>
      <c r="N222" s="82"/>
      <c r="O222" s="82"/>
      <c r="P222" s="82"/>
      <c r="Q222" s="82"/>
      <c r="R222" s="81">
        <f>ltprof09!AG222</f>
        <v>30.662020905923349</v>
      </c>
      <c r="S222" s="81">
        <f>ltprof09!AH222</f>
        <v>22.996515679442496</v>
      </c>
    </row>
    <row r="223" spans="2:19">
      <c r="B223" s="65"/>
      <c r="C223" s="97" t="s">
        <v>1496</v>
      </c>
      <c r="D223" s="51" t="s">
        <v>105</v>
      </c>
      <c r="E223" s="82">
        <f>IF(ISERROR(HLOOKUP(ltprof09!$A$250,ltprof09!$J$2:$AD$247,ltprof09!A223,0)*100),"-",(HLOOKUP(ltprof09!$A$250,ltprof09!$J$2:$AD$247,ltprof09!A223,0)*100))</f>
        <v>30.208333333333336</v>
      </c>
      <c r="F223" s="87">
        <f>HLOOKUP(ltprof09!$A$250,pivå!$J$1:$AD$247,ltprof09!A224,0)</f>
        <v>2.0099999999999998</v>
      </c>
      <c r="G223" s="87">
        <f>pivå!AE223</f>
        <v>2.88</v>
      </c>
      <c r="H223" s="87">
        <f>MAX(pivå!J223:AE223)</f>
        <v>3.61</v>
      </c>
      <c r="I223" s="87">
        <f>MIN(pivå!J223:AE223)</f>
        <v>2.0099999999999998</v>
      </c>
      <c r="J223" s="82">
        <f>(ltprof09!AG223+ltprof09!AH223)</f>
        <v>55.555555555555557</v>
      </c>
      <c r="K223" s="82" t="str">
        <f>IF(ISERROR(HLOOKUP(ltprof09!$A$250,'ltprof tidigare'!$J$2:$AF$247,ltprof09!A223,0)*100),"-",(HLOOKUP(ltprof09!$A$250,'ltprof tidigare'!$J$2:$AF$247,ltprof09!A223,0)*100))</f>
        <v>-</v>
      </c>
      <c r="L223" s="82" t="str">
        <f>HLOOKUP(ltprof09!$A$250,Tidigare_värde!$J$1:$AD$247,ltprof09!A224,0)</f>
        <v>us</v>
      </c>
      <c r="M223" s="194" t="str">
        <f>IF(ISERROR(IF(pivå!I223=0,((F223-L223)/L223)*100,(((F223-L223)/L223)*100)*-1)),"-",IF(pivå!I223=0,((F223-L223)/L223)*100,(((F223-L223)/L223)*100)*-1))</f>
        <v>-</v>
      </c>
      <c r="N223" s="82"/>
      <c r="O223" s="82"/>
      <c r="P223" s="82"/>
      <c r="Q223" s="82"/>
      <c r="R223" s="81">
        <f>ltprof09!AG223</f>
        <v>30.208333333333336</v>
      </c>
      <c r="S223" s="81">
        <f>ltprof09!AH223</f>
        <v>25.347222222222221</v>
      </c>
    </row>
    <row r="224" spans="2:19">
      <c r="B224" s="65"/>
      <c r="C224" s="97" t="s">
        <v>1496</v>
      </c>
      <c r="D224" s="51" t="s">
        <v>106</v>
      </c>
      <c r="E224" s="82">
        <f>IF(ISERROR(HLOOKUP(ltprof09!$A$250,ltprof09!$J$2:$AD$247,ltprof09!A224,0)*100),"-",(HLOOKUP(ltprof09!$A$250,ltprof09!$J$2:$AD$247,ltprof09!A224,0)*100))</f>
        <v>7.3170731707317058</v>
      </c>
      <c r="F224" s="87">
        <f>HLOOKUP(ltprof09!$A$250,pivå!$J$1:$AD$247,ltprof09!A225,0)</f>
        <v>2.66</v>
      </c>
      <c r="G224" s="87">
        <f>pivå!AE224</f>
        <v>2.87</v>
      </c>
      <c r="H224" s="87">
        <f>MAX(pivå!J224:AE224)</f>
        <v>3.48</v>
      </c>
      <c r="I224" s="87">
        <f>MIN(pivå!J224:AE224)</f>
        <v>2.14</v>
      </c>
      <c r="J224" s="82">
        <f>(ltprof09!AG224+ltprof09!AH224)</f>
        <v>46.689895470383263</v>
      </c>
      <c r="K224" s="82" t="str">
        <f>IF(ISERROR(HLOOKUP(ltprof09!$A$250,'ltprof tidigare'!$J$2:$AF$247,ltprof09!A224,0)*100),"-",(HLOOKUP(ltprof09!$A$250,'ltprof tidigare'!$J$2:$AF$247,ltprof09!A224,0)*100))</f>
        <v>-</v>
      </c>
      <c r="L224" s="82" t="str">
        <f>HLOOKUP(ltprof09!$A$250,Tidigare_värde!$J$1:$AD$247,ltprof09!A225,0)</f>
        <v>us</v>
      </c>
      <c r="M224" s="194" t="str">
        <f>IF(ISERROR(IF(pivå!I224=0,((F224-L224)/L224)*100,(((F224-L224)/L224)*100)*-1)),"-",IF(pivå!I224=0,((F224-L224)/L224)*100,(((F224-L224)/L224)*100)*-1))</f>
        <v>-</v>
      </c>
      <c r="N224" s="82"/>
      <c r="O224" s="82"/>
      <c r="P224" s="82"/>
      <c r="Q224" s="82"/>
      <c r="R224" s="81">
        <f>ltprof09!AG224</f>
        <v>25.435540069686407</v>
      </c>
      <c r="S224" s="81">
        <f>ltprof09!AH224</f>
        <v>21.254355400696859</v>
      </c>
    </row>
    <row r="225" spans="2:19">
      <c r="B225" s="65"/>
      <c r="C225" s="97" t="s">
        <v>1496</v>
      </c>
      <c r="D225" s="51" t="s">
        <v>107</v>
      </c>
      <c r="E225" s="82">
        <f>IF(ISERROR(HLOOKUP(ltprof09!$A$250,ltprof09!$J$2:$AD$247,ltprof09!A225,0)*100),"-",(HLOOKUP(ltprof09!$A$250,ltprof09!$J$2:$AD$247,ltprof09!A225,0)*100))</f>
        <v>-0.33250207813799604</v>
      </c>
      <c r="F225" s="83">
        <f>HLOOKUP(ltprof09!$A$250,pivå!$J$1:$AD$247,ltprof09!A226,0)</f>
        <v>12.07</v>
      </c>
      <c r="G225" s="83">
        <f>pivå!AE225</f>
        <v>12.03</v>
      </c>
      <c r="H225" s="83">
        <f>MAX(pivå!J225:AE225)</f>
        <v>15.72</v>
      </c>
      <c r="I225" s="83">
        <f>MIN(pivå!J225:AE225)</f>
        <v>9.51</v>
      </c>
      <c r="J225" s="82">
        <f>(ltprof09!AG225+ltprof09!AH225)</f>
        <v>51.6209476309227</v>
      </c>
      <c r="K225" s="82" t="str">
        <f>IF(ISERROR(HLOOKUP(ltprof09!$A$250,'ltprof tidigare'!$J$2:$AF$247,ltprof09!A225,0)*100),"-",(HLOOKUP(ltprof09!$A$250,'ltprof tidigare'!$J$2:$AF$247,ltprof09!A225,0)*100))</f>
        <v>-</v>
      </c>
      <c r="L225" s="82" t="str">
        <f>HLOOKUP(ltprof09!$A$250,Tidigare_värde!$J$1:$AD$247,ltprof09!A226,0)</f>
        <v>us</v>
      </c>
      <c r="M225" s="194" t="str">
        <f>IF(ISERROR(IF(pivå!I225=0,((F225-L225)/L225)*100,(((F225-L225)/L225)*100)*-1)),"-",IF(pivå!I225=0,((F225-L225)/L225)*100,(((F225-L225)/L225)*100)*-1))</f>
        <v>-</v>
      </c>
      <c r="N225" s="82"/>
      <c r="O225" s="82"/>
      <c r="P225" s="82"/>
      <c r="Q225" s="82"/>
      <c r="R225" s="81">
        <f>ltprof09!AG225</f>
        <v>20.947630922693264</v>
      </c>
      <c r="S225" s="81">
        <f>ltprof09!AH225</f>
        <v>30.673316708229436</v>
      </c>
    </row>
    <row r="226" spans="2:19">
      <c r="B226" s="65"/>
      <c r="C226" s="97" t="s">
        <v>1496</v>
      </c>
      <c r="D226" s="51" t="s">
        <v>108</v>
      </c>
      <c r="E226" s="82">
        <f>IF(ISERROR(HLOOKUP(ltprof09!$A$250,ltprof09!$J$2:$AD$247,ltprof09!A226,0)*100),"-",(HLOOKUP(ltprof09!$A$250,ltprof09!$J$2:$AD$247,ltprof09!A226,0)*100))</f>
        <v>15.132275132275129</v>
      </c>
      <c r="F226" s="83">
        <f>HLOOKUP(ltprof09!$A$250,pivå!$J$1:$AD$247,ltprof09!A227,0)</f>
        <v>8.02</v>
      </c>
      <c r="G226" s="83">
        <f>pivå!AE226</f>
        <v>9.4499999999999993</v>
      </c>
      <c r="H226" s="83">
        <f>MAX(pivå!J226:AE226)</f>
        <v>11.6</v>
      </c>
      <c r="I226" s="83">
        <f>MIN(pivå!J226:AE226)</f>
        <v>6.34</v>
      </c>
      <c r="J226" s="82">
        <f>(ltprof09!AG226+ltprof09!AH226)</f>
        <v>55.661375661375658</v>
      </c>
      <c r="K226" s="82" t="str">
        <f>IF(ISERROR(HLOOKUP(ltprof09!$A$250,'ltprof tidigare'!$J$2:$AF$247,ltprof09!A226,0)*100),"-",(HLOOKUP(ltprof09!$A$250,'ltprof tidigare'!$J$2:$AF$247,ltprof09!A226,0)*100))</f>
        <v>-</v>
      </c>
      <c r="L226" s="82" t="str">
        <f>HLOOKUP(ltprof09!$A$250,Tidigare_värde!$J$1:$AD$247,ltprof09!A227,0)</f>
        <v>us</v>
      </c>
      <c r="M226" s="194" t="str">
        <f>IF(ISERROR(IF(pivå!I226=0,((F226-L226)/L226)*100,(((F226-L226)/L226)*100)*-1)),"-",IF(pivå!I226=0,((F226-L226)/L226)*100,(((F226-L226)/L226)*100)*-1))</f>
        <v>-</v>
      </c>
      <c r="N226" s="82"/>
      <c r="O226" s="82"/>
      <c r="P226" s="82"/>
      <c r="Q226" s="82"/>
      <c r="R226" s="81">
        <f>ltprof09!AG226</f>
        <v>32.910052910052904</v>
      </c>
      <c r="S226" s="81">
        <f>ltprof09!AH226</f>
        <v>22.751322751322757</v>
      </c>
    </row>
    <row r="227" spans="2:19">
      <c r="B227" s="65"/>
      <c r="C227" s="97" t="s">
        <v>1496</v>
      </c>
      <c r="D227" s="51" t="s">
        <v>109</v>
      </c>
      <c r="E227" s="82">
        <f>IF(ISERROR(HLOOKUP(ltprof09!$A$250,ltprof09!$J$2:$AD$247,ltprof09!A227,0)*100),"-",(HLOOKUP(ltprof09!$A$250,ltprof09!$J$2:$AD$247,ltprof09!A227,0)*100))</f>
        <v>4.9638989169675156</v>
      </c>
      <c r="F227" s="83">
        <f>HLOOKUP(ltprof09!$A$250,pivå!$J$1:$AD$247,ltprof09!A228,0)</f>
        <v>10.53</v>
      </c>
      <c r="G227" s="83">
        <f>pivå!AE227</f>
        <v>11.08</v>
      </c>
      <c r="H227" s="83">
        <f>MAX(pivå!J227:AE227)</f>
        <v>14.05</v>
      </c>
      <c r="I227" s="83">
        <f>MIN(pivå!J227:AE227)</f>
        <v>8.58</v>
      </c>
      <c r="J227" s="82">
        <f>(ltprof09!AG227+ltprof09!AH227)</f>
        <v>49.368231046931413</v>
      </c>
      <c r="K227" s="82" t="str">
        <f>IF(ISERROR(HLOOKUP(ltprof09!$A$250,'ltprof tidigare'!$J$2:$AF$247,ltprof09!A227,0)*100),"-",(HLOOKUP(ltprof09!$A$250,'ltprof tidigare'!$J$2:$AF$247,ltprof09!A227,0)*100))</f>
        <v>-</v>
      </c>
      <c r="L227" s="82" t="str">
        <f>HLOOKUP(ltprof09!$A$250,Tidigare_värde!$J$1:$AD$247,ltprof09!A228,0)</f>
        <v>us</v>
      </c>
      <c r="M227" s="194" t="str">
        <f>IF(ISERROR(IF(pivå!I227=0,((F227-L227)/L227)*100,(((F227-L227)/L227)*100)*-1)),"-",IF(pivå!I227=0,((F227-L227)/L227)*100,(((F227-L227)/L227)*100)*-1))</f>
        <v>-</v>
      </c>
      <c r="N227" s="82"/>
      <c r="O227" s="82"/>
      <c r="P227" s="82"/>
      <c r="Q227" s="82"/>
      <c r="R227" s="81">
        <f>ltprof09!AG227</f>
        <v>22.563176895306857</v>
      </c>
      <c r="S227" s="81">
        <f>ltprof09!AH227</f>
        <v>26.805054151624553</v>
      </c>
    </row>
    <row r="228" spans="2:19">
      <c r="B228" s="65"/>
      <c r="C228" s="97"/>
      <c r="D228" s="51" t="s">
        <v>118</v>
      </c>
      <c r="E228" s="82">
        <f>IF(ISERROR(HLOOKUP(ltprof09!$A$250,ltprof09!$J$2:$AD$247,ltprof09!A228,0)*100),"-",(HLOOKUP(ltprof09!$A$250,ltprof09!$J$2:$AD$247,ltprof09!A228,0)*100))</f>
        <v>8.5162875834525789</v>
      </c>
      <c r="F228" s="83">
        <f>HLOOKUP(ltprof09!$A$250,pivå!$J$1:$AD$247,ltprof09!A229,0)</f>
        <v>24.539878680000001</v>
      </c>
      <c r="G228" s="83">
        <f>pivå!AE228</f>
        <v>26.824314439999998</v>
      </c>
      <c r="H228" s="83">
        <f>MAX(pivå!J228:AE228)</f>
        <v>29.77991475</v>
      </c>
      <c r="I228" s="83">
        <f>MIN(pivå!J228:AE228)</f>
        <v>21.540036270000002</v>
      </c>
      <c r="J228" s="82">
        <f>(ltprof09!AG228+ltprof09!AH228)</f>
        <v>25.090259715878872</v>
      </c>
      <c r="K228" s="82">
        <f>IF(ISERROR(HLOOKUP(ltprof09!$A$250,'ltprof tidigare'!$J$2:$AF$247,ltprof09!A228,0)*100),"-",(HLOOKUP(ltprof09!$A$250,'ltprof tidigare'!$J$2:$AF$247,ltprof09!A228,0)*100))</f>
        <v>8.224706423772691</v>
      </c>
      <c r="L228" s="82">
        <f>HLOOKUP(ltprof09!$A$250,Tidigare_värde!$J$1:$AD$247,ltprof09!A229,0)</f>
        <v>25.344065350000001</v>
      </c>
      <c r="M228" s="194">
        <f>IF(ISERROR(IF(pivå!I228=0,((F228-L228)/L228)*100,(((F228-L228)/L228)*100)*-1)),"-",IF(pivå!I228=0,((F228-L228)/L228)*100,(((F228-L228)/L228)*100)*-1))</f>
        <v>3.1730768481466214</v>
      </c>
      <c r="N228" s="82"/>
      <c r="O228" s="82"/>
      <c r="P228" s="82"/>
      <c r="Q228" s="82"/>
      <c r="R228" s="81">
        <f>ltprof09!AG228</f>
        <v>19.699583308344177</v>
      </c>
      <c r="S228" s="81">
        <f>ltprof09!AH228</f>
        <v>5.3906764075346949</v>
      </c>
    </row>
    <row r="229" spans="2:19">
      <c r="B229" s="65"/>
      <c r="C229" s="97"/>
      <c r="D229" s="51" t="s">
        <v>120</v>
      </c>
      <c r="E229" s="82">
        <f>IF(ISERROR(HLOOKUP(ltprof09!$A$250,ltprof09!$J$2:$AD$247,ltprof09!A229,0)*100),"-",(HLOOKUP(ltprof09!$A$250,ltprof09!$J$2:$AD$247,ltprof09!A229,0)*100))</f>
        <v>12.102322501727876</v>
      </c>
      <c r="F229" s="83">
        <f>HLOOKUP(ltprof09!$A$250,pivå!$J$1:$AD$247,ltprof09!A230,0)</f>
        <v>17.581433650000001</v>
      </c>
      <c r="G229" s="83">
        <f>pivå!AE229</f>
        <v>20.002159500000001</v>
      </c>
      <c r="H229" s="83">
        <f>MAX(pivå!J229:AE229)</f>
        <v>22.55343749</v>
      </c>
      <c r="I229" s="83">
        <f>MIN(pivå!J229:AE229)</f>
        <v>16.189879229999999</v>
      </c>
      <c r="J229" s="82">
        <f>(ltprof09!AG229+ltprof09!AH229)</f>
        <v>25.357040473554875</v>
      </c>
      <c r="K229" s="82">
        <f>IF(ISERROR(HLOOKUP(ltprof09!$A$250,'ltprof tidigare'!$J$2:$AF$247,ltprof09!A229,0)*100),"-",(HLOOKUP(ltprof09!$A$250,'ltprof tidigare'!$J$2:$AF$247,ltprof09!A229,0)*100))</f>
        <v>11.079328643834547</v>
      </c>
      <c r="L229" s="82">
        <f>HLOOKUP(ltprof09!$A$250,Tidigare_värde!$J$1:$AD$247,ltprof09!A230,0)</f>
        <v>18.447387370000001</v>
      </c>
      <c r="M229" s="194">
        <f>IF(ISERROR(IF(pivå!I229=0,((F229-L229)/L229)*100,(((F229-L229)/L229)*100)*-1)),"-",IF(pivå!I229=0,((F229-L229)/L229)*100,(((F229-L229)/L229)*100)*-1))</f>
        <v>4.694180821552294</v>
      </c>
      <c r="N229" s="82"/>
      <c r="O229" s="82"/>
      <c r="P229" s="82"/>
      <c r="Q229" s="82"/>
      <c r="R229" s="81">
        <f>ltprof09!AG229</f>
        <v>19.059343417394516</v>
      </c>
      <c r="S229" s="81">
        <f>ltprof09!AH229</f>
        <v>6.2976970561603602</v>
      </c>
    </row>
    <row r="230" spans="2:19">
      <c r="B230" s="65"/>
      <c r="C230" s="97"/>
      <c r="D230" s="51" t="s">
        <v>121</v>
      </c>
      <c r="E230" s="82">
        <f>IF(ISERROR(HLOOKUP(ltprof09!$A$250,ltprof09!$J$2:$AD$247,ltprof09!A230,0)*100),"-",(HLOOKUP(ltprof09!$A$250,ltprof09!$J$2:$AD$247,ltprof09!A230,0)*100))</f>
        <v>10.390839639161424</v>
      </c>
      <c r="F230" s="83">
        <f>HLOOKUP(ltprof09!$A$250,pivå!$J$1:$AD$247,ltprof09!A231,0)</f>
        <v>20.947026080000001</v>
      </c>
      <c r="G230" s="83">
        <f>pivå!AE230</f>
        <v>23.37598745</v>
      </c>
      <c r="H230" s="83">
        <f>MAX(pivå!J230:AE230)</f>
        <v>26.169066449999999</v>
      </c>
      <c r="I230" s="83">
        <f>MIN(pivå!J230:AE230)</f>
        <v>18.815503629999998</v>
      </c>
      <c r="J230" s="82">
        <f>(ltprof09!AG230+ltprof09!AH230)</f>
        <v>25.348485546008458</v>
      </c>
      <c r="K230" s="82">
        <f>IF(ISERROR(HLOOKUP(ltprof09!$A$250,'ltprof tidigare'!$J$2:$AF$247,ltprof09!A230,0)*100),"-",(HLOOKUP(ltprof09!$A$250,'ltprof tidigare'!$J$2:$AF$247,ltprof09!A230,0)*100))</f>
        <v>9.7677350581549245</v>
      </c>
      <c r="L230" s="82">
        <f>HLOOKUP(ltprof09!$A$250,Tidigare_värde!$J$1:$AD$247,ltprof09!A231,0)</f>
        <v>21.796778889999999</v>
      </c>
      <c r="M230" s="194">
        <f>IF(ISERROR(IF(pivå!I230=0,((F230-L230)/L230)*100,(((F230-L230)/L230)*100)*-1)),"-",IF(pivå!I230=0,((F230-L230)/L230)*100,(((F230-L230)/L230)*100)*-1))</f>
        <v>3.8985247053630054</v>
      </c>
      <c r="N230" s="82"/>
      <c r="O230" s="82"/>
      <c r="P230" s="82"/>
      <c r="Q230" s="82"/>
      <c r="R230" s="81">
        <f>ltprof09!AG230</f>
        <v>19.509267061999562</v>
      </c>
      <c r="S230" s="81">
        <f>ltprof09!AH230</f>
        <v>5.839218484008895</v>
      </c>
    </row>
    <row r="231" spans="2:19">
      <c r="B231" s="65"/>
      <c r="C231" s="97"/>
      <c r="D231" s="51" t="s">
        <v>137</v>
      </c>
      <c r="E231" s="82">
        <f>IF(ISERROR(HLOOKUP(ltprof09!$A$250,ltprof09!$J$2:$AD$247,ltprof09!A231,0)*100),"-",(HLOOKUP(ltprof09!$A$250,ltprof09!$J$2:$AD$247,ltprof09!A231,0)*100))</f>
        <v>9.2705284109131405</v>
      </c>
      <c r="F231" s="83">
        <f>HLOOKUP(ltprof09!$A$250,pivå!$J$1:$AD$247,ltprof09!A232,0)</f>
        <v>78.675714850000006</v>
      </c>
      <c r="G231" s="83">
        <f>pivå!AE231</f>
        <v>72.000855119999997</v>
      </c>
      <c r="H231" s="83">
        <f>MAX(pivå!J231:AE231)</f>
        <v>87.804460840000004</v>
      </c>
      <c r="I231" s="83">
        <f>MIN(pivå!J231:AE231)</f>
        <v>62.851647370000002</v>
      </c>
      <c r="J231" s="82">
        <f>(ltprof09!AG231+ltprof09!AH231)</f>
        <v>34.656273773988481</v>
      </c>
      <c r="K231" s="82">
        <f>IF(ISERROR(HLOOKUP(ltprof09!$A$250,'ltprof tidigare'!$J$2:$AF$247,ltprof09!A231,0)*100),"-",(HLOOKUP(ltprof09!$A$250,'ltprof tidigare'!$J$2:$AF$247,ltprof09!A231,0)*100))</f>
        <v>5.5418813170824945</v>
      </c>
      <c r="L231" s="82">
        <f>HLOOKUP(ltprof09!$A$250,Tidigare_värde!$J$1:$AD$247,ltprof09!A232,0)</f>
        <v>72.118461809999999</v>
      </c>
      <c r="M231" s="194">
        <f>IF(ISERROR(IF(pivå!I231=0,((F231-L231)/L231)*100,(((F231-L231)/L231)*100)*-1)),"-",IF(pivå!I231=0,((F231-L231)/L231)*100,(((F231-L231)/L231)*100)*-1))</f>
        <v>9.0923362415513598</v>
      </c>
      <c r="N231" s="82"/>
      <c r="O231" s="82"/>
      <c r="P231" s="82"/>
      <c r="Q231" s="82"/>
      <c r="R231" s="81">
        <f>ltprof09!AG231</f>
        <v>21.949191705655409</v>
      </c>
      <c r="S231" s="81">
        <f>ltprof09!AH231</f>
        <v>12.707082068333072</v>
      </c>
    </row>
    <row r="232" spans="2:19">
      <c r="B232" s="65"/>
      <c r="C232" s="97"/>
      <c r="D232" s="51" t="s">
        <v>138</v>
      </c>
      <c r="E232" s="82">
        <f>IF(ISERROR(HLOOKUP(ltprof09!$A$250,ltprof09!$J$2:$AD$247,ltprof09!A232,0)*100),"-",(HLOOKUP(ltprof09!$A$250,ltprof09!$J$2:$AD$247,ltprof09!A232,0)*100))</f>
        <v>7.612006937389963</v>
      </c>
      <c r="F232" s="83">
        <f>HLOOKUP(ltprof09!$A$250,pivå!$J$1:$AD$247,ltprof09!A233,0)</f>
        <v>79.255906229999994</v>
      </c>
      <c r="G232" s="83">
        <f>pivå!AE232</f>
        <v>73.649686950000003</v>
      </c>
      <c r="H232" s="83">
        <f>MAX(pivå!J232:AE232)</f>
        <v>87.728738300000003</v>
      </c>
      <c r="I232" s="83">
        <f>MIN(pivå!J232:AE232)</f>
        <v>66.277116320000005</v>
      </c>
      <c r="J232" s="82">
        <f>(ltprof09!AG232+ltprof09!AH232)</f>
        <v>26.413066810734087</v>
      </c>
      <c r="K232" s="82">
        <f>IF(ISERROR(HLOOKUP(ltprof09!$A$250,'ltprof tidigare'!$J$2:$AF$247,ltprof09!A232,0)*100),"-",(HLOOKUP(ltprof09!$A$250,'ltprof tidigare'!$J$2:$AF$247,ltprof09!A232,0)*100))</f>
        <v>4.3714730158179149</v>
      </c>
      <c r="L232" s="82">
        <f>HLOOKUP(ltprof09!$A$250,Tidigare_värde!$J$1:$AD$247,ltprof09!A233,0)</f>
        <v>72.531365480000005</v>
      </c>
      <c r="M232" s="194">
        <f>IF(ISERROR(IF(pivå!I232=0,((F232-L232)/L232)*100,(((F232-L232)/L232)*100)*-1)),"-",IF(pivå!I232=0,((F232-L232)/L232)*100,(((F232-L232)/L232)*100)*-1))</f>
        <v>9.2712176387389693</v>
      </c>
      <c r="N232" s="82"/>
      <c r="O232" s="82"/>
      <c r="P232" s="82"/>
      <c r="Q232" s="82"/>
      <c r="R232" s="81">
        <f>ltprof09!AG232</f>
        <v>19.116240588446928</v>
      </c>
      <c r="S232" s="81">
        <f>ltprof09!AH232</f>
        <v>7.2968262222871587</v>
      </c>
    </row>
    <row r="233" spans="2:19">
      <c r="B233" s="65"/>
      <c r="C233" s="97"/>
      <c r="D233" s="51" t="s">
        <v>139</v>
      </c>
      <c r="E233" s="82">
        <f>IF(ISERROR(HLOOKUP(ltprof09!$A$250,ltprof09!$J$2:$AD$247,ltprof09!A233,0)*100),"-",(HLOOKUP(ltprof09!$A$250,ltprof09!$J$2:$AD$247,ltprof09!A233,0)*100))</f>
        <v>8.3919411959055878</v>
      </c>
      <c r="F233" s="83">
        <f>HLOOKUP(ltprof09!$A$250,pivå!$J$1:$AD$247,ltprof09!A234,0)</f>
        <v>78.984997410000005</v>
      </c>
      <c r="G233" s="83">
        <f>pivå!AE233</f>
        <v>72.869806130000001</v>
      </c>
      <c r="H233" s="83">
        <f>MAX(pivå!J233:AE233)</f>
        <v>87.768416259999995</v>
      </c>
      <c r="I233" s="83">
        <f>MIN(pivå!J233:AE233)</f>
        <v>65.470363750000004</v>
      </c>
      <c r="J233" s="82">
        <f>(ltprof09!AG233+ltprof09!AH233)</f>
        <v>29.918416101047477</v>
      </c>
      <c r="K233" s="82">
        <f>IF(ISERROR(HLOOKUP(ltprof09!$A$250,'ltprof tidigare'!$J$2:$AF$247,ltprof09!A233,0)*100),"-",(HLOOKUP(ltprof09!$A$250,'ltprof tidigare'!$J$2:$AF$247,ltprof09!A233,0)*100))</f>
        <v>4.9527367337163097</v>
      </c>
      <c r="L233" s="82">
        <f>HLOOKUP(ltprof09!$A$250,Tidigare_värde!$J$1:$AD$247,ltprof09!A234,0)</f>
        <v>72.36758313</v>
      </c>
      <c r="M233" s="194">
        <f>IF(ISERROR(IF(pivå!I233=0,((F233-L233)/L233)*100,(((F233-L233)/L233)*100)*-1)),"-",IF(pivå!I233=0,((F233-L233)/L233)*100,(((F233-L233)/L233)*100)*-1))</f>
        <v>9.1441692451060383</v>
      </c>
      <c r="N233" s="82"/>
      <c r="O233" s="82"/>
      <c r="P233" s="82"/>
      <c r="Q233" s="82"/>
      <c r="R233" s="81">
        <f>ltprof09!AG233</f>
        <v>20.445519099393263</v>
      </c>
      <c r="S233" s="81">
        <f>ltprof09!AH233</f>
        <v>9.4728970016542124</v>
      </c>
    </row>
    <row r="234" spans="2:19">
      <c r="B234" s="65"/>
      <c r="C234" s="97"/>
      <c r="D234" s="51" t="s">
        <v>122</v>
      </c>
      <c r="E234" s="82">
        <f>IF(ISERROR(HLOOKUP(ltprof09!$A$250,ltprof09!$J$2:$AD$247,ltprof09!A234,0)*100),"-",(HLOOKUP(ltprof09!$A$250,ltprof09!$J$2:$AD$247,ltprof09!A234,0)*100))</f>
        <v>8.9764164741083441</v>
      </c>
      <c r="F234" s="83">
        <f>HLOOKUP(ltprof09!$A$250,pivå!$J$1:$AD$247,ltprof09!A235,0)</f>
        <v>15.011170979999999</v>
      </c>
      <c r="G234" s="83">
        <f>pivå!AE234</f>
        <v>16.49151835</v>
      </c>
      <c r="H234" s="83">
        <f>MAX(pivå!J234:AE234)</f>
        <v>18.769607390000001</v>
      </c>
      <c r="I234" s="83">
        <f>MIN(pivå!J234:AE234)</f>
        <v>13.658729709999999</v>
      </c>
      <c r="J234" s="82">
        <f>(ltprof09!AG234+ltprof09!AH234)</f>
        <v>30.990946809940041</v>
      </c>
      <c r="K234" s="82">
        <f>IF(ISERROR(HLOOKUP(ltprof09!$A$250,'ltprof tidigare'!$J$2:$AF$247,ltprof09!A234,0)*100),"-",(HLOOKUP(ltprof09!$A$250,'ltprof tidigare'!$J$2:$AF$247,ltprof09!A234,0)*100))</f>
        <v>14.477288016653187</v>
      </c>
      <c r="L234" s="82">
        <f>HLOOKUP(ltprof09!$A$250,Tidigare_värde!$J$1:$AD$247,ltprof09!A235,0)</f>
        <v>22.22620371</v>
      </c>
      <c r="M234" s="194">
        <f>IF(ISERROR(IF(pivå!I234=0,((F234-L234)/L234)*100,(((F234-L234)/L234)*100)*-1)),"-",IF(pivå!I234=0,((F234-L234)/L234)*100,(((F234-L234)/L234)*100)*-1))</f>
        <v>32.46183119771289</v>
      </c>
      <c r="N234" s="82"/>
      <c r="O234" s="82"/>
      <c r="P234" s="82"/>
      <c r="Q234" s="82"/>
      <c r="R234" s="81">
        <f>ltprof09!AG234</f>
        <v>17.177245781010821</v>
      </c>
      <c r="S234" s="81">
        <f>ltprof09!AH234</f>
        <v>13.81370102892922</v>
      </c>
    </row>
    <row r="235" spans="2:19">
      <c r="B235" s="65"/>
      <c r="C235" s="97" t="s">
        <v>140</v>
      </c>
      <c r="D235" s="51" t="s">
        <v>123</v>
      </c>
      <c r="E235" s="82">
        <f>IF(ISERROR(HLOOKUP(ltprof09!$A$250,ltprof09!$J$2:$AD$247,ltprof09!A235,0)*100),"-",(HLOOKUP(ltprof09!$A$250,ltprof09!$J$2:$AD$247,ltprof09!A235,0)*100))</f>
        <v>18.476685641207354</v>
      </c>
      <c r="F235" s="83">
        <f>HLOOKUP(ltprof09!$A$250,pivå!$J$1:$AD$247,ltprof09!A236,0)</f>
        <v>31.461783629999999</v>
      </c>
      <c r="G235" s="83">
        <f>pivå!AE235</f>
        <v>38.592375539999999</v>
      </c>
      <c r="H235" s="83">
        <f>MAX(pivå!J235:AE235)</f>
        <v>44.281182739999998</v>
      </c>
      <c r="I235" s="83">
        <f>MIN(pivå!J235:AE235)</f>
        <v>25.942335079999999</v>
      </c>
      <c r="J235" s="82">
        <f>(ltprof09!AG235+ltprof09!AH235)</f>
        <v>47.519354285387941</v>
      </c>
      <c r="K235" s="82" t="str">
        <f>IF(ISERROR(HLOOKUP(ltprof09!$A$250,'ltprof tidigare'!$J$2:$AF$247,ltprof09!A235,0)*100),"-",(HLOOKUP(ltprof09!$A$250,'ltprof tidigare'!$J$2:$AF$247,ltprof09!A235,0)*100))</f>
        <v>-</v>
      </c>
      <c r="L235" s="82" t="str">
        <f>HLOOKUP(ltprof09!$A$250,Tidigare_värde!$J$1:$AD$247,ltprof09!A236,0)</f>
        <v>us</v>
      </c>
      <c r="M235" s="194" t="str">
        <f>IF(ISERROR(IF(pivå!I235=0,((F235-L235)/L235)*100,(((F235-L235)/L235)*100)*-1)),"-",IF(pivå!I235=0,((F235-L235)/L235)*100,(((F235-L235)/L235)*100)*-1))</f>
        <v>-</v>
      </c>
      <c r="N235" s="82"/>
      <c r="O235" s="82"/>
      <c r="P235" s="82"/>
      <c r="Q235" s="82"/>
      <c r="R235" s="81">
        <f>ltprof09!AG235</f>
        <v>32.778600132786742</v>
      </c>
      <c r="S235" s="81">
        <f>ltprof09!AH235</f>
        <v>14.740754152601198</v>
      </c>
    </row>
    <row r="236" spans="2:19">
      <c r="B236" s="65"/>
      <c r="C236" s="97" t="s">
        <v>140</v>
      </c>
      <c r="D236" s="51" t="s">
        <v>124</v>
      </c>
      <c r="E236" s="82">
        <f>IF(ISERROR(HLOOKUP(ltprof09!$A$250,ltprof09!$J$2:$AD$247,ltprof09!A236,0)*100),"-",(HLOOKUP(ltprof09!$A$250,ltprof09!$J$2:$AD$247,ltprof09!A236,0)*100))</f>
        <v>-4.12378597694613</v>
      </c>
      <c r="F236" s="83">
        <f>HLOOKUP(ltprof09!$A$250,pivå!$J$1:$AD$247,ltprof09!A237,0)</f>
        <v>45.136976679999997</v>
      </c>
      <c r="G236" s="83">
        <f>pivå!AE236</f>
        <v>43.349342569999997</v>
      </c>
      <c r="H236" s="83">
        <f>MAX(pivå!J236:AE236)</f>
        <v>50.553466530000001</v>
      </c>
      <c r="I236" s="83">
        <f>MIN(pivå!J236:AE236)</f>
        <v>30.5184055</v>
      </c>
      <c r="J236" s="82">
        <f>(ltprof09!AG236+ltprof09!AH236)</f>
        <v>46.217681381551813</v>
      </c>
      <c r="K236" s="82" t="str">
        <f>IF(ISERROR(HLOOKUP(ltprof09!$A$250,'ltprof tidigare'!$J$2:$AF$247,ltprof09!A236,0)*100),"-",(HLOOKUP(ltprof09!$A$250,'ltprof tidigare'!$J$2:$AF$247,ltprof09!A236,0)*100))</f>
        <v>-</v>
      </c>
      <c r="L236" s="82" t="str">
        <f>HLOOKUP(ltprof09!$A$250,Tidigare_värde!$J$1:$AD$247,ltprof09!A237,0)</f>
        <v>us</v>
      </c>
      <c r="M236" s="194" t="str">
        <f>IF(ISERROR(IF(pivå!I236=0,((F236-L236)/L236)*100,(((F236-L236)/L236)*100)*-1)),"-",IF(pivå!I236=0,((F236-L236)/L236)*100,(((F236-L236)/L236)*100)*-1))</f>
        <v>-</v>
      </c>
      <c r="N236" s="82"/>
      <c r="O236" s="82"/>
      <c r="P236" s="82"/>
      <c r="Q236" s="82"/>
      <c r="R236" s="81">
        <f>ltprof09!AG236</f>
        <v>29.598919635933935</v>
      </c>
      <c r="S236" s="81">
        <f>ltprof09!AH236</f>
        <v>16.618761745617874</v>
      </c>
    </row>
    <row r="237" spans="2:19">
      <c r="B237" s="65"/>
      <c r="C237" s="97" t="s">
        <v>140</v>
      </c>
      <c r="D237" s="51" t="s">
        <v>125</v>
      </c>
      <c r="E237" s="82">
        <f>IF(ISERROR(HLOOKUP(ltprof09!$A$250,ltprof09!$J$2:$AD$247,ltprof09!A237,0)*100),"-",(HLOOKUP(ltprof09!$A$250,ltprof09!$J$2:$AD$247,ltprof09!A237,0)*100))</f>
        <v>6.5345171048424868</v>
      </c>
      <c r="F237" s="83">
        <f>HLOOKUP(ltprof09!$A$250,pivå!$J$1:$AD$247,ltprof09!A238,0)</f>
        <v>38.003999999999998</v>
      </c>
      <c r="G237" s="83">
        <f>pivå!AE237</f>
        <v>40.661000000000001</v>
      </c>
      <c r="H237" s="83">
        <f>MAX(pivå!J237:AE237)</f>
        <v>45.572000000000003</v>
      </c>
      <c r="I237" s="83">
        <f>MIN(pivå!J237:AE237)</f>
        <v>30.027999999999999</v>
      </c>
      <c r="J237" s="82">
        <f>(ltprof09!AG237+ltprof09!AH237)</f>
        <v>38.228277710828564</v>
      </c>
      <c r="K237" s="82" t="str">
        <f>IF(ISERROR(HLOOKUP(ltprof09!$A$250,'ltprof tidigare'!$J$2:$AF$247,ltprof09!A237,0)*100),"-",(HLOOKUP(ltprof09!$A$250,'ltprof tidigare'!$J$2:$AF$247,ltprof09!A237,0)*100))</f>
        <v>-</v>
      </c>
      <c r="L237" s="82" t="str">
        <f>HLOOKUP(ltprof09!$A$250,Tidigare_värde!$J$1:$AD$247,ltprof09!A238,0)</f>
        <v>us</v>
      </c>
      <c r="M237" s="194" t="str">
        <f>IF(ISERROR(IF(pivå!I237=0,((F237-L237)/L237)*100,(((F237-L237)/L237)*100)*-1)),"-",IF(pivå!I237=0,((F237-L237)/L237)*100,(((F237-L237)/L237)*100)*-1))</f>
        <v>-</v>
      </c>
      <c r="N237" s="82"/>
      <c r="O237" s="82"/>
      <c r="P237" s="82"/>
      <c r="Q237" s="82"/>
      <c r="R237" s="81">
        <f>ltprof09!AG237</f>
        <v>26.150365214825023</v>
      </c>
      <c r="S237" s="81">
        <f>ltprof09!AH237</f>
        <v>12.077912496003544</v>
      </c>
    </row>
    <row r="238" spans="2:19">
      <c r="B238" s="65"/>
      <c r="C238" s="97"/>
      <c r="D238" s="51" t="s">
        <v>126</v>
      </c>
      <c r="E238" s="82">
        <f>IF(ISERROR(HLOOKUP(ltprof09!$A$250,ltprof09!$J$2:$AD$247,ltprof09!A238,0)*100),"-",(HLOOKUP(ltprof09!$A$250,ltprof09!$J$2:$AD$247,ltprof09!A238,0)*100))</f>
        <v>6.753102543288195</v>
      </c>
      <c r="F238" s="83">
        <f>HLOOKUP(ltprof09!$A$250,pivå!$J$1:$AD$247,ltprof09!A239,0)</f>
        <v>29.5447147</v>
      </c>
      <c r="G238" s="83">
        <f>pivå!AE238</f>
        <v>31.684394340000001</v>
      </c>
      <c r="H238" s="83">
        <f>MAX(pivå!J238:AE238)</f>
        <v>39.812453249999997</v>
      </c>
      <c r="I238" s="83">
        <f>MIN(pivå!J238:AE238)</f>
        <v>16.70677216</v>
      </c>
      <c r="J238" s="82">
        <f>(ltprof09!AG238+ltprof09!AH238)</f>
        <v>72.924484028499165</v>
      </c>
      <c r="K238" s="82">
        <f>IF(ISERROR(HLOOKUP(ltprof09!$A$250,'ltprof tidigare'!$J$2:$AF$247,ltprof09!A238,0)*100),"-",(HLOOKUP(ltprof09!$A$250,'ltprof tidigare'!$J$2:$AF$247,ltprof09!A238,0)*100))</f>
        <v>20.269117392492944</v>
      </c>
      <c r="L238" s="82">
        <f>HLOOKUP(ltprof09!$A$250,Tidigare_värde!$J$1:$AD$247,ltprof09!A239,0)</f>
        <v>36.322144790000003</v>
      </c>
      <c r="M238" s="194">
        <f>IF(ISERROR(IF(pivå!I238=0,((F238-L238)/L238)*100,(((F238-L238)/L238)*100)*-1)),"-",IF(pivå!I238=0,((F238-L238)/L238)*100,(((F238-L238)/L238)*100)*-1))</f>
        <v>18.659223262239529</v>
      </c>
      <c r="N238" s="82"/>
      <c r="O238" s="82"/>
      <c r="P238" s="82"/>
      <c r="Q238" s="82"/>
      <c r="R238" s="81">
        <f>ltprof09!AG238</f>
        <v>47.271290778916622</v>
      </c>
      <c r="S238" s="81">
        <f>ltprof09!AH238</f>
        <v>25.65319324958255</v>
      </c>
    </row>
    <row r="239" spans="2:19">
      <c r="B239" s="65"/>
      <c r="C239" s="97"/>
      <c r="D239" s="51" t="s">
        <v>127</v>
      </c>
      <c r="E239" s="82">
        <f>IF(ISERROR(HLOOKUP(ltprof09!$A$250,ltprof09!$J$2:$AD$247,ltprof09!A239,0)*100),"-",(HLOOKUP(ltprof09!$A$250,ltprof09!$J$2:$AD$247,ltprof09!A239,0)*100))</f>
        <v>19.203102651224814</v>
      </c>
      <c r="F239" s="83">
        <f>HLOOKUP(ltprof09!$A$250,pivå!$J$1:$AD$247,ltprof09!A240,0)</f>
        <v>24.945878369999999</v>
      </c>
      <c r="G239" s="83">
        <f>pivå!AE239</f>
        <v>30.874797409999999</v>
      </c>
      <c r="H239" s="83">
        <f>MAX(pivå!J239:AE239)</f>
        <v>39.606267459999998</v>
      </c>
      <c r="I239" s="83">
        <f>MIN(pivå!J239:AE239)</f>
        <v>13.21034364</v>
      </c>
      <c r="J239" s="82">
        <f>(ltprof09!AG239+ltprof09!AH239)</f>
        <v>85.493431647427286</v>
      </c>
      <c r="K239" s="82">
        <f>IF(ISERROR(HLOOKUP(ltprof09!$A$250,'ltprof tidigare'!$J$2:$AF$247,ltprof09!A239,0)*100),"-",(HLOOKUP(ltprof09!$A$250,'ltprof tidigare'!$J$2:$AF$247,ltprof09!A239,0)*100))</f>
        <v>22.764093482994824</v>
      </c>
      <c r="L239" s="82">
        <f>HLOOKUP(ltprof09!$A$250,Tidigare_värde!$J$1:$AD$247,ltprof09!A240,0)</f>
        <v>34.681146929999997</v>
      </c>
      <c r="M239" s="194">
        <f>IF(ISERROR(IF(pivå!I239=0,((F239-L239)/L239)*100,(((F239-L239)/L239)*100)*-1)),"-",IF(pivå!I239=0,((F239-L239)/L239)*100,(((F239-L239)/L239)*100)*-1))</f>
        <v>28.070780299306552</v>
      </c>
      <c r="N239" s="82"/>
      <c r="O239" s="82"/>
      <c r="P239" s="82"/>
      <c r="Q239" s="82"/>
      <c r="R239" s="81">
        <f>ltprof09!AG239</f>
        <v>57.21318114391476</v>
      </c>
      <c r="S239" s="81">
        <f>ltprof09!AH239</f>
        <v>28.280250503512534</v>
      </c>
    </row>
    <row r="240" spans="2:19" ht="12" thickBot="1">
      <c r="B240" s="66"/>
      <c r="C240" s="98"/>
      <c r="D240" s="63" t="s">
        <v>128</v>
      </c>
      <c r="E240" s="85">
        <f>IF(ISERROR(HLOOKUP(ltprof09!$A$250,ltprof09!$J$2:$AD$247,ltprof09!A240,0)*100),"-",(HLOOKUP(ltprof09!$A$250,ltprof09!$J$2:$AD$247,ltprof09!A240,0)*100))</f>
        <v>13.546196808224023</v>
      </c>
      <c r="F240" s="86">
        <f>HLOOKUP(ltprof09!$A$250,pivå!$J$1:$AD$247,ltprof09!A241,0)</f>
        <v>27.07010459</v>
      </c>
      <c r="G240" s="86">
        <f>pivå!AE240</f>
        <v>31.311641120000001</v>
      </c>
      <c r="H240" s="86">
        <f>MAX(pivå!J240:AE240)</f>
        <v>39.658947259999998</v>
      </c>
      <c r="I240" s="86">
        <f>MIN(pivå!J240:AE240)</f>
        <v>16.36939057</v>
      </c>
      <c r="J240" s="85">
        <f>(ltprof09!AG240+ltprof09!AH240)</f>
        <v>74.379865944247882</v>
      </c>
      <c r="K240" s="85">
        <f>IF(ISERROR(HLOOKUP(ltprof09!$A$250,'ltprof tidigare'!$J$2:$AF$247,ltprof09!A240,0)*100),"-",(HLOOKUP(ltprof09!$A$250,'ltprof tidigare'!$J$2:$AF$247,ltprof09!A240,0)*100))</f>
        <v>21.743288465094984</v>
      </c>
      <c r="L240" s="85">
        <f>HLOOKUP(ltprof09!$A$250,Tidigare_värde!$J$1:$AD$247,ltprof09!A241,0)</f>
        <v>35.410081439999999</v>
      </c>
      <c r="M240" s="195">
        <f>IF(ISERROR(IF(pivå!I240=0,((F240-L240)/L240)*100,(((F240-L240)/L240)*100)*-1)),"-",IF(pivå!I240=0,((F240-L240)/L240)*100,(((F240-L240)/L240)*100)*-1))</f>
        <v>23.552549191764864</v>
      </c>
      <c r="N240" s="82"/>
      <c r="O240" s="82"/>
      <c r="P240" s="82"/>
      <c r="Q240" s="82"/>
      <c r="R240" s="81">
        <f>ltprof09!AG240</f>
        <v>47.721071191173642</v>
      </c>
      <c r="S240" s="81">
        <f>ltprof09!AH240</f>
        <v>26.658794753074243</v>
      </c>
    </row>
    <row r="241" spans="2:19">
      <c r="B241" s="65" t="s">
        <v>318</v>
      </c>
      <c r="C241" s="97" t="s">
        <v>140</v>
      </c>
      <c r="D241" s="51" t="s">
        <v>129</v>
      </c>
      <c r="E241" s="82">
        <f>IF(ISERROR(HLOOKUP(ltprof09!$A$250,ltprof09!$J$2:$AD$247,ltprof09!A241,0)*100),"-",(HLOOKUP(ltprof09!$A$250,ltprof09!$J$2:$AD$247,ltprof09!A241,0)*100))</f>
        <v>4.4076547095590346</v>
      </c>
      <c r="F241" s="83">
        <f>HLOOKUP(ltprof09!$A$250,pivå!$J$1:$AD$247,ltprof09!A242,0)</f>
        <v>91.489400000000003</v>
      </c>
      <c r="G241" s="83">
        <f>pivå!AE241</f>
        <v>87.627099999999999</v>
      </c>
      <c r="H241" s="83">
        <f>MAX(pivå!J241:AE241)</f>
        <v>91.666700000000006</v>
      </c>
      <c r="I241" s="83">
        <f>MIN(pivå!J241:AE241)</f>
        <v>66.666700000000006</v>
      </c>
      <c r="J241" s="82">
        <f>(ltprof09!AG241+ltprof09!AH241)</f>
        <v>28.529986727850172</v>
      </c>
      <c r="K241" s="82" t="str">
        <f>IF(ISERROR(HLOOKUP(ltprof09!$A$250,'ltprof tidigare'!$J$2:$AF$247,ltprof09!A241,0)*100),"-",(HLOOKUP(ltprof09!$A$250,'ltprof tidigare'!$J$2:$AF$247,ltprof09!A241,0)*100))</f>
        <v>-</v>
      </c>
      <c r="L241" s="82" t="str">
        <f>HLOOKUP(ltprof09!$A$250,Tidigare_värde!$J$1:$AD$247,ltprof09!A242,0)</f>
        <v>us</v>
      </c>
      <c r="M241" s="194" t="str">
        <f>IF(ISERROR(IF(pivå!I241=0,((F241-L241)/L241)*100,(((F241-L241)/L241)*100)*-1)),"-",IF(pivå!I241=0,((F241-L241)/L241)*100,(((F241-L241)/L241)*100)*-1))</f>
        <v>-</v>
      </c>
      <c r="N241" s="82"/>
      <c r="O241" s="82"/>
      <c r="P241" s="82"/>
      <c r="Q241" s="82"/>
      <c r="R241" s="81">
        <f>ltprof09!AG241</f>
        <v>4.6099893754329511</v>
      </c>
      <c r="S241" s="81">
        <f>ltprof09!AH241</f>
        <v>23.919997352417223</v>
      </c>
    </row>
    <row r="242" spans="2:19">
      <c r="B242" s="65"/>
      <c r="C242" s="97" t="s">
        <v>140</v>
      </c>
      <c r="D242" s="51" t="s">
        <v>130</v>
      </c>
      <c r="E242" s="82">
        <f>IF(ISERROR(HLOOKUP(ltprof09!$A$250,ltprof09!$J$2:$AD$247,ltprof09!A242,0)*100),"-",(HLOOKUP(ltprof09!$A$250,ltprof09!$J$2:$AD$247,ltprof09!A242,0)*100))</f>
        <v>3.6496350364963508</v>
      </c>
      <c r="F242" s="83">
        <f>HLOOKUP(ltprof09!$A$250,pivå!$J$1:$AD$247,ltprof09!A243,0)</f>
        <v>14.2</v>
      </c>
      <c r="G242" s="83">
        <f>pivå!AE242</f>
        <v>13.7</v>
      </c>
      <c r="H242" s="83">
        <f>MAX(pivå!J242:AE242)</f>
        <v>31.8</v>
      </c>
      <c r="I242" s="83">
        <f>MIN(pivå!J242:AE242)</f>
        <v>1.7</v>
      </c>
      <c r="J242" s="82">
        <f>(ltprof09!AG242+ltprof09!AH242)</f>
        <v>219.70802919708035</v>
      </c>
      <c r="K242" s="82" t="str">
        <f>IF(ISERROR(HLOOKUP(ltprof09!$A$250,'ltprof tidigare'!$J$2:$AF$247,ltprof09!A242,0)*100),"-",(HLOOKUP(ltprof09!$A$250,'ltprof tidigare'!$J$2:$AF$247,ltprof09!A242,0)*100))</f>
        <v>-</v>
      </c>
      <c r="L242" s="82" t="str">
        <f>HLOOKUP(ltprof09!$A$250,Tidigare_värde!$J$1:$AD$247,ltprof09!A243,0)</f>
        <v>us</v>
      </c>
      <c r="M242" s="194" t="str">
        <f>IF(ISERROR(IF(pivå!I242=0,((F242-L242)/L242)*100,(((F242-L242)/L242)*100)*-1)),"-",IF(pivå!I242=0,((F242-L242)/L242)*100,(((F242-L242)/L242)*100)*-1))</f>
        <v>-</v>
      </c>
      <c r="N242" s="82"/>
      <c r="O242" s="82"/>
      <c r="P242" s="82"/>
      <c r="Q242" s="82"/>
      <c r="R242" s="81">
        <f>ltprof09!AG242</f>
        <v>132.11678832116792</v>
      </c>
      <c r="S242" s="81">
        <f>ltprof09!AH242</f>
        <v>87.591240875912419</v>
      </c>
    </row>
    <row r="243" spans="2:19">
      <c r="B243" s="65"/>
      <c r="C243" s="97" t="s">
        <v>140</v>
      </c>
      <c r="D243" s="51" t="s">
        <v>131</v>
      </c>
      <c r="E243" s="82">
        <f>IF(ISERROR(HLOOKUP(ltprof09!$A$250,ltprof09!$J$2:$AD$247,ltprof09!A243,0)*100),"-",(HLOOKUP(ltprof09!$A$250,ltprof09!$J$2:$AD$247,ltprof09!A243,0)*100))</f>
        <v>28.87323943661973</v>
      </c>
      <c r="F243" s="83">
        <f>HLOOKUP(ltprof09!$A$250,pivå!$J$1:$AD$247,ltprof09!A244,0)</f>
        <v>18.3</v>
      </c>
      <c r="G243" s="83">
        <f>pivå!AE243</f>
        <v>14.2</v>
      </c>
      <c r="H243" s="83">
        <f>MAX(pivå!J243:AE243)</f>
        <v>31.6</v>
      </c>
      <c r="I243" s="83">
        <f>MIN(pivå!J243:AE243)</f>
        <v>2.8</v>
      </c>
      <c r="J243" s="82">
        <f>(ltprof09!AG243+ltprof09!AH243)</f>
        <v>202.81690140845069</v>
      </c>
      <c r="K243" s="82" t="str">
        <f>IF(ISERROR(HLOOKUP(ltprof09!$A$250,'ltprof tidigare'!$J$2:$AF$247,ltprof09!A243,0)*100),"-",(HLOOKUP(ltprof09!$A$250,'ltprof tidigare'!$J$2:$AF$247,ltprof09!A243,0)*100))</f>
        <v>-</v>
      </c>
      <c r="L243" s="82" t="str">
        <f>HLOOKUP(ltprof09!$A$250,Tidigare_värde!$J$1:$AD$247,ltprof09!A244,0)</f>
        <v>us</v>
      </c>
      <c r="M243" s="194" t="str">
        <f>IF(ISERROR(IF(pivå!I243=0,((F243-L243)/L243)*100,(((F243-L243)/L243)*100)*-1)),"-",IF(pivå!I243=0,((F243-L243)/L243)*100,(((F243-L243)/L243)*100)*-1))</f>
        <v>-</v>
      </c>
      <c r="N243" s="82"/>
      <c r="O243" s="82"/>
      <c r="P243" s="82"/>
      <c r="Q243" s="82"/>
      <c r="R243" s="81">
        <f>ltprof09!AG243</f>
        <v>122.53521126760565</v>
      </c>
      <c r="S243" s="81">
        <f>ltprof09!AH243</f>
        <v>80.281690140845058</v>
      </c>
    </row>
    <row r="244" spans="2:19">
      <c r="B244" s="65"/>
      <c r="C244" s="97" t="s">
        <v>140</v>
      </c>
      <c r="D244" s="51" t="s">
        <v>132</v>
      </c>
      <c r="E244" s="82">
        <f>IF(ISERROR(HLOOKUP(ltprof09!$A$250,ltprof09!$J$2:$AD$247,ltprof09!A244,0)*100),"-",(HLOOKUP(ltprof09!$A$250,ltprof09!$J$2:$AD$247,ltprof09!A244,0)*100))</f>
        <v>17.985611510791355</v>
      </c>
      <c r="F244" s="83">
        <f>HLOOKUP(ltprof09!$A$250,pivå!$J$1:$AD$247,ltprof09!A245,0)</f>
        <v>16.399999999999999</v>
      </c>
      <c r="G244" s="83">
        <f>pivå!AE244</f>
        <v>13.9</v>
      </c>
      <c r="H244" s="83">
        <f>MAX(pivå!J244:AE244)</f>
        <v>31.7</v>
      </c>
      <c r="I244" s="83">
        <f>MIN(pivå!J244:AE244)</f>
        <v>2.2000000000000002</v>
      </c>
      <c r="J244" s="82">
        <f>(ltprof09!AG244+ltprof09!AH244)</f>
        <v>212.2302158273381</v>
      </c>
      <c r="K244" s="82" t="str">
        <f>IF(ISERROR(HLOOKUP(ltprof09!$A$250,'ltprof tidigare'!$J$2:$AF$247,ltprof09!A244,0)*100),"-",(HLOOKUP(ltprof09!$A$250,'ltprof tidigare'!$J$2:$AF$247,ltprof09!A244,0)*100))</f>
        <v>-</v>
      </c>
      <c r="L244" s="82" t="str">
        <f>HLOOKUP(ltprof09!$A$250,Tidigare_värde!$J$1:$AD$247,ltprof09!A245,0)</f>
        <v>us</v>
      </c>
      <c r="M244" s="194" t="str">
        <f>IF(ISERROR(IF(pivå!I244=0,((F244-L244)/L244)*100,(((F244-L244)/L244)*100)*-1)),"-",IF(pivå!I244=0,((F244-L244)/L244)*100,(((F244-L244)/L244)*100)*-1))</f>
        <v>-</v>
      </c>
      <c r="N244" s="82"/>
      <c r="O244" s="82"/>
      <c r="P244" s="82"/>
      <c r="Q244" s="82"/>
      <c r="R244" s="81">
        <f>ltprof09!AG244</f>
        <v>128.05755395683451</v>
      </c>
      <c r="S244" s="81">
        <f>ltprof09!AH244</f>
        <v>84.172661870503589</v>
      </c>
    </row>
    <row r="245" spans="2:19">
      <c r="B245" s="65"/>
      <c r="C245" s="97" t="s">
        <v>140</v>
      </c>
      <c r="D245" s="51" t="s">
        <v>133</v>
      </c>
      <c r="E245" s="82">
        <f>IF(ISERROR(HLOOKUP(ltprof09!$A$250,ltprof09!$J$2:$AD$247,ltprof09!A245,0)*100),"-",(HLOOKUP(ltprof09!$A$250,ltprof09!$J$2:$AD$247,ltprof09!A245,0)*100))</f>
        <v>0.10330578512397574</v>
      </c>
      <c r="F245" s="83">
        <f>HLOOKUP(ltprof09!$A$250,pivå!$J$1:$AD$247,ltprof09!A246,0)</f>
        <v>96.9</v>
      </c>
      <c r="G245" s="83">
        <f>pivå!AE245</f>
        <v>96.8</v>
      </c>
      <c r="H245" s="83">
        <f>MAX(pivå!J245:AE245)</f>
        <v>100</v>
      </c>
      <c r="I245" s="83">
        <f>MIN(pivå!J245:AE245)</f>
        <v>90.7</v>
      </c>
      <c r="J245" s="82">
        <f>(ltprof09!AG245+ltprof09!AH245)</f>
        <v>9.6074380165289224</v>
      </c>
      <c r="K245" s="82" t="str">
        <f>IF(ISERROR(HLOOKUP(ltprof09!$A$250,'ltprof tidigare'!$J$2:$AF$247,ltprof09!A245,0)*100),"-",(HLOOKUP(ltprof09!$A$250,'ltprof tidigare'!$J$2:$AF$247,ltprof09!A245,0)*100))</f>
        <v>-</v>
      </c>
      <c r="L245" s="82" t="str">
        <f>HLOOKUP(ltprof09!$A$250,Tidigare_värde!$J$1:$AD$247,ltprof09!A246,0)</f>
        <v>us</v>
      </c>
      <c r="M245" s="194" t="str">
        <f>IF(ISERROR(IF(pivå!I245=0,((F245-L245)/L245)*100,(((F245-L245)/L245)*100)*-1)),"-",IF(pivå!I245=0,((F245-L245)/L245)*100,(((F245-L245)/L245)*100)*-1))</f>
        <v>-</v>
      </c>
      <c r="N245" s="82"/>
      <c r="O245" s="82"/>
      <c r="P245" s="82"/>
      <c r="Q245" s="82"/>
      <c r="R245" s="81">
        <f>ltprof09!AG245</f>
        <v>3.3057851239669449</v>
      </c>
      <c r="S245" s="81">
        <f>ltprof09!AH245</f>
        <v>6.3016528925619779</v>
      </c>
    </row>
    <row r="246" spans="2:19">
      <c r="B246" s="65"/>
      <c r="C246" s="97" t="s">
        <v>140</v>
      </c>
      <c r="D246" s="51" t="s">
        <v>134</v>
      </c>
      <c r="E246" s="82">
        <f>IF(ISERROR(HLOOKUP(ltprof09!$A$250,ltprof09!$J$2:$AD$247,ltprof09!A246,0)*100),"-",(HLOOKUP(ltprof09!$A$250,ltprof09!$J$2:$AD$247,ltprof09!A246,0)*100))</f>
        <v>-1.1482254697285954</v>
      </c>
      <c r="F246" s="83">
        <f>HLOOKUP(ltprof09!$A$250,pivå!$J$1:$AD$247,ltprof09!A247,0)</f>
        <v>94.7</v>
      </c>
      <c r="G246" s="83">
        <f>pivå!AE246</f>
        <v>95.8</v>
      </c>
      <c r="H246" s="83">
        <f>MAX(pivå!J246:AE246)</f>
        <v>98.8</v>
      </c>
      <c r="I246" s="83">
        <f>MIN(pivå!J246:AE246)</f>
        <v>89.7</v>
      </c>
      <c r="J246" s="82">
        <f>(ltprof09!AG246+ltprof09!AH246)</f>
        <v>9.4989561586638782</v>
      </c>
      <c r="K246" s="82" t="str">
        <f>IF(ISERROR(HLOOKUP(ltprof09!$A$250,'ltprof tidigare'!$J$2:$AF$247,ltprof09!A246,0)*100),"-",(HLOOKUP(ltprof09!$A$250,'ltprof tidigare'!$J$2:$AF$247,ltprof09!A246,0)*100))</f>
        <v>-</v>
      </c>
      <c r="L246" s="82" t="str">
        <f>HLOOKUP(ltprof09!$A$250,Tidigare_värde!$J$1:$AD$247,ltprof09!A247,0)</f>
        <v>us</v>
      </c>
      <c r="M246" s="194" t="str">
        <f>IF(ISERROR(IF(pivå!I246=0,((F246-L246)/L246)*100,(((F246-L246)/L246)*100)*-1)),"-",IF(pivå!I246=0,((F246-L246)/L246)*100,(((F246-L246)/L246)*100)*-1))</f>
        <v>-</v>
      </c>
      <c r="N246" s="82"/>
      <c r="O246" s="82"/>
      <c r="P246" s="82"/>
      <c r="Q246" s="82"/>
      <c r="R246" s="81">
        <f>ltprof09!AG246</f>
        <v>3.1315240083507305</v>
      </c>
      <c r="S246" s="81">
        <f>ltprof09!AH246</f>
        <v>6.3674321503131477</v>
      </c>
    </row>
    <row r="247" spans="2:19" ht="12" thickBot="1">
      <c r="B247" s="66"/>
      <c r="C247" s="98" t="s">
        <v>140</v>
      </c>
      <c r="D247" s="63" t="s">
        <v>135</v>
      </c>
      <c r="E247" s="85">
        <f>IF(ISERROR(HLOOKUP(ltprof09!$A$250,ltprof09!$J$2:$AD$247,ltprof09!A247,0)*100),"-",(HLOOKUP(ltprof09!$A$250,ltprof09!$J$2:$AD$247,ltprof09!A247,0)*100))</f>
        <v>-0.62305295950155171</v>
      </c>
      <c r="F247" s="86">
        <f>HLOOKUP(ltprof09!$A$250,pivå!$J$1:$AD$247,ltprof09!A248,0)</f>
        <v>95.7</v>
      </c>
      <c r="G247" s="86">
        <f>pivå!AE247</f>
        <v>96.3</v>
      </c>
      <c r="H247" s="86">
        <f>MAX(pivå!J247:AE247)</f>
        <v>98.3</v>
      </c>
      <c r="I247" s="86">
        <f>MIN(pivå!J247:AE247)</f>
        <v>90.2</v>
      </c>
      <c r="J247" s="85">
        <f>(ltprof09!AG247+ltprof09!AH247)</f>
        <v>8.4112149532710223</v>
      </c>
      <c r="K247" s="85" t="str">
        <f>IF(ISERROR(HLOOKUP(ltprof09!$A$250,'ltprof tidigare'!$J$2:$AF$247,ltprof09!A247,0)*100),"-",(HLOOKUP(ltprof09!$A$250,'ltprof tidigare'!$J$2:$AF$247,ltprof09!A247,0)*100))</f>
        <v>-</v>
      </c>
      <c r="L247" s="85" t="str">
        <f>HLOOKUP(ltprof09!$A$250,Tidigare_värde!$J$1:$AD$247,ltprof09!A248,0)</f>
        <v>us</v>
      </c>
      <c r="M247" s="195" t="str">
        <f>IF(ISERROR(IF(pivå!I247=0,((F247-L247)/L247)*100,(((F247-L247)/L247)*100)*-1)),"-",IF(pivå!I247=0,((F247-L247)/L247)*100,(((F247-L247)/L247)*100)*-1))</f>
        <v>-</v>
      </c>
      <c r="N247" s="82"/>
      <c r="O247" s="82"/>
      <c r="P247" s="82"/>
      <c r="Q247" s="82"/>
      <c r="R247" s="81">
        <f>ltprof09!AG247</f>
        <v>2.0768431983385254</v>
      </c>
      <c r="S247" s="81">
        <f>ltprof09!AH247</f>
        <v>6.3343717549324969</v>
      </c>
    </row>
    <row r="248" spans="2:19">
      <c r="M248" s="83"/>
      <c r="N248" s="196"/>
    </row>
    <row r="249" spans="2:19">
      <c r="F249" s="164"/>
    </row>
    <row r="250" spans="2:19">
      <c r="F250" s="164"/>
    </row>
    <row r="251" spans="2:19">
      <c r="F251" s="164"/>
    </row>
    <row r="252" spans="2:19">
      <c r="F252" s="164"/>
    </row>
    <row r="253" spans="2:19">
      <c r="F253" s="164"/>
    </row>
  </sheetData>
  <mergeCells count="2">
    <mergeCell ref="E2:F2"/>
    <mergeCell ref="K2:L2"/>
  </mergeCells>
  <phoneticPr fontId="22" type="noConversion"/>
  <conditionalFormatting sqref="B6:B247">
    <cfRule type="cellIs" dxfId="14" priority="1" stopIfTrue="1" operator="equal">
      <formula>0</formula>
    </cfRule>
  </conditionalFormatting>
  <conditionalFormatting sqref="E1:E1048576 K1:K1048576 L3:L247 M6:M247">
    <cfRule type="cellIs" dxfId="13" priority="2" stopIfTrue="1" operator="lessThan">
      <formula>0</formula>
    </cfRule>
  </conditionalFormatting>
  <pageMargins left="0.52" right="0.17" top="0.41" bottom="0.17" header="0.23" footer="0.17"/>
  <pageSetup paperSize="9" scale="90" orientation="landscape" r:id="rId1"/>
  <headerFooter alignWithMargins="0">
    <oddFooter>&amp;LProfiltabell&amp;CSida &amp;P</oddFooter>
  </headerFooter>
  <rowBreaks count="4" manualBreakCount="4">
    <brk id="49" min="1" max="12" man="1"/>
    <brk id="100" min="1" max="12" man="1"/>
    <brk id="152" min="1" max="12" man="1"/>
    <brk id="194" min="1" max="12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92" r:id="rId4" name="Drop Down 4">
              <controlPr defaultSize="0" autoLine="0" autoPict="0">
                <anchor moveWithCells="1">
                  <from>
                    <xdr:col>2</xdr:col>
                    <xdr:colOff>114300</xdr:colOff>
                    <xdr:row>1</xdr:row>
                    <xdr:rowOff>76200</xdr:rowOff>
                  </from>
                  <to>
                    <xdr:col>3</xdr:col>
                    <xdr:colOff>923925</xdr:colOff>
                    <xdr:row>2</xdr:row>
                    <xdr:rowOff>133350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indexed="53"/>
  </sheetPr>
  <dimension ref="B1:S244"/>
  <sheetViews>
    <sheetView showGridLines="0" zoomScaleNormal="100" zoomScaleSheetLayoutView="100" workbookViewId="0">
      <pane ySplit="6" topLeftCell="A7" activePane="bottomLeft" state="frozen"/>
      <selection activeCell="L32" sqref="L32"/>
      <selection pane="bottomLeft"/>
    </sheetView>
  </sheetViews>
  <sheetFormatPr defaultRowHeight="12.75"/>
  <cols>
    <col min="1" max="1" width="8.85546875" customWidth="1"/>
    <col min="6" max="6" width="8.28515625" customWidth="1"/>
    <col min="7" max="7" width="9.140625" style="7"/>
    <col min="8" max="8" width="8.140625" customWidth="1"/>
    <col min="11" max="11" width="13.42578125" style="7" customWidth="1"/>
    <col min="12" max="12" width="3.7109375" customWidth="1"/>
    <col min="13" max="13" width="2.42578125" style="7" customWidth="1"/>
    <col min="15" max="15" width="32.7109375" bestFit="1" customWidth="1"/>
    <col min="16" max="16" width="3.5703125" bestFit="1" customWidth="1"/>
    <col min="17" max="17" width="50.140625" bestFit="1" customWidth="1"/>
    <col min="18" max="18" width="15.7109375" customWidth="1"/>
    <col min="19" max="19" width="16.28515625" bestFit="1" customWidth="1"/>
  </cols>
  <sheetData>
    <row r="1" spans="2:19" ht="8.25" customHeight="1">
      <c r="C1" s="197"/>
      <c r="D1" s="197"/>
      <c r="E1" s="197"/>
    </row>
    <row r="2" spans="2:19">
      <c r="C2" s="77" t="s">
        <v>1970</v>
      </c>
      <c r="D2" s="76"/>
      <c r="E2" s="76"/>
      <c r="F2" s="45"/>
      <c r="H2" s="72"/>
      <c r="I2" s="46" t="s">
        <v>38</v>
      </c>
      <c r="O2" s="7"/>
      <c r="P2" s="7"/>
      <c r="Q2" s="7"/>
      <c r="R2" s="43"/>
      <c r="S2" s="7"/>
    </row>
    <row r="3" spans="2:19">
      <c r="C3" s="76"/>
      <c r="D3" s="76"/>
      <c r="E3" s="76"/>
      <c r="F3" s="45"/>
      <c r="H3" s="74"/>
      <c r="I3" s="46" t="s">
        <v>39</v>
      </c>
      <c r="O3" s="43"/>
      <c r="P3" s="43"/>
      <c r="Q3" s="43"/>
      <c r="R3" s="7"/>
      <c r="S3" s="7"/>
    </row>
    <row r="4" spans="2:19">
      <c r="C4" s="76"/>
      <c r="D4" s="76"/>
      <c r="E4" s="76"/>
      <c r="F4" s="45"/>
      <c r="H4" s="73" t="s">
        <v>1968</v>
      </c>
      <c r="I4" s="46" t="s">
        <v>1969</v>
      </c>
    </row>
    <row r="5" spans="2:19">
      <c r="H5" s="78"/>
      <c r="I5" s="25" t="s">
        <v>40</v>
      </c>
    </row>
    <row r="6" spans="2:19" ht="5.25" customHeight="1">
      <c r="B6" s="3"/>
    </row>
    <row r="7" spans="2:19" ht="18">
      <c r="B7" s="75" t="s">
        <v>1967</v>
      </c>
    </row>
    <row r="56" spans="2:2" ht="18">
      <c r="B56" s="75" t="s">
        <v>1971</v>
      </c>
    </row>
    <row r="244" spans="15:18">
      <c r="O244" s="3"/>
      <c r="P244" s="3"/>
      <c r="Q244" s="3"/>
      <c r="R244" s="42"/>
    </row>
  </sheetData>
  <phoneticPr fontId="22" type="noConversion"/>
  <conditionalFormatting sqref="O244:P65536 O1:P3">
    <cfRule type="cellIs" dxfId="12" priority="1" stopIfTrue="1" operator="equal">
      <formula>0</formula>
    </cfRule>
  </conditionalFormatting>
  <pageMargins left="0.52" right="0.17" top="1.1299999999999999" bottom="0.17" header="0.23" footer="0.17"/>
  <pageSetup paperSize="9" scale="90" orientation="portrait" r:id="rId1"/>
  <headerFooter alignWithMargins="0">
    <oddFooter>&amp;LProfildiagram - stapel&amp;CSida &amp;P</oddFooter>
  </headerFooter>
  <rowBreaks count="5" manualBreakCount="5">
    <brk id="55" min="1" max="12" man="1"/>
    <brk id="108" min="1" max="12" man="1"/>
    <brk id="159" min="1" max="12" man="1"/>
    <brk id="215" min="1" max="12" man="1"/>
    <brk id="269" min="1" max="12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20" r:id="rId4" name="Drop Down 4">
              <controlPr defaultSize="0" autoLine="0" autoPict="0">
                <anchor moveWithCells="1">
                  <from>
                    <xdr:col>2</xdr:col>
                    <xdr:colOff>85725</xdr:colOff>
                    <xdr:row>2</xdr:row>
                    <xdr:rowOff>57150</xdr:rowOff>
                  </from>
                  <to>
                    <xdr:col>4</xdr:col>
                    <xdr:colOff>0</xdr:colOff>
                    <xdr:row>3</xdr:row>
                    <xdr:rowOff>114300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indexed="53"/>
  </sheetPr>
  <dimension ref="B1:Q263"/>
  <sheetViews>
    <sheetView showGridLines="0" zoomScaleNormal="100" workbookViewId="0">
      <pane ySplit="7" topLeftCell="A8" activePane="bottomLeft" state="frozen"/>
      <selection activeCell="D32" sqref="D32"/>
      <selection pane="bottomLeft"/>
    </sheetView>
  </sheetViews>
  <sheetFormatPr defaultRowHeight="12.75"/>
  <cols>
    <col min="1" max="1" width="2.5703125" customWidth="1"/>
    <col min="12" max="12" width="6.42578125" style="175" customWidth="1"/>
    <col min="13" max="13" width="44.140625" customWidth="1"/>
    <col min="14" max="14" width="12.140625" style="169" customWidth="1"/>
    <col min="15" max="15" width="11.5703125" style="169" bestFit="1" customWidth="1"/>
    <col min="16" max="16" width="5.140625" style="181" customWidth="1"/>
  </cols>
  <sheetData>
    <row r="1" spans="2:17">
      <c r="B1" s="3"/>
      <c r="F1" s="3"/>
      <c r="G1" s="3"/>
      <c r="H1" s="3"/>
      <c r="I1" s="3"/>
      <c r="J1" s="3"/>
      <c r="K1" s="3"/>
    </row>
    <row r="2" spans="2:17">
      <c r="B2" s="77" t="s">
        <v>1774</v>
      </c>
      <c r="C2" s="76"/>
      <c r="D2" s="76"/>
      <c r="G2" s="3"/>
      <c r="I2" s="3"/>
      <c r="J2" s="3"/>
      <c r="K2" s="3"/>
      <c r="M2" s="186" t="s">
        <v>1778</v>
      </c>
    </row>
    <row r="3" spans="2:17">
      <c r="B3" s="198"/>
      <c r="C3" s="198"/>
      <c r="D3" s="198"/>
      <c r="I3" s="3"/>
      <c r="J3" s="3"/>
      <c r="K3" s="3"/>
    </row>
    <row r="4" spans="2:17">
      <c r="B4" s="198"/>
      <c r="C4" s="198"/>
      <c r="D4" s="198"/>
      <c r="E4" s="185"/>
      <c r="I4" s="3"/>
      <c r="J4" s="3"/>
      <c r="K4" s="3"/>
    </row>
    <row r="5" spans="2:17">
      <c r="B5" s="198"/>
      <c r="C5" s="198"/>
      <c r="D5" s="198"/>
      <c r="I5" s="3"/>
      <c r="J5" s="3"/>
      <c r="K5" s="3"/>
      <c r="N5" s="180"/>
      <c r="O5" s="180"/>
    </row>
    <row r="6" spans="2:17">
      <c r="B6" s="3"/>
      <c r="C6" s="28"/>
      <c r="D6" s="28"/>
      <c r="E6" s="28"/>
      <c r="I6" s="3"/>
      <c r="J6" s="3"/>
      <c r="K6" s="3"/>
      <c r="N6" s="176" t="s">
        <v>1755</v>
      </c>
      <c r="O6" s="176" t="s">
        <v>1756</v>
      </c>
    </row>
    <row r="7" spans="2:17">
      <c r="B7" s="3"/>
      <c r="C7" s="3"/>
      <c r="D7" s="3"/>
      <c r="E7" s="3"/>
      <c r="F7" s="3"/>
      <c r="G7" s="3"/>
      <c r="H7" s="3"/>
      <c r="I7" s="3"/>
      <c r="J7" s="3"/>
      <c r="K7" s="3"/>
      <c r="N7" s="176" t="s">
        <v>1775</v>
      </c>
      <c r="O7" s="176" t="s">
        <v>1776</v>
      </c>
    </row>
    <row r="8" spans="2:17" s="190" customFormat="1" ht="20.25" customHeight="1">
      <c r="B8" s="190" t="s">
        <v>1967</v>
      </c>
      <c r="L8" s="191"/>
      <c r="P8" s="192"/>
    </row>
    <row r="10" spans="2:17">
      <c r="P10" s="182"/>
      <c r="Q10" s="168"/>
    </row>
    <row r="11" spans="2:17">
      <c r="P11" s="182"/>
      <c r="Q11" s="168"/>
    </row>
    <row r="12" spans="2:17">
      <c r="P12" s="182"/>
      <c r="Q12" s="168"/>
    </row>
    <row r="13" spans="2:17">
      <c r="L13" s="175" t="s">
        <v>1934</v>
      </c>
      <c r="P13" s="182"/>
      <c r="Q13" s="168"/>
    </row>
    <row r="14" spans="2:17">
      <c r="L14" s="175" t="s">
        <v>1683</v>
      </c>
      <c r="M14" s="3" t="str">
        <f>Profiltabell!D6</f>
        <v>1. Återstående medellivslängd. Kvinnor</v>
      </c>
      <c r="N14" s="187">
        <f>Profiltabell!E6</f>
        <v>-0.78398263176937821</v>
      </c>
      <c r="O14" s="187">
        <f>Profiltabell!M6</f>
        <v>0.19488428745433717</v>
      </c>
      <c r="P14" s="182"/>
      <c r="Q14" s="168"/>
    </row>
    <row r="15" spans="2:17">
      <c r="L15" s="175" t="s">
        <v>1721</v>
      </c>
      <c r="M15" s="3" t="str">
        <f>Profiltabell!D7</f>
        <v>1. Återstående medellivslängd. Män</v>
      </c>
      <c r="N15" s="187">
        <f>Profiltabell!E7</f>
        <v>-1.3848303900393715</v>
      </c>
      <c r="O15" s="187">
        <f>Profiltabell!M7</f>
        <v>0.41397153945667192</v>
      </c>
      <c r="P15" s="182"/>
      <c r="Q15" s="168"/>
    </row>
    <row r="16" spans="2:17">
      <c r="L16" s="175" t="s">
        <v>1684</v>
      </c>
      <c r="M16" s="3" t="str">
        <f>Profiltabell!D14</f>
        <v>4. Hälsopolitiskt åtgärdbar dödlighet. Kvinnor</v>
      </c>
      <c r="N16" s="187">
        <f>Profiltabell!E14</f>
        <v>2.9382861350347627</v>
      </c>
      <c r="O16" s="187">
        <f>Profiltabell!M14</f>
        <v>-20.917643235044515</v>
      </c>
      <c r="P16" s="182"/>
      <c r="Q16" s="168"/>
    </row>
    <row r="17" spans="12:17">
      <c r="L17" s="175" t="s">
        <v>1722</v>
      </c>
      <c r="M17" s="3" t="str">
        <f>Profiltabell!D15</f>
        <v>4. Hälsopolitiskt åtgärdbar dödlighet. Män</v>
      </c>
      <c r="N17" s="187">
        <f>Profiltabell!E15</f>
        <v>14.699207993613724</v>
      </c>
      <c r="O17" s="187">
        <f>Profiltabell!M15</f>
        <v>2.9844960449510674</v>
      </c>
      <c r="P17" s="182"/>
      <c r="Q17" s="168"/>
    </row>
    <row r="18" spans="12:17">
      <c r="L18" s="175">
        <v>4</v>
      </c>
      <c r="M18" s="3" t="str">
        <f>Profiltabell!D16</f>
        <v>4. Hälsopolitiskt åtgärdbar dödlighet</v>
      </c>
      <c r="N18" s="187">
        <f>Profiltabell!E16</f>
        <v>9.2282887537448595</v>
      </c>
      <c r="O18" s="187">
        <f>Profiltabell!M16</f>
        <v>-7.8214939255833986</v>
      </c>
      <c r="P18" s="182"/>
      <c r="Q18" s="168"/>
    </row>
    <row r="19" spans="12:17">
      <c r="L19" s="175" t="s">
        <v>1685</v>
      </c>
      <c r="M19" s="3" t="str">
        <f>Profiltabell!D17</f>
        <v>5. Sjukvårdsrelaterad åtgärdbar dödlighet. Kvinnor</v>
      </c>
      <c r="N19" s="187">
        <f>Profiltabell!E17</f>
        <v>-4.5289546315963527</v>
      </c>
      <c r="O19" s="187">
        <f>Profiltabell!M17</f>
        <v>31.332331802071128</v>
      </c>
      <c r="P19" s="182"/>
      <c r="Q19" s="168"/>
    </row>
    <row r="20" spans="12:17">
      <c r="L20" s="175" t="s">
        <v>1723</v>
      </c>
      <c r="M20" s="3" t="str">
        <f>Profiltabell!D18</f>
        <v>5. Sjukvårdsrelaterad åtgärdbar dödlighet. Män</v>
      </c>
      <c r="N20" s="187">
        <f>Profiltabell!E18</f>
        <v>-24.478720716421257</v>
      </c>
      <c r="O20" s="187">
        <f>Profiltabell!M18</f>
        <v>7.1465311106544966</v>
      </c>
      <c r="P20" s="182"/>
      <c r="Q20" s="168"/>
    </row>
    <row r="21" spans="12:17">
      <c r="L21" s="175">
        <v>5</v>
      </c>
      <c r="M21" s="3" t="str">
        <f>Profiltabell!D19</f>
        <v>5. Sjukvårdsrelaterad åtgärdbar dödlighet</v>
      </c>
      <c r="N21" s="187">
        <f>Profiltabell!E19</f>
        <v>-16.071793166304278</v>
      </c>
      <c r="O21" s="187">
        <f>Profiltabell!M19</f>
        <v>18.75935507442809</v>
      </c>
      <c r="P21" s="182"/>
      <c r="Q21" s="168"/>
    </row>
    <row r="22" spans="12:17">
      <c r="L22" s="175" t="s">
        <v>1686</v>
      </c>
      <c r="M22" s="3" t="str">
        <f>Profiltabell!D20</f>
        <v>6. Åtgärdbar dödlighet i ischemisk hjärtsjukdom. Kvinnor</v>
      </c>
      <c r="N22" s="187">
        <f>Profiltabell!E20</f>
        <v>-7.9958761535300988</v>
      </c>
      <c r="O22" s="187">
        <f>Profiltabell!M20</f>
        <v>-2.2647093925289377</v>
      </c>
      <c r="P22" s="182"/>
      <c r="Q22" s="168"/>
    </row>
    <row r="23" spans="12:17">
      <c r="L23" s="175" t="s">
        <v>1724</v>
      </c>
      <c r="M23" s="3" t="str">
        <f>Profiltabell!D21</f>
        <v>6. Åtgärdbar dödlighet i ischemisk hjärtsjukdom. Män</v>
      </c>
      <c r="N23" s="187">
        <f>Profiltabell!E21</f>
        <v>-10.313999707536251</v>
      </c>
      <c r="O23" s="187">
        <f>Profiltabell!M21</f>
        <v>21.767756011824996</v>
      </c>
      <c r="P23" s="182"/>
      <c r="Q23" s="168"/>
    </row>
    <row r="24" spans="12:17">
      <c r="L24" s="175">
        <v>6</v>
      </c>
      <c r="M24" s="3" t="str">
        <f>Profiltabell!D22</f>
        <v>6. Åtgärdbar dödlighet i ischemisk hjärtsjukdom</v>
      </c>
      <c r="N24" s="187">
        <f>Profiltabell!E22</f>
        <v>-10.395549519106176</v>
      </c>
      <c r="O24" s="187">
        <f>Profiltabell!M22</f>
        <v>16.275657619144798</v>
      </c>
      <c r="P24" s="182"/>
      <c r="Q24" s="168"/>
    </row>
    <row r="25" spans="12:17">
      <c r="L25" s="175" t="s">
        <v>1687</v>
      </c>
      <c r="M25" s="3" t="str">
        <f>Profiltabell!D23</f>
        <v>7. Undvikbar slutenvård. Kvinnor</v>
      </c>
      <c r="N25" s="187">
        <f>Profiltabell!E23</f>
        <v>-4.3305571535153469</v>
      </c>
      <c r="O25" s="187">
        <f>Profiltabell!M23</f>
        <v>8.1792496520853231</v>
      </c>
      <c r="P25" s="182"/>
      <c r="Q25" s="168"/>
    </row>
    <row r="26" spans="12:17">
      <c r="L26" s="175" t="s">
        <v>1725</v>
      </c>
      <c r="M26" s="3" t="str">
        <f>Profiltabell!D24</f>
        <v>7. Undvikbar slutenvård. Män</v>
      </c>
      <c r="N26" s="187">
        <f>Profiltabell!E24</f>
        <v>-9.2081947349888402</v>
      </c>
      <c r="O26" s="187">
        <f>Profiltabell!M24</f>
        <v>6.9486928815279754</v>
      </c>
      <c r="P26" s="182"/>
      <c r="Q26" s="168"/>
    </row>
    <row r="27" spans="12:17">
      <c r="L27" s="175">
        <v>7</v>
      </c>
      <c r="M27" s="3" t="str">
        <f>Profiltabell!D25</f>
        <v>7. Undvikbar slutenvård</v>
      </c>
      <c r="N27" s="187">
        <f>Profiltabell!E25</f>
        <v>-7.0859556649312125</v>
      </c>
      <c r="O27" s="187">
        <f>Profiltabell!M25</f>
        <v>7.8891163809273079</v>
      </c>
      <c r="P27" s="182"/>
      <c r="Q27" s="168"/>
    </row>
    <row r="28" spans="12:17">
      <c r="L28" s="175">
        <v>9</v>
      </c>
      <c r="M28" s="3" t="str">
        <f>Profiltabell!D27</f>
        <v>9. Vårdrelaterade infektioner</v>
      </c>
      <c r="N28" s="187">
        <f>Profiltabell!E27</f>
        <v>8.292269519319083</v>
      </c>
      <c r="O28" s="187">
        <f>Profiltabell!M27</f>
        <v>-14.023034948135724</v>
      </c>
      <c r="P28" s="182"/>
      <c r="Q28" s="168"/>
    </row>
    <row r="29" spans="12:17">
      <c r="N29" s="184"/>
      <c r="O29" s="184"/>
      <c r="P29" s="182"/>
      <c r="Q29" s="168"/>
    </row>
    <row r="30" spans="12:17">
      <c r="N30" s="184"/>
      <c r="O30" s="184"/>
      <c r="P30" s="182"/>
      <c r="Q30" s="168"/>
    </row>
    <row r="31" spans="12:17">
      <c r="N31" s="184"/>
      <c r="O31" s="184"/>
      <c r="P31" s="182"/>
      <c r="Q31" s="168"/>
    </row>
    <row r="32" spans="12:17">
      <c r="N32" s="184"/>
      <c r="O32" s="184"/>
      <c r="P32" s="182"/>
      <c r="Q32" s="168"/>
    </row>
    <row r="33" spans="12:17">
      <c r="N33" s="184"/>
      <c r="O33" s="184"/>
      <c r="P33" s="182"/>
      <c r="Q33" s="168"/>
    </row>
    <row r="34" spans="12:17">
      <c r="N34" s="184"/>
      <c r="O34" s="184"/>
      <c r="P34" s="182"/>
      <c r="Q34" s="168"/>
    </row>
    <row r="35" spans="12:17">
      <c r="L35" s="175" t="s">
        <v>431</v>
      </c>
      <c r="N35" s="184"/>
      <c r="O35" s="184"/>
      <c r="P35" s="182"/>
      <c r="Q35" s="168"/>
    </row>
    <row r="36" spans="12:17">
      <c r="L36" s="175" t="s">
        <v>432</v>
      </c>
      <c r="M36" s="3"/>
      <c r="N36" s="187"/>
      <c r="O36" s="187"/>
      <c r="P36" s="182"/>
      <c r="Q36" s="168"/>
    </row>
    <row r="37" spans="12:17">
      <c r="L37" s="175">
        <v>11</v>
      </c>
      <c r="M37" s="3" t="str">
        <f>Profiltabell!D29</f>
        <v>11. Influensavaccination för invånare över 65 år</v>
      </c>
      <c r="N37" s="187">
        <f>Profiltabell!E29</f>
        <v>-12.5</v>
      </c>
      <c r="O37" s="187">
        <f>Profiltabell!M29</f>
        <v>9.8039215686274517</v>
      </c>
      <c r="P37" s="182"/>
      <c r="Q37" s="168"/>
    </row>
    <row r="38" spans="12:17">
      <c r="L38" s="175" t="s">
        <v>1688</v>
      </c>
      <c r="M38" s="3" t="str">
        <f>Profiltabell!D30</f>
        <v>12. Gynekologisk cellprovskontroll. Kvinnor</v>
      </c>
      <c r="N38" s="187">
        <f>Profiltabell!E30</f>
        <v>9.804908747640015</v>
      </c>
      <c r="O38" s="187">
        <f>Profiltabell!M30</f>
        <v>1.975452951490354</v>
      </c>
      <c r="P38" s="182"/>
      <c r="Q38" s="168"/>
    </row>
    <row r="39" spans="12:17">
      <c r="L39" s="175">
        <v>14</v>
      </c>
      <c r="M39" s="3" t="str">
        <f>Profiltabell!D31</f>
        <v xml:space="preserve">14. Tillgång till sjukvård </v>
      </c>
      <c r="N39" s="187">
        <f>Profiltabell!E31</f>
        <v>-3.5343013061001503</v>
      </c>
      <c r="O39" s="187">
        <f>Profiltabell!M31</f>
        <v>-3.7061118335500756</v>
      </c>
      <c r="P39" s="182"/>
      <c r="Q39" s="168"/>
    </row>
    <row r="40" spans="12:17">
      <c r="L40" s="175">
        <v>15</v>
      </c>
      <c r="M40" s="3" t="str">
        <f>Profiltabell!D32</f>
        <v>15. Förtroende för vårdcentraler</v>
      </c>
      <c r="N40" s="187">
        <f>Profiltabell!E32</f>
        <v>-6.3790403599662744</v>
      </c>
      <c r="O40" s="187">
        <f>Profiltabell!M32</f>
        <v>-5.2346570397111885</v>
      </c>
      <c r="P40" s="182"/>
      <c r="Q40" s="168"/>
    </row>
    <row r="41" spans="12:17">
      <c r="L41" s="175">
        <v>16</v>
      </c>
      <c r="M41" s="3" t="str">
        <f>Profiltabell!D33</f>
        <v>16. Förtroende för sjukhus</v>
      </c>
      <c r="N41" s="187">
        <f>Profiltabell!E33</f>
        <v>0.75047714347834205</v>
      </c>
      <c r="O41" s="187">
        <f>Profiltabell!M33</f>
        <v>-0.22091310751105403</v>
      </c>
      <c r="P41" s="182"/>
      <c r="Q41" s="168"/>
    </row>
    <row r="42" spans="12:17">
      <c r="L42" s="175">
        <v>17</v>
      </c>
      <c r="M42" s="3" t="str">
        <f>Profiltabell!D34</f>
        <v>17. Förväntad hjälp vid besök</v>
      </c>
      <c r="N42" s="187">
        <f>Profiltabell!E34</f>
        <v>-0.85611142765554227</v>
      </c>
      <c r="O42" s="187">
        <f>Profiltabell!M34</f>
        <v>0.93877351338259885</v>
      </c>
      <c r="P42" s="182"/>
      <c r="Q42" s="168"/>
    </row>
    <row r="43" spans="12:17">
      <c r="L43" s="175">
        <v>18</v>
      </c>
      <c r="M43" s="3" t="str">
        <f>Profiltabell!D35</f>
        <v>18. Rimlig väntetid vid besök på vårdcentral</v>
      </c>
      <c r="N43" s="187">
        <f>Profiltabell!E35</f>
        <v>-4.1369644084511386</v>
      </c>
      <c r="O43" s="187">
        <f>Profiltabell!M35</f>
        <v>1.9148563251502957</v>
      </c>
      <c r="P43" s="182"/>
      <c r="Q43" s="168"/>
    </row>
    <row r="44" spans="12:17">
      <c r="L44" s="175">
        <v>24</v>
      </c>
      <c r="M44" s="3" t="str">
        <f>Profiltabell!D41</f>
        <v>24. Strukturjusterad hälso- och sjukvårdskostnad</v>
      </c>
      <c r="N44" s="187">
        <f>Profiltabell!E41</f>
        <v>-4.0345894149516806</v>
      </c>
      <c r="O44" s="187">
        <f>Profiltabell!M41</f>
        <v>-6.053127801419909</v>
      </c>
      <c r="P44" s="182"/>
      <c r="Q44" s="168"/>
    </row>
    <row r="45" spans="12:17">
      <c r="L45" s="175">
        <v>25</v>
      </c>
      <c r="M45" s="3" t="str">
        <f>Profiltabell!D42</f>
        <v>25. Kostnader per DRG-poäng</v>
      </c>
      <c r="N45" s="187">
        <f>Profiltabell!E42</f>
        <v>-14.462094395339003</v>
      </c>
      <c r="O45" s="187">
        <f>Profiltabell!M42</f>
        <v>-4.9346281032586283</v>
      </c>
      <c r="P45" s="182"/>
      <c r="Q45" s="168"/>
    </row>
    <row r="46" spans="12:17">
      <c r="L46" s="175">
        <v>26</v>
      </c>
      <c r="M46" s="3" t="str">
        <f>Profiltabell!D43</f>
        <v>26. Kostnad per vårdkontakt i primärvård</v>
      </c>
      <c r="N46" s="187">
        <f>Profiltabell!E43</f>
        <v>-7.1980234263208542</v>
      </c>
      <c r="O46" s="187">
        <f>Profiltabell!M43</f>
        <v>6.9458372508591122</v>
      </c>
      <c r="P46" s="182"/>
      <c r="Q46" s="168"/>
    </row>
    <row r="47" spans="12:17">
      <c r="M47" s="3"/>
      <c r="N47" s="187"/>
      <c r="O47" s="187"/>
      <c r="P47" s="182"/>
      <c r="Q47" s="168"/>
    </row>
    <row r="48" spans="12:17">
      <c r="M48" s="3"/>
      <c r="N48" s="187"/>
      <c r="O48" s="187"/>
      <c r="P48" s="182"/>
      <c r="Q48" s="168"/>
    </row>
    <row r="49" spans="2:17">
      <c r="M49" s="3"/>
      <c r="N49" s="187"/>
      <c r="O49" s="187"/>
      <c r="P49" s="182"/>
      <c r="Q49" s="168"/>
    </row>
    <row r="50" spans="2:17">
      <c r="M50" s="3"/>
      <c r="N50" s="187"/>
      <c r="O50" s="187"/>
      <c r="P50" s="182"/>
      <c r="Q50" s="168"/>
    </row>
    <row r="51" spans="2:17">
      <c r="M51" s="3"/>
      <c r="N51" s="187"/>
      <c r="O51" s="187"/>
      <c r="P51" s="182"/>
      <c r="Q51" s="168"/>
    </row>
    <row r="52" spans="2:17">
      <c r="M52" s="3"/>
      <c r="N52" s="187"/>
      <c r="O52" s="187"/>
      <c r="P52" s="182"/>
      <c r="Q52" s="168"/>
    </row>
    <row r="53" spans="2:17">
      <c r="M53" s="3"/>
      <c r="N53" s="187"/>
      <c r="O53" s="187"/>
      <c r="P53" s="182"/>
      <c r="Q53" s="168"/>
    </row>
    <row r="54" spans="2:17">
      <c r="M54" s="3"/>
      <c r="N54" s="187"/>
      <c r="O54" s="187"/>
      <c r="P54" s="182"/>
      <c r="Q54" s="168"/>
    </row>
    <row r="55" spans="2:17">
      <c r="M55" s="3"/>
      <c r="N55" s="187"/>
      <c r="O55" s="187"/>
      <c r="P55" s="182"/>
      <c r="Q55" s="168"/>
    </row>
    <row r="56" spans="2:17" ht="21.75" customHeight="1">
      <c r="B56" s="193" t="s">
        <v>1971</v>
      </c>
      <c r="M56" s="3"/>
      <c r="N56" s="187"/>
      <c r="O56" s="187"/>
      <c r="P56" s="182"/>
      <c r="Q56" s="168"/>
    </row>
    <row r="57" spans="2:17">
      <c r="M57" s="3"/>
      <c r="N57" s="187"/>
      <c r="O57" s="187"/>
      <c r="P57" s="182"/>
      <c r="Q57" s="168"/>
    </row>
    <row r="58" spans="2:17">
      <c r="L58" s="175" t="s">
        <v>429</v>
      </c>
      <c r="N58" s="184"/>
      <c r="O58" s="184"/>
      <c r="P58" s="182"/>
      <c r="Q58" s="168"/>
    </row>
    <row r="59" spans="2:17">
      <c r="L59" s="175" t="s">
        <v>430</v>
      </c>
      <c r="M59" s="3"/>
      <c r="N59" s="187"/>
      <c r="O59" s="187"/>
      <c r="P59" s="182"/>
      <c r="Q59" s="168"/>
    </row>
    <row r="60" spans="2:17">
      <c r="L60" s="175">
        <v>27</v>
      </c>
      <c r="M60" s="3" t="str">
        <f>Profiltabell!D44</f>
        <v>27. Tidiga aborter</v>
      </c>
      <c r="N60" s="187">
        <f>Profiltabell!E44</f>
        <v>7.0175438596491153</v>
      </c>
      <c r="O60" s="187">
        <f>Profiltabell!M44</f>
        <v>-0.53522529250685436</v>
      </c>
      <c r="P60" s="182"/>
      <c r="Q60" s="168"/>
    </row>
    <row r="61" spans="2:17">
      <c r="L61" s="175">
        <v>28</v>
      </c>
      <c r="M61" s="3" t="str">
        <f>Profiltabell!D45</f>
        <v>28. Dödfödda</v>
      </c>
      <c r="N61" s="187">
        <f>Profiltabell!E45</f>
        <v>14.04682274247493</v>
      </c>
      <c r="O61" s="187">
        <f>Profiltabell!M45</f>
        <v>29.589041095890412</v>
      </c>
      <c r="P61" s="182"/>
      <c r="Q61" s="168"/>
    </row>
    <row r="62" spans="2:17">
      <c r="L62" s="175">
        <v>29</v>
      </c>
      <c r="M62" s="3" t="str">
        <f>Profiltabell!D46</f>
        <v>29. Neonatal dödlighet</v>
      </c>
      <c r="N62" s="187">
        <f>Profiltabell!E46</f>
        <v>-50.543478260869556</v>
      </c>
      <c r="O62" s="187">
        <f>Profiltabell!M46</f>
        <v>-25.33936651583711</v>
      </c>
      <c r="P62" s="182"/>
      <c r="Q62" s="168"/>
    </row>
    <row r="63" spans="2:17">
      <c r="L63" s="175">
        <v>30</v>
      </c>
      <c r="M63" s="3" t="str">
        <f>Profiltabell!D47</f>
        <v>30. Låg Apgar-poäng hos nyfödda</v>
      </c>
      <c r="N63" s="187">
        <f>Profiltabell!E47</f>
        <v>-0.8849557522123902</v>
      </c>
      <c r="O63" s="187">
        <f>Profiltabell!M47</f>
        <v>-2.7027027027026849</v>
      </c>
      <c r="P63" s="182"/>
      <c r="Q63" s="168"/>
    </row>
    <row r="64" spans="2:17">
      <c r="L64" s="175" t="s">
        <v>1689</v>
      </c>
      <c r="M64" s="3" t="str">
        <f>Profiltabell!D48</f>
        <v>31. Bristningar vid förlossning. Kvinnor</v>
      </c>
      <c r="N64" s="187">
        <f>Profiltabell!E48</f>
        <v>20.308483290488432</v>
      </c>
      <c r="O64" s="187">
        <f>Profiltabell!M48</f>
        <v>-7.2664359861591681</v>
      </c>
      <c r="P64" s="182"/>
      <c r="Q64" s="168"/>
    </row>
    <row r="65" spans="12:17">
      <c r="L65" s="175" t="s">
        <v>1690</v>
      </c>
      <c r="M65" s="101" t="str">
        <f>Profiltabell!D51</f>
        <v>35. Tillgänglighet - gynekologisk operation. Kvinnor</v>
      </c>
      <c r="N65" s="188">
        <f>Profiltabell!E51</f>
        <v>-37.720329024676865</v>
      </c>
      <c r="O65" s="188">
        <f>Profiltabell!M51</f>
        <v>-185.1581508515815</v>
      </c>
      <c r="P65" s="182"/>
      <c r="Q65" s="168"/>
    </row>
    <row r="66" spans="12:17">
      <c r="L66" s="175" t="s">
        <v>1691</v>
      </c>
      <c r="M66" s="101" t="str">
        <f>Profiltabell!D52</f>
        <v>36. Tillgänglighet -  gynekologisk mottagning. Kvinnor</v>
      </c>
      <c r="N66" s="188">
        <f>Profiltabell!E52</f>
        <v>44.888178913738017</v>
      </c>
      <c r="O66" s="188">
        <f>Profiltabell!M52</f>
        <v>-40.243902439024396</v>
      </c>
      <c r="P66" s="182"/>
      <c r="Q66" s="168"/>
    </row>
    <row r="67" spans="12:17">
      <c r="L67" s="175" t="s">
        <v>1692</v>
      </c>
      <c r="M67" s="3" t="str">
        <f>Profiltabell!D53</f>
        <v>37. Dagkirurgiska operationer vid livmoderframfall. Kvinnor</v>
      </c>
      <c r="N67" s="187">
        <f>Profiltabell!E53</f>
        <v>36.956521739130416</v>
      </c>
      <c r="O67" s="187">
        <f>Profiltabell!M53</f>
        <v>-13.30275229357799</v>
      </c>
      <c r="P67" s="182"/>
      <c r="Q67" s="168"/>
    </row>
    <row r="68" spans="12:17">
      <c r="M68" s="3"/>
      <c r="N68" s="187"/>
      <c r="O68" s="187"/>
      <c r="P68" s="182"/>
      <c r="Q68" s="168"/>
    </row>
    <row r="69" spans="12:17">
      <c r="M69" s="3"/>
      <c r="N69" s="187"/>
      <c r="O69" s="187"/>
      <c r="P69" s="182"/>
      <c r="Q69" s="168"/>
    </row>
    <row r="70" spans="12:17">
      <c r="M70" s="3"/>
      <c r="N70" s="187"/>
      <c r="O70" s="187"/>
      <c r="P70" s="182"/>
      <c r="Q70" s="168"/>
    </row>
    <row r="71" spans="12:17">
      <c r="M71" s="3"/>
      <c r="N71" s="187"/>
      <c r="O71" s="187"/>
      <c r="P71" s="182"/>
      <c r="Q71" s="168"/>
    </row>
    <row r="72" spans="12:17">
      <c r="M72" s="3"/>
      <c r="N72" s="187"/>
      <c r="O72" s="187"/>
      <c r="P72" s="182"/>
      <c r="Q72" s="168"/>
    </row>
    <row r="73" spans="12:17">
      <c r="M73" s="3"/>
      <c r="N73" s="187"/>
      <c r="O73" s="187"/>
      <c r="P73" s="182"/>
      <c r="Q73" s="168"/>
    </row>
    <row r="74" spans="12:17">
      <c r="M74" s="3"/>
      <c r="N74" s="187"/>
      <c r="O74" s="187"/>
      <c r="P74" s="182"/>
      <c r="Q74" s="168"/>
    </row>
    <row r="75" spans="12:17">
      <c r="M75" s="3"/>
      <c r="N75" s="187"/>
      <c r="O75" s="187"/>
      <c r="P75" s="182"/>
      <c r="Q75" s="168"/>
    </row>
    <row r="76" spans="12:17">
      <c r="M76" s="3"/>
      <c r="N76" s="187"/>
      <c r="O76" s="187"/>
      <c r="P76" s="182"/>
      <c r="Q76" s="168"/>
    </row>
    <row r="77" spans="12:17">
      <c r="M77" s="3"/>
      <c r="N77" s="187"/>
      <c r="O77" s="187"/>
      <c r="P77" s="182"/>
      <c r="Q77" s="168"/>
    </row>
    <row r="78" spans="12:17">
      <c r="M78" s="3"/>
      <c r="N78" s="187"/>
      <c r="O78" s="187"/>
      <c r="P78" s="182"/>
      <c r="Q78" s="168"/>
    </row>
    <row r="79" spans="12:17">
      <c r="M79" s="3"/>
      <c r="N79" s="187"/>
      <c r="O79" s="187"/>
      <c r="P79" s="182"/>
      <c r="Q79" s="168"/>
    </row>
    <row r="80" spans="12:17">
      <c r="M80" s="3"/>
      <c r="N80" s="187"/>
      <c r="O80" s="187"/>
      <c r="P80" s="182"/>
      <c r="Q80" s="168"/>
    </row>
    <row r="81" spans="12:17">
      <c r="M81" s="3"/>
      <c r="N81" s="187"/>
      <c r="O81" s="187"/>
      <c r="P81" s="182"/>
      <c r="Q81" s="168"/>
    </row>
    <row r="82" spans="12:17">
      <c r="M82" s="3"/>
      <c r="N82" s="187"/>
      <c r="O82" s="187"/>
      <c r="P82" s="182"/>
      <c r="Q82" s="168"/>
    </row>
    <row r="83" spans="12:17">
      <c r="M83" s="3"/>
      <c r="N83" s="187"/>
      <c r="O83" s="187"/>
      <c r="P83" s="182"/>
      <c r="Q83" s="168"/>
    </row>
    <row r="84" spans="12:17">
      <c r="M84" s="3"/>
      <c r="N84" s="187"/>
      <c r="O84" s="187"/>
      <c r="P84" s="182"/>
      <c r="Q84" s="168"/>
    </row>
    <row r="85" spans="12:17">
      <c r="L85" s="175" t="s">
        <v>328</v>
      </c>
      <c r="M85" s="3"/>
      <c r="N85" s="187"/>
      <c r="O85" s="187"/>
      <c r="P85" s="182"/>
      <c r="Q85" s="168"/>
    </row>
    <row r="86" spans="12:17">
      <c r="L86" s="175">
        <v>39</v>
      </c>
      <c r="M86" s="3" t="str">
        <f>Profiltabell!D56</f>
        <v>39. Implantatöverlevnad vid total knäprotesoperation</v>
      </c>
      <c r="N86" s="187">
        <f>Profiltabell!E56</f>
        <v>-2.7640661611647519</v>
      </c>
      <c r="O86" s="187">
        <f>Profiltabell!M56</f>
        <v>9.2925566942428969E-2</v>
      </c>
      <c r="P86" s="182"/>
      <c r="Q86" s="168"/>
    </row>
    <row r="87" spans="12:17">
      <c r="L87" s="175">
        <v>40</v>
      </c>
      <c r="M87" s="3" t="str">
        <f>Profiltabell!D59</f>
        <v>40. Implantatöverlevnad vid total höftprotesoperation</v>
      </c>
      <c r="N87" s="187">
        <f>Profiltabell!E59</f>
        <v>-0.84299262381455353</v>
      </c>
      <c r="O87" s="187">
        <f>Profiltabell!M59</f>
        <v>-0.52854122621564481</v>
      </c>
      <c r="P87" s="182"/>
      <c r="Q87" s="168"/>
    </row>
    <row r="88" spans="12:17">
      <c r="L88" s="175">
        <v>41</v>
      </c>
      <c r="M88" s="3" t="str">
        <f>Profiltabell!D62</f>
        <v>41. Omoperation efter total höftprotesoperation</v>
      </c>
      <c r="N88" s="187">
        <f>Profiltabell!E62</f>
        <v>-12.5</v>
      </c>
      <c r="O88" s="187">
        <f>Profiltabell!M62</f>
        <v>18.181818181818183</v>
      </c>
      <c r="P88" s="182"/>
      <c r="Q88" s="168"/>
    </row>
    <row r="89" spans="12:17">
      <c r="L89" s="175" t="s">
        <v>1693</v>
      </c>
      <c r="M89" s="3" t="str">
        <f>Profiltabell!D66</f>
        <v>43. Oönskade händelser, knä- och total höftprotesop. Kv.</v>
      </c>
      <c r="N89" s="187">
        <f>Profiltabell!E66</f>
        <v>3.1074565748629572</v>
      </c>
      <c r="O89" s="187">
        <f>Profiltabell!M66</f>
        <v>32.222222222222221</v>
      </c>
      <c r="P89" s="182"/>
      <c r="Q89" s="168"/>
    </row>
    <row r="90" spans="12:17">
      <c r="L90" s="175" t="s">
        <v>1726</v>
      </c>
      <c r="M90" s="3" t="str">
        <f>Profiltabell!D67</f>
        <v>43. Oönskade händelser, knä- och total höftprotesop. Män</v>
      </c>
      <c r="N90" s="187">
        <f>Profiltabell!E67</f>
        <v>19.174012082796867</v>
      </c>
      <c r="O90" s="187">
        <f>Profiltabell!M67</f>
        <v>39.559340862803175</v>
      </c>
      <c r="P90" s="182"/>
      <c r="Q90" s="168"/>
    </row>
    <row r="91" spans="12:17">
      <c r="L91" s="175">
        <v>43</v>
      </c>
      <c r="M91" s="3" t="str">
        <f>Profiltabell!D68</f>
        <v>43. Oönskade händelser efter knä- och total höftprotesop.</v>
      </c>
      <c r="N91" s="187">
        <f>Profiltabell!E68</f>
        <v>12.563607650465</v>
      </c>
      <c r="O91" s="187">
        <f>Profiltabell!M68</f>
        <v>37.070090507261639</v>
      </c>
      <c r="P91" s="182"/>
      <c r="Q91" s="168"/>
    </row>
    <row r="92" spans="12:17">
      <c r="L92" s="175" t="s">
        <v>1694</v>
      </c>
      <c r="M92" s="3" t="str">
        <f>Profiltabell!D69</f>
        <v>44. Väntetid inför höftfrakturoperation. Kvinnor</v>
      </c>
      <c r="N92" s="187" t="str">
        <f>Profiltabell!E69</f>
        <v>-</v>
      </c>
      <c r="O92" s="187" t="str">
        <f>Profiltabell!M69</f>
        <v>-</v>
      </c>
      <c r="P92" s="182"/>
      <c r="Q92" s="168"/>
    </row>
    <row r="93" spans="12:17">
      <c r="L93" s="175">
        <v>44</v>
      </c>
      <c r="M93" s="3" t="str">
        <f>Profiltabell!D71</f>
        <v>44. Väntetid inför höftfrakturoperation</v>
      </c>
      <c r="N93" s="187" t="str">
        <f>Profiltabell!E71</f>
        <v>-</v>
      </c>
      <c r="O93" s="187" t="str">
        <f>Profiltabell!M71</f>
        <v>-</v>
      </c>
      <c r="P93" s="182"/>
      <c r="Q93" s="168"/>
    </row>
    <row r="94" spans="12:17">
      <c r="L94" s="175" t="s">
        <v>1695</v>
      </c>
      <c r="M94" s="3" t="str">
        <f>Profiltabell!D72</f>
        <v>45. Protesopereration vid höftfraktur. Kvinnor</v>
      </c>
      <c r="N94" s="187">
        <f>Profiltabell!E72</f>
        <v>3.8901698823369828</v>
      </c>
      <c r="O94" s="187">
        <f>Profiltabell!M72</f>
        <v>-2.0030705752530902</v>
      </c>
      <c r="P94" s="182"/>
      <c r="Q94" s="168"/>
    </row>
    <row r="95" spans="12:17">
      <c r="L95" s="175" t="s">
        <v>1727</v>
      </c>
      <c r="M95" s="3" t="str">
        <f>Profiltabell!D73</f>
        <v>45. Protesopereration vid höftfraktur. Män</v>
      </c>
      <c r="N95" s="187">
        <f>Profiltabell!E73</f>
        <v>-7.5091507519636504</v>
      </c>
      <c r="O95" s="187">
        <f>Profiltabell!M73</f>
        <v>-9.3184327761489616</v>
      </c>
      <c r="P95" s="182"/>
      <c r="Q95" s="168"/>
    </row>
    <row r="96" spans="12:17">
      <c r="L96" s="175">
        <v>45</v>
      </c>
      <c r="M96" s="3" t="str">
        <f>Profiltabell!D74</f>
        <v>45. Protesopereration vid höftfraktur</v>
      </c>
      <c r="N96" s="187">
        <f>Profiltabell!E74</f>
        <v>1.3526998362772267</v>
      </c>
      <c r="O96" s="187">
        <f>Profiltabell!M74</f>
        <v>-3.0150414061179633</v>
      </c>
      <c r="P96" s="182"/>
      <c r="Q96" s="168"/>
    </row>
    <row r="97" spans="12:17">
      <c r="L97" s="175">
        <v>47</v>
      </c>
      <c r="M97" s="3" t="str">
        <f>Profiltabell!D78</f>
        <v>47. Biologiska läkemedel vid reumatoid artrit</v>
      </c>
      <c r="N97" s="187">
        <f>Profiltabell!E78</f>
        <v>-17.305443679355594</v>
      </c>
      <c r="O97" s="187">
        <f>Profiltabell!M78</f>
        <v>16.671249198057005</v>
      </c>
      <c r="P97" s="182"/>
      <c r="Q97" s="168"/>
    </row>
    <row r="98" spans="12:17">
      <c r="L98" s="175">
        <v>48</v>
      </c>
      <c r="M98" s="3" t="str">
        <f>Profiltabell!D79</f>
        <v xml:space="preserve">48. Patientrapporterat resultat vid reumatoid artrit </v>
      </c>
      <c r="N98" s="187">
        <f>Profiltabell!E79</f>
        <v>-74.33249370277079</v>
      </c>
      <c r="O98" s="187">
        <f>Profiltabell!M79</f>
        <v>1538.959598933365</v>
      </c>
      <c r="P98" s="182"/>
      <c r="Q98" s="168"/>
    </row>
    <row r="99" spans="12:17">
      <c r="L99" s="175" t="s">
        <v>1696</v>
      </c>
      <c r="M99" s="3" t="str">
        <f>Profiltabell!D82</f>
        <v>51. Artroskopi i knäleden vid artros eller meniskskada. Kv.</v>
      </c>
      <c r="N99" s="187">
        <f>Profiltabell!E82</f>
        <v>14.253953797218905</v>
      </c>
      <c r="O99" s="187">
        <f>Profiltabell!M82</f>
        <v>-54.199573849884644</v>
      </c>
      <c r="P99" s="182"/>
      <c r="Q99" s="168"/>
    </row>
    <row r="100" spans="12:17">
      <c r="L100" s="175" t="s">
        <v>1728</v>
      </c>
      <c r="M100" s="3" t="str">
        <f>Profiltabell!D83</f>
        <v>51. Artroskopi i knäleden vid artros eller meniskskada. Män</v>
      </c>
      <c r="N100" s="187">
        <f>Profiltabell!E83</f>
        <v>18.885779526767625</v>
      </c>
      <c r="O100" s="187">
        <f>Profiltabell!M83</f>
        <v>-25.887139101538835</v>
      </c>
      <c r="P100" s="182"/>
      <c r="Q100" s="168"/>
    </row>
    <row r="101" spans="12:17">
      <c r="L101" s="175">
        <v>51</v>
      </c>
      <c r="M101" s="3" t="str">
        <f>Profiltabell!D84</f>
        <v>51. Artroskopi i knäleden vid artros eller meniskskada</v>
      </c>
      <c r="N101" s="187">
        <f>Profiltabell!E84</f>
        <v>16.887415192975109</v>
      </c>
      <c r="O101" s="187">
        <f>Profiltabell!M84</f>
        <v>-36.290056723057134</v>
      </c>
      <c r="P101" s="182"/>
      <c r="Q101" s="168"/>
    </row>
    <row r="102" spans="12:17">
      <c r="M102" s="3"/>
      <c r="N102" s="187"/>
      <c r="O102" s="187"/>
      <c r="P102" s="182"/>
      <c r="Q102" s="168"/>
    </row>
    <row r="103" spans="12:17">
      <c r="M103" s="3"/>
      <c r="N103" s="187"/>
      <c r="O103" s="187"/>
      <c r="P103" s="182"/>
      <c r="Q103" s="168"/>
    </row>
    <row r="104" spans="12:17">
      <c r="M104" s="3"/>
      <c r="N104" s="187"/>
      <c r="O104" s="187"/>
      <c r="P104" s="182"/>
      <c r="Q104" s="168"/>
    </row>
    <row r="105" spans="12:17">
      <c r="M105" s="3"/>
      <c r="N105" s="187"/>
      <c r="O105" s="187"/>
      <c r="P105" s="182"/>
      <c r="Q105" s="168"/>
    </row>
    <row r="106" spans="12:17">
      <c r="M106" s="3"/>
      <c r="N106" s="187"/>
      <c r="O106" s="187"/>
      <c r="P106" s="182"/>
      <c r="Q106" s="168"/>
    </row>
    <row r="107" spans="12:17">
      <c r="M107" s="3"/>
      <c r="N107" s="187"/>
      <c r="O107" s="187"/>
      <c r="P107" s="182"/>
      <c r="Q107" s="168"/>
    </row>
    <row r="108" spans="12:17">
      <c r="M108" s="3"/>
      <c r="N108" s="187"/>
      <c r="O108" s="187"/>
      <c r="P108" s="182"/>
      <c r="Q108" s="168"/>
    </row>
    <row r="109" spans="12:17">
      <c r="L109" s="4" t="s">
        <v>320</v>
      </c>
      <c r="M109" s="3"/>
      <c r="N109" s="187"/>
      <c r="O109" s="187"/>
      <c r="P109" s="182"/>
      <c r="Q109" s="168"/>
    </row>
    <row r="110" spans="12:17">
      <c r="L110" s="175">
        <v>54</v>
      </c>
      <c r="M110" s="3" t="str">
        <f>Profiltabell!D87</f>
        <v>54. Måluppfyllelse för blodsockervärde (HbA1c)</v>
      </c>
      <c r="N110" s="187">
        <f>Profiltabell!E87</f>
        <v>-10.748560460652595</v>
      </c>
      <c r="O110" s="187">
        <f>Profiltabell!M87</f>
        <v>15.099009900990104</v>
      </c>
      <c r="P110" s="182"/>
      <c r="Q110" s="168"/>
    </row>
    <row r="111" spans="12:17">
      <c r="L111" s="175">
        <v>55</v>
      </c>
      <c r="M111" s="3" t="str">
        <f>Profiltabell!D90</f>
        <v>55. Måluppfyllelse för blodtryck</v>
      </c>
      <c r="N111" s="187">
        <f>Profiltabell!E90</f>
        <v>-5.1948051948051948</v>
      </c>
      <c r="O111" s="187">
        <f>Profiltabell!M90</f>
        <v>12.654320987654327</v>
      </c>
      <c r="P111" s="182"/>
      <c r="Q111" s="168"/>
    </row>
    <row r="112" spans="12:17">
      <c r="L112" s="175">
        <v>56</v>
      </c>
      <c r="M112" s="3" t="str">
        <f>Profiltabell!D93</f>
        <v>56. Måluppfyllelse för kolesterol</v>
      </c>
      <c r="N112" s="187">
        <f>Profiltabell!E93</f>
        <v>-15.158924205378963</v>
      </c>
      <c r="O112" s="187">
        <f>Profiltabell!M93</f>
        <v>24.820143884892094</v>
      </c>
      <c r="P112" s="182"/>
      <c r="Q112" s="168"/>
    </row>
    <row r="113" spans="12:17">
      <c r="L113" s="175" t="s">
        <v>1697</v>
      </c>
      <c r="M113" s="3" t="str">
        <f>Profiltabell!D94</f>
        <v>57. Blodfettssänkande läkemedelsbehandling . Kvinnor</v>
      </c>
      <c r="N113" s="187">
        <f>Profiltabell!E94</f>
        <v>-5.2633357749091347</v>
      </c>
      <c r="O113" s="187">
        <f>Profiltabell!M94</f>
        <v>18.697050232337901</v>
      </c>
      <c r="P113" s="182"/>
      <c r="Q113" s="168"/>
    </row>
    <row r="114" spans="12:17">
      <c r="L114" s="175" t="s">
        <v>1729</v>
      </c>
      <c r="M114" s="3" t="str">
        <f>Profiltabell!D95</f>
        <v>57. Blodfettssänkande läkemedelsbehandling . Män</v>
      </c>
      <c r="N114" s="187">
        <f>Profiltabell!E95</f>
        <v>-4.0254016438390234</v>
      </c>
      <c r="O114" s="187">
        <f>Profiltabell!M95</f>
        <v>20.998445759279015</v>
      </c>
      <c r="P114" s="182"/>
      <c r="Q114" s="168"/>
    </row>
    <row r="115" spans="12:17">
      <c r="L115" s="175">
        <v>57</v>
      </c>
      <c r="M115" s="3" t="str">
        <f>Profiltabell!D96</f>
        <v xml:space="preserve">57. Blodfettssänkande läkemedelsbehandling </v>
      </c>
      <c r="N115" s="187">
        <f>Profiltabell!E96</f>
        <v>-4.8009334113608473</v>
      </c>
      <c r="O115" s="187">
        <f>Profiltabell!M96</f>
        <v>20.057415131499774</v>
      </c>
      <c r="P115" s="182"/>
      <c r="Q115" s="168"/>
    </row>
    <row r="116" spans="12:17">
      <c r="L116" s="177"/>
      <c r="M116" s="178"/>
      <c r="N116" s="189"/>
      <c r="O116" s="189"/>
      <c r="P116" s="182"/>
      <c r="Q116" s="168"/>
    </row>
    <row r="117" spans="12:17">
      <c r="L117" s="177"/>
      <c r="M117" s="178"/>
      <c r="N117" s="189"/>
      <c r="O117" s="189"/>
      <c r="P117" s="182"/>
      <c r="Q117" s="168"/>
    </row>
    <row r="118" spans="12:17">
      <c r="L118" s="177"/>
      <c r="M118" s="178"/>
      <c r="N118" s="189"/>
      <c r="O118" s="189"/>
      <c r="P118" s="182"/>
      <c r="Q118" s="168"/>
    </row>
    <row r="119" spans="12:17">
      <c r="L119" s="177"/>
      <c r="M119" s="178"/>
      <c r="N119" s="189"/>
      <c r="O119" s="189"/>
      <c r="P119" s="182"/>
      <c r="Q119" s="168"/>
    </row>
    <row r="120" spans="12:17">
      <c r="M120" s="3"/>
      <c r="N120" s="187"/>
      <c r="O120" s="187"/>
      <c r="P120" s="182"/>
      <c r="Q120" s="168"/>
    </row>
    <row r="121" spans="12:17">
      <c r="M121" s="3"/>
      <c r="N121" s="187"/>
      <c r="O121" s="187"/>
      <c r="P121" s="182"/>
      <c r="Q121" s="168"/>
    </row>
    <row r="122" spans="12:17">
      <c r="M122" s="3"/>
      <c r="N122" s="187"/>
      <c r="O122" s="187"/>
      <c r="P122" s="182"/>
      <c r="Q122" s="168"/>
    </row>
    <row r="123" spans="12:17">
      <c r="M123" s="3"/>
      <c r="N123" s="187"/>
      <c r="O123" s="187"/>
      <c r="P123" s="182"/>
      <c r="Q123" s="168"/>
    </row>
    <row r="124" spans="12:17">
      <c r="M124" s="3"/>
      <c r="N124" s="187"/>
      <c r="O124" s="187"/>
      <c r="P124" s="182"/>
      <c r="Q124" s="168"/>
    </row>
    <row r="125" spans="12:17">
      <c r="M125" s="3"/>
      <c r="N125" s="187"/>
      <c r="O125" s="187"/>
      <c r="P125" s="182"/>
      <c r="Q125" s="168"/>
    </row>
    <row r="126" spans="12:17">
      <c r="M126" s="3"/>
      <c r="N126" s="187"/>
      <c r="O126" s="187"/>
      <c r="P126" s="182"/>
      <c r="Q126" s="168"/>
    </row>
    <row r="127" spans="12:17">
      <c r="L127" s="4" t="s">
        <v>322</v>
      </c>
      <c r="M127" s="3"/>
      <c r="N127" s="187"/>
      <c r="O127" s="187"/>
      <c r="P127" s="182"/>
      <c r="Q127" s="168"/>
    </row>
    <row r="128" spans="12:17">
      <c r="L128" s="175" t="s">
        <v>1698</v>
      </c>
      <c r="M128" s="3" t="str">
        <f>Profiltabell!D101</f>
        <v>60. Dödlighet efter hjärtinfarkt. Kvinnor</v>
      </c>
      <c r="N128" s="187">
        <f>Profiltabell!E101</f>
        <v>12.52752474124083</v>
      </c>
      <c r="O128" s="187">
        <f>Profiltabell!M101</f>
        <v>12.913212929098938</v>
      </c>
      <c r="P128" s="182"/>
      <c r="Q128" s="168"/>
    </row>
    <row r="129" spans="12:17">
      <c r="L129" s="175" t="s">
        <v>1730</v>
      </c>
      <c r="M129" s="3" t="str">
        <f>Profiltabell!D102</f>
        <v>60. Dödlighet efter hjärtinfarkt. Män</v>
      </c>
      <c r="N129" s="187">
        <f>Profiltabell!E102</f>
        <v>-1.2120000902553298</v>
      </c>
      <c r="O129" s="187">
        <f>Profiltabell!M102</f>
        <v>7.9469829784988457</v>
      </c>
      <c r="P129" s="182"/>
      <c r="Q129" s="168"/>
    </row>
    <row r="130" spans="12:17">
      <c r="L130" s="175">
        <v>60</v>
      </c>
      <c r="M130" s="3" t="str">
        <f>Profiltabell!D103</f>
        <v>60. Dödlighet efter hjärtinfarkt</v>
      </c>
      <c r="N130" s="187">
        <f>Profiltabell!E103</f>
        <v>3.4166515606222387</v>
      </c>
      <c r="O130" s="187">
        <f>Profiltabell!M103</f>
        <v>8.4800000000000022</v>
      </c>
      <c r="P130" s="182"/>
      <c r="Q130" s="168"/>
    </row>
    <row r="131" spans="12:17">
      <c r="L131" s="175" t="s">
        <v>1699</v>
      </c>
      <c r="M131" s="3" t="str">
        <f>Profiltabell!D104</f>
        <v>61. Dödlighet efter sjukhusvårdad hjärtinfarkt. Kvinnor</v>
      </c>
      <c r="N131" s="187">
        <f>Profiltabell!E104</f>
        <v>3.0808729139923003</v>
      </c>
      <c r="O131" s="187">
        <f>Profiltabell!M104</f>
        <v>12.632594021215043</v>
      </c>
      <c r="P131" s="182"/>
      <c r="Q131" s="168"/>
    </row>
    <row r="132" spans="12:17">
      <c r="L132" s="175" t="s">
        <v>1731</v>
      </c>
      <c r="M132" s="3" t="str">
        <f>Profiltabell!D105</f>
        <v>61. Dödlighet efter sjukhusvårdad hjärtinfarkt. Män</v>
      </c>
      <c r="N132" s="187">
        <f>Profiltabell!E105</f>
        <v>-17.843137254901958</v>
      </c>
      <c r="O132" s="187">
        <f>Profiltabell!M105</f>
        <v>3.3065187239944525</v>
      </c>
      <c r="P132" s="182"/>
      <c r="Q132" s="168"/>
    </row>
    <row r="133" spans="12:17">
      <c r="L133" s="175">
        <v>61</v>
      </c>
      <c r="M133" s="3" t="str">
        <f>Profiltabell!D106</f>
        <v>61. Dödlighet efter sjukhusvårdad hjärtinfarkt</v>
      </c>
      <c r="N133" s="187">
        <f>Profiltabell!E106</f>
        <v>-9.4410981930242244</v>
      </c>
      <c r="O133" s="187">
        <f>Profiltabell!M106</f>
        <v>6.6435655394909796</v>
      </c>
      <c r="P133" s="182"/>
      <c r="Q133" s="168"/>
    </row>
    <row r="134" spans="12:17">
      <c r="L134" s="175" t="s">
        <v>1700</v>
      </c>
      <c r="M134" s="3" t="str">
        <f>Profiltabell!D107</f>
        <v>62. Återinsjuknande i hjärtinfarkt. Kvinnor</v>
      </c>
      <c r="N134" s="187">
        <f>Profiltabell!E107</f>
        <v>-31.389365351629507</v>
      </c>
      <c r="O134" s="187">
        <f>Profiltabell!M107</f>
        <v>-9.8995695839311395</v>
      </c>
      <c r="P134" s="182"/>
      <c r="Q134" s="168"/>
    </row>
    <row r="135" spans="12:17">
      <c r="L135" s="175" t="s">
        <v>1732</v>
      </c>
      <c r="M135" s="3" t="str">
        <f>Profiltabell!D108</f>
        <v>62. Återinsjuknande i hjärtinfarkt. Män</v>
      </c>
      <c r="N135" s="187">
        <f>Profiltabell!E108</f>
        <v>-12.390786338363785</v>
      </c>
      <c r="O135" s="187">
        <f>Profiltabell!M108</f>
        <v>9.0616966580976879</v>
      </c>
      <c r="P135" s="182"/>
      <c r="Q135" s="168"/>
    </row>
    <row r="136" spans="12:17">
      <c r="L136" s="175">
        <v>62</v>
      </c>
      <c r="M136" s="3" t="str">
        <f>Profiltabell!D109</f>
        <v>62. Återinsjuknande i hjärtinfarkt</v>
      </c>
      <c r="N136" s="187">
        <f>Profiltabell!E109</f>
        <v>-25.575657894736835</v>
      </c>
      <c r="O136" s="187">
        <f>Profiltabell!M109</f>
        <v>-1.0589013898080752</v>
      </c>
      <c r="P136" s="182"/>
      <c r="Q136" s="168"/>
    </row>
    <row r="137" spans="12:17">
      <c r="L137" s="175" t="s">
        <v>1701</v>
      </c>
      <c r="M137" s="3" t="str">
        <f>Profiltabell!D110</f>
        <v>63. Reperfusionsbehandling vid ST-höjningsinfarkt. Kvinnor</v>
      </c>
      <c r="N137" s="187">
        <f>Profiltabell!E110</f>
        <v>17.525592016615903</v>
      </c>
      <c r="O137" s="187">
        <f>Profiltabell!M110</f>
        <v>58.730158734784567</v>
      </c>
      <c r="P137" s="182"/>
      <c r="Q137" s="168"/>
    </row>
    <row r="138" spans="12:17">
      <c r="L138" s="175" t="s">
        <v>1733</v>
      </c>
      <c r="M138" s="3" t="str">
        <f>Profiltabell!D111</f>
        <v>63. Reperfusionsbehandling vid ST-höjningsinfarkt. Män</v>
      </c>
      <c r="N138" s="187">
        <f>Profiltabell!E111</f>
        <v>5.1436703734473657</v>
      </c>
      <c r="O138" s="187">
        <f>Profiltabell!M111</f>
        <v>10.294117650000008</v>
      </c>
      <c r="P138" s="182"/>
      <c r="Q138" s="168"/>
    </row>
    <row r="139" spans="12:17">
      <c r="L139" s="175">
        <v>63</v>
      </c>
      <c r="M139" s="3" t="str">
        <f>Profiltabell!D112</f>
        <v>63. Reperfusionsbehandling vid ST-höjningsinfarkt</v>
      </c>
      <c r="N139" s="187">
        <f>Profiltabell!E112</f>
        <v>8.6451987253469742</v>
      </c>
      <c r="O139" s="187">
        <f>Profiltabell!M112</f>
        <v>28.632478628190878</v>
      </c>
      <c r="P139" s="182"/>
      <c r="Q139" s="168"/>
    </row>
    <row r="140" spans="12:17">
      <c r="L140" s="175" t="s">
        <v>1702</v>
      </c>
      <c r="M140" s="3" t="str">
        <f>Profiltabell!D113</f>
        <v>64. Kranskärlsröntgen, ej ST-höjningsinfarkt o. riskfaktor. Kv</v>
      </c>
      <c r="N140" s="187">
        <f>Profiltabell!E113</f>
        <v>-14.39984536285108</v>
      </c>
      <c r="O140" s="187">
        <f>Profiltabell!M113</f>
        <v>27.272727279999998</v>
      </c>
      <c r="P140" s="182"/>
      <c r="Q140" s="168"/>
    </row>
    <row r="141" spans="12:17">
      <c r="L141" s="175" t="s">
        <v>1734</v>
      </c>
      <c r="M141" s="3" t="str">
        <f>Profiltabell!D114</f>
        <v>64. Kranskärlsröntgen, ej ST-höjningsinfarkt o. riskfaktor. Män</v>
      </c>
      <c r="N141" s="187">
        <f>Profiltabell!E114</f>
        <v>-13.419412291257585</v>
      </c>
      <c r="O141" s="187">
        <f>Profiltabell!M114</f>
        <v>7.1428571483236114</v>
      </c>
      <c r="P141" s="182"/>
      <c r="Q141" s="168"/>
    </row>
    <row r="142" spans="12:17">
      <c r="L142" s="175">
        <v>64</v>
      </c>
      <c r="M142" s="3" t="str">
        <f>Profiltabell!D115</f>
        <v>64. Kranskärlsröntgen vid icke ST-höjningsinfarkt o. riskfaktor</v>
      </c>
      <c r="N142" s="187">
        <f>Profiltabell!E115</f>
        <v>-13.833291706370787</v>
      </c>
      <c r="O142" s="187">
        <f>Profiltabell!M115</f>
        <v>10.628310067604026</v>
      </c>
      <c r="P142" s="182"/>
      <c r="Q142" s="168"/>
    </row>
    <row r="143" spans="12:17">
      <c r="L143" s="175" t="s">
        <v>1703</v>
      </c>
      <c r="M143" s="3" t="str">
        <f>Profiltabell!D116</f>
        <v>65. Clopidogrelbehandling efter icke ST-höjningsinfarkt. Kv.</v>
      </c>
      <c r="N143" s="187">
        <f>Profiltabell!E116</f>
        <v>2.1515745330652378</v>
      </c>
      <c r="O143" s="187">
        <f>Profiltabell!M116</f>
        <v>12.156862627843132</v>
      </c>
      <c r="P143" s="182"/>
      <c r="Q143" s="168"/>
    </row>
    <row r="144" spans="12:17">
      <c r="L144" s="175" t="s">
        <v>1735</v>
      </c>
      <c r="M144" s="3" t="str">
        <f>Profiltabell!D117</f>
        <v>65. Clopidogrelbehandling efter icke ST-höjningsinfarkt. Män</v>
      </c>
      <c r="N144" s="187">
        <f>Profiltabell!E117</f>
        <v>-3.750402651510234</v>
      </c>
      <c r="O144" s="187">
        <f>Profiltabell!M117</f>
        <v>-5.288202789485489E-2</v>
      </c>
      <c r="P144" s="182"/>
      <c r="Q144" s="168"/>
    </row>
    <row r="145" spans="12:17">
      <c r="L145" s="175">
        <v>65</v>
      </c>
      <c r="M145" s="3" t="str">
        <f>Profiltabell!D118</f>
        <v>65. Clopidogrelbehandling efter icke ST-höjningsinfarkt</v>
      </c>
      <c r="N145" s="187">
        <f>Profiltabell!E118</f>
        <v>-1.9468818844986961</v>
      </c>
      <c r="O145" s="187">
        <f>Profiltabell!M118</f>
        <v>2.8806584414814838</v>
      </c>
      <c r="P145" s="182"/>
      <c r="Q145" s="168"/>
    </row>
    <row r="146" spans="12:17">
      <c r="L146" s="175" t="s">
        <v>1704</v>
      </c>
      <c r="M146" s="3" t="str">
        <f>Profiltabell!D119</f>
        <v>66. Blodfettssänkande behandling efter hjärtinfarkt. Kvinnor</v>
      </c>
      <c r="N146" s="187">
        <f>Profiltabell!E119</f>
        <v>-0.74608610567514599</v>
      </c>
      <c r="O146" s="187">
        <f>Profiltabell!M119</f>
        <v>-3.3122840462290011</v>
      </c>
      <c r="P146" s="182"/>
      <c r="Q146" s="168"/>
    </row>
    <row r="147" spans="12:17">
      <c r="L147" s="175" t="s">
        <v>1736</v>
      </c>
      <c r="M147" s="3" t="str">
        <f>Profiltabell!D120</f>
        <v>66. Blodfettssänkande behandling efter hjärtinfarkt. Män</v>
      </c>
      <c r="N147" s="187">
        <f>Profiltabell!E120</f>
        <v>2.6834481120873965</v>
      </c>
      <c r="O147" s="187">
        <f>Profiltabell!M120</f>
        <v>5.4891436935838005</v>
      </c>
      <c r="P147" s="182"/>
      <c r="Q147" s="168"/>
    </row>
    <row r="148" spans="12:17">
      <c r="L148" s="175">
        <v>66</v>
      </c>
      <c r="M148" s="3" t="str">
        <f>Profiltabell!D121</f>
        <v>66. Blodfettssänkande behandling efter hjärtinfarkt</v>
      </c>
      <c r="N148" s="187">
        <f>Profiltabell!E121</f>
        <v>1.6051748921897331</v>
      </c>
      <c r="O148" s="187">
        <f>Profiltabell!M121</f>
        <v>2.5882922109337034</v>
      </c>
      <c r="P148" s="182"/>
      <c r="Q148" s="168"/>
    </row>
    <row r="149" spans="12:17">
      <c r="L149" s="175" t="s">
        <v>1705</v>
      </c>
      <c r="M149" s="3" t="str">
        <f>Profiltabell!D122</f>
        <v>67. Döda eller återinskrivna efter vård för hjärtsvikt. Kvinnor</v>
      </c>
      <c r="N149" s="187">
        <f>Profiltabell!E122</f>
        <v>0</v>
      </c>
      <c r="O149" s="187">
        <f>Profiltabell!M122</f>
        <v>10.328638497652578</v>
      </c>
      <c r="P149" s="182"/>
      <c r="Q149" s="168"/>
    </row>
    <row r="150" spans="12:17">
      <c r="L150" s="175" t="s">
        <v>1737</v>
      </c>
      <c r="M150" s="3" t="str">
        <f>Profiltabell!D123</f>
        <v>67. Döda eller återinskrivna efter vård för hjärtsvikt. Män</v>
      </c>
      <c r="N150" s="187">
        <f>Profiltabell!E123</f>
        <v>-11.274509803921573</v>
      </c>
      <c r="O150" s="187">
        <f>Profiltabell!M123</f>
        <v>-6.4228785747773145</v>
      </c>
      <c r="P150" s="182"/>
      <c r="Q150" s="168"/>
    </row>
    <row r="151" spans="12:17">
      <c r="L151" s="175">
        <v>67</v>
      </c>
      <c r="M151" s="3" t="str">
        <f>Profiltabell!D124</f>
        <v>67. Döda eller återinskrivna efter vård för hjärtsvikt</v>
      </c>
      <c r="N151" s="187">
        <f>Profiltabell!E124</f>
        <v>-7.0707070707070638</v>
      </c>
      <c r="O151" s="187">
        <f>Profiltabell!M124</f>
        <v>0.93457943925233322</v>
      </c>
      <c r="P151" s="182"/>
      <c r="Q151" s="168"/>
    </row>
    <row r="152" spans="12:17">
      <c r="L152" s="175" t="s">
        <v>1706</v>
      </c>
      <c r="M152" s="3" t="str">
        <f>Profiltabell!D125</f>
        <v>68. Väntetid till kranskärlsoperation. Kvinnor</v>
      </c>
      <c r="N152" s="187">
        <f>Profiltabell!E125</f>
        <v>-170</v>
      </c>
      <c r="O152" s="187">
        <f>Profiltabell!M125</f>
        <v>22.857142857142858</v>
      </c>
      <c r="P152" s="182"/>
      <c r="Q152" s="168"/>
    </row>
    <row r="153" spans="12:17">
      <c r="L153" s="175" t="s">
        <v>1738</v>
      </c>
      <c r="M153" s="3" t="str">
        <f>Profiltabell!D126</f>
        <v>68. Väntetid till kranskärlsoperation. Män</v>
      </c>
      <c r="N153" s="187">
        <f>Profiltabell!E126</f>
        <v>-83.333333333333343</v>
      </c>
      <c r="O153" s="187">
        <f>Profiltabell!M126</f>
        <v>35.294117647058826</v>
      </c>
      <c r="P153" s="182"/>
      <c r="Q153" s="168"/>
    </row>
    <row r="154" spans="12:17">
      <c r="L154" s="175">
        <v>68</v>
      </c>
      <c r="M154" s="3" t="str">
        <f>Profiltabell!D127</f>
        <v>68. Väntetid till kranskärlsoperation</v>
      </c>
      <c r="N154" s="187">
        <f>Profiltabell!E127</f>
        <v>-83.333333333333343</v>
      </c>
      <c r="O154" s="187">
        <f>Profiltabell!M127</f>
        <v>35.294117647058826</v>
      </c>
      <c r="P154" s="182"/>
      <c r="Q154" s="168"/>
    </row>
    <row r="155" spans="12:17">
      <c r="Q155" s="168"/>
    </row>
    <row r="156" spans="12:17">
      <c r="Q156" s="168"/>
    </row>
    <row r="157" spans="12:17">
      <c r="L157" s="4" t="s">
        <v>329</v>
      </c>
      <c r="M157" s="3"/>
      <c r="N157" s="187"/>
      <c r="O157" s="187"/>
      <c r="Q157" s="168"/>
    </row>
    <row r="158" spans="12:17">
      <c r="L158" s="175" t="s">
        <v>1707</v>
      </c>
      <c r="M158" s="3" t="str">
        <f>Profiltabell!D129</f>
        <v>71. Dödlighet efter förstagångsstroke. Kvinnor</v>
      </c>
      <c r="N158" s="187">
        <f>Profiltabell!E129</f>
        <v>-5.4799881688084104</v>
      </c>
      <c r="O158" s="187">
        <f>Profiltabell!M129</f>
        <v>2.3261947387936885</v>
      </c>
      <c r="Q158" s="168"/>
    </row>
    <row r="159" spans="12:17">
      <c r="L159" s="175" t="s">
        <v>1739</v>
      </c>
      <c r="M159" s="3" t="str">
        <f>Profiltabell!D130</f>
        <v>71. Dödlighet efter förstagångsstroke. Män</v>
      </c>
      <c r="N159" s="187">
        <f>Profiltabell!E130</f>
        <v>-9.053112255439757</v>
      </c>
      <c r="O159" s="187">
        <f>Profiltabell!M130</f>
        <v>0.71714029302801174</v>
      </c>
      <c r="P159" s="182"/>
      <c r="Q159" s="168"/>
    </row>
    <row r="160" spans="12:17">
      <c r="L160" s="175">
        <v>71</v>
      </c>
      <c r="M160" s="3" t="str">
        <f>Profiltabell!D131</f>
        <v>71. Dödlighet efter förstagångsstroke</v>
      </c>
      <c r="N160" s="187">
        <f>Profiltabell!E131</f>
        <v>-6.3405435211113232</v>
      </c>
      <c r="O160" s="187">
        <f>Profiltabell!M131</f>
        <v>1.3179885613917226</v>
      </c>
      <c r="P160" s="182"/>
      <c r="Q160" s="168"/>
    </row>
    <row r="161" spans="12:17">
      <c r="L161" s="175" t="s">
        <v>1708</v>
      </c>
      <c r="M161" s="3" t="str">
        <f>Profiltabell!D132</f>
        <v>72. Dödlighet efter förstagångsstroke - sjukhusvårdade. Kv.</v>
      </c>
      <c r="N161" s="187">
        <f>Profiltabell!E132</f>
        <v>-0.13614703880191525</v>
      </c>
      <c r="O161" s="187">
        <f>Profiltabell!M132</f>
        <v>17.080045095828623</v>
      </c>
      <c r="P161" s="182"/>
      <c r="Q161" s="168"/>
    </row>
    <row r="162" spans="12:17">
      <c r="L162" s="175" t="s">
        <v>1740</v>
      </c>
      <c r="M162" s="3" t="str">
        <f>Profiltabell!D133</f>
        <v>72. Dödlighet efter förstagångsstroke - sjukhusvårdade . Män</v>
      </c>
      <c r="N162" s="187">
        <f>Profiltabell!E133</f>
        <v>-20.673076923076923</v>
      </c>
      <c r="O162" s="187">
        <f>Profiltabell!M133</f>
        <v>-10.5726872246696</v>
      </c>
      <c r="P162" s="182"/>
      <c r="Q162" s="168"/>
    </row>
    <row r="163" spans="12:17">
      <c r="L163" s="175">
        <v>72</v>
      </c>
      <c r="M163" s="3" t="str">
        <f>Profiltabell!D134</f>
        <v xml:space="preserve">72. Dödlighet efter förstagångsstroke - sjukhusvårdade </v>
      </c>
      <c r="N163" s="187">
        <f>Profiltabell!E134</f>
        <v>-8.69267624914443</v>
      </c>
      <c r="O163" s="187">
        <f>Profiltabell!M134</f>
        <v>6.6980023501762558</v>
      </c>
      <c r="P163" s="182"/>
      <c r="Q163" s="168"/>
    </row>
    <row r="164" spans="12:17">
      <c r="L164" s="175" t="s">
        <v>1709</v>
      </c>
      <c r="M164" s="3" t="str">
        <f>Profiltabell!D135</f>
        <v>73. Vård vid strokeenhet. Kvinnor</v>
      </c>
      <c r="N164" s="187">
        <f>Profiltabell!E135</f>
        <v>12.415836087788634</v>
      </c>
      <c r="O164" s="187">
        <f>Profiltabell!M135</f>
        <v>0.57691828039312476</v>
      </c>
      <c r="P164" s="182"/>
      <c r="Q164" s="168"/>
    </row>
    <row r="165" spans="12:17">
      <c r="L165" s="175" t="s">
        <v>1741</v>
      </c>
      <c r="M165" s="3" t="str">
        <f>Profiltabell!D136</f>
        <v>73. Vård vid strokeenhet. Män</v>
      </c>
      <c r="N165" s="187">
        <f>Profiltabell!E136</f>
        <v>6.6434740006995421</v>
      </c>
      <c r="O165" s="187">
        <f>Profiltabell!M136</f>
        <v>-1.0999332678754263</v>
      </c>
      <c r="P165" s="182"/>
      <c r="Q165" s="168"/>
    </row>
    <row r="166" spans="12:17">
      <c r="L166" s="175">
        <v>73</v>
      </c>
      <c r="M166" s="3" t="str">
        <f>Profiltabell!D137</f>
        <v>73. Vård vid strokeenhet</v>
      </c>
      <c r="N166" s="187">
        <f>Profiltabell!E137</f>
        <v>9.3792098600296274</v>
      </c>
      <c r="O166" s="187">
        <f>Profiltabell!M137</f>
        <v>-0.33723161032174542</v>
      </c>
      <c r="P166" s="182"/>
      <c r="Q166" s="168"/>
    </row>
    <row r="167" spans="12:17">
      <c r="L167" s="175" t="s">
        <v>1710</v>
      </c>
      <c r="M167" s="3" t="str">
        <f>Profiltabell!D138</f>
        <v>74. Trombolysbehandling vid stroke. Kvinnor</v>
      </c>
      <c r="N167" s="187">
        <f>Profiltabell!E138</f>
        <v>31.189332295886178</v>
      </c>
      <c r="O167" s="187">
        <f>Profiltabell!M138</f>
        <v>97.849638235233968</v>
      </c>
      <c r="P167" s="182"/>
      <c r="Q167" s="168"/>
    </row>
    <row r="168" spans="12:17">
      <c r="L168" s="175" t="s">
        <v>1742</v>
      </c>
      <c r="M168" s="3" t="str">
        <f>Profiltabell!D139</f>
        <v>74. Trombolysbehandling vid stroke. Män</v>
      </c>
      <c r="N168" s="187">
        <f>Profiltabell!E139</f>
        <v>20.900537634218459</v>
      </c>
      <c r="O168" s="187">
        <f>Profiltabell!M139</f>
        <v>531.19700196933456</v>
      </c>
      <c r="P168" s="182"/>
      <c r="Q168" s="168"/>
    </row>
    <row r="169" spans="12:17">
      <c r="L169" s="175">
        <v>74</v>
      </c>
      <c r="M169" s="3" t="str">
        <f>Profiltabell!D140</f>
        <v>74. Trombolysbehandling vid stroke</v>
      </c>
      <c r="N169" s="187">
        <f>Profiltabell!E140</f>
        <v>25.407792216503044</v>
      </c>
      <c r="O169" s="187">
        <f>Profiltabell!M140</f>
        <v>205.65523313265106</v>
      </c>
      <c r="P169" s="182"/>
      <c r="Q169" s="168"/>
    </row>
    <row r="170" spans="12:17">
      <c r="L170" s="175" t="s">
        <v>1711</v>
      </c>
      <c r="M170" s="3" t="str">
        <f>Profiltabell!D141</f>
        <v>75. Blodförtunnande beh. vid stroke och förmaksflimmer. Kv.</v>
      </c>
      <c r="N170" s="187">
        <f>Profiltabell!E141</f>
        <v>18.249099463480508</v>
      </c>
      <c r="O170" s="187">
        <f>Profiltabell!M141</f>
        <v>20.219858089937201</v>
      </c>
      <c r="P170" s="182"/>
      <c r="Q170" s="168"/>
    </row>
    <row r="171" spans="12:17">
      <c r="L171" s="175" t="s">
        <v>1743</v>
      </c>
      <c r="M171" s="3" t="str">
        <f>Profiltabell!D142</f>
        <v>75. Blodförtunnande beh. vid stroke och förmaksflimmer. Män</v>
      </c>
      <c r="N171" s="187">
        <f>Profiltabell!E142</f>
        <v>14.087619322722819</v>
      </c>
      <c r="O171" s="187">
        <f>Profiltabell!M142</f>
        <v>5.038215914292409</v>
      </c>
      <c r="P171" s="182"/>
      <c r="Q171" s="168"/>
    </row>
    <row r="172" spans="12:17">
      <c r="L172" s="175">
        <v>75</v>
      </c>
      <c r="M172" s="3" t="str">
        <f>Profiltabell!D143</f>
        <v>75. Blodförtunnande behandling vid stroke och förmaksflimmer</v>
      </c>
      <c r="N172" s="187">
        <f>Profiltabell!E143</f>
        <v>16.100632035198355</v>
      </c>
      <c r="O172" s="187">
        <f>Profiltabell!M143</f>
        <v>10.43212156668363</v>
      </c>
      <c r="P172" s="182"/>
      <c r="Q172" s="168"/>
    </row>
    <row r="173" spans="12:17">
      <c r="L173" s="175" t="s">
        <v>1712</v>
      </c>
      <c r="M173" s="3" t="str">
        <f>Profiltabell!D144</f>
        <v>76. Återinsjuknande efter stroke. Kvinnor</v>
      </c>
      <c r="N173" s="187">
        <f>Profiltabell!E144</f>
        <v>-6.4034151547492151</v>
      </c>
      <c r="O173" s="187">
        <f>Profiltabell!M144</f>
        <v>13.754325259515568</v>
      </c>
      <c r="P173" s="182"/>
      <c r="Q173" s="168"/>
    </row>
    <row r="174" spans="12:17">
      <c r="L174" s="175" t="s">
        <v>1744</v>
      </c>
      <c r="M174" s="3" t="str">
        <f>Profiltabell!D145</f>
        <v>76. Återinsjuknande efter stroke. Män</v>
      </c>
      <c r="N174" s="187">
        <f>Profiltabell!E145</f>
        <v>-11.234817813765176</v>
      </c>
      <c r="O174" s="187">
        <f>Profiltabell!M145</f>
        <v>13.191153238546601</v>
      </c>
      <c r="P174" s="182"/>
      <c r="Q174" s="168"/>
    </row>
    <row r="175" spans="12:17">
      <c r="L175" s="175">
        <v>76</v>
      </c>
      <c r="M175" s="3" t="str">
        <f>Profiltabell!D146</f>
        <v>76. Återinsjuknande efter stroke</v>
      </c>
      <c r="N175" s="187">
        <f>Profiltabell!E146</f>
        <v>-9.7814776274713982</v>
      </c>
      <c r="O175" s="187">
        <f>Profiltabell!M146</f>
        <v>12.520729684908789</v>
      </c>
      <c r="P175" s="182"/>
      <c r="Q175" s="168"/>
    </row>
    <row r="176" spans="12:17">
      <c r="L176" s="175" t="s">
        <v>1713</v>
      </c>
      <c r="M176" s="3" t="str">
        <f>Profiltabell!D147</f>
        <v>77. Funktionsförmåga efter stroke. Kvinnor</v>
      </c>
      <c r="N176" s="187">
        <f>Profiltabell!E147</f>
        <v>1.6126286513647767</v>
      </c>
      <c r="O176" s="187">
        <f>Profiltabell!M147</f>
        <v>10.748122288220197</v>
      </c>
      <c r="P176" s="182"/>
      <c r="Q176" s="168"/>
    </row>
    <row r="177" spans="12:17">
      <c r="L177" s="175" t="s">
        <v>1745</v>
      </c>
      <c r="M177" s="3" t="str">
        <f>Profiltabell!D148</f>
        <v>77. Funktionsförmåga efter stroke. Män</v>
      </c>
      <c r="N177" s="187">
        <f>Profiltabell!E148</f>
        <v>5.1913463192531903</v>
      </c>
      <c r="O177" s="187">
        <f>Profiltabell!M148</f>
        <v>16.930147362363222</v>
      </c>
      <c r="P177" s="182"/>
      <c r="Q177" s="168"/>
    </row>
    <row r="178" spans="12:17">
      <c r="L178" s="175">
        <v>77</v>
      </c>
      <c r="M178" s="3" t="str">
        <f>Profiltabell!D149</f>
        <v>77. Funktionsförmåga efter stroke</v>
      </c>
      <c r="N178" s="187">
        <f>Profiltabell!E149</f>
        <v>3.081867830069847</v>
      </c>
      <c r="O178" s="187">
        <f>Profiltabell!M149</f>
        <v>13.98704146088614</v>
      </c>
      <c r="P178" s="182"/>
      <c r="Q178" s="168"/>
    </row>
    <row r="179" spans="12:17">
      <c r="L179" s="175" t="s">
        <v>1714</v>
      </c>
      <c r="M179" s="3" t="str">
        <f>Profiltabell!D150</f>
        <v>78. Nöjdhet med sjukhusvård vid stroke. Kvinnor</v>
      </c>
      <c r="N179" s="187">
        <f>Profiltabell!E150</f>
        <v>5.3902469320387576</v>
      </c>
      <c r="O179" s="187">
        <f>Profiltabell!M150</f>
        <v>-1.1194002159432066</v>
      </c>
      <c r="P179" s="182"/>
      <c r="Q179" s="168"/>
    </row>
    <row r="180" spans="12:17">
      <c r="L180" s="175" t="s">
        <v>1746</v>
      </c>
      <c r="M180" s="3" t="str">
        <f>Profiltabell!D151</f>
        <v>78. Nöjdhet med sjukhusvård vid stroke. Män</v>
      </c>
      <c r="N180" s="187">
        <f>Profiltabell!E151</f>
        <v>0.47275224797833348</v>
      </c>
      <c r="O180" s="187">
        <f>Profiltabell!M151</f>
        <v>-3.5916910947028051</v>
      </c>
      <c r="P180" s="182"/>
      <c r="Q180" s="168"/>
    </row>
    <row r="181" spans="12:17">
      <c r="L181" s="175">
        <v>78</v>
      </c>
      <c r="M181" s="3" t="str">
        <f>Profiltabell!D152</f>
        <v>78. Nöjdhet med sjukhusvård vid stroke</v>
      </c>
      <c r="N181" s="187">
        <f>Profiltabell!E152</f>
        <v>2.7423178789763405</v>
      </c>
      <c r="O181" s="187">
        <f>Profiltabell!M152</f>
        <v>-2.4137624153686579</v>
      </c>
      <c r="P181" s="182"/>
      <c r="Q181" s="168"/>
    </row>
    <row r="182" spans="12:17">
      <c r="M182" s="3"/>
      <c r="N182" s="187"/>
      <c r="O182" s="187"/>
      <c r="P182" s="182"/>
      <c r="Q182" s="168"/>
    </row>
    <row r="183" spans="12:17">
      <c r="P183" s="182"/>
      <c r="Q183" s="168"/>
    </row>
    <row r="184" spans="12:17">
      <c r="P184" s="182"/>
      <c r="Q184" s="168"/>
    </row>
    <row r="185" spans="12:17">
      <c r="P185" s="182"/>
      <c r="Q185" s="168"/>
    </row>
    <row r="186" spans="12:17">
      <c r="P186" s="182"/>
      <c r="Q186" s="168"/>
    </row>
    <row r="187" spans="12:17">
      <c r="M187" s="3"/>
      <c r="N187" s="187"/>
      <c r="O187" s="187"/>
      <c r="P187" s="182"/>
      <c r="Q187" s="168"/>
    </row>
    <row r="188" spans="12:17">
      <c r="M188" s="3"/>
      <c r="N188" s="187"/>
      <c r="O188" s="187"/>
      <c r="P188" s="182"/>
      <c r="Q188" s="168"/>
    </row>
    <row r="189" spans="12:17">
      <c r="L189" s="175" t="s">
        <v>1771</v>
      </c>
      <c r="M189" s="3"/>
      <c r="N189" s="187"/>
      <c r="O189" s="187"/>
      <c r="P189" s="182"/>
      <c r="Q189" s="168"/>
    </row>
    <row r="190" spans="12:17">
      <c r="L190" s="175">
        <v>80</v>
      </c>
      <c r="M190" s="3" t="str">
        <f>Profiltabell!D158</f>
        <v>80. Måluppfyllelse för dialysdos</v>
      </c>
      <c r="N190" s="187">
        <f>Profiltabell!E158</f>
        <v>-24.44085487077535</v>
      </c>
      <c r="O190" s="187">
        <f>Profiltabell!M158</f>
        <v>-12.591634325140136</v>
      </c>
      <c r="P190" s="182"/>
      <c r="Q190" s="168"/>
    </row>
    <row r="191" spans="12:17">
      <c r="L191" s="175">
        <v>81</v>
      </c>
      <c r="M191" s="3" t="str">
        <f>Profiltabell!D161</f>
        <v>81. Kärlacccess vid dialys</v>
      </c>
      <c r="N191" s="187">
        <f>Profiltabell!E161</f>
        <v>2.9970647304186584</v>
      </c>
      <c r="O191" s="187">
        <f>Profiltabell!M161</f>
        <v>-7.9270818947659096</v>
      </c>
      <c r="P191" s="182"/>
      <c r="Q191" s="168"/>
    </row>
    <row r="192" spans="12:17">
      <c r="L192" s="175" t="s">
        <v>1715</v>
      </c>
      <c r="M192" s="3" t="str">
        <f>Profiltabell!D163</f>
        <v>84. Överlevnad vid tjocktarmscancer. Kvinnor</v>
      </c>
      <c r="N192" s="187">
        <f>Profiltabell!E163</f>
        <v>-13.611644273832383</v>
      </c>
      <c r="O192" s="187">
        <f>Profiltabell!M163</f>
        <v>-3.4501251340722199</v>
      </c>
      <c r="P192" s="182"/>
      <c r="Q192" s="168"/>
    </row>
    <row r="193" spans="12:17">
      <c r="L193" s="175" t="s">
        <v>1747</v>
      </c>
      <c r="M193" s="3" t="str">
        <f>Profiltabell!D164</f>
        <v>84. Överlevnad vid tjocktarmscancer. Män</v>
      </c>
      <c r="N193" s="187">
        <f>Profiltabell!E164</f>
        <v>2.996189816418422</v>
      </c>
      <c r="O193" s="187">
        <f>Profiltabell!M164</f>
        <v>17.576117042309214</v>
      </c>
      <c r="P193" s="182"/>
      <c r="Q193" s="168"/>
    </row>
    <row r="194" spans="12:17">
      <c r="L194" s="175">
        <v>84</v>
      </c>
      <c r="M194" s="3" t="str">
        <f>Profiltabell!D165</f>
        <v>84. Överlevnad vid tjocktarmscancer</v>
      </c>
      <c r="N194" s="187">
        <f>Profiltabell!E165</f>
        <v>-5.8127478791561158</v>
      </c>
      <c r="O194" s="187">
        <f>Profiltabell!M165</f>
        <v>6.1819801277203323</v>
      </c>
      <c r="P194" s="182"/>
      <c r="Q194" s="168"/>
    </row>
    <row r="195" spans="12:17">
      <c r="L195" s="175" t="s">
        <v>1716</v>
      </c>
      <c r="M195" s="3" t="str">
        <f>Profiltabell!D166</f>
        <v>85. Överlevnad vid ändtarmscancer. Kvinnor</v>
      </c>
      <c r="N195" s="187">
        <f>Profiltabell!E166</f>
        <v>-1.6677357280307874</v>
      </c>
      <c r="O195" s="187">
        <f>Profiltabell!M166</f>
        <v>5.4514187446259701</v>
      </c>
      <c r="P195" s="182"/>
      <c r="Q195" s="168"/>
    </row>
    <row r="196" spans="12:17">
      <c r="L196" s="175" t="s">
        <v>1748</v>
      </c>
      <c r="M196" s="3" t="str">
        <f>Profiltabell!D167</f>
        <v>85. Överlevnad vid ändtarmscancer. Män</v>
      </c>
      <c r="N196" s="187">
        <f>Profiltabell!E167</f>
        <v>7.7323919986552383</v>
      </c>
      <c r="O196" s="187">
        <f>Profiltabell!M167</f>
        <v>9.7807468311065442</v>
      </c>
      <c r="P196" s="182"/>
      <c r="Q196" s="168"/>
    </row>
    <row r="197" spans="12:17">
      <c r="L197" s="175">
        <v>85</v>
      </c>
      <c r="M197" s="3" t="str">
        <f>Profiltabell!D168</f>
        <v>85. Överlevnad vid ändtarmscancer</v>
      </c>
      <c r="N197" s="187">
        <f>Profiltabell!E168</f>
        <v>3.5676566321594207</v>
      </c>
      <c r="O197" s="187">
        <f>Profiltabell!M168</f>
        <v>8.1322313734657889</v>
      </c>
      <c r="P197" s="182"/>
      <c r="Q197" s="168"/>
    </row>
    <row r="198" spans="12:17">
      <c r="L198" s="175">
        <v>86</v>
      </c>
      <c r="M198" s="3" t="str">
        <f>Profiltabell!D169</f>
        <v>86. Överlevnad vid bröstcancer</v>
      </c>
      <c r="N198" s="187">
        <f>Profiltabell!E169</f>
        <v>1.9363605480692943</v>
      </c>
      <c r="O198" s="187">
        <f>Profiltabell!M169</f>
        <v>5.5210409096237179</v>
      </c>
      <c r="P198" s="182"/>
      <c r="Q198" s="168"/>
    </row>
    <row r="199" spans="12:17">
      <c r="L199" s="175" t="s">
        <v>1717</v>
      </c>
      <c r="M199" s="3" t="str">
        <f>Profiltabell!D170</f>
        <v>87. Överlevnad vid lungcancer. Kvinnor</v>
      </c>
      <c r="N199" s="187">
        <f>Profiltabell!E170</f>
        <v>2.7912169705991809</v>
      </c>
      <c r="O199" s="187">
        <f>Profiltabell!M170</f>
        <v>39.073514602215518</v>
      </c>
      <c r="P199" s="182"/>
      <c r="Q199" s="168"/>
    </row>
    <row r="200" spans="12:17">
      <c r="L200" s="175" t="s">
        <v>1749</v>
      </c>
      <c r="M200" s="3" t="str">
        <f>Profiltabell!D171</f>
        <v>87. Överlevnad vid lungcancer. Män</v>
      </c>
      <c r="N200" s="187">
        <f>Profiltabell!E171</f>
        <v>8.9311163895486896</v>
      </c>
      <c r="O200" s="187">
        <f>Profiltabell!M171</f>
        <v>36.163895486935864</v>
      </c>
      <c r="P200" s="182"/>
      <c r="Q200" s="168"/>
    </row>
    <row r="201" spans="12:17">
      <c r="L201" s="175">
        <v>87</v>
      </c>
      <c r="M201" s="3" t="str">
        <f>Profiltabell!D172</f>
        <v>87. Överlevnad vid lungcancer</v>
      </c>
      <c r="N201" s="187">
        <f>Profiltabell!E172</f>
        <v>5.9687394011298371</v>
      </c>
      <c r="O201" s="187">
        <f>Profiltabell!M172</f>
        <v>40.648369394497976</v>
      </c>
      <c r="P201" s="182"/>
      <c r="Q201" s="168"/>
    </row>
    <row r="202" spans="12:17">
      <c r="L202" s="177"/>
      <c r="M202" s="178"/>
      <c r="N202" s="189"/>
      <c r="O202" s="189"/>
      <c r="P202" s="182"/>
      <c r="Q202" s="168"/>
    </row>
    <row r="203" spans="12:17">
      <c r="L203" s="177"/>
      <c r="M203" s="178"/>
      <c r="N203" s="189"/>
      <c r="O203" s="189"/>
      <c r="P203" s="182"/>
      <c r="Q203" s="168"/>
    </row>
    <row r="204" spans="12:17">
      <c r="L204" s="177"/>
      <c r="M204" s="178"/>
      <c r="N204" s="189"/>
      <c r="O204" s="189"/>
      <c r="P204" s="182"/>
      <c r="Q204" s="168"/>
    </row>
    <row r="205" spans="12:17">
      <c r="L205" s="177"/>
      <c r="M205" s="178"/>
      <c r="N205" s="189"/>
      <c r="O205" s="189"/>
      <c r="P205" s="183"/>
      <c r="Q205" s="168"/>
    </row>
    <row r="206" spans="12:17">
      <c r="L206" s="177"/>
      <c r="M206" s="178"/>
      <c r="N206" s="189"/>
      <c r="O206" s="189"/>
      <c r="P206" s="183"/>
      <c r="Q206" s="168"/>
    </row>
    <row r="207" spans="12:17">
      <c r="M207" s="3"/>
      <c r="N207" s="187"/>
      <c r="O207" s="187"/>
      <c r="P207" s="182"/>
      <c r="Q207" s="168"/>
    </row>
    <row r="208" spans="12:17">
      <c r="M208" s="3"/>
      <c r="N208" s="187"/>
      <c r="O208" s="187"/>
      <c r="P208" s="182"/>
      <c r="Q208" s="168"/>
    </row>
    <row r="209" spans="12:17">
      <c r="M209" s="3"/>
      <c r="N209" s="187"/>
      <c r="O209" s="187"/>
      <c r="P209" s="182"/>
      <c r="Q209" s="168"/>
    </row>
    <row r="210" spans="12:17">
      <c r="L210" s="4" t="s">
        <v>327</v>
      </c>
      <c r="M210" s="3"/>
      <c r="N210" s="187"/>
      <c r="O210" s="187"/>
      <c r="P210" s="182"/>
      <c r="Q210" s="168"/>
    </row>
    <row r="211" spans="12:17">
      <c r="L211" s="175" t="s">
        <v>1718</v>
      </c>
      <c r="M211" s="3" t="str">
        <f>Profiltabell!D181</f>
        <v>92. Regelbunden beh. med sömn-/lugnande medel. Kvinnor</v>
      </c>
      <c r="N211" s="187">
        <f>Profiltabell!E181</f>
        <v>31.277087185424708</v>
      </c>
      <c r="O211" s="187">
        <f>Profiltabell!M181</f>
        <v>-6.3294205936890116</v>
      </c>
      <c r="P211" s="182"/>
      <c r="Q211" s="168"/>
    </row>
    <row r="212" spans="12:17">
      <c r="L212" s="175" t="s">
        <v>1750</v>
      </c>
      <c r="M212" s="3" t="str">
        <f>Profiltabell!D182</f>
        <v>92. Regelbunden beh. med sömn-/lugnande medel. Män</v>
      </c>
      <c r="N212" s="187">
        <f>Profiltabell!E182</f>
        <v>26.88215123794534</v>
      </c>
      <c r="O212" s="187">
        <f>Profiltabell!M182</f>
        <v>-10.199918091299867</v>
      </c>
      <c r="P212" s="182"/>
      <c r="Q212" s="168"/>
    </row>
    <row r="213" spans="12:17">
      <c r="L213" s="175">
        <v>92</v>
      </c>
      <c r="M213" s="3" t="str">
        <f>Profiltabell!D183</f>
        <v>92. Regelbunden behandling med sömn-/lugnande medel</v>
      </c>
      <c r="N213" s="187">
        <f>Profiltabell!E183</f>
        <v>29.893932715972387</v>
      </c>
      <c r="O213" s="187">
        <f>Profiltabell!M183</f>
        <v>-7.5962041852520228</v>
      </c>
      <c r="P213" s="182"/>
      <c r="Q213" s="168"/>
    </row>
    <row r="214" spans="12:17">
      <c r="L214" s="175">
        <v>96</v>
      </c>
      <c r="M214" s="101" t="str">
        <f>Profiltabell!D193</f>
        <v>96. Tillgänglighet - besök barn- och ungdomspsykiatri</v>
      </c>
      <c r="N214" s="188">
        <f>Profiltabell!E193</f>
        <v>84.301732925586123</v>
      </c>
      <c r="O214" s="188" t="str">
        <f>Profiltabell!M193</f>
        <v>-</v>
      </c>
      <c r="P214" s="182"/>
      <c r="Q214" s="168"/>
    </row>
    <row r="215" spans="12:17">
      <c r="L215" s="175">
        <v>97</v>
      </c>
      <c r="M215" s="101" t="str">
        <f>Profiltabell!D194</f>
        <v>97. Tillgänglighet - besök vuxenpsykiatri</v>
      </c>
      <c r="N215" s="188">
        <f>Profiltabell!E194</f>
        <v>20.822162645218949</v>
      </c>
      <c r="O215" s="188">
        <f>Profiltabell!M194</f>
        <v>-163.69047619047618</v>
      </c>
      <c r="P215" s="182"/>
      <c r="Q215" s="168"/>
    </row>
    <row r="216" spans="12:17">
      <c r="M216" s="3"/>
      <c r="N216" s="187"/>
      <c r="O216" s="187"/>
      <c r="P216" s="182"/>
      <c r="Q216" s="168"/>
    </row>
    <row r="217" spans="12:17">
      <c r="P217" s="182"/>
      <c r="Q217" s="168"/>
    </row>
    <row r="218" spans="12:17">
      <c r="P218" s="182"/>
      <c r="Q218" s="168"/>
    </row>
    <row r="219" spans="12:17">
      <c r="P219" s="182"/>
      <c r="Q219" s="168"/>
    </row>
    <row r="220" spans="12:17">
      <c r="P220" s="182"/>
      <c r="Q220" s="168"/>
    </row>
    <row r="221" spans="12:17">
      <c r="P221" s="182"/>
      <c r="Q221" s="168"/>
    </row>
    <row r="222" spans="12:17">
      <c r="P222" s="182"/>
      <c r="Q222" s="168"/>
    </row>
    <row r="223" spans="12:17">
      <c r="M223" s="3"/>
      <c r="N223" s="187"/>
      <c r="O223" s="187"/>
      <c r="P223" s="182"/>
      <c r="Q223" s="168"/>
    </row>
    <row r="224" spans="12:17">
      <c r="M224" s="3"/>
      <c r="N224" s="187"/>
      <c r="O224" s="187"/>
      <c r="P224" s="182"/>
      <c r="Q224" s="168"/>
    </row>
    <row r="225" spans="12:17">
      <c r="M225" s="3"/>
      <c r="N225" s="187"/>
      <c r="O225" s="187"/>
      <c r="P225" s="182"/>
      <c r="Q225" s="168"/>
    </row>
    <row r="226" spans="12:17">
      <c r="M226" s="3"/>
      <c r="N226" s="187"/>
      <c r="O226" s="187"/>
      <c r="P226" s="182"/>
      <c r="Q226" s="168"/>
    </row>
    <row r="227" spans="12:17">
      <c r="M227" s="3"/>
      <c r="N227" s="187"/>
      <c r="O227" s="187"/>
      <c r="P227" s="182"/>
      <c r="Q227" s="168"/>
    </row>
    <row r="228" spans="12:17">
      <c r="M228" s="3"/>
      <c r="N228" s="187"/>
      <c r="O228" s="187"/>
      <c r="P228" s="182"/>
      <c r="Q228" s="168"/>
    </row>
    <row r="229" spans="12:17">
      <c r="M229" s="3"/>
      <c r="N229" s="187"/>
      <c r="O229" s="187"/>
      <c r="P229" s="182"/>
      <c r="Q229" s="168"/>
    </row>
    <row r="230" spans="12:17">
      <c r="M230" s="3"/>
      <c r="N230" s="187"/>
      <c r="O230" s="187"/>
      <c r="P230" s="182"/>
      <c r="Q230" s="168"/>
    </row>
    <row r="231" spans="12:17">
      <c r="M231" s="3"/>
      <c r="N231" s="187"/>
      <c r="O231" s="187"/>
      <c r="P231" s="182"/>
      <c r="Q231" s="168"/>
    </row>
    <row r="232" spans="12:17">
      <c r="L232" s="4" t="s">
        <v>1777</v>
      </c>
      <c r="M232" s="3"/>
      <c r="N232" s="187"/>
      <c r="O232" s="187"/>
      <c r="P232" s="182"/>
      <c r="Q232" s="168"/>
    </row>
    <row r="233" spans="12:17">
      <c r="L233" s="175">
        <v>98</v>
      </c>
      <c r="M233" s="3" t="str">
        <f>Profiltabell!D195</f>
        <v>98. Omoperation vid ljumskbråck</v>
      </c>
      <c r="N233" s="187">
        <f>Profiltabell!E195</f>
        <v>0.31055900621119192</v>
      </c>
      <c r="O233" s="187">
        <f>Profiltabell!M195</f>
        <v>0.10330578512397574</v>
      </c>
      <c r="Q233" s="168"/>
    </row>
    <row r="234" spans="12:17">
      <c r="L234" s="175">
        <v>99</v>
      </c>
      <c r="M234" s="3" t="str">
        <f>Profiltabell!D196</f>
        <v>99. Dagkirurgiska operationer vid ljumskbråck</v>
      </c>
      <c r="N234" s="187">
        <f>Profiltabell!E196</f>
        <v>10.635538261997409</v>
      </c>
      <c r="O234" s="187">
        <f>Profiltabell!M196</f>
        <v>1.0663507109004637</v>
      </c>
      <c r="Q234" s="168"/>
    </row>
    <row r="235" spans="12:17">
      <c r="L235" s="175" t="s">
        <v>1719</v>
      </c>
      <c r="M235" s="3" t="str">
        <f>Profiltabell!D228</f>
        <v>117. Förekomst av antibiotikabehandling. Kvinnor</v>
      </c>
      <c r="N235" s="187">
        <f>Profiltabell!E228</f>
        <v>8.5162875834525789</v>
      </c>
      <c r="O235" s="187">
        <f>Profiltabell!M228</f>
        <v>3.1730768481466214</v>
      </c>
      <c r="Q235" s="168"/>
    </row>
    <row r="236" spans="12:17">
      <c r="L236" s="175" t="s">
        <v>1751</v>
      </c>
      <c r="M236" s="3" t="str">
        <f>Profiltabell!D229</f>
        <v>117. Förekomst av antibiotikabehandling. Män</v>
      </c>
      <c r="N236" s="187">
        <f>Profiltabell!E229</f>
        <v>12.102322501727876</v>
      </c>
      <c r="O236" s="187">
        <f>Profiltabell!M229</f>
        <v>4.694180821552294</v>
      </c>
      <c r="Q236" s="168"/>
    </row>
    <row r="237" spans="12:17">
      <c r="L237" s="175">
        <v>117</v>
      </c>
      <c r="M237" s="3" t="str">
        <f>Profiltabell!D230</f>
        <v>117. Förekomst av antibiotikabehandling</v>
      </c>
      <c r="N237" s="187">
        <f>Profiltabell!E230</f>
        <v>10.390839639161424</v>
      </c>
      <c r="O237" s="187">
        <f>Profiltabell!M230</f>
        <v>3.8985247053630054</v>
      </c>
      <c r="Q237" s="168"/>
    </row>
    <row r="238" spans="12:17">
      <c r="L238" s="175" t="s">
        <v>1772</v>
      </c>
      <c r="M238" s="3" t="str">
        <f>Profiltabell!D231</f>
        <v>118. Penicillin V - barn med luftvägsantibiotika. Flickor</v>
      </c>
      <c r="N238" s="187">
        <f>Profiltabell!E231</f>
        <v>9.2705284109131405</v>
      </c>
      <c r="O238" s="187">
        <f>Profiltabell!M231</f>
        <v>9.0923362415513598</v>
      </c>
      <c r="Q238" s="168"/>
    </row>
    <row r="239" spans="12:17">
      <c r="L239" s="175" t="s">
        <v>1773</v>
      </c>
      <c r="M239" s="3" t="str">
        <f>Profiltabell!D232</f>
        <v>118. Penicillin V- barn med luftvägsantibiotika. Pojkar</v>
      </c>
      <c r="N239" s="187">
        <f>Profiltabell!E232</f>
        <v>7.612006937389963</v>
      </c>
      <c r="O239" s="187">
        <f>Profiltabell!M232</f>
        <v>9.2712176387389693</v>
      </c>
      <c r="Q239" s="168"/>
    </row>
    <row r="240" spans="12:17">
      <c r="L240" s="175">
        <v>118</v>
      </c>
      <c r="M240" s="3" t="str">
        <f>Profiltabell!D233</f>
        <v>118. Penicillin V vid beh. av barn med luftvägsantibiotika</v>
      </c>
      <c r="N240" s="187">
        <f>Profiltabell!E233</f>
        <v>8.3919411959055878</v>
      </c>
      <c r="O240" s="187">
        <f>Profiltabell!M233</f>
        <v>9.1441692451060383</v>
      </c>
      <c r="Q240" s="168"/>
    </row>
    <row r="241" spans="12:17">
      <c r="L241" s="175">
        <v>119</v>
      </c>
      <c r="M241" s="3" t="str">
        <f>Profiltabell!D234</f>
        <v>119. Kinoloner vid behandling med urinvägsantibiotika</v>
      </c>
      <c r="N241" s="187">
        <f>Profiltabell!E234</f>
        <v>8.9764164741083441</v>
      </c>
      <c r="O241" s="187">
        <f>Profiltabell!M234</f>
        <v>32.46183119771289</v>
      </c>
      <c r="Q241" s="168"/>
    </row>
    <row r="242" spans="12:17">
      <c r="L242" s="175" t="s">
        <v>1720</v>
      </c>
      <c r="M242" s="3" t="str">
        <f>Profiltabell!D238</f>
        <v>121. ARB vid blodtryckssänkande behandling. Kvinnor</v>
      </c>
      <c r="N242" s="187">
        <f>Profiltabell!E238</f>
        <v>6.753102543288195</v>
      </c>
      <c r="O242" s="187">
        <f>Profiltabell!M238</f>
        <v>18.659223262239529</v>
      </c>
      <c r="Q242" s="168"/>
    </row>
    <row r="243" spans="12:17">
      <c r="L243" s="175" t="s">
        <v>1752</v>
      </c>
      <c r="M243" s="3" t="str">
        <f>Profiltabell!D239</f>
        <v>121. ARB vid blodtryckssänkande behandling. Män</v>
      </c>
      <c r="N243" s="187">
        <f>Profiltabell!E239</f>
        <v>19.203102651224814</v>
      </c>
      <c r="O243" s="187">
        <f>Profiltabell!M239</f>
        <v>28.070780299306552</v>
      </c>
      <c r="Q243" s="168"/>
    </row>
    <row r="244" spans="12:17">
      <c r="L244" s="175">
        <v>121</v>
      </c>
      <c r="M244" s="3" t="str">
        <f>Profiltabell!D240</f>
        <v>121. ARB vid blodtryckssänkande behandling</v>
      </c>
      <c r="N244" s="187">
        <f>Profiltabell!E240</f>
        <v>13.546196808224023</v>
      </c>
      <c r="O244" s="187">
        <f>Profiltabell!M240</f>
        <v>23.552549191764864</v>
      </c>
      <c r="Q244" s="168"/>
    </row>
    <row r="245" spans="12:17">
      <c r="Q245" s="168"/>
    </row>
    <row r="246" spans="12:17">
      <c r="Q246" s="168"/>
    </row>
    <row r="247" spans="12:17">
      <c r="Q247" s="168"/>
    </row>
    <row r="248" spans="12:17">
      <c r="Q248" s="168"/>
    </row>
    <row r="249" spans="12:17">
      <c r="Q249" s="168"/>
    </row>
    <row r="250" spans="12:17">
      <c r="Q250" s="168"/>
    </row>
    <row r="251" spans="12:17">
      <c r="Q251" s="168"/>
    </row>
    <row r="257" spans="12:15">
      <c r="L257" s="177"/>
      <c r="M257" s="178"/>
      <c r="N257" s="179"/>
      <c r="O257" s="179"/>
    </row>
    <row r="258" spans="12:15">
      <c r="L258" s="177"/>
      <c r="M258" s="178"/>
      <c r="N258" s="179"/>
      <c r="O258" s="179"/>
    </row>
    <row r="259" spans="12:15">
      <c r="L259" s="177"/>
      <c r="M259" s="178"/>
      <c r="N259" s="179"/>
      <c r="O259" s="179"/>
    </row>
    <row r="260" spans="12:15">
      <c r="L260" s="177"/>
      <c r="M260" s="178"/>
      <c r="N260" s="179"/>
      <c r="O260" s="179"/>
    </row>
    <row r="261" spans="12:15">
      <c r="L261" s="177"/>
      <c r="M261" s="178"/>
      <c r="N261" s="179"/>
      <c r="O261" s="179"/>
    </row>
    <row r="262" spans="12:15">
      <c r="L262" s="177"/>
      <c r="M262" s="178"/>
      <c r="N262" s="179"/>
      <c r="O262" s="179"/>
    </row>
    <row r="263" spans="12:15">
      <c r="L263" s="177"/>
      <c r="M263" s="178"/>
      <c r="N263" s="179"/>
      <c r="O263" s="179"/>
    </row>
  </sheetData>
  <phoneticPr fontId="22" type="noConversion"/>
  <conditionalFormatting sqref="L13:L28 L1:L8 L37:L58 L35 L60:L154 L157:L182 L187:L216 L257:L65536 L223:L244">
    <cfRule type="cellIs" dxfId="11" priority="1" stopIfTrue="1" operator="equal">
      <formula>0</formula>
    </cfRule>
  </conditionalFormatting>
  <pageMargins left="0.93" right="0.17" top="0.22" bottom="0.39" header="0.23" footer="0.18"/>
  <pageSetup paperSize="9" scale="85" orientation="landscape" r:id="rId1"/>
  <headerFooter alignWithMargins="0">
    <oddFooter>&amp;LProfildiagram - plott&amp;CSida &amp;P</oddFooter>
  </headerFooter>
  <rowBreaks count="4" manualBreakCount="4">
    <brk id="55" min="1" max="12" man="1"/>
    <brk id="104" min="1" max="12" man="1"/>
    <brk id="155" min="1" max="12" man="1"/>
    <brk id="204" min="1" max="12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6" r:id="rId4" name="Drop Down 2">
              <controlPr defaultSize="0" autoLine="0" autoPict="0">
                <anchor moveWithCells="1">
                  <from>
                    <xdr:col>1</xdr:col>
                    <xdr:colOff>285750</xdr:colOff>
                    <xdr:row>2</xdr:row>
                    <xdr:rowOff>57150</xdr:rowOff>
                  </from>
                  <to>
                    <xdr:col>3</xdr:col>
                    <xdr:colOff>200025</xdr:colOff>
                    <xdr:row>3</xdr:row>
                    <xdr:rowOff>114300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BT252"/>
  <sheetViews>
    <sheetView showGridLines="0" topLeftCell="E1" zoomScale="110" zoomScaleNormal="110" zoomScaleSheetLayoutView="100" workbookViewId="0">
      <pane ySplit="6" topLeftCell="A151" activePane="bottomLeft" state="frozen"/>
      <selection activeCell="F3" sqref="F3"/>
      <selection pane="bottomLeft" activeCell="E1" sqref="E1"/>
    </sheetView>
  </sheetViews>
  <sheetFormatPr defaultRowHeight="11.25"/>
  <cols>
    <col min="1" max="1" width="1.85546875" style="106" customWidth="1"/>
    <col min="2" max="2" width="2" style="106" customWidth="1"/>
    <col min="3" max="3" width="7.7109375" style="123" customWidth="1"/>
    <col min="4" max="4" width="27.5703125" style="101" bestFit="1" customWidth="1"/>
    <col min="5" max="5" width="2.7109375" style="110" customWidth="1"/>
    <col min="6" max="6" width="26" style="3" customWidth="1"/>
    <col min="7" max="7" width="4.140625" style="3" customWidth="1"/>
    <col min="8" max="28" width="4" style="3" customWidth="1"/>
    <col min="29" max="29" width="1" style="25" customWidth="1"/>
    <col min="30" max="51" width="2.5703125" style="3" customWidth="1"/>
    <col min="52" max="57" width="9.140625" style="3"/>
    <col min="58" max="58" width="9.140625" style="3" hidden="1" customWidth="1"/>
    <col min="59" max="59" width="8.5703125" style="1" hidden="1" customWidth="1"/>
    <col min="60" max="60" width="9.42578125" style="1" hidden="1" customWidth="1"/>
    <col min="61" max="61" width="6.42578125" style="5" hidden="1" customWidth="1"/>
    <col min="62" max="62" width="7.28515625" style="5" hidden="1" customWidth="1"/>
    <col min="63" max="63" width="8.140625" style="3" hidden="1" customWidth="1"/>
    <col min="64" max="64" width="11.42578125" style="3" hidden="1" customWidth="1"/>
    <col min="65" max="65" width="5" style="3" hidden="1" customWidth="1"/>
    <col min="66" max="66" width="5.28515625" style="3" hidden="1" customWidth="1"/>
    <col min="67" max="67" width="9.140625" style="3" hidden="1" customWidth="1"/>
    <col min="68" max="16384" width="9.140625" style="3"/>
  </cols>
  <sheetData>
    <row r="1" spans="1:66" ht="12.75">
      <c r="B1" s="107"/>
      <c r="C1" s="122"/>
      <c r="D1" s="128"/>
      <c r="E1" s="109"/>
      <c r="F1" s="2"/>
      <c r="H1" s="4"/>
    </row>
    <row r="4" spans="1:66">
      <c r="G4" s="6"/>
      <c r="H4" s="26">
        <v>1</v>
      </c>
      <c r="I4" s="26">
        <v>2</v>
      </c>
      <c r="J4" s="26">
        <v>3</v>
      </c>
      <c r="K4" s="26">
        <v>4</v>
      </c>
      <c r="L4" s="26">
        <v>5</v>
      </c>
      <c r="M4" s="26">
        <v>6</v>
      </c>
      <c r="N4" s="26">
        <v>7</v>
      </c>
      <c r="O4" s="26">
        <v>8</v>
      </c>
      <c r="P4" s="26">
        <v>9</v>
      </c>
      <c r="Q4" s="26">
        <v>10</v>
      </c>
      <c r="R4" s="26">
        <v>11</v>
      </c>
      <c r="S4" s="26">
        <v>12</v>
      </c>
      <c r="T4" s="26">
        <v>13</v>
      </c>
      <c r="U4" s="26">
        <v>14</v>
      </c>
      <c r="V4" s="26">
        <v>15</v>
      </c>
      <c r="W4" s="26">
        <v>16</v>
      </c>
      <c r="X4" s="26">
        <v>17</v>
      </c>
      <c r="Y4" s="26">
        <v>18</v>
      </c>
      <c r="Z4" s="26">
        <v>19</v>
      </c>
      <c r="AA4" s="26">
        <v>20</v>
      </c>
      <c r="AB4" s="26">
        <v>21</v>
      </c>
      <c r="AC4" s="143"/>
    </row>
    <row r="5" spans="1:66" ht="12.75">
      <c r="B5" s="104"/>
      <c r="C5" s="124"/>
      <c r="D5" s="102"/>
      <c r="E5" s="111"/>
      <c r="F5" s="8"/>
      <c r="G5" s="9" t="s">
        <v>405</v>
      </c>
      <c r="H5" s="27" t="s">
        <v>384</v>
      </c>
      <c r="I5" s="27" t="s">
        <v>385</v>
      </c>
      <c r="J5" s="27" t="s">
        <v>386</v>
      </c>
      <c r="K5" s="27" t="s">
        <v>387</v>
      </c>
      <c r="L5" s="27" t="s">
        <v>388</v>
      </c>
      <c r="M5" s="27" t="s">
        <v>389</v>
      </c>
      <c r="N5" s="27" t="s">
        <v>390</v>
      </c>
      <c r="O5" s="27" t="s">
        <v>391</v>
      </c>
      <c r="P5" s="27" t="s">
        <v>392</v>
      </c>
      <c r="Q5" s="27" t="s">
        <v>393</v>
      </c>
      <c r="R5" s="27" t="s">
        <v>394</v>
      </c>
      <c r="S5" s="27" t="s">
        <v>395</v>
      </c>
      <c r="T5" s="27" t="s">
        <v>396</v>
      </c>
      <c r="U5" s="27" t="s">
        <v>397</v>
      </c>
      <c r="V5" s="27" t="s">
        <v>398</v>
      </c>
      <c r="W5" s="27" t="s">
        <v>399</v>
      </c>
      <c r="X5" s="27" t="s">
        <v>400</v>
      </c>
      <c r="Y5" s="27" t="s">
        <v>401</v>
      </c>
      <c r="Z5" s="27" t="s">
        <v>402</v>
      </c>
      <c r="AA5" s="27" t="s">
        <v>403</v>
      </c>
      <c r="AB5" s="27" t="s">
        <v>404</v>
      </c>
      <c r="AC5" s="144"/>
    </row>
    <row r="6" spans="1:66" s="14" customFormat="1" ht="57" customHeight="1">
      <c r="A6" s="115" t="s">
        <v>351</v>
      </c>
      <c r="B6" s="105" t="str">
        <f>pivå!I5</f>
        <v>IND_Bra</v>
      </c>
      <c r="C6" s="125" t="s">
        <v>150</v>
      </c>
      <c r="D6" s="126" t="s">
        <v>148</v>
      </c>
      <c r="E6" s="127" t="s">
        <v>149</v>
      </c>
      <c r="F6" s="126" t="s">
        <v>1948</v>
      </c>
      <c r="G6" s="10" t="str">
        <f>pivå!AE5</f>
        <v>RIKET</v>
      </c>
      <c r="H6" s="10" t="str">
        <f>pivå!J5</f>
        <v>Stockholm</v>
      </c>
      <c r="I6" s="10" t="str">
        <f>pivå!K5</f>
        <v>Uppsala</v>
      </c>
      <c r="J6" s="10" t="str">
        <f>pivå!L5</f>
        <v>Sörmland</v>
      </c>
      <c r="K6" s="10" t="str">
        <f>pivå!M5</f>
        <v>Östergötland</v>
      </c>
      <c r="L6" s="10" t="str">
        <f>pivå!N5</f>
        <v>Jönköping</v>
      </c>
      <c r="M6" s="10" t="str">
        <f>pivå!O5</f>
        <v>Kronoberg</v>
      </c>
      <c r="N6" s="10" t="str">
        <f>pivå!P5</f>
        <v>Kalmar</v>
      </c>
      <c r="O6" s="10" t="str">
        <f>pivå!Q5</f>
        <v>Gotland</v>
      </c>
      <c r="P6" s="10" t="str">
        <f>pivå!R5</f>
        <v>Blekinge</v>
      </c>
      <c r="Q6" s="10" t="str">
        <f>pivå!S5</f>
        <v>Skåne</v>
      </c>
      <c r="R6" s="10" t="str">
        <f>pivå!T5</f>
        <v>Halland</v>
      </c>
      <c r="S6" s="10" t="str">
        <f>pivå!U5</f>
        <v>Västra Götaland</v>
      </c>
      <c r="T6" s="10" t="str">
        <f>pivå!V5</f>
        <v>Värmland</v>
      </c>
      <c r="U6" s="10" t="str">
        <f>pivå!W5</f>
        <v>Örebro</v>
      </c>
      <c r="V6" s="10" t="str">
        <f>pivå!X5</f>
        <v>Västmanland</v>
      </c>
      <c r="W6" s="10" t="str">
        <f>pivå!Y5</f>
        <v>Dalarna</v>
      </c>
      <c r="X6" s="10" t="str">
        <f>pivå!Z5</f>
        <v>Gävleborg</v>
      </c>
      <c r="Y6" s="10" t="str">
        <f>pivå!AA5</f>
        <v>Västernorrland</v>
      </c>
      <c r="Z6" s="10" t="str">
        <f>pivå!AB5</f>
        <v>Jämtland</v>
      </c>
      <c r="AA6" s="10" t="str">
        <f>pivå!AC5</f>
        <v>Västerbotten</v>
      </c>
      <c r="AB6" s="135" t="str">
        <f>pivå!AD5</f>
        <v>Norrbotten</v>
      </c>
      <c r="AC6" s="148"/>
      <c r="AD6" s="142" t="str">
        <f>pivå!AE5</f>
        <v>RIKET</v>
      </c>
      <c r="AE6" s="10" t="str">
        <f>pivå!J5</f>
        <v>Stockholm</v>
      </c>
      <c r="AF6" s="10" t="str">
        <f>pivå!K5</f>
        <v>Uppsala</v>
      </c>
      <c r="AG6" s="10" t="str">
        <f>pivå!L5</f>
        <v>Sörmland</v>
      </c>
      <c r="AH6" s="10" t="str">
        <f>pivå!M5</f>
        <v>Östergötland</v>
      </c>
      <c r="AI6" s="10" t="str">
        <f>pivå!N5</f>
        <v>Jönköping</v>
      </c>
      <c r="AJ6" s="10" t="str">
        <f>pivå!O5</f>
        <v>Kronoberg</v>
      </c>
      <c r="AK6" s="10" t="str">
        <f>pivå!P5</f>
        <v>Kalmar</v>
      </c>
      <c r="AL6" s="10" t="str">
        <f>pivå!Q5</f>
        <v>Gotland</v>
      </c>
      <c r="AM6" s="10" t="str">
        <f>pivå!R5</f>
        <v>Blekinge</v>
      </c>
      <c r="AN6" s="10" t="str">
        <f>pivå!S5</f>
        <v>Skåne</v>
      </c>
      <c r="AO6" s="10" t="str">
        <f>pivå!T5</f>
        <v>Halland</v>
      </c>
      <c r="AP6" s="10" t="str">
        <f>pivå!U5</f>
        <v>Västra Götaland</v>
      </c>
      <c r="AQ6" s="10" t="str">
        <f>pivå!V5</f>
        <v>Värmland</v>
      </c>
      <c r="AR6" s="10" t="str">
        <f>pivå!W5</f>
        <v>Örebro</v>
      </c>
      <c r="AS6" s="10" t="str">
        <f>pivå!X5</f>
        <v>Västmanland</v>
      </c>
      <c r="AT6" s="10" t="str">
        <f>pivå!Y5</f>
        <v>Dalarna</v>
      </c>
      <c r="AU6" s="10" t="str">
        <f>pivå!Z5</f>
        <v>Gävleborg</v>
      </c>
      <c r="AV6" s="10" t="str">
        <f>pivå!AA5</f>
        <v>Västernorrland</v>
      </c>
      <c r="AW6" s="10" t="str">
        <f>pivå!AB5</f>
        <v>Jämtland</v>
      </c>
      <c r="AX6" s="10" t="str">
        <f>pivå!AC5</f>
        <v>Västerbotten</v>
      </c>
      <c r="AY6" s="10" t="str">
        <f>pivå!AD5</f>
        <v>Norrbotten</v>
      </c>
      <c r="AZ6" s="11"/>
      <c r="BA6" s="11"/>
      <c r="BB6" s="11"/>
      <c r="BC6" s="11"/>
      <c r="BD6" s="11"/>
      <c r="BE6" s="11"/>
      <c r="BF6" s="11"/>
      <c r="BG6" s="12" t="s">
        <v>352</v>
      </c>
      <c r="BH6" s="12" t="s">
        <v>353</v>
      </c>
      <c r="BI6" s="13" t="s">
        <v>354</v>
      </c>
      <c r="BJ6" s="13" t="s">
        <v>355</v>
      </c>
      <c r="BK6" s="11"/>
      <c r="BM6" s="14" t="s">
        <v>356</v>
      </c>
      <c r="BN6" s="14" t="s">
        <v>357</v>
      </c>
    </row>
    <row r="7" spans="1:66" s="20" customFormat="1" ht="10.5" customHeight="1">
      <c r="A7" s="116"/>
      <c r="B7" s="105">
        <f>pivå!I6</f>
        <v>0</v>
      </c>
      <c r="C7" s="120" t="str">
        <f>pivå!G6</f>
        <v>Ny</v>
      </c>
      <c r="D7" s="103" t="str">
        <f>pivå!C6</f>
        <v>Hälsotillstånd, dödlighet med mera</v>
      </c>
      <c r="E7" s="112">
        <f>pivå!D6</f>
        <v>1</v>
      </c>
      <c r="F7" s="15" t="str">
        <f>pivå!F6</f>
        <v>Återstående medellivslängd. Kvinnor</v>
      </c>
      <c r="G7" s="31">
        <f>pivå!AE6</f>
        <v>82.91</v>
      </c>
      <c r="H7" s="16">
        <f>pivå!J6</f>
        <v>83.19</v>
      </c>
      <c r="I7" s="16">
        <f>pivå!K6</f>
        <v>83.38</v>
      </c>
      <c r="J7" s="16">
        <f>pivå!L6</f>
        <v>82.34</v>
      </c>
      <c r="K7" s="16">
        <f>pivå!M6</f>
        <v>82.67</v>
      </c>
      <c r="L7" s="16">
        <f>pivå!N6</f>
        <v>83.18</v>
      </c>
      <c r="M7" s="16">
        <f>pivå!O6</f>
        <v>83.46</v>
      </c>
      <c r="N7" s="16">
        <f>pivå!P6</f>
        <v>82.8</v>
      </c>
      <c r="O7" s="16">
        <f>pivå!Q6</f>
        <v>82.76</v>
      </c>
      <c r="P7" s="16">
        <f>pivå!R6</f>
        <v>83.01</v>
      </c>
      <c r="Q7" s="16">
        <f>pivå!S6</f>
        <v>82.97</v>
      </c>
      <c r="R7" s="16">
        <f>pivå!T6</f>
        <v>83.93</v>
      </c>
      <c r="S7" s="16">
        <f>pivå!U6</f>
        <v>82.97</v>
      </c>
      <c r="T7" s="16">
        <f>pivå!V6</f>
        <v>82.38</v>
      </c>
      <c r="U7" s="16">
        <f>pivå!W6</f>
        <v>82.76</v>
      </c>
      <c r="V7" s="16">
        <f>pivå!X6</f>
        <v>82.61</v>
      </c>
      <c r="W7" s="16">
        <f>pivå!Y6</f>
        <v>82.83</v>
      </c>
      <c r="X7" s="16">
        <f>pivå!Z6</f>
        <v>81.96</v>
      </c>
      <c r="Y7" s="16">
        <f>pivå!AA6</f>
        <v>82.32</v>
      </c>
      <c r="Z7" s="16">
        <f>pivå!AB6</f>
        <v>82.09</v>
      </c>
      <c r="AA7" s="16">
        <f>pivå!AC6</f>
        <v>83.02</v>
      </c>
      <c r="AB7" s="136">
        <f>pivå!AD6</f>
        <v>82.26</v>
      </c>
      <c r="AC7" s="149"/>
      <c r="AD7" s="154">
        <f>IF(Pilar!$B7=1,IF(pivå!AE6&gt;Tidigare_värde!AE6,-1,1),IF(pivå!AE6&lt;Tidigare_värde!AE6,-1,1))*((Tidigare_värde!AE6+1)/(Tidigare_värde!AE6+1))*((pivå!AE6+1)/(pivå!AE6+1))</f>
        <v>1</v>
      </c>
      <c r="AE7" s="153">
        <f>IF(Pilar!$B7=1,IF(pivå!J6&gt;Tidigare_värde!J6,-1,1),IF(pivå!J6&lt;Tidigare_värde!J6,-1,1))*((Tidigare_värde!J6+1)/(Tidigare_värde!J6+1))*((pivå!J6+1)/(pivå!J6+1))</f>
        <v>1</v>
      </c>
      <c r="AF7" s="153">
        <f>IF(Pilar!$B7=1,IF(pivå!K6&gt;Tidigare_värde!K6,-1,1),IF(pivå!K6&lt;Tidigare_värde!K6,-1,1))*((Tidigare_värde!K6+1)/(Tidigare_värde!K6+1))*((pivå!K6+1)/(pivå!K6+1))</f>
        <v>1</v>
      </c>
      <c r="AG7" s="153">
        <f>IF(Pilar!$B7=1,IF(pivå!L6&gt;Tidigare_värde!L6,-1,1),IF(pivå!L6&lt;Tidigare_värde!L6,-1,1))*((Tidigare_värde!L6+1)/(Tidigare_värde!L6+1))*((pivå!L6+1)/(pivå!L6+1))</f>
        <v>-1</v>
      </c>
      <c r="AH7" s="153">
        <f>IF(Pilar!$B7=1,IF(pivå!M6&gt;Tidigare_värde!M6,-1,1),IF(pivå!M6&lt;Tidigare_värde!M6,-1,1))*((Tidigare_värde!M6+1)/(Tidigare_värde!M6+1))*((pivå!M6+1)/(pivå!M6+1))</f>
        <v>1</v>
      </c>
      <c r="AI7" s="153">
        <f>IF(Pilar!$B7=1,IF(pivå!N6&gt;Tidigare_värde!N6,-1,1),IF(pivå!N6&lt;Tidigare_värde!N6,-1,1))*((Tidigare_värde!N6+1)/(Tidigare_värde!N6+1))*((pivå!N6+1)/(pivå!N6+1))</f>
        <v>1</v>
      </c>
      <c r="AJ7" s="153">
        <f>IF(Pilar!$B7=1,IF(pivå!O6&gt;Tidigare_värde!O6,-1,1),IF(pivå!O6&lt;Tidigare_värde!O6,-1,1))*((Tidigare_värde!O6+1)/(Tidigare_värde!O6+1))*((pivå!O6+1)/(pivå!O6+1))</f>
        <v>-1</v>
      </c>
      <c r="AK7" s="153">
        <f>IF(Pilar!$B7=1,IF(pivå!P6&gt;Tidigare_värde!P6,-1,1),IF(pivå!P6&lt;Tidigare_värde!P6,-1,1))*((Tidigare_värde!P6+1)/(Tidigare_värde!P6+1))*((pivå!P6+1)/(pivå!P6+1))</f>
        <v>1</v>
      </c>
      <c r="AL7" s="153">
        <f>IF(Pilar!$B7=1,IF(pivå!Q6&gt;Tidigare_värde!Q6,-1,1),IF(pivå!Q6&lt;Tidigare_värde!Q6,-1,1))*((Tidigare_värde!Q6+1)/(Tidigare_värde!Q6+1))*((pivå!Q6+1)/(pivå!Q6+1))</f>
        <v>1</v>
      </c>
      <c r="AM7" s="153">
        <f>IF(Pilar!$B7=1,IF(pivå!R6&gt;Tidigare_värde!R6,-1,1),IF(pivå!R6&lt;Tidigare_värde!R6,-1,1))*((Tidigare_värde!R6+1)/(Tidigare_värde!R6+1))*((pivå!R6+1)/(pivå!R6+1))</f>
        <v>1</v>
      </c>
      <c r="AN7" s="153">
        <f>IF(Pilar!$B7=1,IF(pivå!S6&gt;Tidigare_värde!S6,-1,1),IF(pivå!S6&lt;Tidigare_värde!S6,-1,1))*((Tidigare_värde!S6+1)/(Tidigare_värde!S6+1))*((pivå!S6+1)/(pivå!S6+1))</f>
        <v>1</v>
      </c>
      <c r="AO7" s="153">
        <f>IF(Pilar!$B7=1,IF(pivå!T6&gt;Tidigare_värde!T6,-1,1),IF(pivå!T6&lt;Tidigare_värde!T6,-1,1))*((Tidigare_värde!T6+1)/(Tidigare_värde!T6+1))*((pivå!T6+1)/(pivå!T6+1))</f>
        <v>1</v>
      </c>
      <c r="AP7" s="153">
        <f>IF(Pilar!$B7=1,IF(pivå!U6&gt;Tidigare_värde!U6,-1,1),IF(pivå!U6&lt;Tidigare_värde!U6,-1,1))*((Tidigare_värde!U6+1)/(Tidigare_värde!U6+1))*((pivå!U6+1)/(pivå!U6+1))</f>
        <v>1</v>
      </c>
      <c r="AQ7" s="153">
        <f>IF(Pilar!$B7=1,IF(pivå!V6&gt;Tidigare_värde!V6,-1,1),IF(pivå!V6&lt;Tidigare_värde!V6,-1,1))*((Tidigare_värde!V6+1)/(Tidigare_värde!V6+1))*((pivå!V6+1)/(pivå!V6+1))</f>
        <v>1</v>
      </c>
      <c r="AR7" s="153">
        <f>IF(Pilar!$B7=1,IF(pivå!W6&gt;Tidigare_värde!W6,-1,1),IF(pivå!W6&lt;Tidigare_värde!W6,-1,1))*((Tidigare_värde!W6+1)/(Tidigare_värde!W6+1))*((pivå!W6+1)/(pivå!W6+1))</f>
        <v>1</v>
      </c>
      <c r="AS7" s="153">
        <f>IF(Pilar!$B7=1,IF(pivå!X6&gt;Tidigare_värde!X6,-1,1),IF(pivå!X6&lt;Tidigare_värde!X6,-1,1))*((Tidigare_värde!X6+1)/(Tidigare_värde!X6+1))*((pivå!X6+1)/(pivå!X6+1))</f>
        <v>1</v>
      </c>
      <c r="AT7" s="153">
        <f>IF(Pilar!$B7=1,IF(pivå!Y6&gt;Tidigare_värde!Y6,-1,1),IF(pivå!Y6&lt;Tidigare_värde!Y6,-1,1))*((Tidigare_värde!Y6+1)/(Tidigare_värde!Y6+1))*((pivå!Y6+1)/(pivå!Y6+1))</f>
        <v>1</v>
      </c>
      <c r="AU7" s="153">
        <f>IF(Pilar!$B7=1,IF(pivå!Z6&gt;Tidigare_värde!Z6,-1,1),IF(pivå!Z6&lt;Tidigare_värde!Z6,-1,1))*((Tidigare_värde!Z6+1)/(Tidigare_värde!Z6+1))*((pivå!Z6+1)/(pivå!Z6+1))</f>
        <v>1</v>
      </c>
      <c r="AV7" s="153">
        <f>IF(Pilar!$B7=1,IF(pivå!AA6&gt;Tidigare_värde!AA6,-1,1),IF(pivå!AA6&lt;Tidigare_värde!AA6,-1,1))*((Tidigare_värde!AA6+1)/(Tidigare_värde!AA6+1))*((pivå!AA6+1)/(pivå!AA6+1))</f>
        <v>1</v>
      </c>
      <c r="AW7" s="153">
        <f>IF(Pilar!$B7=1,IF(pivå!AB6&gt;Tidigare_värde!AB6,-1,1),IF(pivå!AB6&lt;Tidigare_värde!AB6,-1,1))*((Tidigare_värde!AB6+1)/(Tidigare_värde!AB6+1))*((pivå!AB6+1)/(pivå!AB6+1))</f>
        <v>1</v>
      </c>
      <c r="AX7" s="153">
        <f>IF(Pilar!$B7=1,IF(pivå!AC6&gt;Tidigare_värde!AC6,-1,1),IF(pivå!AC6&lt;Tidigare_värde!AC6,-1,1))*((Tidigare_värde!AC6+1)/(Tidigare_värde!AC6+1))*((pivå!AC6+1)/(pivå!AC6+1))</f>
        <v>1</v>
      </c>
      <c r="AY7" s="153">
        <f>IF(Pilar!$B7=1,IF(pivå!AD6&gt;Tidigare_värde!AD6,-1,1),IF(pivå!AD6&lt;Tidigare_värde!AD6,-1,1))*((Tidigare_värde!AD6+1)/(Tidigare_värde!AD6+1))*((pivå!AD6+1)/(pivå!AD6+1))</f>
        <v>1</v>
      </c>
      <c r="AZ7" s="17"/>
      <c r="BA7" s="17"/>
      <c r="BB7" s="17"/>
      <c r="BC7" s="17"/>
      <c r="BD7" s="17"/>
      <c r="BE7" s="17"/>
      <c r="BF7" s="17"/>
      <c r="BG7" s="18">
        <f t="shared" ref="BG7:BG70" si="0">IF(B7=1,1/0,LARGE(H7:AB7,7))</f>
        <v>83.01</v>
      </c>
      <c r="BH7" s="18" t="e">
        <f t="shared" ref="BH7:BH70" si="1">IF(B7=1,SMALL(H7:AB7,7),1/0)</f>
        <v>#DIV/0!</v>
      </c>
      <c r="BI7" s="19">
        <f t="shared" ref="BI7:BI38" si="2">IF(B7=1,SMALL(H7:AB7,14),SMALL(H7:AB7,14))</f>
        <v>82.97</v>
      </c>
      <c r="BJ7" s="19">
        <f t="shared" ref="BJ7:BJ70" si="3">IF(B7=1,SMALL(H7:AB7,8),LARGE(H7:AB7,14))</f>
        <v>82.67</v>
      </c>
      <c r="BL7" s="17"/>
      <c r="BM7" s="21">
        <f t="shared" ref="BM7:BM38" si="4">MAX(H7:AB7)</f>
        <v>83.93</v>
      </c>
      <c r="BN7" s="22">
        <f t="shared" ref="BN7:BN38" si="5">MIN(H7:AB7)</f>
        <v>81.96</v>
      </c>
    </row>
    <row r="8" spans="1:66" s="20" customFormat="1" ht="10.5" customHeight="1">
      <c r="A8" s="116">
        <f t="shared" ref="A8:A71" si="6">AVERAGE(H8:AB8)</f>
        <v>78.656190476190488</v>
      </c>
      <c r="B8" s="105">
        <f>pivå!I7</f>
        <v>0</v>
      </c>
      <c r="C8" s="120" t="str">
        <f>pivå!G7</f>
        <v>Ny</v>
      </c>
      <c r="D8" s="103">
        <f>pivå!C7</f>
        <v>0</v>
      </c>
      <c r="E8" s="112">
        <f>pivå!D7</f>
        <v>0</v>
      </c>
      <c r="F8" s="15" t="str">
        <f>pivå!F7</f>
        <v>Återstående medellivslängd. Män</v>
      </c>
      <c r="G8" s="31">
        <f>pivå!AE7</f>
        <v>78.709999999999994</v>
      </c>
      <c r="H8" s="16">
        <f>pivå!J7</f>
        <v>78.84</v>
      </c>
      <c r="I8" s="16">
        <f>pivå!K7</f>
        <v>79.72</v>
      </c>
      <c r="J8" s="16">
        <f>pivå!L7</f>
        <v>78.31</v>
      </c>
      <c r="K8" s="16">
        <f>pivå!M7</f>
        <v>79.12</v>
      </c>
      <c r="L8" s="16">
        <f>pivå!N7</f>
        <v>79.180000000000007</v>
      </c>
      <c r="M8" s="16">
        <f>pivå!O7</f>
        <v>79.510000000000005</v>
      </c>
      <c r="N8" s="16">
        <f>pivå!P7</f>
        <v>78.2</v>
      </c>
      <c r="O8" s="16">
        <f>pivå!Q7</f>
        <v>78.86</v>
      </c>
      <c r="P8" s="16">
        <f>pivå!R7</f>
        <v>79.06</v>
      </c>
      <c r="Q8" s="16">
        <f>pivå!S7</f>
        <v>78.75</v>
      </c>
      <c r="R8" s="16">
        <f>pivå!T7</f>
        <v>79.72</v>
      </c>
      <c r="S8" s="16">
        <f>pivå!U7</f>
        <v>78.67</v>
      </c>
      <c r="T8" s="16">
        <f>pivå!V7</f>
        <v>78</v>
      </c>
      <c r="U8" s="16">
        <f>pivå!W7</f>
        <v>78.510000000000005</v>
      </c>
      <c r="V8" s="16">
        <f>pivå!X7</f>
        <v>78.62</v>
      </c>
      <c r="W8" s="16">
        <f>pivå!Y7</f>
        <v>78.62</v>
      </c>
      <c r="X8" s="16">
        <f>pivå!Z7</f>
        <v>77.790000000000006</v>
      </c>
      <c r="Y8" s="16">
        <f>pivå!AA7</f>
        <v>77.7</v>
      </c>
      <c r="Z8" s="16">
        <f>pivå!AB7</f>
        <v>78.09</v>
      </c>
      <c r="AA8" s="16">
        <f>pivå!AC7</f>
        <v>78.89</v>
      </c>
      <c r="AB8" s="136">
        <f>pivå!AD7</f>
        <v>77.62</v>
      </c>
      <c r="AC8" s="149"/>
      <c r="AD8" s="154">
        <f>IF(Pilar!$B8=1,IF(pivå!AE7&gt;Tidigare_värde!AE7,-1,1),IF(pivå!AE7&lt;Tidigare_värde!AE7,-1,1))*((Tidigare_värde!AE7+1)/(Tidigare_värde!AE7+1))*((pivå!AE7+1)/(pivå!AE7+1))</f>
        <v>1</v>
      </c>
      <c r="AE8" s="153">
        <f>IF(Pilar!$B8=1,IF(pivå!J7&gt;Tidigare_värde!J7,-1,1),IF(pivå!J7&lt;Tidigare_värde!J7,-1,1))*((Tidigare_värde!J7+1)/(Tidigare_värde!J7+1))*((pivå!J7+1)/(pivå!J7+1))</f>
        <v>1</v>
      </c>
      <c r="AF8" s="153">
        <f>IF(Pilar!$B8=1,IF(pivå!K7&gt;Tidigare_värde!K7,-1,1),IF(pivå!K7&lt;Tidigare_värde!K7,-1,1))*((Tidigare_värde!K7+1)/(Tidigare_värde!K7+1))*((pivå!K7+1)/(pivå!K7+1))</f>
        <v>1</v>
      </c>
      <c r="AG8" s="153">
        <f>IF(Pilar!$B8=1,IF(pivå!L7&gt;Tidigare_värde!L7,-1,1),IF(pivå!L7&lt;Tidigare_värde!L7,-1,1))*((Tidigare_värde!L7+1)/(Tidigare_värde!L7+1))*((pivå!L7+1)/(pivå!L7+1))</f>
        <v>1</v>
      </c>
      <c r="AH8" s="153">
        <f>IF(Pilar!$B8=1,IF(pivå!M7&gt;Tidigare_värde!M7,-1,1),IF(pivå!M7&lt;Tidigare_värde!M7,-1,1))*((Tidigare_värde!M7+1)/(Tidigare_värde!M7+1))*((pivå!M7+1)/(pivå!M7+1))</f>
        <v>1</v>
      </c>
      <c r="AI8" s="153">
        <f>IF(Pilar!$B8=1,IF(pivå!N7&gt;Tidigare_värde!N7,-1,1),IF(pivå!N7&lt;Tidigare_värde!N7,-1,1))*((Tidigare_värde!N7+1)/(Tidigare_värde!N7+1))*((pivå!N7+1)/(pivå!N7+1))</f>
        <v>1</v>
      </c>
      <c r="AJ8" s="153">
        <f>IF(Pilar!$B8=1,IF(pivå!O7&gt;Tidigare_värde!O7,-1,1),IF(pivå!O7&lt;Tidigare_värde!O7,-1,1))*((Tidigare_värde!O7+1)/(Tidigare_värde!O7+1))*((pivå!O7+1)/(pivå!O7+1))</f>
        <v>1</v>
      </c>
      <c r="AK8" s="153">
        <f>IF(Pilar!$B8=1,IF(pivå!P7&gt;Tidigare_värde!P7,-1,1),IF(pivå!P7&lt;Tidigare_värde!P7,-1,1))*((Tidigare_värde!P7+1)/(Tidigare_värde!P7+1))*((pivå!P7+1)/(pivå!P7+1))</f>
        <v>1</v>
      </c>
      <c r="AL8" s="153">
        <f>IF(Pilar!$B8=1,IF(pivå!Q7&gt;Tidigare_värde!Q7,-1,1),IF(pivå!Q7&lt;Tidigare_värde!Q7,-1,1))*((Tidigare_värde!Q7+1)/(Tidigare_värde!Q7+1))*((pivå!Q7+1)/(pivå!Q7+1))</f>
        <v>1</v>
      </c>
      <c r="AM8" s="153">
        <f>IF(Pilar!$B8=1,IF(pivå!R7&gt;Tidigare_värde!R7,-1,1),IF(pivå!R7&lt;Tidigare_värde!R7,-1,1))*((Tidigare_värde!R7+1)/(Tidigare_värde!R7+1))*((pivå!R7+1)/(pivå!R7+1))</f>
        <v>1</v>
      </c>
      <c r="AN8" s="153">
        <f>IF(Pilar!$B8=1,IF(pivå!S7&gt;Tidigare_värde!S7,-1,1),IF(pivå!S7&lt;Tidigare_värde!S7,-1,1))*((Tidigare_värde!S7+1)/(Tidigare_värde!S7+1))*((pivå!S7+1)/(pivå!S7+1))</f>
        <v>1</v>
      </c>
      <c r="AO8" s="153">
        <f>IF(Pilar!$B8=1,IF(pivå!T7&gt;Tidigare_värde!T7,-1,1),IF(pivå!T7&lt;Tidigare_värde!T7,-1,1))*((Tidigare_värde!T7+1)/(Tidigare_värde!T7+1))*((pivå!T7+1)/(pivå!T7+1))</f>
        <v>1</v>
      </c>
      <c r="AP8" s="153">
        <f>IF(Pilar!$B8=1,IF(pivå!U7&gt;Tidigare_värde!U7,-1,1),IF(pivå!U7&lt;Tidigare_värde!U7,-1,1))*((Tidigare_värde!U7+1)/(Tidigare_värde!U7+1))*((pivå!U7+1)/(pivå!U7+1))</f>
        <v>1</v>
      </c>
      <c r="AQ8" s="153">
        <f>IF(Pilar!$B8=1,IF(pivå!V7&gt;Tidigare_värde!V7,-1,1),IF(pivå!V7&lt;Tidigare_värde!V7,-1,1))*((Tidigare_värde!V7+1)/(Tidigare_värde!V7+1))*((pivå!V7+1)/(pivå!V7+1))</f>
        <v>1</v>
      </c>
      <c r="AR8" s="153">
        <f>IF(Pilar!$B8=1,IF(pivå!W7&gt;Tidigare_värde!W7,-1,1),IF(pivå!W7&lt;Tidigare_värde!W7,-1,1))*((Tidigare_värde!W7+1)/(Tidigare_värde!W7+1))*((pivå!W7+1)/(pivå!W7+1))</f>
        <v>1</v>
      </c>
      <c r="AS8" s="153">
        <f>IF(Pilar!$B8=1,IF(pivå!X7&gt;Tidigare_värde!X7,-1,1),IF(pivå!X7&lt;Tidigare_värde!X7,-1,1))*((Tidigare_värde!X7+1)/(Tidigare_värde!X7+1))*((pivå!X7+1)/(pivå!X7+1))</f>
        <v>1</v>
      </c>
      <c r="AT8" s="153">
        <f>IF(Pilar!$B8=1,IF(pivå!Y7&gt;Tidigare_värde!Y7,-1,1),IF(pivå!Y7&lt;Tidigare_värde!Y7,-1,1))*((Tidigare_värde!Y7+1)/(Tidigare_värde!Y7+1))*((pivå!Y7+1)/(pivå!Y7+1))</f>
        <v>1</v>
      </c>
      <c r="AU8" s="153">
        <f>IF(Pilar!$B8=1,IF(pivå!Z7&gt;Tidigare_värde!Z7,-1,1),IF(pivå!Z7&lt;Tidigare_värde!Z7,-1,1))*((Tidigare_värde!Z7+1)/(Tidigare_värde!Z7+1))*((pivå!Z7+1)/(pivå!Z7+1))</f>
        <v>1</v>
      </c>
      <c r="AV8" s="153">
        <f>IF(Pilar!$B8=1,IF(pivå!AA7&gt;Tidigare_värde!AA7,-1,1),IF(pivå!AA7&lt;Tidigare_värde!AA7,-1,1))*((Tidigare_värde!AA7+1)/(Tidigare_värde!AA7+1))*((pivå!AA7+1)/(pivå!AA7+1))</f>
        <v>1</v>
      </c>
      <c r="AW8" s="153">
        <f>IF(Pilar!$B8=1,IF(pivå!AB7&gt;Tidigare_värde!AB7,-1,1),IF(pivå!AB7&lt;Tidigare_värde!AB7,-1,1))*((Tidigare_värde!AB7+1)/(Tidigare_värde!AB7+1))*((pivå!AB7+1)/(pivå!AB7+1))</f>
        <v>1</v>
      </c>
      <c r="AX8" s="153">
        <f>IF(Pilar!$B8=1,IF(pivå!AC7&gt;Tidigare_värde!AC7,-1,1),IF(pivå!AC7&lt;Tidigare_värde!AC7,-1,1))*((Tidigare_värde!AC7+1)/(Tidigare_värde!AC7+1))*((pivå!AC7+1)/(pivå!AC7+1))</f>
        <v>1</v>
      </c>
      <c r="AY8" s="153">
        <f>IF(Pilar!$B8=1,IF(pivå!AD7&gt;Tidigare_värde!AD7,-1,1),IF(pivå!AD7&lt;Tidigare_värde!AD7,-1,1))*((Tidigare_värde!AD7+1)/(Tidigare_värde!AD7+1))*((pivå!AD7+1)/(pivå!AD7+1))</f>
        <v>1</v>
      </c>
      <c r="AZ8" s="17"/>
      <c r="BA8" s="17"/>
      <c r="BB8" s="17"/>
      <c r="BC8" s="17"/>
      <c r="BD8" s="17"/>
      <c r="BE8" s="17"/>
      <c r="BF8" s="17"/>
      <c r="BG8" s="18">
        <f t="shared" si="0"/>
        <v>78.89</v>
      </c>
      <c r="BH8" s="18" t="e">
        <f t="shared" si="1"/>
        <v>#DIV/0!</v>
      </c>
      <c r="BI8" s="19">
        <f t="shared" si="2"/>
        <v>78.86</v>
      </c>
      <c r="BJ8" s="19">
        <f t="shared" si="3"/>
        <v>78.510000000000005</v>
      </c>
      <c r="BL8" s="17"/>
      <c r="BM8" s="21">
        <f t="shared" si="4"/>
        <v>79.72</v>
      </c>
      <c r="BN8" s="22">
        <f t="shared" si="5"/>
        <v>77.62</v>
      </c>
    </row>
    <row r="9" spans="1:66" s="20" customFormat="1" ht="10.5" customHeight="1">
      <c r="A9" s="116">
        <f t="shared" si="6"/>
        <v>67.38095238095238</v>
      </c>
      <c r="B9" s="105">
        <f>pivå!I8</f>
        <v>0</v>
      </c>
      <c r="C9" s="120" t="str">
        <f>pivå!G8</f>
        <v>Ny</v>
      </c>
      <c r="D9" s="103">
        <f>pivå!C8</f>
        <v>0</v>
      </c>
      <c r="E9" s="112">
        <f>pivå!D8</f>
        <v>2</v>
      </c>
      <c r="F9" s="15" t="str">
        <f>pivå!F8</f>
        <v>Självskattat gott allmänt hälsotillstånd. Kvinnor</v>
      </c>
      <c r="G9" s="31">
        <f>pivå!AE8</f>
        <v>68</v>
      </c>
      <c r="H9" s="16">
        <f>pivå!J8</f>
        <v>70</v>
      </c>
      <c r="I9" s="16">
        <f>pivå!K8</f>
        <v>73</v>
      </c>
      <c r="J9" s="16">
        <f>pivå!L8</f>
        <v>68</v>
      </c>
      <c r="K9" s="16">
        <f>pivå!M8</f>
        <v>69</v>
      </c>
      <c r="L9" s="16">
        <f>pivå!N8</f>
        <v>66</v>
      </c>
      <c r="M9" s="16">
        <f>pivå!O8</f>
        <v>72</v>
      </c>
      <c r="N9" s="16">
        <f>pivå!P8</f>
        <v>68</v>
      </c>
      <c r="O9" s="16">
        <f>pivå!Q8</f>
        <v>62</v>
      </c>
      <c r="P9" s="16">
        <f>pivå!R8</f>
        <v>63</v>
      </c>
      <c r="Q9" s="16">
        <f>pivå!S8</f>
        <v>69</v>
      </c>
      <c r="R9" s="16">
        <f>pivå!T8</f>
        <v>72</v>
      </c>
      <c r="S9" s="16">
        <f>pivå!U8</f>
        <v>67</v>
      </c>
      <c r="T9" s="16">
        <f>pivå!V8</f>
        <v>66</v>
      </c>
      <c r="U9" s="16">
        <f>pivå!W8</f>
        <v>65</v>
      </c>
      <c r="V9" s="16">
        <f>pivå!X8</f>
        <v>67</v>
      </c>
      <c r="W9" s="16">
        <f>pivå!Y8</f>
        <v>69</v>
      </c>
      <c r="X9" s="16">
        <f>pivå!Z8</f>
        <v>65</v>
      </c>
      <c r="Y9" s="16">
        <f>pivå!AA8</f>
        <v>66</v>
      </c>
      <c r="Z9" s="16">
        <f>pivå!AB8</f>
        <v>66</v>
      </c>
      <c r="AA9" s="16">
        <f>pivå!AC8</f>
        <v>65</v>
      </c>
      <c r="AB9" s="136">
        <f>pivå!AD8</f>
        <v>67</v>
      </c>
      <c r="AC9" s="149"/>
      <c r="AD9" s="154" t="e">
        <f>IF(Pilar!$B9=1,IF(pivå!AE8&gt;Tidigare_värde!AE8,-1,1),IF(pivå!AE8&lt;Tidigare_värde!AE8,-1,1))*((Tidigare_värde!AE8+1)/(Tidigare_värde!AE8+1))*((pivå!AE8+1)/(pivå!AE8+1))</f>
        <v>#VALUE!</v>
      </c>
      <c r="AE9" s="153" t="e">
        <f>IF(Pilar!$B9=1,IF(pivå!J8&gt;Tidigare_värde!J8,-1,1),IF(pivå!J8&lt;Tidigare_värde!J8,-1,1))*((Tidigare_värde!J8+1)/(Tidigare_värde!J8+1))*((pivå!J8+1)/(pivå!J8+1))</f>
        <v>#VALUE!</v>
      </c>
      <c r="AF9" s="153" t="e">
        <f>IF(Pilar!$B9=1,IF(pivå!K8&gt;Tidigare_värde!K8,-1,1),IF(pivå!K8&lt;Tidigare_värde!K8,-1,1))*((Tidigare_värde!K8+1)/(Tidigare_värde!K8+1))*((pivå!K8+1)/(pivå!K8+1))</f>
        <v>#VALUE!</v>
      </c>
      <c r="AG9" s="153" t="e">
        <f>IF(Pilar!$B9=1,IF(pivå!L8&gt;Tidigare_värde!L8,-1,1),IF(pivå!L8&lt;Tidigare_värde!L8,-1,1))*((Tidigare_värde!L8+1)/(Tidigare_värde!L8+1))*((pivå!L8+1)/(pivå!L8+1))</f>
        <v>#VALUE!</v>
      </c>
      <c r="AH9" s="153" t="e">
        <f>IF(Pilar!$B9=1,IF(pivå!M8&gt;Tidigare_värde!M8,-1,1),IF(pivå!M8&lt;Tidigare_värde!M8,-1,1))*((Tidigare_värde!M8+1)/(Tidigare_värde!M8+1))*((pivå!M8+1)/(pivå!M8+1))</f>
        <v>#VALUE!</v>
      </c>
      <c r="AI9" s="153" t="e">
        <f>IF(Pilar!$B9=1,IF(pivå!N8&gt;Tidigare_värde!N8,-1,1),IF(pivå!N8&lt;Tidigare_värde!N8,-1,1))*((Tidigare_värde!N8+1)/(Tidigare_värde!N8+1))*((pivå!N8+1)/(pivå!N8+1))</f>
        <v>#VALUE!</v>
      </c>
      <c r="AJ9" s="153" t="e">
        <f>IF(Pilar!$B9=1,IF(pivå!O8&gt;Tidigare_värde!O8,-1,1),IF(pivå!O8&lt;Tidigare_värde!O8,-1,1))*((Tidigare_värde!O8+1)/(Tidigare_värde!O8+1))*((pivå!O8+1)/(pivå!O8+1))</f>
        <v>#VALUE!</v>
      </c>
      <c r="AK9" s="153" t="e">
        <f>IF(Pilar!$B9=1,IF(pivå!P8&gt;Tidigare_värde!P8,-1,1),IF(pivå!P8&lt;Tidigare_värde!P8,-1,1))*((Tidigare_värde!P8+1)/(Tidigare_värde!P8+1))*((pivå!P8+1)/(pivå!P8+1))</f>
        <v>#VALUE!</v>
      </c>
      <c r="AL9" s="153" t="e">
        <f>IF(Pilar!$B9=1,IF(pivå!Q8&gt;Tidigare_värde!Q8,-1,1),IF(pivå!Q8&lt;Tidigare_värde!Q8,-1,1))*((Tidigare_värde!Q8+1)/(Tidigare_värde!Q8+1))*((pivå!Q8+1)/(pivå!Q8+1))</f>
        <v>#VALUE!</v>
      </c>
      <c r="AM9" s="153" t="e">
        <f>IF(Pilar!$B9=1,IF(pivå!R8&gt;Tidigare_värde!R8,-1,1),IF(pivå!R8&lt;Tidigare_värde!R8,-1,1))*((Tidigare_värde!R8+1)/(Tidigare_värde!R8+1))*((pivå!R8+1)/(pivå!R8+1))</f>
        <v>#VALUE!</v>
      </c>
      <c r="AN9" s="153" t="e">
        <f>IF(Pilar!$B9=1,IF(pivå!S8&gt;Tidigare_värde!S8,-1,1),IF(pivå!S8&lt;Tidigare_värde!S8,-1,1))*((Tidigare_värde!S8+1)/(Tidigare_värde!S8+1))*((pivå!S8+1)/(pivå!S8+1))</f>
        <v>#VALUE!</v>
      </c>
      <c r="AO9" s="153" t="e">
        <f>IF(Pilar!$B9=1,IF(pivå!T8&gt;Tidigare_värde!T8,-1,1),IF(pivå!T8&lt;Tidigare_värde!T8,-1,1))*((Tidigare_värde!T8+1)/(Tidigare_värde!T8+1))*((pivå!T8+1)/(pivå!T8+1))</f>
        <v>#VALUE!</v>
      </c>
      <c r="AP9" s="153" t="e">
        <f>IF(Pilar!$B9=1,IF(pivå!U8&gt;Tidigare_värde!U8,-1,1),IF(pivå!U8&lt;Tidigare_värde!U8,-1,1))*((Tidigare_värde!U8+1)/(Tidigare_värde!U8+1))*((pivå!U8+1)/(pivå!U8+1))</f>
        <v>#VALUE!</v>
      </c>
      <c r="AQ9" s="153" t="e">
        <f>IF(Pilar!$B9=1,IF(pivå!V8&gt;Tidigare_värde!V8,-1,1),IF(pivå!V8&lt;Tidigare_värde!V8,-1,1))*((Tidigare_värde!V8+1)/(Tidigare_värde!V8+1))*((pivå!V8+1)/(pivå!V8+1))</f>
        <v>#VALUE!</v>
      </c>
      <c r="AR9" s="153" t="e">
        <f>IF(Pilar!$B9=1,IF(pivå!W8&gt;Tidigare_värde!W8,-1,1),IF(pivå!W8&lt;Tidigare_värde!W8,-1,1))*((Tidigare_värde!W8+1)/(Tidigare_värde!W8+1))*((pivå!W8+1)/(pivå!W8+1))</f>
        <v>#VALUE!</v>
      </c>
      <c r="AS9" s="153" t="e">
        <f>IF(Pilar!$B9=1,IF(pivå!X8&gt;Tidigare_värde!X8,-1,1),IF(pivå!X8&lt;Tidigare_värde!X8,-1,1))*((Tidigare_värde!X8+1)/(Tidigare_värde!X8+1))*((pivå!X8+1)/(pivå!X8+1))</f>
        <v>#VALUE!</v>
      </c>
      <c r="AT9" s="153" t="e">
        <f>IF(Pilar!$B9=1,IF(pivå!Y8&gt;Tidigare_värde!Y8,-1,1),IF(pivå!Y8&lt;Tidigare_värde!Y8,-1,1))*((Tidigare_värde!Y8+1)/(Tidigare_värde!Y8+1))*((pivå!Y8+1)/(pivå!Y8+1))</f>
        <v>#VALUE!</v>
      </c>
      <c r="AU9" s="153" t="e">
        <f>IF(Pilar!$B9=1,IF(pivå!Z8&gt;Tidigare_värde!Z8,-1,1),IF(pivå!Z8&lt;Tidigare_värde!Z8,-1,1))*((Tidigare_värde!Z8+1)/(Tidigare_värde!Z8+1))*((pivå!Z8+1)/(pivå!Z8+1))</f>
        <v>#VALUE!</v>
      </c>
      <c r="AV9" s="153" t="e">
        <f>IF(Pilar!$B9=1,IF(pivå!AA8&gt;Tidigare_värde!AA8,-1,1),IF(pivå!AA8&lt;Tidigare_värde!AA8,-1,1))*((Tidigare_värde!AA8+1)/(Tidigare_värde!AA8+1))*((pivå!AA8+1)/(pivå!AA8+1))</f>
        <v>#VALUE!</v>
      </c>
      <c r="AW9" s="153" t="e">
        <f>IF(Pilar!$B9=1,IF(pivå!AB8&gt;Tidigare_värde!AB8,-1,1),IF(pivå!AB8&lt;Tidigare_värde!AB8,-1,1))*((Tidigare_värde!AB8+1)/(Tidigare_värde!AB8+1))*((pivå!AB8+1)/(pivå!AB8+1))</f>
        <v>#VALUE!</v>
      </c>
      <c r="AX9" s="153" t="e">
        <f>IF(Pilar!$B9=1,IF(pivå!AC8&gt;Tidigare_värde!AC8,-1,1),IF(pivå!AC8&lt;Tidigare_värde!AC8,-1,1))*((Tidigare_värde!AC8+1)/(Tidigare_värde!AC8+1))*((pivå!AC8+1)/(pivå!AC8+1))</f>
        <v>#VALUE!</v>
      </c>
      <c r="AY9" s="153" t="e">
        <f>IF(Pilar!$B9=1,IF(pivå!AD8&gt;Tidigare_värde!AD8,-1,1),IF(pivå!AD8&lt;Tidigare_värde!AD8,-1,1))*((Tidigare_värde!AD8+1)/(Tidigare_värde!AD8+1))*((pivå!AD8+1)/(pivå!AD8+1))</f>
        <v>#VALUE!</v>
      </c>
      <c r="AZ9" s="17"/>
      <c r="BA9" s="17"/>
      <c r="BB9" s="17"/>
      <c r="BC9" s="17"/>
      <c r="BD9" s="17"/>
      <c r="BE9" s="17"/>
      <c r="BF9" s="17"/>
      <c r="BG9" s="18">
        <f t="shared" si="0"/>
        <v>69</v>
      </c>
      <c r="BH9" s="18" t="e">
        <f t="shared" si="1"/>
        <v>#DIV/0!</v>
      </c>
      <c r="BI9" s="19">
        <f t="shared" si="2"/>
        <v>68</v>
      </c>
      <c r="BJ9" s="19">
        <f t="shared" si="3"/>
        <v>66</v>
      </c>
      <c r="BL9" s="17"/>
      <c r="BM9" s="21">
        <f t="shared" si="4"/>
        <v>73</v>
      </c>
      <c r="BN9" s="22">
        <f t="shared" si="5"/>
        <v>62</v>
      </c>
    </row>
    <row r="10" spans="1:66" s="20" customFormat="1" ht="10.5" customHeight="1">
      <c r="A10" s="116">
        <f t="shared" si="6"/>
        <v>72.476190476190482</v>
      </c>
      <c r="B10" s="105">
        <f>pivå!I9</f>
        <v>0</v>
      </c>
      <c r="C10" s="120" t="str">
        <f>pivå!G9</f>
        <v>Ny</v>
      </c>
      <c r="D10" s="103">
        <f>pivå!C9</f>
        <v>0</v>
      </c>
      <c r="E10" s="112">
        <f>pivå!D9</f>
        <v>0</v>
      </c>
      <c r="F10" s="15" t="str">
        <f>pivå!F9</f>
        <v>Självskattat gott allmänt hälsotillstånd. Män</v>
      </c>
      <c r="G10" s="31">
        <f>pivå!AE9</f>
        <v>73</v>
      </c>
      <c r="H10" s="16">
        <f>pivå!J9</f>
        <v>74</v>
      </c>
      <c r="I10" s="16">
        <f>pivå!K9</f>
        <v>71</v>
      </c>
      <c r="J10" s="16">
        <f>pivå!L9</f>
        <v>71</v>
      </c>
      <c r="K10" s="16">
        <f>pivå!M9</f>
        <v>73</v>
      </c>
      <c r="L10" s="16">
        <f>pivå!N9</f>
        <v>74</v>
      </c>
      <c r="M10" s="16">
        <f>pivå!O9</f>
        <v>74</v>
      </c>
      <c r="N10" s="16">
        <f>pivå!P9</f>
        <v>76</v>
      </c>
      <c r="O10" s="16">
        <f>pivå!Q9</f>
        <v>76</v>
      </c>
      <c r="P10" s="16">
        <f>pivå!R9</f>
        <v>70</v>
      </c>
      <c r="Q10" s="16">
        <f>pivå!S9</f>
        <v>73</v>
      </c>
      <c r="R10" s="16">
        <f>pivå!T9</f>
        <v>77</v>
      </c>
      <c r="S10" s="16">
        <f>pivå!U9</f>
        <v>72</v>
      </c>
      <c r="T10" s="16">
        <f>pivå!V9</f>
        <v>71</v>
      </c>
      <c r="U10" s="16">
        <f>pivå!W9</f>
        <v>72</v>
      </c>
      <c r="V10" s="16">
        <f>pivå!X9</f>
        <v>71</v>
      </c>
      <c r="W10" s="16">
        <f>pivå!Y9</f>
        <v>71</v>
      </c>
      <c r="X10" s="16">
        <f>pivå!Z9</f>
        <v>70</v>
      </c>
      <c r="Y10" s="16">
        <f>pivå!AA9</f>
        <v>73</v>
      </c>
      <c r="Z10" s="16">
        <f>pivå!AB9</f>
        <v>67</v>
      </c>
      <c r="AA10" s="16">
        <f>pivå!AC9</f>
        <v>74</v>
      </c>
      <c r="AB10" s="136">
        <f>pivå!AD9</f>
        <v>72</v>
      </c>
      <c r="AC10" s="149"/>
      <c r="AD10" s="154" t="e">
        <f>IF(Pilar!$B10=1,IF(pivå!AE9&gt;Tidigare_värde!AE9,-1,1),IF(pivå!AE9&lt;Tidigare_värde!AE9,-1,1))*((Tidigare_värde!AE9+1)/(Tidigare_värde!AE9+1))*((pivå!AE9+1)/(pivå!AE9+1))</f>
        <v>#VALUE!</v>
      </c>
      <c r="AE10" s="153" t="e">
        <f>IF(Pilar!$B10=1,IF(pivå!J9&gt;Tidigare_värde!J9,-1,1),IF(pivå!J9&lt;Tidigare_värde!J9,-1,1))*((Tidigare_värde!J9+1)/(Tidigare_värde!J9+1))*((pivå!J9+1)/(pivå!J9+1))</f>
        <v>#VALUE!</v>
      </c>
      <c r="AF10" s="153" t="e">
        <f>IF(Pilar!$B10=1,IF(pivå!K9&gt;Tidigare_värde!K9,-1,1),IF(pivå!K9&lt;Tidigare_värde!K9,-1,1))*((Tidigare_värde!K9+1)/(Tidigare_värde!K9+1))*((pivå!K9+1)/(pivå!K9+1))</f>
        <v>#VALUE!</v>
      </c>
      <c r="AG10" s="153" t="e">
        <f>IF(Pilar!$B10=1,IF(pivå!L9&gt;Tidigare_värde!L9,-1,1),IF(pivå!L9&lt;Tidigare_värde!L9,-1,1))*((Tidigare_värde!L9+1)/(Tidigare_värde!L9+1))*((pivå!L9+1)/(pivå!L9+1))</f>
        <v>#VALUE!</v>
      </c>
      <c r="AH10" s="153" t="e">
        <f>IF(Pilar!$B10=1,IF(pivå!M9&gt;Tidigare_värde!M9,-1,1),IF(pivå!M9&lt;Tidigare_värde!M9,-1,1))*((Tidigare_värde!M9+1)/(Tidigare_värde!M9+1))*((pivå!M9+1)/(pivå!M9+1))</f>
        <v>#VALUE!</v>
      </c>
      <c r="AI10" s="153" t="e">
        <f>IF(Pilar!$B10=1,IF(pivå!N9&gt;Tidigare_värde!N9,-1,1),IF(pivå!N9&lt;Tidigare_värde!N9,-1,1))*((Tidigare_värde!N9+1)/(Tidigare_värde!N9+1))*((pivå!N9+1)/(pivå!N9+1))</f>
        <v>#VALUE!</v>
      </c>
      <c r="AJ10" s="153" t="e">
        <f>IF(Pilar!$B10=1,IF(pivå!O9&gt;Tidigare_värde!O9,-1,1),IF(pivå!O9&lt;Tidigare_värde!O9,-1,1))*((Tidigare_värde!O9+1)/(Tidigare_värde!O9+1))*((pivå!O9+1)/(pivå!O9+1))</f>
        <v>#VALUE!</v>
      </c>
      <c r="AK10" s="153" t="e">
        <f>IF(Pilar!$B10=1,IF(pivå!P9&gt;Tidigare_värde!P9,-1,1),IF(pivå!P9&lt;Tidigare_värde!P9,-1,1))*((Tidigare_värde!P9+1)/(Tidigare_värde!P9+1))*((pivå!P9+1)/(pivå!P9+1))</f>
        <v>#VALUE!</v>
      </c>
      <c r="AL10" s="153" t="e">
        <f>IF(Pilar!$B10=1,IF(pivå!Q9&gt;Tidigare_värde!Q9,-1,1),IF(pivå!Q9&lt;Tidigare_värde!Q9,-1,1))*((Tidigare_värde!Q9+1)/(Tidigare_värde!Q9+1))*((pivå!Q9+1)/(pivå!Q9+1))</f>
        <v>#VALUE!</v>
      </c>
      <c r="AM10" s="153" t="e">
        <f>IF(Pilar!$B10=1,IF(pivå!R9&gt;Tidigare_värde!R9,-1,1),IF(pivå!R9&lt;Tidigare_värde!R9,-1,1))*((Tidigare_värde!R9+1)/(Tidigare_värde!R9+1))*((pivå!R9+1)/(pivå!R9+1))</f>
        <v>#VALUE!</v>
      </c>
      <c r="AN10" s="153" t="e">
        <f>IF(Pilar!$B10=1,IF(pivå!S9&gt;Tidigare_värde!S9,-1,1),IF(pivå!S9&lt;Tidigare_värde!S9,-1,1))*((Tidigare_värde!S9+1)/(Tidigare_värde!S9+1))*((pivå!S9+1)/(pivå!S9+1))</f>
        <v>#VALUE!</v>
      </c>
      <c r="AO10" s="153" t="e">
        <f>IF(Pilar!$B10=1,IF(pivå!T9&gt;Tidigare_värde!T9,-1,1),IF(pivå!T9&lt;Tidigare_värde!T9,-1,1))*((Tidigare_värde!T9+1)/(Tidigare_värde!T9+1))*((pivå!T9+1)/(pivå!T9+1))</f>
        <v>#VALUE!</v>
      </c>
      <c r="AP10" s="153" t="e">
        <f>IF(Pilar!$B10=1,IF(pivå!U9&gt;Tidigare_värde!U9,-1,1),IF(pivå!U9&lt;Tidigare_värde!U9,-1,1))*((Tidigare_värde!U9+1)/(Tidigare_värde!U9+1))*((pivå!U9+1)/(pivå!U9+1))</f>
        <v>#VALUE!</v>
      </c>
      <c r="AQ10" s="153" t="e">
        <f>IF(Pilar!$B10=1,IF(pivå!V9&gt;Tidigare_värde!V9,-1,1),IF(pivå!V9&lt;Tidigare_värde!V9,-1,1))*((Tidigare_värde!V9+1)/(Tidigare_värde!V9+1))*((pivå!V9+1)/(pivå!V9+1))</f>
        <v>#VALUE!</v>
      </c>
      <c r="AR10" s="153" t="e">
        <f>IF(Pilar!$B10=1,IF(pivå!W9&gt;Tidigare_värde!W9,-1,1),IF(pivå!W9&lt;Tidigare_värde!W9,-1,1))*((Tidigare_värde!W9+1)/(Tidigare_värde!W9+1))*((pivå!W9+1)/(pivå!W9+1))</f>
        <v>#VALUE!</v>
      </c>
      <c r="AS10" s="153" t="e">
        <f>IF(Pilar!$B10=1,IF(pivå!X9&gt;Tidigare_värde!X9,-1,1),IF(pivå!X9&lt;Tidigare_värde!X9,-1,1))*((Tidigare_värde!X9+1)/(Tidigare_värde!X9+1))*((pivå!X9+1)/(pivå!X9+1))</f>
        <v>#VALUE!</v>
      </c>
      <c r="AT10" s="153" t="e">
        <f>IF(Pilar!$B10=1,IF(pivå!Y9&gt;Tidigare_värde!Y9,-1,1),IF(pivå!Y9&lt;Tidigare_värde!Y9,-1,1))*((Tidigare_värde!Y9+1)/(Tidigare_värde!Y9+1))*((pivå!Y9+1)/(pivå!Y9+1))</f>
        <v>#VALUE!</v>
      </c>
      <c r="AU10" s="153" t="e">
        <f>IF(Pilar!$B10=1,IF(pivå!Z9&gt;Tidigare_värde!Z9,-1,1),IF(pivå!Z9&lt;Tidigare_värde!Z9,-1,1))*((Tidigare_värde!Z9+1)/(Tidigare_värde!Z9+1))*((pivå!Z9+1)/(pivå!Z9+1))</f>
        <v>#VALUE!</v>
      </c>
      <c r="AV10" s="153" t="e">
        <f>IF(Pilar!$B10=1,IF(pivå!AA9&gt;Tidigare_värde!AA9,-1,1),IF(pivå!AA9&lt;Tidigare_värde!AA9,-1,1))*((Tidigare_värde!AA9+1)/(Tidigare_värde!AA9+1))*((pivå!AA9+1)/(pivå!AA9+1))</f>
        <v>#VALUE!</v>
      </c>
      <c r="AW10" s="153" t="e">
        <f>IF(Pilar!$B10=1,IF(pivå!AB9&gt;Tidigare_värde!AB9,-1,1),IF(pivå!AB9&lt;Tidigare_värde!AB9,-1,1))*((Tidigare_värde!AB9+1)/(Tidigare_värde!AB9+1))*((pivå!AB9+1)/(pivå!AB9+1))</f>
        <v>#VALUE!</v>
      </c>
      <c r="AX10" s="153" t="e">
        <f>IF(Pilar!$B10=1,IF(pivå!AC9&gt;Tidigare_värde!AC9,-1,1),IF(pivå!AC9&lt;Tidigare_värde!AC9,-1,1))*((Tidigare_värde!AC9+1)/(Tidigare_värde!AC9+1))*((pivå!AC9+1)/(pivå!AC9+1))</f>
        <v>#VALUE!</v>
      </c>
      <c r="AY10" s="153" t="e">
        <f>IF(Pilar!$B10=1,IF(pivå!AD9&gt;Tidigare_värde!AD9,-1,1),IF(pivå!AD9&lt;Tidigare_värde!AD9,-1,1))*((Tidigare_värde!AD9+1)/(Tidigare_värde!AD9+1))*((pivå!AD9+1)/(pivå!AD9+1))</f>
        <v>#VALUE!</v>
      </c>
      <c r="AZ10" s="17"/>
      <c r="BA10" s="17"/>
      <c r="BB10" s="17"/>
      <c r="BC10" s="17"/>
      <c r="BD10" s="17"/>
      <c r="BE10" s="17"/>
      <c r="BF10" s="17"/>
      <c r="BG10" s="18">
        <f t="shared" si="0"/>
        <v>74</v>
      </c>
      <c r="BH10" s="18" t="e">
        <f t="shared" si="1"/>
        <v>#DIV/0!</v>
      </c>
      <c r="BI10" s="19">
        <f t="shared" si="2"/>
        <v>73</v>
      </c>
      <c r="BJ10" s="19">
        <f t="shared" si="3"/>
        <v>71</v>
      </c>
      <c r="BL10" s="17"/>
      <c r="BM10" s="21">
        <f t="shared" si="4"/>
        <v>77</v>
      </c>
      <c r="BN10" s="22">
        <f t="shared" si="5"/>
        <v>67</v>
      </c>
    </row>
    <row r="11" spans="1:66" s="20" customFormat="1" ht="10.5" customHeight="1">
      <c r="A11" s="116">
        <f t="shared" si="6"/>
        <v>69.714285714285708</v>
      </c>
      <c r="B11" s="105">
        <f>pivå!I10</f>
        <v>0</v>
      </c>
      <c r="C11" s="120" t="str">
        <f>pivå!G10</f>
        <v>Ny</v>
      </c>
      <c r="D11" s="103">
        <f>pivå!C10</f>
        <v>0</v>
      </c>
      <c r="E11" s="112">
        <f>pivå!D10</f>
        <v>0</v>
      </c>
      <c r="F11" s="15" t="str">
        <f>pivå!F10</f>
        <v>Självskattat gott allmänt hälsotillstånd</v>
      </c>
      <c r="G11" s="31">
        <f>pivå!AE10</f>
        <v>70</v>
      </c>
      <c r="H11" s="16">
        <f>pivå!J10</f>
        <v>72</v>
      </c>
      <c r="I11" s="16">
        <f>pivå!K10</f>
        <v>72</v>
      </c>
      <c r="J11" s="16">
        <f>pivå!L10</f>
        <v>69</v>
      </c>
      <c r="K11" s="16">
        <f>pivå!M10</f>
        <v>71</v>
      </c>
      <c r="L11" s="16">
        <f>pivå!N10</f>
        <v>70</v>
      </c>
      <c r="M11" s="16">
        <f>pivå!O10</f>
        <v>73</v>
      </c>
      <c r="N11" s="16">
        <f>pivå!P10</f>
        <v>72</v>
      </c>
      <c r="O11" s="16">
        <f>pivå!Q10</f>
        <v>69</v>
      </c>
      <c r="P11" s="16">
        <f>pivå!R10</f>
        <v>66</v>
      </c>
      <c r="Q11" s="16">
        <f>pivå!S10</f>
        <v>71</v>
      </c>
      <c r="R11" s="16">
        <f>pivå!T10</f>
        <v>74</v>
      </c>
      <c r="S11" s="16">
        <f>pivå!U10</f>
        <v>70</v>
      </c>
      <c r="T11" s="16">
        <f>pivå!V10</f>
        <v>68</v>
      </c>
      <c r="U11" s="16">
        <f>pivå!W10</f>
        <v>68</v>
      </c>
      <c r="V11" s="16">
        <f>pivå!X10</f>
        <v>69</v>
      </c>
      <c r="W11" s="16">
        <f>pivå!Y10</f>
        <v>70</v>
      </c>
      <c r="X11" s="16">
        <f>pivå!Z10</f>
        <v>67</v>
      </c>
      <c r="Y11" s="16">
        <f>pivå!AA10</f>
        <v>69</v>
      </c>
      <c r="Z11" s="16">
        <f>pivå!AB10</f>
        <v>66</v>
      </c>
      <c r="AA11" s="16">
        <f>pivå!AC10</f>
        <v>69</v>
      </c>
      <c r="AB11" s="136">
        <f>pivå!AD10</f>
        <v>69</v>
      </c>
      <c r="AC11" s="149"/>
      <c r="AD11" s="154" t="e">
        <f>IF(Pilar!$B11=1,IF(pivå!AE10&gt;Tidigare_värde!AE10,-1,1),IF(pivå!AE10&lt;Tidigare_värde!AE10,-1,1))*((Tidigare_värde!AE10+1)/(Tidigare_värde!AE10+1))*((pivå!AE10+1)/(pivå!AE10+1))</f>
        <v>#VALUE!</v>
      </c>
      <c r="AE11" s="153" t="e">
        <f>IF(Pilar!$B11=1,IF(pivå!J10&gt;Tidigare_värde!J10,-1,1),IF(pivå!J10&lt;Tidigare_värde!J10,-1,1))*((Tidigare_värde!J10+1)/(Tidigare_värde!J10+1))*((pivå!J10+1)/(pivå!J10+1))</f>
        <v>#VALUE!</v>
      </c>
      <c r="AF11" s="153" t="e">
        <f>IF(Pilar!$B11=1,IF(pivå!K10&gt;Tidigare_värde!K10,-1,1),IF(pivå!K10&lt;Tidigare_värde!K10,-1,1))*((Tidigare_värde!K10+1)/(Tidigare_värde!K10+1))*((pivå!K10+1)/(pivå!K10+1))</f>
        <v>#VALUE!</v>
      </c>
      <c r="AG11" s="153" t="e">
        <f>IF(Pilar!$B11=1,IF(pivå!L10&gt;Tidigare_värde!L10,-1,1),IF(pivå!L10&lt;Tidigare_värde!L10,-1,1))*((Tidigare_värde!L10+1)/(Tidigare_värde!L10+1))*((pivå!L10+1)/(pivå!L10+1))</f>
        <v>#VALUE!</v>
      </c>
      <c r="AH11" s="153" t="e">
        <f>IF(Pilar!$B11=1,IF(pivå!M10&gt;Tidigare_värde!M10,-1,1),IF(pivå!M10&lt;Tidigare_värde!M10,-1,1))*((Tidigare_värde!M10+1)/(Tidigare_värde!M10+1))*((pivå!M10+1)/(pivå!M10+1))</f>
        <v>#VALUE!</v>
      </c>
      <c r="AI11" s="153" t="e">
        <f>IF(Pilar!$B11=1,IF(pivå!N10&gt;Tidigare_värde!N10,-1,1),IF(pivå!N10&lt;Tidigare_värde!N10,-1,1))*((Tidigare_värde!N10+1)/(Tidigare_värde!N10+1))*((pivå!N10+1)/(pivå!N10+1))</f>
        <v>#VALUE!</v>
      </c>
      <c r="AJ11" s="153" t="e">
        <f>IF(Pilar!$B11=1,IF(pivå!O10&gt;Tidigare_värde!O10,-1,1),IF(pivå!O10&lt;Tidigare_värde!O10,-1,1))*((Tidigare_värde!O10+1)/(Tidigare_värde!O10+1))*((pivå!O10+1)/(pivå!O10+1))</f>
        <v>#VALUE!</v>
      </c>
      <c r="AK11" s="153" t="e">
        <f>IF(Pilar!$B11=1,IF(pivå!P10&gt;Tidigare_värde!P10,-1,1),IF(pivå!P10&lt;Tidigare_värde!P10,-1,1))*((Tidigare_värde!P10+1)/(Tidigare_värde!P10+1))*((pivå!P10+1)/(pivå!P10+1))</f>
        <v>#VALUE!</v>
      </c>
      <c r="AL11" s="153" t="e">
        <f>IF(Pilar!$B11=1,IF(pivå!Q10&gt;Tidigare_värde!Q10,-1,1),IF(pivå!Q10&lt;Tidigare_värde!Q10,-1,1))*((Tidigare_värde!Q10+1)/(Tidigare_värde!Q10+1))*((pivå!Q10+1)/(pivå!Q10+1))</f>
        <v>#VALUE!</v>
      </c>
      <c r="AM11" s="153" t="e">
        <f>IF(Pilar!$B11=1,IF(pivå!R10&gt;Tidigare_värde!R10,-1,1),IF(pivå!R10&lt;Tidigare_värde!R10,-1,1))*((Tidigare_värde!R10+1)/(Tidigare_värde!R10+1))*((pivå!R10+1)/(pivå!R10+1))</f>
        <v>#VALUE!</v>
      </c>
      <c r="AN11" s="153" t="e">
        <f>IF(Pilar!$B11=1,IF(pivå!S10&gt;Tidigare_värde!S10,-1,1),IF(pivå!S10&lt;Tidigare_värde!S10,-1,1))*((Tidigare_värde!S10+1)/(Tidigare_värde!S10+1))*((pivå!S10+1)/(pivå!S10+1))</f>
        <v>#VALUE!</v>
      </c>
      <c r="AO11" s="153" t="e">
        <f>IF(Pilar!$B11=1,IF(pivå!T10&gt;Tidigare_värde!T10,-1,1),IF(pivå!T10&lt;Tidigare_värde!T10,-1,1))*((Tidigare_värde!T10+1)/(Tidigare_värde!T10+1))*((pivå!T10+1)/(pivå!T10+1))</f>
        <v>#VALUE!</v>
      </c>
      <c r="AP11" s="153" t="e">
        <f>IF(Pilar!$B11=1,IF(pivå!U10&gt;Tidigare_värde!U10,-1,1),IF(pivå!U10&lt;Tidigare_värde!U10,-1,1))*((Tidigare_värde!U10+1)/(Tidigare_värde!U10+1))*((pivå!U10+1)/(pivå!U10+1))</f>
        <v>#VALUE!</v>
      </c>
      <c r="AQ11" s="153" t="e">
        <f>IF(Pilar!$B11=1,IF(pivå!V10&gt;Tidigare_värde!V10,-1,1),IF(pivå!V10&lt;Tidigare_värde!V10,-1,1))*((Tidigare_värde!V10+1)/(Tidigare_värde!V10+1))*((pivå!V10+1)/(pivå!V10+1))</f>
        <v>#VALUE!</v>
      </c>
      <c r="AR11" s="153" t="e">
        <f>IF(Pilar!$B11=1,IF(pivå!W10&gt;Tidigare_värde!W10,-1,1),IF(pivå!W10&lt;Tidigare_värde!W10,-1,1))*((Tidigare_värde!W10+1)/(Tidigare_värde!W10+1))*((pivå!W10+1)/(pivå!W10+1))</f>
        <v>#VALUE!</v>
      </c>
      <c r="AS11" s="153" t="e">
        <f>IF(Pilar!$B11=1,IF(pivå!X10&gt;Tidigare_värde!X10,-1,1),IF(pivå!X10&lt;Tidigare_värde!X10,-1,1))*((Tidigare_värde!X10+1)/(Tidigare_värde!X10+1))*((pivå!X10+1)/(pivå!X10+1))</f>
        <v>#VALUE!</v>
      </c>
      <c r="AT11" s="153" t="e">
        <f>IF(Pilar!$B11=1,IF(pivå!Y10&gt;Tidigare_värde!Y10,-1,1),IF(pivå!Y10&lt;Tidigare_värde!Y10,-1,1))*((Tidigare_värde!Y10+1)/(Tidigare_värde!Y10+1))*((pivå!Y10+1)/(pivå!Y10+1))</f>
        <v>#VALUE!</v>
      </c>
      <c r="AU11" s="153" t="e">
        <f>IF(Pilar!$B11=1,IF(pivå!Z10&gt;Tidigare_värde!Z10,-1,1),IF(pivå!Z10&lt;Tidigare_värde!Z10,-1,1))*((Tidigare_värde!Z10+1)/(Tidigare_värde!Z10+1))*((pivå!Z10+1)/(pivå!Z10+1))</f>
        <v>#VALUE!</v>
      </c>
      <c r="AV11" s="153" t="e">
        <f>IF(Pilar!$B11=1,IF(pivå!AA10&gt;Tidigare_värde!AA10,-1,1),IF(pivå!AA10&lt;Tidigare_värde!AA10,-1,1))*((Tidigare_värde!AA10+1)/(Tidigare_värde!AA10+1))*((pivå!AA10+1)/(pivå!AA10+1))</f>
        <v>#VALUE!</v>
      </c>
      <c r="AW11" s="153" t="e">
        <f>IF(Pilar!$B11=1,IF(pivå!AB10&gt;Tidigare_värde!AB10,-1,1),IF(pivå!AB10&lt;Tidigare_värde!AB10,-1,1))*((Tidigare_värde!AB10+1)/(Tidigare_värde!AB10+1))*((pivå!AB10+1)/(pivå!AB10+1))</f>
        <v>#VALUE!</v>
      </c>
      <c r="AX11" s="153" t="e">
        <f>IF(Pilar!$B11=1,IF(pivå!AC10&gt;Tidigare_värde!AC10,-1,1),IF(pivå!AC10&lt;Tidigare_värde!AC10,-1,1))*((Tidigare_värde!AC10+1)/(Tidigare_värde!AC10+1))*((pivå!AC10+1)/(pivå!AC10+1))</f>
        <v>#VALUE!</v>
      </c>
      <c r="AY11" s="153" t="e">
        <f>IF(Pilar!$B11=1,IF(pivå!AD10&gt;Tidigare_värde!AD10,-1,1),IF(pivå!AD10&lt;Tidigare_värde!AD10,-1,1))*((Tidigare_värde!AD10+1)/(Tidigare_värde!AD10+1))*((pivå!AD10+1)/(pivå!AD10+1))</f>
        <v>#VALUE!</v>
      </c>
      <c r="AZ11" s="17"/>
      <c r="BA11" s="17"/>
      <c r="BB11" s="17"/>
      <c r="BC11" s="17"/>
      <c r="BD11" s="17"/>
      <c r="BE11" s="17"/>
      <c r="BF11" s="17"/>
      <c r="BG11" s="18">
        <f t="shared" si="0"/>
        <v>71</v>
      </c>
      <c r="BH11" s="18" t="e">
        <f t="shared" si="1"/>
        <v>#DIV/0!</v>
      </c>
      <c r="BI11" s="19">
        <f t="shared" si="2"/>
        <v>70</v>
      </c>
      <c r="BJ11" s="19">
        <f t="shared" si="3"/>
        <v>69</v>
      </c>
      <c r="BL11" s="17"/>
      <c r="BM11" s="21">
        <f t="shared" si="4"/>
        <v>74</v>
      </c>
      <c r="BN11" s="22">
        <f t="shared" si="5"/>
        <v>66</v>
      </c>
    </row>
    <row r="12" spans="1:66" s="20" customFormat="1" ht="10.5" customHeight="1">
      <c r="A12" s="116">
        <f t="shared" si="6"/>
        <v>20.095238095238095</v>
      </c>
      <c r="B12" s="105">
        <f>pivå!I11</f>
        <v>1</v>
      </c>
      <c r="C12" s="120" t="str">
        <f>pivå!G11</f>
        <v>Ny</v>
      </c>
      <c r="D12" s="103">
        <f>pivå!C11</f>
        <v>0</v>
      </c>
      <c r="E12" s="112">
        <f>pivå!D11</f>
        <v>3</v>
      </c>
      <c r="F12" s="15" t="str">
        <f>pivå!F11</f>
        <v>Självskattat nedsatt psykiskt välbefinnande. Kvinnor</v>
      </c>
      <c r="G12" s="31">
        <f>pivå!AE11</f>
        <v>20</v>
      </c>
      <c r="H12" s="16">
        <f>pivå!J11</f>
        <v>23</v>
      </c>
      <c r="I12" s="16">
        <f>pivå!K11</f>
        <v>20</v>
      </c>
      <c r="J12" s="16">
        <f>pivå!L11</f>
        <v>20</v>
      </c>
      <c r="K12" s="16">
        <f>pivå!M11</f>
        <v>20</v>
      </c>
      <c r="L12" s="16">
        <f>pivå!N11</f>
        <v>19</v>
      </c>
      <c r="M12" s="16">
        <f>pivå!O11</f>
        <v>18</v>
      </c>
      <c r="N12" s="16">
        <f>pivå!P11</f>
        <v>17</v>
      </c>
      <c r="O12" s="16">
        <f>pivå!Q11</f>
        <v>31</v>
      </c>
      <c r="P12" s="16">
        <f>pivå!R11</f>
        <v>16</v>
      </c>
      <c r="Q12" s="16">
        <f>pivå!S11</f>
        <v>20</v>
      </c>
      <c r="R12" s="16">
        <f>pivå!T11</f>
        <v>20</v>
      </c>
      <c r="S12" s="16">
        <f>pivå!U11</f>
        <v>20</v>
      </c>
      <c r="T12" s="16">
        <f>pivå!V11</f>
        <v>15</v>
      </c>
      <c r="U12" s="16">
        <f>pivå!W11</f>
        <v>17</v>
      </c>
      <c r="V12" s="16">
        <f>pivå!X11</f>
        <v>20</v>
      </c>
      <c r="W12" s="16">
        <f>pivå!Y11</f>
        <v>23</v>
      </c>
      <c r="X12" s="16">
        <f>pivå!Z11</f>
        <v>24</v>
      </c>
      <c r="Y12" s="16">
        <f>pivå!AA11</f>
        <v>21</v>
      </c>
      <c r="Z12" s="16">
        <f>pivå!AB11</f>
        <v>16</v>
      </c>
      <c r="AA12" s="16">
        <f>pivå!AC11</f>
        <v>24</v>
      </c>
      <c r="AB12" s="136">
        <f>pivå!AD11</f>
        <v>18</v>
      </c>
      <c r="AC12" s="149"/>
      <c r="AD12" s="154" t="e">
        <f>IF(Pilar!$B12=1,IF(pivå!AE11&gt;Tidigare_värde!AE11,-1,1),IF(pivå!AE11&lt;Tidigare_värde!AE11,-1,1))*((Tidigare_värde!AE11+1)/(Tidigare_värde!AE11+1))*((pivå!AE11+1)/(pivå!AE11+1))</f>
        <v>#VALUE!</v>
      </c>
      <c r="AE12" s="153" t="e">
        <f>IF(Pilar!$B12=1,IF(pivå!J11&gt;Tidigare_värde!J11,-1,1),IF(pivå!J11&lt;Tidigare_värde!J11,-1,1))*((Tidigare_värde!J11+1)/(Tidigare_värde!J11+1))*((pivå!J11+1)/(pivå!J11+1))</f>
        <v>#VALUE!</v>
      </c>
      <c r="AF12" s="153" t="e">
        <f>IF(Pilar!$B12=1,IF(pivå!K11&gt;Tidigare_värde!K11,-1,1),IF(pivå!K11&lt;Tidigare_värde!K11,-1,1))*((Tidigare_värde!K11+1)/(Tidigare_värde!K11+1))*((pivå!K11+1)/(pivå!K11+1))</f>
        <v>#VALUE!</v>
      </c>
      <c r="AG12" s="153" t="e">
        <f>IF(Pilar!$B12=1,IF(pivå!L11&gt;Tidigare_värde!L11,-1,1),IF(pivå!L11&lt;Tidigare_värde!L11,-1,1))*((Tidigare_värde!L11+1)/(Tidigare_värde!L11+1))*((pivå!L11+1)/(pivå!L11+1))</f>
        <v>#VALUE!</v>
      </c>
      <c r="AH12" s="153" t="e">
        <f>IF(Pilar!$B12=1,IF(pivå!M11&gt;Tidigare_värde!M11,-1,1),IF(pivå!M11&lt;Tidigare_värde!M11,-1,1))*((Tidigare_värde!M11+1)/(Tidigare_värde!M11+1))*((pivå!M11+1)/(pivå!M11+1))</f>
        <v>#VALUE!</v>
      </c>
      <c r="AI12" s="153" t="e">
        <f>IF(Pilar!$B12=1,IF(pivå!N11&gt;Tidigare_värde!N11,-1,1),IF(pivå!N11&lt;Tidigare_värde!N11,-1,1))*((Tidigare_värde!N11+1)/(Tidigare_värde!N11+1))*((pivå!N11+1)/(pivå!N11+1))</f>
        <v>#VALUE!</v>
      </c>
      <c r="AJ12" s="153" t="e">
        <f>IF(Pilar!$B12=1,IF(pivå!O11&gt;Tidigare_värde!O11,-1,1),IF(pivå!O11&lt;Tidigare_värde!O11,-1,1))*((Tidigare_värde!O11+1)/(Tidigare_värde!O11+1))*((pivå!O11+1)/(pivå!O11+1))</f>
        <v>#VALUE!</v>
      </c>
      <c r="AK12" s="153" t="e">
        <f>IF(Pilar!$B12=1,IF(pivå!P11&gt;Tidigare_värde!P11,-1,1),IF(pivå!P11&lt;Tidigare_värde!P11,-1,1))*((Tidigare_värde!P11+1)/(Tidigare_värde!P11+1))*((pivå!P11+1)/(pivå!P11+1))</f>
        <v>#VALUE!</v>
      </c>
      <c r="AL12" s="153" t="e">
        <f>IF(Pilar!$B12=1,IF(pivå!Q11&gt;Tidigare_värde!Q11,-1,1),IF(pivå!Q11&lt;Tidigare_värde!Q11,-1,1))*((Tidigare_värde!Q11+1)/(Tidigare_värde!Q11+1))*((pivå!Q11+1)/(pivå!Q11+1))</f>
        <v>#VALUE!</v>
      </c>
      <c r="AM12" s="153" t="e">
        <f>IF(Pilar!$B12=1,IF(pivå!R11&gt;Tidigare_värde!R11,-1,1),IF(pivå!R11&lt;Tidigare_värde!R11,-1,1))*((Tidigare_värde!R11+1)/(Tidigare_värde!R11+1))*((pivå!R11+1)/(pivå!R11+1))</f>
        <v>#VALUE!</v>
      </c>
      <c r="AN12" s="153" t="e">
        <f>IF(Pilar!$B12=1,IF(pivå!S11&gt;Tidigare_värde!S11,-1,1),IF(pivå!S11&lt;Tidigare_värde!S11,-1,1))*((Tidigare_värde!S11+1)/(Tidigare_värde!S11+1))*((pivå!S11+1)/(pivå!S11+1))</f>
        <v>#VALUE!</v>
      </c>
      <c r="AO12" s="153" t="e">
        <f>IF(Pilar!$B12=1,IF(pivå!T11&gt;Tidigare_värde!T11,-1,1),IF(pivå!T11&lt;Tidigare_värde!T11,-1,1))*((Tidigare_värde!T11+1)/(Tidigare_värde!T11+1))*((pivå!T11+1)/(pivå!T11+1))</f>
        <v>#VALUE!</v>
      </c>
      <c r="AP12" s="153" t="e">
        <f>IF(Pilar!$B12=1,IF(pivå!U11&gt;Tidigare_värde!U11,-1,1),IF(pivå!U11&lt;Tidigare_värde!U11,-1,1))*((Tidigare_värde!U11+1)/(Tidigare_värde!U11+1))*((pivå!U11+1)/(pivå!U11+1))</f>
        <v>#VALUE!</v>
      </c>
      <c r="AQ12" s="153" t="e">
        <f>IF(Pilar!$B12=1,IF(pivå!V11&gt;Tidigare_värde!V11,-1,1),IF(pivå!V11&lt;Tidigare_värde!V11,-1,1))*((Tidigare_värde!V11+1)/(Tidigare_värde!V11+1))*((pivå!V11+1)/(pivå!V11+1))</f>
        <v>#VALUE!</v>
      </c>
      <c r="AR12" s="153" t="e">
        <f>IF(Pilar!$B12=1,IF(pivå!W11&gt;Tidigare_värde!W11,-1,1),IF(pivå!W11&lt;Tidigare_värde!W11,-1,1))*((Tidigare_värde!W11+1)/(Tidigare_värde!W11+1))*((pivå!W11+1)/(pivå!W11+1))</f>
        <v>#VALUE!</v>
      </c>
      <c r="AS12" s="153" t="e">
        <f>IF(Pilar!$B12=1,IF(pivå!X11&gt;Tidigare_värde!X11,-1,1),IF(pivå!X11&lt;Tidigare_värde!X11,-1,1))*((Tidigare_värde!X11+1)/(Tidigare_värde!X11+1))*((pivå!X11+1)/(pivå!X11+1))</f>
        <v>#VALUE!</v>
      </c>
      <c r="AT12" s="153" t="e">
        <f>IF(Pilar!$B12=1,IF(pivå!Y11&gt;Tidigare_värde!Y11,-1,1),IF(pivå!Y11&lt;Tidigare_värde!Y11,-1,1))*((Tidigare_värde!Y11+1)/(Tidigare_värde!Y11+1))*((pivå!Y11+1)/(pivå!Y11+1))</f>
        <v>#VALUE!</v>
      </c>
      <c r="AU12" s="153" t="e">
        <f>IF(Pilar!$B12=1,IF(pivå!Z11&gt;Tidigare_värde!Z11,-1,1),IF(pivå!Z11&lt;Tidigare_värde!Z11,-1,1))*((Tidigare_värde!Z11+1)/(Tidigare_värde!Z11+1))*((pivå!Z11+1)/(pivå!Z11+1))</f>
        <v>#VALUE!</v>
      </c>
      <c r="AV12" s="153" t="e">
        <f>IF(Pilar!$B12=1,IF(pivå!AA11&gt;Tidigare_värde!AA11,-1,1),IF(pivå!AA11&lt;Tidigare_värde!AA11,-1,1))*((Tidigare_värde!AA11+1)/(Tidigare_värde!AA11+1))*((pivå!AA11+1)/(pivå!AA11+1))</f>
        <v>#VALUE!</v>
      </c>
      <c r="AW12" s="153" t="e">
        <f>IF(Pilar!$B12=1,IF(pivå!AB11&gt;Tidigare_värde!AB11,-1,1),IF(pivå!AB11&lt;Tidigare_värde!AB11,-1,1))*((Tidigare_värde!AB11+1)/(Tidigare_värde!AB11+1))*((pivå!AB11+1)/(pivå!AB11+1))</f>
        <v>#VALUE!</v>
      </c>
      <c r="AX12" s="153" t="e">
        <f>IF(Pilar!$B12=1,IF(pivå!AC11&gt;Tidigare_värde!AC11,-1,1),IF(pivå!AC11&lt;Tidigare_värde!AC11,-1,1))*((Tidigare_värde!AC11+1)/(Tidigare_värde!AC11+1))*((pivå!AC11+1)/(pivå!AC11+1))</f>
        <v>#VALUE!</v>
      </c>
      <c r="AY12" s="153" t="e">
        <f>IF(Pilar!$B12=1,IF(pivå!AD11&gt;Tidigare_värde!AD11,-1,1),IF(pivå!AD11&lt;Tidigare_värde!AD11,-1,1))*((Tidigare_värde!AD11+1)/(Tidigare_värde!AD11+1))*((pivå!AD11+1)/(pivå!AD11+1))</f>
        <v>#VALUE!</v>
      </c>
      <c r="AZ12" s="17"/>
      <c r="BA12" s="17"/>
      <c r="BB12" s="17"/>
      <c r="BC12" s="17"/>
      <c r="BD12" s="17"/>
      <c r="BE12" s="17"/>
      <c r="BF12" s="17"/>
      <c r="BG12" s="18" t="e">
        <f t="shared" si="0"/>
        <v>#DIV/0!</v>
      </c>
      <c r="BH12" s="18">
        <f t="shared" si="1"/>
        <v>18</v>
      </c>
      <c r="BI12" s="19">
        <f t="shared" si="2"/>
        <v>20</v>
      </c>
      <c r="BJ12" s="19">
        <f t="shared" si="3"/>
        <v>19</v>
      </c>
      <c r="BL12" s="17"/>
      <c r="BM12" s="21">
        <f t="shared" si="4"/>
        <v>31</v>
      </c>
      <c r="BN12" s="22">
        <f t="shared" si="5"/>
        <v>15</v>
      </c>
    </row>
    <row r="13" spans="1:66" s="20" customFormat="1" ht="10.5" customHeight="1">
      <c r="A13" s="116">
        <f t="shared" si="6"/>
        <v>13.857142857142858</v>
      </c>
      <c r="B13" s="105">
        <f>pivå!I12</f>
        <v>1</v>
      </c>
      <c r="C13" s="120" t="str">
        <f>pivå!G12</f>
        <v>Ny</v>
      </c>
      <c r="D13" s="103">
        <f>pivå!C12</f>
        <v>0</v>
      </c>
      <c r="E13" s="112">
        <f>pivå!D12</f>
        <v>0</v>
      </c>
      <c r="F13" s="15" t="str">
        <f>pivå!F12</f>
        <v>Självskattat nedsatt psykiskt välbefinnande. Män</v>
      </c>
      <c r="G13" s="31">
        <f>pivå!AE12</f>
        <v>14</v>
      </c>
      <c r="H13" s="16">
        <f>pivå!J12</f>
        <v>17</v>
      </c>
      <c r="I13" s="16">
        <f>pivå!K12</f>
        <v>16</v>
      </c>
      <c r="J13" s="16">
        <f>pivå!L12</f>
        <v>13</v>
      </c>
      <c r="K13" s="16">
        <f>pivå!M12</f>
        <v>15</v>
      </c>
      <c r="L13" s="16">
        <f>pivå!N12</f>
        <v>14</v>
      </c>
      <c r="M13" s="16">
        <f>pivå!O12</f>
        <v>12</v>
      </c>
      <c r="N13" s="16">
        <f>pivå!P12</f>
        <v>11</v>
      </c>
      <c r="O13" s="16">
        <f>pivå!Q12</f>
        <v>15</v>
      </c>
      <c r="P13" s="16">
        <f>pivå!R12</f>
        <v>14</v>
      </c>
      <c r="Q13" s="16">
        <f>pivå!S12</f>
        <v>14</v>
      </c>
      <c r="R13" s="16">
        <f>pivå!T12</f>
        <v>15</v>
      </c>
      <c r="S13" s="16">
        <f>pivå!U12</f>
        <v>15</v>
      </c>
      <c r="T13" s="16">
        <f>pivå!V12</f>
        <v>13</v>
      </c>
      <c r="U13" s="16">
        <f>pivå!W12</f>
        <v>13</v>
      </c>
      <c r="V13" s="16">
        <f>pivå!X12</f>
        <v>18</v>
      </c>
      <c r="W13" s="16">
        <f>pivå!Y12</f>
        <v>13</v>
      </c>
      <c r="X13" s="16">
        <f>pivå!Z12</f>
        <v>15</v>
      </c>
      <c r="Y13" s="16">
        <f>pivå!AA12</f>
        <v>11</v>
      </c>
      <c r="Z13" s="16">
        <f>pivå!AB12</f>
        <v>15</v>
      </c>
      <c r="AA13" s="16">
        <f>pivå!AC12</f>
        <v>10</v>
      </c>
      <c r="AB13" s="136">
        <f>pivå!AD12</f>
        <v>12</v>
      </c>
      <c r="AC13" s="149"/>
      <c r="AD13" s="154" t="e">
        <f>IF(Pilar!$B13=1,IF(pivå!AE12&gt;Tidigare_värde!AE12,-1,1),IF(pivå!AE12&lt;Tidigare_värde!AE12,-1,1))*((Tidigare_värde!AE12+1)/(Tidigare_värde!AE12+1))*((pivå!AE12+1)/(pivå!AE12+1))</f>
        <v>#VALUE!</v>
      </c>
      <c r="AE13" s="153" t="e">
        <f>IF(Pilar!$B13=1,IF(pivå!J12&gt;Tidigare_värde!J12,-1,1),IF(pivå!J12&lt;Tidigare_värde!J12,-1,1))*((Tidigare_värde!J12+1)/(Tidigare_värde!J12+1))*((pivå!J12+1)/(pivå!J12+1))</f>
        <v>#VALUE!</v>
      </c>
      <c r="AF13" s="153" t="e">
        <f>IF(Pilar!$B13=1,IF(pivå!K12&gt;Tidigare_värde!K12,-1,1),IF(pivå!K12&lt;Tidigare_värde!K12,-1,1))*((Tidigare_värde!K12+1)/(Tidigare_värde!K12+1))*((pivå!K12+1)/(pivå!K12+1))</f>
        <v>#VALUE!</v>
      </c>
      <c r="AG13" s="153" t="e">
        <f>IF(Pilar!$B13=1,IF(pivå!L12&gt;Tidigare_värde!L12,-1,1),IF(pivå!L12&lt;Tidigare_värde!L12,-1,1))*((Tidigare_värde!L12+1)/(Tidigare_värde!L12+1))*((pivå!L12+1)/(pivå!L12+1))</f>
        <v>#VALUE!</v>
      </c>
      <c r="AH13" s="153" t="e">
        <f>IF(Pilar!$B13=1,IF(pivå!M12&gt;Tidigare_värde!M12,-1,1),IF(pivå!M12&lt;Tidigare_värde!M12,-1,1))*((Tidigare_värde!M12+1)/(Tidigare_värde!M12+1))*((pivå!M12+1)/(pivå!M12+1))</f>
        <v>#VALUE!</v>
      </c>
      <c r="AI13" s="153" t="e">
        <f>IF(Pilar!$B13=1,IF(pivå!N12&gt;Tidigare_värde!N12,-1,1),IF(pivå!N12&lt;Tidigare_värde!N12,-1,1))*((Tidigare_värde!N12+1)/(Tidigare_värde!N12+1))*((pivå!N12+1)/(pivå!N12+1))</f>
        <v>#VALUE!</v>
      </c>
      <c r="AJ13" s="153" t="e">
        <f>IF(Pilar!$B13=1,IF(pivå!O12&gt;Tidigare_värde!O12,-1,1),IF(pivå!O12&lt;Tidigare_värde!O12,-1,1))*((Tidigare_värde!O12+1)/(Tidigare_värde!O12+1))*((pivå!O12+1)/(pivå!O12+1))</f>
        <v>#VALUE!</v>
      </c>
      <c r="AK13" s="153" t="e">
        <f>IF(Pilar!$B13=1,IF(pivå!P12&gt;Tidigare_värde!P12,-1,1),IF(pivå!P12&lt;Tidigare_värde!P12,-1,1))*((Tidigare_värde!P12+1)/(Tidigare_värde!P12+1))*((pivå!P12+1)/(pivå!P12+1))</f>
        <v>#VALUE!</v>
      </c>
      <c r="AL13" s="153" t="e">
        <f>IF(Pilar!$B13=1,IF(pivå!Q12&gt;Tidigare_värde!Q12,-1,1),IF(pivå!Q12&lt;Tidigare_värde!Q12,-1,1))*((Tidigare_värde!Q12+1)/(Tidigare_värde!Q12+1))*((pivå!Q12+1)/(pivå!Q12+1))</f>
        <v>#VALUE!</v>
      </c>
      <c r="AM13" s="153" t="e">
        <f>IF(Pilar!$B13=1,IF(pivå!R12&gt;Tidigare_värde!R12,-1,1),IF(pivå!R12&lt;Tidigare_värde!R12,-1,1))*((Tidigare_värde!R12+1)/(Tidigare_värde!R12+1))*((pivå!R12+1)/(pivå!R12+1))</f>
        <v>#VALUE!</v>
      </c>
      <c r="AN13" s="153" t="e">
        <f>IF(Pilar!$B13=1,IF(pivå!S12&gt;Tidigare_värde!S12,-1,1),IF(pivå!S12&lt;Tidigare_värde!S12,-1,1))*((Tidigare_värde!S12+1)/(Tidigare_värde!S12+1))*((pivå!S12+1)/(pivå!S12+1))</f>
        <v>#VALUE!</v>
      </c>
      <c r="AO13" s="153" t="e">
        <f>IF(Pilar!$B13=1,IF(pivå!T12&gt;Tidigare_värde!T12,-1,1),IF(pivå!T12&lt;Tidigare_värde!T12,-1,1))*((Tidigare_värde!T12+1)/(Tidigare_värde!T12+1))*((pivå!T12+1)/(pivå!T12+1))</f>
        <v>#VALUE!</v>
      </c>
      <c r="AP13" s="153" t="e">
        <f>IF(Pilar!$B13=1,IF(pivå!U12&gt;Tidigare_värde!U12,-1,1),IF(pivå!U12&lt;Tidigare_värde!U12,-1,1))*((Tidigare_värde!U12+1)/(Tidigare_värde!U12+1))*((pivå!U12+1)/(pivå!U12+1))</f>
        <v>#VALUE!</v>
      </c>
      <c r="AQ13" s="153" t="e">
        <f>IF(Pilar!$B13=1,IF(pivå!V12&gt;Tidigare_värde!V12,-1,1),IF(pivå!V12&lt;Tidigare_värde!V12,-1,1))*((Tidigare_värde!V12+1)/(Tidigare_värde!V12+1))*((pivå!V12+1)/(pivå!V12+1))</f>
        <v>#VALUE!</v>
      </c>
      <c r="AR13" s="153" t="e">
        <f>IF(Pilar!$B13=1,IF(pivå!W12&gt;Tidigare_värde!W12,-1,1),IF(pivå!W12&lt;Tidigare_värde!W12,-1,1))*((Tidigare_värde!W12+1)/(Tidigare_värde!W12+1))*((pivå!W12+1)/(pivå!W12+1))</f>
        <v>#VALUE!</v>
      </c>
      <c r="AS13" s="153" t="e">
        <f>IF(Pilar!$B13=1,IF(pivå!X12&gt;Tidigare_värde!X12,-1,1),IF(pivå!X12&lt;Tidigare_värde!X12,-1,1))*((Tidigare_värde!X12+1)/(Tidigare_värde!X12+1))*((pivå!X12+1)/(pivå!X12+1))</f>
        <v>#VALUE!</v>
      </c>
      <c r="AT13" s="153" t="e">
        <f>IF(Pilar!$B13=1,IF(pivå!Y12&gt;Tidigare_värde!Y12,-1,1),IF(pivå!Y12&lt;Tidigare_värde!Y12,-1,1))*((Tidigare_värde!Y12+1)/(Tidigare_värde!Y12+1))*((pivå!Y12+1)/(pivå!Y12+1))</f>
        <v>#VALUE!</v>
      </c>
      <c r="AU13" s="153" t="e">
        <f>IF(Pilar!$B13=1,IF(pivå!Z12&gt;Tidigare_värde!Z12,-1,1),IF(pivå!Z12&lt;Tidigare_värde!Z12,-1,1))*((Tidigare_värde!Z12+1)/(Tidigare_värde!Z12+1))*((pivå!Z12+1)/(pivå!Z12+1))</f>
        <v>#VALUE!</v>
      </c>
      <c r="AV13" s="153" t="e">
        <f>IF(Pilar!$B13=1,IF(pivå!AA12&gt;Tidigare_värde!AA12,-1,1),IF(pivå!AA12&lt;Tidigare_värde!AA12,-1,1))*((Tidigare_värde!AA12+1)/(Tidigare_värde!AA12+1))*((pivå!AA12+1)/(pivå!AA12+1))</f>
        <v>#VALUE!</v>
      </c>
      <c r="AW13" s="153" t="e">
        <f>IF(Pilar!$B13=1,IF(pivå!AB12&gt;Tidigare_värde!AB12,-1,1),IF(pivå!AB12&lt;Tidigare_värde!AB12,-1,1))*((Tidigare_värde!AB12+1)/(Tidigare_värde!AB12+1))*((pivå!AB12+1)/(pivå!AB12+1))</f>
        <v>#VALUE!</v>
      </c>
      <c r="AX13" s="153" t="e">
        <f>IF(Pilar!$B13=1,IF(pivå!AC12&gt;Tidigare_värde!AC12,-1,1),IF(pivå!AC12&lt;Tidigare_värde!AC12,-1,1))*((Tidigare_värde!AC12+1)/(Tidigare_värde!AC12+1))*((pivå!AC12+1)/(pivå!AC12+1))</f>
        <v>#VALUE!</v>
      </c>
      <c r="AY13" s="153" t="e">
        <f>IF(Pilar!$B13=1,IF(pivå!AD12&gt;Tidigare_värde!AD12,-1,1),IF(pivå!AD12&lt;Tidigare_värde!AD12,-1,1))*((Tidigare_värde!AD12+1)/(Tidigare_värde!AD12+1))*((pivå!AD12+1)/(pivå!AD12+1))</f>
        <v>#VALUE!</v>
      </c>
      <c r="AZ13" s="17"/>
      <c r="BA13" s="17"/>
      <c r="BB13" s="17"/>
      <c r="BC13" s="17"/>
      <c r="BD13" s="17"/>
      <c r="BE13" s="17"/>
      <c r="BF13" s="17"/>
      <c r="BG13" s="18" t="e">
        <f t="shared" si="0"/>
        <v>#DIV/0!</v>
      </c>
      <c r="BH13" s="18">
        <f t="shared" si="1"/>
        <v>13</v>
      </c>
      <c r="BI13" s="19">
        <f t="shared" si="2"/>
        <v>15</v>
      </c>
      <c r="BJ13" s="19">
        <f t="shared" si="3"/>
        <v>13</v>
      </c>
      <c r="BM13" s="21">
        <f t="shared" si="4"/>
        <v>18</v>
      </c>
      <c r="BN13" s="22">
        <f t="shared" si="5"/>
        <v>10</v>
      </c>
    </row>
    <row r="14" spans="1:66" s="20" customFormat="1" ht="10.5" customHeight="1">
      <c r="A14" s="116">
        <f t="shared" si="6"/>
        <v>17.142857142857142</v>
      </c>
      <c r="B14" s="105">
        <f>pivå!I13</f>
        <v>1</v>
      </c>
      <c r="C14" s="120" t="str">
        <f>pivå!G13</f>
        <v>Ny</v>
      </c>
      <c r="D14" s="103">
        <f>pivå!C13</f>
        <v>0</v>
      </c>
      <c r="E14" s="112">
        <f>pivå!D13</f>
        <v>0</v>
      </c>
      <c r="F14" s="15" t="str">
        <f>pivå!F13</f>
        <v>Självskattat nedsatt psykiskt välbefinnande</v>
      </c>
      <c r="G14" s="31">
        <f>pivå!AE13</f>
        <v>18</v>
      </c>
      <c r="H14" s="16">
        <f>pivå!J13</f>
        <v>20</v>
      </c>
      <c r="I14" s="16">
        <f>pivå!K13</f>
        <v>18</v>
      </c>
      <c r="J14" s="16">
        <f>pivå!L13</f>
        <v>17</v>
      </c>
      <c r="K14" s="16">
        <f>pivå!M13</f>
        <v>17</v>
      </c>
      <c r="L14" s="16">
        <f>pivå!N13</f>
        <v>16</v>
      </c>
      <c r="M14" s="16">
        <f>pivå!O13</f>
        <v>15</v>
      </c>
      <c r="N14" s="16">
        <f>pivå!P13</f>
        <v>14</v>
      </c>
      <c r="O14" s="16">
        <f>pivå!Q13</f>
        <v>23</v>
      </c>
      <c r="P14" s="16">
        <f>pivå!R13</f>
        <v>15</v>
      </c>
      <c r="Q14" s="16">
        <f>pivå!S13</f>
        <v>17</v>
      </c>
      <c r="R14" s="16">
        <f>pivå!T13</f>
        <v>18</v>
      </c>
      <c r="S14" s="16">
        <f>pivå!U13</f>
        <v>18</v>
      </c>
      <c r="T14" s="16">
        <f>pivå!V13</f>
        <v>14</v>
      </c>
      <c r="U14" s="16">
        <f>pivå!W13</f>
        <v>16</v>
      </c>
      <c r="V14" s="16">
        <f>pivå!X13</f>
        <v>19</v>
      </c>
      <c r="W14" s="16">
        <f>pivå!Y13</f>
        <v>18</v>
      </c>
      <c r="X14" s="16">
        <f>pivå!Z13</f>
        <v>19</v>
      </c>
      <c r="Y14" s="16">
        <f>pivå!AA13</f>
        <v>17</v>
      </c>
      <c r="Z14" s="16">
        <f>pivå!AB13</f>
        <v>16</v>
      </c>
      <c r="AA14" s="16">
        <f>pivå!AC13</f>
        <v>17</v>
      </c>
      <c r="AB14" s="136">
        <f>pivå!AD13</f>
        <v>16</v>
      </c>
      <c r="AC14" s="149"/>
      <c r="AD14" s="154" t="e">
        <f>IF(Pilar!$B14=1,IF(pivå!AE13&gt;Tidigare_värde!AE13,-1,1),IF(pivå!AE13&lt;Tidigare_värde!AE13,-1,1))*((Tidigare_värde!AE13+1)/(Tidigare_värde!AE13+1))*((pivå!AE13+1)/(pivå!AE13+1))</f>
        <v>#VALUE!</v>
      </c>
      <c r="AE14" s="153" t="e">
        <f>IF(Pilar!$B14=1,IF(pivå!J13&gt;Tidigare_värde!J13,-1,1),IF(pivå!J13&lt;Tidigare_värde!J13,-1,1))*((Tidigare_värde!J13+1)/(Tidigare_värde!J13+1))*((pivå!J13+1)/(pivå!J13+1))</f>
        <v>#VALUE!</v>
      </c>
      <c r="AF14" s="153" t="e">
        <f>IF(Pilar!$B14=1,IF(pivå!K13&gt;Tidigare_värde!K13,-1,1),IF(pivå!K13&lt;Tidigare_värde!K13,-1,1))*((Tidigare_värde!K13+1)/(Tidigare_värde!K13+1))*((pivå!K13+1)/(pivå!K13+1))</f>
        <v>#VALUE!</v>
      </c>
      <c r="AG14" s="153" t="e">
        <f>IF(Pilar!$B14=1,IF(pivå!L13&gt;Tidigare_värde!L13,-1,1),IF(pivå!L13&lt;Tidigare_värde!L13,-1,1))*((Tidigare_värde!L13+1)/(Tidigare_värde!L13+1))*((pivå!L13+1)/(pivå!L13+1))</f>
        <v>#VALUE!</v>
      </c>
      <c r="AH14" s="153" t="e">
        <f>IF(Pilar!$B14=1,IF(pivå!M13&gt;Tidigare_värde!M13,-1,1),IF(pivå!M13&lt;Tidigare_värde!M13,-1,1))*((Tidigare_värde!M13+1)/(Tidigare_värde!M13+1))*((pivå!M13+1)/(pivå!M13+1))</f>
        <v>#VALUE!</v>
      </c>
      <c r="AI14" s="153" t="e">
        <f>IF(Pilar!$B14=1,IF(pivå!N13&gt;Tidigare_värde!N13,-1,1),IF(pivå!N13&lt;Tidigare_värde!N13,-1,1))*((Tidigare_värde!N13+1)/(Tidigare_värde!N13+1))*((pivå!N13+1)/(pivå!N13+1))</f>
        <v>#VALUE!</v>
      </c>
      <c r="AJ14" s="153" t="e">
        <f>IF(Pilar!$B14=1,IF(pivå!O13&gt;Tidigare_värde!O13,-1,1),IF(pivå!O13&lt;Tidigare_värde!O13,-1,1))*((Tidigare_värde!O13+1)/(Tidigare_värde!O13+1))*((pivå!O13+1)/(pivå!O13+1))</f>
        <v>#VALUE!</v>
      </c>
      <c r="AK14" s="153" t="e">
        <f>IF(Pilar!$B14=1,IF(pivå!P13&gt;Tidigare_värde!P13,-1,1),IF(pivå!P13&lt;Tidigare_värde!P13,-1,1))*((Tidigare_värde!P13+1)/(Tidigare_värde!P13+1))*((pivå!P13+1)/(pivå!P13+1))</f>
        <v>#VALUE!</v>
      </c>
      <c r="AL14" s="153" t="e">
        <f>IF(Pilar!$B14=1,IF(pivå!Q13&gt;Tidigare_värde!Q13,-1,1),IF(pivå!Q13&lt;Tidigare_värde!Q13,-1,1))*((Tidigare_värde!Q13+1)/(Tidigare_värde!Q13+1))*((pivå!Q13+1)/(pivå!Q13+1))</f>
        <v>#VALUE!</v>
      </c>
      <c r="AM14" s="153" t="e">
        <f>IF(Pilar!$B14=1,IF(pivå!R13&gt;Tidigare_värde!R13,-1,1),IF(pivå!R13&lt;Tidigare_värde!R13,-1,1))*((Tidigare_värde!R13+1)/(Tidigare_värde!R13+1))*((pivå!R13+1)/(pivå!R13+1))</f>
        <v>#VALUE!</v>
      </c>
      <c r="AN14" s="153" t="e">
        <f>IF(Pilar!$B14=1,IF(pivå!S13&gt;Tidigare_värde!S13,-1,1),IF(pivå!S13&lt;Tidigare_värde!S13,-1,1))*((Tidigare_värde!S13+1)/(Tidigare_värde!S13+1))*((pivå!S13+1)/(pivå!S13+1))</f>
        <v>#VALUE!</v>
      </c>
      <c r="AO14" s="153" t="e">
        <f>IF(Pilar!$B14=1,IF(pivå!T13&gt;Tidigare_värde!T13,-1,1),IF(pivå!T13&lt;Tidigare_värde!T13,-1,1))*((Tidigare_värde!T13+1)/(Tidigare_värde!T13+1))*((pivå!T13+1)/(pivå!T13+1))</f>
        <v>#VALUE!</v>
      </c>
      <c r="AP14" s="153" t="e">
        <f>IF(Pilar!$B14=1,IF(pivå!U13&gt;Tidigare_värde!U13,-1,1),IF(pivå!U13&lt;Tidigare_värde!U13,-1,1))*((Tidigare_värde!U13+1)/(Tidigare_värde!U13+1))*((pivå!U13+1)/(pivå!U13+1))</f>
        <v>#VALUE!</v>
      </c>
      <c r="AQ14" s="153" t="e">
        <f>IF(Pilar!$B14=1,IF(pivå!V13&gt;Tidigare_värde!V13,-1,1),IF(pivå!V13&lt;Tidigare_värde!V13,-1,1))*((Tidigare_värde!V13+1)/(Tidigare_värde!V13+1))*((pivå!V13+1)/(pivå!V13+1))</f>
        <v>#VALUE!</v>
      </c>
      <c r="AR14" s="153" t="e">
        <f>IF(Pilar!$B14=1,IF(pivå!W13&gt;Tidigare_värde!W13,-1,1),IF(pivå!W13&lt;Tidigare_värde!W13,-1,1))*((Tidigare_värde!W13+1)/(Tidigare_värde!W13+1))*((pivå!W13+1)/(pivå!W13+1))</f>
        <v>#VALUE!</v>
      </c>
      <c r="AS14" s="153" t="e">
        <f>IF(Pilar!$B14=1,IF(pivå!X13&gt;Tidigare_värde!X13,-1,1),IF(pivå!X13&lt;Tidigare_värde!X13,-1,1))*((Tidigare_värde!X13+1)/(Tidigare_värde!X13+1))*((pivå!X13+1)/(pivå!X13+1))</f>
        <v>#VALUE!</v>
      </c>
      <c r="AT14" s="153" t="e">
        <f>IF(Pilar!$B14=1,IF(pivå!Y13&gt;Tidigare_värde!Y13,-1,1),IF(pivå!Y13&lt;Tidigare_värde!Y13,-1,1))*((Tidigare_värde!Y13+1)/(Tidigare_värde!Y13+1))*((pivå!Y13+1)/(pivå!Y13+1))</f>
        <v>#VALUE!</v>
      </c>
      <c r="AU14" s="153" t="e">
        <f>IF(Pilar!$B14=1,IF(pivå!Z13&gt;Tidigare_värde!Z13,-1,1),IF(pivå!Z13&lt;Tidigare_värde!Z13,-1,1))*((Tidigare_värde!Z13+1)/(Tidigare_värde!Z13+1))*((pivå!Z13+1)/(pivå!Z13+1))</f>
        <v>#VALUE!</v>
      </c>
      <c r="AV14" s="153" t="e">
        <f>IF(Pilar!$B14=1,IF(pivå!AA13&gt;Tidigare_värde!AA13,-1,1),IF(pivå!AA13&lt;Tidigare_värde!AA13,-1,1))*((Tidigare_värde!AA13+1)/(Tidigare_värde!AA13+1))*((pivå!AA13+1)/(pivå!AA13+1))</f>
        <v>#VALUE!</v>
      </c>
      <c r="AW14" s="153" t="e">
        <f>IF(Pilar!$B14=1,IF(pivå!AB13&gt;Tidigare_värde!AB13,-1,1),IF(pivå!AB13&lt;Tidigare_värde!AB13,-1,1))*((Tidigare_värde!AB13+1)/(Tidigare_värde!AB13+1))*((pivå!AB13+1)/(pivå!AB13+1))</f>
        <v>#VALUE!</v>
      </c>
      <c r="AX14" s="153" t="e">
        <f>IF(Pilar!$B14=1,IF(pivå!AC13&gt;Tidigare_värde!AC13,-1,1),IF(pivå!AC13&lt;Tidigare_värde!AC13,-1,1))*((Tidigare_värde!AC13+1)/(Tidigare_värde!AC13+1))*((pivå!AC13+1)/(pivå!AC13+1))</f>
        <v>#VALUE!</v>
      </c>
      <c r="AY14" s="153" t="e">
        <f>IF(Pilar!$B14=1,IF(pivå!AD13&gt;Tidigare_värde!AD13,-1,1),IF(pivå!AD13&lt;Tidigare_värde!AD13,-1,1))*((Tidigare_värde!AD13+1)/(Tidigare_värde!AD13+1))*((pivå!AD13+1)/(pivå!AD13+1))</f>
        <v>#VALUE!</v>
      </c>
      <c r="AZ14" s="17"/>
      <c r="BA14" s="17"/>
      <c r="BB14" s="17"/>
      <c r="BC14" s="17"/>
      <c r="BD14" s="17"/>
      <c r="BE14" s="17"/>
      <c r="BF14" s="17"/>
      <c r="BG14" s="18" t="e">
        <f t="shared" si="0"/>
        <v>#DIV/0!</v>
      </c>
      <c r="BH14" s="18">
        <f t="shared" si="1"/>
        <v>16</v>
      </c>
      <c r="BI14" s="19">
        <f t="shared" si="2"/>
        <v>18</v>
      </c>
      <c r="BJ14" s="19">
        <f t="shared" si="3"/>
        <v>16</v>
      </c>
      <c r="BM14" s="21">
        <f t="shared" si="4"/>
        <v>23</v>
      </c>
      <c r="BN14" s="22">
        <f t="shared" si="5"/>
        <v>14</v>
      </c>
    </row>
    <row r="15" spans="1:66" s="20" customFormat="1" ht="10.5" customHeight="1">
      <c r="A15" s="116">
        <f t="shared" si="6"/>
        <v>33.86368095238096</v>
      </c>
      <c r="B15" s="105">
        <f>pivå!I14</f>
        <v>1</v>
      </c>
      <c r="C15" s="120" t="str">
        <f>pivå!G14</f>
        <v>Ändrad</v>
      </c>
      <c r="D15" s="103">
        <f>pivå!C14</f>
        <v>0</v>
      </c>
      <c r="E15" s="112">
        <f>pivå!D14</f>
        <v>4</v>
      </c>
      <c r="F15" s="15" t="str">
        <f>pivå!F14</f>
        <v>Hälsopolitiskt åtgärdbar dödlighet. Kvinnor</v>
      </c>
      <c r="G15" s="31">
        <f>pivå!AE14</f>
        <v>34.496299999999998</v>
      </c>
      <c r="H15" s="16">
        <f>pivå!J14</f>
        <v>36.449100000000001</v>
      </c>
      <c r="I15" s="16">
        <f>pivå!K14</f>
        <v>31.1692</v>
      </c>
      <c r="J15" s="16">
        <f>pivå!L14</f>
        <v>32.458300000000001</v>
      </c>
      <c r="K15" s="16">
        <f>pivå!M14</f>
        <v>31.680800000000001</v>
      </c>
      <c r="L15" s="16">
        <f>pivå!N14</f>
        <v>27.075399999999998</v>
      </c>
      <c r="M15" s="16">
        <f>pivå!O14</f>
        <v>31.623200000000001</v>
      </c>
      <c r="N15" s="16">
        <f>pivå!P14</f>
        <v>33.6586</v>
      </c>
      <c r="O15" s="16">
        <f>pivå!Q14</f>
        <v>43.557699999999997</v>
      </c>
      <c r="P15" s="16">
        <f>pivå!R14</f>
        <v>29.997499999999999</v>
      </c>
      <c r="Q15" s="16">
        <f>pivå!S14</f>
        <v>41.0989</v>
      </c>
      <c r="R15" s="16">
        <f>pivå!T14</f>
        <v>27.591999999999999</v>
      </c>
      <c r="S15" s="16">
        <f>pivå!U14</f>
        <v>32.796500000000002</v>
      </c>
      <c r="T15" s="16">
        <f>pivå!V14</f>
        <v>33.8994</v>
      </c>
      <c r="U15" s="16">
        <f>pivå!W14</f>
        <v>36.192</v>
      </c>
      <c r="V15" s="16">
        <f>pivå!X14</f>
        <v>38.630600000000001</v>
      </c>
      <c r="W15" s="16">
        <f>pivå!Y14</f>
        <v>35.694800000000001</v>
      </c>
      <c r="X15" s="16">
        <f>pivå!Z14</f>
        <v>39.842300000000002</v>
      </c>
      <c r="Y15" s="16">
        <f>pivå!AA14</f>
        <v>32.1312</v>
      </c>
      <c r="Z15" s="16">
        <f>pivå!AB14</f>
        <v>38.808399999999999</v>
      </c>
      <c r="AA15" s="16">
        <f>pivå!AC14</f>
        <v>23.2987</v>
      </c>
      <c r="AB15" s="136">
        <f>pivå!AD14</f>
        <v>33.482700000000001</v>
      </c>
      <c r="AC15" s="149"/>
      <c r="AD15" s="154">
        <f>IF(Pilar!$B15=1,IF(pivå!AE14&gt;Tidigare_värde!AE14,-1,1),IF(pivå!AE14&lt;Tidigare_värde!AE14,-1,1))*((Tidigare_värde!AE14+1)/(Tidigare_värde!AE14+1))*((pivå!AE14+1)/(pivå!AE14+1))</f>
        <v>-1</v>
      </c>
      <c r="AE15" s="153">
        <f>IF(Pilar!$B15=1,IF(pivå!J14&gt;Tidigare_värde!J14,-1,1),IF(pivå!J14&lt;Tidigare_värde!J14,-1,1))*((Tidigare_värde!J14+1)/(Tidigare_värde!J14+1))*((pivå!J14+1)/(pivå!J14+1))</f>
        <v>1</v>
      </c>
      <c r="AF15" s="153">
        <f>IF(Pilar!$B15=1,IF(pivå!K14&gt;Tidigare_värde!K14,-1,1),IF(pivå!K14&lt;Tidigare_värde!K14,-1,1))*((Tidigare_värde!K14+1)/(Tidigare_värde!K14+1))*((pivå!K14+1)/(pivå!K14+1))</f>
        <v>-1</v>
      </c>
      <c r="AG15" s="153">
        <f>IF(Pilar!$B15=1,IF(pivå!L14&gt;Tidigare_värde!L14,-1,1),IF(pivå!L14&lt;Tidigare_värde!L14,-1,1))*((Tidigare_värde!L14+1)/(Tidigare_värde!L14+1))*((pivå!L14+1)/(pivå!L14+1))</f>
        <v>1</v>
      </c>
      <c r="AH15" s="153">
        <f>IF(Pilar!$B15=1,IF(pivå!M14&gt;Tidigare_värde!M14,-1,1),IF(pivå!M14&lt;Tidigare_värde!M14,-1,1))*((Tidigare_värde!M14+1)/(Tidigare_värde!M14+1))*((pivå!M14+1)/(pivå!M14+1))</f>
        <v>-1</v>
      </c>
      <c r="AI15" s="153">
        <f>IF(Pilar!$B15=1,IF(pivå!N14&gt;Tidigare_värde!N14,-1,1),IF(pivå!N14&lt;Tidigare_värde!N14,-1,1))*((Tidigare_värde!N14+1)/(Tidigare_värde!N14+1))*((pivå!N14+1)/(pivå!N14+1))</f>
        <v>-1</v>
      </c>
      <c r="AJ15" s="153">
        <f>IF(Pilar!$B15=1,IF(pivå!O14&gt;Tidigare_värde!O14,-1,1),IF(pivå!O14&lt;Tidigare_värde!O14,-1,1))*((Tidigare_värde!O14+1)/(Tidigare_värde!O14+1))*((pivå!O14+1)/(pivå!O14+1))</f>
        <v>-1</v>
      </c>
      <c r="AK15" s="153">
        <f>IF(Pilar!$B15=1,IF(pivå!P14&gt;Tidigare_värde!P14,-1,1),IF(pivå!P14&lt;Tidigare_värde!P14,-1,1))*((Tidigare_värde!P14+1)/(Tidigare_värde!P14+1))*((pivå!P14+1)/(pivå!P14+1))</f>
        <v>-1</v>
      </c>
      <c r="AL15" s="153">
        <f>IF(Pilar!$B15=1,IF(pivå!Q14&gt;Tidigare_värde!Q14,-1,1),IF(pivå!Q14&lt;Tidigare_värde!Q14,-1,1))*((Tidigare_värde!Q14+1)/(Tidigare_värde!Q14+1))*((pivå!Q14+1)/(pivå!Q14+1))</f>
        <v>-1</v>
      </c>
      <c r="AM15" s="153">
        <f>IF(Pilar!$B15=1,IF(pivå!R14&gt;Tidigare_värde!R14,-1,1),IF(pivå!R14&lt;Tidigare_värde!R14,-1,1))*((Tidigare_värde!R14+1)/(Tidigare_värde!R14+1))*((pivå!R14+1)/(pivå!R14+1))</f>
        <v>-1</v>
      </c>
      <c r="AN15" s="153">
        <f>IF(Pilar!$B15=1,IF(pivå!S14&gt;Tidigare_värde!S14,-1,1),IF(pivå!S14&lt;Tidigare_värde!S14,-1,1))*((Tidigare_värde!S14+1)/(Tidigare_värde!S14+1))*((pivå!S14+1)/(pivå!S14+1))</f>
        <v>-1</v>
      </c>
      <c r="AO15" s="153">
        <f>IF(Pilar!$B15=1,IF(pivå!T14&gt;Tidigare_värde!T14,-1,1),IF(pivå!T14&lt;Tidigare_värde!T14,-1,1))*((Tidigare_värde!T14+1)/(Tidigare_värde!T14+1))*((pivå!T14+1)/(pivå!T14+1))</f>
        <v>-1</v>
      </c>
      <c r="AP15" s="153">
        <f>IF(Pilar!$B15=1,IF(pivå!U14&gt;Tidigare_värde!U14,-1,1),IF(pivå!U14&lt;Tidigare_värde!U14,-1,1))*((Tidigare_värde!U14+1)/(Tidigare_värde!U14+1))*((pivå!U14+1)/(pivå!U14+1))</f>
        <v>-1</v>
      </c>
      <c r="AQ15" s="153">
        <f>IF(Pilar!$B15=1,IF(pivå!V14&gt;Tidigare_värde!V14,-1,1),IF(pivå!V14&lt;Tidigare_värde!V14,-1,1))*((Tidigare_värde!V14+1)/(Tidigare_värde!V14+1))*((pivå!V14+1)/(pivå!V14+1))</f>
        <v>-1</v>
      </c>
      <c r="AR15" s="153">
        <f>IF(Pilar!$B15=1,IF(pivå!W14&gt;Tidigare_värde!W14,-1,1),IF(pivå!W14&lt;Tidigare_värde!W14,-1,1))*((Tidigare_värde!W14+1)/(Tidigare_värde!W14+1))*((pivå!W14+1)/(pivå!W14+1))</f>
        <v>-1</v>
      </c>
      <c r="AS15" s="153">
        <f>IF(Pilar!$B15=1,IF(pivå!X14&gt;Tidigare_värde!X14,-1,1),IF(pivå!X14&lt;Tidigare_värde!X14,-1,1))*((Tidigare_värde!X14+1)/(Tidigare_värde!X14+1))*((pivå!X14+1)/(pivå!X14+1))</f>
        <v>-1</v>
      </c>
      <c r="AT15" s="153">
        <f>IF(Pilar!$B15=1,IF(pivå!Y14&gt;Tidigare_värde!Y14,-1,1),IF(pivå!Y14&lt;Tidigare_värde!Y14,-1,1))*((Tidigare_värde!Y14+1)/(Tidigare_värde!Y14+1))*((pivå!Y14+1)/(pivå!Y14+1))</f>
        <v>-1</v>
      </c>
      <c r="AU15" s="153">
        <f>IF(Pilar!$B15=1,IF(pivå!Z14&gt;Tidigare_värde!Z14,-1,1),IF(pivå!Z14&lt;Tidigare_värde!Z14,-1,1))*((Tidigare_värde!Z14+1)/(Tidigare_värde!Z14+1))*((pivå!Z14+1)/(pivå!Z14+1))</f>
        <v>-1</v>
      </c>
      <c r="AV15" s="153">
        <f>IF(Pilar!$B15=1,IF(pivå!AA14&gt;Tidigare_värde!AA14,-1,1),IF(pivå!AA14&lt;Tidigare_värde!AA14,-1,1))*((Tidigare_värde!AA14+1)/(Tidigare_värde!AA14+1))*((pivå!AA14+1)/(pivå!AA14+1))</f>
        <v>-1</v>
      </c>
      <c r="AW15" s="153">
        <f>IF(Pilar!$B15=1,IF(pivå!AB14&gt;Tidigare_värde!AB14,-1,1),IF(pivå!AB14&lt;Tidigare_värde!AB14,-1,1))*((Tidigare_värde!AB14+1)/(Tidigare_värde!AB14+1))*((pivå!AB14+1)/(pivå!AB14+1))</f>
        <v>-1</v>
      </c>
      <c r="AX15" s="153">
        <f>IF(Pilar!$B15=1,IF(pivå!AC14&gt;Tidigare_värde!AC14,-1,1),IF(pivå!AC14&lt;Tidigare_värde!AC14,-1,1))*((Tidigare_värde!AC14+1)/(Tidigare_värde!AC14+1))*((pivå!AC14+1)/(pivå!AC14+1))</f>
        <v>1</v>
      </c>
      <c r="AY15" s="153">
        <f>IF(Pilar!$B15=1,IF(pivå!AD14&gt;Tidigare_värde!AD14,-1,1),IF(pivå!AD14&lt;Tidigare_värde!AD14,-1,1))*((Tidigare_värde!AD14+1)/(Tidigare_värde!AD14+1))*((pivå!AD14+1)/(pivå!AD14+1))</f>
        <v>-1</v>
      </c>
      <c r="AZ15" s="17"/>
      <c r="BA15" s="17"/>
      <c r="BB15" s="17"/>
      <c r="BC15" s="17"/>
      <c r="BD15" s="17"/>
      <c r="BE15" s="17"/>
      <c r="BF15" s="17"/>
      <c r="BG15" s="18" t="e">
        <f t="shared" si="0"/>
        <v>#DIV/0!</v>
      </c>
      <c r="BH15" s="18">
        <f t="shared" si="1"/>
        <v>31.680800000000001</v>
      </c>
      <c r="BI15" s="19">
        <f t="shared" si="2"/>
        <v>35.694800000000001</v>
      </c>
      <c r="BJ15" s="19">
        <f t="shared" si="3"/>
        <v>32.1312</v>
      </c>
      <c r="BM15" s="21">
        <f t="shared" si="4"/>
        <v>43.557699999999997</v>
      </c>
      <c r="BN15" s="22">
        <f t="shared" si="5"/>
        <v>23.2987</v>
      </c>
    </row>
    <row r="16" spans="1:66" s="20" customFormat="1" ht="10.5" customHeight="1">
      <c r="A16" s="116">
        <f t="shared" si="6"/>
        <v>53.663314285714286</v>
      </c>
      <c r="B16" s="105">
        <f>pivå!I15</f>
        <v>1</v>
      </c>
      <c r="C16" s="120" t="str">
        <f>pivå!G15</f>
        <v>Ändrad</v>
      </c>
      <c r="D16" s="103">
        <f>pivå!C15</f>
        <v>0</v>
      </c>
      <c r="E16" s="112">
        <f>pivå!D15</f>
        <v>0</v>
      </c>
      <c r="F16" s="15" t="str">
        <f>pivå!F15</f>
        <v>Hälsopolitiskt åtgärdbar dödlighet. Män</v>
      </c>
      <c r="G16" s="31">
        <f>pivå!AE15</f>
        <v>55.744500000000002</v>
      </c>
      <c r="H16" s="16">
        <f>pivå!J15</f>
        <v>60.591099999999997</v>
      </c>
      <c r="I16" s="16">
        <f>pivå!K15</f>
        <v>52.017600000000002</v>
      </c>
      <c r="J16" s="16">
        <f>pivå!L15</f>
        <v>59.996400000000001</v>
      </c>
      <c r="K16" s="16">
        <f>pivå!M15</f>
        <v>50.466099999999997</v>
      </c>
      <c r="L16" s="16">
        <f>pivå!N15</f>
        <v>47.995899999999999</v>
      </c>
      <c r="M16" s="16">
        <f>pivå!O15</f>
        <v>52.549500000000002</v>
      </c>
      <c r="N16" s="16">
        <f>pivå!P15</f>
        <v>56.309800000000003</v>
      </c>
      <c r="O16" s="16">
        <f>pivå!Q15</f>
        <v>57.222099999999998</v>
      </c>
      <c r="P16" s="16">
        <f>pivå!R15</f>
        <v>53.380400000000002</v>
      </c>
      <c r="Q16" s="16">
        <f>pivå!S15</f>
        <v>64.871600000000001</v>
      </c>
      <c r="R16" s="16">
        <f>pivå!T15</f>
        <v>50.716500000000003</v>
      </c>
      <c r="S16" s="16">
        <f>pivå!U15</f>
        <v>55.2271</v>
      </c>
      <c r="T16" s="16">
        <f>pivå!V15</f>
        <v>49.7089</v>
      </c>
      <c r="U16" s="16">
        <f>pivå!W15</f>
        <v>57.163899999999998</v>
      </c>
      <c r="V16" s="16">
        <f>pivå!X15</f>
        <v>55.783799999999999</v>
      </c>
      <c r="W16" s="16">
        <f>pivå!Y15</f>
        <v>51.8491</v>
      </c>
      <c r="X16" s="16">
        <f>pivå!Z15</f>
        <v>57.033700000000003</v>
      </c>
      <c r="Y16" s="16">
        <f>pivå!AA15</f>
        <v>56.1616</v>
      </c>
      <c r="Z16" s="16">
        <f>pivå!AB15</f>
        <v>48.1952</v>
      </c>
      <c r="AA16" s="16">
        <f>pivå!AC15</f>
        <v>42.138800000000003</v>
      </c>
      <c r="AB16" s="136">
        <f>pivå!AD15</f>
        <v>47.5505</v>
      </c>
      <c r="AC16" s="149"/>
      <c r="AD16" s="154">
        <f>IF(Pilar!$B16=1,IF(pivå!AE15&gt;Tidigare_värde!AE15,-1,1),IF(pivå!AE15&lt;Tidigare_värde!AE15,-1,1))*((Tidigare_värde!AE15+1)/(Tidigare_värde!AE15+1))*((pivå!AE15+1)/(pivå!AE15+1))</f>
        <v>1</v>
      </c>
      <c r="AE16" s="153">
        <f>IF(Pilar!$B16=1,IF(pivå!J15&gt;Tidigare_värde!J15,-1,1),IF(pivå!J15&lt;Tidigare_värde!J15,-1,1))*((Tidigare_värde!J15+1)/(Tidigare_värde!J15+1))*((pivå!J15+1)/(pivå!J15+1))</f>
        <v>1</v>
      </c>
      <c r="AF16" s="153">
        <f>IF(Pilar!$B16=1,IF(pivå!K15&gt;Tidigare_värde!K15,-1,1),IF(pivå!K15&lt;Tidigare_värde!K15,-1,1))*((Tidigare_värde!K15+1)/(Tidigare_värde!K15+1))*((pivå!K15+1)/(pivå!K15+1))</f>
        <v>1</v>
      </c>
      <c r="AG16" s="153">
        <f>IF(Pilar!$B16=1,IF(pivå!L15&gt;Tidigare_värde!L15,-1,1),IF(pivå!L15&lt;Tidigare_värde!L15,-1,1))*((Tidigare_värde!L15+1)/(Tidigare_värde!L15+1))*((pivå!L15+1)/(pivå!L15+1))</f>
        <v>1</v>
      </c>
      <c r="AH16" s="153">
        <f>IF(Pilar!$B16=1,IF(pivå!M15&gt;Tidigare_värde!M15,-1,1),IF(pivå!M15&lt;Tidigare_värde!M15,-1,1))*((Tidigare_värde!M15+1)/(Tidigare_värde!M15+1))*((pivå!M15+1)/(pivå!M15+1))</f>
        <v>1</v>
      </c>
      <c r="AI16" s="153">
        <f>IF(Pilar!$B16=1,IF(pivå!N15&gt;Tidigare_värde!N15,-1,1),IF(pivå!N15&lt;Tidigare_värde!N15,-1,1))*((Tidigare_värde!N15+1)/(Tidigare_värde!N15+1))*((pivå!N15+1)/(pivå!N15+1))</f>
        <v>1</v>
      </c>
      <c r="AJ16" s="153">
        <f>IF(Pilar!$B16=1,IF(pivå!O15&gt;Tidigare_värde!O15,-1,1),IF(pivå!O15&lt;Tidigare_värde!O15,-1,1))*((Tidigare_värde!O15+1)/(Tidigare_värde!O15+1))*((pivå!O15+1)/(pivå!O15+1))</f>
        <v>-1</v>
      </c>
      <c r="AK16" s="153">
        <f>IF(Pilar!$B16=1,IF(pivå!P15&gt;Tidigare_värde!P15,-1,1),IF(pivå!P15&lt;Tidigare_värde!P15,-1,1))*((Tidigare_värde!P15+1)/(Tidigare_värde!P15+1))*((pivå!P15+1)/(pivå!P15+1))</f>
        <v>-1</v>
      </c>
      <c r="AL16" s="153">
        <f>IF(Pilar!$B16=1,IF(pivå!Q15&gt;Tidigare_värde!Q15,-1,1),IF(pivå!Q15&lt;Tidigare_värde!Q15,-1,1))*((Tidigare_värde!Q15+1)/(Tidigare_värde!Q15+1))*((pivå!Q15+1)/(pivå!Q15+1))</f>
        <v>1</v>
      </c>
      <c r="AM16" s="153">
        <f>IF(Pilar!$B16=1,IF(pivå!R15&gt;Tidigare_värde!R15,-1,1),IF(pivå!R15&lt;Tidigare_värde!R15,-1,1))*((Tidigare_värde!R15+1)/(Tidigare_värde!R15+1))*((pivå!R15+1)/(pivå!R15+1))</f>
        <v>1</v>
      </c>
      <c r="AN16" s="153">
        <f>IF(Pilar!$B16=1,IF(pivå!S15&gt;Tidigare_värde!S15,-1,1),IF(pivå!S15&lt;Tidigare_värde!S15,-1,1))*((Tidigare_värde!S15+1)/(Tidigare_värde!S15+1))*((pivå!S15+1)/(pivå!S15+1))</f>
        <v>1</v>
      </c>
      <c r="AO16" s="153">
        <f>IF(Pilar!$B16=1,IF(pivå!T15&gt;Tidigare_värde!T15,-1,1),IF(pivå!T15&lt;Tidigare_värde!T15,-1,1))*((Tidigare_värde!T15+1)/(Tidigare_värde!T15+1))*((pivå!T15+1)/(pivå!T15+1))</f>
        <v>1</v>
      </c>
      <c r="AP16" s="153">
        <f>IF(Pilar!$B16=1,IF(pivå!U15&gt;Tidigare_värde!U15,-1,1),IF(pivå!U15&lt;Tidigare_värde!U15,-1,1))*((Tidigare_värde!U15+1)/(Tidigare_värde!U15+1))*((pivå!U15+1)/(pivå!U15+1))</f>
        <v>-1</v>
      </c>
      <c r="AQ16" s="153">
        <f>IF(Pilar!$B16=1,IF(pivå!V15&gt;Tidigare_värde!V15,-1,1),IF(pivå!V15&lt;Tidigare_värde!V15,-1,1))*((Tidigare_värde!V15+1)/(Tidigare_värde!V15+1))*((pivå!V15+1)/(pivå!V15+1))</f>
        <v>1</v>
      </c>
      <c r="AR16" s="153">
        <f>IF(Pilar!$B16=1,IF(pivå!W15&gt;Tidigare_värde!W15,-1,1),IF(pivå!W15&lt;Tidigare_värde!W15,-1,1))*((Tidigare_värde!W15+1)/(Tidigare_värde!W15+1))*((pivå!W15+1)/(pivå!W15+1))</f>
        <v>1</v>
      </c>
      <c r="AS16" s="153">
        <f>IF(Pilar!$B16=1,IF(pivå!X15&gt;Tidigare_värde!X15,-1,1),IF(pivå!X15&lt;Tidigare_värde!X15,-1,1))*((Tidigare_värde!X15+1)/(Tidigare_värde!X15+1))*((pivå!X15+1)/(pivå!X15+1))</f>
        <v>1</v>
      </c>
      <c r="AT16" s="153">
        <f>IF(Pilar!$B16=1,IF(pivå!Y15&gt;Tidigare_värde!Y15,-1,1),IF(pivå!Y15&lt;Tidigare_värde!Y15,-1,1))*((Tidigare_värde!Y15+1)/(Tidigare_värde!Y15+1))*((pivå!Y15+1)/(pivå!Y15+1))</f>
        <v>1</v>
      </c>
      <c r="AU16" s="153">
        <f>IF(Pilar!$B16=1,IF(pivå!Z15&gt;Tidigare_värde!Z15,-1,1),IF(pivå!Z15&lt;Tidigare_värde!Z15,-1,1))*((Tidigare_värde!Z15+1)/(Tidigare_värde!Z15+1))*((pivå!Z15+1)/(pivå!Z15+1))</f>
        <v>1</v>
      </c>
      <c r="AV16" s="153">
        <f>IF(Pilar!$B16=1,IF(pivå!AA15&gt;Tidigare_värde!AA15,-1,1),IF(pivå!AA15&lt;Tidigare_värde!AA15,-1,1))*((Tidigare_värde!AA15+1)/(Tidigare_värde!AA15+1))*((pivå!AA15+1)/(pivå!AA15+1))</f>
        <v>1</v>
      </c>
      <c r="AW16" s="153">
        <f>IF(Pilar!$B16=1,IF(pivå!AB15&gt;Tidigare_värde!AB15,-1,1),IF(pivå!AB15&lt;Tidigare_värde!AB15,-1,1))*((Tidigare_värde!AB15+1)/(Tidigare_värde!AB15+1))*((pivå!AB15+1)/(pivå!AB15+1))</f>
        <v>1</v>
      </c>
      <c r="AX16" s="153">
        <f>IF(Pilar!$B16=1,IF(pivå!AC15&gt;Tidigare_värde!AC15,-1,1),IF(pivå!AC15&lt;Tidigare_värde!AC15,-1,1))*((Tidigare_värde!AC15+1)/(Tidigare_värde!AC15+1))*((pivå!AC15+1)/(pivå!AC15+1))</f>
        <v>1</v>
      </c>
      <c r="AY16" s="153">
        <f>IF(Pilar!$B16=1,IF(pivå!AD15&gt;Tidigare_värde!AD15,-1,1),IF(pivå!AD15&lt;Tidigare_värde!AD15,-1,1))*((Tidigare_värde!AD15+1)/(Tidigare_värde!AD15+1))*((pivå!AD15+1)/(pivå!AD15+1))</f>
        <v>1</v>
      </c>
      <c r="AZ16" s="17"/>
      <c r="BA16" s="17"/>
      <c r="BB16" s="17"/>
      <c r="BC16" s="17"/>
      <c r="BD16" s="17"/>
      <c r="BE16" s="17"/>
      <c r="BF16" s="17"/>
      <c r="BG16" s="18" t="e">
        <f t="shared" si="0"/>
        <v>#DIV/0!</v>
      </c>
      <c r="BH16" s="18">
        <f t="shared" si="1"/>
        <v>50.716500000000003</v>
      </c>
      <c r="BI16" s="19">
        <f t="shared" si="2"/>
        <v>56.1616</v>
      </c>
      <c r="BJ16" s="19">
        <f t="shared" si="3"/>
        <v>51.8491</v>
      </c>
      <c r="BM16" s="21">
        <f t="shared" si="4"/>
        <v>64.871600000000001</v>
      </c>
      <c r="BN16" s="22">
        <f t="shared" si="5"/>
        <v>42.138800000000003</v>
      </c>
    </row>
    <row r="17" spans="1:66" s="20" customFormat="1" ht="10.5" customHeight="1">
      <c r="A17" s="116">
        <f t="shared" si="6"/>
        <v>43.32022380952381</v>
      </c>
      <c r="B17" s="105">
        <f>pivå!I16</f>
        <v>1</v>
      </c>
      <c r="C17" s="120" t="str">
        <f>pivå!G16</f>
        <v>Ändrad</v>
      </c>
      <c r="D17" s="103">
        <f>pivå!C16</f>
        <v>0</v>
      </c>
      <c r="E17" s="112">
        <f>pivå!D16</f>
        <v>0</v>
      </c>
      <c r="F17" s="15" t="str">
        <f>pivå!F16</f>
        <v>Hälsopolitiskt åtgärdbar dödlighet</v>
      </c>
      <c r="G17" s="31">
        <f>pivå!AE16</f>
        <v>44.5944</v>
      </c>
      <c r="H17" s="16">
        <f>pivå!J16</f>
        <v>47.576700000000002</v>
      </c>
      <c r="I17" s="16">
        <f>pivå!K16</f>
        <v>41.406500000000001</v>
      </c>
      <c r="J17" s="16">
        <f>pivå!L16</f>
        <v>45.480800000000002</v>
      </c>
      <c r="K17" s="16">
        <f>pivå!M16</f>
        <v>40.544699999999999</v>
      </c>
      <c r="L17" s="16">
        <f>pivå!N16</f>
        <v>36.953499999999998</v>
      </c>
      <c r="M17" s="16">
        <f>pivå!O16</f>
        <v>41.857500000000002</v>
      </c>
      <c r="N17" s="16">
        <f>pivå!P16</f>
        <v>44.346699999999998</v>
      </c>
      <c r="O17" s="16">
        <f>pivå!Q16</f>
        <v>49.505899999999997</v>
      </c>
      <c r="P17" s="16">
        <f>pivå!R16</f>
        <v>41.378300000000003</v>
      </c>
      <c r="Q17" s="16">
        <f>pivå!S16</f>
        <v>52.295999999999999</v>
      </c>
      <c r="R17" s="16">
        <f>pivå!T16</f>
        <v>38.618200000000002</v>
      </c>
      <c r="S17" s="16">
        <f>pivå!U16</f>
        <v>43.537100000000002</v>
      </c>
      <c r="T17" s="16">
        <f>pivå!V16</f>
        <v>41.744500000000002</v>
      </c>
      <c r="U17" s="16">
        <f>pivå!W16</f>
        <v>46.084099999999999</v>
      </c>
      <c r="V17" s="16">
        <f>pivå!X16</f>
        <v>46.734299999999998</v>
      </c>
      <c r="W17" s="16">
        <f>pivå!Y16</f>
        <v>43.7911</v>
      </c>
      <c r="X17" s="16">
        <f>pivå!Z16</f>
        <v>48.133200000000002</v>
      </c>
      <c r="Y17" s="16">
        <f>pivå!AA16</f>
        <v>43.679900000000004</v>
      </c>
      <c r="Z17" s="16">
        <f>pivå!AB16</f>
        <v>43.351500000000001</v>
      </c>
      <c r="AA17" s="16">
        <f>pivå!AC16</f>
        <v>32.225099999999998</v>
      </c>
      <c r="AB17" s="136">
        <f>pivå!AD16</f>
        <v>40.479100000000003</v>
      </c>
      <c r="AC17" s="149"/>
      <c r="AD17" s="154">
        <f>IF(Pilar!$B17=1,IF(pivå!AE16&gt;Tidigare_värde!AE16,-1,1),IF(pivå!AE16&lt;Tidigare_värde!AE16,-1,1))*((Tidigare_värde!AE16+1)/(Tidigare_värde!AE16+1))*((pivå!AE16+1)/(pivå!AE16+1))</f>
        <v>-1</v>
      </c>
      <c r="AE17" s="153">
        <f>IF(Pilar!$B17=1,IF(pivå!J16&gt;Tidigare_värde!J16,-1,1),IF(pivå!J16&lt;Tidigare_värde!J16,-1,1))*((Tidigare_värde!J16+1)/(Tidigare_värde!J16+1))*((pivå!J16+1)/(pivå!J16+1))</f>
        <v>1</v>
      </c>
      <c r="AF17" s="153">
        <f>IF(Pilar!$B17=1,IF(pivå!K16&gt;Tidigare_värde!K16,-1,1),IF(pivå!K16&lt;Tidigare_värde!K16,-1,1))*((Tidigare_värde!K16+1)/(Tidigare_värde!K16+1))*((pivå!K16+1)/(pivå!K16+1))</f>
        <v>-1</v>
      </c>
      <c r="AG17" s="153">
        <f>IF(Pilar!$B17=1,IF(pivå!L16&gt;Tidigare_värde!L16,-1,1),IF(pivå!L16&lt;Tidigare_värde!L16,-1,1))*((Tidigare_värde!L16+1)/(Tidigare_värde!L16+1))*((pivå!L16+1)/(pivå!L16+1))</f>
        <v>1</v>
      </c>
      <c r="AH17" s="153">
        <f>IF(Pilar!$B17=1,IF(pivå!M16&gt;Tidigare_värde!M16,-1,1),IF(pivå!M16&lt;Tidigare_värde!M16,-1,1))*((Tidigare_värde!M16+1)/(Tidigare_värde!M16+1))*((pivå!M16+1)/(pivå!M16+1))</f>
        <v>-1</v>
      </c>
      <c r="AI17" s="153">
        <f>IF(Pilar!$B17=1,IF(pivå!N16&gt;Tidigare_värde!N16,-1,1),IF(pivå!N16&lt;Tidigare_värde!N16,-1,1))*((Tidigare_värde!N16+1)/(Tidigare_värde!N16+1))*((pivå!N16+1)/(pivå!N16+1))</f>
        <v>-1</v>
      </c>
      <c r="AJ17" s="153">
        <f>IF(Pilar!$B17=1,IF(pivå!O16&gt;Tidigare_värde!O16,-1,1),IF(pivå!O16&lt;Tidigare_värde!O16,-1,1))*((Tidigare_värde!O16+1)/(Tidigare_värde!O16+1))*((pivå!O16+1)/(pivå!O16+1))</f>
        <v>-1</v>
      </c>
      <c r="AK17" s="153">
        <f>IF(Pilar!$B17=1,IF(pivå!P16&gt;Tidigare_värde!P16,-1,1),IF(pivå!P16&lt;Tidigare_värde!P16,-1,1))*((Tidigare_värde!P16+1)/(Tidigare_värde!P16+1))*((pivå!P16+1)/(pivå!P16+1))</f>
        <v>-1</v>
      </c>
      <c r="AL17" s="153">
        <f>IF(Pilar!$B17=1,IF(pivå!Q16&gt;Tidigare_värde!Q16,-1,1),IF(pivå!Q16&lt;Tidigare_värde!Q16,-1,1))*((Tidigare_värde!Q16+1)/(Tidigare_värde!Q16+1))*((pivå!Q16+1)/(pivå!Q16+1))</f>
        <v>1</v>
      </c>
      <c r="AM17" s="153">
        <f>IF(Pilar!$B17=1,IF(pivå!R16&gt;Tidigare_värde!R16,-1,1),IF(pivå!R16&lt;Tidigare_värde!R16,-1,1))*((Tidigare_värde!R16+1)/(Tidigare_värde!R16+1))*((pivå!R16+1)/(pivå!R16+1))</f>
        <v>1</v>
      </c>
      <c r="AN17" s="153">
        <f>IF(Pilar!$B17=1,IF(pivå!S16&gt;Tidigare_värde!S16,-1,1),IF(pivå!S16&lt;Tidigare_värde!S16,-1,1))*((Tidigare_värde!S16+1)/(Tidigare_värde!S16+1))*((pivå!S16+1)/(pivå!S16+1))</f>
        <v>-1</v>
      </c>
      <c r="AO17" s="153">
        <f>IF(Pilar!$B17=1,IF(pivå!T16&gt;Tidigare_värde!T16,-1,1),IF(pivå!T16&lt;Tidigare_värde!T16,-1,1))*((Tidigare_värde!T16+1)/(Tidigare_värde!T16+1))*((pivå!T16+1)/(pivå!T16+1))</f>
        <v>1</v>
      </c>
      <c r="AP17" s="153">
        <f>IF(Pilar!$B17=1,IF(pivå!U16&gt;Tidigare_värde!U16,-1,1),IF(pivå!U16&lt;Tidigare_värde!U16,-1,1))*((Tidigare_värde!U16+1)/(Tidigare_värde!U16+1))*((pivå!U16+1)/(pivå!U16+1))</f>
        <v>-1</v>
      </c>
      <c r="AQ17" s="153">
        <f>IF(Pilar!$B17=1,IF(pivå!V16&gt;Tidigare_värde!V16,-1,1),IF(pivå!V16&lt;Tidigare_värde!V16,-1,1))*((Tidigare_värde!V16+1)/(Tidigare_värde!V16+1))*((pivå!V16+1)/(pivå!V16+1))</f>
        <v>1</v>
      </c>
      <c r="AR17" s="153">
        <f>IF(Pilar!$B17=1,IF(pivå!W16&gt;Tidigare_värde!W16,-1,1),IF(pivå!W16&lt;Tidigare_värde!W16,-1,1))*((Tidigare_värde!W16+1)/(Tidigare_värde!W16+1))*((pivå!W16+1)/(pivå!W16+1))</f>
        <v>1</v>
      </c>
      <c r="AS17" s="153">
        <f>IF(Pilar!$B17=1,IF(pivå!X16&gt;Tidigare_värde!X16,-1,1),IF(pivå!X16&lt;Tidigare_värde!X16,-1,1))*((Tidigare_värde!X16+1)/(Tidigare_värde!X16+1))*((pivå!X16+1)/(pivå!X16+1))</f>
        <v>1</v>
      </c>
      <c r="AT17" s="153">
        <f>IF(Pilar!$B17=1,IF(pivå!Y16&gt;Tidigare_värde!Y16,-1,1),IF(pivå!Y16&lt;Tidigare_värde!Y16,-1,1))*((Tidigare_värde!Y16+1)/(Tidigare_värde!Y16+1))*((pivå!Y16+1)/(pivå!Y16+1))</f>
        <v>-1</v>
      </c>
      <c r="AU17" s="153">
        <f>IF(Pilar!$B17=1,IF(pivå!Z16&gt;Tidigare_värde!Z16,-1,1),IF(pivå!Z16&lt;Tidigare_värde!Z16,-1,1))*((Tidigare_värde!Z16+1)/(Tidigare_värde!Z16+1))*((pivå!Z16+1)/(pivå!Z16+1))</f>
        <v>-1</v>
      </c>
      <c r="AV17" s="153">
        <f>IF(Pilar!$B17=1,IF(pivå!AA16&gt;Tidigare_värde!AA16,-1,1),IF(pivå!AA16&lt;Tidigare_värde!AA16,-1,1))*((Tidigare_värde!AA16+1)/(Tidigare_värde!AA16+1))*((pivå!AA16+1)/(pivå!AA16+1))</f>
        <v>-1</v>
      </c>
      <c r="AW17" s="153">
        <f>IF(Pilar!$B17=1,IF(pivå!AB16&gt;Tidigare_värde!AB16,-1,1),IF(pivå!AB16&lt;Tidigare_värde!AB16,-1,1))*((Tidigare_värde!AB16+1)/(Tidigare_värde!AB16+1))*((pivå!AB16+1)/(pivå!AB16+1))</f>
        <v>-1</v>
      </c>
      <c r="AX17" s="153">
        <f>IF(Pilar!$B17=1,IF(pivå!AC16&gt;Tidigare_värde!AC16,-1,1),IF(pivå!AC16&lt;Tidigare_värde!AC16,-1,1))*((Tidigare_värde!AC16+1)/(Tidigare_värde!AC16+1))*((pivå!AC16+1)/(pivå!AC16+1))</f>
        <v>1</v>
      </c>
      <c r="AY17" s="153">
        <f>IF(Pilar!$B17=1,IF(pivå!AD16&gt;Tidigare_värde!AD16,-1,1),IF(pivå!AD16&lt;Tidigare_värde!AD16,-1,1))*((Tidigare_värde!AD16+1)/(Tidigare_värde!AD16+1))*((pivå!AD16+1)/(pivå!AD16+1))</f>
        <v>-1</v>
      </c>
      <c r="AZ17" s="17"/>
      <c r="BA17" s="17"/>
      <c r="BB17" s="17"/>
      <c r="BC17" s="17"/>
      <c r="BD17" s="17"/>
      <c r="BE17" s="17"/>
      <c r="BF17" s="17"/>
      <c r="BG17" s="18" t="e">
        <f t="shared" si="0"/>
        <v>#DIV/0!</v>
      </c>
      <c r="BH17" s="18">
        <f t="shared" si="1"/>
        <v>41.406500000000001</v>
      </c>
      <c r="BI17" s="19">
        <f t="shared" si="2"/>
        <v>44.346699999999998</v>
      </c>
      <c r="BJ17" s="19">
        <f t="shared" si="3"/>
        <v>41.744500000000002</v>
      </c>
      <c r="BM17" s="21">
        <f t="shared" si="4"/>
        <v>52.295999999999999</v>
      </c>
      <c r="BN17" s="22">
        <f t="shared" si="5"/>
        <v>32.225099999999998</v>
      </c>
    </row>
    <row r="18" spans="1:66" s="20" customFormat="1" ht="10.5" customHeight="1">
      <c r="A18" s="116">
        <f t="shared" si="6"/>
        <v>40.712161904761906</v>
      </c>
      <c r="B18" s="105">
        <f>pivå!I17</f>
        <v>1</v>
      </c>
      <c r="C18" s="120" t="str">
        <f>pivå!G17</f>
        <v>Ändrad</v>
      </c>
      <c r="D18" s="103">
        <f>pivå!C17</f>
        <v>0</v>
      </c>
      <c r="E18" s="112">
        <f>pivå!D17</f>
        <v>5</v>
      </c>
      <c r="F18" s="15" t="str">
        <f>pivå!F17</f>
        <v>Sjukvårdsrelaterad åtgärdbar dödlighet. Kvinnor</v>
      </c>
      <c r="G18" s="31">
        <f>pivå!AE17</f>
        <v>39.311500000000002</v>
      </c>
      <c r="H18" s="16">
        <f>pivå!J17</f>
        <v>35.8902</v>
      </c>
      <c r="I18" s="16">
        <f>pivå!K17</f>
        <v>36.142299999999999</v>
      </c>
      <c r="J18" s="16">
        <f>pivå!L17</f>
        <v>47.376399999999997</v>
      </c>
      <c r="K18" s="16">
        <f>pivå!M17</f>
        <v>38.819800000000001</v>
      </c>
      <c r="L18" s="16">
        <f>pivå!N17</f>
        <v>41.512099999999997</v>
      </c>
      <c r="M18" s="16">
        <f>pivå!O17</f>
        <v>36.660299999999999</v>
      </c>
      <c r="N18" s="16">
        <f>pivå!P17</f>
        <v>44.672199999999997</v>
      </c>
      <c r="O18" s="16">
        <f>pivå!Q17</f>
        <v>39.294899999999998</v>
      </c>
      <c r="P18" s="16">
        <f>pivå!R17</f>
        <v>36.538699999999999</v>
      </c>
      <c r="Q18" s="16">
        <f>pivå!S17</f>
        <v>36.511699999999998</v>
      </c>
      <c r="R18" s="16">
        <f>pivå!T17</f>
        <v>30.773299999999999</v>
      </c>
      <c r="S18" s="16">
        <f>pivå!U17</f>
        <v>37.9041</v>
      </c>
      <c r="T18" s="16">
        <f>pivå!V17</f>
        <v>46.576799999999999</v>
      </c>
      <c r="U18" s="16">
        <f>pivå!W17</f>
        <v>42.771000000000001</v>
      </c>
      <c r="V18" s="16">
        <f>pivå!X17</f>
        <v>39.014000000000003</v>
      </c>
      <c r="W18" s="16">
        <f>pivå!Y17</f>
        <v>45.905999999999999</v>
      </c>
      <c r="X18" s="16">
        <f>pivå!Z17</f>
        <v>46.449100000000001</v>
      </c>
      <c r="Y18" s="16">
        <f>pivå!AA17</f>
        <v>48.036799999999999</v>
      </c>
      <c r="Z18" s="16">
        <f>pivå!AB17</f>
        <v>46.174300000000002</v>
      </c>
      <c r="AA18" s="16">
        <f>pivå!AC17</f>
        <v>36.839500000000001</v>
      </c>
      <c r="AB18" s="136">
        <f>pivå!AD17</f>
        <v>41.091900000000003</v>
      </c>
      <c r="AC18" s="149"/>
      <c r="AD18" s="154">
        <f>IF(Pilar!$B18=1,IF(pivå!AE17&gt;Tidigare_värde!AE17,-1,1),IF(pivå!AE17&lt;Tidigare_värde!AE17,-1,1))*((Tidigare_värde!AE17+1)/(Tidigare_värde!AE17+1))*((pivå!AE17+1)/(pivå!AE17+1))</f>
        <v>1</v>
      </c>
      <c r="AE18" s="153">
        <f>IF(Pilar!$B18=1,IF(pivå!J17&gt;Tidigare_värde!J17,-1,1),IF(pivå!J17&lt;Tidigare_värde!J17,-1,1))*((Tidigare_värde!J17+1)/(Tidigare_värde!J17+1))*((pivå!J17+1)/(pivå!J17+1))</f>
        <v>1</v>
      </c>
      <c r="AF18" s="153">
        <f>IF(Pilar!$B18=1,IF(pivå!K17&gt;Tidigare_värde!K17,-1,1),IF(pivå!K17&lt;Tidigare_värde!K17,-1,1))*((Tidigare_värde!K17+1)/(Tidigare_värde!K17+1))*((pivå!K17+1)/(pivå!K17+1))</f>
        <v>1</v>
      </c>
      <c r="AG18" s="153">
        <f>IF(Pilar!$B18=1,IF(pivå!L17&gt;Tidigare_värde!L17,-1,1),IF(pivå!L17&lt;Tidigare_värde!L17,-1,1))*((Tidigare_värde!L17+1)/(Tidigare_värde!L17+1))*((pivå!L17+1)/(pivå!L17+1))</f>
        <v>1</v>
      </c>
      <c r="AH18" s="153">
        <f>IF(Pilar!$B18=1,IF(pivå!M17&gt;Tidigare_värde!M17,-1,1),IF(pivå!M17&lt;Tidigare_värde!M17,-1,1))*((Tidigare_värde!M17+1)/(Tidigare_värde!M17+1))*((pivå!M17+1)/(pivå!M17+1))</f>
        <v>1</v>
      </c>
      <c r="AI18" s="153">
        <f>IF(Pilar!$B18=1,IF(pivå!N17&gt;Tidigare_värde!N17,-1,1),IF(pivå!N17&lt;Tidigare_värde!N17,-1,1))*((Tidigare_värde!N17+1)/(Tidigare_värde!N17+1))*((pivå!N17+1)/(pivå!N17+1))</f>
        <v>1</v>
      </c>
      <c r="AJ18" s="153">
        <f>IF(Pilar!$B18=1,IF(pivå!O17&gt;Tidigare_värde!O17,-1,1),IF(pivå!O17&lt;Tidigare_värde!O17,-1,1))*((Tidigare_värde!O17+1)/(Tidigare_värde!O17+1))*((pivå!O17+1)/(pivå!O17+1))</f>
        <v>1</v>
      </c>
      <c r="AK18" s="153">
        <f>IF(Pilar!$B18=1,IF(pivå!P17&gt;Tidigare_värde!P17,-1,1),IF(pivå!P17&lt;Tidigare_värde!P17,-1,1))*((Tidigare_värde!P17+1)/(Tidigare_värde!P17+1))*((pivå!P17+1)/(pivå!P17+1))</f>
        <v>1</v>
      </c>
      <c r="AL18" s="153">
        <f>IF(Pilar!$B18=1,IF(pivå!Q17&gt;Tidigare_värde!Q17,-1,1),IF(pivå!Q17&lt;Tidigare_värde!Q17,-1,1))*((Tidigare_värde!Q17+1)/(Tidigare_värde!Q17+1))*((pivå!Q17+1)/(pivå!Q17+1))</f>
        <v>1</v>
      </c>
      <c r="AM18" s="153">
        <f>IF(Pilar!$B18=1,IF(pivå!R17&gt;Tidigare_värde!R17,-1,1),IF(pivå!R17&lt;Tidigare_värde!R17,-1,1))*((Tidigare_värde!R17+1)/(Tidigare_värde!R17+1))*((pivå!R17+1)/(pivå!R17+1))</f>
        <v>1</v>
      </c>
      <c r="AN18" s="153">
        <f>IF(Pilar!$B18=1,IF(pivå!S17&gt;Tidigare_värde!S17,-1,1),IF(pivå!S17&lt;Tidigare_värde!S17,-1,1))*((Tidigare_värde!S17+1)/(Tidigare_värde!S17+1))*((pivå!S17+1)/(pivå!S17+1))</f>
        <v>1</v>
      </c>
      <c r="AO18" s="153">
        <f>IF(Pilar!$B18=1,IF(pivå!T17&gt;Tidigare_värde!T17,-1,1),IF(pivå!T17&lt;Tidigare_värde!T17,-1,1))*((Tidigare_värde!T17+1)/(Tidigare_värde!T17+1))*((pivå!T17+1)/(pivå!T17+1))</f>
        <v>1</v>
      </c>
      <c r="AP18" s="153">
        <f>IF(Pilar!$B18=1,IF(pivå!U17&gt;Tidigare_värde!U17,-1,1),IF(pivå!U17&lt;Tidigare_värde!U17,-1,1))*((Tidigare_värde!U17+1)/(Tidigare_värde!U17+1))*((pivå!U17+1)/(pivå!U17+1))</f>
        <v>1</v>
      </c>
      <c r="AQ18" s="153">
        <f>IF(Pilar!$B18=1,IF(pivå!V17&gt;Tidigare_värde!V17,-1,1),IF(pivå!V17&lt;Tidigare_värde!V17,-1,1))*((Tidigare_värde!V17+1)/(Tidigare_värde!V17+1))*((pivå!V17+1)/(pivå!V17+1))</f>
        <v>1</v>
      </c>
      <c r="AR18" s="153">
        <f>IF(Pilar!$B18=1,IF(pivå!W17&gt;Tidigare_värde!W17,-1,1),IF(pivå!W17&lt;Tidigare_värde!W17,-1,1))*((Tidigare_värde!W17+1)/(Tidigare_värde!W17+1))*((pivå!W17+1)/(pivå!W17+1))</f>
        <v>1</v>
      </c>
      <c r="AS18" s="153">
        <f>IF(Pilar!$B18=1,IF(pivå!X17&gt;Tidigare_värde!X17,-1,1),IF(pivå!X17&lt;Tidigare_värde!X17,-1,1))*((Tidigare_värde!X17+1)/(Tidigare_värde!X17+1))*((pivå!X17+1)/(pivå!X17+1))</f>
        <v>1</v>
      </c>
      <c r="AT18" s="153">
        <f>IF(Pilar!$B18=1,IF(pivå!Y17&gt;Tidigare_värde!Y17,-1,1),IF(pivå!Y17&lt;Tidigare_värde!Y17,-1,1))*((Tidigare_värde!Y17+1)/(Tidigare_värde!Y17+1))*((pivå!Y17+1)/(pivå!Y17+1))</f>
        <v>1</v>
      </c>
      <c r="AU18" s="153">
        <f>IF(Pilar!$B18=1,IF(pivå!Z17&gt;Tidigare_värde!Z17,-1,1),IF(pivå!Z17&lt;Tidigare_värde!Z17,-1,1))*((Tidigare_värde!Z17+1)/(Tidigare_värde!Z17+1))*((pivå!Z17+1)/(pivå!Z17+1))</f>
        <v>1</v>
      </c>
      <c r="AV18" s="153">
        <f>IF(Pilar!$B18=1,IF(pivå!AA17&gt;Tidigare_värde!AA17,-1,1),IF(pivå!AA17&lt;Tidigare_värde!AA17,-1,1))*((Tidigare_värde!AA17+1)/(Tidigare_värde!AA17+1))*((pivå!AA17+1)/(pivå!AA17+1))</f>
        <v>1</v>
      </c>
      <c r="AW18" s="153">
        <f>IF(Pilar!$B18=1,IF(pivå!AB17&gt;Tidigare_värde!AB17,-1,1),IF(pivå!AB17&lt;Tidigare_värde!AB17,-1,1))*((Tidigare_värde!AB17+1)/(Tidigare_värde!AB17+1))*((pivå!AB17+1)/(pivå!AB17+1))</f>
        <v>1</v>
      </c>
      <c r="AX18" s="153">
        <f>IF(Pilar!$B18=1,IF(pivå!AC17&gt;Tidigare_värde!AC17,-1,1),IF(pivå!AC17&lt;Tidigare_värde!AC17,-1,1))*((Tidigare_värde!AC17+1)/(Tidigare_värde!AC17+1))*((pivå!AC17+1)/(pivå!AC17+1))</f>
        <v>1</v>
      </c>
      <c r="AY18" s="153">
        <f>IF(Pilar!$B18=1,IF(pivå!AD17&gt;Tidigare_värde!AD17,-1,1),IF(pivå!AD17&lt;Tidigare_värde!AD17,-1,1))*((Tidigare_värde!AD17+1)/(Tidigare_värde!AD17+1))*((pivå!AD17+1)/(pivå!AD17+1))</f>
        <v>1</v>
      </c>
      <c r="AZ18" s="17"/>
      <c r="BA18" s="17"/>
      <c r="BB18" s="17"/>
      <c r="BC18" s="17"/>
      <c r="BD18" s="17"/>
      <c r="BE18" s="17"/>
      <c r="BF18" s="17"/>
      <c r="BG18" s="18" t="e">
        <f t="shared" si="0"/>
        <v>#DIV/0!</v>
      </c>
      <c r="BH18" s="18">
        <f t="shared" si="1"/>
        <v>36.839500000000001</v>
      </c>
      <c r="BI18" s="19">
        <f t="shared" si="2"/>
        <v>42.771000000000001</v>
      </c>
      <c r="BJ18" s="19">
        <f t="shared" si="3"/>
        <v>37.9041</v>
      </c>
      <c r="BM18" s="21">
        <f t="shared" si="4"/>
        <v>48.036799999999999</v>
      </c>
      <c r="BN18" s="22">
        <f t="shared" si="5"/>
        <v>30.773299999999999</v>
      </c>
    </row>
    <row r="19" spans="1:66" s="20" customFormat="1" ht="10.5" customHeight="1">
      <c r="A19" s="116">
        <f t="shared" si="6"/>
        <v>57.954528571428575</v>
      </c>
      <c r="B19" s="105">
        <f>pivå!I18</f>
        <v>1</v>
      </c>
      <c r="C19" s="120" t="str">
        <f>pivå!G18</f>
        <v>Ändrad</v>
      </c>
      <c r="D19" s="103">
        <f>pivå!C18</f>
        <v>0</v>
      </c>
      <c r="E19" s="112">
        <f>pivå!D18</f>
        <v>0</v>
      </c>
      <c r="F19" s="15" t="str">
        <f>pivå!F18</f>
        <v>Sjukvårdsrelaterad åtgärdbar dödlighet. Män</v>
      </c>
      <c r="G19" s="31">
        <f>pivå!AE18</f>
        <v>56.994399999999999</v>
      </c>
      <c r="H19" s="16">
        <f>pivå!J18</f>
        <v>54.253399999999999</v>
      </c>
      <c r="I19" s="16">
        <f>pivå!K18</f>
        <v>45.040799999999997</v>
      </c>
      <c r="J19" s="16">
        <f>pivå!L18</f>
        <v>62.350900000000003</v>
      </c>
      <c r="K19" s="16">
        <f>pivå!M18</f>
        <v>55.235999999999997</v>
      </c>
      <c r="L19" s="16">
        <f>pivå!N18</f>
        <v>55.315199999999997</v>
      </c>
      <c r="M19" s="16">
        <f>pivå!O18</f>
        <v>46.238100000000003</v>
      </c>
      <c r="N19" s="16">
        <f>pivå!P18</f>
        <v>62.321100000000001</v>
      </c>
      <c r="O19" s="16">
        <f>pivå!Q18</f>
        <v>55.854599999999998</v>
      </c>
      <c r="P19" s="16">
        <f>pivå!R18</f>
        <v>53.440899999999999</v>
      </c>
      <c r="Q19" s="16">
        <f>pivå!S18</f>
        <v>50.746899999999997</v>
      </c>
      <c r="R19" s="16">
        <f>pivå!T18</f>
        <v>40.734299999999998</v>
      </c>
      <c r="S19" s="16">
        <f>pivå!U18</f>
        <v>58.102800000000002</v>
      </c>
      <c r="T19" s="16">
        <f>pivå!V18</f>
        <v>71.879000000000005</v>
      </c>
      <c r="U19" s="16">
        <f>pivå!W18</f>
        <v>58.581099999999999</v>
      </c>
      <c r="V19" s="16">
        <f>pivå!X18</f>
        <v>61.220500000000001</v>
      </c>
      <c r="W19" s="16">
        <f>pivå!Y18</f>
        <v>64.283100000000005</v>
      </c>
      <c r="X19" s="16">
        <f>pivå!Z18</f>
        <v>61.268300000000004</v>
      </c>
      <c r="Y19" s="16">
        <f>pivå!AA18</f>
        <v>70.125799999999998</v>
      </c>
      <c r="Z19" s="16">
        <f>pivå!AB18</f>
        <v>60.604900000000001</v>
      </c>
      <c r="AA19" s="16">
        <f>pivå!AC18</f>
        <v>58.5015</v>
      </c>
      <c r="AB19" s="136">
        <f>pivå!AD18</f>
        <v>70.945899999999995</v>
      </c>
      <c r="AC19" s="149"/>
      <c r="AD19" s="154">
        <f>IF(Pilar!$B19=1,IF(pivå!AE18&gt;Tidigare_värde!AE18,-1,1),IF(pivå!AE18&lt;Tidigare_värde!AE18,-1,1))*((Tidigare_värde!AE18+1)/(Tidigare_värde!AE18+1))*((pivå!AE18+1)/(pivå!AE18+1))</f>
        <v>1</v>
      </c>
      <c r="AE19" s="153">
        <f>IF(Pilar!$B19=1,IF(pivå!J18&gt;Tidigare_värde!J18,-1,1),IF(pivå!J18&lt;Tidigare_värde!J18,-1,1))*((Tidigare_värde!J18+1)/(Tidigare_värde!J18+1))*((pivå!J18+1)/(pivå!J18+1))</f>
        <v>1</v>
      </c>
      <c r="AF19" s="153">
        <f>IF(Pilar!$B19=1,IF(pivå!K18&gt;Tidigare_värde!K18,-1,1),IF(pivå!K18&lt;Tidigare_värde!K18,-1,1))*((Tidigare_värde!K18+1)/(Tidigare_värde!K18+1))*((pivå!K18+1)/(pivå!K18+1))</f>
        <v>1</v>
      </c>
      <c r="AG19" s="153">
        <f>IF(Pilar!$B19=1,IF(pivå!L18&gt;Tidigare_värde!L18,-1,1),IF(pivå!L18&lt;Tidigare_värde!L18,-1,1))*((Tidigare_värde!L18+1)/(Tidigare_värde!L18+1))*((pivå!L18+1)/(pivå!L18+1))</f>
        <v>1</v>
      </c>
      <c r="AH19" s="153">
        <f>IF(Pilar!$B19=1,IF(pivå!M18&gt;Tidigare_värde!M18,-1,1),IF(pivå!M18&lt;Tidigare_värde!M18,-1,1))*((Tidigare_värde!M18+1)/(Tidigare_värde!M18+1))*((pivå!M18+1)/(pivå!M18+1))</f>
        <v>1</v>
      </c>
      <c r="AI19" s="153">
        <f>IF(Pilar!$B19=1,IF(pivå!N18&gt;Tidigare_värde!N18,-1,1),IF(pivå!N18&lt;Tidigare_värde!N18,-1,1))*((Tidigare_värde!N18+1)/(Tidigare_värde!N18+1))*((pivå!N18+1)/(pivå!N18+1))</f>
        <v>1</v>
      </c>
      <c r="AJ19" s="153">
        <f>IF(Pilar!$B19=1,IF(pivå!O18&gt;Tidigare_värde!O18,-1,1),IF(pivå!O18&lt;Tidigare_värde!O18,-1,1))*((Tidigare_värde!O18+1)/(Tidigare_värde!O18+1))*((pivå!O18+1)/(pivå!O18+1))</f>
        <v>1</v>
      </c>
      <c r="AK19" s="153">
        <f>IF(Pilar!$B19=1,IF(pivå!P18&gt;Tidigare_värde!P18,-1,1),IF(pivå!P18&lt;Tidigare_värde!P18,-1,1))*((Tidigare_värde!P18+1)/(Tidigare_värde!P18+1))*((pivå!P18+1)/(pivå!P18+1))</f>
        <v>1</v>
      </c>
      <c r="AL19" s="153">
        <f>IF(Pilar!$B19=1,IF(pivå!Q18&gt;Tidigare_värde!Q18,-1,1),IF(pivå!Q18&lt;Tidigare_värde!Q18,-1,1))*((Tidigare_värde!Q18+1)/(Tidigare_värde!Q18+1))*((pivå!Q18+1)/(pivå!Q18+1))</f>
        <v>1</v>
      </c>
      <c r="AM19" s="153">
        <f>IF(Pilar!$B19=1,IF(pivå!R18&gt;Tidigare_värde!R18,-1,1),IF(pivå!R18&lt;Tidigare_värde!R18,-1,1))*((Tidigare_värde!R18+1)/(Tidigare_värde!R18+1))*((pivå!R18+1)/(pivå!R18+1))</f>
        <v>1</v>
      </c>
      <c r="AN19" s="153">
        <f>IF(Pilar!$B19=1,IF(pivå!S18&gt;Tidigare_värde!S18,-1,1),IF(pivå!S18&lt;Tidigare_värde!S18,-1,1))*((Tidigare_värde!S18+1)/(Tidigare_värde!S18+1))*((pivå!S18+1)/(pivå!S18+1))</f>
        <v>1</v>
      </c>
      <c r="AO19" s="153">
        <f>IF(Pilar!$B19=1,IF(pivå!T18&gt;Tidigare_värde!T18,-1,1),IF(pivå!T18&lt;Tidigare_värde!T18,-1,1))*((Tidigare_värde!T18+1)/(Tidigare_värde!T18+1))*((pivå!T18+1)/(pivå!T18+1))</f>
        <v>1</v>
      </c>
      <c r="AP19" s="153">
        <f>IF(Pilar!$B19=1,IF(pivå!U18&gt;Tidigare_värde!U18,-1,1),IF(pivå!U18&lt;Tidigare_värde!U18,-1,1))*((Tidigare_värde!U18+1)/(Tidigare_värde!U18+1))*((pivå!U18+1)/(pivå!U18+1))</f>
        <v>1</v>
      </c>
      <c r="AQ19" s="153">
        <f>IF(Pilar!$B19=1,IF(pivå!V18&gt;Tidigare_värde!V18,-1,1),IF(pivå!V18&lt;Tidigare_värde!V18,-1,1))*((Tidigare_värde!V18+1)/(Tidigare_värde!V18+1))*((pivå!V18+1)/(pivå!V18+1))</f>
        <v>1</v>
      </c>
      <c r="AR19" s="153">
        <f>IF(Pilar!$B19=1,IF(pivå!W18&gt;Tidigare_värde!W18,-1,1),IF(pivå!W18&lt;Tidigare_värde!W18,-1,1))*((Tidigare_värde!W18+1)/(Tidigare_värde!W18+1))*((pivå!W18+1)/(pivå!W18+1))</f>
        <v>1</v>
      </c>
      <c r="AS19" s="153">
        <f>IF(Pilar!$B19=1,IF(pivå!X18&gt;Tidigare_värde!X18,-1,1),IF(pivå!X18&lt;Tidigare_värde!X18,-1,1))*((Tidigare_värde!X18+1)/(Tidigare_värde!X18+1))*((pivå!X18+1)/(pivå!X18+1))</f>
        <v>-1</v>
      </c>
      <c r="AT19" s="153">
        <f>IF(Pilar!$B19=1,IF(pivå!Y18&gt;Tidigare_värde!Y18,-1,1),IF(pivå!Y18&lt;Tidigare_värde!Y18,-1,1))*((Tidigare_värde!Y18+1)/(Tidigare_värde!Y18+1))*((pivå!Y18+1)/(pivå!Y18+1))</f>
        <v>1</v>
      </c>
      <c r="AU19" s="153">
        <f>IF(Pilar!$B19=1,IF(pivå!Z18&gt;Tidigare_värde!Z18,-1,1),IF(pivå!Z18&lt;Tidigare_värde!Z18,-1,1))*((Tidigare_värde!Z18+1)/(Tidigare_värde!Z18+1))*((pivå!Z18+1)/(pivå!Z18+1))</f>
        <v>1</v>
      </c>
      <c r="AV19" s="153">
        <f>IF(Pilar!$B19=1,IF(pivå!AA18&gt;Tidigare_värde!AA18,-1,1),IF(pivå!AA18&lt;Tidigare_värde!AA18,-1,1))*((Tidigare_värde!AA18+1)/(Tidigare_värde!AA18+1))*((pivå!AA18+1)/(pivå!AA18+1))</f>
        <v>1</v>
      </c>
      <c r="AW19" s="153">
        <f>IF(Pilar!$B19=1,IF(pivå!AB18&gt;Tidigare_värde!AB18,-1,1),IF(pivå!AB18&lt;Tidigare_värde!AB18,-1,1))*((Tidigare_värde!AB18+1)/(Tidigare_värde!AB18+1))*((pivå!AB18+1)/(pivå!AB18+1))</f>
        <v>1</v>
      </c>
      <c r="AX19" s="153">
        <f>IF(Pilar!$B19=1,IF(pivå!AC18&gt;Tidigare_värde!AC18,-1,1),IF(pivå!AC18&lt;Tidigare_värde!AC18,-1,1))*((Tidigare_värde!AC18+1)/(Tidigare_värde!AC18+1))*((pivå!AC18+1)/(pivå!AC18+1))</f>
        <v>1</v>
      </c>
      <c r="AY19" s="153">
        <f>IF(Pilar!$B19=1,IF(pivå!AD18&gt;Tidigare_värde!AD18,-1,1),IF(pivå!AD18&lt;Tidigare_värde!AD18,-1,1))*((Tidigare_värde!AD18+1)/(Tidigare_värde!AD18+1))*((pivå!AD18+1)/(pivå!AD18+1))</f>
        <v>1</v>
      </c>
      <c r="AZ19" s="17"/>
      <c r="BA19" s="17"/>
      <c r="BB19" s="17"/>
      <c r="BC19" s="17"/>
      <c r="BD19" s="17"/>
      <c r="BE19" s="17"/>
      <c r="BF19" s="17"/>
      <c r="BG19" s="18" t="e">
        <f t="shared" si="0"/>
        <v>#DIV/0!</v>
      </c>
      <c r="BH19" s="18">
        <f t="shared" si="1"/>
        <v>55.235999999999997</v>
      </c>
      <c r="BI19" s="19">
        <f t="shared" si="2"/>
        <v>61.220500000000001</v>
      </c>
      <c r="BJ19" s="19">
        <f t="shared" si="3"/>
        <v>55.315199999999997</v>
      </c>
      <c r="BM19" s="21">
        <f t="shared" si="4"/>
        <v>71.879000000000005</v>
      </c>
      <c r="BN19" s="22">
        <f t="shared" si="5"/>
        <v>40.734299999999998</v>
      </c>
    </row>
    <row r="20" spans="1:66" s="20" customFormat="1" ht="10.5" customHeight="1">
      <c r="A20" s="116">
        <f t="shared" si="6"/>
        <v>48.764585714285715</v>
      </c>
      <c r="B20" s="105">
        <f>pivå!I19</f>
        <v>1</v>
      </c>
      <c r="C20" s="120" t="str">
        <f>pivå!G19</f>
        <v>Ändrad</v>
      </c>
      <c r="D20" s="103">
        <f>pivå!C19</f>
        <v>0</v>
      </c>
      <c r="E20" s="112">
        <f>pivå!D19</f>
        <v>0</v>
      </c>
      <c r="F20" s="15" t="str">
        <f>pivå!F19</f>
        <v>Sjukvårdsrelaterad åtgärdbar dödlighet</v>
      </c>
      <c r="G20" s="31">
        <f>pivå!AE19</f>
        <v>47.508699999999997</v>
      </c>
      <c r="H20" s="16">
        <f>pivå!J19</f>
        <v>44.149299999999997</v>
      </c>
      <c r="I20" s="16">
        <f>pivå!K19</f>
        <v>40.242400000000004</v>
      </c>
      <c r="J20" s="16">
        <f>pivå!L19</f>
        <v>54.472499999999997</v>
      </c>
      <c r="K20" s="16">
        <f>pivå!M19</f>
        <v>46.545699999999997</v>
      </c>
      <c r="L20" s="16">
        <f>pivå!N19</f>
        <v>47.817</v>
      </c>
      <c r="M20" s="16">
        <f>pivå!O19</f>
        <v>41.005299999999998</v>
      </c>
      <c r="N20" s="16">
        <f>pivå!P19</f>
        <v>53.176200000000001</v>
      </c>
      <c r="O20" s="16">
        <f>pivå!Q19</f>
        <v>46.768999999999998</v>
      </c>
      <c r="P20" s="16">
        <f>pivå!R19</f>
        <v>44.671100000000003</v>
      </c>
      <c r="Q20" s="16">
        <f>pivå!S19</f>
        <v>42.995800000000003</v>
      </c>
      <c r="R20" s="16">
        <f>pivå!T19</f>
        <v>35.531799999999997</v>
      </c>
      <c r="S20" s="16">
        <f>pivå!U19</f>
        <v>47.333799999999997</v>
      </c>
      <c r="T20" s="16">
        <f>pivå!V19</f>
        <v>58.399099999999997</v>
      </c>
      <c r="U20" s="16">
        <f>pivå!W19</f>
        <v>50.357300000000002</v>
      </c>
      <c r="V20" s="16">
        <f>pivå!X19</f>
        <v>49.128900000000002</v>
      </c>
      <c r="W20" s="16">
        <f>pivå!Y19</f>
        <v>54.570500000000003</v>
      </c>
      <c r="X20" s="16">
        <f>pivå!Z19</f>
        <v>53.357799999999997</v>
      </c>
      <c r="Y20" s="16">
        <f>pivå!AA19</f>
        <v>58.186700000000002</v>
      </c>
      <c r="Z20" s="16">
        <f>pivå!AB19</f>
        <v>53.176499999999997</v>
      </c>
      <c r="AA20" s="16">
        <f>pivå!AC19</f>
        <v>47.025399999999998</v>
      </c>
      <c r="AB20" s="136">
        <f>pivå!AD19</f>
        <v>55.144199999999998</v>
      </c>
      <c r="AC20" s="149"/>
      <c r="AD20" s="154">
        <f>IF(Pilar!$B20=1,IF(pivå!AE19&gt;Tidigare_värde!AE19,-1,1),IF(pivå!AE19&lt;Tidigare_värde!AE19,-1,1))*((Tidigare_värde!AE19+1)/(Tidigare_värde!AE19+1))*((pivå!AE19+1)/(pivå!AE19+1))</f>
        <v>1</v>
      </c>
      <c r="AE20" s="153">
        <f>IF(Pilar!$B20=1,IF(pivå!J19&gt;Tidigare_värde!J19,-1,1),IF(pivå!J19&lt;Tidigare_värde!J19,-1,1))*((Tidigare_värde!J19+1)/(Tidigare_värde!J19+1))*((pivå!J19+1)/(pivå!J19+1))</f>
        <v>1</v>
      </c>
      <c r="AF20" s="153">
        <f>IF(Pilar!$B20=1,IF(pivå!K19&gt;Tidigare_värde!K19,-1,1),IF(pivå!K19&lt;Tidigare_värde!K19,-1,1))*((Tidigare_värde!K19+1)/(Tidigare_värde!K19+1))*((pivå!K19+1)/(pivå!K19+1))</f>
        <v>1</v>
      </c>
      <c r="AG20" s="153">
        <f>IF(Pilar!$B20=1,IF(pivå!L19&gt;Tidigare_värde!L19,-1,1),IF(pivå!L19&lt;Tidigare_värde!L19,-1,1))*((Tidigare_värde!L19+1)/(Tidigare_värde!L19+1))*((pivå!L19+1)/(pivå!L19+1))</f>
        <v>1</v>
      </c>
      <c r="AH20" s="153">
        <f>IF(Pilar!$B20=1,IF(pivå!M19&gt;Tidigare_värde!M19,-1,1),IF(pivå!M19&lt;Tidigare_värde!M19,-1,1))*((Tidigare_värde!M19+1)/(Tidigare_värde!M19+1))*((pivå!M19+1)/(pivå!M19+1))</f>
        <v>1</v>
      </c>
      <c r="AI20" s="153">
        <f>IF(Pilar!$B20=1,IF(pivå!N19&gt;Tidigare_värde!N19,-1,1),IF(pivå!N19&lt;Tidigare_värde!N19,-1,1))*((Tidigare_värde!N19+1)/(Tidigare_värde!N19+1))*((pivå!N19+1)/(pivå!N19+1))</f>
        <v>1</v>
      </c>
      <c r="AJ20" s="153">
        <f>IF(Pilar!$B20=1,IF(pivå!O19&gt;Tidigare_värde!O19,-1,1),IF(pivå!O19&lt;Tidigare_värde!O19,-1,1))*((Tidigare_värde!O19+1)/(Tidigare_värde!O19+1))*((pivå!O19+1)/(pivå!O19+1))</f>
        <v>1</v>
      </c>
      <c r="AK20" s="153">
        <f>IF(Pilar!$B20=1,IF(pivå!P19&gt;Tidigare_värde!P19,-1,1),IF(pivå!P19&lt;Tidigare_värde!P19,-1,1))*((Tidigare_värde!P19+1)/(Tidigare_värde!P19+1))*((pivå!P19+1)/(pivå!P19+1))</f>
        <v>1</v>
      </c>
      <c r="AL20" s="153">
        <f>IF(Pilar!$B20=1,IF(pivå!Q19&gt;Tidigare_värde!Q19,-1,1),IF(pivå!Q19&lt;Tidigare_värde!Q19,-1,1))*((Tidigare_värde!Q19+1)/(Tidigare_värde!Q19+1))*((pivå!Q19+1)/(pivå!Q19+1))</f>
        <v>1</v>
      </c>
      <c r="AM20" s="153">
        <f>IF(Pilar!$B20=1,IF(pivå!R19&gt;Tidigare_värde!R19,-1,1),IF(pivå!R19&lt;Tidigare_värde!R19,-1,1))*((Tidigare_värde!R19+1)/(Tidigare_värde!R19+1))*((pivå!R19+1)/(pivå!R19+1))</f>
        <v>1</v>
      </c>
      <c r="AN20" s="153">
        <f>IF(Pilar!$B20=1,IF(pivå!S19&gt;Tidigare_värde!S19,-1,1),IF(pivå!S19&lt;Tidigare_värde!S19,-1,1))*((Tidigare_värde!S19+1)/(Tidigare_värde!S19+1))*((pivå!S19+1)/(pivå!S19+1))</f>
        <v>1</v>
      </c>
      <c r="AO20" s="153">
        <f>IF(Pilar!$B20=1,IF(pivå!T19&gt;Tidigare_värde!T19,-1,1),IF(pivå!T19&lt;Tidigare_värde!T19,-1,1))*((Tidigare_värde!T19+1)/(Tidigare_värde!T19+1))*((pivå!T19+1)/(pivå!T19+1))</f>
        <v>1</v>
      </c>
      <c r="AP20" s="153">
        <f>IF(Pilar!$B20=1,IF(pivå!U19&gt;Tidigare_värde!U19,-1,1),IF(pivå!U19&lt;Tidigare_värde!U19,-1,1))*((Tidigare_värde!U19+1)/(Tidigare_värde!U19+1))*((pivå!U19+1)/(pivå!U19+1))</f>
        <v>1</v>
      </c>
      <c r="AQ20" s="153">
        <f>IF(Pilar!$B20=1,IF(pivå!V19&gt;Tidigare_värde!V19,-1,1),IF(pivå!V19&lt;Tidigare_värde!V19,-1,1))*((Tidigare_värde!V19+1)/(Tidigare_värde!V19+1))*((pivå!V19+1)/(pivå!V19+1))</f>
        <v>1</v>
      </c>
      <c r="AR20" s="153">
        <f>IF(Pilar!$B20=1,IF(pivå!W19&gt;Tidigare_värde!W19,-1,1),IF(pivå!W19&lt;Tidigare_värde!W19,-1,1))*((Tidigare_värde!W19+1)/(Tidigare_värde!W19+1))*((pivå!W19+1)/(pivå!W19+1))</f>
        <v>1</v>
      </c>
      <c r="AS20" s="153">
        <f>IF(Pilar!$B20=1,IF(pivå!X19&gt;Tidigare_värde!X19,-1,1),IF(pivå!X19&lt;Tidigare_värde!X19,-1,1))*((Tidigare_värde!X19+1)/(Tidigare_värde!X19+1))*((pivå!X19+1)/(pivå!X19+1))</f>
        <v>1</v>
      </c>
      <c r="AT20" s="153">
        <f>IF(Pilar!$B20=1,IF(pivå!Y19&gt;Tidigare_värde!Y19,-1,1),IF(pivå!Y19&lt;Tidigare_värde!Y19,-1,1))*((Tidigare_värde!Y19+1)/(Tidigare_värde!Y19+1))*((pivå!Y19+1)/(pivå!Y19+1))</f>
        <v>1</v>
      </c>
      <c r="AU20" s="153">
        <f>IF(Pilar!$B20=1,IF(pivå!Z19&gt;Tidigare_värde!Z19,-1,1),IF(pivå!Z19&lt;Tidigare_värde!Z19,-1,1))*((Tidigare_värde!Z19+1)/(Tidigare_värde!Z19+1))*((pivå!Z19+1)/(pivå!Z19+1))</f>
        <v>1</v>
      </c>
      <c r="AV20" s="153">
        <f>IF(Pilar!$B20=1,IF(pivå!AA19&gt;Tidigare_värde!AA19,-1,1),IF(pivå!AA19&lt;Tidigare_värde!AA19,-1,1))*((Tidigare_värde!AA19+1)/(Tidigare_värde!AA19+1))*((pivå!AA19+1)/(pivå!AA19+1))</f>
        <v>1</v>
      </c>
      <c r="AW20" s="153">
        <f>IF(Pilar!$B20=1,IF(pivå!AB19&gt;Tidigare_värde!AB19,-1,1),IF(pivå!AB19&lt;Tidigare_värde!AB19,-1,1))*((Tidigare_värde!AB19+1)/(Tidigare_värde!AB19+1))*((pivå!AB19+1)/(pivå!AB19+1))</f>
        <v>1</v>
      </c>
      <c r="AX20" s="153">
        <f>IF(Pilar!$B20=1,IF(pivå!AC19&gt;Tidigare_värde!AC19,-1,1),IF(pivå!AC19&lt;Tidigare_värde!AC19,-1,1))*((Tidigare_värde!AC19+1)/(Tidigare_värde!AC19+1))*((pivå!AC19+1)/(pivå!AC19+1))</f>
        <v>1</v>
      </c>
      <c r="AY20" s="153">
        <f>IF(Pilar!$B20=1,IF(pivå!AD19&gt;Tidigare_värde!AD19,-1,1),IF(pivå!AD19&lt;Tidigare_värde!AD19,-1,1))*((Tidigare_värde!AD19+1)/(Tidigare_värde!AD19+1))*((pivå!AD19+1)/(pivå!AD19+1))</f>
        <v>1</v>
      </c>
      <c r="AZ20" s="17"/>
      <c r="BA20" s="17"/>
      <c r="BB20" s="17"/>
      <c r="BC20" s="17"/>
      <c r="BD20" s="17"/>
      <c r="BE20" s="17"/>
      <c r="BF20" s="17"/>
      <c r="BG20" s="18" t="e">
        <f t="shared" si="0"/>
        <v>#DIV/0!</v>
      </c>
      <c r="BH20" s="18">
        <f t="shared" si="1"/>
        <v>46.545699999999997</v>
      </c>
      <c r="BI20" s="19">
        <f t="shared" si="2"/>
        <v>53.176200000000001</v>
      </c>
      <c r="BJ20" s="19">
        <f t="shared" si="3"/>
        <v>46.768999999999998</v>
      </c>
      <c r="BM20" s="21">
        <f t="shared" si="4"/>
        <v>58.399099999999997</v>
      </c>
      <c r="BN20" s="22">
        <f t="shared" si="5"/>
        <v>35.531799999999997</v>
      </c>
    </row>
    <row r="21" spans="1:66" s="20" customFormat="1" ht="10.5" customHeight="1">
      <c r="A21" s="116">
        <f t="shared" si="6"/>
        <v>39.965380952380954</v>
      </c>
      <c r="B21" s="105">
        <f>pivå!I20</f>
        <v>1</v>
      </c>
      <c r="C21" s="120" t="str">
        <f>pivå!G20</f>
        <v>Ny</v>
      </c>
      <c r="D21" s="103">
        <f>pivå!C20</f>
        <v>0</v>
      </c>
      <c r="E21" s="112">
        <f>pivå!D20</f>
        <v>6</v>
      </c>
      <c r="F21" s="15" t="str">
        <f>pivå!F20</f>
        <v>Åtgärdbar dödlighet i ischemisk hjärtsjukdom. Kvinnor</v>
      </c>
      <c r="G21" s="31">
        <f>pivå!AE20</f>
        <v>39.671700000000001</v>
      </c>
      <c r="H21" s="16">
        <f>pivå!J20</f>
        <v>35.586300000000001</v>
      </c>
      <c r="I21" s="16">
        <f>pivå!K20</f>
        <v>26.44</v>
      </c>
      <c r="J21" s="16">
        <f>pivå!L20</f>
        <v>47.289200000000001</v>
      </c>
      <c r="K21" s="16">
        <f>pivå!M20</f>
        <v>45.4437</v>
      </c>
      <c r="L21" s="16">
        <f>pivå!N20</f>
        <v>42.118099999999998</v>
      </c>
      <c r="M21" s="16">
        <f>pivå!O20</f>
        <v>29.519200000000001</v>
      </c>
      <c r="N21" s="16">
        <f>pivå!P20</f>
        <v>46.192900000000002</v>
      </c>
      <c r="O21" s="16">
        <f>pivå!Q20</f>
        <v>21.918500000000002</v>
      </c>
      <c r="P21" s="16">
        <f>pivå!R20</f>
        <v>47.200699999999998</v>
      </c>
      <c r="Q21" s="16">
        <f>pivå!S20</f>
        <v>39.078299999999999</v>
      </c>
      <c r="R21" s="16">
        <f>pivå!T20</f>
        <v>32.602400000000003</v>
      </c>
      <c r="S21" s="16">
        <f>pivå!U20</f>
        <v>39.597200000000001</v>
      </c>
      <c r="T21" s="16">
        <f>pivå!V20</f>
        <v>48.303899999999999</v>
      </c>
      <c r="U21" s="16">
        <f>pivå!W20</f>
        <v>38.831400000000002</v>
      </c>
      <c r="V21" s="16">
        <f>pivå!X20</f>
        <v>36.069499999999998</v>
      </c>
      <c r="W21" s="16">
        <f>pivå!Y20</f>
        <v>44.783000000000001</v>
      </c>
      <c r="X21" s="16">
        <f>pivå!Z20</f>
        <v>42.3536</v>
      </c>
      <c r="Y21" s="16">
        <f>pivå!AA20</f>
        <v>43.304299999999998</v>
      </c>
      <c r="Z21" s="16">
        <f>pivå!AB20</f>
        <v>48.909799999999997</v>
      </c>
      <c r="AA21" s="16">
        <f>pivå!AC20</f>
        <v>40.8872</v>
      </c>
      <c r="AB21" s="136">
        <f>pivå!AD20</f>
        <v>42.843800000000002</v>
      </c>
      <c r="AC21" s="149"/>
      <c r="AD21" s="154">
        <f>IF(Pilar!$B21=1,IF(pivå!AE20&gt;Tidigare_värde!AE20,-1,1),IF(pivå!AE20&lt;Tidigare_värde!AE20,-1,1))*((Tidigare_värde!AE20+1)/(Tidigare_värde!AE20+1))*((pivå!AE20+1)/(pivå!AE20+1))</f>
        <v>1</v>
      </c>
      <c r="AE21" s="153">
        <f>IF(Pilar!$B21=1,IF(pivå!J20&gt;Tidigare_värde!J20,-1,1),IF(pivå!J20&lt;Tidigare_värde!J20,-1,1))*((Tidigare_värde!J20+1)/(Tidigare_värde!J20+1))*((pivå!J20+1)/(pivå!J20+1))</f>
        <v>1</v>
      </c>
      <c r="AF21" s="153">
        <f>IF(Pilar!$B21=1,IF(pivå!K20&gt;Tidigare_värde!K20,-1,1),IF(pivå!K20&lt;Tidigare_värde!K20,-1,1))*((Tidigare_värde!K20+1)/(Tidigare_värde!K20+1))*((pivå!K20+1)/(pivå!K20+1))</f>
        <v>1</v>
      </c>
      <c r="AG21" s="153">
        <f>IF(Pilar!$B21=1,IF(pivå!L20&gt;Tidigare_värde!L20,-1,1),IF(pivå!L20&lt;Tidigare_värde!L20,-1,1))*((Tidigare_värde!L20+1)/(Tidigare_värde!L20+1))*((pivå!L20+1)/(pivå!L20+1))</f>
        <v>-1</v>
      </c>
      <c r="AH21" s="153">
        <f>IF(Pilar!$B21=1,IF(pivå!M20&gt;Tidigare_värde!M20,-1,1),IF(pivå!M20&lt;Tidigare_värde!M20,-1,1))*((Tidigare_värde!M20+1)/(Tidigare_värde!M20+1))*((pivå!M20+1)/(pivå!M20+1))</f>
        <v>1</v>
      </c>
      <c r="AI21" s="153">
        <f>IF(Pilar!$B21=1,IF(pivå!N20&gt;Tidigare_värde!N20,-1,1),IF(pivå!N20&lt;Tidigare_värde!N20,-1,1))*((Tidigare_värde!N20+1)/(Tidigare_värde!N20+1))*((pivå!N20+1)/(pivå!N20+1))</f>
        <v>-1</v>
      </c>
      <c r="AJ21" s="153">
        <f>IF(Pilar!$B21=1,IF(pivå!O20&gt;Tidigare_värde!O20,-1,1),IF(pivå!O20&lt;Tidigare_värde!O20,-1,1))*((Tidigare_värde!O20+1)/(Tidigare_värde!O20+1))*((pivå!O20+1)/(pivå!O20+1))</f>
        <v>1</v>
      </c>
      <c r="AK21" s="153">
        <f>IF(Pilar!$B21=1,IF(pivå!P20&gt;Tidigare_värde!P20,-1,1),IF(pivå!P20&lt;Tidigare_värde!P20,-1,1))*((Tidigare_värde!P20+1)/(Tidigare_värde!P20+1))*((pivå!P20+1)/(pivå!P20+1))</f>
        <v>1</v>
      </c>
      <c r="AL21" s="153">
        <f>IF(Pilar!$B21=1,IF(pivå!Q20&gt;Tidigare_värde!Q20,-1,1),IF(pivå!Q20&lt;Tidigare_värde!Q20,-1,1))*((Tidigare_värde!Q20+1)/(Tidigare_värde!Q20+1))*((pivå!Q20+1)/(pivå!Q20+1))</f>
        <v>1</v>
      </c>
      <c r="AM21" s="153">
        <f>IF(Pilar!$B21=1,IF(pivå!R20&gt;Tidigare_värde!R20,-1,1),IF(pivå!R20&lt;Tidigare_värde!R20,-1,1))*((Tidigare_värde!R20+1)/(Tidigare_värde!R20+1))*((pivå!R20+1)/(pivå!R20+1))</f>
        <v>-1</v>
      </c>
      <c r="AN21" s="153">
        <f>IF(Pilar!$B21=1,IF(pivå!S20&gt;Tidigare_värde!S20,-1,1),IF(pivå!S20&lt;Tidigare_värde!S20,-1,1))*((Tidigare_värde!S20+1)/(Tidigare_värde!S20+1))*((pivå!S20+1)/(pivå!S20+1))</f>
        <v>1</v>
      </c>
      <c r="AO21" s="153">
        <f>IF(Pilar!$B21=1,IF(pivå!T20&gt;Tidigare_värde!T20,-1,1),IF(pivå!T20&lt;Tidigare_värde!T20,-1,1))*((Tidigare_värde!T20+1)/(Tidigare_värde!T20+1))*((pivå!T20+1)/(pivå!T20+1))</f>
        <v>-1</v>
      </c>
      <c r="AP21" s="153">
        <f>IF(Pilar!$B21=1,IF(pivå!U20&gt;Tidigare_värde!U20,-1,1),IF(pivå!U20&lt;Tidigare_värde!U20,-1,1))*((Tidigare_värde!U20+1)/(Tidigare_värde!U20+1))*((pivå!U20+1)/(pivå!U20+1))</f>
        <v>1</v>
      </c>
      <c r="AQ21" s="153">
        <f>IF(Pilar!$B21=1,IF(pivå!V20&gt;Tidigare_värde!V20,-1,1),IF(pivå!V20&lt;Tidigare_värde!V20,-1,1))*((Tidigare_värde!V20+1)/(Tidigare_värde!V20+1))*((pivå!V20+1)/(pivå!V20+1))</f>
        <v>1</v>
      </c>
      <c r="AR21" s="153">
        <f>IF(Pilar!$B21=1,IF(pivå!W20&gt;Tidigare_värde!W20,-1,1),IF(pivå!W20&lt;Tidigare_värde!W20,-1,1))*((Tidigare_värde!W20+1)/(Tidigare_värde!W20+1))*((pivå!W20+1)/(pivå!W20+1))</f>
        <v>1</v>
      </c>
      <c r="AS21" s="153">
        <f>IF(Pilar!$B21=1,IF(pivå!X20&gt;Tidigare_värde!X20,-1,1),IF(pivå!X20&lt;Tidigare_värde!X20,-1,1))*((Tidigare_värde!X20+1)/(Tidigare_värde!X20+1))*((pivå!X20+1)/(pivå!X20+1))</f>
        <v>1</v>
      </c>
      <c r="AT21" s="153">
        <f>IF(Pilar!$B21=1,IF(pivå!Y20&gt;Tidigare_värde!Y20,-1,1),IF(pivå!Y20&lt;Tidigare_värde!Y20,-1,1))*((Tidigare_värde!Y20+1)/(Tidigare_värde!Y20+1))*((pivå!Y20+1)/(pivå!Y20+1))</f>
        <v>-1</v>
      </c>
      <c r="AU21" s="153">
        <f>IF(Pilar!$B21=1,IF(pivå!Z20&gt;Tidigare_värde!Z20,-1,1),IF(pivå!Z20&lt;Tidigare_värde!Z20,-1,1))*((Tidigare_värde!Z20+1)/(Tidigare_värde!Z20+1))*((pivå!Z20+1)/(pivå!Z20+1))</f>
        <v>1</v>
      </c>
      <c r="AV21" s="153">
        <f>IF(Pilar!$B21=1,IF(pivå!AA20&gt;Tidigare_värde!AA20,-1,1),IF(pivå!AA20&lt;Tidigare_värde!AA20,-1,1))*((Tidigare_värde!AA20+1)/(Tidigare_värde!AA20+1))*((pivå!AA20+1)/(pivå!AA20+1))</f>
        <v>1</v>
      </c>
      <c r="AW21" s="153">
        <f>IF(Pilar!$B21=1,IF(pivå!AB20&gt;Tidigare_värde!AB20,-1,1),IF(pivå!AB20&lt;Tidigare_värde!AB20,-1,1))*((Tidigare_värde!AB20+1)/(Tidigare_värde!AB20+1))*((pivå!AB20+1)/(pivå!AB20+1))</f>
        <v>1</v>
      </c>
      <c r="AX21" s="153">
        <f>IF(Pilar!$B21=1,IF(pivå!AC20&gt;Tidigare_värde!AC20,-1,1),IF(pivå!AC20&lt;Tidigare_värde!AC20,-1,1))*((Tidigare_värde!AC20+1)/(Tidigare_värde!AC20+1))*((pivå!AC20+1)/(pivå!AC20+1))</f>
        <v>1</v>
      </c>
      <c r="AY21" s="153">
        <f>IF(Pilar!$B21=1,IF(pivå!AD20&gt;Tidigare_värde!AD20,-1,1),IF(pivå!AD20&lt;Tidigare_värde!AD20,-1,1))*((Tidigare_värde!AD20+1)/(Tidigare_värde!AD20+1))*((pivå!AD20+1)/(pivå!AD20+1))</f>
        <v>-1</v>
      </c>
      <c r="AZ21" s="17"/>
      <c r="BA21" s="17"/>
      <c r="BB21" s="17"/>
      <c r="BC21" s="17"/>
      <c r="BD21" s="17"/>
      <c r="BE21" s="17"/>
      <c r="BF21" s="17"/>
      <c r="BG21" s="18" t="e">
        <f t="shared" si="0"/>
        <v>#DIV/0!</v>
      </c>
      <c r="BH21" s="18">
        <f t="shared" si="1"/>
        <v>38.831400000000002</v>
      </c>
      <c r="BI21" s="19">
        <f t="shared" si="2"/>
        <v>43.304299999999998</v>
      </c>
      <c r="BJ21" s="19">
        <f t="shared" si="3"/>
        <v>39.078299999999999</v>
      </c>
      <c r="BM21" s="21">
        <f t="shared" si="4"/>
        <v>48.909799999999997</v>
      </c>
      <c r="BN21" s="22">
        <f t="shared" si="5"/>
        <v>21.918500000000002</v>
      </c>
    </row>
    <row r="22" spans="1:66" s="20" customFormat="1" ht="10.5" customHeight="1">
      <c r="A22" s="116">
        <f t="shared" si="6"/>
        <v>107.26821904761907</v>
      </c>
      <c r="B22" s="105">
        <f>pivå!I21</f>
        <v>1</v>
      </c>
      <c r="C22" s="120" t="str">
        <f>pivå!G21</f>
        <v>Ny</v>
      </c>
      <c r="D22" s="103">
        <f>pivå!C21</f>
        <v>0</v>
      </c>
      <c r="E22" s="112">
        <f>pivå!D21</f>
        <v>0</v>
      </c>
      <c r="F22" s="15" t="str">
        <f>pivå!F21</f>
        <v>Åtgärdbar dödlighet i ischemisk hjärtsjukdom. Män</v>
      </c>
      <c r="G22" s="31">
        <f>pivå!AE21</f>
        <v>105.3122</v>
      </c>
      <c r="H22" s="16">
        <f>pivå!J21</f>
        <v>94.680599999999998</v>
      </c>
      <c r="I22" s="16">
        <f>pivå!K21</f>
        <v>91.509500000000003</v>
      </c>
      <c r="J22" s="16">
        <f>pivå!L21</f>
        <v>97.282399999999996</v>
      </c>
      <c r="K22" s="16">
        <f>pivå!M21</f>
        <v>104.27079999999999</v>
      </c>
      <c r="L22" s="16">
        <f>pivå!N21</f>
        <v>103.2248</v>
      </c>
      <c r="M22" s="16">
        <f>pivå!O21</f>
        <v>89.915099999999995</v>
      </c>
      <c r="N22" s="16">
        <f>pivå!P21</f>
        <v>123.78749999999999</v>
      </c>
      <c r="O22" s="16">
        <f>pivå!Q21</f>
        <v>116.7136</v>
      </c>
      <c r="P22" s="16">
        <f>pivå!R21</f>
        <v>109.822</v>
      </c>
      <c r="Q22" s="16">
        <f>pivå!S21</f>
        <v>101.70229999999999</v>
      </c>
      <c r="R22" s="16">
        <f>pivå!T21</f>
        <v>89.250900000000001</v>
      </c>
      <c r="S22" s="16">
        <f>pivå!U21</f>
        <v>111.7146</v>
      </c>
      <c r="T22" s="16">
        <f>pivå!V21</f>
        <v>109.04940000000001</v>
      </c>
      <c r="U22" s="16">
        <f>pivå!W21</f>
        <v>124.5087</v>
      </c>
      <c r="V22" s="16">
        <f>pivå!X21</f>
        <v>99.9649</v>
      </c>
      <c r="W22" s="16">
        <f>pivå!Y21</f>
        <v>106.4729</v>
      </c>
      <c r="X22" s="16">
        <f>pivå!Z21</f>
        <v>118.9543</v>
      </c>
      <c r="Y22" s="16">
        <f>pivå!AA21</f>
        <v>122.6589</v>
      </c>
      <c r="Z22" s="16">
        <f>pivå!AB21</f>
        <v>111.2872</v>
      </c>
      <c r="AA22" s="16">
        <f>pivå!AC21</f>
        <v>109.68810000000001</v>
      </c>
      <c r="AB22" s="136">
        <f>pivå!AD21</f>
        <v>116.1741</v>
      </c>
      <c r="AC22" s="149"/>
      <c r="AD22" s="154">
        <f>IF(Pilar!$B22=1,IF(pivå!AE21&gt;Tidigare_värde!AE21,-1,1),IF(pivå!AE21&lt;Tidigare_värde!AE21,-1,1))*((Tidigare_värde!AE21+1)/(Tidigare_värde!AE21+1))*((pivå!AE21+1)/(pivå!AE21+1))</f>
        <v>1</v>
      </c>
      <c r="AE22" s="153">
        <f>IF(Pilar!$B22=1,IF(pivå!J21&gt;Tidigare_värde!J21,-1,1),IF(pivå!J21&lt;Tidigare_värde!J21,-1,1))*((Tidigare_värde!J21+1)/(Tidigare_värde!J21+1))*((pivå!J21+1)/(pivå!J21+1))</f>
        <v>1</v>
      </c>
      <c r="AF22" s="153">
        <f>IF(Pilar!$B22=1,IF(pivå!K21&gt;Tidigare_värde!K21,-1,1),IF(pivå!K21&lt;Tidigare_värde!K21,-1,1))*((Tidigare_värde!K21+1)/(Tidigare_värde!K21+1))*((pivå!K21+1)/(pivå!K21+1))</f>
        <v>-1</v>
      </c>
      <c r="AG22" s="153">
        <f>IF(Pilar!$B22=1,IF(pivå!L21&gt;Tidigare_värde!L21,-1,1),IF(pivå!L21&lt;Tidigare_värde!L21,-1,1))*((Tidigare_värde!L21+1)/(Tidigare_värde!L21+1))*((pivå!L21+1)/(pivå!L21+1))</f>
        <v>1</v>
      </c>
      <c r="AH22" s="153">
        <f>IF(Pilar!$B22=1,IF(pivå!M21&gt;Tidigare_värde!M21,-1,1),IF(pivå!M21&lt;Tidigare_värde!M21,-1,1))*((Tidigare_värde!M21+1)/(Tidigare_värde!M21+1))*((pivå!M21+1)/(pivå!M21+1))</f>
        <v>1</v>
      </c>
      <c r="AI22" s="153">
        <f>IF(Pilar!$B22=1,IF(pivå!N21&gt;Tidigare_värde!N21,-1,1),IF(pivå!N21&lt;Tidigare_värde!N21,-1,1))*((Tidigare_värde!N21+1)/(Tidigare_värde!N21+1))*((pivå!N21+1)/(pivå!N21+1))</f>
        <v>1</v>
      </c>
      <c r="AJ22" s="153">
        <f>IF(Pilar!$B22=1,IF(pivå!O21&gt;Tidigare_värde!O21,-1,1),IF(pivå!O21&lt;Tidigare_värde!O21,-1,1))*((Tidigare_värde!O21+1)/(Tidigare_värde!O21+1))*((pivå!O21+1)/(pivå!O21+1))</f>
        <v>1</v>
      </c>
      <c r="AK22" s="153">
        <f>IF(Pilar!$B22=1,IF(pivå!P21&gt;Tidigare_värde!P21,-1,1),IF(pivå!P21&lt;Tidigare_värde!P21,-1,1))*((Tidigare_värde!P21+1)/(Tidigare_värde!P21+1))*((pivå!P21+1)/(pivå!P21+1))</f>
        <v>1</v>
      </c>
      <c r="AL22" s="153">
        <f>IF(Pilar!$B22=1,IF(pivå!Q21&gt;Tidigare_värde!Q21,-1,1),IF(pivå!Q21&lt;Tidigare_värde!Q21,-1,1))*((Tidigare_värde!Q21+1)/(Tidigare_värde!Q21+1))*((pivå!Q21+1)/(pivå!Q21+1))</f>
        <v>1</v>
      </c>
      <c r="AM22" s="153">
        <f>IF(Pilar!$B22=1,IF(pivå!R21&gt;Tidigare_värde!R21,-1,1),IF(pivå!R21&lt;Tidigare_värde!R21,-1,1))*((Tidigare_värde!R21+1)/(Tidigare_värde!R21+1))*((pivå!R21+1)/(pivå!R21+1))</f>
        <v>1</v>
      </c>
      <c r="AN22" s="153">
        <f>IF(Pilar!$B22=1,IF(pivå!S21&gt;Tidigare_värde!S21,-1,1),IF(pivå!S21&lt;Tidigare_värde!S21,-1,1))*((Tidigare_värde!S21+1)/(Tidigare_värde!S21+1))*((pivå!S21+1)/(pivå!S21+1))</f>
        <v>1</v>
      </c>
      <c r="AO22" s="153">
        <f>IF(Pilar!$B22=1,IF(pivå!T21&gt;Tidigare_värde!T21,-1,1),IF(pivå!T21&lt;Tidigare_värde!T21,-1,1))*((Tidigare_värde!T21+1)/(Tidigare_värde!T21+1))*((pivå!T21+1)/(pivå!T21+1))</f>
        <v>1</v>
      </c>
      <c r="AP22" s="153">
        <f>IF(Pilar!$B22=1,IF(pivå!U21&gt;Tidigare_värde!U21,-1,1),IF(pivå!U21&lt;Tidigare_värde!U21,-1,1))*((Tidigare_värde!U21+1)/(Tidigare_värde!U21+1))*((pivå!U21+1)/(pivå!U21+1))</f>
        <v>1</v>
      </c>
      <c r="AQ22" s="153">
        <f>IF(Pilar!$B22=1,IF(pivå!V21&gt;Tidigare_värde!V21,-1,1),IF(pivå!V21&lt;Tidigare_värde!V21,-1,1))*((Tidigare_värde!V21+1)/(Tidigare_värde!V21+1))*((pivå!V21+1)/(pivå!V21+1))</f>
        <v>1</v>
      </c>
      <c r="AR22" s="153">
        <f>IF(Pilar!$B22=1,IF(pivå!W21&gt;Tidigare_värde!W21,-1,1),IF(pivå!W21&lt;Tidigare_värde!W21,-1,1))*((Tidigare_värde!W21+1)/(Tidigare_värde!W21+1))*((pivå!W21+1)/(pivå!W21+1))</f>
        <v>1</v>
      </c>
      <c r="AS22" s="153">
        <f>IF(Pilar!$B22=1,IF(pivå!X21&gt;Tidigare_värde!X21,-1,1),IF(pivå!X21&lt;Tidigare_värde!X21,-1,1))*((Tidigare_värde!X21+1)/(Tidigare_värde!X21+1))*((pivå!X21+1)/(pivå!X21+1))</f>
        <v>1</v>
      </c>
      <c r="AT22" s="153">
        <f>IF(Pilar!$B22=1,IF(pivå!Y21&gt;Tidigare_värde!Y21,-1,1),IF(pivå!Y21&lt;Tidigare_värde!Y21,-1,1))*((Tidigare_värde!Y21+1)/(Tidigare_värde!Y21+1))*((pivå!Y21+1)/(pivå!Y21+1))</f>
        <v>1</v>
      </c>
      <c r="AU22" s="153">
        <f>IF(Pilar!$B22=1,IF(pivå!Z21&gt;Tidigare_värde!Z21,-1,1),IF(pivå!Z21&lt;Tidigare_värde!Z21,-1,1))*((Tidigare_värde!Z21+1)/(Tidigare_värde!Z21+1))*((pivå!Z21+1)/(pivå!Z21+1))</f>
        <v>1</v>
      </c>
      <c r="AV22" s="153">
        <f>IF(Pilar!$B22=1,IF(pivå!AA21&gt;Tidigare_värde!AA21,-1,1),IF(pivå!AA21&lt;Tidigare_värde!AA21,-1,1))*((Tidigare_värde!AA21+1)/(Tidigare_värde!AA21+1))*((pivå!AA21+1)/(pivå!AA21+1))</f>
        <v>1</v>
      </c>
      <c r="AW22" s="153">
        <f>IF(Pilar!$B22=1,IF(pivå!AB21&gt;Tidigare_värde!AB21,-1,1),IF(pivå!AB21&lt;Tidigare_värde!AB21,-1,1))*((Tidigare_värde!AB21+1)/(Tidigare_värde!AB21+1))*((pivå!AB21+1)/(pivå!AB21+1))</f>
        <v>1</v>
      </c>
      <c r="AX22" s="153">
        <f>IF(Pilar!$B22=1,IF(pivå!AC21&gt;Tidigare_värde!AC21,-1,1),IF(pivå!AC21&lt;Tidigare_värde!AC21,-1,1))*((Tidigare_värde!AC21+1)/(Tidigare_värde!AC21+1))*((pivå!AC21+1)/(pivå!AC21+1))</f>
        <v>1</v>
      </c>
      <c r="AY22" s="153">
        <f>IF(Pilar!$B22=1,IF(pivå!AD21&gt;Tidigare_värde!AD21,-1,1),IF(pivå!AD21&lt;Tidigare_värde!AD21,-1,1))*((Tidigare_värde!AD21+1)/(Tidigare_värde!AD21+1))*((pivå!AD21+1)/(pivå!AD21+1))</f>
        <v>1</v>
      </c>
      <c r="AZ22" s="17"/>
      <c r="BA22" s="17"/>
      <c r="BB22" s="17"/>
      <c r="BC22" s="17"/>
      <c r="BD22" s="17"/>
      <c r="BE22" s="17"/>
      <c r="BF22" s="17"/>
      <c r="BG22" s="18" t="e">
        <f t="shared" si="0"/>
        <v>#DIV/0!</v>
      </c>
      <c r="BH22" s="18">
        <f t="shared" si="1"/>
        <v>101.70229999999999</v>
      </c>
      <c r="BI22" s="19">
        <f t="shared" si="2"/>
        <v>111.2872</v>
      </c>
      <c r="BJ22" s="19">
        <f t="shared" si="3"/>
        <v>103.2248</v>
      </c>
      <c r="BM22" s="21">
        <f t="shared" si="4"/>
        <v>124.5087</v>
      </c>
      <c r="BN22" s="22">
        <f t="shared" si="5"/>
        <v>89.250900000000001</v>
      </c>
    </row>
    <row r="23" spans="1:66" s="20" customFormat="1" ht="10.5" customHeight="1">
      <c r="A23" s="116">
        <f t="shared" si="6"/>
        <v>71.866114285714275</v>
      </c>
      <c r="B23" s="105">
        <f>pivå!I22</f>
        <v>1</v>
      </c>
      <c r="C23" s="120" t="str">
        <f>pivå!G22</f>
        <v>Ny</v>
      </c>
      <c r="D23" s="103">
        <f>pivå!C22</f>
        <v>0</v>
      </c>
      <c r="E23" s="112">
        <f>pivå!D22</f>
        <v>0</v>
      </c>
      <c r="F23" s="15" t="str">
        <f>pivå!F22</f>
        <v>Åtgärdbar dödlighet i ischemisk hjärtsjukdom</v>
      </c>
      <c r="G23" s="31">
        <f>pivå!AE22</f>
        <v>70.608099999999993</v>
      </c>
      <c r="H23" s="16">
        <f>pivå!J22</f>
        <v>62.695999999999998</v>
      </c>
      <c r="I23" s="16">
        <f>pivå!K22</f>
        <v>57.260100000000001</v>
      </c>
      <c r="J23" s="16">
        <f>pivå!L22</f>
        <v>71.115700000000004</v>
      </c>
      <c r="K23" s="16">
        <f>pivå!M22</f>
        <v>73.481499999999997</v>
      </c>
      <c r="L23" s="16">
        <f>pivå!N22</f>
        <v>70.777500000000003</v>
      </c>
      <c r="M23" s="16">
        <f>pivå!O22</f>
        <v>58.363900000000001</v>
      </c>
      <c r="N23" s="16">
        <f>pivå!P22</f>
        <v>83.592100000000002</v>
      </c>
      <c r="O23" s="16">
        <f>pivå!Q22</f>
        <v>66.004499999999993</v>
      </c>
      <c r="P23" s="16">
        <f>pivå!R22</f>
        <v>77.110299999999995</v>
      </c>
      <c r="Q23" s="16">
        <f>pivå!S22</f>
        <v>68.479900000000001</v>
      </c>
      <c r="R23" s="16">
        <f>pivå!T22</f>
        <v>59.496099999999998</v>
      </c>
      <c r="S23" s="16">
        <f>pivå!U22</f>
        <v>73.822699999999998</v>
      </c>
      <c r="T23" s="16">
        <f>pivå!V22</f>
        <v>77.251599999999996</v>
      </c>
      <c r="U23" s="16">
        <f>pivå!W22</f>
        <v>79.348399999999998</v>
      </c>
      <c r="V23" s="16">
        <f>pivå!X22</f>
        <v>66.558700000000002</v>
      </c>
      <c r="W23" s="16">
        <f>pivå!Y22</f>
        <v>74.012100000000004</v>
      </c>
      <c r="X23" s="16">
        <f>pivå!Z22</f>
        <v>78.764700000000005</v>
      </c>
      <c r="Y23" s="16">
        <f>pivå!AA22</f>
        <v>80.509299999999996</v>
      </c>
      <c r="Z23" s="16">
        <f>pivå!AB22</f>
        <v>79.192300000000003</v>
      </c>
      <c r="AA23" s="16">
        <f>pivå!AC22</f>
        <v>73.402799999999999</v>
      </c>
      <c r="AB23" s="136">
        <f>pivå!AD22</f>
        <v>77.9482</v>
      </c>
      <c r="AC23" s="149"/>
      <c r="AD23" s="154">
        <f>IF(Pilar!$B23=1,IF(pivå!AE22&gt;Tidigare_värde!AE22,-1,1),IF(pivå!AE22&lt;Tidigare_värde!AE22,-1,1))*((Tidigare_värde!AE22+1)/(Tidigare_värde!AE22+1))*((pivå!AE22+1)/(pivå!AE22+1))</f>
        <v>1</v>
      </c>
      <c r="AE23" s="153">
        <f>IF(Pilar!$B23=1,IF(pivå!J22&gt;Tidigare_värde!J22,-1,1),IF(pivå!J22&lt;Tidigare_värde!J22,-1,1))*((Tidigare_värde!J22+1)/(Tidigare_värde!J22+1))*((pivå!J22+1)/(pivå!J22+1))</f>
        <v>1</v>
      </c>
      <c r="AF23" s="153">
        <f>IF(Pilar!$B23=1,IF(pivå!K22&gt;Tidigare_värde!K22,-1,1),IF(pivå!K22&lt;Tidigare_värde!K22,-1,1))*((Tidigare_värde!K22+1)/(Tidigare_värde!K22+1))*((pivå!K22+1)/(pivå!K22+1))</f>
        <v>1</v>
      </c>
      <c r="AG23" s="153">
        <f>IF(Pilar!$B23=1,IF(pivå!L22&gt;Tidigare_värde!L22,-1,1),IF(pivå!L22&lt;Tidigare_värde!L22,-1,1))*((Tidigare_värde!L22+1)/(Tidigare_värde!L22+1))*((pivå!L22+1)/(pivå!L22+1))</f>
        <v>1</v>
      </c>
      <c r="AH23" s="153">
        <f>IF(Pilar!$B23=1,IF(pivå!M22&gt;Tidigare_värde!M22,-1,1),IF(pivå!M22&lt;Tidigare_värde!M22,-1,1))*((Tidigare_värde!M22+1)/(Tidigare_värde!M22+1))*((pivå!M22+1)/(pivå!M22+1))</f>
        <v>1</v>
      </c>
      <c r="AI23" s="153">
        <f>IF(Pilar!$B23=1,IF(pivå!N22&gt;Tidigare_värde!N22,-1,1),IF(pivå!N22&lt;Tidigare_värde!N22,-1,1))*((Tidigare_värde!N22+1)/(Tidigare_värde!N22+1))*((pivå!N22+1)/(pivå!N22+1))</f>
        <v>1</v>
      </c>
      <c r="AJ23" s="153">
        <f>IF(Pilar!$B23=1,IF(pivå!O22&gt;Tidigare_värde!O22,-1,1),IF(pivå!O22&lt;Tidigare_värde!O22,-1,1))*((Tidigare_värde!O22+1)/(Tidigare_värde!O22+1))*((pivå!O22+1)/(pivå!O22+1))</f>
        <v>1</v>
      </c>
      <c r="AK23" s="153">
        <f>IF(Pilar!$B23=1,IF(pivå!P22&gt;Tidigare_värde!P22,-1,1),IF(pivå!P22&lt;Tidigare_värde!P22,-1,1))*((Tidigare_värde!P22+1)/(Tidigare_värde!P22+1))*((pivå!P22+1)/(pivå!P22+1))</f>
        <v>1</v>
      </c>
      <c r="AL23" s="153">
        <f>IF(Pilar!$B23=1,IF(pivå!Q22&gt;Tidigare_värde!Q22,-1,1),IF(pivå!Q22&lt;Tidigare_värde!Q22,-1,1))*((Tidigare_värde!Q22+1)/(Tidigare_värde!Q22+1))*((pivå!Q22+1)/(pivå!Q22+1))</f>
        <v>1</v>
      </c>
      <c r="AM23" s="153">
        <f>IF(Pilar!$B23=1,IF(pivå!R22&gt;Tidigare_värde!R22,-1,1),IF(pivå!R22&lt;Tidigare_värde!R22,-1,1))*((Tidigare_värde!R22+1)/(Tidigare_värde!R22+1))*((pivå!R22+1)/(pivå!R22+1))</f>
        <v>1</v>
      </c>
      <c r="AN23" s="153">
        <f>IF(Pilar!$B23=1,IF(pivå!S22&gt;Tidigare_värde!S22,-1,1),IF(pivå!S22&lt;Tidigare_värde!S22,-1,1))*((Tidigare_värde!S22+1)/(Tidigare_värde!S22+1))*((pivå!S22+1)/(pivå!S22+1))</f>
        <v>1</v>
      </c>
      <c r="AO23" s="153">
        <f>IF(Pilar!$B23=1,IF(pivå!T22&gt;Tidigare_värde!T22,-1,1),IF(pivå!T22&lt;Tidigare_värde!T22,-1,1))*((Tidigare_värde!T22+1)/(Tidigare_värde!T22+1))*((pivå!T22+1)/(pivå!T22+1))</f>
        <v>1</v>
      </c>
      <c r="AP23" s="153">
        <f>IF(Pilar!$B23=1,IF(pivå!U22&gt;Tidigare_värde!U22,-1,1),IF(pivå!U22&lt;Tidigare_värde!U22,-1,1))*((Tidigare_värde!U22+1)/(Tidigare_värde!U22+1))*((pivå!U22+1)/(pivå!U22+1))</f>
        <v>1</v>
      </c>
      <c r="AQ23" s="153">
        <f>IF(Pilar!$B23=1,IF(pivå!V22&gt;Tidigare_värde!V22,-1,1),IF(pivå!V22&lt;Tidigare_värde!V22,-1,1))*((Tidigare_värde!V22+1)/(Tidigare_värde!V22+1))*((pivå!V22+1)/(pivå!V22+1))</f>
        <v>1</v>
      </c>
      <c r="AR23" s="153">
        <f>IF(Pilar!$B23=1,IF(pivå!W22&gt;Tidigare_värde!W22,-1,1),IF(pivå!W22&lt;Tidigare_värde!W22,-1,1))*((Tidigare_värde!W22+1)/(Tidigare_värde!W22+1))*((pivå!W22+1)/(pivå!W22+1))</f>
        <v>1</v>
      </c>
      <c r="AS23" s="153">
        <f>IF(Pilar!$B23=1,IF(pivå!X22&gt;Tidigare_värde!X22,-1,1),IF(pivå!X22&lt;Tidigare_värde!X22,-1,1))*((Tidigare_värde!X22+1)/(Tidigare_värde!X22+1))*((pivå!X22+1)/(pivå!X22+1))</f>
        <v>1</v>
      </c>
      <c r="AT23" s="153">
        <f>IF(Pilar!$B23=1,IF(pivå!Y22&gt;Tidigare_värde!Y22,-1,1),IF(pivå!Y22&lt;Tidigare_värde!Y22,-1,1))*((Tidigare_värde!Y22+1)/(Tidigare_värde!Y22+1))*((pivå!Y22+1)/(pivå!Y22+1))</f>
        <v>1</v>
      </c>
      <c r="AU23" s="153">
        <f>IF(Pilar!$B23=1,IF(pivå!Z22&gt;Tidigare_värde!Z22,-1,1),IF(pivå!Z22&lt;Tidigare_värde!Z22,-1,1))*((Tidigare_värde!Z22+1)/(Tidigare_värde!Z22+1))*((pivå!Z22+1)/(pivå!Z22+1))</f>
        <v>1</v>
      </c>
      <c r="AV23" s="153">
        <f>IF(Pilar!$B23=1,IF(pivå!AA22&gt;Tidigare_värde!AA22,-1,1),IF(pivå!AA22&lt;Tidigare_värde!AA22,-1,1))*((Tidigare_värde!AA22+1)/(Tidigare_värde!AA22+1))*((pivå!AA22+1)/(pivå!AA22+1))</f>
        <v>1</v>
      </c>
      <c r="AW23" s="153">
        <f>IF(Pilar!$B23=1,IF(pivå!AB22&gt;Tidigare_värde!AB22,-1,1),IF(pivå!AB22&lt;Tidigare_värde!AB22,-1,1))*((Tidigare_värde!AB22+1)/(Tidigare_värde!AB22+1))*((pivå!AB22+1)/(pivå!AB22+1))</f>
        <v>1</v>
      </c>
      <c r="AX23" s="153">
        <f>IF(Pilar!$B23=1,IF(pivå!AC22&gt;Tidigare_värde!AC22,-1,1),IF(pivå!AC22&lt;Tidigare_värde!AC22,-1,1))*((Tidigare_värde!AC22+1)/(Tidigare_värde!AC22+1))*((pivå!AC22+1)/(pivå!AC22+1))</f>
        <v>1</v>
      </c>
      <c r="AY23" s="153">
        <f>IF(Pilar!$B23=1,IF(pivå!AD22&gt;Tidigare_värde!AD22,-1,1),IF(pivå!AD22&lt;Tidigare_värde!AD22,-1,1))*((Tidigare_värde!AD22+1)/(Tidigare_värde!AD22+1))*((pivå!AD22+1)/(pivå!AD22+1))</f>
        <v>1</v>
      </c>
      <c r="AZ23" s="17"/>
      <c r="BA23" s="17"/>
      <c r="BB23" s="17"/>
      <c r="BC23" s="17"/>
      <c r="BD23" s="17"/>
      <c r="BE23" s="17"/>
      <c r="BF23" s="17"/>
      <c r="BG23" s="18" t="e">
        <f t="shared" si="0"/>
        <v>#DIV/0!</v>
      </c>
      <c r="BH23" s="18">
        <f t="shared" si="1"/>
        <v>68.479900000000001</v>
      </c>
      <c r="BI23" s="19">
        <f t="shared" si="2"/>
        <v>77.110299999999995</v>
      </c>
      <c r="BJ23" s="19">
        <f t="shared" si="3"/>
        <v>70.777500000000003</v>
      </c>
      <c r="BM23" s="21">
        <f t="shared" si="4"/>
        <v>83.592100000000002</v>
      </c>
      <c r="BN23" s="22">
        <f t="shared" si="5"/>
        <v>57.260100000000001</v>
      </c>
    </row>
    <row r="24" spans="1:66" s="20" customFormat="1" ht="10.5" customHeight="1">
      <c r="A24" s="116">
        <f t="shared" si="6"/>
        <v>1060.5992180142855</v>
      </c>
      <c r="B24" s="105">
        <f>pivå!I23</f>
        <v>1</v>
      </c>
      <c r="C24" s="120" t="str">
        <f>pivå!G23</f>
        <v>(tom)</v>
      </c>
      <c r="D24" s="103">
        <f>pivå!C23</f>
        <v>0</v>
      </c>
      <c r="E24" s="112">
        <f>pivå!D23</f>
        <v>7</v>
      </c>
      <c r="F24" s="15" t="str">
        <f>pivå!F23</f>
        <v>Undvikbar slutenvård. Kvinnor</v>
      </c>
      <c r="G24" s="32">
        <f>pivå!AE23</f>
        <v>1051.232818</v>
      </c>
      <c r="H24" s="23">
        <f>pivå!J23</f>
        <v>1055.9668590000001</v>
      </c>
      <c r="I24" s="23">
        <f>pivå!K23</f>
        <v>1033.9770249999999</v>
      </c>
      <c r="J24" s="23">
        <f>pivå!L23</f>
        <v>1034.6845579999999</v>
      </c>
      <c r="K24" s="23">
        <f>pivå!M23</f>
        <v>941.44256150000001</v>
      </c>
      <c r="L24" s="23">
        <f>pivå!N23</f>
        <v>1054.5128139999999</v>
      </c>
      <c r="M24" s="23">
        <f>pivå!O23</f>
        <v>1033.874149</v>
      </c>
      <c r="N24" s="23">
        <f>pivå!P23</f>
        <v>1101.0639900000001</v>
      </c>
      <c r="O24" s="23">
        <f>pivå!Q23</f>
        <v>1178.6610740000001</v>
      </c>
      <c r="P24" s="23">
        <f>pivå!R23</f>
        <v>886.91917369999999</v>
      </c>
      <c r="Q24" s="23">
        <f>pivå!S23</f>
        <v>1062.68148</v>
      </c>
      <c r="R24" s="23">
        <f>pivå!T23</f>
        <v>936.6787028</v>
      </c>
      <c r="S24" s="23">
        <f>pivå!U23</f>
        <v>1037.3331889999999</v>
      </c>
      <c r="T24" s="23">
        <f>pivå!V23</f>
        <v>1112.98442</v>
      </c>
      <c r="U24" s="23">
        <f>pivå!W23</f>
        <v>1079.4599659999999</v>
      </c>
      <c r="V24" s="23">
        <f>pivå!X23</f>
        <v>1126.5845429999999</v>
      </c>
      <c r="W24" s="23">
        <f>pivå!Y23</f>
        <v>1165.690216</v>
      </c>
      <c r="X24" s="23">
        <f>pivå!Z23</f>
        <v>1006.564197</v>
      </c>
      <c r="Y24" s="23">
        <f>pivå!AA23</f>
        <v>1189.97928</v>
      </c>
      <c r="Z24" s="23">
        <f>pivå!AB23</f>
        <v>988.24925829999995</v>
      </c>
      <c r="AA24" s="23">
        <f>pivå!AC23</f>
        <v>1148.5190660000001</v>
      </c>
      <c r="AB24" s="137">
        <f>pivå!AD23</f>
        <v>1096.7570559999999</v>
      </c>
      <c r="AC24" s="150"/>
      <c r="AD24" s="154">
        <f>IF(Pilar!$B24=1,IF(pivå!AE23&gt;Tidigare_värde!AE23,-1,1),IF(pivå!AE23&lt;Tidigare_värde!AE23,-1,1))*((Tidigare_värde!AE23+1)/(Tidigare_värde!AE23+1))*((pivå!AE23+1)/(pivå!AE23+1))</f>
        <v>1</v>
      </c>
      <c r="AE24" s="153">
        <f>IF(Pilar!$B24=1,IF(pivå!J23&gt;Tidigare_värde!J23,-1,1),IF(pivå!J23&lt;Tidigare_värde!J23,-1,1))*((Tidigare_värde!J23+1)/(Tidigare_värde!J23+1))*((pivå!J23+1)/(pivå!J23+1))</f>
        <v>-1</v>
      </c>
      <c r="AF24" s="153">
        <f>IF(Pilar!$B24=1,IF(pivå!K23&gt;Tidigare_värde!K23,-1,1),IF(pivå!K23&lt;Tidigare_värde!K23,-1,1))*((Tidigare_värde!K23+1)/(Tidigare_värde!K23+1))*((pivå!K23+1)/(pivå!K23+1))</f>
        <v>-1</v>
      </c>
      <c r="AG24" s="153">
        <f>IF(Pilar!$B24=1,IF(pivå!L23&gt;Tidigare_värde!L23,-1,1),IF(pivå!L23&lt;Tidigare_värde!L23,-1,1))*((Tidigare_värde!L23+1)/(Tidigare_värde!L23+1))*((pivå!L23+1)/(pivå!L23+1))</f>
        <v>1</v>
      </c>
      <c r="AH24" s="153">
        <f>IF(Pilar!$B24=1,IF(pivå!M23&gt;Tidigare_värde!M23,-1,1),IF(pivå!M23&lt;Tidigare_värde!M23,-1,1))*((Tidigare_värde!M23+1)/(Tidigare_värde!M23+1))*((pivå!M23+1)/(pivå!M23+1))</f>
        <v>1</v>
      </c>
      <c r="AI24" s="153">
        <f>IF(Pilar!$B24=1,IF(pivå!N23&gt;Tidigare_värde!N23,-1,1),IF(pivå!N23&lt;Tidigare_värde!N23,-1,1))*((Tidigare_värde!N23+1)/(Tidigare_värde!N23+1))*((pivå!N23+1)/(pivå!N23+1))</f>
        <v>-1</v>
      </c>
      <c r="AJ24" s="153">
        <f>IF(Pilar!$B24=1,IF(pivå!O23&gt;Tidigare_värde!O23,-1,1),IF(pivå!O23&lt;Tidigare_värde!O23,-1,1))*((Tidigare_värde!O23+1)/(Tidigare_värde!O23+1))*((pivå!O23+1)/(pivå!O23+1))</f>
        <v>-1</v>
      </c>
      <c r="AK24" s="153">
        <f>IF(Pilar!$B24=1,IF(pivå!P23&gt;Tidigare_värde!P23,-1,1),IF(pivå!P23&lt;Tidigare_värde!P23,-1,1))*((Tidigare_värde!P23+1)/(Tidigare_värde!P23+1))*((pivå!P23+1)/(pivå!P23+1))</f>
        <v>-1</v>
      </c>
      <c r="AL24" s="153">
        <f>IF(Pilar!$B24=1,IF(pivå!Q23&gt;Tidigare_värde!Q23,-1,1),IF(pivå!Q23&lt;Tidigare_värde!Q23,-1,1))*((Tidigare_värde!Q23+1)/(Tidigare_värde!Q23+1))*((pivå!Q23+1)/(pivå!Q23+1))</f>
        <v>1</v>
      </c>
      <c r="AM24" s="153">
        <f>IF(Pilar!$B24=1,IF(pivå!R23&gt;Tidigare_värde!R23,-1,1),IF(pivå!R23&lt;Tidigare_värde!R23,-1,1))*((Tidigare_värde!R23+1)/(Tidigare_värde!R23+1))*((pivå!R23+1)/(pivå!R23+1))</f>
        <v>1</v>
      </c>
      <c r="AN24" s="153">
        <f>IF(Pilar!$B24=1,IF(pivå!S23&gt;Tidigare_värde!S23,-1,1),IF(pivå!S23&lt;Tidigare_värde!S23,-1,1))*((Tidigare_värde!S23+1)/(Tidigare_värde!S23+1))*((pivå!S23+1)/(pivå!S23+1))</f>
        <v>-1</v>
      </c>
      <c r="AO24" s="153">
        <f>IF(Pilar!$B24=1,IF(pivå!T23&gt;Tidigare_värde!T23,-1,1),IF(pivå!T23&lt;Tidigare_värde!T23,-1,1))*((Tidigare_värde!T23+1)/(Tidigare_värde!T23+1))*((pivå!T23+1)/(pivå!T23+1))</f>
        <v>1</v>
      </c>
      <c r="AP24" s="153">
        <f>IF(Pilar!$B24=1,IF(pivå!U23&gt;Tidigare_värde!U23,-1,1),IF(pivå!U23&lt;Tidigare_värde!U23,-1,1))*((Tidigare_värde!U23+1)/(Tidigare_värde!U23+1))*((pivå!U23+1)/(pivå!U23+1))</f>
        <v>1</v>
      </c>
      <c r="AQ24" s="153">
        <f>IF(Pilar!$B24=1,IF(pivå!V23&gt;Tidigare_värde!V23,-1,1),IF(pivå!V23&lt;Tidigare_värde!V23,-1,1))*((Tidigare_värde!V23+1)/(Tidigare_värde!V23+1))*((pivå!V23+1)/(pivå!V23+1))</f>
        <v>-1</v>
      </c>
      <c r="AR24" s="153">
        <f>IF(Pilar!$B24=1,IF(pivå!W23&gt;Tidigare_värde!W23,-1,1),IF(pivå!W23&lt;Tidigare_värde!W23,-1,1))*((Tidigare_värde!W23+1)/(Tidigare_värde!W23+1))*((pivå!W23+1)/(pivå!W23+1))</f>
        <v>-1</v>
      </c>
      <c r="AS24" s="153">
        <f>IF(Pilar!$B24=1,IF(pivå!X23&gt;Tidigare_värde!X23,-1,1),IF(pivå!X23&lt;Tidigare_värde!X23,-1,1))*((Tidigare_värde!X23+1)/(Tidigare_värde!X23+1))*((pivå!X23+1)/(pivå!X23+1))</f>
        <v>1</v>
      </c>
      <c r="AT24" s="153">
        <f>IF(Pilar!$B24=1,IF(pivå!Y23&gt;Tidigare_värde!Y23,-1,1),IF(pivå!Y23&lt;Tidigare_värde!Y23,-1,1))*((Tidigare_värde!Y23+1)/(Tidigare_värde!Y23+1))*((pivå!Y23+1)/(pivå!Y23+1))</f>
        <v>-1</v>
      </c>
      <c r="AU24" s="153">
        <f>IF(Pilar!$B24=1,IF(pivå!Z23&gt;Tidigare_värde!Z23,-1,1),IF(pivå!Z23&lt;Tidigare_värde!Z23,-1,1))*((Tidigare_värde!Z23+1)/(Tidigare_värde!Z23+1))*((pivå!Z23+1)/(pivå!Z23+1))</f>
        <v>1</v>
      </c>
      <c r="AV24" s="153">
        <f>IF(Pilar!$B24=1,IF(pivå!AA23&gt;Tidigare_värde!AA23,-1,1),IF(pivå!AA23&lt;Tidigare_värde!AA23,-1,1))*((Tidigare_värde!AA23+1)/(Tidigare_värde!AA23+1))*((pivå!AA23+1)/(pivå!AA23+1))</f>
        <v>1</v>
      </c>
      <c r="AW24" s="153">
        <f>IF(Pilar!$B24=1,IF(pivå!AB23&gt;Tidigare_värde!AB23,-1,1),IF(pivå!AB23&lt;Tidigare_värde!AB23,-1,1))*((Tidigare_värde!AB23+1)/(Tidigare_värde!AB23+1))*((pivå!AB23+1)/(pivå!AB23+1))</f>
        <v>1</v>
      </c>
      <c r="AX24" s="153">
        <f>IF(Pilar!$B24=1,IF(pivå!AC23&gt;Tidigare_värde!AC23,-1,1),IF(pivå!AC23&lt;Tidigare_värde!AC23,-1,1))*((Tidigare_värde!AC23+1)/(Tidigare_värde!AC23+1))*((pivå!AC23+1)/(pivå!AC23+1))</f>
        <v>1</v>
      </c>
      <c r="AY24" s="153">
        <f>IF(Pilar!$B24=1,IF(pivå!AD23&gt;Tidigare_värde!AD23,-1,1),IF(pivå!AD23&lt;Tidigare_värde!AD23,-1,1))*((Tidigare_värde!AD23+1)/(Tidigare_värde!AD23+1))*((pivå!AD23+1)/(pivå!AD23+1))</f>
        <v>1</v>
      </c>
      <c r="AZ24" s="17"/>
      <c r="BA24" s="17"/>
      <c r="BB24" s="17"/>
      <c r="BC24" s="17"/>
      <c r="BD24" s="17"/>
      <c r="BE24" s="17"/>
      <c r="BF24" s="17"/>
      <c r="BG24" s="18" t="e">
        <f t="shared" si="0"/>
        <v>#DIV/0!</v>
      </c>
      <c r="BH24" s="18">
        <f t="shared" si="1"/>
        <v>1033.9770249999999</v>
      </c>
      <c r="BI24" s="19">
        <f t="shared" si="2"/>
        <v>1096.7570559999999</v>
      </c>
      <c r="BJ24" s="19">
        <f t="shared" si="3"/>
        <v>1034.6845579999999</v>
      </c>
      <c r="BM24" s="21">
        <f t="shared" si="4"/>
        <v>1189.97928</v>
      </c>
      <c r="BN24" s="22">
        <f t="shared" si="5"/>
        <v>886.91917369999999</v>
      </c>
    </row>
    <row r="25" spans="1:66" s="20" customFormat="1" ht="10.5" customHeight="1">
      <c r="A25" s="116">
        <f t="shared" si="6"/>
        <v>1326.3915839523809</v>
      </c>
      <c r="B25" s="105">
        <f>pivå!I24</f>
        <v>1</v>
      </c>
      <c r="C25" s="120" t="str">
        <f>pivå!G24</f>
        <v>(tom)</v>
      </c>
      <c r="D25" s="103">
        <f>pivå!C24</f>
        <v>0</v>
      </c>
      <c r="E25" s="112">
        <f>pivå!D24</f>
        <v>0</v>
      </c>
      <c r="F25" s="15" t="str">
        <f>pivå!F24</f>
        <v>Undvikbar slutenvård. Män</v>
      </c>
      <c r="G25" s="32">
        <f>pivå!AE24</f>
        <v>1329.671065</v>
      </c>
      <c r="H25" s="23">
        <f>pivå!J24</f>
        <v>1358.421957</v>
      </c>
      <c r="I25" s="23">
        <f>pivå!K24</f>
        <v>1262.175577</v>
      </c>
      <c r="J25" s="23">
        <f>pivå!L24</f>
        <v>1252.051993</v>
      </c>
      <c r="K25" s="23">
        <f>pivå!M24</f>
        <v>1153.1259560000001</v>
      </c>
      <c r="L25" s="23">
        <f>pivå!N24</f>
        <v>1272.675596</v>
      </c>
      <c r="M25" s="23">
        <f>pivå!O24</f>
        <v>1239.7055350000001</v>
      </c>
      <c r="N25" s="23">
        <f>pivå!P24</f>
        <v>1359.5835979999999</v>
      </c>
      <c r="O25" s="23">
        <f>pivå!Q24</f>
        <v>1462.928457</v>
      </c>
      <c r="P25" s="23">
        <f>pivå!R24</f>
        <v>1035.809704</v>
      </c>
      <c r="Q25" s="23">
        <f>pivå!S24</f>
        <v>1372.083228</v>
      </c>
      <c r="R25" s="23">
        <f>pivå!T24</f>
        <v>1197.6109349999999</v>
      </c>
      <c r="S25" s="23">
        <f>pivå!U24</f>
        <v>1328.250687</v>
      </c>
      <c r="T25" s="23">
        <f>pivå!V24</f>
        <v>1492.0960070000001</v>
      </c>
      <c r="U25" s="23">
        <f>pivå!W24</f>
        <v>1353.2454069999999</v>
      </c>
      <c r="V25" s="23">
        <f>pivå!X24</f>
        <v>1352.6976259999999</v>
      </c>
      <c r="W25" s="23">
        <f>pivå!Y24</f>
        <v>1410.715821</v>
      </c>
      <c r="X25" s="23">
        <f>pivå!Z24</f>
        <v>1260.455567</v>
      </c>
      <c r="Y25" s="23">
        <f>pivå!AA24</f>
        <v>1483.6510149999999</v>
      </c>
      <c r="Z25" s="23">
        <f>pivå!AB24</f>
        <v>1288.3003570000001</v>
      </c>
      <c r="AA25" s="23">
        <f>pivå!AC24</f>
        <v>1466.528474</v>
      </c>
      <c r="AB25" s="137">
        <f>pivå!AD24</f>
        <v>1452.109766</v>
      </c>
      <c r="AC25" s="150"/>
      <c r="AD25" s="154">
        <f>IF(Pilar!$B25=1,IF(pivå!AE24&gt;Tidigare_värde!AE24,-1,1),IF(pivå!AE24&lt;Tidigare_värde!AE24,-1,1))*((Tidigare_värde!AE24+1)/(Tidigare_värde!AE24+1))*((pivå!AE24+1)/(pivå!AE24+1))</f>
        <v>1</v>
      </c>
      <c r="AE25" s="153">
        <f>IF(Pilar!$B25=1,IF(pivå!J24&gt;Tidigare_värde!J24,-1,1),IF(pivå!J24&lt;Tidigare_värde!J24,-1,1))*((Tidigare_värde!J24+1)/(Tidigare_värde!J24+1))*((pivå!J24+1)/(pivå!J24+1))</f>
        <v>1</v>
      </c>
      <c r="AF25" s="153">
        <f>IF(Pilar!$B25=1,IF(pivå!K24&gt;Tidigare_värde!K24,-1,1),IF(pivå!K24&lt;Tidigare_värde!K24,-1,1))*((Tidigare_värde!K24+1)/(Tidigare_värde!K24+1))*((pivå!K24+1)/(pivå!K24+1))</f>
        <v>-1</v>
      </c>
      <c r="AG25" s="153">
        <f>IF(Pilar!$B25=1,IF(pivå!L24&gt;Tidigare_värde!L24,-1,1),IF(pivå!L24&lt;Tidigare_värde!L24,-1,1))*((Tidigare_värde!L24+1)/(Tidigare_värde!L24+1))*((pivå!L24+1)/(pivå!L24+1))</f>
        <v>1</v>
      </c>
      <c r="AH25" s="153">
        <f>IF(Pilar!$B25=1,IF(pivå!M24&gt;Tidigare_värde!M24,-1,1),IF(pivå!M24&lt;Tidigare_värde!M24,-1,1))*((Tidigare_värde!M24+1)/(Tidigare_värde!M24+1))*((pivå!M24+1)/(pivå!M24+1))</f>
        <v>1</v>
      </c>
      <c r="AI25" s="153">
        <f>IF(Pilar!$B25=1,IF(pivå!N24&gt;Tidigare_värde!N24,-1,1),IF(pivå!N24&lt;Tidigare_värde!N24,-1,1))*((Tidigare_värde!N24+1)/(Tidigare_värde!N24+1))*((pivå!N24+1)/(pivå!N24+1))</f>
        <v>1</v>
      </c>
      <c r="AJ25" s="153">
        <f>IF(Pilar!$B25=1,IF(pivå!O24&gt;Tidigare_värde!O24,-1,1),IF(pivå!O24&lt;Tidigare_värde!O24,-1,1))*((Tidigare_värde!O24+1)/(Tidigare_värde!O24+1))*((pivå!O24+1)/(pivå!O24+1))</f>
        <v>1</v>
      </c>
      <c r="AK25" s="153">
        <f>IF(Pilar!$B25=1,IF(pivå!P24&gt;Tidigare_värde!P24,-1,1),IF(pivå!P24&lt;Tidigare_värde!P24,-1,1))*((Tidigare_värde!P24+1)/(Tidigare_värde!P24+1))*((pivå!P24+1)/(pivå!P24+1))</f>
        <v>1</v>
      </c>
      <c r="AL25" s="153">
        <f>IF(Pilar!$B25=1,IF(pivå!Q24&gt;Tidigare_värde!Q24,-1,1),IF(pivå!Q24&lt;Tidigare_värde!Q24,-1,1))*((Tidigare_värde!Q24+1)/(Tidigare_värde!Q24+1))*((pivå!Q24+1)/(pivå!Q24+1))</f>
        <v>1</v>
      </c>
      <c r="AM25" s="153">
        <f>IF(Pilar!$B25=1,IF(pivå!R24&gt;Tidigare_värde!R24,-1,1),IF(pivå!R24&lt;Tidigare_värde!R24,-1,1))*((Tidigare_värde!R24+1)/(Tidigare_värde!R24+1))*((pivå!R24+1)/(pivå!R24+1))</f>
        <v>1</v>
      </c>
      <c r="AN25" s="153">
        <f>IF(Pilar!$B25=1,IF(pivå!S24&gt;Tidigare_värde!S24,-1,1),IF(pivå!S24&lt;Tidigare_värde!S24,-1,1))*((Tidigare_värde!S24+1)/(Tidigare_värde!S24+1))*((pivå!S24+1)/(pivå!S24+1))</f>
        <v>1</v>
      </c>
      <c r="AO25" s="153">
        <f>IF(Pilar!$B25=1,IF(pivå!T24&gt;Tidigare_värde!T24,-1,1),IF(pivå!T24&lt;Tidigare_värde!T24,-1,1))*((Tidigare_värde!T24+1)/(Tidigare_värde!T24+1))*((pivå!T24+1)/(pivå!T24+1))</f>
        <v>1</v>
      </c>
      <c r="AP25" s="153">
        <f>IF(Pilar!$B25=1,IF(pivå!U24&gt;Tidigare_värde!U24,-1,1),IF(pivå!U24&lt;Tidigare_värde!U24,-1,1))*((Tidigare_värde!U24+1)/(Tidigare_värde!U24+1))*((pivå!U24+1)/(pivå!U24+1))</f>
        <v>1</v>
      </c>
      <c r="AQ25" s="153">
        <f>IF(Pilar!$B25=1,IF(pivå!V24&gt;Tidigare_värde!V24,-1,1),IF(pivå!V24&lt;Tidigare_värde!V24,-1,1))*((Tidigare_värde!V24+1)/(Tidigare_värde!V24+1))*((pivå!V24+1)/(pivå!V24+1))</f>
        <v>-1</v>
      </c>
      <c r="AR25" s="153">
        <f>IF(Pilar!$B25=1,IF(pivå!W24&gt;Tidigare_värde!W24,-1,1),IF(pivå!W24&lt;Tidigare_värde!W24,-1,1))*((Tidigare_värde!W24+1)/(Tidigare_värde!W24+1))*((pivå!W24+1)/(pivå!W24+1))</f>
        <v>1</v>
      </c>
      <c r="AS25" s="153">
        <f>IF(Pilar!$B25=1,IF(pivå!X24&gt;Tidigare_värde!X24,-1,1),IF(pivå!X24&lt;Tidigare_värde!X24,-1,1))*((Tidigare_värde!X24+1)/(Tidigare_värde!X24+1))*((pivå!X24+1)/(pivå!X24+1))</f>
        <v>1</v>
      </c>
      <c r="AT25" s="153">
        <f>IF(Pilar!$B25=1,IF(pivå!Y24&gt;Tidigare_värde!Y24,-1,1),IF(pivå!Y24&lt;Tidigare_värde!Y24,-1,1))*((Tidigare_värde!Y24+1)/(Tidigare_värde!Y24+1))*((pivå!Y24+1)/(pivå!Y24+1))</f>
        <v>1</v>
      </c>
      <c r="AU25" s="153">
        <f>IF(Pilar!$B25=1,IF(pivå!Z24&gt;Tidigare_värde!Z24,-1,1),IF(pivå!Z24&lt;Tidigare_värde!Z24,-1,1))*((Tidigare_värde!Z24+1)/(Tidigare_värde!Z24+1))*((pivå!Z24+1)/(pivå!Z24+1))</f>
        <v>1</v>
      </c>
      <c r="AV25" s="153">
        <f>IF(Pilar!$B25=1,IF(pivå!AA24&gt;Tidigare_värde!AA24,-1,1),IF(pivå!AA24&lt;Tidigare_värde!AA24,-1,1))*((Tidigare_värde!AA24+1)/(Tidigare_värde!AA24+1))*((pivå!AA24+1)/(pivå!AA24+1))</f>
        <v>1</v>
      </c>
      <c r="AW25" s="153">
        <f>IF(Pilar!$B25=1,IF(pivå!AB24&gt;Tidigare_värde!AB24,-1,1),IF(pivå!AB24&lt;Tidigare_värde!AB24,-1,1))*((Tidigare_värde!AB24+1)/(Tidigare_värde!AB24+1))*((pivå!AB24+1)/(pivå!AB24+1))</f>
        <v>-1</v>
      </c>
      <c r="AX25" s="153">
        <f>IF(Pilar!$B25=1,IF(pivå!AC24&gt;Tidigare_värde!AC24,-1,1),IF(pivå!AC24&lt;Tidigare_värde!AC24,-1,1))*((Tidigare_värde!AC24+1)/(Tidigare_värde!AC24+1))*((pivå!AC24+1)/(pivå!AC24+1))</f>
        <v>1</v>
      </c>
      <c r="AY25" s="153">
        <f>IF(Pilar!$B25=1,IF(pivå!AD24&gt;Tidigare_värde!AD24,-1,1),IF(pivå!AD24&lt;Tidigare_värde!AD24,-1,1))*((Tidigare_värde!AD24+1)/(Tidigare_värde!AD24+1))*((pivå!AD24+1)/(pivå!AD24+1))</f>
        <v>1</v>
      </c>
      <c r="AZ25" s="17"/>
      <c r="BA25" s="17"/>
      <c r="BB25" s="17"/>
      <c r="BC25" s="17"/>
      <c r="BD25" s="17"/>
      <c r="BE25" s="17"/>
      <c r="BF25" s="17"/>
      <c r="BG25" s="18" t="e">
        <f t="shared" si="0"/>
        <v>#DIV/0!</v>
      </c>
      <c r="BH25" s="18">
        <f t="shared" si="1"/>
        <v>1262.175577</v>
      </c>
      <c r="BI25" s="19">
        <f t="shared" si="2"/>
        <v>1359.5835979999999</v>
      </c>
      <c r="BJ25" s="19">
        <f t="shared" si="3"/>
        <v>1272.675596</v>
      </c>
      <c r="BM25" s="21">
        <f t="shared" si="4"/>
        <v>1492.0960070000001</v>
      </c>
      <c r="BN25" s="22">
        <f t="shared" si="5"/>
        <v>1035.809704</v>
      </c>
    </row>
    <row r="26" spans="1:66" s="20" customFormat="1" ht="10.5" customHeight="1">
      <c r="A26" s="116">
        <f t="shared" si="6"/>
        <v>1173.8280331714286</v>
      </c>
      <c r="B26" s="105">
        <f>pivå!I25</f>
        <v>1</v>
      </c>
      <c r="C26" s="120" t="str">
        <f>pivå!G25</f>
        <v>(tom)</v>
      </c>
      <c r="D26" s="103">
        <f>pivå!C25</f>
        <v>0</v>
      </c>
      <c r="E26" s="112">
        <f>pivå!D25</f>
        <v>0</v>
      </c>
      <c r="F26" s="15" t="str">
        <f>pivå!F25</f>
        <v>Undvikbar slutenvård</v>
      </c>
      <c r="G26" s="32">
        <f>pivå!AE25</f>
        <v>1169.6227710000001</v>
      </c>
      <c r="H26" s="23">
        <f>pivå!J25</f>
        <v>1181.4864190000001</v>
      </c>
      <c r="I26" s="23">
        <f>pivå!K25</f>
        <v>1134.5065750000001</v>
      </c>
      <c r="J26" s="23">
        <f>pivå!L25</f>
        <v>1117.5135330000001</v>
      </c>
      <c r="K26" s="23">
        <f>pivå!M25</f>
        <v>1031.0595109999999</v>
      </c>
      <c r="L26" s="23">
        <f>pivå!N25</f>
        <v>1144.5796539999999</v>
      </c>
      <c r="M26" s="23">
        <f>pivå!O25</f>
        <v>1125.5072520000001</v>
      </c>
      <c r="N26" s="23">
        <f>pivå!P25</f>
        <v>1217.6723979999999</v>
      </c>
      <c r="O26" s="23">
        <f>pivå!Q25</f>
        <v>1296.109258</v>
      </c>
      <c r="P26" s="23">
        <f>pivå!R25</f>
        <v>952.08608860000004</v>
      </c>
      <c r="Q26" s="23">
        <f>pivå!S25</f>
        <v>1193.98432</v>
      </c>
      <c r="R26" s="23">
        <f>pivå!T25</f>
        <v>1047.8981269999999</v>
      </c>
      <c r="S26" s="23">
        <f>pivå!U25</f>
        <v>1161.6396769999999</v>
      </c>
      <c r="T26" s="23">
        <f>pivå!V25</f>
        <v>1274.6051319999999</v>
      </c>
      <c r="U26" s="23">
        <f>pivå!W25</f>
        <v>1194.1915039999999</v>
      </c>
      <c r="V26" s="23">
        <f>pivå!X25</f>
        <v>1223.264885</v>
      </c>
      <c r="W26" s="23">
        <f>pivå!Y25</f>
        <v>1270.0383240000001</v>
      </c>
      <c r="X26" s="23">
        <f>pivå!Z25</f>
        <v>1115.1531359999999</v>
      </c>
      <c r="Y26" s="23">
        <f>pivå!AA25</f>
        <v>1315.318718</v>
      </c>
      <c r="Z26" s="23">
        <f>pivå!AB25</f>
        <v>1118.210343</v>
      </c>
      <c r="AA26" s="23">
        <f>pivå!AC25</f>
        <v>1283.06212</v>
      </c>
      <c r="AB26" s="137">
        <f>pivå!AD25</f>
        <v>1252.501722</v>
      </c>
      <c r="AC26" s="150"/>
      <c r="AD26" s="154">
        <f>IF(Pilar!$B26=1,IF(pivå!AE25&gt;Tidigare_värde!AE25,-1,1),IF(pivå!AE25&lt;Tidigare_värde!AE25,-1,1))*((Tidigare_värde!AE25+1)/(Tidigare_värde!AE25+1))*((pivå!AE25+1)/(pivå!AE25+1))</f>
        <v>1</v>
      </c>
      <c r="AE26" s="153">
        <f>IF(Pilar!$B26=1,IF(pivå!J25&gt;Tidigare_värde!J25,-1,1),IF(pivå!J25&lt;Tidigare_värde!J25,-1,1))*((Tidigare_värde!J25+1)/(Tidigare_värde!J25+1))*((pivå!J25+1)/(pivå!J25+1))</f>
        <v>1</v>
      </c>
      <c r="AF26" s="153">
        <f>IF(Pilar!$B26=1,IF(pivå!K25&gt;Tidigare_värde!K25,-1,1),IF(pivå!K25&lt;Tidigare_värde!K25,-1,1))*((Tidigare_värde!K25+1)/(Tidigare_värde!K25+1))*((pivå!K25+1)/(pivå!K25+1))</f>
        <v>-1</v>
      </c>
      <c r="AG26" s="153">
        <f>IF(Pilar!$B26=1,IF(pivå!L25&gt;Tidigare_värde!L25,-1,1),IF(pivå!L25&lt;Tidigare_värde!L25,-1,1))*((Tidigare_värde!L25+1)/(Tidigare_värde!L25+1))*((pivå!L25+1)/(pivå!L25+1))</f>
        <v>1</v>
      </c>
      <c r="AH26" s="153">
        <f>IF(Pilar!$B26=1,IF(pivå!M25&gt;Tidigare_värde!M25,-1,1),IF(pivå!M25&lt;Tidigare_värde!M25,-1,1))*((Tidigare_värde!M25+1)/(Tidigare_värde!M25+1))*((pivå!M25+1)/(pivå!M25+1))</f>
        <v>1</v>
      </c>
      <c r="AI26" s="153">
        <f>IF(Pilar!$B26=1,IF(pivå!N25&gt;Tidigare_värde!N25,-1,1),IF(pivå!N25&lt;Tidigare_värde!N25,-1,1))*((Tidigare_värde!N25+1)/(Tidigare_värde!N25+1))*((pivå!N25+1)/(pivå!N25+1))</f>
        <v>-1</v>
      </c>
      <c r="AJ26" s="153">
        <f>IF(Pilar!$B26=1,IF(pivå!O25&gt;Tidigare_värde!O25,-1,1),IF(pivå!O25&lt;Tidigare_värde!O25,-1,1))*((Tidigare_värde!O25+1)/(Tidigare_värde!O25+1))*((pivå!O25+1)/(pivå!O25+1))</f>
        <v>1</v>
      </c>
      <c r="AK26" s="153">
        <f>IF(Pilar!$B26=1,IF(pivå!P25&gt;Tidigare_värde!P25,-1,1),IF(pivå!P25&lt;Tidigare_värde!P25,-1,1))*((Tidigare_värde!P25+1)/(Tidigare_värde!P25+1))*((pivå!P25+1)/(pivå!P25+1))</f>
        <v>-1</v>
      </c>
      <c r="AL26" s="153">
        <f>IF(Pilar!$B26=1,IF(pivå!Q25&gt;Tidigare_värde!Q25,-1,1),IF(pivå!Q25&lt;Tidigare_värde!Q25,-1,1))*((Tidigare_värde!Q25+1)/(Tidigare_värde!Q25+1))*((pivå!Q25+1)/(pivå!Q25+1))</f>
        <v>1</v>
      </c>
      <c r="AM26" s="153">
        <f>IF(Pilar!$B26=1,IF(pivå!R25&gt;Tidigare_värde!R25,-1,1),IF(pivå!R25&lt;Tidigare_värde!R25,-1,1))*((Tidigare_värde!R25+1)/(Tidigare_värde!R25+1))*((pivå!R25+1)/(pivå!R25+1))</f>
        <v>1</v>
      </c>
      <c r="AN26" s="153">
        <f>IF(Pilar!$B26=1,IF(pivå!S25&gt;Tidigare_värde!S25,-1,1),IF(pivå!S25&lt;Tidigare_värde!S25,-1,1))*((Tidigare_värde!S25+1)/(Tidigare_värde!S25+1))*((pivå!S25+1)/(pivå!S25+1))</f>
        <v>1</v>
      </c>
      <c r="AO26" s="153">
        <f>IF(Pilar!$B26=1,IF(pivå!T25&gt;Tidigare_värde!T25,-1,1),IF(pivå!T25&lt;Tidigare_värde!T25,-1,1))*((Tidigare_värde!T25+1)/(Tidigare_värde!T25+1))*((pivå!T25+1)/(pivå!T25+1))</f>
        <v>1</v>
      </c>
      <c r="AP26" s="153">
        <f>IF(Pilar!$B26=1,IF(pivå!U25&gt;Tidigare_värde!U25,-1,1),IF(pivå!U25&lt;Tidigare_värde!U25,-1,1))*((Tidigare_värde!U25+1)/(Tidigare_värde!U25+1))*((pivå!U25+1)/(pivå!U25+1))</f>
        <v>1</v>
      </c>
      <c r="AQ26" s="153">
        <f>IF(Pilar!$B26=1,IF(pivå!V25&gt;Tidigare_värde!V25,-1,1),IF(pivå!V25&lt;Tidigare_värde!V25,-1,1))*((Tidigare_värde!V25+1)/(Tidigare_värde!V25+1))*((pivå!V25+1)/(pivå!V25+1))</f>
        <v>-1</v>
      </c>
      <c r="AR26" s="153">
        <f>IF(Pilar!$B26=1,IF(pivå!W25&gt;Tidigare_värde!W25,-1,1),IF(pivå!W25&lt;Tidigare_värde!W25,-1,1))*((Tidigare_värde!W25+1)/(Tidigare_värde!W25+1))*((pivå!W25+1)/(pivå!W25+1))</f>
        <v>1</v>
      </c>
      <c r="AS26" s="153">
        <f>IF(Pilar!$B26=1,IF(pivå!X25&gt;Tidigare_värde!X25,-1,1),IF(pivå!X25&lt;Tidigare_värde!X25,-1,1))*((Tidigare_värde!X25+1)/(Tidigare_värde!X25+1))*((pivå!X25+1)/(pivå!X25+1))</f>
        <v>1</v>
      </c>
      <c r="AT26" s="153">
        <f>IF(Pilar!$B26=1,IF(pivå!Y25&gt;Tidigare_värde!Y25,-1,1),IF(pivå!Y25&lt;Tidigare_värde!Y25,-1,1))*((Tidigare_värde!Y25+1)/(Tidigare_värde!Y25+1))*((pivå!Y25+1)/(pivå!Y25+1))</f>
        <v>1</v>
      </c>
      <c r="AU26" s="153">
        <f>IF(Pilar!$B26=1,IF(pivå!Z25&gt;Tidigare_värde!Z25,-1,1),IF(pivå!Z25&lt;Tidigare_värde!Z25,-1,1))*((Tidigare_värde!Z25+1)/(Tidigare_värde!Z25+1))*((pivå!Z25+1)/(pivå!Z25+1))</f>
        <v>1</v>
      </c>
      <c r="AV26" s="153">
        <f>IF(Pilar!$B26=1,IF(pivå!AA25&gt;Tidigare_värde!AA25,-1,1),IF(pivå!AA25&lt;Tidigare_värde!AA25,-1,1))*((Tidigare_värde!AA25+1)/(Tidigare_värde!AA25+1))*((pivå!AA25+1)/(pivå!AA25+1))</f>
        <v>1</v>
      </c>
      <c r="AW26" s="153">
        <f>IF(Pilar!$B26=1,IF(pivå!AB25&gt;Tidigare_värde!AB25,-1,1),IF(pivå!AB25&lt;Tidigare_värde!AB25,-1,1))*((Tidigare_värde!AB25+1)/(Tidigare_värde!AB25+1))*((pivå!AB25+1)/(pivå!AB25+1))</f>
        <v>1</v>
      </c>
      <c r="AX26" s="153">
        <f>IF(Pilar!$B26=1,IF(pivå!AC25&gt;Tidigare_värde!AC25,-1,1),IF(pivå!AC25&lt;Tidigare_värde!AC25,-1,1))*((Tidigare_värde!AC25+1)/(Tidigare_värde!AC25+1))*((pivå!AC25+1)/(pivå!AC25+1))</f>
        <v>1</v>
      </c>
      <c r="AY26" s="153">
        <f>IF(Pilar!$B26=1,IF(pivå!AD25&gt;Tidigare_värde!AD25,-1,1),IF(pivå!AD25&lt;Tidigare_värde!AD25,-1,1))*((Tidigare_värde!AD25+1)/(Tidigare_värde!AD25+1))*((pivå!AD25+1)/(pivå!AD25+1))</f>
        <v>1</v>
      </c>
      <c r="AZ26" s="17"/>
      <c r="BA26" s="17"/>
      <c r="BB26" s="17"/>
      <c r="BC26" s="17"/>
      <c r="BD26" s="17"/>
      <c r="BE26" s="17"/>
      <c r="BF26" s="17"/>
      <c r="BG26" s="18" t="e">
        <f t="shared" si="0"/>
        <v>#DIV/0!</v>
      </c>
      <c r="BH26" s="18">
        <f t="shared" si="1"/>
        <v>1125.5072520000001</v>
      </c>
      <c r="BI26" s="19">
        <f t="shared" si="2"/>
        <v>1217.6723979999999</v>
      </c>
      <c r="BJ26" s="19">
        <f t="shared" si="3"/>
        <v>1134.5065750000001</v>
      </c>
      <c r="BM26" s="21">
        <f t="shared" si="4"/>
        <v>1315.318718</v>
      </c>
      <c r="BN26" s="22">
        <f t="shared" si="5"/>
        <v>952.08608860000004</v>
      </c>
    </row>
    <row r="27" spans="1:66" s="20" customFormat="1" ht="10.5" customHeight="1">
      <c r="A27" s="116">
        <f t="shared" si="6"/>
        <v>50.820128571428576</v>
      </c>
      <c r="B27" s="105">
        <f>pivå!I26</f>
        <v>0</v>
      </c>
      <c r="C27" s="120" t="str">
        <f>pivå!G26</f>
        <v>Ny</v>
      </c>
      <c r="D27" s="103">
        <f>pivå!C26</f>
        <v>0</v>
      </c>
      <c r="E27" s="112">
        <f>pivå!D26</f>
        <v>8</v>
      </c>
      <c r="F27" s="15" t="str">
        <f>pivå!F26</f>
        <v>Riktad provtagning för att upptäcka  MRSA</v>
      </c>
      <c r="G27" s="31">
        <f>pivå!AE26</f>
        <v>55.9011</v>
      </c>
      <c r="H27" s="16">
        <f>pivå!J26</f>
        <v>58.907400000000003</v>
      </c>
      <c r="I27" s="16">
        <f>pivå!K26</f>
        <v>41.4634</v>
      </c>
      <c r="J27" s="16">
        <f>pivå!L26</f>
        <v>28.571400000000001</v>
      </c>
      <c r="K27" s="16">
        <f>pivå!M26</f>
        <v>56.521700000000003</v>
      </c>
      <c r="L27" s="16">
        <f>pivå!N26</f>
        <v>29.166699999999999</v>
      </c>
      <c r="M27" s="16">
        <f>pivå!O26</f>
        <v>31.25</v>
      </c>
      <c r="N27" s="16">
        <f>pivå!P26</f>
        <v>69.230800000000002</v>
      </c>
      <c r="O27" s="16">
        <f>pivå!Q26</f>
        <v>45.454500000000003</v>
      </c>
      <c r="P27" s="16">
        <f>pivå!R26</f>
        <v>52.631599999999999</v>
      </c>
      <c r="Q27" s="16">
        <f>pivå!S26</f>
        <v>63.533799999999999</v>
      </c>
      <c r="R27" s="16">
        <f>pivå!T26</f>
        <v>64.7059</v>
      </c>
      <c r="S27" s="16">
        <f>pivå!U26</f>
        <v>52.192999999999998</v>
      </c>
      <c r="T27" s="16">
        <f>pivå!V26</f>
        <v>50</v>
      </c>
      <c r="U27" s="16">
        <f>pivå!W26</f>
        <v>50</v>
      </c>
      <c r="V27" s="16">
        <f>pivå!X26</f>
        <v>56.521700000000003</v>
      </c>
      <c r="W27" s="16">
        <f>pivå!Y26</f>
        <v>47.619</v>
      </c>
      <c r="X27" s="16">
        <f>pivå!Z26</f>
        <v>33.333300000000001</v>
      </c>
      <c r="Y27" s="16">
        <f>pivå!AA26</f>
        <v>75.862099999999998</v>
      </c>
      <c r="Z27" s="16">
        <f>pivå!AB26</f>
        <v>76.923100000000005</v>
      </c>
      <c r="AA27" s="16">
        <f>pivå!AC26</f>
        <v>50</v>
      </c>
      <c r="AB27" s="136">
        <f>pivå!AD26</f>
        <v>33.333300000000001</v>
      </c>
      <c r="AC27" s="149"/>
      <c r="AD27" s="154" t="e">
        <f>IF(Pilar!$B27=1,IF(pivå!AE26&gt;Tidigare_värde!AE26,-1,1),IF(pivå!AE26&lt;Tidigare_värde!AE26,-1,1))*((Tidigare_värde!AE26+1)/(Tidigare_värde!AE26+1))*((pivå!AE26+1)/(pivå!AE26+1))</f>
        <v>#VALUE!</v>
      </c>
      <c r="AE27" s="153" t="e">
        <f>IF(Pilar!$B27=1,IF(pivå!J26&gt;Tidigare_värde!J26,-1,1),IF(pivå!J26&lt;Tidigare_värde!J26,-1,1))*((Tidigare_värde!J26+1)/(Tidigare_värde!J26+1))*((pivå!J26+1)/(pivå!J26+1))</f>
        <v>#VALUE!</v>
      </c>
      <c r="AF27" s="153" t="e">
        <f>IF(Pilar!$B27=1,IF(pivå!K26&gt;Tidigare_värde!K26,-1,1),IF(pivå!K26&lt;Tidigare_värde!K26,-1,1))*((Tidigare_värde!K26+1)/(Tidigare_värde!K26+1))*((pivå!K26+1)/(pivå!K26+1))</f>
        <v>#VALUE!</v>
      </c>
      <c r="AG27" s="153" t="e">
        <f>IF(Pilar!$B27=1,IF(pivå!L26&gt;Tidigare_värde!L26,-1,1),IF(pivå!L26&lt;Tidigare_värde!L26,-1,1))*((Tidigare_värde!L26+1)/(Tidigare_värde!L26+1))*((pivå!L26+1)/(pivå!L26+1))</f>
        <v>#VALUE!</v>
      </c>
      <c r="AH27" s="153" t="e">
        <f>IF(Pilar!$B27=1,IF(pivå!M26&gt;Tidigare_värde!M26,-1,1),IF(pivå!M26&lt;Tidigare_värde!M26,-1,1))*((Tidigare_värde!M26+1)/(Tidigare_värde!M26+1))*((pivå!M26+1)/(pivå!M26+1))</f>
        <v>#VALUE!</v>
      </c>
      <c r="AI27" s="153" t="e">
        <f>IF(Pilar!$B27=1,IF(pivå!N26&gt;Tidigare_värde!N26,-1,1),IF(pivå!N26&lt;Tidigare_värde!N26,-1,1))*((Tidigare_värde!N26+1)/(Tidigare_värde!N26+1))*((pivå!N26+1)/(pivå!N26+1))</f>
        <v>#VALUE!</v>
      </c>
      <c r="AJ27" s="153" t="e">
        <f>IF(Pilar!$B27=1,IF(pivå!O26&gt;Tidigare_värde!O26,-1,1),IF(pivå!O26&lt;Tidigare_värde!O26,-1,1))*((Tidigare_värde!O26+1)/(Tidigare_värde!O26+1))*((pivå!O26+1)/(pivå!O26+1))</f>
        <v>#VALUE!</v>
      </c>
      <c r="AK27" s="153" t="e">
        <f>IF(Pilar!$B27=1,IF(pivå!P26&gt;Tidigare_värde!P26,-1,1),IF(pivå!P26&lt;Tidigare_värde!P26,-1,1))*((Tidigare_värde!P26+1)/(Tidigare_värde!P26+1))*((pivå!P26+1)/(pivå!P26+1))</f>
        <v>#VALUE!</v>
      </c>
      <c r="AL27" s="153" t="e">
        <f>IF(Pilar!$B27=1,IF(pivå!Q26&gt;Tidigare_värde!Q26,-1,1),IF(pivå!Q26&lt;Tidigare_värde!Q26,-1,1))*((Tidigare_värde!Q26+1)/(Tidigare_värde!Q26+1))*((pivå!Q26+1)/(pivå!Q26+1))</f>
        <v>#VALUE!</v>
      </c>
      <c r="AM27" s="153" t="e">
        <f>IF(Pilar!$B27=1,IF(pivå!R26&gt;Tidigare_värde!R26,-1,1),IF(pivå!R26&lt;Tidigare_värde!R26,-1,1))*((Tidigare_värde!R26+1)/(Tidigare_värde!R26+1))*((pivå!R26+1)/(pivå!R26+1))</f>
        <v>#VALUE!</v>
      </c>
      <c r="AN27" s="153" t="e">
        <f>IF(Pilar!$B27=1,IF(pivå!S26&gt;Tidigare_värde!S26,-1,1),IF(pivå!S26&lt;Tidigare_värde!S26,-1,1))*((Tidigare_värde!S26+1)/(Tidigare_värde!S26+1))*((pivå!S26+1)/(pivå!S26+1))</f>
        <v>#VALUE!</v>
      </c>
      <c r="AO27" s="153" t="e">
        <f>IF(Pilar!$B27=1,IF(pivå!T26&gt;Tidigare_värde!T26,-1,1),IF(pivå!T26&lt;Tidigare_värde!T26,-1,1))*((Tidigare_värde!T26+1)/(Tidigare_värde!T26+1))*((pivå!T26+1)/(pivå!T26+1))</f>
        <v>#VALUE!</v>
      </c>
      <c r="AP27" s="153" t="e">
        <f>IF(Pilar!$B27=1,IF(pivå!U26&gt;Tidigare_värde!U26,-1,1),IF(pivå!U26&lt;Tidigare_värde!U26,-1,1))*((Tidigare_värde!U26+1)/(Tidigare_värde!U26+1))*((pivå!U26+1)/(pivå!U26+1))</f>
        <v>#VALUE!</v>
      </c>
      <c r="AQ27" s="153" t="e">
        <f>IF(Pilar!$B27=1,IF(pivå!V26&gt;Tidigare_värde!V26,-1,1),IF(pivå!V26&lt;Tidigare_värde!V26,-1,1))*((Tidigare_värde!V26+1)/(Tidigare_värde!V26+1))*((pivå!V26+1)/(pivå!V26+1))</f>
        <v>#VALUE!</v>
      </c>
      <c r="AR27" s="153" t="e">
        <f>IF(Pilar!$B27=1,IF(pivå!W26&gt;Tidigare_värde!W26,-1,1),IF(pivå!W26&lt;Tidigare_värde!W26,-1,1))*((Tidigare_värde!W26+1)/(Tidigare_värde!W26+1))*((pivå!W26+1)/(pivå!W26+1))</f>
        <v>#VALUE!</v>
      </c>
      <c r="AS27" s="153" t="e">
        <f>IF(Pilar!$B27=1,IF(pivå!X26&gt;Tidigare_värde!X26,-1,1),IF(pivå!X26&lt;Tidigare_värde!X26,-1,1))*((Tidigare_värde!X26+1)/(Tidigare_värde!X26+1))*((pivå!X26+1)/(pivå!X26+1))</f>
        <v>#VALUE!</v>
      </c>
      <c r="AT27" s="153" t="e">
        <f>IF(Pilar!$B27=1,IF(pivå!Y26&gt;Tidigare_värde!Y26,-1,1),IF(pivå!Y26&lt;Tidigare_värde!Y26,-1,1))*((Tidigare_värde!Y26+1)/(Tidigare_värde!Y26+1))*((pivå!Y26+1)/(pivå!Y26+1))</f>
        <v>#VALUE!</v>
      </c>
      <c r="AU27" s="153" t="e">
        <f>IF(Pilar!$B27=1,IF(pivå!Z26&gt;Tidigare_värde!Z26,-1,1),IF(pivå!Z26&lt;Tidigare_värde!Z26,-1,1))*((Tidigare_värde!Z26+1)/(Tidigare_värde!Z26+1))*((pivå!Z26+1)/(pivå!Z26+1))</f>
        <v>#VALUE!</v>
      </c>
      <c r="AV27" s="153" t="e">
        <f>IF(Pilar!$B27=1,IF(pivå!AA26&gt;Tidigare_värde!AA26,-1,1),IF(pivå!AA26&lt;Tidigare_värde!AA26,-1,1))*((Tidigare_värde!AA26+1)/(Tidigare_värde!AA26+1))*((pivå!AA26+1)/(pivå!AA26+1))</f>
        <v>#VALUE!</v>
      </c>
      <c r="AW27" s="153" t="e">
        <f>IF(Pilar!$B27=1,IF(pivå!AB26&gt;Tidigare_värde!AB26,-1,1),IF(pivå!AB26&lt;Tidigare_värde!AB26,-1,1))*((Tidigare_värde!AB26+1)/(Tidigare_värde!AB26+1))*((pivå!AB26+1)/(pivå!AB26+1))</f>
        <v>#VALUE!</v>
      </c>
      <c r="AX27" s="153" t="e">
        <f>IF(Pilar!$B27=1,IF(pivå!AC26&gt;Tidigare_värde!AC26,-1,1),IF(pivå!AC26&lt;Tidigare_värde!AC26,-1,1))*((Tidigare_värde!AC26+1)/(Tidigare_värde!AC26+1))*((pivå!AC26+1)/(pivå!AC26+1))</f>
        <v>#VALUE!</v>
      </c>
      <c r="AY27" s="153" t="e">
        <f>IF(Pilar!$B27=1,IF(pivå!AD26&gt;Tidigare_värde!AD26,-1,1),IF(pivå!AD26&lt;Tidigare_värde!AD26,-1,1))*((Tidigare_värde!AD26+1)/(Tidigare_värde!AD26+1))*((pivå!AD26+1)/(pivå!AD26+1))</f>
        <v>#VALUE!</v>
      </c>
      <c r="AZ27" s="17"/>
      <c r="BA27" s="17"/>
      <c r="BB27" s="17"/>
      <c r="BC27" s="17"/>
      <c r="BD27" s="17"/>
      <c r="BE27" s="17"/>
      <c r="BF27" s="17"/>
      <c r="BG27" s="18">
        <f t="shared" si="0"/>
        <v>56.521700000000003</v>
      </c>
      <c r="BH27" s="18" t="e">
        <f t="shared" si="1"/>
        <v>#DIV/0!</v>
      </c>
      <c r="BI27" s="19">
        <f t="shared" si="2"/>
        <v>56.521700000000003</v>
      </c>
      <c r="BJ27" s="19">
        <f t="shared" si="3"/>
        <v>47.619</v>
      </c>
      <c r="BM27" s="21">
        <f t="shared" si="4"/>
        <v>76.923100000000005</v>
      </c>
      <c r="BN27" s="22">
        <f t="shared" si="5"/>
        <v>28.571400000000001</v>
      </c>
    </row>
    <row r="28" spans="1:66" s="20" customFormat="1" ht="10.5" customHeight="1">
      <c r="A28" s="116">
        <f t="shared" si="6"/>
        <v>9.0618067443333334</v>
      </c>
      <c r="B28" s="105">
        <f>pivå!I27</f>
        <v>1</v>
      </c>
      <c r="C28" s="120" t="str">
        <f>pivå!G27</f>
        <v>Ny</v>
      </c>
      <c r="D28" s="103">
        <f>pivå!C27</f>
        <v>0</v>
      </c>
      <c r="E28" s="112">
        <f>pivå!D27</f>
        <v>9</v>
      </c>
      <c r="F28" s="15" t="str">
        <f>pivå!F27</f>
        <v>Vårdrelaterade infektioner</v>
      </c>
      <c r="G28" s="31">
        <f>pivå!AE27</f>
        <v>9.7166193540000005</v>
      </c>
      <c r="H28" s="16">
        <f>pivå!J27</f>
        <v>10.662358640000001</v>
      </c>
      <c r="I28" s="16">
        <f>pivå!K27</f>
        <v>11.40939597</v>
      </c>
      <c r="J28" s="16">
        <f>pivå!L27</f>
        <v>9.9650349649999992</v>
      </c>
      <c r="K28" s="16">
        <f>pivå!M27</f>
        <v>9.2996555680000004</v>
      </c>
      <c r="L28" s="16">
        <f>pivå!N27</f>
        <v>9.3150684930000001</v>
      </c>
      <c r="M28" s="16">
        <f>pivå!O27</f>
        <v>10.10362694</v>
      </c>
      <c r="N28" s="16">
        <f>pivå!P27</f>
        <v>8.1081081079999997</v>
      </c>
      <c r="O28" s="16">
        <f>pivå!Q27</f>
        <v>5.9701492539999998</v>
      </c>
      <c r="P28" s="16">
        <f>pivå!R27</f>
        <v>7.6086956519999998</v>
      </c>
      <c r="Q28" s="16">
        <f>pivå!S27</f>
        <v>10.10280043</v>
      </c>
      <c r="R28" s="16">
        <f>pivå!T27</f>
        <v>7.7409162719999998</v>
      </c>
      <c r="S28" s="16">
        <f>pivå!U27</f>
        <v>10.02998092</v>
      </c>
      <c r="T28" s="16">
        <f>pivå!V27</f>
        <v>9.6491228069999995</v>
      </c>
      <c r="U28" s="16">
        <f>pivå!W27</f>
        <v>8.4487534629999992</v>
      </c>
      <c r="V28" s="16">
        <f>pivå!X27</f>
        <v>10.794297350000001</v>
      </c>
      <c r="W28" s="16">
        <f>pivå!Y27</f>
        <v>6.3943161630000001</v>
      </c>
      <c r="X28" s="16">
        <f>pivå!Z27</f>
        <v>10.26936027</v>
      </c>
      <c r="Y28" s="16">
        <f>pivå!AA27</f>
        <v>7.7087794430000001</v>
      </c>
      <c r="Z28" s="16">
        <f>pivå!AB27</f>
        <v>8</v>
      </c>
      <c r="AA28" s="16">
        <f>pivå!AC27</f>
        <v>9.8066298340000007</v>
      </c>
      <c r="AB28" s="136">
        <f>pivå!AD27</f>
        <v>8.9108910889999997</v>
      </c>
      <c r="AC28" s="149"/>
      <c r="AD28" s="154">
        <f>IF(Pilar!$B28=1,IF(pivå!AE27&gt;Tidigare_värde!AE27,-1,1),IF(pivå!AE27&lt;Tidigare_värde!AE27,-1,1))*((Tidigare_värde!AE27+1)/(Tidigare_värde!AE27+1))*((pivå!AE27+1)/(pivå!AE27+1))</f>
        <v>1</v>
      </c>
      <c r="AE28" s="153">
        <f>IF(Pilar!$B28=1,IF(pivå!J27&gt;Tidigare_värde!J27,-1,1),IF(pivå!J27&lt;Tidigare_värde!J27,-1,1))*((Tidigare_värde!J27+1)/(Tidigare_värde!J27+1))*((pivå!J27+1)/(pivå!J27+1))</f>
        <v>1</v>
      </c>
      <c r="AF28" s="153">
        <f>IF(Pilar!$B28=1,IF(pivå!K27&gt;Tidigare_värde!K27,-1,1),IF(pivå!K27&lt;Tidigare_värde!K27,-1,1))*((Tidigare_värde!K27+1)/(Tidigare_värde!K27+1))*((pivå!K27+1)/(pivå!K27+1))</f>
        <v>-1</v>
      </c>
      <c r="AG28" s="153">
        <f>IF(Pilar!$B28=1,IF(pivå!L27&gt;Tidigare_värde!L27,-1,1),IF(pivå!L27&lt;Tidigare_värde!L27,-1,1))*((Tidigare_värde!L27+1)/(Tidigare_värde!L27+1))*((pivå!L27+1)/(pivå!L27+1))</f>
        <v>-1</v>
      </c>
      <c r="AH28" s="153">
        <f>IF(Pilar!$B28=1,IF(pivå!M27&gt;Tidigare_värde!M27,-1,1),IF(pivå!M27&lt;Tidigare_värde!M27,-1,1))*((Tidigare_värde!M27+1)/(Tidigare_värde!M27+1))*((pivå!M27+1)/(pivå!M27+1))</f>
        <v>1</v>
      </c>
      <c r="AI28" s="153">
        <f>IF(Pilar!$B28=1,IF(pivå!N27&gt;Tidigare_värde!N27,-1,1),IF(pivå!N27&lt;Tidigare_värde!N27,-1,1))*((Tidigare_värde!N27+1)/(Tidigare_värde!N27+1))*((pivå!N27+1)/(pivå!N27+1))</f>
        <v>-1</v>
      </c>
      <c r="AJ28" s="153">
        <f>IF(Pilar!$B28=1,IF(pivå!O27&gt;Tidigare_värde!O27,-1,1),IF(pivå!O27&lt;Tidigare_värde!O27,-1,1))*((Tidigare_värde!O27+1)/(Tidigare_värde!O27+1))*((pivå!O27+1)/(pivå!O27+1))</f>
        <v>-1</v>
      </c>
      <c r="AK28" s="153">
        <f>IF(Pilar!$B28=1,IF(pivå!P27&gt;Tidigare_värde!P27,-1,1),IF(pivå!P27&lt;Tidigare_värde!P27,-1,1))*((Tidigare_värde!P27+1)/(Tidigare_värde!P27+1))*((pivå!P27+1)/(pivå!P27+1))</f>
        <v>1</v>
      </c>
      <c r="AL28" s="153">
        <f>IF(Pilar!$B28=1,IF(pivå!Q27&gt;Tidigare_värde!Q27,-1,1),IF(pivå!Q27&lt;Tidigare_värde!Q27,-1,1))*((Tidigare_värde!Q27+1)/(Tidigare_värde!Q27+1))*((pivå!Q27+1)/(pivå!Q27+1))</f>
        <v>1</v>
      </c>
      <c r="AM28" s="153">
        <f>IF(Pilar!$B28=1,IF(pivå!R27&gt;Tidigare_värde!R27,-1,1),IF(pivå!R27&lt;Tidigare_värde!R27,-1,1))*((Tidigare_värde!R27+1)/(Tidigare_värde!R27+1))*((pivå!R27+1)/(pivå!R27+1))</f>
        <v>1</v>
      </c>
      <c r="AN28" s="153">
        <f>IF(Pilar!$B28=1,IF(pivå!S27&gt;Tidigare_värde!S27,-1,1),IF(pivå!S27&lt;Tidigare_värde!S27,-1,1))*((Tidigare_värde!S27+1)/(Tidigare_värde!S27+1))*((pivå!S27+1)/(pivå!S27+1))</f>
        <v>1</v>
      </c>
      <c r="AO28" s="153">
        <f>IF(Pilar!$B28=1,IF(pivå!T27&gt;Tidigare_värde!T27,-1,1),IF(pivå!T27&lt;Tidigare_värde!T27,-1,1))*((Tidigare_värde!T27+1)/(Tidigare_värde!T27+1))*((pivå!T27+1)/(pivå!T27+1))</f>
        <v>-1</v>
      </c>
      <c r="AP28" s="153">
        <f>IF(Pilar!$B28=1,IF(pivå!U27&gt;Tidigare_värde!U27,-1,1),IF(pivå!U27&lt;Tidigare_värde!U27,-1,1))*((Tidigare_värde!U27+1)/(Tidigare_värde!U27+1))*((pivå!U27+1)/(pivå!U27+1))</f>
        <v>1</v>
      </c>
      <c r="AQ28" s="153">
        <f>IF(Pilar!$B28=1,IF(pivå!V27&gt;Tidigare_värde!V27,-1,1),IF(pivå!V27&lt;Tidigare_värde!V27,-1,1))*((Tidigare_värde!V27+1)/(Tidigare_värde!V27+1))*((pivå!V27+1)/(pivå!V27+1))</f>
        <v>1</v>
      </c>
      <c r="AR28" s="153">
        <f>IF(Pilar!$B28=1,IF(pivå!W27&gt;Tidigare_värde!W27,-1,1),IF(pivå!W27&lt;Tidigare_värde!W27,-1,1))*((Tidigare_värde!W27+1)/(Tidigare_värde!W27+1))*((pivå!W27+1)/(pivå!W27+1))</f>
        <v>-1</v>
      </c>
      <c r="AS28" s="153">
        <f>IF(Pilar!$B28=1,IF(pivå!X27&gt;Tidigare_värde!X27,-1,1),IF(pivå!X27&lt;Tidigare_värde!X27,-1,1))*((Tidigare_värde!X27+1)/(Tidigare_värde!X27+1))*((pivå!X27+1)/(pivå!X27+1))</f>
        <v>-1</v>
      </c>
      <c r="AT28" s="153">
        <f>IF(Pilar!$B28=1,IF(pivå!Y27&gt;Tidigare_värde!Y27,-1,1),IF(pivå!Y27&lt;Tidigare_värde!Y27,-1,1))*((Tidigare_värde!Y27+1)/(Tidigare_värde!Y27+1))*((pivå!Y27+1)/(pivå!Y27+1))</f>
        <v>1</v>
      </c>
      <c r="AU28" s="153">
        <f>IF(Pilar!$B28=1,IF(pivå!Z27&gt;Tidigare_värde!Z27,-1,1),IF(pivå!Z27&lt;Tidigare_värde!Z27,-1,1))*((Tidigare_värde!Z27+1)/(Tidigare_värde!Z27+1))*((pivå!Z27+1)/(pivå!Z27+1))</f>
        <v>-1</v>
      </c>
      <c r="AV28" s="153">
        <f>IF(Pilar!$B28=1,IF(pivå!AA27&gt;Tidigare_värde!AA27,-1,1),IF(pivå!AA27&lt;Tidigare_värde!AA27,-1,1))*((Tidigare_värde!AA27+1)/(Tidigare_värde!AA27+1))*((pivå!AA27+1)/(pivå!AA27+1))</f>
        <v>-1</v>
      </c>
      <c r="AW28" s="153">
        <f>IF(Pilar!$B28=1,IF(pivå!AB27&gt;Tidigare_värde!AB27,-1,1),IF(pivå!AB27&lt;Tidigare_värde!AB27,-1,1))*((Tidigare_värde!AB27+1)/(Tidigare_värde!AB27+1))*((pivå!AB27+1)/(pivå!AB27+1))</f>
        <v>1</v>
      </c>
      <c r="AX28" s="153">
        <f>IF(Pilar!$B28=1,IF(pivå!AC27&gt;Tidigare_värde!AC27,-1,1),IF(pivå!AC27&lt;Tidigare_värde!AC27,-1,1))*((Tidigare_värde!AC27+1)/(Tidigare_värde!AC27+1))*((pivå!AC27+1)/(pivå!AC27+1))</f>
        <v>1</v>
      </c>
      <c r="AY28" s="153">
        <f>IF(Pilar!$B28=1,IF(pivå!AD27&gt;Tidigare_värde!AD27,-1,1),IF(pivå!AD27&lt;Tidigare_värde!AD27,-1,1))*((Tidigare_värde!AD27+1)/(Tidigare_värde!AD27+1))*((pivå!AD27+1)/(pivå!AD27+1))</f>
        <v>-1</v>
      </c>
      <c r="AZ28" s="17"/>
      <c r="BA28" s="17"/>
      <c r="BB28" s="17"/>
      <c r="BC28" s="17"/>
      <c r="BD28" s="17"/>
      <c r="BE28" s="17"/>
      <c r="BF28" s="17"/>
      <c r="BG28" s="18" t="e">
        <f t="shared" si="0"/>
        <v>#DIV/0!</v>
      </c>
      <c r="BH28" s="18">
        <f t="shared" si="1"/>
        <v>8.1081081079999997</v>
      </c>
      <c r="BI28" s="19">
        <f t="shared" si="2"/>
        <v>9.9650349649999992</v>
      </c>
      <c r="BJ28" s="19">
        <f t="shared" si="3"/>
        <v>8.4487534629999992</v>
      </c>
      <c r="BM28" s="21">
        <f t="shared" si="4"/>
        <v>11.40939597</v>
      </c>
      <c r="BN28" s="22">
        <f t="shared" si="5"/>
        <v>5.9701492539999998</v>
      </c>
    </row>
    <row r="29" spans="1:66" s="20" customFormat="1" ht="10.5" customHeight="1">
      <c r="A29" s="116">
        <f t="shared" si="6"/>
        <v>97.303635958571405</v>
      </c>
      <c r="B29" s="105">
        <f>pivå!I28</f>
        <v>0</v>
      </c>
      <c r="C29" s="120" t="str">
        <f>pivå!G28</f>
        <v>(tom)</v>
      </c>
      <c r="D29" s="103" t="str">
        <f>pivå!C28</f>
        <v>Förebyggande insatser</v>
      </c>
      <c r="E29" s="112">
        <f>pivå!D28</f>
        <v>10</v>
      </c>
      <c r="F29" s="15" t="str">
        <f>pivå!F28</f>
        <v>Vaccination av barn – MPR</v>
      </c>
      <c r="G29" s="31">
        <f>pivå!AE28</f>
        <v>96.735717600000001</v>
      </c>
      <c r="H29" s="16">
        <f>pivå!J28</f>
        <v>95.199106810000004</v>
      </c>
      <c r="I29" s="16">
        <f>pivå!K28</f>
        <v>94.11014788</v>
      </c>
      <c r="J29" s="16">
        <f>pivå!L28</f>
        <v>97.897897900000004</v>
      </c>
      <c r="K29" s="16">
        <f>pivå!M28</f>
        <v>97.450728359999999</v>
      </c>
      <c r="L29" s="16">
        <f>pivå!N28</f>
        <v>98.227782120000001</v>
      </c>
      <c r="M29" s="16">
        <f>pivå!O28</f>
        <v>97.475728160000003</v>
      </c>
      <c r="N29" s="16">
        <f>pivå!P28</f>
        <v>98.097345129999994</v>
      </c>
      <c r="O29" s="16">
        <f>pivå!Q28</f>
        <v>97.777777779999994</v>
      </c>
      <c r="P29" s="16">
        <f>pivå!R28</f>
        <v>98.306110099999998</v>
      </c>
      <c r="Q29" s="16">
        <f>pivå!S28</f>
        <v>96.876535410000002</v>
      </c>
      <c r="R29" s="16">
        <f>pivå!T28</f>
        <v>98.274870620000002</v>
      </c>
      <c r="S29" s="16">
        <f>pivå!U28</f>
        <v>97.196881739999995</v>
      </c>
      <c r="T29" s="16">
        <f>pivå!V28</f>
        <v>97.88261516</v>
      </c>
      <c r="U29" s="16">
        <f>pivå!W28</f>
        <v>96.842804920000006</v>
      </c>
      <c r="V29" s="16">
        <f>pivå!X28</f>
        <v>97.649651120000001</v>
      </c>
      <c r="W29" s="16">
        <f>pivå!Y28</f>
        <v>97.325408620000005</v>
      </c>
      <c r="X29" s="16">
        <f>pivå!Z28</f>
        <v>97.050461979999994</v>
      </c>
      <c r="Y29" s="16">
        <f>pivå!AA28</f>
        <v>98.837209299999998</v>
      </c>
      <c r="Z29" s="16">
        <f>pivå!AB28</f>
        <v>96.837349399999994</v>
      </c>
      <c r="AA29" s="16">
        <f>pivå!AC28</f>
        <v>97.396021700000006</v>
      </c>
      <c r="AB29" s="136">
        <f>pivå!AD28</f>
        <v>96.663920919999995</v>
      </c>
      <c r="AC29" s="149"/>
      <c r="AD29" s="154" t="e">
        <f>IF(Pilar!$B29=1,IF(pivå!AE28&gt;Tidigare_värde!AE28,-1,1),IF(pivå!AE28&lt;Tidigare_värde!AE28,-1,1))*((Tidigare_värde!AE28+1)/(Tidigare_värde!AE28+1))*((pivå!AE28+1)/(pivå!AE28+1))</f>
        <v>#VALUE!</v>
      </c>
      <c r="AE29" s="153" t="e">
        <f>IF(Pilar!$B29=1,IF(pivå!J28&gt;Tidigare_värde!J28,-1,1),IF(pivå!J28&lt;Tidigare_värde!J28,-1,1))*((Tidigare_värde!J28+1)/(Tidigare_värde!J28+1))*((pivå!J28+1)/(pivå!J28+1))</f>
        <v>#VALUE!</v>
      </c>
      <c r="AF29" s="153" t="e">
        <f>IF(Pilar!$B29=1,IF(pivå!K28&gt;Tidigare_värde!K28,-1,1),IF(pivå!K28&lt;Tidigare_värde!K28,-1,1))*((Tidigare_värde!K28+1)/(Tidigare_värde!K28+1))*((pivå!K28+1)/(pivå!K28+1))</f>
        <v>#VALUE!</v>
      </c>
      <c r="AG29" s="153" t="e">
        <f>IF(Pilar!$B29=1,IF(pivå!L28&gt;Tidigare_värde!L28,-1,1),IF(pivå!L28&lt;Tidigare_värde!L28,-1,1))*((Tidigare_värde!L28+1)/(Tidigare_värde!L28+1))*((pivå!L28+1)/(pivå!L28+1))</f>
        <v>#VALUE!</v>
      </c>
      <c r="AH29" s="153" t="e">
        <f>IF(Pilar!$B29=1,IF(pivå!M28&gt;Tidigare_värde!M28,-1,1),IF(pivå!M28&lt;Tidigare_värde!M28,-1,1))*((Tidigare_värde!M28+1)/(Tidigare_värde!M28+1))*((pivå!M28+1)/(pivå!M28+1))</f>
        <v>#VALUE!</v>
      </c>
      <c r="AI29" s="153" t="e">
        <f>IF(Pilar!$B29=1,IF(pivå!N28&gt;Tidigare_värde!N28,-1,1),IF(pivå!N28&lt;Tidigare_värde!N28,-1,1))*((Tidigare_värde!N28+1)/(Tidigare_värde!N28+1))*((pivå!N28+1)/(pivå!N28+1))</f>
        <v>#VALUE!</v>
      </c>
      <c r="AJ29" s="153" t="e">
        <f>IF(Pilar!$B29=1,IF(pivå!O28&gt;Tidigare_värde!O28,-1,1),IF(pivå!O28&lt;Tidigare_värde!O28,-1,1))*((Tidigare_värde!O28+1)/(Tidigare_värde!O28+1))*((pivå!O28+1)/(pivå!O28+1))</f>
        <v>#VALUE!</v>
      </c>
      <c r="AK29" s="153" t="e">
        <f>IF(Pilar!$B29=1,IF(pivå!P28&gt;Tidigare_värde!P28,-1,1),IF(pivå!P28&lt;Tidigare_värde!P28,-1,1))*((Tidigare_värde!P28+1)/(Tidigare_värde!P28+1))*((pivå!P28+1)/(pivå!P28+1))</f>
        <v>#VALUE!</v>
      </c>
      <c r="AL29" s="153" t="e">
        <f>IF(Pilar!$B29=1,IF(pivå!Q28&gt;Tidigare_värde!Q28,-1,1),IF(pivå!Q28&lt;Tidigare_värde!Q28,-1,1))*((Tidigare_värde!Q28+1)/(Tidigare_värde!Q28+1))*((pivå!Q28+1)/(pivå!Q28+1))</f>
        <v>#VALUE!</v>
      </c>
      <c r="AM29" s="153" t="e">
        <f>IF(Pilar!$B29=1,IF(pivå!R28&gt;Tidigare_värde!R28,-1,1),IF(pivå!R28&lt;Tidigare_värde!R28,-1,1))*((Tidigare_värde!R28+1)/(Tidigare_värde!R28+1))*((pivå!R28+1)/(pivå!R28+1))</f>
        <v>#VALUE!</v>
      </c>
      <c r="AN29" s="153" t="e">
        <f>IF(Pilar!$B29=1,IF(pivå!S28&gt;Tidigare_värde!S28,-1,1),IF(pivå!S28&lt;Tidigare_värde!S28,-1,1))*((Tidigare_värde!S28+1)/(Tidigare_värde!S28+1))*((pivå!S28+1)/(pivå!S28+1))</f>
        <v>#VALUE!</v>
      </c>
      <c r="AO29" s="153" t="e">
        <f>IF(Pilar!$B29=1,IF(pivå!T28&gt;Tidigare_värde!T28,-1,1),IF(pivå!T28&lt;Tidigare_värde!T28,-1,1))*((Tidigare_värde!T28+1)/(Tidigare_värde!T28+1))*((pivå!T28+1)/(pivå!T28+1))</f>
        <v>#VALUE!</v>
      </c>
      <c r="AP29" s="153" t="e">
        <f>IF(Pilar!$B29=1,IF(pivå!U28&gt;Tidigare_värde!U28,-1,1),IF(pivå!U28&lt;Tidigare_värde!U28,-1,1))*((Tidigare_värde!U28+1)/(Tidigare_värde!U28+1))*((pivå!U28+1)/(pivå!U28+1))</f>
        <v>#VALUE!</v>
      </c>
      <c r="AQ29" s="153" t="e">
        <f>IF(Pilar!$B29=1,IF(pivå!V28&gt;Tidigare_värde!V28,-1,1),IF(pivå!V28&lt;Tidigare_värde!V28,-1,1))*((Tidigare_värde!V28+1)/(Tidigare_värde!V28+1))*((pivå!V28+1)/(pivå!V28+1))</f>
        <v>#VALUE!</v>
      </c>
      <c r="AR29" s="153" t="e">
        <f>IF(Pilar!$B29=1,IF(pivå!W28&gt;Tidigare_värde!W28,-1,1),IF(pivå!W28&lt;Tidigare_värde!W28,-1,1))*((Tidigare_värde!W28+1)/(Tidigare_värde!W28+1))*((pivå!W28+1)/(pivå!W28+1))</f>
        <v>#VALUE!</v>
      </c>
      <c r="AS29" s="153" t="e">
        <f>IF(Pilar!$B29=1,IF(pivå!X28&gt;Tidigare_värde!X28,-1,1),IF(pivå!X28&lt;Tidigare_värde!X28,-1,1))*((Tidigare_värde!X28+1)/(Tidigare_värde!X28+1))*((pivå!X28+1)/(pivå!X28+1))</f>
        <v>#VALUE!</v>
      </c>
      <c r="AT29" s="153" t="e">
        <f>IF(Pilar!$B29=1,IF(pivå!Y28&gt;Tidigare_värde!Y28,-1,1),IF(pivå!Y28&lt;Tidigare_värde!Y28,-1,1))*((Tidigare_värde!Y28+1)/(Tidigare_värde!Y28+1))*((pivå!Y28+1)/(pivå!Y28+1))</f>
        <v>#VALUE!</v>
      </c>
      <c r="AU29" s="153" t="e">
        <f>IF(Pilar!$B29=1,IF(pivå!Z28&gt;Tidigare_värde!Z28,-1,1),IF(pivå!Z28&lt;Tidigare_värde!Z28,-1,1))*((Tidigare_värde!Z28+1)/(Tidigare_värde!Z28+1))*((pivå!Z28+1)/(pivå!Z28+1))</f>
        <v>#VALUE!</v>
      </c>
      <c r="AV29" s="153" t="e">
        <f>IF(Pilar!$B29=1,IF(pivå!AA28&gt;Tidigare_värde!AA28,-1,1),IF(pivå!AA28&lt;Tidigare_värde!AA28,-1,1))*((Tidigare_värde!AA28+1)/(Tidigare_värde!AA28+1))*((pivå!AA28+1)/(pivå!AA28+1))</f>
        <v>#VALUE!</v>
      </c>
      <c r="AW29" s="153" t="e">
        <f>IF(Pilar!$B29=1,IF(pivå!AB28&gt;Tidigare_värde!AB28,-1,1),IF(pivå!AB28&lt;Tidigare_värde!AB28,-1,1))*((Tidigare_värde!AB28+1)/(Tidigare_värde!AB28+1))*((pivå!AB28+1)/(pivå!AB28+1))</f>
        <v>#VALUE!</v>
      </c>
      <c r="AX29" s="153" t="e">
        <f>IF(Pilar!$B29=1,IF(pivå!AC28&gt;Tidigare_värde!AC28,-1,1),IF(pivå!AC28&lt;Tidigare_värde!AC28,-1,1))*((Tidigare_värde!AC28+1)/(Tidigare_värde!AC28+1))*((pivå!AC28+1)/(pivå!AC28+1))</f>
        <v>#VALUE!</v>
      </c>
      <c r="AY29" s="153" t="e">
        <f>IF(Pilar!$B29=1,IF(pivå!AD28&gt;Tidigare_värde!AD28,-1,1),IF(pivå!AD28&lt;Tidigare_värde!AD28,-1,1))*((Tidigare_värde!AD28+1)/(Tidigare_värde!AD28+1))*((pivå!AD28+1)/(pivå!AD28+1))</f>
        <v>#VALUE!</v>
      </c>
      <c r="AZ29" s="17"/>
      <c r="BA29" s="17"/>
      <c r="BB29" s="17"/>
      <c r="BC29" s="17"/>
      <c r="BD29" s="17"/>
      <c r="BE29" s="17"/>
      <c r="BF29" s="17"/>
      <c r="BG29" s="18">
        <f t="shared" si="0"/>
        <v>97.88261516</v>
      </c>
      <c r="BH29" s="18" t="e">
        <f t="shared" si="1"/>
        <v>#DIV/0!</v>
      </c>
      <c r="BI29" s="19">
        <f t="shared" si="2"/>
        <v>97.777777779999994</v>
      </c>
      <c r="BJ29" s="19">
        <f t="shared" si="3"/>
        <v>97.196881739999995</v>
      </c>
      <c r="BM29" s="21">
        <f t="shared" si="4"/>
        <v>98.837209299999998</v>
      </c>
      <c r="BN29" s="22">
        <f t="shared" si="5"/>
        <v>94.11014788</v>
      </c>
    </row>
    <row r="30" spans="1:66" s="20" customFormat="1" ht="10.5" customHeight="1">
      <c r="A30" s="116">
        <f t="shared" si="6"/>
        <v>66.038947368421063</v>
      </c>
      <c r="B30" s="105">
        <f>pivå!I29</f>
        <v>0</v>
      </c>
      <c r="C30" s="120" t="str">
        <f>pivå!G29</f>
        <v>(tom)</v>
      </c>
      <c r="D30" s="103">
        <f>pivå!C29</f>
        <v>0</v>
      </c>
      <c r="E30" s="112">
        <f>pivå!D29</f>
        <v>11</v>
      </c>
      <c r="F30" s="15" t="str">
        <f>pivå!F29</f>
        <v>Influensavaccination för invånare över 65 år</v>
      </c>
      <c r="G30" s="31">
        <f>pivå!AE29</f>
        <v>64</v>
      </c>
      <c r="H30" s="16">
        <f>pivå!J29</f>
        <v>73</v>
      </c>
      <c r="I30" s="16">
        <f>pivå!K29</f>
        <v>64</v>
      </c>
      <c r="J30" s="16">
        <f>pivå!L29</f>
        <v>75</v>
      </c>
      <c r="K30" s="16">
        <f>pivå!M29</f>
        <v>59</v>
      </c>
      <c r="L30" s="16">
        <f>pivå!N29</f>
        <v>69</v>
      </c>
      <c r="M30" s="16">
        <f>pivå!O29</f>
        <v>69</v>
      </c>
      <c r="N30" s="16">
        <f>pivå!P29</f>
        <v>68</v>
      </c>
      <c r="O30" s="39" t="str">
        <f>pivå!Q29</f>
        <v>us</v>
      </c>
      <c r="P30" s="16">
        <f>pivå!R29</f>
        <v>68</v>
      </c>
      <c r="Q30" s="16">
        <f>pivå!S29</f>
        <v>65.599999999999994</v>
      </c>
      <c r="R30" s="16">
        <f>pivå!T29</f>
        <v>71</v>
      </c>
      <c r="S30" s="16">
        <f>pivå!U29</f>
        <v>58</v>
      </c>
      <c r="T30" s="16">
        <f>pivå!V29</f>
        <v>68.2</v>
      </c>
      <c r="U30" s="39" t="str">
        <f>pivå!W29</f>
        <v>us</v>
      </c>
      <c r="V30" s="16">
        <f>pivå!X29</f>
        <v>68</v>
      </c>
      <c r="W30" s="16">
        <f>pivå!Y29</f>
        <v>62.6</v>
      </c>
      <c r="X30" s="16">
        <f>pivå!Z29</f>
        <v>60.34</v>
      </c>
      <c r="Y30" s="16">
        <f>pivå!AA29</f>
        <v>64</v>
      </c>
      <c r="Z30" s="16">
        <f>pivå!AB29</f>
        <v>63</v>
      </c>
      <c r="AA30" s="16">
        <f>pivå!AC29</f>
        <v>73</v>
      </c>
      <c r="AB30" s="136">
        <f>pivå!AD29</f>
        <v>56</v>
      </c>
      <c r="AC30" s="149"/>
      <c r="AD30" s="154">
        <f>IF(Pilar!$B30=1,IF(pivå!AE29&gt;Tidigare_värde!AE29,-1,1),IF(pivå!AE29&lt;Tidigare_värde!AE29,-1,1))*((Tidigare_värde!AE29+1)/(Tidigare_värde!AE29+1))*((pivå!AE29+1)/(pivå!AE29+1))</f>
        <v>1</v>
      </c>
      <c r="AE30" s="153">
        <f>IF(Pilar!$B30=1,IF(pivå!J29&gt;Tidigare_värde!J29,-1,1),IF(pivå!J29&lt;Tidigare_värde!J29,-1,1))*((Tidigare_värde!J29+1)/(Tidigare_värde!J29+1))*((pivå!J29+1)/(pivå!J29+1))</f>
        <v>1</v>
      </c>
      <c r="AF30" s="153">
        <f>IF(Pilar!$B30=1,IF(pivå!K29&gt;Tidigare_värde!K29,-1,1),IF(pivå!K29&lt;Tidigare_värde!K29,-1,1))*((Tidigare_värde!K29+1)/(Tidigare_värde!K29+1))*((pivå!K29+1)/(pivå!K29+1))</f>
        <v>1</v>
      </c>
      <c r="AG30" s="153">
        <f>IF(Pilar!$B30=1,IF(pivå!L29&gt;Tidigare_värde!L29,-1,1),IF(pivå!L29&lt;Tidigare_värde!L29,-1,1))*((Tidigare_värde!L29+1)/(Tidigare_värde!L29+1))*((pivå!L29+1)/(pivå!L29+1))</f>
        <v>1</v>
      </c>
      <c r="AH30" s="153">
        <f>IF(Pilar!$B30=1,IF(pivå!M29&gt;Tidigare_värde!M29,-1,1),IF(pivå!M29&lt;Tidigare_värde!M29,-1,1))*((Tidigare_värde!M29+1)/(Tidigare_värde!M29+1))*((pivå!M29+1)/(pivå!M29+1))</f>
        <v>1</v>
      </c>
      <c r="AI30" s="153">
        <f>IF(Pilar!$B30=1,IF(pivå!N29&gt;Tidigare_värde!N29,-1,1),IF(pivå!N29&lt;Tidigare_värde!N29,-1,1))*((Tidigare_värde!N29+1)/(Tidigare_värde!N29+1))*((pivå!N29+1)/(pivå!N29+1))</f>
        <v>1</v>
      </c>
      <c r="AJ30" s="153">
        <f>IF(Pilar!$B30=1,IF(pivå!O29&gt;Tidigare_värde!O29,-1,1),IF(pivå!O29&lt;Tidigare_värde!O29,-1,1))*((Tidigare_värde!O29+1)/(Tidigare_värde!O29+1))*((pivå!O29+1)/(pivå!O29+1))</f>
        <v>1</v>
      </c>
      <c r="AK30" s="153">
        <f>IF(Pilar!$B30=1,IF(pivå!P29&gt;Tidigare_värde!P29,-1,1),IF(pivå!P29&lt;Tidigare_värde!P29,-1,1))*((Tidigare_värde!P29+1)/(Tidigare_värde!P29+1))*((pivå!P29+1)/(pivå!P29+1))</f>
        <v>1</v>
      </c>
      <c r="AL30" s="153" t="e">
        <f>IF(Pilar!$B30=1,IF(pivå!Q29&gt;Tidigare_värde!Q29,-1,1),IF(pivå!Q29&lt;Tidigare_värde!Q29,-1,1))*((Tidigare_värde!Q29+1)/(Tidigare_värde!Q29+1))*((pivå!Q29+1)/(pivå!Q29+1))</f>
        <v>#VALUE!</v>
      </c>
      <c r="AM30" s="153">
        <f>IF(Pilar!$B30=1,IF(pivå!R29&gt;Tidigare_värde!R29,-1,1),IF(pivå!R29&lt;Tidigare_värde!R29,-1,1))*((Tidigare_värde!R29+1)/(Tidigare_värde!R29+1))*((pivå!R29+1)/(pivå!R29+1))</f>
        <v>1</v>
      </c>
      <c r="AN30" s="153">
        <f>IF(Pilar!$B30=1,IF(pivå!S29&gt;Tidigare_värde!S29,-1,1),IF(pivå!S29&lt;Tidigare_värde!S29,-1,1))*((Tidigare_värde!S29+1)/(Tidigare_värde!S29+1))*((pivå!S29+1)/(pivå!S29+1))</f>
        <v>1</v>
      </c>
      <c r="AO30" s="153">
        <f>IF(Pilar!$B30=1,IF(pivå!T29&gt;Tidigare_värde!T29,-1,1),IF(pivå!T29&lt;Tidigare_värde!T29,-1,1))*((Tidigare_värde!T29+1)/(Tidigare_värde!T29+1))*((pivå!T29+1)/(pivå!T29+1))</f>
        <v>1</v>
      </c>
      <c r="AP30" s="153">
        <f>IF(Pilar!$B30=1,IF(pivå!U29&gt;Tidigare_värde!U29,-1,1),IF(pivå!U29&lt;Tidigare_värde!U29,-1,1))*((Tidigare_värde!U29+1)/(Tidigare_värde!U29+1))*((pivå!U29+1)/(pivå!U29+1))</f>
        <v>1</v>
      </c>
      <c r="AQ30" s="153">
        <f>IF(Pilar!$B30=1,IF(pivå!V29&gt;Tidigare_värde!V29,-1,1),IF(pivå!V29&lt;Tidigare_värde!V29,-1,1))*((Tidigare_värde!V29+1)/(Tidigare_värde!V29+1))*((pivå!V29+1)/(pivå!V29+1))</f>
        <v>1</v>
      </c>
      <c r="AR30" s="153" t="e">
        <f>IF(Pilar!$B30=1,IF(pivå!W29&gt;Tidigare_värde!W29,-1,1),IF(pivå!W29&lt;Tidigare_värde!W29,-1,1))*((Tidigare_värde!W29+1)/(Tidigare_värde!W29+1))*((pivå!W29+1)/(pivå!W29+1))</f>
        <v>#VALUE!</v>
      </c>
      <c r="AS30" s="153">
        <f>IF(Pilar!$B30=1,IF(pivå!X29&gt;Tidigare_värde!X29,-1,1),IF(pivå!X29&lt;Tidigare_värde!X29,-1,1))*((Tidigare_värde!X29+1)/(Tidigare_värde!X29+1))*((pivå!X29+1)/(pivå!X29+1))</f>
        <v>1</v>
      </c>
      <c r="AT30" s="153">
        <f>IF(Pilar!$B30=1,IF(pivå!Y29&gt;Tidigare_värde!Y29,-1,1),IF(pivå!Y29&lt;Tidigare_värde!Y29,-1,1))*((Tidigare_värde!Y29+1)/(Tidigare_värde!Y29+1))*((pivå!Y29+1)/(pivå!Y29+1))</f>
        <v>1</v>
      </c>
      <c r="AU30" s="153">
        <f>IF(Pilar!$B30=1,IF(pivå!Z29&gt;Tidigare_värde!Z29,-1,1),IF(pivå!Z29&lt;Tidigare_värde!Z29,-1,1))*((Tidigare_värde!Z29+1)/(Tidigare_värde!Z29+1))*((pivå!Z29+1)/(pivå!Z29+1))</f>
        <v>1</v>
      </c>
      <c r="AV30" s="153">
        <f>IF(Pilar!$B30=1,IF(pivå!AA29&gt;Tidigare_värde!AA29,-1,1),IF(pivå!AA29&lt;Tidigare_värde!AA29,-1,1))*((Tidigare_värde!AA29+1)/(Tidigare_värde!AA29+1))*((pivå!AA29+1)/(pivå!AA29+1))</f>
        <v>-1</v>
      </c>
      <c r="AW30" s="153">
        <f>IF(Pilar!$B30=1,IF(pivå!AB29&gt;Tidigare_värde!AB29,-1,1),IF(pivå!AB29&lt;Tidigare_värde!AB29,-1,1))*((Tidigare_värde!AB29+1)/(Tidigare_värde!AB29+1))*((pivå!AB29+1)/(pivå!AB29+1))</f>
        <v>1</v>
      </c>
      <c r="AX30" s="153">
        <f>IF(Pilar!$B30=1,IF(pivå!AC29&gt;Tidigare_värde!AC29,-1,1),IF(pivå!AC29&lt;Tidigare_värde!AC29,-1,1))*((Tidigare_värde!AC29+1)/(Tidigare_värde!AC29+1))*((pivå!AC29+1)/(pivå!AC29+1))</f>
        <v>1</v>
      </c>
      <c r="AY30" s="153">
        <f>IF(Pilar!$B30=1,IF(pivå!AD29&gt;Tidigare_värde!AD29,-1,1),IF(pivå!AD29&lt;Tidigare_värde!AD29,-1,1))*((Tidigare_värde!AD29+1)/(Tidigare_värde!AD29+1))*((pivå!AD29+1)/(pivå!AD29+1))</f>
        <v>1</v>
      </c>
      <c r="AZ30" s="17"/>
      <c r="BA30" s="17"/>
      <c r="BB30" s="17"/>
      <c r="BC30" s="17"/>
      <c r="BD30" s="17"/>
      <c r="BE30" s="17"/>
      <c r="BF30" s="17"/>
      <c r="BG30" s="18">
        <f t="shared" si="0"/>
        <v>68.2</v>
      </c>
      <c r="BH30" s="18" t="e">
        <f t="shared" si="1"/>
        <v>#DIV/0!</v>
      </c>
      <c r="BI30" s="19">
        <f t="shared" si="2"/>
        <v>69</v>
      </c>
      <c r="BJ30" s="19">
        <f t="shared" si="3"/>
        <v>63</v>
      </c>
      <c r="BM30" s="21">
        <f t="shared" si="4"/>
        <v>75</v>
      </c>
      <c r="BN30" s="22">
        <f t="shared" si="5"/>
        <v>56</v>
      </c>
    </row>
    <row r="31" spans="1:66" s="20" customFormat="1" ht="10.5" customHeight="1">
      <c r="A31" s="116">
        <f t="shared" si="6"/>
        <v>81.1752380952381</v>
      </c>
      <c r="B31" s="105">
        <f>pivå!I30</f>
        <v>0</v>
      </c>
      <c r="C31" s="120" t="str">
        <f>pivå!G30</f>
        <v>(tom)</v>
      </c>
      <c r="D31" s="103">
        <f>pivå!C30</f>
        <v>0</v>
      </c>
      <c r="E31" s="112">
        <f>pivå!D30</f>
        <v>12</v>
      </c>
      <c r="F31" s="15" t="str">
        <f>pivå!F30</f>
        <v>Gynekologisk cellprovskontroll. Kvinnor</v>
      </c>
      <c r="G31" s="31">
        <f>pivå!AE30</f>
        <v>79.45</v>
      </c>
      <c r="H31" s="16">
        <f>pivå!J30</f>
        <v>73.010000000000005</v>
      </c>
      <c r="I31" s="16">
        <f>pivå!K30</f>
        <v>69.64</v>
      </c>
      <c r="J31" s="16">
        <f>pivå!L30</f>
        <v>75.88</v>
      </c>
      <c r="K31" s="16">
        <f>pivå!M30</f>
        <v>81.22</v>
      </c>
      <c r="L31" s="16">
        <f>pivå!N30</f>
        <v>84.53</v>
      </c>
      <c r="M31" s="16">
        <f>pivå!O30</f>
        <v>75.930000000000007</v>
      </c>
      <c r="N31" s="16">
        <f>pivå!P30</f>
        <v>91.54</v>
      </c>
      <c r="O31" s="16">
        <f>pivå!Q30</f>
        <v>74.650000000000006</v>
      </c>
      <c r="P31" s="16">
        <f>pivå!R30</f>
        <v>77.08</v>
      </c>
      <c r="Q31" s="16">
        <f>pivå!S30</f>
        <v>73.36</v>
      </c>
      <c r="R31" s="16">
        <f>pivå!T30</f>
        <v>76.98</v>
      </c>
      <c r="S31" s="16">
        <f>pivå!U30</f>
        <v>85.98</v>
      </c>
      <c r="T31" s="16">
        <f>pivå!V30</f>
        <v>82.5</v>
      </c>
      <c r="U31" s="16">
        <f>pivå!W30</f>
        <v>81.84</v>
      </c>
      <c r="V31" s="16">
        <f>pivå!X30</f>
        <v>78.61</v>
      </c>
      <c r="W31" s="16">
        <f>pivå!Y30</f>
        <v>92.49</v>
      </c>
      <c r="X31" s="16">
        <f>pivå!Z30</f>
        <v>89.59</v>
      </c>
      <c r="Y31" s="16">
        <f>pivå!AA30</f>
        <v>90.19</v>
      </c>
      <c r="Z31" s="16">
        <f>pivå!AB30</f>
        <v>85</v>
      </c>
      <c r="AA31" s="16">
        <f>pivå!AC30</f>
        <v>77.42</v>
      </c>
      <c r="AB31" s="136">
        <f>pivå!AD30</f>
        <v>87.24</v>
      </c>
      <c r="AC31" s="149"/>
      <c r="AD31" s="154">
        <f>IF(Pilar!$B31=1,IF(pivå!AE30&gt;Tidigare_värde!AE30,-1,1),IF(pivå!AE30&lt;Tidigare_värde!AE30,-1,1))*((Tidigare_värde!AE30+1)/(Tidigare_värde!AE30+1))*((pivå!AE30+1)/(pivå!AE30+1))</f>
        <v>1</v>
      </c>
      <c r="AE31" s="153">
        <f>IF(Pilar!$B31=1,IF(pivå!J30&gt;Tidigare_värde!J30,-1,1),IF(pivå!J30&lt;Tidigare_värde!J30,-1,1))*((Tidigare_värde!J30+1)/(Tidigare_värde!J30+1))*((pivå!J30+1)/(pivå!J30+1))</f>
        <v>-1</v>
      </c>
      <c r="AF31" s="153">
        <f>IF(Pilar!$B31=1,IF(pivå!K30&gt;Tidigare_värde!K30,-1,1),IF(pivå!K30&lt;Tidigare_värde!K30,-1,1))*((Tidigare_värde!K30+1)/(Tidigare_värde!K30+1))*((pivå!K30+1)/(pivå!K30+1))</f>
        <v>1</v>
      </c>
      <c r="AG31" s="153">
        <f>IF(Pilar!$B31=1,IF(pivå!L30&gt;Tidigare_värde!L30,-1,1),IF(pivå!L30&lt;Tidigare_värde!L30,-1,1))*((Tidigare_värde!L30+1)/(Tidigare_värde!L30+1))*((pivå!L30+1)/(pivå!L30+1))</f>
        <v>-1</v>
      </c>
      <c r="AH31" s="153">
        <f>IF(Pilar!$B31=1,IF(pivå!M30&gt;Tidigare_värde!M30,-1,1),IF(pivå!M30&lt;Tidigare_värde!M30,-1,1))*((Tidigare_värde!M30+1)/(Tidigare_värde!M30+1))*((pivå!M30+1)/(pivå!M30+1))</f>
        <v>1</v>
      </c>
      <c r="AI31" s="153">
        <f>IF(Pilar!$B31=1,IF(pivå!N30&gt;Tidigare_värde!N30,-1,1),IF(pivå!N30&lt;Tidigare_värde!N30,-1,1))*((Tidigare_värde!N30+1)/(Tidigare_värde!N30+1))*((pivå!N30+1)/(pivå!N30+1))</f>
        <v>-1</v>
      </c>
      <c r="AJ31" s="153">
        <f>IF(Pilar!$B31=1,IF(pivå!O30&gt;Tidigare_värde!O30,-1,1),IF(pivå!O30&lt;Tidigare_värde!O30,-1,1))*((Tidigare_värde!O30+1)/(Tidigare_värde!O30+1))*((pivå!O30+1)/(pivå!O30+1))</f>
        <v>1</v>
      </c>
      <c r="AK31" s="153">
        <f>IF(Pilar!$B31=1,IF(pivå!P30&gt;Tidigare_värde!P30,-1,1),IF(pivå!P30&lt;Tidigare_värde!P30,-1,1))*((Tidigare_värde!P30+1)/(Tidigare_värde!P30+1))*((pivå!P30+1)/(pivå!P30+1))</f>
        <v>1</v>
      </c>
      <c r="AL31" s="153">
        <f>IF(Pilar!$B31=1,IF(pivå!Q30&gt;Tidigare_värde!Q30,-1,1),IF(pivå!Q30&lt;Tidigare_värde!Q30,-1,1))*((Tidigare_värde!Q30+1)/(Tidigare_värde!Q30+1))*((pivå!Q30+1)/(pivå!Q30+1))</f>
        <v>-1</v>
      </c>
      <c r="AM31" s="153">
        <f>IF(Pilar!$B31=1,IF(pivå!R30&gt;Tidigare_värde!R30,-1,1),IF(pivå!R30&lt;Tidigare_värde!R30,-1,1))*((Tidigare_värde!R30+1)/(Tidigare_värde!R30+1))*((pivå!R30+1)/(pivå!R30+1))</f>
        <v>-1</v>
      </c>
      <c r="AN31" s="153">
        <f>IF(Pilar!$B31=1,IF(pivå!S30&gt;Tidigare_värde!S30,-1,1),IF(pivå!S30&lt;Tidigare_värde!S30,-1,1))*((Tidigare_värde!S30+1)/(Tidigare_värde!S30+1))*((pivå!S30+1)/(pivå!S30+1))</f>
        <v>1</v>
      </c>
      <c r="AO31" s="153">
        <f>IF(Pilar!$B31=1,IF(pivå!T30&gt;Tidigare_värde!T30,-1,1),IF(pivå!T30&lt;Tidigare_värde!T30,-1,1))*((Tidigare_värde!T30+1)/(Tidigare_värde!T30+1))*((pivå!T30+1)/(pivå!T30+1))</f>
        <v>-1</v>
      </c>
      <c r="AP31" s="153">
        <f>IF(Pilar!$B31=1,IF(pivå!U30&gt;Tidigare_värde!U30,-1,1),IF(pivå!U30&lt;Tidigare_värde!U30,-1,1))*((Tidigare_värde!U30+1)/(Tidigare_värde!U30+1))*((pivå!U30+1)/(pivå!U30+1))</f>
        <v>1</v>
      </c>
      <c r="AQ31" s="153">
        <f>IF(Pilar!$B31=1,IF(pivå!V30&gt;Tidigare_värde!V30,-1,1),IF(pivå!V30&lt;Tidigare_värde!V30,-1,1))*((Tidigare_värde!V30+1)/(Tidigare_värde!V30+1))*((pivå!V30+1)/(pivå!V30+1))</f>
        <v>-1</v>
      </c>
      <c r="AR31" s="153">
        <f>IF(Pilar!$B31=1,IF(pivå!W30&gt;Tidigare_värde!W30,-1,1),IF(pivå!W30&lt;Tidigare_värde!W30,-1,1))*((Tidigare_värde!W30+1)/(Tidigare_värde!W30+1))*((pivå!W30+1)/(pivå!W30+1))</f>
        <v>-1</v>
      </c>
      <c r="AS31" s="153">
        <f>IF(Pilar!$B31=1,IF(pivå!X30&gt;Tidigare_värde!X30,-1,1),IF(pivå!X30&lt;Tidigare_värde!X30,-1,1))*((Tidigare_värde!X30+1)/(Tidigare_värde!X30+1))*((pivå!X30+1)/(pivå!X30+1))</f>
        <v>-1</v>
      </c>
      <c r="AT31" s="153">
        <f>IF(Pilar!$B31=1,IF(pivå!Y30&gt;Tidigare_värde!Y30,-1,1),IF(pivå!Y30&lt;Tidigare_värde!Y30,-1,1))*((Tidigare_värde!Y30+1)/(Tidigare_värde!Y30+1))*((pivå!Y30+1)/(pivå!Y30+1))</f>
        <v>1</v>
      </c>
      <c r="AU31" s="153">
        <f>IF(Pilar!$B31=1,IF(pivå!Z30&gt;Tidigare_värde!Z30,-1,1),IF(pivå!Z30&lt;Tidigare_värde!Z30,-1,1))*((Tidigare_värde!Z30+1)/(Tidigare_värde!Z30+1))*((pivå!Z30+1)/(pivå!Z30+1))</f>
        <v>1</v>
      </c>
      <c r="AV31" s="153">
        <f>IF(Pilar!$B31=1,IF(pivå!AA30&gt;Tidigare_värde!AA30,-1,1),IF(pivå!AA30&lt;Tidigare_värde!AA30,-1,1))*((Tidigare_värde!AA30+1)/(Tidigare_värde!AA30+1))*((pivå!AA30+1)/(pivå!AA30+1))</f>
        <v>-1</v>
      </c>
      <c r="AW31" s="153">
        <f>IF(Pilar!$B31=1,IF(pivå!AB30&gt;Tidigare_värde!AB30,-1,1),IF(pivå!AB30&lt;Tidigare_värde!AB30,-1,1))*((Tidigare_värde!AB30+1)/(Tidigare_värde!AB30+1))*((pivå!AB30+1)/(pivå!AB30+1))</f>
        <v>-1</v>
      </c>
      <c r="AX31" s="153">
        <f>IF(Pilar!$B31=1,IF(pivå!AC30&gt;Tidigare_värde!AC30,-1,1),IF(pivå!AC30&lt;Tidigare_värde!AC30,-1,1))*((Tidigare_värde!AC30+1)/(Tidigare_värde!AC30+1))*((pivå!AC30+1)/(pivå!AC30+1))</f>
        <v>1</v>
      </c>
      <c r="AY31" s="153">
        <f>IF(Pilar!$B31=1,IF(pivå!AD30&gt;Tidigare_värde!AD30,-1,1),IF(pivå!AD30&lt;Tidigare_värde!AD30,-1,1))*((Tidigare_värde!AD30+1)/(Tidigare_värde!AD30+1))*((pivå!AD30+1)/(pivå!AD30+1))</f>
        <v>1</v>
      </c>
      <c r="AZ31" s="17"/>
      <c r="BA31" s="17"/>
      <c r="BB31" s="17"/>
      <c r="BC31" s="17"/>
      <c r="BD31" s="17"/>
      <c r="BE31" s="17"/>
      <c r="BF31" s="17"/>
      <c r="BG31" s="18">
        <f t="shared" si="0"/>
        <v>85</v>
      </c>
      <c r="BH31" s="18" t="e">
        <f t="shared" si="1"/>
        <v>#DIV/0!</v>
      </c>
      <c r="BI31" s="19">
        <f t="shared" si="2"/>
        <v>84.53</v>
      </c>
      <c r="BJ31" s="19">
        <f t="shared" si="3"/>
        <v>77.08</v>
      </c>
      <c r="BM31" s="21">
        <f t="shared" si="4"/>
        <v>92.49</v>
      </c>
      <c r="BN31" s="22">
        <f t="shared" si="5"/>
        <v>69.64</v>
      </c>
    </row>
    <row r="32" spans="1:66" s="20" customFormat="1" ht="10.5" customHeight="1">
      <c r="A32" s="116">
        <f t="shared" si="6"/>
        <v>77.007596902999992</v>
      </c>
      <c r="B32" s="105">
        <f>pivå!I31</f>
        <v>0</v>
      </c>
      <c r="C32" s="120" t="str">
        <f>pivå!G31</f>
        <v>(tom)</v>
      </c>
      <c r="D32" s="103" t="str">
        <f>pivå!C31</f>
        <v>Förtroende och patientnöjdhet</v>
      </c>
      <c r="E32" s="112">
        <f>pivå!D31</f>
        <v>14</v>
      </c>
      <c r="F32" s="15" t="str">
        <f>pivå!F31</f>
        <v>Tillgång till sjukvård</v>
      </c>
      <c r="G32" s="32">
        <f>pivå!AE31</f>
        <v>76.763037019999999</v>
      </c>
      <c r="H32" s="23">
        <f>pivå!J31</f>
        <v>78.365853659999999</v>
      </c>
      <c r="I32" s="23">
        <f>pivå!K31</f>
        <v>78.400000000000006</v>
      </c>
      <c r="J32" s="23">
        <f>pivå!L31</f>
        <v>72.599999999999994</v>
      </c>
      <c r="K32" s="23">
        <f>pivå!M31</f>
        <v>75.099999999999994</v>
      </c>
      <c r="L32" s="23">
        <f>pivå!N31</f>
        <v>81</v>
      </c>
      <c r="M32" s="23">
        <f>pivå!O31</f>
        <v>82.4</v>
      </c>
      <c r="N32" s="23">
        <f>pivå!P31</f>
        <v>81</v>
      </c>
      <c r="O32" s="39" t="str">
        <f>pivå!Q31</f>
        <v>us</v>
      </c>
      <c r="P32" s="23">
        <f>pivå!R31</f>
        <v>79.900000000000006</v>
      </c>
      <c r="Q32" s="23">
        <f>pivå!S31</f>
        <v>75.105042019999999</v>
      </c>
      <c r="R32" s="23">
        <f>pivå!T31</f>
        <v>85.3</v>
      </c>
      <c r="S32" s="23">
        <f>pivå!U31</f>
        <v>74.886597940000001</v>
      </c>
      <c r="T32" s="23">
        <f>pivå!V31</f>
        <v>68.900000000000006</v>
      </c>
      <c r="U32" s="23">
        <f>pivå!W31</f>
        <v>79.400000000000006</v>
      </c>
      <c r="V32" s="23">
        <f>pivå!X31</f>
        <v>78.099999999999994</v>
      </c>
      <c r="W32" s="23">
        <f>pivå!Y31</f>
        <v>74.8</v>
      </c>
      <c r="X32" s="23">
        <f>pivå!Z31</f>
        <v>68.444444439999998</v>
      </c>
      <c r="Y32" s="23">
        <f>pivå!AA31</f>
        <v>78</v>
      </c>
      <c r="Z32" s="23">
        <f>pivå!AB31</f>
        <v>75.8</v>
      </c>
      <c r="AA32" s="23">
        <f>pivå!AC31</f>
        <v>78.599999999999994</v>
      </c>
      <c r="AB32" s="137">
        <f>pivå!AD31</f>
        <v>74.05</v>
      </c>
      <c r="AC32" s="150"/>
      <c r="AD32" s="154">
        <f>IF(Pilar!$B32=1,IF(pivå!AE31&gt;Tidigare_värde!AE31,-1,1),IF(pivå!AE31&lt;Tidigare_värde!AE31,-1,1))*((Tidigare_värde!AE31+1)/(Tidigare_värde!AE31+1))*((pivå!AE31+1)/(pivå!AE31+1))</f>
        <v>1</v>
      </c>
      <c r="AE32" s="153">
        <f>IF(Pilar!$B32=1,IF(pivå!J31&gt;Tidigare_värde!J31,-1,1),IF(pivå!J31&lt;Tidigare_värde!J31,-1,1))*((Tidigare_värde!J31+1)/(Tidigare_värde!J31+1))*((pivå!J31+1)/(pivå!J31+1))</f>
        <v>1</v>
      </c>
      <c r="AF32" s="153">
        <f>IF(Pilar!$B32=1,IF(pivå!K31&gt;Tidigare_värde!K31,-1,1),IF(pivå!K31&lt;Tidigare_värde!K31,-1,1))*((Tidigare_värde!K31+1)/(Tidigare_värde!K31+1))*((pivå!K31+1)/(pivå!K31+1))</f>
        <v>1</v>
      </c>
      <c r="AG32" s="153">
        <f>IF(Pilar!$B32=1,IF(pivå!L31&gt;Tidigare_värde!L31,-1,1),IF(pivå!L31&lt;Tidigare_värde!L31,-1,1))*((Tidigare_värde!L31+1)/(Tidigare_värde!L31+1))*((pivå!L31+1)/(pivå!L31+1))</f>
        <v>1</v>
      </c>
      <c r="AH32" s="153">
        <f>IF(Pilar!$B32=1,IF(pivå!M31&gt;Tidigare_värde!M31,-1,1),IF(pivå!M31&lt;Tidigare_värde!M31,-1,1))*((Tidigare_värde!M31+1)/(Tidigare_värde!M31+1))*((pivå!M31+1)/(pivå!M31+1))</f>
        <v>1</v>
      </c>
      <c r="AI32" s="153">
        <f>IF(Pilar!$B32=1,IF(pivå!N31&gt;Tidigare_värde!N31,-1,1),IF(pivå!N31&lt;Tidigare_värde!N31,-1,1))*((Tidigare_värde!N31+1)/(Tidigare_värde!N31+1))*((pivå!N31+1)/(pivå!N31+1))</f>
        <v>-1</v>
      </c>
      <c r="AJ32" s="153">
        <f>IF(Pilar!$B32=1,IF(pivå!O31&gt;Tidigare_värde!O31,-1,1),IF(pivå!O31&lt;Tidigare_värde!O31,-1,1))*((Tidigare_värde!O31+1)/(Tidigare_värde!O31+1))*((pivå!O31+1)/(pivå!O31+1))</f>
        <v>1</v>
      </c>
      <c r="AK32" s="153">
        <f>IF(Pilar!$B32=1,IF(pivå!P31&gt;Tidigare_värde!P31,-1,1),IF(pivå!P31&lt;Tidigare_värde!P31,-1,1))*((Tidigare_värde!P31+1)/(Tidigare_värde!P31+1))*((pivå!P31+1)/(pivå!P31+1))</f>
        <v>-1</v>
      </c>
      <c r="AL32" s="153" t="e">
        <f>IF(Pilar!$B32=1,IF(pivå!Q31&gt;Tidigare_värde!Q31,-1,1),IF(pivå!Q31&lt;Tidigare_värde!Q31,-1,1))*((Tidigare_värde!Q31+1)/(Tidigare_värde!Q31+1))*((pivå!Q31+1)/(pivå!Q31+1))</f>
        <v>#VALUE!</v>
      </c>
      <c r="AM32" s="153">
        <f>IF(Pilar!$B32=1,IF(pivå!R31&gt;Tidigare_värde!R31,-1,1),IF(pivå!R31&lt;Tidigare_värde!R31,-1,1))*((Tidigare_värde!R31+1)/(Tidigare_värde!R31+1))*((pivå!R31+1)/(pivå!R31+1))</f>
        <v>1</v>
      </c>
      <c r="AN32" s="153">
        <f>IF(Pilar!$B32=1,IF(pivå!S31&gt;Tidigare_värde!S31,-1,1),IF(pivå!S31&lt;Tidigare_värde!S31,-1,1))*((Tidigare_värde!S31+1)/(Tidigare_värde!S31+1))*((pivå!S31+1)/(pivå!S31+1))</f>
        <v>1</v>
      </c>
      <c r="AO32" s="153">
        <f>IF(Pilar!$B32=1,IF(pivå!T31&gt;Tidigare_värde!T31,-1,1),IF(pivå!T31&lt;Tidigare_värde!T31,-1,1))*((Tidigare_värde!T31+1)/(Tidigare_värde!T31+1))*((pivå!T31+1)/(pivå!T31+1))</f>
        <v>1</v>
      </c>
      <c r="AP32" s="153">
        <f>IF(Pilar!$B32=1,IF(pivå!U31&gt;Tidigare_värde!U31,-1,1),IF(pivå!U31&lt;Tidigare_värde!U31,-1,1))*((Tidigare_värde!U31+1)/(Tidigare_värde!U31+1))*((pivå!U31+1)/(pivå!U31+1))</f>
        <v>1</v>
      </c>
      <c r="AQ32" s="153">
        <f>IF(Pilar!$B32=1,IF(pivå!V31&gt;Tidigare_värde!V31,-1,1),IF(pivå!V31&lt;Tidigare_värde!V31,-1,1))*((Tidigare_värde!V31+1)/(Tidigare_värde!V31+1))*((pivå!V31+1)/(pivå!V31+1))</f>
        <v>-1</v>
      </c>
      <c r="AR32" s="153">
        <f>IF(Pilar!$B32=1,IF(pivå!W31&gt;Tidigare_värde!W31,-1,1),IF(pivå!W31&lt;Tidigare_värde!W31,-1,1))*((Tidigare_värde!W31+1)/(Tidigare_värde!W31+1))*((pivå!W31+1)/(pivå!W31+1))</f>
        <v>1</v>
      </c>
      <c r="AS32" s="153">
        <f>IF(Pilar!$B32=1,IF(pivå!X31&gt;Tidigare_värde!X31,-1,1),IF(pivå!X31&lt;Tidigare_värde!X31,-1,1))*((Tidigare_värde!X31+1)/(Tidigare_värde!X31+1))*((pivå!X31+1)/(pivå!X31+1))</f>
        <v>1</v>
      </c>
      <c r="AT32" s="153">
        <f>IF(Pilar!$B32=1,IF(pivå!Y31&gt;Tidigare_värde!Y31,-1,1),IF(pivå!Y31&lt;Tidigare_värde!Y31,-1,1))*((Tidigare_värde!Y31+1)/(Tidigare_värde!Y31+1))*((pivå!Y31+1)/(pivå!Y31+1))</f>
        <v>1</v>
      </c>
      <c r="AU32" s="153">
        <f>IF(Pilar!$B32=1,IF(pivå!Z31&gt;Tidigare_värde!Z31,-1,1),IF(pivå!Z31&lt;Tidigare_värde!Z31,-1,1))*((Tidigare_värde!Z31+1)/(Tidigare_värde!Z31+1))*((pivå!Z31+1)/(pivå!Z31+1))</f>
        <v>1</v>
      </c>
      <c r="AV32" s="153">
        <f>IF(Pilar!$B32=1,IF(pivå!AA31&gt;Tidigare_värde!AA31,-1,1),IF(pivå!AA31&lt;Tidigare_värde!AA31,-1,1))*((Tidigare_värde!AA31+1)/(Tidigare_värde!AA31+1))*((pivå!AA31+1)/(pivå!AA31+1))</f>
        <v>1</v>
      </c>
      <c r="AW32" s="153">
        <f>IF(Pilar!$B32=1,IF(pivå!AB31&gt;Tidigare_värde!AB31,-1,1),IF(pivå!AB31&lt;Tidigare_värde!AB31,-1,1))*((Tidigare_värde!AB31+1)/(Tidigare_värde!AB31+1))*((pivå!AB31+1)/(pivå!AB31+1))</f>
        <v>1</v>
      </c>
      <c r="AX32" s="153">
        <f>IF(Pilar!$B32=1,IF(pivå!AC31&gt;Tidigare_värde!AC31,-1,1),IF(pivå!AC31&lt;Tidigare_värde!AC31,-1,1))*((Tidigare_värde!AC31+1)/(Tidigare_värde!AC31+1))*((pivå!AC31+1)/(pivå!AC31+1))</f>
        <v>1</v>
      </c>
      <c r="AY32" s="153">
        <f>IF(Pilar!$B32=1,IF(pivå!AD31&gt;Tidigare_värde!AD31,-1,1),IF(pivå!AD31&lt;Tidigare_värde!AD31,-1,1))*((Tidigare_värde!AD31+1)/(Tidigare_värde!AD31+1))*((pivå!AD31+1)/(pivå!AD31+1))</f>
        <v>-1</v>
      </c>
      <c r="AZ32" s="17"/>
      <c r="BA32" s="17"/>
      <c r="BB32" s="17"/>
      <c r="BC32" s="17"/>
      <c r="BD32" s="17"/>
      <c r="BE32" s="17"/>
      <c r="BF32" s="17"/>
      <c r="BG32" s="18">
        <f t="shared" si="0"/>
        <v>78.599999999999994</v>
      </c>
      <c r="BH32" s="18" t="e">
        <f t="shared" si="1"/>
        <v>#DIV/0!</v>
      </c>
      <c r="BI32" s="19">
        <f t="shared" si="2"/>
        <v>78.599999999999994</v>
      </c>
      <c r="BJ32" s="19">
        <f t="shared" si="3"/>
        <v>75.099999999999994</v>
      </c>
      <c r="BM32" s="21">
        <f t="shared" si="4"/>
        <v>85.3</v>
      </c>
      <c r="BN32" s="22">
        <f t="shared" si="5"/>
        <v>68.444444439999998</v>
      </c>
    </row>
    <row r="33" spans="1:66" s="20" customFormat="1" ht="10.5" customHeight="1">
      <c r="A33" s="116">
        <f t="shared" si="6"/>
        <v>56.500148442499992</v>
      </c>
      <c r="B33" s="105">
        <f>pivå!I32</f>
        <v>0</v>
      </c>
      <c r="C33" s="120" t="str">
        <f>pivå!G32</f>
        <v>(tom)</v>
      </c>
      <c r="D33" s="103">
        <f>pivå!C32</f>
        <v>0</v>
      </c>
      <c r="E33" s="112">
        <f>pivå!D32</f>
        <v>15</v>
      </c>
      <c r="F33" s="15" t="str">
        <f>pivå!F32</f>
        <v>Förtroende för vårdcentraler</v>
      </c>
      <c r="G33" s="32">
        <f>pivå!AE32</f>
        <v>56.077186349999998</v>
      </c>
      <c r="H33" s="23">
        <f>pivå!J32</f>
        <v>56.146341460000002</v>
      </c>
      <c r="I33" s="23">
        <f>pivå!K32</f>
        <v>56</v>
      </c>
      <c r="J33" s="23">
        <f>pivå!L32</f>
        <v>50.6</v>
      </c>
      <c r="K33" s="23">
        <f>pivå!M32</f>
        <v>53.3</v>
      </c>
      <c r="L33" s="23">
        <f>pivå!N32</f>
        <v>60</v>
      </c>
      <c r="M33" s="23">
        <f>pivå!O32</f>
        <v>56.4</v>
      </c>
      <c r="N33" s="23">
        <f>pivå!P32</f>
        <v>60.9</v>
      </c>
      <c r="O33" s="39" t="str">
        <f>pivå!Q32</f>
        <v>us</v>
      </c>
      <c r="P33" s="23">
        <f>pivå!R32</f>
        <v>58.6</v>
      </c>
      <c r="Q33" s="23">
        <f>pivå!S32</f>
        <v>53.27380952</v>
      </c>
      <c r="R33" s="23">
        <f>pivå!T32</f>
        <v>66.633333329999999</v>
      </c>
      <c r="S33" s="23">
        <f>pivå!U32</f>
        <v>54.649484540000003</v>
      </c>
      <c r="T33" s="23">
        <f>pivå!V32</f>
        <v>56.5</v>
      </c>
      <c r="U33" s="23">
        <f>pivå!W32</f>
        <v>54.7</v>
      </c>
      <c r="V33" s="23">
        <f>pivå!X32</f>
        <v>60.3</v>
      </c>
      <c r="W33" s="23">
        <f>pivå!Y32</f>
        <v>54.5</v>
      </c>
      <c r="X33" s="23">
        <f>pivå!Z32</f>
        <v>55</v>
      </c>
      <c r="Y33" s="23">
        <f>pivå!AA32</f>
        <v>56</v>
      </c>
      <c r="Z33" s="23">
        <f>pivå!AB32</f>
        <v>58.4</v>
      </c>
      <c r="AA33" s="23">
        <f>pivå!AC32</f>
        <v>55.6</v>
      </c>
      <c r="AB33" s="137">
        <f>pivå!AD32</f>
        <v>52.5</v>
      </c>
      <c r="AC33" s="150"/>
      <c r="AD33" s="154">
        <f>IF(Pilar!$B33=1,IF(pivå!AE32&gt;Tidigare_värde!AE32,-1,1),IF(pivå!AE32&lt;Tidigare_värde!AE32,-1,1))*((Tidigare_värde!AE32+1)/(Tidigare_värde!AE32+1))*((pivå!AE32+1)/(pivå!AE32+1))</f>
        <v>1</v>
      </c>
      <c r="AE33" s="153">
        <f>IF(Pilar!$B33=1,IF(pivå!J32&gt;Tidigare_värde!J32,-1,1),IF(pivå!J32&lt;Tidigare_värde!J32,-1,1))*((Tidigare_värde!J32+1)/(Tidigare_värde!J32+1))*((pivå!J32+1)/(pivå!J32+1))</f>
        <v>1</v>
      </c>
      <c r="AF33" s="153">
        <f>IF(Pilar!$B33=1,IF(pivå!K32&gt;Tidigare_värde!K32,-1,1),IF(pivå!K32&lt;Tidigare_värde!K32,-1,1))*((Tidigare_värde!K32+1)/(Tidigare_värde!K32+1))*((pivå!K32+1)/(pivå!K32+1))</f>
        <v>1</v>
      </c>
      <c r="AG33" s="153">
        <f>IF(Pilar!$B33=1,IF(pivå!L32&gt;Tidigare_värde!L32,-1,1),IF(pivå!L32&lt;Tidigare_värde!L32,-1,1))*((Tidigare_värde!L32+1)/(Tidigare_värde!L32+1))*((pivå!L32+1)/(pivå!L32+1))</f>
        <v>-1</v>
      </c>
      <c r="AH33" s="153">
        <f>IF(Pilar!$B33=1,IF(pivå!M32&gt;Tidigare_värde!M32,-1,1),IF(pivå!M32&lt;Tidigare_värde!M32,-1,1))*((Tidigare_värde!M32+1)/(Tidigare_värde!M32+1))*((pivå!M32+1)/(pivå!M32+1))</f>
        <v>1</v>
      </c>
      <c r="AI33" s="153">
        <f>IF(Pilar!$B33=1,IF(pivå!N32&gt;Tidigare_värde!N32,-1,1),IF(pivå!N32&lt;Tidigare_värde!N32,-1,1))*((Tidigare_värde!N32+1)/(Tidigare_värde!N32+1))*((pivå!N32+1)/(pivå!N32+1))</f>
        <v>1</v>
      </c>
      <c r="AJ33" s="153">
        <f>IF(Pilar!$B33=1,IF(pivå!O32&gt;Tidigare_värde!O32,-1,1),IF(pivå!O32&lt;Tidigare_värde!O32,-1,1))*((Tidigare_värde!O32+1)/(Tidigare_värde!O32+1))*((pivå!O32+1)/(pivå!O32+1))</f>
        <v>1</v>
      </c>
      <c r="AK33" s="153">
        <f>IF(Pilar!$B33=1,IF(pivå!P32&gt;Tidigare_värde!P32,-1,1),IF(pivå!P32&lt;Tidigare_värde!P32,-1,1))*((Tidigare_värde!P32+1)/(Tidigare_värde!P32+1))*((pivå!P32+1)/(pivå!P32+1))</f>
        <v>-1</v>
      </c>
      <c r="AL33" s="153" t="e">
        <f>IF(Pilar!$B33=1,IF(pivå!Q32&gt;Tidigare_värde!Q32,-1,1),IF(pivå!Q32&lt;Tidigare_värde!Q32,-1,1))*((Tidigare_värde!Q32+1)/(Tidigare_värde!Q32+1))*((pivå!Q32+1)/(pivå!Q32+1))</f>
        <v>#VALUE!</v>
      </c>
      <c r="AM33" s="153">
        <f>IF(Pilar!$B33=1,IF(pivå!R32&gt;Tidigare_värde!R32,-1,1),IF(pivå!R32&lt;Tidigare_värde!R32,-1,1))*((Tidigare_värde!R32+1)/(Tidigare_värde!R32+1))*((pivå!R32+1)/(pivå!R32+1))</f>
        <v>1</v>
      </c>
      <c r="AN33" s="153">
        <f>IF(Pilar!$B33=1,IF(pivå!S32&gt;Tidigare_värde!S32,-1,1),IF(pivå!S32&lt;Tidigare_värde!S32,-1,1))*((Tidigare_värde!S32+1)/(Tidigare_värde!S32+1))*((pivå!S32+1)/(pivå!S32+1))</f>
        <v>1</v>
      </c>
      <c r="AO33" s="153">
        <f>IF(Pilar!$B33=1,IF(pivå!T32&gt;Tidigare_värde!T32,-1,1),IF(pivå!T32&lt;Tidigare_värde!T32,-1,1))*((Tidigare_värde!T32+1)/(Tidigare_värde!T32+1))*((pivå!T32+1)/(pivå!T32+1))</f>
        <v>1</v>
      </c>
      <c r="AP33" s="153">
        <f>IF(Pilar!$B33=1,IF(pivå!U32&gt;Tidigare_värde!U32,-1,1),IF(pivå!U32&lt;Tidigare_värde!U32,-1,1))*((Tidigare_värde!U32+1)/(Tidigare_värde!U32+1))*((pivå!U32+1)/(pivå!U32+1))</f>
        <v>1</v>
      </c>
      <c r="AQ33" s="153">
        <f>IF(Pilar!$B33=1,IF(pivå!V32&gt;Tidigare_värde!V32,-1,1),IF(pivå!V32&lt;Tidigare_värde!V32,-1,1))*((Tidigare_värde!V32+1)/(Tidigare_värde!V32+1))*((pivå!V32+1)/(pivå!V32+1))</f>
        <v>1</v>
      </c>
      <c r="AR33" s="153">
        <f>IF(Pilar!$B33=1,IF(pivå!W32&gt;Tidigare_värde!W32,-1,1),IF(pivå!W32&lt;Tidigare_värde!W32,-1,1))*((Tidigare_värde!W32+1)/(Tidigare_värde!W32+1))*((pivå!W32+1)/(pivå!W32+1))</f>
        <v>1</v>
      </c>
      <c r="AS33" s="153">
        <f>IF(Pilar!$B33=1,IF(pivå!X32&gt;Tidigare_värde!X32,-1,1),IF(pivå!X32&lt;Tidigare_värde!X32,-1,1))*((Tidigare_värde!X32+1)/(Tidigare_värde!X32+1))*((pivå!X32+1)/(pivå!X32+1))</f>
        <v>1</v>
      </c>
      <c r="AT33" s="153">
        <f>IF(Pilar!$B33=1,IF(pivå!Y32&gt;Tidigare_värde!Y32,-1,1),IF(pivå!Y32&lt;Tidigare_värde!Y32,-1,1))*((Tidigare_värde!Y32+1)/(Tidigare_värde!Y32+1))*((pivå!Y32+1)/(pivå!Y32+1))</f>
        <v>1</v>
      </c>
      <c r="AU33" s="153">
        <f>IF(Pilar!$B33=1,IF(pivå!Z32&gt;Tidigare_värde!Z32,-1,1),IF(pivå!Z32&lt;Tidigare_värde!Z32,-1,1))*((Tidigare_värde!Z32+1)/(Tidigare_värde!Z32+1))*((pivå!Z32+1)/(pivå!Z32+1))</f>
        <v>1</v>
      </c>
      <c r="AV33" s="153">
        <f>IF(Pilar!$B33=1,IF(pivå!AA32&gt;Tidigare_värde!AA32,-1,1),IF(pivå!AA32&lt;Tidigare_värde!AA32,-1,1))*((Tidigare_värde!AA32+1)/(Tidigare_värde!AA32+1))*((pivå!AA32+1)/(pivå!AA32+1))</f>
        <v>1</v>
      </c>
      <c r="AW33" s="153">
        <f>IF(Pilar!$B33=1,IF(pivå!AB32&gt;Tidigare_värde!AB32,-1,1),IF(pivå!AB32&lt;Tidigare_värde!AB32,-1,1))*((Tidigare_värde!AB32+1)/(Tidigare_värde!AB32+1))*((pivå!AB32+1)/(pivå!AB32+1))</f>
        <v>1</v>
      </c>
      <c r="AX33" s="153">
        <f>IF(Pilar!$B33=1,IF(pivå!AC32&gt;Tidigare_värde!AC32,-1,1),IF(pivå!AC32&lt;Tidigare_värde!AC32,-1,1))*((Tidigare_värde!AC32+1)/(Tidigare_värde!AC32+1))*((pivå!AC32+1)/(pivå!AC32+1))</f>
        <v>-1</v>
      </c>
      <c r="AY33" s="153">
        <f>IF(Pilar!$B33=1,IF(pivå!AD32&gt;Tidigare_värde!AD32,-1,1),IF(pivå!AD32&lt;Tidigare_värde!AD32,-1,1))*((Tidigare_värde!AD32+1)/(Tidigare_värde!AD32+1))*((pivå!AD32+1)/(pivå!AD32+1))</f>
        <v>-1</v>
      </c>
      <c r="AZ33" s="17"/>
      <c r="BA33" s="17"/>
      <c r="BB33" s="17"/>
      <c r="BC33" s="17"/>
      <c r="BD33" s="17"/>
      <c r="BE33" s="17"/>
      <c r="BF33" s="17"/>
      <c r="BG33" s="18">
        <f t="shared" si="0"/>
        <v>56.5</v>
      </c>
      <c r="BH33" s="18" t="e">
        <f t="shared" si="1"/>
        <v>#DIV/0!</v>
      </c>
      <c r="BI33" s="19">
        <f t="shared" si="2"/>
        <v>56.5</v>
      </c>
      <c r="BJ33" s="19">
        <f t="shared" si="3"/>
        <v>54.7</v>
      </c>
      <c r="BM33" s="21">
        <f t="shared" si="4"/>
        <v>66.633333329999999</v>
      </c>
      <c r="BN33" s="22">
        <f t="shared" si="5"/>
        <v>50.6</v>
      </c>
    </row>
    <row r="34" spans="1:66" s="20" customFormat="1" ht="10.5" customHeight="1">
      <c r="A34" s="116">
        <f t="shared" si="6"/>
        <v>68.345757643499994</v>
      </c>
      <c r="B34" s="105">
        <f>pivå!I33</f>
        <v>0</v>
      </c>
      <c r="C34" s="120" t="str">
        <f>pivå!G33</f>
        <v>(tom)</v>
      </c>
      <c r="D34" s="103">
        <f>pivå!C33</f>
        <v>0</v>
      </c>
      <c r="E34" s="112">
        <f>pivå!D33</f>
        <v>16</v>
      </c>
      <c r="F34" s="15" t="str">
        <f>pivå!F33</f>
        <v>Förtroende för sjukhus</v>
      </c>
      <c r="G34" s="32">
        <f>pivå!AE33</f>
        <v>67.245339099999995</v>
      </c>
      <c r="H34" s="23">
        <f>pivå!J33</f>
        <v>65.987804879999999</v>
      </c>
      <c r="I34" s="23">
        <f>pivå!K33</f>
        <v>72.900000000000006</v>
      </c>
      <c r="J34" s="23">
        <f>pivå!L33</f>
        <v>63.7</v>
      </c>
      <c r="K34" s="23">
        <f>pivå!M33</f>
        <v>70.400000000000006</v>
      </c>
      <c r="L34" s="23">
        <f>pivå!N33</f>
        <v>71.7</v>
      </c>
      <c r="M34" s="23">
        <f>pivå!O33</f>
        <v>75.3</v>
      </c>
      <c r="N34" s="23">
        <f>pivå!P33</f>
        <v>69.099999999999994</v>
      </c>
      <c r="O34" s="39" t="str">
        <f>pivå!Q33</f>
        <v>us</v>
      </c>
      <c r="P34" s="23">
        <f>pivå!R33</f>
        <v>68.400000000000006</v>
      </c>
      <c r="Q34" s="23">
        <f>pivå!S33</f>
        <v>67.174369749999997</v>
      </c>
      <c r="R34" s="23">
        <f>pivå!T33</f>
        <v>68.099999999999994</v>
      </c>
      <c r="S34" s="23">
        <f>pivå!U33</f>
        <v>66.24742268</v>
      </c>
      <c r="T34" s="23">
        <f>pivå!V33</f>
        <v>63.5</v>
      </c>
      <c r="U34" s="23">
        <f>pivå!W33</f>
        <v>72.099999999999994</v>
      </c>
      <c r="V34" s="23">
        <f>pivå!X33</f>
        <v>67.099999999999994</v>
      </c>
      <c r="W34" s="23">
        <f>pivå!Y33</f>
        <v>68.3</v>
      </c>
      <c r="X34" s="23">
        <f>pivå!Z33</f>
        <v>59.555555560000002</v>
      </c>
      <c r="Y34" s="23">
        <f>pivå!AA33</f>
        <v>69</v>
      </c>
      <c r="Z34" s="23">
        <f>pivå!AB33</f>
        <v>71.099999999999994</v>
      </c>
      <c r="AA34" s="23">
        <f>pivå!AC33</f>
        <v>69.5</v>
      </c>
      <c r="AB34" s="137">
        <f>pivå!AD33</f>
        <v>67.75</v>
      </c>
      <c r="AC34" s="150"/>
      <c r="AD34" s="154">
        <f>IF(Pilar!$B34=1,IF(pivå!AE33&gt;Tidigare_värde!AE33,-1,1),IF(pivå!AE33&lt;Tidigare_värde!AE33,-1,1))*((Tidigare_värde!AE33+1)/(Tidigare_värde!AE33+1))*((pivå!AE33+1)/(pivå!AE33+1))</f>
        <v>1</v>
      </c>
      <c r="AE34" s="153">
        <f>IF(Pilar!$B34=1,IF(pivå!J33&gt;Tidigare_värde!J33,-1,1),IF(pivå!J33&lt;Tidigare_värde!J33,-1,1))*((Tidigare_värde!J33+1)/(Tidigare_värde!J33+1))*((pivå!J33+1)/(pivå!J33+1))</f>
        <v>1</v>
      </c>
      <c r="AF34" s="153">
        <f>IF(Pilar!$B34=1,IF(pivå!K33&gt;Tidigare_värde!K33,-1,1),IF(pivå!K33&lt;Tidigare_värde!K33,-1,1))*((Tidigare_värde!K33+1)/(Tidigare_värde!K33+1))*((pivå!K33+1)/(pivå!K33+1))</f>
        <v>1</v>
      </c>
      <c r="AG34" s="153">
        <f>IF(Pilar!$B34=1,IF(pivå!L33&gt;Tidigare_värde!L33,-1,1),IF(pivå!L33&lt;Tidigare_värde!L33,-1,1))*((Tidigare_värde!L33+1)/(Tidigare_värde!L33+1))*((pivå!L33+1)/(pivå!L33+1))</f>
        <v>1</v>
      </c>
      <c r="AH34" s="153">
        <f>IF(Pilar!$B34=1,IF(pivå!M33&gt;Tidigare_värde!M33,-1,1),IF(pivå!M33&lt;Tidigare_värde!M33,-1,1))*((Tidigare_värde!M33+1)/(Tidigare_värde!M33+1))*((pivå!M33+1)/(pivå!M33+1))</f>
        <v>1</v>
      </c>
      <c r="AI34" s="153">
        <f>IF(Pilar!$B34=1,IF(pivå!N33&gt;Tidigare_värde!N33,-1,1),IF(pivå!N33&lt;Tidigare_värde!N33,-1,1))*((Tidigare_värde!N33+1)/(Tidigare_värde!N33+1))*((pivå!N33+1)/(pivå!N33+1))</f>
        <v>-1</v>
      </c>
      <c r="AJ34" s="153">
        <f>IF(Pilar!$B34=1,IF(pivå!O33&gt;Tidigare_värde!O33,-1,1),IF(pivå!O33&lt;Tidigare_värde!O33,-1,1))*((Tidigare_värde!O33+1)/(Tidigare_värde!O33+1))*((pivå!O33+1)/(pivå!O33+1))</f>
        <v>1</v>
      </c>
      <c r="AK34" s="153">
        <f>IF(Pilar!$B34=1,IF(pivå!P33&gt;Tidigare_värde!P33,-1,1),IF(pivå!P33&lt;Tidigare_värde!P33,-1,1))*((Tidigare_värde!P33+1)/(Tidigare_värde!P33+1))*((pivå!P33+1)/(pivå!P33+1))</f>
        <v>-1</v>
      </c>
      <c r="AL34" s="153" t="e">
        <f>IF(Pilar!$B34=1,IF(pivå!Q33&gt;Tidigare_värde!Q33,-1,1),IF(pivå!Q33&lt;Tidigare_värde!Q33,-1,1))*((Tidigare_värde!Q33+1)/(Tidigare_värde!Q33+1))*((pivå!Q33+1)/(pivå!Q33+1))</f>
        <v>#VALUE!</v>
      </c>
      <c r="AM34" s="153">
        <f>IF(Pilar!$B34=1,IF(pivå!R33&gt;Tidigare_värde!R33,-1,1),IF(pivå!R33&lt;Tidigare_värde!R33,-1,1))*((Tidigare_värde!R33+1)/(Tidigare_värde!R33+1))*((pivå!R33+1)/(pivå!R33+1))</f>
        <v>-1</v>
      </c>
      <c r="AN34" s="153">
        <f>IF(Pilar!$B34=1,IF(pivå!S33&gt;Tidigare_värde!S33,-1,1),IF(pivå!S33&lt;Tidigare_värde!S33,-1,1))*((Tidigare_värde!S33+1)/(Tidigare_värde!S33+1))*((pivå!S33+1)/(pivå!S33+1))</f>
        <v>1</v>
      </c>
      <c r="AO34" s="153">
        <f>IF(Pilar!$B34=1,IF(pivå!T33&gt;Tidigare_värde!T33,-1,1),IF(pivå!T33&lt;Tidigare_värde!T33,-1,1))*((Tidigare_värde!T33+1)/(Tidigare_värde!T33+1))*((pivå!T33+1)/(pivå!T33+1))</f>
        <v>1</v>
      </c>
      <c r="AP34" s="153">
        <f>IF(Pilar!$B34=1,IF(pivå!U33&gt;Tidigare_värde!U33,-1,1),IF(pivå!U33&lt;Tidigare_värde!U33,-1,1))*((Tidigare_värde!U33+1)/(Tidigare_värde!U33+1))*((pivå!U33+1)/(pivå!U33+1))</f>
        <v>-1</v>
      </c>
      <c r="AQ34" s="153">
        <f>IF(Pilar!$B34=1,IF(pivå!V33&gt;Tidigare_värde!V33,-1,1),IF(pivå!V33&lt;Tidigare_värde!V33,-1,1))*((Tidigare_värde!V33+1)/(Tidigare_värde!V33+1))*((pivå!V33+1)/(pivå!V33+1))</f>
        <v>1</v>
      </c>
      <c r="AR34" s="153">
        <f>IF(Pilar!$B34=1,IF(pivå!W33&gt;Tidigare_värde!W33,-1,1),IF(pivå!W33&lt;Tidigare_värde!W33,-1,1))*((Tidigare_värde!W33+1)/(Tidigare_värde!W33+1))*((pivå!W33+1)/(pivå!W33+1))</f>
        <v>-1</v>
      </c>
      <c r="AS34" s="153">
        <f>IF(Pilar!$B34=1,IF(pivå!X33&gt;Tidigare_värde!X33,-1,1),IF(pivå!X33&lt;Tidigare_värde!X33,-1,1))*((Tidigare_värde!X33+1)/(Tidigare_värde!X33+1))*((pivå!X33+1)/(pivå!X33+1))</f>
        <v>1</v>
      </c>
      <c r="AT34" s="153">
        <f>IF(Pilar!$B34=1,IF(pivå!Y33&gt;Tidigare_värde!Y33,-1,1),IF(pivå!Y33&lt;Tidigare_värde!Y33,-1,1))*((Tidigare_värde!Y33+1)/(Tidigare_värde!Y33+1))*((pivå!Y33+1)/(pivå!Y33+1))</f>
        <v>1</v>
      </c>
      <c r="AU34" s="153">
        <f>IF(Pilar!$B34=1,IF(pivå!Z33&gt;Tidigare_värde!Z33,-1,1),IF(pivå!Z33&lt;Tidigare_värde!Z33,-1,1))*((Tidigare_värde!Z33+1)/(Tidigare_värde!Z33+1))*((pivå!Z33+1)/(pivå!Z33+1))</f>
        <v>1</v>
      </c>
      <c r="AV34" s="153">
        <f>IF(Pilar!$B34=1,IF(pivå!AA33&gt;Tidigare_värde!AA33,-1,1),IF(pivå!AA33&lt;Tidigare_värde!AA33,-1,1))*((Tidigare_värde!AA33+1)/(Tidigare_värde!AA33+1))*((pivå!AA33+1)/(pivå!AA33+1))</f>
        <v>1</v>
      </c>
      <c r="AW34" s="153">
        <f>IF(Pilar!$B34=1,IF(pivå!AB33&gt;Tidigare_värde!AB33,-1,1),IF(pivå!AB33&lt;Tidigare_värde!AB33,-1,1))*((Tidigare_värde!AB33+1)/(Tidigare_värde!AB33+1))*((pivå!AB33+1)/(pivå!AB33+1))</f>
        <v>1</v>
      </c>
      <c r="AX34" s="153">
        <f>IF(Pilar!$B34=1,IF(pivå!AC33&gt;Tidigare_värde!AC33,-1,1),IF(pivå!AC33&lt;Tidigare_värde!AC33,-1,1))*((Tidigare_värde!AC33+1)/(Tidigare_värde!AC33+1))*((pivå!AC33+1)/(pivå!AC33+1))</f>
        <v>-1</v>
      </c>
      <c r="AY34" s="153">
        <f>IF(Pilar!$B34=1,IF(pivå!AD33&gt;Tidigare_värde!AD33,-1,1),IF(pivå!AD33&lt;Tidigare_värde!AD33,-1,1))*((Tidigare_värde!AD33+1)/(Tidigare_värde!AD33+1))*((pivå!AD33+1)/(pivå!AD33+1))</f>
        <v>-1</v>
      </c>
      <c r="AZ34" s="17"/>
      <c r="BA34" s="17"/>
      <c r="BB34" s="17"/>
      <c r="BC34" s="17"/>
      <c r="BD34" s="17"/>
      <c r="BE34" s="17"/>
      <c r="BF34" s="17"/>
      <c r="BG34" s="18">
        <f t="shared" si="0"/>
        <v>69.5</v>
      </c>
      <c r="BH34" s="18" t="e">
        <f t="shared" si="1"/>
        <v>#DIV/0!</v>
      </c>
      <c r="BI34" s="19">
        <f t="shared" si="2"/>
        <v>69.5</v>
      </c>
      <c r="BJ34" s="19">
        <f t="shared" si="3"/>
        <v>67.174369749999997</v>
      </c>
      <c r="BM34" s="21">
        <f t="shared" si="4"/>
        <v>75.3</v>
      </c>
      <c r="BN34" s="22">
        <f t="shared" si="5"/>
        <v>59.555555560000002</v>
      </c>
    </row>
    <row r="35" spans="1:66" s="20" customFormat="1" ht="10.5" customHeight="1">
      <c r="A35" s="116">
        <f t="shared" si="6"/>
        <v>84.057694913500001</v>
      </c>
      <c r="B35" s="105">
        <f>pivå!I34</f>
        <v>0</v>
      </c>
      <c r="C35" s="120" t="str">
        <f>pivå!G34</f>
        <v>(tom)</v>
      </c>
      <c r="D35" s="103">
        <f>pivå!C34</f>
        <v>0</v>
      </c>
      <c r="E35" s="112">
        <f>pivå!D34</f>
        <v>17</v>
      </c>
      <c r="F35" s="15" t="str">
        <f>pivå!F34</f>
        <v>Förväntad hjälp vid besök</v>
      </c>
      <c r="G35" s="32">
        <f>pivå!AE34</f>
        <v>84.06483394</v>
      </c>
      <c r="H35" s="23">
        <f>pivå!J34</f>
        <v>83.723693139999995</v>
      </c>
      <c r="I35" s="23">
        <f>pivå!K34</f>
        <v>86.271676299999996</v>
      </c>
      <c r="J35" s="23">
        <f>pivå!L34</f>
        <v>80.567375889999994</v>
      </c>
      <c r="K35" s="23">
        <f>pivå!M34</f>
        <v>82.841068919999998</v>
      </c>
      <c r="L35" s="23">
        <f>pivå!N34</f>
        <v>85.190409029999998</v>
      </c>
      <c r="M35" s="23">
        <f>pivå!O34</f>
        <v>83.094555869999994</v>
      </c>
      <c r="N35" s="23">
        <f>pivå!P34</f>
        <v>84.560906520000003</v>
      </c>
      <c r="O35" s="39" t="str">
        <f>pivå!Q34</f>
        <v>us</v>
      </c>
      <c r="P35" s="23">
        <f>pivå!R34</f>
        <v>83.613445380000002</v>
      </c>
      <c r="Q35" s="23">
        <f>pivå!S34</f>
        <v>85.077567099999996</v>
      </c>
      <c r="R35" s="23">
        <f>pivå!T34</f>
        <v>86.8630201</v>
      </c>
      <c r="S35" s="23">
        <f>pivå!U34</f>
        <v>83.490360920000001</v>
      </c>
      <c r="T35" s="23">
        <f>pivå!V34</f>
        <v>86.134453780000001</v>
      </c>
      <c r="U35" s="23">
        <f>pivå!W34</f>
        <v>84.895104900000007</v>
      </c>
      <c r="V35" s="23">
        <f>pivå!X34</f>
        <v>82.8125</v>
      </c>
      <c r="W35" s="23">
        <f>pivå!Y34</f>
        <v>82.714285709999999</v>
      </c>
      <c r="X35" s="23">
        <f>pivå!Z34</f>
        <v>81.239669419999998</v>
      </c>
      <c r="Y35" s="23">
        <f>pivå!AA34</f>
        <v>83.356643360000007</v>
      </c>
      <c r="Z35" s="23">
        <f>pivå!AB34</f>
        <v>82.844574780000002</v>
      </c>
      <c r="AA35" s="23">
        <f>pivå!AC34</f>
        <v>88.517441860000005</v>
      </c>
      <c r="AB35" s="137">
        <f>pivå!AD34</f>
        <v>83.345145290000005</v>
      </c>
      <c r="AC35" s="150"/>
      <c r="AD35" s="154">
        <f>IF(Pilar!$B35=1,IF(pivå!AE34&gt;Tidigare_värde!AE34,-1,1),IF(pivå!AE34&lt;Tidigare_värde!AE34,-1,1))*((Tidigare_värde!AE34+1)/(Tidigare_värde!AE34+1))*((pivå!AE34+1)/(pivå!AE34+1))</f>
        <v>1</v>
      </c>
      <c r="AE35" s="153">
        <f>IF(Pilar!$B35=1,IF(pivå!J34&gt;Tidigare_värde!J34,-1,1),IF(pivå!J34&lt;Tidigare_värde!J34,-1,1))*((Tidigare_värde!J34+1)/(Tidigare_värde!J34+1))*((pivå!J34+1)/(pivå!J34+1))</f>
        <v>1</v>
      </c>
      <c r="AF35" s="153">
        <f>IF(Pilar!$B35=1,IF(pivå!K34&gt;Tidigare_värde!K34,-1,1),IF(pivå!K34&lt;Tidigare_värde!K34,-1,1))*((Tidigare_värde!K34+1)/(Tidigare_värde!K34+1))*((pivå!K34+1)/(pivå!K34+1))</f>
        <v>1</v>
      </c>
      <c r="AG35" s="153">
        <f>IF(Pilar!$B35=1,IF(pivå!L34&gt;Tidigare_värde!L34,-1,1),IF(pivå!L34&lt;Tidigare_värde!L34,-1,1))*((Tidigare_värde!L34+1)/(Tidigare_värde!L34+1))*((pivå!L34+1)/(pivå!L34+1))</f>
        <v>-1</v>
      </c>
      <c r="AH35" s="153">
        <f>IF(Pilar!$B35=1,IF(pivå!M34&gt;Tidigare_värde!M34,-1,1),IF(pivå!M34&lt;Tidigare_värde!M34,-1,1))*((Tidigare_värde!M34+1)/(Tidigare_värde!M34+1))*((pivå!M34+1)/(pivå!M34+1))</f>
        <v>1</v>
      </c>
      <c r="AI35" s="153">
        <f>IF(Pilar!$B35=1,IF(pivå!N34&gt;Tidigare_värde!N34,-1,1),IF(pivå!N34&lt;Tidigare_värde!N34,-1,1))*((Tidigare_värde!N34+1)/(Tidigare_värde!N34+1))*((pivå!N34+1)/(pivå!N34+1))</f>
        <v>1</v>
      </c>
      <c r="AJ35" s="153">
        <f>IF(Pilar!$B35=1,IF(pivå!O34&gt;Tidigare_värde!O34,-1,1),IF(pivå!O34&lt;Tidigare_värde!O34,-1,1))*((Tidigare_värde!O34+1)/(Tidigare_värde!O34+1))*((pivå!O34+1)/(pivå!O34+1))</f>
        <v>1</v>
      </c>
      <c r="AK35" s="153">
        <f>IF(Pilar!$B35=1,IF(pivå!P34&gt;Tidigare_värde!P34,-1,1),IF(pivå!P34&lt;Tidigare_värde!P34,-1,1))*((Tidigare_värde!P34+1)/(Tidigare_värde!P34+1))*((pivå!P34+1)/(pivå!P34+1))</f>
        <v>-1</v>
      </c>
      <c r="AL35" s="153" t="e">
        <f>IF(Pilar!$B35=1,IF(pivå!Q34&gt;Tidigare_värde!Q34,-1,1),IF(pivå!Q34&lt;Tidigare_värde!Q34,-1,1))*((Tidigare_värde!Q34+1)/(Tidigare_värde!Q34+1))*((pivå!Q34+1)/(pivå!Q34+1))</f>
        <v>#VALUE!</v>
      </c>
      <c r="AM35" s="153">
        <f>IF(Pilar!$B35=1,IF(pivå!R34&gt;Tidigare_värde!R34,-1,1),IF(pivå!R34&lt;Tidigare_värde!R34,-1,1))*((Tidigare_värde!R34+1)/(Tidigare_värde!R34+1))*((pivå!R34+1)/(pivå!R34+1))</f>
        <v>-1</v>
      </c>
      <c r="AN35" s="153">
        <f>IF(Pilar!$B35=1,IF(pivå!S34&gt;Tidigare_värde!S34,-1,1),IF(pivå!S34&lt;Tidigare_värde!S34,-1,1))*((Tidigare_värde!S34+1)/(Tidigare_värde!S34+1))*((pivå!S34+1)/(pivå!S34+1))</f>
        <v>1</v>
      </c>
      <c r="AO35" s="153">
        <f>IF(Pilar!$B35=1,IF(pivå!T34&gt;Tidigare_värde!T34,-1,1),IF(pivå!T34&lt;Tidigare_värde!T34,-1,1))*((Tidigare_värde!T34+1)/(Tidigare_värde!T34+1))*((pivå!T34+1)/(pivå!T34+1))</f>
        <v>1</v>
      </c>
      <c r="AP35" s="153">
        <f>IF(Pilar!$B35=1,IF(pivå!U34&gt;Tidigare_värde!U34,-1,1),IF(pivå!U34&lt;Tidigare_värde!U34,-1,1))*((Tidigare_värde!U34+1)/(Tidigare_värde!U34+1))*((pivå!U34+1)/(pivå!U34+1))</f>
        <v>1</v>
      </c>
      <c r="AQ35" s="153">
        <f>IF(Pilar!$B35=1,IF(pivå!V34&gt;Tidigare_värde!V34,-1,1),IF(pivå!V34&lt;Tidigare_värde!V34,-1,1))*((Tidigare_värde!V34+1)/(Tidigare_värde!V34+1))*((pivå!V34+1)/(pivå!V34+1))</f>
        <v>1</v>
      </c>
      <c r="AR35" s="153">
        <f>IF(Pilar!$B35=1,IF(pivå!W34&gt;Tidigare_värde!W34,-1,1),IF(pivå!W34&lt;Tidigare_värde!W34,-1,1))*((Tidigare_värde!W34+1)/(Tidigare_värde!W34+1))*((pivå!W34+1)/(pivå!W34+1))</f>
        <v>1</v>
      </c>
      <c r="AS35" s="153">
        <f>IF(Pilar!$B35=1,IF(pivå!X34&gt;Tidigare_värde!X34,-1,1),IF(pivå!X34&lt;Tidigare_värde!X34,-1,1))*((Tidigare_värde!X34+1)/(Tidigare_värde!X34+1))*((pivå!X34+1)/(pivå!X34+1))</f>
        <v>1</v>
      </c>
      <c r="AT35" s="153">
        <f>IF(Pilar!$B35=1,IF(pivå!Y34&gt;Tidigare_värde!Y34,-1,1),IF(pivå!Y34&lt;Tidigare_värde!Y34,-1,1))*((Tidigare_värde!Y34+1)/(Tidigare_värde!Y34+1))*((pivå!Y34+1)/(pivå!Y34+1))</f>
        <v>1</v>
      </c>
      <c r="AU35" s="153">
        <f>IF(Pilar!$B35=1,IF(pivå!Z34&gt;Tidigare_värde!Z34,-1,1),IF(pivå!Z34&lt;Tidigare_värde!Z34,-1,1))*((Tidigare_värde!Z34+1)/(Tidigare_värde!Z34+1))*((pivå!Z34+1)/(pivå!Z34+1))</f>
        <v>-1</v>
      </c>
      <c r="AV35" s="153">
        <f>IF(Pilar!$B35=1,IF(pivå!AA34&gt;Tidigare_värde!AA34,-1,1),IF(pivå!AA34&lt;Tidigare_värde!AA34,-1,1))*((Tidigare_värde!AA34+1)/(Tidigare_värde!AA34+1))*((pivå!AA34+1)/(pivå!AA34+1))</f>
        <v>1</v>
      </c>
      <c r="AW35" s="153">
        <f>IF(Pilar!$B35=1,IF(pivå!AB34&gt;Tidigare_värde!AB34,-1,1),IF(pivå!AB34&lt;Tidigare_värde!AB34,-1,1))*((Tidigare_värde!AB34+1)/(Tidigare_värde!AB34+1))*((pivå!AB34+1)/(pivå!AB34+1))</f>
        <v>-1</v>
      </c>
      <c r="AX35" s="153">
        <f>IF(Pilar!$B35=1,IF(pivå!AC34&gt;Tidigare_värde!AC34,-1,1),IF(pivå!AC34&lt;Tidigare_värde!AC34,-1,1))*((Tidigare_värde!AC34+1)/(Tidigare_värde!AC34+1))*((pivå!AC34+1)/(pivå!AC34+1))</f>
        <v>1</v>
      </c>
      <c r="AY35" s="153">
        <f>IF(Pilar!$B35=1,IF(pivå!AD34&gt;Tidigare_värde!AD34,-1,1),IF(pivå!AD34&lt;Tidigare_värde!AD34,-1,1))*((Tidigare_värde!AD34+1)/(Tidigare_värde!AD34+1))*((pivå!AD34+1)/(pivå!AD34+1))</f>
        <v>1</v>
      </c>
      <c r="AZ35" s="17"/>
      <c r="BA35" s="17"/>
      <c r="BB35" s="17"/>
      <c r="BC35" s="17"/>
      <c r="BD35" s="17"/>
      <c r="BE35" s="17"/>
      <c r="BF35" s="17"/>
      <c r="BG35" s="18">
        <f t="shared" si="0"/>
        <v>84.895104900000007</v>
      </c>
      <c r="BH35" s="18" t="e">
        <f t="shared" si="1"/>
        <v>#DIV/0!</v>
      </c>
      <c r="BI35" s="19">
        <f t="shared" si="2"/>
        <v>84.895104900000007</v>
      </c>
      <c r="BJ35" s="19">
        <f t="shared" si="3"/>
        <v>83.094555869999994</v>
      </c>
      <c r="BM35" s="21">
        <f t="shared" si="4"/>
        <v>88.517441860000005</v>
      </c>
      <c r="BN35" s="22">
        <f t="shared" si="5"/>
        <v>80.567375889999994</v>
      </c>
    </row>
    <row r="36" spans="1:66" s="20" customFormat="1" ht="10.5" customHeight="1">
      <c r="A36" s="116">
        <f t="shared" si="6"/>
        <v>83.825918678999997</v>
      </c>
      <c r="B36" s="105">
        <f>pivå!I35</f>
        <v>0</v>
      </c>
      <c r="C36" s="120" t="str">
        <f>pivå!G35</f>
        <v>(tom)</v>
      </c>
      <c r="D36" s="103" t="str">
        <f>pivå!C35</f>
        <v>Tillgänglighet</v>
      </c>
      <c r="E36" s="112">
        <f>pivå!D35</f>
        <v>18</v>
      </c>
      <c r="F36" s="15" t="str">
        <f>pivå!F35</f>
        <v>Rimlig väntetid vid besök på vårdcentral</v>
      </c>
      <c r="G36" s="32">
        <f>pivå!AE35</f>
        <v>84.880288620000002</v>
      </c>
      <c r="H36" s="23">
        <f>pivå!J35</f>
        <v>86.286731970000005</v>
      </c>
      <c r="I36" s="23">
        <f>pivå!K35</f>
        <v>80.147058819999998</v>
      </c>
      <c r="J36" s="23">
        <f>pivå!L35</f>
        <v>75.796178339999997</v>
      </c>
      <c r="K36" s="23">
        <f>pivå!M35</f>
        <v>79.452054790000005</v>
      </c>
      <c r="L36" s="23">
        <f>pivå!N35</f>
        <v>85.826771649999998</v>
      </c>
      <c r="M36" s="23">
        <f>pivå!O35</f>
        <v>83.45323741</v>
      </c>
      <c r="N36" s="23">
        <f>pivå!P35</f>
        <v>86.792452830000002</v>
      </c>
      <c r="O36" s="39" t="str">
        <f>pivå!Q35</f>
        <v>us</v>
      </c>
      <c r="P36" s="23">
        <f>pivå!R35</f>
        <v>81.355932199999998</v>
      </c>
      <c r="Q36" s="23">
        <f>pivå!S35</f>
        <v>83.308931189999996</v>
      </c>
      <c r="R36" s="23">
        <f>pivå!T35</f>
        <v>92.1182266</v>
      </c>
      <c r="S36" s="23">
        <f>pivå!U35</f>
        <v>85.949764520000002</v>
      </c>
      <c r="T36" s="23">
        <f>pivå!V35</f>
        <v>87.5</v>
      </c>
      <c r="U36" s="23">
        <f>pivå!W35</f>
        <v>77.777777779999994</v>
      </c>
      <c r="V36" s="23">
        <f>pivå!X35</f>
        <v>83.615819209999998</v>
      </c>
      <c r="W36" s="23">
        <f>pivå!Y35</f>
        <v>85.185185189999999</v>
      </c>
      <c r="X36" s="23">
        <f>pivå!Z35</f>
        <v>83.710407239999995</v>
      </c>
      <c r="Y36" s="23">
        <f>pivå!AA35</f>
        <v>87.804878049999999</v>
      </c>
      <c r="Z36" s="23">
        <f>pivå!AB35</f>
        <v>82.758620690000001</v>
      </c>
      <c r="AA36" s="23">
        <f>pivå!AC35</f>
        <v>86.309523810000002</v>
      </c>
      <c r="AB36" s="137">
        <f>pivå!AD35</f>
        <v>81.36882129</v>
      </c>
      <c r="AC36" s="150"/>
      <c r="AD36" s="154">
        <f>IF(Pilar!$B36=1,IF(pivå!AE35&gt;Tidigare_värde!AE35,-1,1),IF(pivå!AE35&lt;Tidigare_värde!AE35,-1,1))*((Tidigare_värde!AE35+1)/(Tidigare_värde!AE35+1))*((pivå!AE35+1)/(pivå!AE35+1))</f>
        <v>1</v>
      </c>
      <c r="AE36" s="153">
        <f>IF(Pilar!$B36=1,IF(pivå!J35&gt;Tidigare_värde!J35,-1,1),IF(pivå!J35&lt;Tidigare_värde!J35,-1,1))*((Tidigare_värde!J35+1)/(Tidigare_värde!J35+1))*((pivå!J35+1)/(pivå!J35+1))</f>
        <v>1</v>
      </c>
      <c r="AF36" s="153">
        <f>IF(Pilar!$B36=1,IF(pivå!K35&gt;Tidigare_värde!K35,-1,1),IF(pivå!K35&lt;Tidigare_värde!K35,-1,1))*((Tidigare_värde!K35+1)/(Tidigare_värde!K35+1))*((pivå!K35+1)/(pivå!K35+1))</f>
        <v>1</v>
      </c>
      <c r="AG36" s="153">
        <f>IF(Pilar!$B36=1,IF(pivå!L35&gt;Tidigare_värde!L35,-1,1),IF(pivå!L35&lt;Tidigare_värde!L35,-1,1))*((Tidigare_värde!L35+1)/(Tidigare_värde!L35+1))*((pivå!L35+1)/(pivå!L35+1))</f>
        <v>1</v>
      </c>
      <c r="AH36" s="153">
        <f>IF(Pilar!$B36=1,IF(pivå!M35&gt;Tidigare_värde!M35,-1,1),IF(pivå!M35&lt;Tidigare_värde!M35,-1,1))*((Tidigare_värde!M35+1)/(Tidigare_värde!M35+1))*((pivå!M35+1)/(pivå!M35+1))</f>
        <v>1</v>
      </c>
      <c r="AI36" s="153">
        <f>IF(Pilar!$B36=1,IF(pivå!N35&gt;Tidigare_värde!N35,-1,1),IF(pivå!N35&lt;Tidigare_värde!N35,-1,1))*((Tidigare_värde!N35+1)/(Tidigare_värde!N35+1))*((pivå!N35+1)/(pivå!N35+1))</f>
        <v>1</v>
      </c>
      <c r="AJ36" s="153">
        <f>IF(Pilar!$B36=1,IF(pivå!O35&gt;Tidigare_värde!O35,-1,1),IF(pivå!O35&lt;Tidigare_värde!O35,-1,1))*((Tidigare_värde!O35+1)/(Tidigare_värde!O35+1))*((pivå!O35+1)/(pivå!O35+1))</f>
        <v>1</v>
      </c>
      <c r="AK36" s="153">
        <f>IF(Pilar!$B36=1,IF(pivå!P35&gt;Tidigare_värde!P35,-1,1),IF(pivå!P35&lt;Tidigare_värde!P35,-1,1))*((Tidigare_värde!P35+1)/(Tidigare_värde!P35+1))*((pivå!P35+1)/(pivå!P35+1))</f>
        <v>-1</v>
      </c>
      <c r="AL36" s="153" t="e">
        <f>IF(Pilar!$B36=1,IF(pivå!Q35&gt;Tidigare_värde!Q35,-1,1),IF(pivå!Q35&lt;Tidigare_värde!Q35,-1,1))*((Tidigare_värde!Q35+1)/(Tidigare_värde!Q35+1))*((pivå!Q35+1)/(pivå!Q35+1))</f>
        <v>#VALUE!</v>
      </c>
      <c r="AM36" s="153">
        <f>IF(Pilar!$B36=1,IF(pivå!R35&gt;Tidigare_värde!R35,-1,1),IF(pivå!R35&lt;Tidigare_värde!R35,-1,1))*((Tidigare_värde!R35+1)/(Tidigare_värde!R35+1))*((pivå!R35+1)/(pivå!R35+1))</f>
        <v>-1</v>
      </c>
      <c r="AN36" s="153">
        <f>IF(Pilar!$B36=1,IF(pivå!S35&gt;Tidigare_värde!S35,-1,1),IF(pivå!S35&lt;Tidigare_värde!S35,-1,1))*((Tidigare_värde!S35+1)/(Tidigare_värde!S35+1))*((pivå!S35+1)/(pivå!S35+1))</f>
        <v>1</v>
      </c>
      <c r="AO36" s="153">
        <f>IF(Pilar!$B36=1,IF(pivå!T35&gt;Tidigare_värde!T35,-1,1),IF(pivå!T35&lt;Tidigare_värde!T35,-1,1))*((Tidigare_värde!T35+1)/(Tidigare_värde!T35+1))*((pivå!T35+1)/(pivå!T35+1))</f>
        <v>1</v>
      </c>
      <c r="AP36" s="153">
        <f>IF(Pilar!$B36=1,IF(pivå!U35&gt;Tidigare_värde!U35,-1,1),IF(pivå!U35&lt;Tidigare_värde!U35,-1,1))*((Tidigare_värde!U35+1)/(Tidigare_värde!U35+1))*((pivå!U35+1)/(pivå!U35+1))</f>
        <v>1</v>
      </c>
      <c r="AQ36" s="153">
        <f>IF(Pilar!$B36=1,IF(pivå!V35&gt;Tidigare_värde!V35,-1,1),IF(pivå!V35&lt;Tidigare_värde!V35,-1,1))*((Tidigare_värde!V35+1)/(Tidigare_värde!V35+1))*((pivå!V35+1)/(pivå!V35+1))</f>
        <v>1</v>
      </c>
      <c r="AR36" s="153">
        <f>IF(Pilar!$B36=1,IF(pivå!W35&gt;Tidigare_värde!W35,-1,1),IF(pivå!W35&lt;Tidigare_värde!W35,-1,1))*((Tidigare_värde!W35+1)/(Tidigare_värde!W35+1))*((pivå!W35+1)/(pivå!W35+1))</f>
        <v>1</v>
      </c>
      <c r="AS36" s="153">
        <f>IF(Pilar!$B36=1,IF(pivå!X35&gt;Tidigare_värde!X35,-1,1),IF(pivå!X35&lt;Tidigare_värde!X35,-1,1))*((Tidigare_värde!X35+1)/(Tidigare_värde!X35+1))*((pivå!X35+1)/(pivå!X35+1))</f>
        <v>1</v>
      </c>
      <c r="AT36" s="153">
        <f>IF(Pilar!$B36=1,IF(pivå!Y35&gt;Tidigare_värde!Y35,-1,1),IF(pivå!Y35&lt;Tidigare_värde!Y35,-1,1))*((Tidigare_värde!Y35+1)/(Tidigare_värde!Y35+1))*((pivå!Y35+1)/(pivå!Y35+1))</f>
        <v>1</v>
      </c>
      <c r="AU36" s="153">
        <f>IF(Pilar!$B36=1,IF(pivå!Z35&gt;Tidigare_värde!Z35,-1,1),IF(pivå!Z35&lt;Tidigare_värde!Z35,-1,1))*((Tidigare_värde!Z35+1)/(Tidigare_värde!Z35+1))*((pivå!Z35+1)/(pivå!Z35+1))</f>
        <v>1</v>
      </c>
      <c r="AV36" s="153">
        <f>IF(Pilar!$B36=1,IF(pivå!AA35&gt;Tidigare_värde!AA35,-1,1),IF(pivå!AA35&lt;Tidigare_värde!AA35,-1,1))*((Tidigare_värde!AA35+1)/(Tidigare_värde!AA35+1))*((pivå!AA35+1)/(pivå!AA35+1))</f>
        <v>1</v>
      </c>
      <c r="AW36" s="153">
        <f>IF(Pilar!$B36=1,IF(pivå!AB35&gt;Tidigare_värde!AB35,-1,1),IF(pivå!AB35&lt;Tidigare_värde!AB35,-1,1))*((Tidigare_värde!AB35+1)/(Tidigare_värde!AB35+1))*((pivå!AB35+1)/(pivå!AB35+1))</f>
        <v>1</v>
      </c>
      <c r="AX36" s="153">
        <f>IF(Pilar!$B36=1,IF(pivå!AC35&gt;Tidigare_värde!AC35,-1,1),IF(pivå!AC35&lt;Tidigare_värde!AC35,-1,1))*((Tidigare_värde!AC35+1)/(Tidigare_värde!AC35+1))*((pivå!AC35+1)/(pivå!AC35+1))</f>
        <v>1</v>
      </c>
      <c r="AY36" s="153">
        <f>IF(Pilar!$B36=1,IF(pivå!AD35&gt;Tidigare_värde!AD35,-1,1),IF(pivå!AD35&lt;Tidigare_värde!AD35,-1,1))*((Tidigare_värde!AD35+1)/(Tidigare_värde!AD35+1))*((pivå!AD35+1)/(pivå!AD35+1))</f>
        <v>1</v>
      </c>
      <c r="AZ36" s="17"/>
      <c r="BA36" s="17"/>
      <c r="BB36" s="17"/>
      <c r="BC36" s="17"/>
      <c r="BD36" s="17"/>
      <c r="BE36" s="17"/>
      <c r="BF36" s="17"/>
      <c r="BG36" s="18">
        <f t="shared" si="0"/>
        <v>85.949764520000002</v>
      </c>
      <c r="BH36" s="18" t="e">
        <f t="shared" si="1"/>
        <v>#DIV/0!</v>
      </c>
      <c r="BI36" s="19">
        <f t="shared" si="2"/>
        <v>85.949764520000002</v>
      </c>
      <c r="BJ36" s="19">
        <f t="shared" si="3"/>
        <v>82.758620690000001</v>
      </c>
      <c r="BM36" s="21">
        <f t="shared" si="4"/>
        <v>92.1182266</v>
      </c>
      <c r="BN36" s="22">
        <f t="shared" si="5"/>
        <v>75.796178339999997</v>
      </c>
    </row>
    <row r="37" spans="1:66" s="20" customFormat="1" ht="10.5" customHeight="1">
      <c r="A37" s="116">
        <f t="shared" si="6"/>
        <v>58.294977729499976</v>
      </c>
      <c r="B37" s="105">
        <f>pivå!I36</f>
        <v>0</v>
      </c>
      <c r="C37" s="120" t="str">
        <f>pivå!G36</f>
        <v>(tom)</v>
      </c>
      <c r="D37" s="103">
        <f>pivå!C36</f>
        <v>0</v>
      </c>
      <c r="E37" s="112">
        <f>pivå!D36</f>
        <v>19</v>
      </c>
      <c r="F37" s="15" t="str">
        <f>pivå!F36</f>
        <v>Vårdcentralers tillgänglighet per telefon</v>
      </c>
      <c r="G37" s="32">
        <f>pivå!AE36</f>
        <v>59.415403990000001</v>
      </c>
      <c r="H37" s="23">
        <f>pivå!J36</f>
        <v>62.687179489999998</v>
      </c>
      <c r="I37" s="23">
        <f>pivå!K36</f>
        <v>50.501672239999998</v>
      </c>
      <c r="J37" s="23">
        <f>pivå!L36</f>
        <v>58.757961780000002</v>
      </c>
      <c r="K37" s="23">
        <f>pivå!M36</f>
        <v>66.185897440000005</v>
      </c>
      <c r="L37" s="23">
        <f>pivå!N36</f>
        <v>55.718954250000003</v>
      </c>
      <c r="M37" s="23">
        <f>pivå!O36</f>
        <v>59.284497440000003</v>
      </c>
      <c r="N37" s="23">
        <f>pivå!P36</f>
        <v>67.164179099999998</v>
      </c>
      <c r="O37" s="39" t="str">
        <f>pivå!Q36</f>
        <v>us</v>
      </c>
      <c r="P37" s="23">
        <f>pivå!R36</f>
        <v>66.356589150000005</v>
      </c>
      <c r="Q37" s="23">
        <f>pivå!S36</f>
        <v>44.165920620000001</v>
      </c>
      <c r="R37" s="23">
        <f>pivå!T36</f>
        <v>72.276159649999997</v>
      </c>
      <c r="S37" s="23">
        <f>pivå!U36</f>
        <v>63.226351350000002</v>
      </c>
      <c r="T37" s="23">
        <f>pivå!V36</f>
        <v>38.550247120000002</v>
      </c>
      <c r="U37" s="23">
        <f>pivå!W36</f>
        <v>61.320754719999996</v>
      </c>
      <c r="V37" s="23">
        <f>pivå!X36</f>
        <v>56.240601499999997</v>
      </c>
      <c r="W37" s="23">
        <f>pivå!Y36</f>
        <v>66.559485530000003</v>
      </c>
      <c r="X37" s="23">
        <f>pivå!Z36</f>
        <v>59.802955670000003</v>
      </c>
      <c r="Y37" s="23">
        <f>pivå!AA36</f>
        <v>52.786377709999996</v>
      </c>
      <c r="Z37" s="23">
        <f>pivå!AB36</f>
        <v>40.487804879999999</v>
      </c>
      <c r="AA37" s="23">
        <f>pivå!AC36</f>
        <v>57.240204429999999</v>
      </c>
      <c r="AB37" s="137">
        <f>pivå!AD36</f>
        <v>66.585760519999994</v>
      </c>
      <c r="AC37" s="150"/>
      <c r="AD37" s="154" t="e">
        <f>IF(Pilar!$B37=1,IF(pivå!AE36&gt;Tidigare_värde!AE36,-1,1),IF(pivå!AE36&lt;Tidigare_värde!AE36,-1,1))*((Tidigare_värde!AE36+1)/(Tidigare_värde!AE36+1))*((pivå!AE36+1)/(pivå!AE36+1))</f>
        <v>#VALUE!</v>
      </c>
      <c r="AE37" s="153" t="e">
        <f>IF(Pilar!$B37=1,IF(pivå!J36&gt;Tidigare_värde!J36,-1,1),IF(pivå!J36&lt;Tidigare_värde!J36,-1,1))*((Tidigare_värde!J36+1)/(Tidigare_värde!J36+1))*((pivå!J36+1)/(pivå!J36+1))</f>
        <v>#VALUE!</v>
      </c>
      <c r="AF37" s="153" t="e">
        <f>IF(Pilar!$B37=1,IF(pivå!K36&gt;Tidigare_värde!K36,-1,1),IF(pivå!K36&lt;Tidigare_värde!K36,-1,1))*((Tidigare_värde!K36+1)/(Tidigare_värde!K36+1))*((pivå!K36+1)/(pivå!K36+1))</f>
        <v>#VALUE!</v>
      </c>
      <c r="AG37" s="153" t="e">
        <f>IF(Pilar!$B37=1,IF(pivå!L36&gt;Tidigare_värde!L36,-1,1),IF(pivå!L36&lt;Tidigare_värde!L36,-1,1))*((Tidigare_värde!L36+1)/(Tidigare_värde!L36+1))*((pivå!L36+1)/(pivå!L36+1))</f>
        <v>#VALUE!</v>
      </c>
      <c r="AH37" s="153" t="e">
        <f>IF(Pilar!$B37=1,IF(pivå!M36&gt;Tidigare_värde!M36,-1,1),IF(pivå!M36&lt;Tidigare_värde!M36,-1,1))*((Tidigare_värde!M36+1)/(Tidigare_värde!M36+1))*((pivå!M36+1)/(pivå!M36+1))</f>
        <v>#VALUE!</v>
      </c>
      <c r="AI37" s="153" t="e">
        <f>IF(Pilar!$B37=1,IF(pivå!N36&gt;Tidigare_värde!N36,-1,1),IF(pivå!N36&lt;Tidigare_värde!N36,-1,1))*((Tidigare_värde!N36+1)/(Tidigare_värde!N36+1))*((pivå!N36+1)/(pivå!N36+1))</f>
        <v>#VALUE!</v>
      </c>
      <c r="AJ37" s="153" t="e">
        <f>IF(Pilar!$B37=1,IF(pivå!O36&gt;Tidigare_värde!O36,-1,1),IF(pivå!O36&lt;Tidigare_värde!O36,-1,1))*((Tidigare_värde!O36+1)/(Tidigare_värde!O36+1))*((pivå!O36+1)/(pivå!O36+1))</f>
        <v>#VALUE!</v>
      </c>
      <c r="AK37" s="153" t="e">
        <f>IF(Pilar!$B37=1,IF(pivå!P36&gt;Tidigare_värde!P36,-1,1),IF(pivå!P36&lt;Tidigare_värde!P36,-1,1))*((Tidigare_värde!P36+1)/(Tidigare_värde!P36+1))*((pivå!P36+1)/(pivå!P36+1))</f>
        <v>#VALUE!</v>
      </c>
      <c r="AL37" s="153" t="e">
        <f>IF(Pilar!$B37=1,IF(pivå!Q36&gt;Tidigare_värde!Q36,-1,1),IF(pivå!Q36&lt;Tidigare_värde!Q36,-1,1))*((Tidigare_värde!Q36+1)/(Tidigare_värde!Q36+1))*((pivå!Q36+1)/(pivå!Q36+1))</f>
        <v>#VALUE!</v>
      </c>
      <c r="AM37" s="153" t="e">
        <f>IF(Pilar!$B37=1,IF(pivå!R36&gt;Tidigare_värde!R36,-1,1),IF(pivå!R36&lt;Tidigare_värde!R36,-1,1))*((Tidigare_värde!R36+1)/(Tidigare_värde!R36+1))*((pivå!R36+1)/(pivå!R36+1))</f>
        <v>#VALUE!</v>
      </c>
      <c r="AN37" s="153" t="e">
        <f>IF(Pilar!$B37=1,IF(pivå!S36&gt;Tidigare_värde!S36,-1,1),IF(pivå!S36&lt;Tidigare_värde!S36,-1,1))*((Tidigare_värde!S36+1)/(Tidigare_värde!S36+1))*((pivå!S36+1)/(pivå!S36+1))</f>
        <v>#VALUE!</v>
      </c>
      <c r="AO37" s="153" t="e">
        <f>IF(Pilar!$B37=1,IF(pivå!T36&gt;Tidigare_värde!T36,-1,1),IF(pivå!T36&lt;Tidigare_värde!T36,-1,1))*((Tidigare_värde!T36+1)/(Tidigare_värde!T36+1))*((pivå!T36+1)/(pivå!T36+1))</f>
        <v>#VALUE!</v>
      </c>
      <c r="AP37" s="153" t="e">
        <f>IF(Pilar!$B37=1,IF(pivå!U36&gt;Tidigare_värde!U36,-1,1),IF(pivå!U36&lt;Tidigare_värde!U36,-1,1))*((Tidigare_värde!U36+1)/(Tidigare_värde!U36+1))*((pivå!U36+1)/(pivå!U36+1))</f>
        <v>#VALUE!</v>
      </c>
      <c r="AQ37" s="153" t="e">
        <f>IF(Pilar!$B37=1,IF(pivå!V36&gt;Tidigare_värde!V36,-1,1),IF(pivå!V36&lt;Tidigare_värde!V36,-1,1))*((Tidigare_värde!V36+1)/(Tidigare_värde!V36+1))*((pivå!V36+1)/(pivå!V36+1))</f>
        <v>#VALUE!</v>
      </c>
      <c r="AR37" s="153" t="e">
        <f>IF(Pilar!$B37=1,IF(pivå!W36&gt;Tidigare_värde!W36,-1,1),IF(pivå!W36&lt;Tidigare_värde!W36,-1,1))*((Tidigare_värde!W36+1)/(Tidigare_värde!W36+1))*((pivå!W36+1)/(pivå!W36+1))</f>
        <v>#VALUE!</v>
      </c>
      <c r="AS37" s="153" t="e">
        <f>IF(Pilar!$B37=1,IF(pivå!X36&gt;Tidigare_värde!X36,-1,1),IF(pivå!X36&lt;Tidigare_värde!X36,-1,1))*((Tidigare_värde!X36+1)/(Tidigare_värde!X36+1))*((pivå!X36+1)/(pivå!X36+1))</f>
        <v>#VALUE!</v>
      </c>
      <c r="AT37" s="153" t="e">
        <f>IF(Pilar!$B37=1,IF(pivå!Y36&gt;Tidigare_värde!Y36,-1,1),IF(pivå!Y36&lt;Tidigare_värde!Y36,-1,1))*((Tidigare_värde!Y36+1)/(Tidigare_värde!Y36+1))*((pivå!Y36+1)/(pivå!Y36+1))</f>
        <v>#VALUE!</v>
      </c>
      <c r="AU37" s="153" t="e">
        <f>IF(Pilar!$B37=1,IF(pivå!Z36&gt;Tidigare_värde!Z36,-1,1),IF(pivå!Z36&lt;Tidigare_värde!Z36,-1,1))*((Tidigare_värde!Z36+1)/(Tidigare_värde!Z36+1))*((pivå!Z36+1)/(pivå!Z36+1))</f>
        <v>#VALUE!</v>
      </c>
      <c r="AV37" s="153" t="e">
        <f>IF(Pilar!$B37=1,IF(pivå!AA36&gt;Tidigare_värde!AA36,-1,1),IF(pivå!AA36&lt;Tidigare_värde!AA36,-1,1))*((Tidigare_värde!AA36+1)/(Tidigare_värde!AA36+1))*((pivå!AA36+1)/(pivå!AA36+1))</f>
        <v>#VALUE!</v>
      </c>
      <c r="AW37" s="153" t="e">
        <f>IF(Pilar!$B37=1,IF(pivå!AB36&gt;Tidigare_värde!AB36,-1,1),IF(pivå!AB36&lt;Tidigare_värde!AB36,-1,1))*((Tidigare_värde!AB36+1)/(Tidigare_värde!AB36+1))*((pivå!AB36+1)/(pivå!AB36+1))</f>
        <v>#VALUE!</v>
      </c>
      <c r="AX37" s="153" t="e">
        <f>IF(Pilar!$B37=1,IF(pivå!AC36&gt;Tidigare_värde!AC36,-1,1),IF(pivå!AC36&lt;Tidigare_värde!AC36,-1,1))*((Tidigare_värde!AC36+1)/(Tidigare_värde!AC36+1))*((pivå!AC36+1)/(pivå!AC36+1))</f>
        <v>#VALUE!</v>
      </c>
      <c r="AY37" s="153" t="e">
        <f>IF(Pilar!$B37=1,IF(pivå!AD36&gt;Tidigare_värde!AD36,-1,1),IF(pivå!AD36&lt;Tidigare_värde!AD36,-1,1))*((Tidigare_värde!AD36+1)/(Tidigare_värde!AD36+1))*((pivå!AD36+1)/(pivå!AD36+1))</f>
        <v>#VALUE!</v>
      </c>
      <c r="AZ37" s="17"/>
      <c r="BA37" s="17"/>
      <c r="BB37" s="17"/>
      <c r="BC37" s="17"/>
      <c r="BD37" s="17"/>
      <c r="BE37" s="17"/>
      <c r="BF37" s="17"/>
      <c r="BG37" s="18">
        <f t="shared" si="0"/>
        <v>63.226351350000002</v>
      </c>
      <c r="BH37" s="18" t="e">
        <f t="shared" si="1"/>
        <v>#DIV/0!</v>
      </c>
      <c r="BI37" s="19">
        <f t="shared" si="2"/>
        <v>63.226351350000002</v>
      </c>
      <c r="BJ37" s="19">
        <f t="shared" si="3"/>
        <v>56.240601499999997</v>
      </c>
      <c r="BM37" s="21">
        <f t="shared" si="4"/>
        <v>72.276159649999997</v>
      </c>
      <c r="BN37" s="22">
        <f t="shared" si="5"/>
        <v>38.550247120000002</v>
      </c>
    </row>
    <row r="38" spans="1:66" s="20" customFormat="1" ht="10.5" customHeight="1">
      <c r="A38" s="116">
        <f t="shared" si="6"/>
        <v>63.20150000000001</v>
      </c>
      <c r="B38" s="105">
        <f>pivå!I37</f>
        <v>0</v>
      </c>
      <c r="C38" s="120" t="str">
        <f>pivå!G37</f>
        <v>Ny</v>
      </c>
      <c r="D38" s="103">
        <f>pivå!C37</f>
        <v>0</v>
      </c>
      <c r="E38" s="112">
        <f>pivå!D37</f>
        <v>20</v>
      </c>
      <c r="F38" s="15" t="str">
        <f>pivå!F37</f>
        <v>Sjukvårdsrådgivningens tillgänglighet per telefon</v>
      </c>
      <c r="G38" s="32">
        <f>pivå!AE37</f>
        <v>60.97</v>
      </c>
      <c r="H38" s="23">
        <f>pivå!J37</f>
        <v>63.33</v>
      </c>
      <c r="I38" s="23">
        <f>pivå!K37</f>
        <v>64.78</v>
      </c>
      <c r="J38" s="23">
        <f>pivå!L37</f>
        <v>66.790000000000006</v>
      </c>
      <c r="K38" s="23">
        <f>pivå!M37</f>
        <v>73.55</v>
      </c>
      <c r="L38" s="23">
        <f>pivå!N37</f>
        <v>56.96</v>
      </c>
      <c r="M38" s="23">
        <f>pivå!O37</f>
        <v>73.849999999999994</v>
      </c>
      <c r="N38" s="23">
        <f>pivå!P37</f>
        <v>73.33</v>
      </c>
      <c r="O38" s="39" t="str">
        <f>pivå!Q37</f>
        <v>us</v>
      </c>
      <c r="P38" s="23">
        <f>pivå!R37</f>
        <v>67.88</v>
      </c>
      <c r="Q38" s="23">
        <f>pivå!S37</f>
        <v>59.74</v>
      </c>
      <c r="R38" s="23">
        <f>pivå!T37</f>
        <v>77.680000000000007</v>
      </c>
      <c r="S38" s="23">
        <f>pivå!U37</f>
        <v>49.9</v>
      </c>
      <c r="T38" s="23">
        <f>pivå!V37</f>
        <v>54.98</v>
      </c>
      <c r="U38" s="23">
        <f>pivå!W37</f>
        <v>62.01</v>
      </c>
      <c r="V38" s="23">
        <f>pivå!X37</f>
        <v>55.56</v>
      </c>
      <c r="W38" s="23">
        <f>pivå!Y37</f>
        <v>65.56</v>
      </c>
      <c r="X38" s="23">
        <f>pivå!Z37</f>
        <v>53.05</v>
      </c>
      <c r="Y38" s="23">
        <f>pivå!AA37</f>
        <v>57.5</v>
      </c>
      <c r="Z38" s="23">
        <f>pivå!AB37</f>
        <v>64.37</v>
      </c>
      <c r="AA38" s="23">
        <f>pivå!AC37</f>
        <v>56.89</v>
      </c>
      <c r="AB38" s="137">
        <f>pivå!AD37</f>
        <v>66.319999999999993</v>
      </c>
      <c r="AC38" s="150"/>
      <c r="AD38" s="154" t="e">
        <f>IF(Pilar!$B38=1,IF(pivå!AE37&gt;Tidigare_värde!AE37,-1,1),IF(pivå!AE37&lt;Tidigare_värde!AE37,-1,1))*((Tidigare_värde!AE37+1)/(Tidigare_värde!AE37+1))*((pivå!AE37+1)/(pivå!AE37+1))</f>
        <v>#VALUE!</v>
      </c>
      <c r="AE38" s="153" t="e">
        <f>IF(Pilar!$B38=1,IF(pivå!J37&gt;Tidigare_värde!J37,-1,1),IF(pivå!J37&lt;Tidigare_värde!J37,-1,1))*((Tidigare_värde!J37+1)/(Tidigare_värde!J37+1))*((pivå!J37+1)/(pivå!J37+1))</f>
        <v>#VALUE!</v>
      </c>
      <c r="AF38" s="153" t="e">
        <f>IF(Pilar!$B38=1,IF(pivå!K37&gt;Tidigare_värde!K37,-1,1),IF(pivå!K37&lt;Tidigare_värde!K37,-1,1))*((Tidigare_värde!K37+1)/(Tidigare_värde!K37+1))*((pivå!K37+1)/(pivå!K37+1))</f>
        <v>#VALUE!</v>
      </c>
      <c r="AG38" s="153" t="e">
        <f>IF(Pilar!$B38=1,IF(pivå!L37&gt;Tidigare_värde!L37,-1,1),IF(pivå!L37&lt;Tidigare_värde!L37,-1,1))*((Tidigare_värde!L37+1)/(Tidigare_värde!L37+1))*((pivå!L37+1)/(pivå!L37+1))</f>
        <v>#VALUE!</v>
      </c>
      <c r="AH38" s="153" t="e">
        <f>IF(Pilar!$B38=1,IF(pivå!M37&gt;Tidigare_värde!M37,-1,1),IF(pivå!M37&lt;Tidigare_värde!M37,-1,1))*((Tidigare_värde!M37+1)/(Tidigare_värde!M37+1))*((pivå!M37+1)/(pivå!M37+1))</f>
        <v>#VALUE!</v>
      </c>
      <c r="AI38" s="153" t="e">
        <f>IF(Pilar!$B38=1,IF(pivå!N37&gt;Tidigare_värde!N37,-1,1),IF(pivå!N37&lt;Tidigare_värde!N37,-1,1))*((Tidigare_värde!N37+1)/(Tidigare_värde!N37+1))*((pivå!N37+1)/(pivå!N37+1))</f>
        <v>#VALUE!</v>
      </c>
      <c r="AJ38" s="153" t="e">
        <f>IF(Pilar!$B38=1,IF(pivå!O37&gt;Tidigare_värde!O37,-1,1),IF(pivå!O37&lt;Tidigare_värde!O37,-1,1))*((Tidigare_värde!O37+1)/(Tidigare_värde!O37+1))*((pivå!O37+1)/(pivå!O37+1))</f>
        <v>#VALUE!</v>
      </c>
      <c r="AK38" s="153" t="e">
        <f>IF(Pilar!$B38=1,IF(pivå!P37&gt;Tidigare_värde!P37,-1,1),IF(pivå!P37&lt;Tidigare_värde!P37,-1,1))*((Tidigare_värde!P37+1)/(Tidigare_värde!P37+1))*((pivå!P37+1)/(pivå!P37+1))</f>
        <v>#VALUE!</v>
      </c>
      <c r="AL38" s="153" t="e">
        <f>IF(Pilar!$B38=1,IF(pivå!Q37&gt;Tidigare_värde!Q37,-1,1),IF(pivå!Q37&lt;Tidigare_värde!Q37,-1,1))*((Tidigare_värde!Q37+1)/(Tidigare_värde!Q37+1))*((pivå!Q37+1)/(pivå!Q37+1))</f>
        <v>#VALUE!</v>
      </c>
      <c r="AM38" s="153" t="e">
        <f>IF(Pilar!$B38=1,IF(pivå!R37&gt;Tidigare_värde!R37,-1,1),IF(pivå!R37&lt;Tidigare_värde!R37,-1,1))*((Tidigare_värde!R37+1)/(Tidigare_värde!R37+1))*((pivå!R37+1)/(pivå!R37+1))</f>
        <v>#VALUE!</v>
      </c>
      <c r="AN38" s="153" t="e">
        <f>IF(Pilar!$B38=1,IF(pivå!S37&gt;Tidigare_värde!S37,-1,1),IF(pivå!S37&lt;Tidigare_värde!S37,-1,1))*((Tidigare_värde!S37+1)/(Tidigare_värde!S37+1))*((pivå!S37+1)/(pivå!S37+1))</f>
        <v>#VALUE!</v>
      </c>
      <c r="AO38" s="153" t="e">
        <f>IF(Pilar!$B38=1,IF(pivå!T37&gt;Tidigare_värde!T37,-1,1),IF(pivå!T37&lt;Tidigare_värde!T37,-1,1))*((Tidigare_värde!T37+1)/(Tidigare_värde!T37+1))*((pivå!T37+1)/(pivå!T37+1))</f>
        <v>#VALUE!</v>
      </c>
      <c r="AP38" s="153" t="e">
        <f>IF(Pilar!$B38=1,IF(pivå!U37&gt;Tidigare_värde!U37,-1,1),IF(pivå!U37&lt;Tidigare_värde!U37,-1,1))*((Tidigare_värde!U37+1)/(Tidigare_värde!U37+1))*((pivå!U37+1)/(pivå!U37+1))</f>
        <v>#VALUE!</v>
      </c>
      <c r="AQ38" s="153" t="e">
        <f>IF(Pilar!$B38=1,IF(pivå!V37&gt;Tidigare_värde!V37,-1,1),IF(pivå!V37&lt;Tidigare_värde!V37,-1,1))*((Tidigare_värde!V37+1)/(Tidigare_värde!V37+1))*((pivå!V37+1)/(pivå!V37+1))</f>
        <v>#VALUE!</v>
      </c>
      <c r="AR38" s="153" t="e">
        <f>IF(Pilar!$B38=1,IF(pivå!W37&gt;Tidigare_värde!W37,-1,1),IF(pivå!W37&lt;Tidigare_värde!W37,-1,1))*((Tidigare_värde!W37+1)/(Tidigare_värde!W37+1))*((pivå!W37+1)/(pivå!W37+1))</f>
        <v>#VALUE!</v>
      </c>
      <c r="AS38" s="153" t="e">
        <f>IF(Pilar!$B38=1,IF(pivå!X37&gt;Tidigare_värde!X37,-1,1),IF(pivå!X37&lt;Tidigare_värde!X37,-1,1))*((Tidigare_värde!X37+1)/(Tidigare_värde!X37+1))*((pivå!X37+1)/(pivå!X37+1))</f>
        <v>#VALUE!</v>
      </c>
      <c r="AT38" s="153" t="e">
        <f>IF(Pilar!$B38=1,IF(pivå!Y37&gt;Tidigare_värde!Y37,-1,1),IF(pivå!Y37&lt;Tidigare_värde!Y37,-1,1))*((Tidigare_värde!Y37+1)/(Tidigare_värde!Y37+1))*((pivå!Y37+1)/(pivå!Y37+1))</f>
        <v>#VALUE!</v>
      </c>
      <c r="AU38" s="153" t="e">
        <f>IF(Pilar!$B38=1,IF(pivå!Z37&gt;Tidigare_värde!Z37,-1,1),IF(pivå!Z37&lt;Tidigare_värde!Z37,-1,1))*((Tidigare_värde!Z37+1)/(Tidigare_värde!Z37+1))*((pivå!Z37+1)/(pivå!Z37+1))</f>
        <v>#VALUE!</v>
      </c>
      <c r="AV38" s="153" t="e">
        <f>IF(Pilar!$B38=1,IF(pivå!AA37&gt;Tidigare_värde!AA37,-1,1),IF(pivå!AA37&lt;Tidigare_värde!AA37,-1,1))*((Tidigare_värde!AA37+1)/(Tidigare_värde!AA37+1))*((pivå!AA37+1)/(pivå!AA37+1))</f>
        <v>#VALUE!</v>
      </c>
      <c r="AW38" s="153" t="e">
        <f>IF(Pilar!$B38=1,IF(pivå!AB37&gt;Tidigare_värde!AB37,-1,1),IF(pivå!AB37&lt;Tidigare_värde!AB37,-1,1))*((Tidigare_värde!AB37+1)/(Tidigare_värde!AB37+1))*((pivå!AB37+1)/(pivå!AB37+1))</f>
        <v>#VALUE!</v>
      </c>
      <c r="AX38" s="153" t="e">
        <f>IF(Pilar!$B38=1,IF(pivå!AC37&gt;Tidigare_värde!AC37,-1,1),IF(pivå!AC37&lt;Tidigare_värde!AC37,-1,1))*((Tidigare_värde!AC37+1)/(Tidigare_värde!AC37+1))*((pivå!AC37+1)/(pivå!AC37+1))</f>
        <v>#VALUE!</v>
      </c>
      <c r="AY38" s="153" t="e">
        <f>IF(Pilar!$B38=1,IF(pivå!AD37&gt;Tidigare_värde!AD37,-1,1),IF(pivå!AD37&lt;Tidigare_värde!AD37,-1,1))*((Tidigare_värde!AD37+1)/(Tidigare_värde!AD37+1))*((pivå!AD37+1)/(pivå!AD37+1))</f>
        <v>#VALUE!</v>
      </c>
      <c r="AZ38" s="17"/>
      <c r="BA38" s="17"/>
      <c r="BB38" s="17"/>
      <c r="BC38" s="17"/>
      <c r="BD38" s="17"/>
      <c r="BE38" s="17"/>
      <c r="BF38" s="17"/>
      <c r="BG38" s="18">
        <f t="shared" si="0"/>
        <v>66.319999999999993</v>
      </c>
      <c r="BH38" s="18" t="e">
        <f t="shared" si="1"/>
        <v>#DIV/0!</v>
      </c>
      <c r="BI38" s="19">
        <f t="shared" si="2"/>
        <v>66.319999999999993</v>
      </c>
      <c r="BJ38" s="19">
        <f t="shared" si="3"/>
        <v>57.5</v>
      </c>
      <c r="BM38" s="21">
        <f t="shared" si="4"/>
        <v>77.680000000000007</v>
      </c>
      <c r="BN38" s="22">
        <f t="shared" si="5"/>
        <v>49.9</v>
      </c>
    </row>
    <row r="39" spans="1:66" s="20" customFormat="1" ht="10.5" customHeight="1">
      <c r="A39" s="116">
        <f t="shared" si="6"/>
        <v>90.350476190476186</v>
      </c>
      <c r="B39" s="105">
        <f>pivå!I38</f>
        <v>0</v>
      </c>
      <c r="C39" s="120" t="str">
        <f>pivå!G38</f>
        <v>(tom)</v>
      </c>
      <c r="D39" s="103">
        <f>pivå!C38</f>
        <v>0</v>
      </c>
      <c r="E39" s="112">
        <f>pivå!D38</f>
        <v>21</v>
      </c>
      <c r="F39" s="15" t="str">
        <f>pivå!F38</f>
        <v>Läkarbesök inom sju dagar i primärvård</v>
      </c>
      <c r="G39" s="31">
        <f>pivå!AE38</f>
        <v>91.22</v>
      </c>
      <c r="H39" s="16">
        <f>pivå!J38</f>
        <v>92.82</v>
      </c>
      <c r="I39" s="16">
        <f>pivå!K38</f>
        <v>88.16</v>
      </c>
      <c r="J39" s="16">
        <f>pivå!L38</f>
        <v>87.59</v>
      </c>
      <c r="K39" s="16">
        <f>pivå!M38</f>
        <v>92.29</v>
      </c>
      <c r="L39" s="16">
        <f>pivå!N38</f>
        <v>91.12</v>
      </c>
      <c r="M39" s="16">
        <f>pivå!O38</f>
        <v>92.99</v>
      </c>
      <c r="N39" s="16">
        <f>pivå!P38</f>
        <v>94.96</v>
      </c>
      <c r="O39" s="16">
        <f>pivå!Q38</f>
        <v>92.03</v>
      </c>
      <c r="P39" s="16">
        <f>pivå!R38</f>
        <v>92.33</v>
      </c>
      <c r="Q39" s="16">
        <f>pivå!S38</f>
        <v>89.44</v>
      </c>
      <c r="R39" s="16">
        <f>pivå!T38</f>
        <v>95.49</v>
      </c>
      <c r="S39" s="16">
        <f>pivå!U38</f>
        <v>93.58</v>
      </c>
      <c r="T39" s="16">
        <f>pivå!V38</f>
        <v>92.34</v>
      </c>
      <c r="U39" s="16">
        <f>pivå!W38</f>
        <v>88.55</v>
      </c>
      <c r="V39" s="16">
        <f>pivå!X38</f>
        <v>85.15</v>
      </c>
      <c r="W39" s="16">
        <f>pivå!Y38</f>
        <v>83.13</v>
      </c>
      <c r="X39" s="16">
        <f>pivå!Z38</f>
        <v>90.25</v>
      </c>
      <c r="Y39" s="16">
        <f>pivå!AA38</f>
        <v>88.73</v>
      </c>
      <c r="Z39" s="16">
        <f>pivå!AB38</f>
        <v>88.9</v>
      </c>
      <c r="AA39" s="16">
        <f>pivå!AC38</f>
        <v>86.9</v>
      </c>
      <c r="AB39" s="136">
        <f>pivå!AD38</f>
        <v>90.61</v>
      </c>
      <c r="AC39" s="149"/>
      <c r="AD39" s="154" t="e">
        <f>IF(Pilar!$B39=1,IF(pivå!AE38&gt;Tidigare_värde!AE38,-1,1),IF(pivå!AE38&lt;Tidigare_värde!AE38,-1,1))*((Tidigare_värde!AE38+1)/(Tidigare_värde!AE38+1))*((pivå!AE38+1)/(pivå!AE38+1))</f>
        <v>#VALUE!</v>
      </c>
      <c r="AE39" s="153" t="e">
        <f>IF(Pilar!$B39=1,IF(pivå!J38&gt;Tidigare_värde!J38,-1,1),IF(pivå!J38&lt;Tidigare_värde!J38,-1,1))*((Tidigare_värde!J38+1)/(Tidigare_värde!J38+1))*((pivå!J38+1)/(pivå!J38+1))</f>
        <v>#VALUE!</v>
      </c>
      <c r="AF39" s="153" t="e">
        <f>IF(Pilar!$B39=1,IF(pivå!K38&gt;Tidigare_värde!K38,-1,1),IF(pivå!K38&lt;Tidigare_värde!K38,-1,1))*((Tidigare_värde!K38+1)/(Tidigare_värde!K38+1))*((pivå!K38+1)/(pivå!K38+1))</f>
        <v>#VALUE!</v>
      </c>
      <c r="AG39" s="153" t="e">
        <f>IF(Pilar!$B39=1,IF(pivå!L38&gt;Tidigare_värde!L38,-1,1),IF(pivå!L38&lt;Tidigare_värde!L38,-1,1))*((Tidigare_värde!L38+1)/(Tidigare_värde!L38+1))*((pivå!L38+1)/(pivå!L38+1))</f>
        <v>#VALUE!</v>
      </c>
      <c r="AH39" s="153" t="e">
        <f>IF(Pilar!$B39=1,IF(pivå!M38&gt;Tidigare_värde!M38,-1,1),IF(pivå!M38&lt;Tidigare_värde!M38,-1,1))*((Tidigare_värde!M38+1)/(Tidigare_värde!M38+1))*((pivå!M38+1)/(pivå!M38+1))</f>
        <v>#VALUE!</v>
      </c>
      <c r="AI39" s="153" t="e">
        <f>IF(Pilar!$B39=1,IF(pivå!N38&gt;Tidigare_värde!N38,-1,1),IF(pivå!N38&lt;Tidigare_värde!N38,-1,1))*((Tidigare_värde!N38+1)/(Tidigare_värde!N38+1))*((pivå!N38+1)/(pivå!N38+1))</f>
        <v>#VALUE!</v>
      </c>
      <c r="AJ39" s="153" t="e">
        <f>IF(Pilar!$B39=1,IF(pivå!O38&gt;Tidigare_värde!O38,-1,1),IF(pivå!O38&lt;Tidigare_värde!O38,-1,1))*((Tidigare_värde!O38+1)/(Tidigare_värde!O38+1))*((pivå!O38+1)/(pivå!O38+1))</f>
        <v>#VALUE!</v>
      </c>
      <c r="AK39" s="153" t="e">
        <f>IF(Pilar!$B39=1,IF(pivå!P38&gt;Tidigare_värde!P38,-1,1),IF(pivå!P38&lt;Tidigare_värde!P38,-1,1))*((Tidigare_värde!P38+1)/(Tidigare_värde!P38+1))*((pivå!P38+1)/(pivå!P38+1))</f>
        <v>#VALUE!</v>
      </c>
      <c r="AL39" s="153" t="e">
        <f>IF(Pilar!$B39=1,IF(pivå!Q38&gt;Tidigare_värde!Q38,-1,1),IF(pivå!Q38&lt;Tidigare_värde!Q38,-1,1))*((Tidigare_värde!Q38+1)/(Tidigare_värde!Q38+1))*((pivå!Q38+1)/(pivå!Q38+1))</f>
        <v>#VALUE!</v>
      </c>
      <c r="AM39" s="153" t="e">
        <f>IF(Pilar!$B39=1,IF(pivå!R38&gt;Tidigare_värde!R38,-1,1),IF(pivå!R38&lt;Tidigare_värde!R38,-1,1))*((Tidigare_värde!R38+1)/(Tidigare_värde!R38+1))*((pivå!R38+1)/(pivå!R38+1))</f>
        <v>#VALUE!</v>
      </c>
      <c r="AN39" s="153" t="e">
        <f>IF(Pilar!$B39=1,IF(pivå!S38&gt;Tidigare_värde!S38,-1,1),IF(pivå!S38&lt;Tidigare_värde!S38,-1,1))*((Tidigare_värde!S38+1)/(Tidigare_värde!S38+1))*((pivå!S38+1)/(pivå!S38+1))</f>
        <v>#VALUE!</v>
      </c>
      <c r="AO39" s="153" t="e">
        <f>IF(Pilar!$B39=1,IF(pivå!T38&gt;Tidigare_värde!T38,-1,1),IF(pivå!T38&lt;Tidigare_värde!T38,-1,1))*((Tidigare_värde!T38+1)/(Tidigare_värde!T38+1))*((pivå!T38+1)/(pivå!T38+1))</f>
        <v>#VALUE!</v>
      </c>
      <c r="AP39" s="153" t="e">
        <f>IF(Pilar!$B39=1,IF(pivå!U38&gt;Tidigare_värde!U38,-1,1),IF(pivå!U38&lt;Tidigare_värde!U38,-1,1))*((Tidigare_värde!U38+1)/(Tidigare_värde!U38+1))*((pivå!U38+1)/(pivå!U38+1))</f>
        <v>#VALUE!</v>
      </c>
      <c r="AQ39" s="153" t="e">
        <f>IF(Pilar!$B39=1,IF(pivå!V38&gt;Tidigare_värde!V38,-1,1),IF(pivå!V38&lt;Tidigare_värde!V38,-1,1))*((Tidigare_värde!V38+1)/(Tidigare_värde!V38+1))*((pivå!V38+1)/(pivå!V38+1))</f>
        <v>#VALUE!</v>
      </c>
      <c r="AR39" s="153" t="e">
        <f>IF(Pilar!$B39=1,IF(pivå!W38&gt;Tidigare_värde!W38,-1,1),IF(pivå!W38&lt;Tidigare_värde!W38,-1,1))*((Tidigare_värde!W38+1)/(Tidigare_värde!W38+1))*((pivå!W38+1)/(pivå!W38+1))</f>
        <v>#VALUE!</v>
      </c>
      <c r="AS39" s="153" t="e">
        <f>IF(Pilar!$B39=1,IF(pivå!X38&gt;Tidigare_värde!X38,-1,1),IF(pivå!X38&lt;Tidigare_värde!X38,-1,1))*((Tidigare_värde!X38+1)/(Tidigare_värde!X38+1))*((pivå!X38+1)/(pivå!X38+1))</f>
        <v>#VALUE!</v>
      </c>
      <c r="AT39" s="153" t="e">
        <f>IF(Pilar!$B39=1,IF(pivå!Y38&gt;Tidigare_värde!Y38,-1,1),IF(pivå!Y38&lt;Tidigare_värde!Y38,-1,1))*((Tidigare_värde!Y38+1)/(Tidigare_värde!Y38+1))*((pivå!Y38+1)/(pivå!Y38+1))</f>
        <v>#VALUE!</v>
      </c>
      <c r="AU39" s="153" t="e">
        <f>IF(Pilar!$B39=1,IF(pivå!Z38&gt;Tidigare_värde!Z38,-1,1),IF(pivå!Z38&lt;Tidigare_värde!Z38,-1,1))*((Tidigare_värde!Z38+1)/(Tidigare_värde!Z38+1))*((pivå!Z38+1)/(pivå!Z38+1))</f>
        <v>#VALUE!</v>
      </c>
      <c r="AV39" s="153" t="e">
        <f>IF(Pilar!$B39=1,IF(pivå!AA38&gt;Tidigare_värde!AA38,-1,1),IF(pivå!AA38&lt;Tidigare_värde!AA38,-1,1))*((Tidigare_värde!AA38+1)/(Tidigare_värde!AA38+1))*((pivå!AA38+1)/(pivå!AA38+1))</f>
        <v>#VALUE!</v>
      </c>
      <c r="AW39" s="153" t="e">
        <f>IF(Pilar!$B39=1,IF(pivå!AB38&gt;Tidigare_värde!AB38,-1,1),IF(pivå!AB38&lt;Tidigare_värde!AB38,-1,1))*((Tidigare_värde!AB38+1)/(Tidigare_värde!AB38+1))*((pivå!AB38+1)/(pivå!AB38+1))</f>
        <v>#VALUE!</v>
      </c>
      <c r="AX39" s="153" t="e">
        <f>IF(Pilar!$B39=1,IF(pivå!AC38&gt;Tidigare_värde!AC38,-1,1),IF(pivå!AC38&lt;Tidigare_värde!AC38,-1,1))*((Tidigare_värde!AC38+1)/(Tidigare_värde!AC38+1))*((pivå!AC38+1)/(pivå!AC38+1))</f>
        <v>#VALUE!</v>
      </c>
      <c r="AY39" s="153" t="e">
        <f>IF(Pilar!$B39=1,IF(pivå!AD38&gt;Tidigare_värde!AD38,-1,1),IF(pivå!AD38&lt;Tidigare_värde!AD38,-1,1))*((Tidigare_värde!AD38+1)/(Tidigare_värde!AD38+1))*((pivå!AD38+1)/(pivå!AD38+1))</f>
        <v>#VALUE!</v>
      </c>
      <c r="AZ39" s="17"/>
      <c r="BA39" s="17"/>
      <c r="BB39" s="17"/>
      <c r="BC39" s="17"/>
      <c r="BD39" s="17"/>
      <c r="BE39" s="17"/>
      <c r="BF39" s="17"/>
      <c r="BG39" s="18">
        <f t="shared" si="0"/>
        <v>92.33</v>
      </c>
      <c r="BH39" s="18" t="e">
        <f t="shared" si="1"/>
        <v>#DIV/0!</v>
      </c>
      <c r="BI39" s="19">
        <f t="shared" ref="BI39:BI70" si="7">IF(B39=1,SMALL(H39:AB39,14),SMALL(H39:AB39,14))</f>
        <v>92.29</v>
      </c>
      <c r="BJ39" s="19">
        <f t="shared" si="3"/>
        <v>88.9</v>
      </c>
      <c r="BM39" s="21">
        <f t="shared" ref="BM39:BM70" si="8">MAX(H39:AB39)</f>
        <v>95.49</v>
      </c>
      <c r="BN39" s="22">
        <f t="shared" ref="BN39:BN70" si="9">MIN(H39:AB39)</f>
        <v>83.13</v>
      </c>
    </row>
    <row r="40" spans="1:66" s="20" customFormat="1" ht="10.5" customHeight="1">
      <c r="A40" s="116">
        <f t="shared" si="6"/>
        <v>19.351904761904763</v>
      </c>
      <c r="B40" s="105">
        <f>pivå!I39</f>
        <v>1</v>
      </c>
      <c r="C40" s="120" t="str">
        <f>pivå!G39</f>
        <v>(tom)</v>
      </c>
      <c r="D40" s="103">
        <f>pivå!C39</f>
        <v>0</v>
      </c>
      <c r="E40" s="112">
        <f>pivå!D39</f>
        <v>22</v>
      </c>
      <c r="F40" s="15" t="str">
        <f>pivå!F39</f>
        <v>Tillgänglighet -  besök i specialiserad vård</v>
      </c>
      <c r="G40" s="31">
        <f>pivå!AE39</f>
        <v>17.670000000000002</v>
      </c>
      <c r="H40" s="16">
        <f>pivå!J39</f>
        <v>14.66</v>
      </c>
      <c r="I40" s="16">
        <f>pivå!K39</f>
        <v>30.52</v>
      </c>
      <c r="J40" s="16">
        <f>pivå!L39</f>
        <v>15.21</v>
      </c>
      <c r="K40" s="16">
        <f>pivå!M39</f>
        <v>33.68</v>
      </c>
      <c r="L40" s="16">
        <f>pivå!N39</f>
        <v>5.14</v>
      </c>
      <c r="M40" s="16">
        <f>pivå!O39</f>
        <v>6.87</v>
      </c>
      <c r="N40" s="16">
        <f>pivå!P39</f>
        <v>6.28</v>
      </c>
      <c r="O40" s="16">
        <f>pivå!Q39</f>
        <v>13.15</v>
      </c>
      <c r="P40" s="16">
        <f>pivå!R39</f>
        <v>20.399999999999999</v>
      </c>
      <c r="Q40" s="16">
        <f>pivå!S39</f>
        <v>11.37</v>
      </c>
      <c r="R40" s="16">
        <f>pivå!T39</f>
        <v>17.77</v>
      </c>
      <c r="S40" s="16">
        <f>pivå!U39</f>
        <v>11.09</v>
      </c>
      <c r="T40" s="16">
        <f>pivå!V39</f>
        <v>24.22</v>
      </c>
      <c r="U40" s="16">
        <f>pivå!W39</f>
        <v>21.16</v>
      </c>
      <c r="V40" s="16">
        <f>pivå!X39</f>
        <v>11.19</v>
      </c>
      <c r="W40" s="16">
        <f>pivå!Y39</f>
        <v>20.25</v>
      </c>
      <c r="X40" s="16">
        <f>pivå!Z39</f>
        <v>34.4</v>
      </c>
      <c r="Y40" s="16">
        <f>pivå!AA39</f>
        <v>39.42</v>
      </c>
      <c r="Z40" s="16">
        <f>pivå!AB39</f>
        <v>26.29</v>
      </c>
      <c r="AA40" s="16">
        <f>pivå!AC39</f>
        <v>19.57</v>
      </c>
      <c r="AB40" s="136">
        <f>pivå!AD39</f>
        <v>23.75</v>
      </c>
      <c r="AC40" s="149"/>
      <c r="AD40" s="154">
        <f>IF(Pilar!$B40=1,IF(pivå!AE39&gt;Tidigare_värde!AE39,-1,1),IF(pivå!AE39&lt;Tidigare_värde!AE39,-1,1))*((Tidigare_värde!AE39+1)/(Tidigare_värde!AE39+1))*((pivå!AE39+1)/(pivå!AE39+1))</f>
        <v>1</v>
      </c>
      <c r="AE40" s="153">
        <f>IF(Pilar!$B40=1,IF(pivå!J39&gt;Tidigare_värde!J39,-1,1),IF(pivå!J39&lt;Tidigare_värde!J39,-1,1))*((Tidigare_värde!J39+1)/(Tidigare_värde!J39+1))*((pivå!J39+1)/(pivå!J39+1))</f>
        <v>1</v>
      </c>
      <c r="AF40" s="153" t="e">
        <f>IF(Pilar!$B40=1,IF(pivå!K39&gt;Tidigare_värde!K39,-1,1),IF(pivå!K39&lt;Tidigare_värde!K39,-1,1))*((Tidigare_värde!K39+1)/(Tidigare_värde!K39+1))*((pivå!K39+1)/(pivå!K39+1))</f>
        <v>#VALUE!</v>
      </c>
      <c r="AG40" s="153">
        <f>IF(Pilar!$B40=1,IF(pivå!L39&gt;Tidigare_värde!L39,-1,1),IF(pivå!L39&lt;Tidigare_värde!L39,-1,1))*((Tidigare_värde!L39+1)/(Tidigare_värde!L39+1))*((pivå!L39+1)/(pivå!L39+1))</f>
        <v>1</v>
      </c>
      <c r="AH40" s="153" t="e">
        <f>IF(Pilar!$B40=1,IF(pivå!M39&gt;Tidigare_värde!M39,-1,1),IF(pivå!M39&lt;Tidigare_värde!M39,-1,1))*((Tidigare_värde!M39+1)/(Tidigare_värde!M39+1))*((pivå!M39+1)/(pivå!M39+1))</f>
        <v>#VALUE!</v>
      </c>
      <c r="AI40" s="153">
        <f>IF(Pilar!$B40=1,IF(pivå!N39&gt;Tidigare_värde!N39,-1,1),IF(pivå!N39&lt;Tidigare_värde!N39,-1,1))*((Tidigare_värde!N39+1)/(Tidigare_värde!N39+1))*((pivå!N39+1)/(pivå!N39+1))</f>
        <v>1</v>
      </c>
      <c r="AJ40" s="153">
        <f>IF(Pilar!$B40=1,IF(pivå!O39&gt;Tidigare_värde!O39,-1,1),IF(pivå!O39&lt;Tidigare_värde!O39,-1,1))*((Tidigare_värde!O39+1)/(Tidigare_värde!O39+1))*((pivå!O39+1)/(pivå!O39+1))</f>
        <v>1</v>
      </c>
      <c r="AK40" s="153">
        <f>IF(Pilar!$B40=1,IF(pivå!P39&gt;Tidigare_värde!P39,-1,1),IF(pivå!P39&lt;Tidigare_värde!P39,-1,1))*((Tidigare_värde!P39+1)/(Tidigare_värde!P39+1))*((pivå!P39+1)/(pivå!P39+1))</f>
        <v>1</v>
      </c>
      <c r="AL40" s="153">
        <f>IF(Pilar!$B40=1,IF(pivå!Q39&gt;Tidigare_värde!Q39,-1,1),IF(pivå!Q39&lt;Tidigare_värde!Q39,-1,1))*((Tidigare_värde!Q39+1)/(Tidigare_värde!Q39+1))*((pivå!Q39+1)/(pivå!Q39+1))</f>
        <v>-1</v>
      </c>
      <c r="AM40" s="153">
        <f>IF(Pilar!$B40=1,IF(pivå!R39&gt;Tidigare_värde!R39,-1,1),IF(pivå!R39&lt;Tidigare_värde!R39,-1,1))*((Tidigare_värde!R39+1)/(Tidigare_värde!R39+1))*((pivå!R39+1)/(pivå!R39+1))</f>
        <v>1</v>
      </c>
      <c r="AN40" s="153">
        <f>IF(Pilar!$B40=1,IF(pivå!S39&gt;Tidigare_värde!S39,-1,1),IF(pivå!S39&lt;Tidigare_värde!S39,-1,1))*((Tidigare_värde!S39+1)/(Tidigare_värde!S39+1))*((pivå!S39+1)/(pivå!S39+1))</f>
        <v>1</v>
      </c>
      <c r="AO40" s="153">
        <f>IF(Pilar!$B40=1,IF(pivå!T39&gt;Tidigare_värde!T39,-1,1),IF(pivå!T39&lt;Tidigare_värde!T39,-1,1))*((Tidigare_värde!T39+1)/(Tidigare_värde!T39+1))*((pivå!T39+1)/(pivå!T39+1))</f>
        <v>1</v>
      </c>
      <c r="AP40" s="153">
        <f>IF(Pilar!$B40=1,IF(pivå!U39&gt;Tidigare_värde!U39,-1,1),IF(pivå!U39&lt;Tidigare_värde!U39,-1,1))*((Tidigare_värde!U39+1)/(Tidigare_värde!U39+1))*((pivå!U39+1)/(pivå!U39+1))</f>
        <v>1</v>
      </c>
      <c r="AQ40" s="153">
        <f>IF(Pilar!$B40=1,IF(pivå!V39&gt;Tidigare_värde!V39,-1,1),IF(pivå!V39&lt;Tidigare_värde!V39,-1,1))*((Tidigare_värde!V39+1)/(Tidigare_värde!V39+1))*((pivå!V39+1)/(pivå!V39+1))</f>
        <v>1</v>
      </c>
      <c r="AR40" s="153">
        <f>IF(Pilar!$B40=1,IF(pivå!W39&gt;Tidigare_värde!W39,-1,1),IF(pivå!W39&lt;Tidigare_värde!W39,-1,1))*((Tidigare_värde!W39+1)/(Tidigare_värde!W39+1))*((pivå!W39+1)/(pivå!W39+1))</f>
        <v>1</v>
      </c>
      <c r="AS40" s="153">
        <f>IF(Pilar!$B40=1,IF(pivå!X39&gt;Tidigare_värde!X39,-1,1),IF(pivå!X39&lt;Tidigare_värde!X39,-1,1))*((Tidigare_värde!X39+1)/(Tidigare_värde!X39+1))*((pivå!X39+1)/(pivå!X39+1))</f>
        <v>1</v>
      </c>
      <c r="AT40" s="153">
        <f>IF(Pilar!$B40=1,IF(pivå!Y39&gt;Tidigare_värde!Y39,-1,1),IF(pivå!Y39&lt;Tidigare_värde!Y39,-1,1))*((Tidigare_värde!Y39+1)/(Tidigare_värde!Y39+1))*((pivå!Y39+1)/(pivå!Y39+1))</f>
        <v>1</v>
      </c>
      <c r="AU40" s="153">
        <f>IF(Pilar!$B40=1,IF(pivå!Z39&gt;Tidigare_värde!Z39,-1,1),IF(pivå!Z39&lt;Tidigare_värde!Z39,-1,1))*((Tidigare_värde!Z39+1)/(Tidigare_värde!Z39+1))*((pivå!Z39+1)/(pivå!Z39+1))</f>
        <v>1</v>
      </c>
      <c r="AV40" s="153">
        <f>IF(Pilar!$B40=1,IF(pivå!AA39&gt;Tidigare_värde!AA39,-1,1),IF(pivå!AA39&lt;Tidigare_värde!AA39,-1,1))*((Tidigare_värde!AA39+1)/(Tidigare_värde!AA39+1))*((pivå!AA39+1)/(pivå!AA39+1))</f>
        <v>1</v>
      </c>
      <c r="AW40" s="153">
        <f>IF(Pilar!$B40=1,IF(pivå!AB39&gt;Tidigare_värde!AB39,-1,1),IF(pivå!AB39&lt;Tidigare_värde!AB39,-1,1))*((Tidigare_värde!AB39+1)/(Tidigare_värde!AB39+1))*((pivå!AB39+1)/(pivå!AB39+1))</f>
        <v>1</v>
      </c>
      <c r="AX40" s="153">
        <f>IF(Pilar!$B40=1,IF(pivå!AC39&gt;Tidigare_värde!AC39,-1,1),IF(pivå!AC39&lt;Tidigare_värde!AC39,-1,1))*((Tidigare_värde!AC39+1)/(Tidigare_värde!AC39+1))*((pivå!AC39+1)/(pivå!AC39+1))</f>
        <v>1</v>
      </c>
      <c r="AY40" s="153">
        <f>IF(Pilar!$B40=1,IF(pivå!AD39&gt;Tidigare_värde!AD39,-1,1),IF(pivå!AD39&lt;Tidigare_värde!AD39,-1,1))*((Tidigare_värde!AD39+1)/(Tidigare_värde!AD39+1))*((pivå!AD39+1)/(pivå!AD39+1))</f>
        <v>1</v>
      </c>
      <c r="AZ40" s="17"/>
      <c r="BA40" s="17"/>
      <c r="BB40" s="17"/>
      <c r="BC40" s="17"/>
      <c r="BD40" s="17"/>
      <c r="BE40" s="17"/>
      <c r="BF40" s="17"/>
      <c r="BG40" s="18" t="e">
        <f t="shared" si="0"/>
        <v>#DIV/0!</v>
      </c>
      <c r="BH40" s="18">
        <f t="shared" si="1"/>
        <v>13.15</v>
      </c>
      <c r="BI40" s="19">
        <f t="shared" si="7"/>
        <v>21.16</v>
      </c>
      <c r="BJ40" s="19">
        <f t="shared" si="3"/>
        <v>14.66</v>
      </c>
      <c r="BM40" s="21">
        <f t="shared" si="8"/>
        <v>39.42</v>
      </c>
      <c r="BN40" s="22">
        <f t="shared" si="9"/>
        <v>5.14</v>
      </c>
    </row>
    <row r="41" spans="1:66" s="20" customFormat="1" ht="10.5" customHeight="1">
      <c r="A41" s="116">
        <f t="shared" si="6"/>
        <v>17.87952380952381</v>
      </c>
      <c r="B41" s="105">
        <f>pivå!I40</f>
        <v>1</v>
      </c>
      <c r="C41" s="120" t="str">
        <f>pivå!G40</f>
        <v>(tom)</v>
      </c>
      <c r="D41" s="103">
        <f>pivå!C40</f>
        <v>0</v>
      </c>
      <c r="E41" s="112">
        <f>pivå!D40</f>
        <v>23</v>
      </c>
      <c r="F41" s="15" t="str">
        <f>pivå!F40</f>
        <v>Tillgänglighet - behandling i specialiserad vård</v>
      </c>
      <c r="G41" s="31">
        <f>pivå!AE40</f>
        <v>16.95</v>
      </c>
      <c r="H41" s="16">
        <f>pivå!J40</f>
        <v>19.28</v>
      </c>
      <c r="I41" s="16">
        <f>pivå!K40</f>
        <v>21.25</v>
      </c>
      <c r="J41" s="16">
        <f>pivå!L40</f>
        <v>20.76</v>
      </c>
      <c r="K41" s="16">
        <f>pivå!M40</f>
        <v>20.77</v>
      </c>
      <c r="L41" s="16">
        <f>pivå!N40</f>
        <v>10.3</v>
      </c>
      <c r="M41" s="16">
        <f>pivå!O40</f>
        <v>18.940000000000001</v>
      </c>
      <c r="N41" s="16">
        <f>pivå!P40</f>
        <v>6.66</v>
      </c>
      <c r="O41" s="16">
        <f>pivå!Q40</f>
        <v>2.54</v>
      </c>
      <c r="P41" s="16">
        <f>pivå!R40</f>
        <v>43.14</v>
      </c>
      <c r="Q41" s="16">
        <f>pivå!S40</f>
        <v>8</v>
      </c>
      <c r="R41" s="16">
        <f>pivå!T40</f>
        <v>8.1999999999999993</v>
      </c>
      <c r="S41" s="16">
        <f>pivå!U40</f>
        <v>14.91</v>
      </c>
      <c r="T41" s="16">
        <f>pivå!V40</f>
        <v>9.8800000000000008</v>
      </c>
      <c r="U41" s="16">
        <f>pivå!W40</f>
        <v>20.52</v>
      </c>
      <c r="V41" s="16">
        <f>pivå!X40</f>
        <v>14.5</v>
      </c>
      <c r="W41" s="16">
        <f>pivå!Y40</f>
        <v>25.02</v>
      </c>
      <c r="X41" s="16">
        <f>pivå!Z40</f>
        <v>33.43</v>
      </c>
      <c r="Y41" s="16">
        <f>pivå!AA40</f>
        <v>17.23</v>
      </c>
      <c r="Z41" s="16">
        <f>pivå!AB40</f>
        <v>28.25</v>
      </c>
      <c r="AA41" s="16">
        <f>pivå!AC40</f>
        <v>19.79</v>
      </c>
      <c r="AB41" s="136">
        <f>pivå!AD40</f>
        <v>12.1</v>
      </c>
      <c r="AC41" s="149"/>
      <c r="AD41" s="154">
        <f>IF(Pilar!$B41=1,IF(pivå!AE40&gt;Tidigare_värde!AE40,-1,1),IF(pivå!AE40&lt;Tidigare_värde!AE40,-1,1))*((Tidigare_värde!AE40+1)/(Tidigare_värde!AE40+1))*((pivå!AE40+1)/(pivå!AE40+1))</f>
        <v>1</v>
      </c>
      <c r="AE41" s="153">
        <f>IF(Pilar!$B41=1,IF(pivå!J40&gt;Tidigare_värde!J40,-1,1),IF(pivå!J40&lt;Tidigare_värde!J40,-1,1))*((Tidigare_värde!J40+1)/(Tidigare_värde!J40+1))*((pivå!J40+1)/(pivå!J40+1))</f>
        <v>1</v>
      </c>
      <c r="AF41" s="153" t="e">
        <f>IF(Pilar!$B41=1,IF(pivå!K40&gt;Tidigare_värde!K40,-1,1),IF(pivå!K40&lt;Tidigare_värde!K40,-1,1))*((Tidigare_värde!K40+1)/(Tidigare_värde!K40+1))*((pivå!K40+1)/(pivå!K40+1))</f>
        <v>#VALUE!</v>
      </c>
      <c r="AG41" s="153">
        <f>IF(Pilar!$B41=1,IF(pivå!L40&gt;Tidigare_värde!L40,-1,1),IF(pivå!L40&lt;Tidigare_värde!L40,-1,1))*((Tidigare_värde!L40+1)/(Tidigare_värde!L40+1))*((pivå!L40+1)/(pivå!L40+1))</f>
        <v>1</v>
      </c>
      <c r="AH41" s="153" t="e">
        <f>IF(Pilar!$B41=1,IF(pivå!M40&gt;Tidigare_värde!M40,-1,1),IF(pivå!M40&lt;Tidigare_värde!M40,-1,1))*((Tidigare_värde!M40+1)/(Tidigare_värde!M40+1))*((pivå!M40+1)/(pivå!M40+1))</f>
        <v>#VALUE!</v>
      </c>
      <c r="AI41" s="153">
        <f>IF(Pilar!$B41=1,IF(pivå!N40&gt;Tidigare_värde!N40,-1,1),IF(pivå!N40&lt;Tidigare_värde!N40,-1,1))*((Tidigare_värde!N40+1)/(Tidigare_värde!N40+1))*((pivå!N40+1)/(pivå!N40+1))</f>
        <v>1</v>
      </c>
      <c r="AJ41" s="153">
        <f>IF(Pilar!$B41=1,IF(pivå!O40&gt;Tidigare_värde!O40,-1,1),IF(pivå!O40&lt;Tidigare_värde!O40,-1,1))*((Tidigare_värde!O40+1)/(Tidigare_värde!O40+1))*((pivå!O40+1)/(pivå!O40+1))</f>
        <v>1</v>
      </c>
      <c r="AK41" s="153">
        <f>IF(Pilar!$B41=1,IF(pivå!P40&gt;Tidigare_värde!P40,-1,1),IF(pivå!P40&lt;Tidigare_värde!P40,-1,1))*((Tidigare_värde!P40+1)/(Tidigare_värde!P40+1))*((pivå!P40+1)/(pivå!P40+1))</f>
        <v>1</v>
      </c>
      <c r="AL41" s="153">
        <f>IF(Pilar!$B41=1,IF(pivå!Q40&gt;Tidigare_värde!Q40,-1,1),IF(pivå!Q40&lt;Tidigare_värde!Q40,-1,1))*((Tidigare_värde!Q40+1)/(Tidigare_värde!Q40+1))*((pivå!Q40+1)/(pivå!Q40+1))</f>
        <v>1</v>
      </c>
      <c r="AM41" s="153">
        <f>IF(Pilar!$B41=1,IF(pivå!R40&gt;Tidigare_värde!R40,-1,1),IF(pivå!R40&lt;Tidigare_värde!R40,-1,1))*((Tidigare_värde!R40+1)/(Tidigare_värde!R40+1))*((pivå!R40+1)/(pivå!R40+1))</f>
        <v>1</v>
      </c>
      <c r="AN41" s="153">
        <f>IF(Pilar!$B41=1,IF(pivå!S40&gt;Tidigare_värde!S40,-1,1),IF(pivå!S40&lt;Tidigare_värde!S40,-1,1))*((Tidigare_värde!S40+1)/(Tidigare_värde!S40+1))*((pivå!S40+1)/(pivå!S40+1))</f>
        <v>1</v>
      </c>
      <c r="AO41" s="153">
        <f>IF(Pilar!$B41=1,IF(pivå!T40&gt;Tidigare_värde!T40,-1,1),IF(pivå!T40&lt;Tidigare_värde!T40,-1,1))*((Tidigare_värde!T40+1)/(Tidigare_värde!T40+1))*((pivå!T40+1)/(pivå!T40+1))</f>
        <v>1</v>
      </c>
      <c r="AP41" s="153">
        <f>IF(Pilar!$B41=1,IF(pivå!U40&gt;Tidigare_värde!U40,-1,1),IF(pivå!U40&lt;Tidigare_värde!U40,-1,1))*((Tidigare_värde!U40+1)/(Tidigare_värde!U40+1))*((pivå!U40+1)/(pivå!U40+1))</f>
        <v>1</v>
      </c>
      <c r="AQ41" s="153">
        <f>IF(Pilar!$B41=1,IF(pivå!V40&gt;Tidigare_värde!V40,-1,1),IF(pivå!V40&lt;Tidigare_värde!V40,-1,1))*((Tidigare_värde!V40+1)/(Tidigare_värde!V40+1))*((pivå!V40+1)/(pivå!V40+1))</f>
        <v>1</v>
      </c>
      <c r="AR41" s="153">
        <f>IF(Pilar!$B41=1,IF(pivå!W40&gt;Tidigare_värde!W40,-1,1),IF(pivå!W40&lt;Tidigare_värde!W40,-1,1))*((Tidigare_värde!W40+1)/(Tidigare_värde!W40+1))*((pivå!W40+1)/(pivå!W40+1))</f>
        <v>1</v>
      </c>
      <c r="AS41" s="153">
        <f>IF(Pilar!$B41=1,IF(pivå!X40&gt;Tidigare_värde!X40,-1,1),IF(pivå!X40&lt;Tidigare_värde!X40,-1,1))*((Tidigare_värde!X40+1)/(Tidigare_värde!X40+1))*((pivå!X40+1)/(pivå!X40+1))</f>
        <v>1</v>
      </c>
      <c r="AT41" s="153">
        <f>IF(Pilar!$B41=1,IF(pivå!Y40&gt;Tidigare_värde!Y40,-1,1),IF(pivå!Y40&lt;Tidigare_värde!Y40,-1,1))*((Tidigare_värde!Y40+1)/(Tidigare_värde!Y40+1))*((pivå!Y40+1)/(pivå!Y40+1))</f>
        <v>1</v>
      </c>
      <c r="AU41" s="153">
        <f>IF(Pilar!$B41=1,IF(pivå!Z40&gt;Tidigare_värde!Z40,-1,1),IF(pivå!Z40&lt;Tidigare_värde!Z40,-1,1))*((Tidigare_värde!Z40+1)/(Tidigare_värde!Z40+1))*((pivå!Z40+1)/(pivå!Z40+1))</f>
        <v>1</v>
      </c>
      <c r="AV41" s="153">
        <f>IF(Pilar!$B41=1,IF(pivå!AA40&gt;Tidigare_värde!AA40,-1,1),IF(pivå!AA40&lt;Tidigare_värde!AA40,-1,1))*((Tidigare_värde!AA40+1)/(Tidigare_värde!AA40+1))*((pivå!AA40+1)/(pivå!AA40+1))</f>
        <v>1</v>
      </c>
      <c r="AW41" s="153">
        <f>IF(Pilar!$B41=1,IF(pivå!AB40&gt;Tidigare_värde!AB40,-1,1),IF(pivå!AB40&lt;Tidigare_värde!AB40,-1,1))*((Tidigare_värde!AB40+1)/(Tidigare_värde!AB40+1))*((pivå!AB40+1)/(pivå!AB40+1))</f>
        <v>1</v>
      </c>
      <c r="AX41" s="153">
        <f>IF(Pilar!$B41=1,IF(pivå!AC40&gt;Tidigare_värde!AC40,-1,1),IF(pivå!AC40&lt;Tidigare_värde!AC40,-1,1))*((Tidigare_värde!AC40+1)/(Tidigare_värde!AC40+1))*((pivå!AC40+1)/(pivå!AC40+1))</f>
        <v>1</v>
      </c>
      <c r="AY41" s="153">
        <f>IF(Pilar!$B41=1,IF(pivå!AD40&gt;Tidigare_värde!AD40,-1,1),IF(pivå!AD40&lt;Tidigare_värde!AD40,-1,1))*((Tidigare_värde!AD40+1)/(Tidigare_värde!AD40+1))*((pivå!AD40+1)/(pivå!AD40+1))</f>
        <v>1</v>
      </c>
      <c r="AZ41" s="17"/>
      <c r="BA41" s="17"/>
      <c r="BB41" s="17"/>
      <c r="BC41" s="17"/>
      <c r="BD41" s="17"/>
      <c r="BE41" s="17"/>
      <c r="BF41" s="17"/>
      <c r="BG41" s="18" t="e">
        <f t="shared" si="0"/>
        <v>#DIV/0!</v>
      </c>
      <c r="BH41" s="18">
        <f t="shared" si="1"/>
        <v>12.1</v>
      </c>
      <c r="BI41" s="19">
        <f t="shared" si="7"/>
        <v>20.52</v>
      </c>
      <c r="BJ41" s="19">
        <f t="shared" si="3"/>
        <v>14.5</v>
      </c>
      <c r="BM41" s="21">
        <f t="shared" si="8"/>
        <v>43.14</v>
      </c>
      <c r="BN41" s="22">
        <f t="shared" si="9"/>
        <v>2.54</v>
      </c>
    </row>
    <row r="42" spans="1:66" s="20" customFormat="1" ht="10.5" customHeight="1">
      <c r="A42" s="116">
        <f t="shared" si="6"/>
        <v>19884.752380952381</v>
      </c>
      <c r="B42" s="105">
        <f>pivå!I41</f>
        <v>1</v>
      </c>
      <c r="C42" s="120" t="str">
        <f>pivå!G41</f>
        <v>Ändrad</v>
      </c>
      <c r="D42" s="103" t="str">
        <f>pivå!C41</f>
        <v>Kostnader</v>
      </c>
      <c r="E42" s="112">
        <f>pivå!D41</f>
        <v>24</v>
      </c>
      <c r="F42" s="15" t="str">
        <f>pivå!F41</f>
        <v>Strukturjusterad hälso- och sjukvårdskostnad</v>
      </c>
      <c r="G42" s="145">
        <f>pivå!AE41</f>
        <v>19786.400000000001</v>
      </c>
      <c r="H42" s="146">
        <f>pivå!J41</f>
        <v>20965.8</v>
      </c>
      <c r="I42" s="146">
        <f>pivå!K41</f>
        <v>19974.099999999999</v>
      </c>
      <c r="J42" s="146">
        <f>pivå!L41</f>
        <v>19216.7</v>
      </c>
      <c r="K42" s="146">
        <f>pivå!M41</f>
        <v>17767.7</v>
      </c>
      <c r="L42" s="146">
        <f>pivå!N41</f>
        <v>19322.3</v>
      </c>
      <c r="M42" s="146">
        <f>pivå!O41</f>
        <v>20006.3</v>
      </c>
      <c r="N42" s="146">
        <f>pivå!P41</f>
        <v>18949.400000000001</v>
      </c>
      <c r="O42" s="146">
        <f>pivå!Q41</f>
        <v>21013.5</v>
      </c>
      <c r="P42" s="146">
        <f>pivå!R41</f>
        <v>20782</v>
      </c>
      <c r="Q42" s="146">
        <f>pivå!S41</f>
        <v>19076.7</v>
      </c>
      <c r="R42" s="146">
        <f>pivå!T41</f>
        <v>19457.400000000001</v>
      </c>
      <c r="S42" s="146">
        <f>pivå!U41</f>
        <v>19059.5</v>
      </c>
      <c r="T42" s="146">
        <f>pivå!V41</f>
        <v>19498.099999999999</v>
      </c>
      <c r="U42" s="146">
        <f>pivå!W41</f>
        <v>20208.2</v>
      </c>
      <c r="V42" s="146">
        <f>pivå!X41</f>
        <v>19774.099999999999</v>
      </c>
      <c r="W42" s="146">
        <f>pivå!Y41</f>
        <v>20688</v>
      </c>
      <c r="X42" s="146">
        <f>pivå!Z41</f>
        <v>19875.2</v>
      </c>
      <c r="Y42" s="146">
        <f>pivå!AA41</f>
        <v>20620.900000000001</v>
      </c>
      <c r="Z42" s="146">
        <f>pivå!AB41</f>
        <v>20470.599999999999</v>
      </c>
      <c r="AA42" s="146">
        <f>pivå!AC41</f>
        <v>20268.599999999999</v>
      </c>
      <c r="AB42" s="147">
        <f>pivå!AD41</f>
        <v>20584.7</v>
      </c>
      <c r="AC42" s="150"/>
      <c r="AD42" s="154">
        <f>IF(Pilar!$B42=1,IF(pivå!AE41&gt;Tidigare_värde!AE41,-1,1),IF(pivå!AE41&lt;Tidigare_värde!AE41,-1,1))*((Tidigare_värde!AE41+1)/(Tidigare_värde!AE41+1))*((pivå!AE41+1)/(pivå!AE41+1))</f>
        <v>-1</v>
      </c>
      <c r="AE42" s="153">
        <f>IF(Pilar!$B42=1,IF(pivå!J41&gt;Tidigare_värde!J41,-1,1),IF(pivå!J41&lt;Tidigare_värde!J41,-1,1))*((Tidigare_värde!J41+1)/(Tidigare_värde!J41+1))*((pivå!J41+1)/(pivå!J41+1))</f>
        <v>-1</v>
      </c>
      <c r="AF42" s="153">
        <f>IF(Pilar!$B42=1,IF(pivå!K41&gt;Tidigare_värde!K41,-1,1),IF(pivå!K41&lt;Tidigare_värde!K41,-1,1))*((Tidigare_värde!K41+1)/(Tidigare_värde!K41+1))*((pivå!K41+1)/(pivå!K41+1))</f>
        <v>-1</v>
      </c>
      <c r="AG42" s="153">
        <f>IF(Pilar!$B42=1,IF(pivå!L41&gt;Tidigare_värde!L41,-1,1),IF(pivå!L41&lt;Tidigare_värde!L41,-1,1))*((Tidigare_värde!L41+1)/(Tidigare_värde!L41+1))*((pivå!L41+1)/(pivå!L41+1))</f>
        <v>-1</v>
      </c>
      <c r="AH42" s="153">
        <f>IF(Pilar!$B42=1,IF(pivå!M41&gt;Tidigare_värde!M41,-1,1),IF(pivå!M41&lt;Tidigare_värde!M41,-1,1))*((Tidigare_värde!M41+1)/(Tidigare_värde!M41+1))*((pivå!M41+1)/(pivå!M41+1))</f>
        <v>-1</v>
      </c>
      <c r="AI42" s="153">
        <f>IF(Pilar!$B42=1,IF(pivå!N41&gt;Tidigare_värde!N41,-1,1),IF(pivå!N41&lt;Tidigare_värde!N41,-1,1))*((Tidigare_värde!N41+1)/(Tidigare_värde!N41+1))*((pivå!N41+1)/(pivå!N41+1))</f>
        <v>-1</v>
      </c>
      <c r="AJ42" s="153">
        <f>IF(Pilar!$B42=1,IF(pivå!O41&gt;Tidigare_värde!O41,-1,1),IF(pivå!O41&lt;Tidigare_värde!O41,-1,1))*((Tidigare_värde!O41+1)/(Tidigare_värde!O41+1))*((pivå!O41+1)/(pivå!O41+1))</f>
        <v>-1</v>
      </c>
      <c r="AK42" s="153">
        <f>IF(Pilar!$B42=1,IF(pivå!P41&gt;Tidigare_värde!P41,-1,1),IF(pivå!P41&lt;Tidigare_värde!P41,-1,1))*((Tidigare_värde!P41+1)/(Tidigare_värde!P41+1))*((pivå!P41+1)/(pivå!P41+1))</f>
        <v>-1</v>
      </c>
      <c r="AL42" s="153">
        <f>IF(Pilar!$B42=1,IF(pivå!Q41&gt;Tidigare_värde!Q41,-1,1),IF(pivå!Q41&lt;Tidigare_värde!Q41,-1,1))*((Tidigare_värde!Q41+1)/(Tidigare_värde!Q41+1))*((pivå!Q41+1)/(pivå!Q41+1))</f>
        <v>-1</v>
      </c>
      <c r="AM42" s="153">
        <f>IF(Pilar!$B42=1,IF(pivå!R41&gt;Tidigare_värde!R41,-1,1),IF(pivå!R41&lt;Tidigare_värde!R41,-1,1))*((Tidigare_värde!R41+1)/(Tidigare_värde!R41+1))*((pivå!R41+1)/(pivå!R41+1))</f>
        <v>-1</v>
      </c>
      <c r="AN42" s="153">
        <f>IF(Pilar!$B42=1,IF(pivå!S41&gt;Tidigare_värde!S41,-1,1),IF(pivå!S41&lt;Tidigare_värde!S41,-1,1))*((Tidigare_värde!S41+1)/(Tidigare_värde!S41+1))*((pivå!S41+1)/(pivå!S41+1))</f>
        <v>-1</v>
      </c>
      <c r="AO42" s="153">
        <f>IF(Pilar!$B42=1,IF(pivå!T41&gt;Tidigare_värde!T41,-1,1),IF(pivå!T41&lt;Tidigare_värde!T41,-1,1))*((Tidigare_värde!T41+1)/(Tidigare_värde!T41+1))*((pivå!T41+1)/(pivå!T41+1))</f>
        <v>-1</v>
      </c>
      <c r="AP42" s="153">
        <f>IF(Pilar!$B42=1,IF(pivå!U41&gt;Tidigare_värde!U41,-1,1),IF(pivå!U41&lt;Tidigare_värde!U41,-1,1))*((Tidigare_värde!U41+1)/(Tidigare_värde!U41+1))*((pivå!U41+1)/(pivå!U41+1))</f>
        <v>-1</v>
      </c>
      <c r="AQ42" s="153">
        <f>IF(Pilar!$B42=1,IF(pivå!V41&gt;Tidigare_värde!V41,-1,1),IF(pivå!V41&lt;Tidigare_värde!V41,-1,1))*((Tidigare_värde!V41+1)/(Tidigare_värde!V41+1))*((pivå!V41+1)/(pivå!V41+1))</f>
        <v>-1</v>
      </c>
      <c r="AR42" s="153">
        <f>IF(Pilar!$B42=1,IF(pivå!W41&gt;Tidigare_värde!W41,-1,1),IF(pivå!W41&lt;Tidigare_värde!W41,-1,1))*((Tidigare_värde!W41+1)/(Tidigare_värde!W41+1))*((pivå!W41+1)/(pivå!W41+1))</f>
        <v>-1</v>
      </c>
      <c r="AS42" s="153">
        <f>IF(Pilar!$B42=1,IF(pivå!X41&gt;Tidigare_värde!X41,-1,1),IF(pivå!X41&lt;Tidigare_värde!X41,-1,1))*((Tidigare_värde!X41+1)/(Tidigare_värde!X41+1))*((pivå!X41+1)/(pivå!X41+1))</f>
        <v>-1</v>
      </c>
      <c r="AT42" s="153">
        <f>IF(Pilar!$B42=1,IF(pivå!Y41&gt;Tidigare_värde!Y41,-1,1),IF(pivå!Y41&lt;Tidigare_värde!Y41,-1,1))*((Tidigare_värde!Y41+1)/(Tidigare_värde!Y41+1))*((pivå!Y41+1)/(pivå!Y41+1))</f>
        <v>-1</v>
      </c>
      <c r="AU42" s="153">
        <f>IF(Pilar!$B42=1,IF(pivå!Z41&gt;Tidigare_värde!Z41,-1,1),IF(pivå!Z41&lt;Tidigare_värde!Z41,-1,1))*((Tidigare_värde!Z41+1)/(Tidigare_värde!Z41+1))*((pivå!Z41+1)/(pivå!Z41+1))</f>
        <v>-1</v>
      </c>
      <c r="AV42" s="153">
        <f>IF(Pilar!$B42=1,IF(pivå!AA41&gt;Tidigare_värde!AA41,-1,1),IF(pivå!AA41&lt;Tidigare_värde!AA41,-1,1))*((Tidigare_värde!AA41+1)/(Tidigare_värde!AA41+1))*((pivå!AA41+1)/(pivå!AA41+1))</f>
        <v>-1</v>
      </c>
      <c r="AW42" s="153">
        <f>IF(Pilar!$B42=1,IF(pivå!AB41&gt;Tidigare_värde!AB41,-1,1),IF(pivå!AB41&lt;Tidigare_värde!AB41,-1,1))*((Tidigare_värde!AB41+1)/(Tidigare_värde!AB41+1))*((pivå!AB41+1)/(pivå!AB41+1))</f>
        <v>-1</v>
      </c>
      <c r="AX42" s="153">
        <f>IF(Pilar!$B42=1,IF(pivå!AC41&gt;Tidigare_värde!AC41,-1,1),IF(pivå!AC41&lt;Tidigare_värde!AC41,-1,1))*((Tidigare_värde!AC41+1)/(Tidigare_värde!AC41+1))*((pivå!AC41+1)/(pivå!AC41+1))</f>
        <v>-1</v>
      </c>
      <c r="AY42" s="153">
        <f>IF(Pilar!$B42=1,IF(pivå!AD41&gt;Tidigare_värde!AD41,-1,1),IF(pivå!AD41&lt;Tidigare_värde!AD41,-1,1))*((Tidigare_värde!AD41+1)/(Tidigare_värde!AD41+1))*((pivå!AD41+1)/(pivå!AD41+1))</f>
        <v>-1</v>
      </c>
      <c r="AZ42" s="17"/>
      <c r="BA42" s="17"/>
      <c r="BB42" s="17"/>
      <c r="BC42" s="17"/>
      <c r="BD42" s="17"/>
      <c r="BE42" s="17"/>
      <c r="BF42" s="17"/>
      <c r="BG42" s="18" t="e">
        <f t="shared" si="0"/>
        <v>#DIV/0!</v>
      </c>
      <c r="BH42" s="18">
        <f t="shared" si="1"/>
        <v>19457.400000000001</v>
      </c>
      <c r="BI42" s="19">
        <f t="shared" si="7"/>
        <v>20268.599999999999</v>
      </c>
      <c r="BJ42" s="19">
        <f t="shared" si="3"/>
        <v>19498.099999999999</v>
      </c>
      <c r="BM42" s="21">
        <f t="shared" si="8"/>
        <v>21013.5</v>
      </c>
      <c r="BN42" s="22">
        <f t="shared" si="9"/>
        <v>17767.7</v>
      </c>
    </row>
    <row r="43" spans="1:66" s="20" customFormat="1" ht="10.5" customHeight="1">
      <c r="A43" s="116">
        <f t="shared" si="6"/>
        <v>45918.598411904764</v>
      </c>
      <c r="B43" s="105">
        <f>pivå!I42</f>
        <v>1</v>
      </c>
      <c r="C43" s="120" t="str">
        <f>pivå!G42</f>
        <v>Ändrad</v>
      </c>
      <c r="D43" s="103">
        <f>pivå!C42</f>
        <v>0</v>
      </c>
      <c r="E43" s="112">
        <f>pivå!D42</f>
        <v>25</v>
      </c>
      <c r="F43" s="15" t="str">
        <f>pivå!F42</f>
        <v>Kostnader per DRG-poäng</v>
      </c>
      <c r="G43" s="145">
        <f>pivå!AE42</f>
        <v>44297.664949999998</v>
      </c>
      <c r="H43" s="146">
        <f>pivå!J42</f>
        <v>42510.376680000001</v>
      </c>
      <c r="I43" s="146">
        <f>pivå!K42</f>
        <v>44027.558219999999</v>
      </c>
      <c r="J43" s="146">
        <f>pivå!L42</f>
        <v>48395.48732</v>
      </c>
      <c r="K43" s="146">
        <f>pivå!M42</f>
        <v>43769.496010000003</v>
      </c>
      <c r="L43" s="146">
        <f>pivå!N42</f>
        <v>43749.092879999997</v>
      </c>
      <c r="M43" s="146">
        <f>pivå!O42</f>
        <v>45539.897570000001</v>
      </c>
      <c r="N43" s="146">
        <f>pivå!P42</f>
        <v>41110.79578</v>
      </c>
      <c r="O43" s="146">
        <f>pivå!Q42</f>
        <v>44973.185749999997</v>
      </c>
      <c r="P43" s="146">
        <f>pivå!R42</f>
        <v>52712.106249999997</v>
      </c>
      <c r="Q43" s="146">
        <f>pivå!S42</f>
        <v>43860.410510000002</v>
      </c>
      <c r="R43" s="146">
        <f>pivå!T42</f>
        <v>45022.300929999998</v>
      </c>
      <c r="S43" s="146">
        <f>pivå!U42</f>
        <v>45149.958830000003</v>
      </c>
      <c r="T43" s="146">
        <f>pivå!V42</f>
        <v>47025.151669999999</v>
      </c>
      <c r="U43" s="146">
        <f>pivå!W42</f>
        <v>47447.002990000001</v>
      </c>
      <c r="V43" s="146">
        <f>pivå!X42</f>
        <v>43386.326200000003</v>
      </c>
      <c r="W43" s="146">
        <f>pivå!Y42</f>
        <v>46682.067369999997</v>
      </c>
      <c r="X43" s="146">
        <f>pivå!Z42</f>
        <v>45977.82404</v>
      </c>
      <c r="Y43" s="146">
        <f>pivå!AA42</f>
        <v>49975.101979999999</v>
      </c>
      <c r="Z43" s="146">
        <f>pivå!AB42</f>
        <v>45598.292840000002</v>
      </c>
      <c r="AA43" s="146">
        <f>pivå!AC42</f>
        <v>46674.097759999997</v>
      </c>
      <c r="AB43" s="147">
        <f>pivå!AD42</f>
        <v>50704.035069999998</v>
      </c>
      <c r="AC43" s="150"/>
      <c r="AD43" s="154">
        <f>IF(Pilar!$B43=1,IF(pivå!AE42&gt;Tidigare_värde!AE42,-1,1),IF(pivå!AE42&lt;Tidigare_värde!AE42,-1,1))*((Tidigare_värde!AE42+1)/(Tidigare_värde!AE42+1))*((pivå!AE42+1)/(pivå!AE42+1))</f>
        <v>1</v>
      </c>
      <c r="AE43" s="153">
        <f>IF(Pilar!$B43=1,IF(pivå!J42&gt;Tidigare_värde!J42,-1,1),IF(pivå!J42&lt;Tidigare_värde!J42,-1,1))*((Tidigare_värde!J42+1)/(Tidigare_värde!J42+1))*((pivå!J42+1)/(pivå!J42+1))</f>
        <v>1</v>
      </c>
      <c r="AF43" s="153">
        <f>IF(Pilar!$B43=1,IF(pivå!K42&gt;Tidigare_värde!K42,-1,1),IF(pivå!K42&lt;Tidigare_värde!K42,-1,1))*((Tidigare_värde!K42+1)/(Tidigare_värde!K42+1))*((pivå!K42+1)/(pivå!K42+1))</f>
        <v>-1</v>
      </c>
      <c r="AG43" s="153">
        <f>IF(Pilar!$B43=1,IF(pivå!L42&gt;Tidigare_värde!L42,-1,1),IF(pivå!L42&lt;Tidigare_värde!L42,-1,1))*((Tidigare_värde!L42+1)/(Tidigare_värde!L42+1))*((pivå!L42+1)/(pivå!L42+1))</f>
        <v>1</v>
      </c>
      <c r="AH43" s="153">
        <f>IF(Pilar!$B43=1,IF(pivå!M42&gt;Tidigare_värde!M42,-1,1),IF(pivå!M42&lt;Tidigare_värde!M42,-1,1))*((Tidigare_värde!M42+1)/(Tidigare_värde!M42+1))*((pivå!M42+1)/(pivå!M42+1))</f>
        <v>-1</v>
      </c>
      <c r="AI43" s="153">
        <f>IF(Pilar!$B43=1,IF(pivå!N42&gt;Tidigare_värde!N42,-1,1),IF(pivå!N42&lt;Tidigare_värde!N42,-1,1))*((Tidigare_värde!N42+1)/(Tidigare_värde!N42+1))*((pivå!N42+1)/(pivå!N42+1))</f>
        <v>-1</v>
      </c>
      <c r="AJ43" s="153">
        <f>IF(Pilar!$B43=1,IF(pivå!O42&gt;Tidigare_värde!O42,-1,1),IF(pivå!O42&lt;Tidigare_värde!O42,-1,1))*((Tidigare_värde!O42+1)/(Tidigare_värde!O42+1))*((pivå!O42+1)/(pivå!O42+1))</f>
        <v>-1</v>
      </c>
      <c r="AK43" s="153">
        <f>IF(Pilar!$B43=1,IF(pivå!P42&gt;Tidigare_värde!P42,-1,1),IF(pivå!P42&lt;Tidigare_värde!P42,-1,1))*((Tidigare_värde!P42+1)/(Tidigare_värde!P42+1))*((pivå!P42+1)/(pivå!P42+1))</f>
        <v>-1</v>
      </c>
      <c r="AL43" s="153">
        <f>IF(Pilar!$B43=1,IF(pivå!Q42&gt;Tidigare_värde!Q42,-1,1),IF(pivå!Q42&lt;Tidigare_värde!Q42,-1,1))*((Tidigare_värde!Q42+1)/(Tidigare_värde!Q42+1))*((pivå!Q42+1)/(pivå!Q42+1))</f>
        <v>1</v>
      </c>
      <c r="AM43" s="153">
        <f>IF(Pilar!$B43=1,IF(pivå!R42&gt;Tidigare_värde!R42,-1,1),IF(pivå!R42&lt;Tidigare_värde!R42,-1,1))*((Tidigare_värde!R42+1)/(Tidigare_värde!R42+1))*((pivå!R42+1)/(pivå!R42+1))</f>
        <v>-1</v>
      </c>
      <c r="AN43" s="153">
        <f>IF(Pilar!$B43=1,IF(pivå!S42&gt;Tidigare_värde!S42,-1,1),IF(pivå!S42&lt;Tidigare_värde!S42,-1,1))*((Tidigare_värde!S42+1)/(Tidigare_värde!S42+1))*((pivå!S42+1)/(pivå!S42+1))</f>
        <v>1</v>
      </c>
      <c r="AO43" s="153">
        <f>IF(Pilar!$B43=1,IF(pivå!T42&gt;Tidigare_värde!T42,-1,1),IF(pivå!T42&lt;Tidigare_värde!T42,-1,1))*((Tidigare_värde!T42+1)/(Tidigare_värde!T42+1))*((pivå!T42+1)/(pivå!T42+1))</f>
        <v>-1</v>
      </c>
      <c r="AP43" s="153">
        <f>IF(Pilar!$B43=1,IF(pivå!U42&gt;Tidigare_värde!U42,-1,1),IF(pivå!U42&lt;Tidigare_värde!U42,-1,1))*((Tidigare_värde!U42+1)/(Tidigare_värde!U42+1))*((pivå!U42+1)/(pivå!U42+1))</f>
        <v>-1</v>
      </c>
      <c r="AQ43" s="153">
        <f>IF(Pilar!$B43=1,IF(pivå!V42&gt;Tidigare_värde!V42,-1,1),IF(pivå!V42&lt;Tidigare_värde!V42,-1,1))*((Tidigare_värde!V42+1)/(Tidigare_värde!V42+1))*((pivå!V42+1)/(pivå!V42+1))</f>
        <v>1</v>
      </c>
      <c r="AR43" s="153">
        <f>IF(Pilar!$B43=1,IF(pivå!W42&gt;Tidigare_värde!W42,-1,1),IF(pivå!W42&lt;Tidigare_värde!W42,-1,1))*((Tidigare_värde!W42+1)/(Tidigare_värde!W42+1))*((pivå!W42+1)/(pivå!W42+1))</f>
        <v>1</v>
      </c>
      <c r="AS43" s="153">
        <f>IF(Pilar!$B43=1,IF(pivå!X42&gt;Tidigare_värde!X42,-1,1),IF(pivå!X42&lt;Tidigare_värde!X42,-1,1))*((Tidigare_värde!X42+1)/(Tidigare_värde!X42+1))*((pivå!X42+1)/(pivå!X42+1))</f>
        <v>-1</v>
      </c>
      <c r="AT43" s="153">
        <f>IF(Pilar!$B43=1,IF(pivå!Y42&gt;Tidigare_värde!Y42,-1,1),IF(pivå!Y42&lt;Tidigare_värde!Y42,-1,1))*((Tidigare_värde!Y42+1)/(Tidigare_värde!Y42+1))*((pivå!Y42+1)/(pivå!Y42+1))</f>
        <v>-1</v>
      </c>
      <c r="AU43" s="153">
        <f>IF(Pilar!$B43=1,IF(pivå!Z42&gt;Tidigare_värde!Z42,-1,1),IF(pivå!Z42&lt;Tidigare_värde!Z42,-1,1))*((Tidigare_värde!Z42+1)/(Tidigare_värde!Z42+1))*((pivå!Z42+1)/(pivå!Z42+1))</f>
        <v>-1</v>
      </c>
      <c r="AV43" s="153">
        <f>IF(Pilar!$B43=1,IF(pivå!AA42&gt;Tidigare_värde!AA42,-1,1),IF(pivå!AA42&lt;Tidigare_värde!AA42,-1,1))*((Tidigare_värde!AA42+1)/(Tidigare_värde!AA42+1))*((pivå!AA42+1)/(pivå!AA42+1))</f>
        <v>-1</v>
      </c>
      <c r="AW43" s="153">
        <f>IF(Pilar!$B43=1,IF(pivå!AB42&gt;Tidigare_värde!AB42,-1,1),IF(pivå!AB42&lt;Tidigare_värde!AB42,-1,1))*((Tidigare_värde!AB42+1)/(Tidigare_värde!AB42+1))*((pivå!AB42+1)/(pivå!AB42+1))</f>
        <v>-1</v>
      </c>
      <c r="AX43" s="153">
        <f>IF(Pilar!$B43=1,IF(pivå!AC42&gt;Tidigare_värde!AC42,-1,1),IF(pivå!AC42&lt;Tidigare_värde!AC42,-1,1))*((Tidigare_värde!AC42+1)/(Tidigare_värde!AC42+1))*((pivå!AC42+1)/(pivå!AC42+1))</f>
        <v>1</v>
      </c>
      <c r="AY43" s="153">
        <f>IF(Pilar!$B43=1,IF(pivå!AD42&gt;Tidigare_värde!AD42,-1,1),IF(pivå!AD42&lt;Tidigare_värde!AD42,-1,1))*((Tidigare_värde!AD42+1)/(Tidigare_värde!AD42+1))*((pivå!AD42+1)/(pivå!AD42+1))</f>
        <v>-1</v>
      </c>
      <c r="AZ43" s="17"/>
      <c r="BA43" s="17"/>
      <c r="BB43" s="17"/>
      <c r="BC43" s="17"/>
      <c r="BD43" s="17"/>
      <c r="BE43" s="17"/>
      <c r="BF43" s="17"/>
      <c r="BG43" s="18" t="e">
        <f t="shared" si="0"/>
        <v>#DIV/0!</v>
      </c>
      <c r="BH43" s="18">
        <f t="shared" si="1"/>
        <v>44027.558219999999</v>
      </c>
      <c r="BI43" s="19">
        <f t="shared" si="7"/>
        <v>46674.097759999997</v>
      </c>
      <c r="BJ43" s="19">
        <f t="shared" si="3"/>
        <v>44973.185749999997</v>
      </c>
      <c r="BM43" s="21">
        <f t="shared" si="8"/>
        <v>52712.106249999997</v>
      </c>
      <c r="BN43" s="22">
        <f t="shared" si="9"/>
        <v>41110.79578</v>
      </c>
    </row>
    <row r="44" spans="1:66" s="20" customFormat="1" ht="10.5" customHeight="1">
      <c r="A44" s="116">
        <f t="shared" si="6"/>
        <v>1298.9358968095239</v>
      </c>
      <c r="B44" s="105">
        <f>pivå!I43</f>
        <v>1</v>
      </c>
      <c r="C44" s="120" t="str">
        <f>pivå!G43</f>
        <v>(tom)</v>
      </c>
      <c r="D44" s="103">
        <f>pivå!C43</f>
        <v>0</v>
      </c>
      <c r="E44" s="112">
        <f>pivå!D43</f>
        <v>26</v>
      </c>
      <c r="F44" s="15" t="str">
        <f>pivå!F43</f>
        <v>Kostnad per vårdkontakt i primärvård</v>
      </c>
      <c r="G44" s="33">
        <f>pivå!AE43</f>
        <v>1263.0252170000001</v>
      </c>
      <c r="H44" s="23">
        <f>pivå!J43</f>
        <v>1280.462307</v>
      </c>
      <c r="I44" s="23">
        <f>pivå!K43</f>
        <v>1595.330005</v>
      </c>
      <c r="J44" s="23">
        <f>pivå!L43</f>
        <v>1522.6904850000001</v>
      </c>
      <c r="K44" s="23">
        <f>pivå!M43</f>
        <v>1203.6764410000001</v>
      </c>
      <c r="L44" s="23">
        <f>pivå!N43</f>
        <v>1339.0964899999999</v>
      </c>
      <c r="M44" s="23">
        <f>pivå!O43</f>
        <v>1268.41004</v>
      </c>
      <c r="N44" s="23">
        <f>pivå!P43</f>
        <v>1338.5614519999999</v>
      </c>
      <c r="O44" s="23">
        <f>pivå!Q43</f>
        <v>1196.469075</v>
      </c>
      <c r="P44" s="23">
        <f>pivå!R43</f>
        <v>1162.0305539999999</v>
      </c>
      <c r="Q44" s="23">
        <f>pivå!S43</f>
        <v>1131.833601</v>
      </c>
      <c r="R44" s="23">
        <f>pivå!T43</f>
        <v>1162.7972569999999</v>
      </c>
      <c r="S44" s="23">
        <f>pivå!U43</f>
        <v>1233.869688</v>
      </c>
      <c r="T44" s="23">
        <f>pivå!V43</f>
        <v>1256.223203</v>
      </c>
      <c r="U44" s="23">
        <f>pivå!W43</f>
        <v>1301.414571</v>
      </c>
      <c r="V44" s="23">
        <f>pivå!X43</f>
        <v>1195.6489630000001</v>
      </c>
      <c r="W44" s="23">
        <f>pivå!Y43</f>
        <v>1166.327601</v>
      </c>
      <c r="X44" s="23">
        <f>pivå!Z43</f>
        <v>1309.7209969999999</v>
      </c>
      <c r="Y44" s="23">
        <f>pivå!AA43</f>
        <v>1379.5300769999999</v>
      </c>
      <c r="Z44" s="23">
        <f>pivå!AB43</f>
        <v>1642.4814080000001</v>
      </c>
      <c r="AA44" s="23">
        <f>pivå!AC43</f>
        <v>1237.1415500000001</v>
      </c>
      <c r="AB44" s="137">
        <f>pivå!AD43</f>
        <v>1353.9380679999999</v>
      </c>
      <c r="AC44" s="150"/>
      <c r="AD44" s="154">
        <f>IF(Pilar!$B44=1,IF(pivå!AE43&gt;Tidigare_värde!AE43,-1,1),IF(pivå!AE43&lt;Tidigare_värde!AE43,-1,1))*((Tidigare_värde!AE43+1)/(Tidigare_värde!AE43+1))*((pivå!AE43+1)/(pivå!AE43+1))</f>
        <v>1</v>
      </c>
      <c r="AE44" s="153">
        <f>IF(Pilar!$B44=1,IF(pivå!J43&gt;Tidigare_värde!J43,-1,1),IF(pivå!J43&lt;Tidigare_värde!J43,-1,1))*((Tidigare_värde!J43+1)/(Tidigare_värde!J43+1))*((pivå!J43+1)/(pivå!J43+1))</f>
        <v>1</v>
      </c>
      <c r="AF44" s="153">
        <f>IF(Pilar!$B44=1,IF(pivå!K43&gt;Tidigare_värde!K43,-1,1),IF(pivå!K43&lt;Tidigare_värde!K43,-1,1))*((Tidigare_värde!K43+1)/(Tidigare_värde!K43+1))*((pivå!K43+1)/(pivå!K43+1))</f>
        <v>-1</v>
      </c>
      <c r="AG44" s="153">
        <f>IF(Pilar!$B44=1,IF(pivå!L43&gt;Tidigare_värde!L43,-1,1),IF(pivå!L43&lt;Tidigare_värde!L43,-1,1))*((Tidigare_värde!L43+1)/(Tidigare_värde!L43+1))*((pivå!L43+1)/(pivå!L43+1))</f>
        <v>-1</v>
      </c>
      <c r="AH44" s="153">
        <f>IF(Pilar!$B44=1,IF(pivå!M43&gt;Tidigare_värde!M43,-1,1),IF(pivå!M43&lt;Tidigare_värde!M43,-1,1))*((Tidigare_värde!M43+1)/(Tidigare_värde!M43+1))*((pivå!M43+1)/(pivå!M43+1))</f>
        <v>1</v>
      </c>
      <c r="AI44" s="153">
        <f>IF(Pilar!$B44=1,IF(pivå!N43&gt;Tidigare_värde!N43,-1,1),IF(pivå!N43&lt;Tidigare_värde!N43,-1,1))*((Tidigare_värde!N43+1)/(Tidigare_värde!N43+1))*((pivå!N43+1)/(pivå!N43+1))</f>
        <v>1</v>
      </c>
      <c r="AJ44" s="153">
        <f>IF(Pilar!$B44=1,IF(pivå!O43&gt;Tidigare_värde!O43,-1,1),IF(pivå!O43&lt;Tidigare_värde!O43,-1,1))*((Tidigare_värde!O43+1)/(Tidigare_värde!O43+1))*((pivå!O43+1)/(pivå!O43+1))</f>
        <v>1</v>
      </c>
      <c r="AK44" s="153">
        <f>IF(Pilar!$B44=1,IF(pivå!P43&gt;Tidigare_värde!P43,-1,1),IF(pivå!P43&lt;Tidigare_värde!P43,-1,1))*((Tidigare_värde!P43+1)/(Tidigare_värde!P43+1))*((pivå!P43+1)/(pivå!P43+1))</f>
        <v>-1</v>
      </c>
      <c r="AL44" s="153">
        <f>IF(Pilar!$B44=1,IF(pivå!Q43&gt;Tidigare_värde!Q43,-1,1),IF(pivå!Q43&lt;Tidigare_värde!Q43,-1,1))*((Tidigare_värde!Q43+1)/(Tidigare_värde!Q43+1))*((pivå!Q43+1)/(pivå!Q43+1))</f>
        <v>1</v>
      </c>
      <c r="AM44" s="153">
        <f>IF(Pilar!$B44=1,IF(pivå!R43&gt;Tidigare_värde!R43,-1,1),IF(pivå!R43&lt;Tidigare_värde!R43,-1,1))*((Tidigare_värde!R43+1)/(Tidigare_värde!R43+1))*((pivå!R43+1)/(pivå!R43+1))</f>
        <v>1</v>
      </c>
      <c r="AN44" s="153">
        <f>IF(Pilar!$B44=1,IF(pivå!S43&gt;Tidigare_värde!S43,-1,1),IF(pivå!S43&lt;Tidigare_värde!S43,-1,1))*((Tidigare_värde!S43+1)/(Tidigare_värde!S43+1))*((pivå!S43+1)/(pivå!S43+1))</f>
        <v>-1</v>
      </c>
      <c r="AO44" s="153">
        <f>IF(Pilar!$B44=1,IF(pivå!T43&gt;Tidigare_värde!T43,-1,1),IF(pivå!T43&lt;Tidigare_värde!T43,-1,1))*((Tidigare_värde!T43+1)/(Tidigare_värde!T43+1))*((pivå!T43+1)/(pivå!T43+1))</f>
        <v>1</v>
      </c>
      <c r="AP44" s="153">
        <f>IF(Pilar!$B44=1,IF(pivå!U43&gt;Tidigare_värde!U43,-1,1),IF(pivå!U43&lt;Tidigare_värde!U43,-1,1))*((Tidigare_värde!U43+1)/(Tidigare_värde!U43+1))*((pivå!U43+1)/(pivå!U43+1))</f>
        <v>1</v>
      </c>
      <c r="AQ44" s="153">
        <f>IF(Pilar!$B44=1,IF(pivå!V43&gt;Tidigare_värde!V43,-1,1),IF(pivå!V43&lt;Tidigare_värde!V43,-1,1))*((Tidigare_värde!V43+1)/(Tidigare_värde!V43+1))*((pivå!V43+1)/(pivå!V43+1))</f>
        <v>1</v>
      </c>
      <c r="AR44" s="153">
        <f>IF(Pilar!$B44=1,IF(pivå!W43&gt;Tidigare_värde!W43,-1,1),IF(pivå!W43&lt;Tidigare_värde!W43,-1,1))*((Tidigare_värde!W43+1)/(Tidigare_värde!W43+1))*((pivå!W43+1)/(pivå!W43+1))</f>
        <v>-1</v>
      </c>
      <c r="AS44" s="153">
        <f>IF(Pilar!$B44=1,IF(pivå!X43&gt;Tidigare_värde!X43,-1,1),IF(pivå!X43&lt;Tidigare_värde!X43,-1,1))*((Tidigare_värde!X43+1)/(Tidigare_värde!X43+1))*((pivå!X43+1)/(pivå!X43+1))</f>
        <v>-1</v>
      </c>
      <c r="AT44" s="153">
        <f>IF(Pilar!$B44=1,IF(pivå!Y43&gt;Tidigare_värde!Y43,-1,1),IF(pivå!Y43&lt;Tidigare_värde!Y43,-1,1))*((Tidigare_värde!Y43+1)/(Tidigare_värde!Y43+1))*((pivå!Y43+1)/(pivå!Y43+1))</f>
        <v>-1</v>
      </c>
      <c r="AU44" s="153">
        <f>IF(Pilar!$B44=1,IF(pivå!Z43&gt;Tidigare_värde!Z43,-1,1),IF(pivå!Z43&lt;Tidigare_värde!Z43,-1,1))*((Tidigare_värde!Z43+1)/(Tidigare_värde!Z43+1))*((pivå!Z43+1)/(pivå!Z43+1))</f>
        <v>1</v>
      </c>
      <c r="AV44" s="153">
        <f>IF(Pilar!$B44=1,IF(pivå!AA43&gt;Tidigare_värde!AA43,-1,1),IF(pivå!AA43&lt;Tidigare_värde!AA43,-1,1))*((Tidigare_värde!AA43+1)/(Tidigare_värde!AA43+1))*((pivå!AA43+1)/(pivå!AA43+1))</f>
        <v>1</v>
      </c>
      <c r="AW44" s="153">
        <f>IF(Pilar!$B44=1,IF(pivå!AB43&gt;Tidigare_värde!AB43,-1,1),IF(pivå!AB43&lt;Tidigare_värde!AB43,-1,1))*((Tidigare_värde!AB43+1)/(Tidigare_värde!AB43+1))*((pivå!AB43+1)/(pivå!AB43+1))</f>
        <v>1</v>
      </c>
      <c r="AX44" s="153">
        <f>IF(Pilar!$B44=1,IF(pivå!AC43&gt;Tidigare_värde!AC43,-1,1),IF(pivå!AC43&lt;Tidigare_värde!AC43,-1,1))*((Tidigare_värde!AC43+1)/(Tidigare_värde!AC43+1))*((pivå!AC43+1)/(pivå!AC43+1))</f>
        <v>1</v>
      </c>
      <c r="AY44" s="153">
        <f>IF(Pilar!$B44=1,IF(pivå!AD43&gt;Tidigare_värde!AD43,-1,1),IF(pivå!AD43&lt;Tidigare_värde!AD43,-1,1))*((Tidigare_värde!AD43+1)/(Tidigare_värde!AD43+1))*((pivå!AD43+1)/(pivå!AD43+1))</f>
        <v>1</v>
      </c>
      <c r="AZ44" s="17"/>
      <c r="BA44" s="17"/>
      <c r="BB44" s="17"/>
      <c r="BC44" s="17"/>
      <c r="BD44" s="17"/>
      <c r="BE44" s="17"/>
      <c r="BF44" s="17"/>
      <c r="BG44" s="18" t="e">
        <f t="shared" si="0"/>
        <v>#DIV/0!</v>
      </c>
      <c r="BH44" s="18">
        <f t="shared" si="1"/>
        <v>1203.6764410000001</v>
      </c>
      <c r="BI44" s="19">
        <f t="shared" si="7"/>
        <v>1309.7209969999999</v>
      </c>
      <c r="BJ44" s="19">
        <f t="shared" si="3"/>
        <v>1233.869688</v>
      </c>
      <c r="BM44" s="21">
        <f t="shared" si="8"/>
        <v>1642.4814080000001</v>
      </c>
      <c r="BN44" s="22">
        <f t="shared" si="9"/>
        <v>1131.833601</v>
      </c>
    </row>
    <row r="45" spans="1:66" s="20" customFormat="1" ht="10.5" customHeight="1">
      <c r="A45" s="116">
        <f t="shared" si="6"/>
        <v>76.388095238095218</v>
      </c>
      <c r="B45" s="105">
        <f>pivå!I44</f>
        <v>0</v>
      </c>
      <c r="C45" s="120" t="str">
        <f>pivå!G44</f>
        <v>(tom)</v>
      </c>
      <c r="D45" s="103" t="str">
        <f>pivå!C44</f>
        <v>Graviditet, förlossnings- och nyföddhetsvård</v>
      </c>
      <c r="E45" s="112">
        <f>pivå!D44</f>
        <v>27</v>
      </c>
      <c r="F45" s="15" t="str">
        <f>pivå!F44</f>
        <v>Tidiga aborter</v>
      </c>
      <c r="G45" s="31">
        <f>pivå!AE44</f>
        <v>74.67</v>
      </c>
      <c r="H45" s="16">
        <f>pivå!J44</f>
        <v>71.3</v>
      </c>
      <c r="I45" s="16">
        <f>pivå!K44</f>
        <v>70.959999999999994</v>
      </c>
      <c r="J45" s="16">
        <f>pivå!L44</f>
        <v>79.040000000000006</v>
      </c>
      <c r="K45" s="16">
        <f>pivå!M44</f>
        <v>79.63</v>
      </c>
      <c r="L45" s="16">
        <f>pivå!N44</f>
        <v>83.22</v>
      </c>
      <c r="M45" s="16">
        <f>pivå!O44</f>
        <v>77.97</v>
      </c>
      <c r="N45" s="16">
        <f>pivå!P44</f>
        <v>79.94</v>
      </c>
      <c r="O45" s="16">
        <f>pivå!Q44</f>
        <v>77.23</v>
      </c>
      <c r="P45" s="16">
        <f>pivå!R44</f>
        <v>69.59</v>
      </c>
      <c r="Q45" s="16">
        <f>pivå!S44</f>
        <v>72.8</v>
      </c>
      <c r="R45" s="16">
        <f>pivå!T44</f>
        <v>76.02</v>
      </c>
      <c r="S45" s="16">
        <f>pivå!U44</f>
        <v>74.930000000000007</v>
      </c>
      <c r="T45" s="16">
        <f>pivå!V44</f>
        <v>76.540000000000006</v>
      </c>
      <c r="U45" s="16">
        <f>pivå!W44</f>
        <v>79.34</v>
      </c>
      <c r="V45" s="16">
        <f>pivå!X44</f>
        <v>76.290000000000006</v>
      </c>
      <c r="W45" s="16">
        <f>pivå!Y44</f>
        <v>71.81</v>
      </c>
      <c r="X45" s="16">
        <f>pivå!Z44</f>
        <v>75.510000000000005</v>
      </c>
      <c r="Y45" s="16">
        <f>pivå!AA44</f>
        <v>77.33</v>
      </c>
      <c r="Z45" s="16">
        <f>pivå!AB44</f>
        <v>73.44</v>
      </c>
      <c r="AA45" s="16">
        <f>pivå!AC44</f>
        <v>81.349999999999994</v>
      </c>
      <c r="AB45" s="136">
        <f>pivå!AD44</f>
        <v>79.91</v>
      </c>
      <c r="AC45" s="149"/>
      <c r="AD45" s="154">
        <f>IF(Pilar!$B45=1,IF(pivå!AE44&gt;Tidigare_värde!AE44,-1,1),IF(pivå!AE44&lt;Tidigare_värde!AE44,-1,1))*((Tidigare_värde!AE44+1)/(Tidigare_värde!AE44+1))*((pivå!AE44+1)/(pivå!AE44+1))</f>
        <v>1</v>
      </c>
      <c r="AE45" s="153">
        <f>IF(Pilar!$B45=1,IF(pivå!J44&gt;Tidigare_värde!J44,-1,1),IF(pivå!J44&lt;Tidigare_värde!J44,-1,1))*((Tidigare_värde!J44+1)/(Tidigare_värde!J44+1))*((pivå!J44+1)/(pivå!J44+1))</f>
        <v>1</v>
      </c>
      <c r="AF45" s="153">
        <f>IF(Pilar!$B45=1,IF(pivå!K44&gt;Tidigare_värde!K44,-1,1),IF(pivå!K44&lt;Tidigare_värde!K44,-1,1))*((Tidigare_värde!K44+1)/(Tidigare_värde!K44+1))*((pivå!K44+1)/(pivå!K44+1))</f>
        <v>1</v>
      </c>
      <c r="AG45" s="153">
        <f>IF(Pilar!$B45=1,IF(pivå!L44&gt;Tidigare_värde!L44,-1,1),IF(pivå!L44&lt;Tidigare_värde!L44,-1,1))*((Tidigare_värde!L44+1)/(Tidigare_värde!L44+1))*((pivå!L44+1)/(pivå!L44+1))</f>
        <v>1</v>
      </c>
      <c r="AH45" s="153">
        <f>IF(Pilar!$B45=1,IF(pivå!M44&gt;Tidigare_värde!M44,-1,1),IF(pivå!M44&lt;Tidigare_värde!M44,-1,1))*((Tidigare_värde!M44+1)/(Tidigare_värde!M44+1))*((pivå!M44+1)/(pivå!M44+1))</f>
        <v>1</v>
      </c>
      <c r="AI45" s="153">
        <f>IF(Pilar!$B45=1,IF(pivå!N44&gt;Tidigare_värde!N44,-1,1),IF(pivå!N44&lt;Tidigare_värde!N44,-1,1))*((Tidigare_värde!N44+1)/(Tidigare_värde!N44+1))*((pivå!N44+1)/(pivå!N44+1))</f>
        <v>1</v>
      </c>
      <c r="AJ45" s="153">
        <f>IF(Pilar!$B45=1,IF(pivå!O44&gt;Tidigare_värde!O44,-1,1),IF(pivå!O44&lt;Tidigare_värde!O44,-1,1))*((Tidigare_värde!O44+1)/(Tidigare_värde!O44+1))*((pivå!O44+1)/(pivå!O44+1))</f>
        <v>1</v>
      </c>
      <c r="AK45" s="153">
        <f>IF(Pilar!$B45=1,IF(pivå!P44&gt;Tidigare_värde!P44,-1,1),IF(pivå!P44&lt;Tidigare_värde!P44,-1,1))*((Tidigare_värde!P44+1)/(Tidigare_värde!P44+1))*((pivå!P44+1)/(pivå!P44+1))</f>
        <v>1</v>
      </c>
      <c r="AL45" s="153">
        <f>IF(Pilar!$B45=1,IF(pivå!Q44&gt;Tidigare_värde!Q44,-1,1),IF(pivå!Q44&lt;Tidigare_värde!Q44,-1,1))*((Tidigare_värde!Q44+1)/(Tidigare_värde!Q44+1))*((pivå!Q44+1)/(pivå!Q44+1))</f>
        <v>-1</v>
      </c>
      <c r="AM45" s="153">
        <f>IF(Pilar!$B45=1,IF(pivå!R44&gt;Tidigare_värde!R44,-1,1),IF(pivå!R44&lt;Tidigare_värde!R44,-1,1))*((Tidigare_värde!R44+1)/(Tidigare_värde!R44+1))*((pivå!R44+1)/(pivå!R44+1))</f>
        <v>1</v>
      </c>
      <c r="AN45" s="153">
        <f>IF(Pilar!$B45=1,IF(pivå!S44&gt;Tidigare_värde!S44,-1,1),IF(pivå!S44&lt;Tidigare_värde!S44,-1,1))*((Tidigare_värde!S44+1)/(Tidigare_värde!S44+1))*((pivå!S44+1)/(pivå!S44+1))</f>
        <v>-1</v>
      </c>
      <c r="AO45" s="153">
        <f>IF(Pilar!$B45=1,IF(pivå!T44&gt;Tidigare_värde!T44,-1,1),IF(pivå!T44&lt;Tidigare_värde!T44,-1,1))*((Tidigare_värde!T44+1)/(Tidigare_värde!T44+1))*((pivå!T44+1)/(pivå!T44+1))</f>
        <v>1</v>
      </c>
      <c r="AP45" s="153">
        <f>IF(Pilar!$B45=1,IF(pivå!U44&gt;Tidigare_värde!U44,-1,1),IF(pivå!U44&lt;Tidigare_värde!U44,-1,1))*((Tidigare_värde!U44+1)/(Tidigare_värde!U44+1))*((pivå!U44+1)/(pivå!U44+1))</f>
        <v>1</v>
      </c>
      <c r="AQ45" s="153">
        <f>IF(Pilar!$B45=1,IF(pivå!V44&gt;Tidigare_värde!V44,-1,1),IF(pivå!V44&lt;Tidigare_värde!V44,-1,1))*((Tidigare_värde!V44+1)/(Tidigare_värde!V44+1))*((pivå!V44+1)/(pivå!V44+1))</f>
        <v>1</v>
      </c>
      <c r="AR45" s="153">
        <f>IF(Pilar!$B45=1,IF(pivå!W44&gt;Tidigare_värde!W44,-1,1),IF(pivå!W44&lt;Tidigare_värde!W44,-1,1))*((Tidigare_värde!W44+1)/(Tidigare_värde!W44+1))*((pivå!W44+1)/(pivå!W44+1))</f>
        <v>1</v>
      </c>
      <c r="AS45" s="153">
        <f>IF(Pilar!$B45=1,IF(pivå!X44&gt;Tidigare_värde!X44,-1,1),IF(pivå!X44&lt;Tidigare_värde!X44,-1,1))*((Tidigare_värde!X44+1)/(Tidigare_värde!X44+1))*((pivå!X44+1)/(pivå!X44+1))</f>
        <v>1</v>
      </c>
      <c r="AT45" s="153">
        <f>IF(Pilar!$B45=1,IF(pivå!Y44&gt;Tidigare_värde!Y44,-1,1),IF(pivå!Y44&lt;Tidigare_värde!Y44,-1,1))*((Tidigare_värde!Y44+1)/(Tidigare_värde!Y44+1))*((pivå!Y44+1)/(pivå!Y44+1))</f>
        <v>1</v>
      </c>
      <c r="AU45" s="153">
        <f>IF(Pilar!$B45=1,IF(pivå!Z44&gt;Tidigare_värde!Z44,-1,1),IF(pivå!Z44&lt;Tidigare_värde!Z44,-1,1))*((Tidigare_värde!Z44+1)/(Tidigare_värde!Z44+1))*((pivå!Z44+1)/(pivå!Z44+1))</f>
        <v>1</v>
      </c>
      <c r="AV45" s="153">
        <f>IF(Pilar!$B45=1,IF(pivå!AA44&gt;Tidigare_värde!AA44,-1,1),IF(pivå!AA44&lt;Tidigare_värde!AA44,-1,1))*((Tidigare_värde!AA44+1)/(Tidigare_värde!AA44+1))*((pivå!AA44+1)/(pivå!AA44+1))</f>
        <v>1</v>
      </c>
      <c r="AW45" s="153">
        <f>IF(Pilar!$B45=1,IF(pivå!AB44&gt;Tidigare_värde!AB44,-1,1),IF(pivå!AB44&lt;Tidigare_värde!AB44,-1,1))*((Tidigare_värde!AB44+1)/(Tidigare_värde!AB44+1))*((pivå!AB44+1)/(pivå!AB44+1))</f>
        <v>1</v>
      </c>
      <c r="AX45" s="153">
        <f>IF(Pilar!$B45=1,IF(pivå!AC44&gt;Tidigare_värde!AC44,-1,1),IF(pivå!AC44&lt;Tidigare_värde!AC44,-1,1))*((Tidigare_värde!AC44+1)/(Tidigare_värde!AC44+1))*((pivå!AC44+1)/(pivå!AC44+1))</f>
        <v>1</v>
      </c>
      <c r="AY45" s="153">
        <f>IF(Pilar!$B45=1,IF(pivå!AD44&gt;Tidigare_värde!AD44,-1,1),IF(pivå!AD44&lt;Tidigare_värde!AD44,-1,1))*((Tidigare_värde!AD44+1)/(Tidigare_värde!AD44+1))*((pivå!AD44+1)/(pivå!AD44+1))</f>
        <v>-1</v>
      </c>
      <c r="AZ45" s="17"/>
      <c r="BA45" s="17"/>
      <c r="BB45" s="17"/>
      <c r="BC45" s="17"/>
      <c r="BD45" s="17"/>
      <c r="BE45" s="17"/>
      <c r="BF45" s="17"/>
      <c r="BG45" s="18">
        <f t="shared" si="0"/>
        <v>79.040000000000006</v>
      </c>
      <c r="BH45" s="18" t="e">
        <f t="shared" si="1"/>
        <v>#DIV/0!</v>
      </c>
      <c r="BI45" s="19">
        <f t="shared" si="7"/>
        <v>77.97</v>
      </c>
      <c r="BJ45" s="19">
        <f t="shared" si="3"/>
        <v>75.510000000000005</v>
      </c>
      <c r="BM45" s="21">
        <f t="shared" si="8"/>
        <v>83.22</v>
      </c>
      <c r="BN45" s="22">
        <f t="shared" si="9"/>
        <v>69.59</v>
      </c>
    </row>
    <row r="46" spans="1:66" s="20" customFormat="1" ht="10.5" customHeight="1">
      <c r="A46" s="116">
        <f t="shared" si="6"/>
        <v>3.1423809523809521</v>
      </c>
      <c r="B46" s="105">
        <f>pivå!I45</f>
        <v>1</v>
      </c>
      <c r="C46" s="120" t="str">
        <f>pivå!G45</f>
        <v>(tom)</v>
      </c>
      <c r="D46" s="103">
        <f>pivå!C45</f>
        <v>0</v>
      </c>
      <c r="E46" s="112">
        <f>pivå!D45</f>
        <v>28</v>
      </c>
      <c r="F46" s="15" t="str">
        <f>pivå!F45</f>
        <v>Dödfödda</v>
      </c>
      <c r="G46" s="34">
        <f>pivå!AE45</f>
        <v>2.99</v>
      </c>
      <c r="H46" s="30">
        <f>pivå!J45</f>
        <v>2.5</v>
      </c>
      <c r="I46" s="30">
        <f>pivå!K45</f>
        <v>2.33</v>
      </c>
      <c r="J46" s="30">
        <f>pivå!L45</f>
        <v>3.36</v>
      </c>
      <c r="K46" s="30">
        <f>pivå!M45</f>
        <v>2.98</v>
      </c>
      <c r="L46" s="30">
        <f>pivå!N45</f>
        <v>3.55</v>
      </c>
      <c r="M46" s="30">
        <f>pivå!O45</f>
        <v>3.12</v>
      </c>
      <c r="N46" s="30">
        <f>pivå!P45</f>
        <v>3.66</v>
      </c>
      <c r="O46" s="30">
        <f>pivå!Q45</f>
        <v>2.69</v>
      </c>
      <c r="P46" s="30">
        <f>pivå!R45</f>
        <v>3.53</v>
      </c>
      <c r="Q46" s="30">
        <f>pivå!S45</f>
        <v>3.1</v>
      </c>
      <c r="R46" s="30">
        <f>pivå!T45</f>
        <v>2.4500000000000002</v>
      </c>
      <c r="S46" s="30">
        <f>pivå!U45</f>
        <v>3.1</v>
      </c>
      <c r="T46" s="30">
        <f>pivå!V45</f>
        <v>2.5499999999999998</v>
      </c>
      <c r="U46" s="30">
        <f>pivå!W45</f>
        <v>4.1500000000000004</v>
      </c>
      <c r="V46" s="30">
        <f>pivå!X45</f>
        <v>3.41</v>
      </c>
      <c r="W46" s="30">
        <f>pivå!Y45</f>
        <v>3.14</v>
      </c>
      <c r="X46" s="30">
        <f>pivå!Z45</f>
        <v>3.41</v>
      </c>
      <c r="Y46" s="30">
        <f>pivå!AA45</f>
        <v>4.2699999999999996</v>
      </c>
      <c r="Z46" s="30">
        <f>pivå!AB45</f>
        <v>2.86</v>
      </c>
      <c r="AA46" s="30">
        <f>pivå!AC45</f>
        <v>3.26</v>
      </c>
      <c r="AB46" s="138">
        <f>pivå!AD45</f>
        <v>2.57</v>
      </c>
      <c r="AC46" s="151"/>
      <c r="AD46" s="154">
        <f>IF(Pilar!$B46=1,IF(pivå!AE45&gt;Tidigare_värde!AE45,-1,1),IF(pivå!AE45&lt;Tidigare_värde!AE45,-1,1))*((Tidigare_värde!AE45+1)/(Tidigare_värde!AE45+1))*((pivå!AE45+1)/(pivå!AE45+1))</f>
        <v>1</v>
      </c>
      <c r="AE46" s="153">
        <f>IF(Pilar!$B46=1,IF(pivå!J45&gt;Tidigare_värde!J45,-1,1),IF(pivå!J45&lt;Tidigare_värde!J45,-1,1))*((Tidigare_värde!J45+1)/(Tidigare_värde!J45+1))*((pivå!J45+1)/(pivå!J45+1))</f>
        <v>1</v>
      </c>
      <c r="AF46" s="153">
        <f>IF(Pilar!$B46=1,IF(pivå!K45&gt;Tidigare_värde!K45,-1,1),IF(pivå!K45&lt;Tidigare_värde!K45,-1,1))*((Tidigare_värde!K45+1)/(Tidigare_värde!K45+1))*((pivå!K45+1)/(pivå!K45+1))</f>
        <v>1</v>
      </c>
      <c r="AG46" s="153">
        <f>IF(Pilar!$B46=1,IF(pivå!L45&gt;Tidigare_värde!L45,-1,1),IF(pivå!L45&lt;Tidigare_värde!L45,-1,1))*((Tidigare_värde!L45+1)/(Tidigare_värde!L45+1))*((pivå!L45+1)/(pivå!L45+1))</f>
        <v>1</v>
      </c>
      <c r="AH46" s="153">
        <f>IF(Pilar!$B46=1,IF(pivå!M45&gt;Tidigare_värde!M45,-1,1),IF(pivå!M45&lt;Tidigare_värde!M45,-1,1))*((Tidigare_värde!M45+1)/(Tidigare_värde!M45+1))*((pivå!M45+1)/(pivå!M45+1))</f>
        <v>1</v>
      </c>
      <c r="AI46" s="153">
        <f>IF(Pilar!$B46=1,IF(pivå!N45&gt;Tidigare_värde!N45,-1,1),IF(pivå!N45&lt;Tidigare_värde!N45,-1,1))*((Tidigare_värde!N45+1)/(Tidigare_värde!N45+1))*((pivå!N45+1)/(pivå!N45+1))</f>
        <v>-1</v>
      </c>
      <c r="AJ46" s="153">
        <f>IF(Pilar!$B46=1,IF(pivå!O45&gt;Tidigare_värde!O45,-1,1),IF(pivå!O45&lt;Tidigare_värde!O45,-1,1))*((Tidigare_värde!O45+1)/(Tidigare_värde!O45+1))*((pivå!O45+1)/(pivå!O45+1))</f>
        <v>1</v>
      </c>
      <c r="AK46" s="153">
        <f>IF(Pilar!$B46=1,IF(pivå!P45&gt;Tidigare_värde!P45,-1,1),IF(pivå!P45&lt;Tidigare_värde!P45,-1,1))*((Tidigare_värde!P45+1)/(Tidigare_värde!P45+1))*((pivå!P45+1)/(pivå!P45+1))</f>
        <v>1</v>
      </c>
      <c r="AL46" s="153">
        <f>IF(Pilar!$B46=1,IF(pivå!Q45&gt;Tidigare_värde!Q45,-1,1),IF(pivå!Q45&lt;Tidigare_värde!Q45,-1,1))*((Tidigare_värde!Q45+1)/(Tidigare_värde!Q45+1))*((pivå!Q45+1)/(pivå!Q45+1))</f>
        <v>1</v>
      </c>
      <c r="AM46" s="153">
        <f>IF(Pilar!$B46=1,IF(pivå!R45&gt;Tidigare_värde!R45,-1,1),IF(pivå!R45&lt;Tidigare_värde!R45,-1,1))*((Tidigare_värde!R45+1)/(Tidigare_värde!R45+1))*((pivå!R45+1)/(pivå!R45+1))</f>
        <v>-1</v>
      </c>
      <c r="AN46" s="153">
        <f>IF(Pilar!$B46=1,IF(pivå!S45&gt;Tidigare_värde!S45,-1,1),IF(pivå!S45&lt;Tidigare_värde!S45,-1,1))*((Tidigare_värde!S45+1)/(Tidigare_värde!S45+1))*((pivå!S45+1)/(pivå!S45+1))</f>
        <v>1</v>
      </c>
      <c r="AO46" s="153">
        <f>IF(Pilar!$B46=1,IF(pivå!T45&gt;Tidigare_värde!T45,-1,1),IF(pivå!T45&lt;Tidigare_värde!T45,-1,1))*((Tidigare_värde!T45+1)/(Tidigare_värde!T45+1))*((pivå!T45+1)/(pivå!T45+1))</f>
        <v>1</v>
      </c>
      <c r="AP46" s="153">
        <f>IF(Pilar!$B46=1,IF(pivå!U45&gt;Tidigare_värde!U45,-1,1),IF(pivå!U45&lt;Tidigare_värde!U45,-1,1))*((Tidigare_värde!U45+1)/(Tidigare_värde!U45+1))*((pivå!U45+1)/(pivå!U45+1))</f>
        <v>1</v>
      </c>
      <c r="AQ46" s="153">
        <f>IF(Pilar!$B46=1,IF(pivå!V45&gt;Tidigare_värde!V45,-1,1),IF(pivå!V45&lt;Tidigare_värde!V45,-1,1))*((Tidigare_värde!V45+1)/(Tidigare_värde!V45+1))*((pivå!V45+1)/(pivå!V45+1))</f>
        <v>1</v>
      </c>
      <c r="AR46" s="153">
        <f>IF(Pilar!$B46=1,IF(pivå!W45&gt;Tidigare_värde!W45,-1,1),IF(pivå!W45&lt;Tidigare_värde!W45,-1,1))*((Tidigare_värde!W45+1)/(Tidigare_värde!W45+1))*((pivå!W45+1)/(pivå!W45+1))</f>
        <v>-1</v>
      </c>
      <c r="AS46" s="153">
        <f>IF(Pilar!$B46=1,IF(pivå!X45&gt;Tidigare_värde!X45,-1,1),IF(pivå!X45&lt;Tidigare_värde!X45,-1,1))*((Tidigare_värde!X45+1)/(Tidigare_värde!X45+1))*((pivå!X45+1)/(pivå!X45+1))</f>
        <v>-1</v>
      </c>
      <c r="AT46" s="153">
        <f>IF(Pilar!$B46=1,IF(pivå!Y45&gt;Tidigare_värde!Y45,-1,1),IF(pivå!Y45&lt;Tidigare_värde!Y45,-1,1))*((Tidigare_värde!Y45+1)/(Tidigare_värde!Y45+1))*((pivå!Y45+1)/(pivå!Y45+1))</f>
        <v>1</v>
      </c>
      <c r="AU46" s="153">
        <f>IF(Pilar!$B46=1,IF(pivå!Z45&gt;Tidigare_värde!Z45,-1,1),IF(pivå!Z45&lt;Tidigare_värde!Z45,-1,1))*((Tidigare_värde!Z45+1)/(Tidigare_värde!Z45+1))*((pivå!Z45+1)/(pivå!Z45+1))</f>
        <v>1</v>
      </c>
      <c r="AV46" s="153">
        <f>IF(Pilar!$B46=1,IF(pivå!AA45&gt;Tidigare_värde!AA45,-1,1),IF(pivå!AA45&lt;Tidigare_värde!AA45,-1,1))*((Tidigare_värde!AA45+1)/(Tidigare_värde!AA45+1))*((pivå!AA45+1)/(pivå!AA45+1))</f>
        <v>-1</v>
      </c>
      <c r="AW46" s="153">
        <f>IF(Pilar!$B46=1,IF(pivå!AB45&gt;Tidigare_värde!AB45,-1,1),IF(pivå!AB45&lt;Tidigare_värde!AB45,-1,1))*((Tidigare_värde!AB45+1)/(Tidigare_värde!AB45+1))*((pivå!AB45+1)/(pivå!AB45+1))</f>
        <v>1</v>
      </c>
      <c r="AX46" s="153">
        <f>IF(Pilar!$B46=1,IF(pivå!AC45&gt;Tidigare_värde!AC45,-1,1),IF(pivå!AC45&lt;Tidigare_värde!AC45,-1,1))*((Tidigare_värde!AC45+1)/(Tidigare_värde!AC45+1))*((pivå!AC45+1)/(pivå!AC45+1))</f>
        <v>1</v>
      </c>
      <c r="AY46" s="153">
        <f>IF(Pilar!$B46=1,IF(pivå!AD45&gt;Tidigare_värde!AD45,-1,1),IF(pivå!AD45&lt;Tidigare_värde!AD45,-1,1))*((Tidigare_värde!AD45+1)/(Tidigare_värde!AD45+1))*((pivå!AD45+1)/(pivå!AD45+1))</f>
        <v>1</v>
      </c>
      <c r="AZ46" s="17"/>
      <c r="BA46" s="17"/>
      <c r="BB46" s="17"/>
      <c r="BC46" s="17"/>
      <c r="BD46" s="17"/>
      <c r="BE46" s="17"/>
      <c r="BF46" s="17"/>
      <c r="BG46" s="18" t="e">
        <f t="shared" si="0"/>
        <v>#DIV/0!</v>
      </c>
      <c r="BH46" s="18">
        <f t="shared" si="1"/>
        <v>2.86</v>
      </c>
      <c r="BI46" s="19">
        <f t="shared" si="7"/>
        <v>3.36</v>
      </c>
      <c r="BJ46" s="19">
        <f t="shared" si="3"/>
        <v>2.98</v>
      </c>
      <c r="BM46" s="21">
        <f t="shared" si="8"/>
        <v>4.2699999999999996</v>
      </c>
      <c r="BN46" s="22">
        <f t="shared" si="9"/>
        <v>2.33</v>
      </c>
    </row>
    <row r="47" spans="1:66" s="20" customFormat="1" ht="10.5" customHeight="1">
      <c r="A47" s="116">
        <f t="shared" si="6"/>
        <v>2.0338095238095235</v>
      </c>
      <c r="B47" s="105">
        <f>pivå!I46</f>
        <v>1</v>
      </c>
      <c r="C47" s="120" t="str">
        <f>pivå!G46</f>
        <v>(tom)</v>
      </c>
      <c r="D47" s="103">
        <f>pivå!C46</f>
        <v>0</v>
      </c>
      <c r="E47" s="112">
        <f>pivå!D46</f>
        <v>29</v>
      </c>
      <c r="F47" s="15" t="str">
        <f>pivå!F46</f>
        <v>Neonatal dödlighet</v>
      </c>
      <c r="G47" s="34">
        <f>pivå!AE46</f>
        <v>1.84</v>
      </c>
      <c r="H47" s="30">
        <f>pivå!J46</f>
        <v>1.64</v>
      </c>
      <c r="I47" s="30">
        <f>pivå!K46</f>
        <v>1.61</v>
      </c>
      <c r="J47" s="30">
        <f>pivå!L46</f>
        <v>1.73</v>
      </c>
      <c r="K47" s="30">
        <f>pivå!M46</f>
        <v>1.67</v>
      </c>
      <c r="L47" s="30">
        <f>pivå!N46</f>
        <v>2.61</v>
      </c>
      <c r="M47" s="30">
        <f>pivå!O46</f>
        <v>1.46</v>
      </c>
      <c r="N47" s="30">
        <f>pivå!P46</f>
        <v>3.04</v>
      </c>
      <c r="O47" s="30">
        <f>pivå!Q46</f>
        <v>3.24</v>
      </c>
      <c r="P47" s="30">
        <f>pivå!R46</f>
        <v>2.82</v>
      </c>
      <c r="Q47" s="30">
        <f>pivå!S46</f>
        <v>1.64</v>
      </c>
      <c r="R47" s="30">
        <f>pivå!T46</f>
        <v>1.95</v>
      </c>
      <c r="S47" s="30">
        <f>pivå!U46</f>
        <v>1.83</v>
      </c>
      <c r="T47" s="30">
        <f>pivå!V46</f>
        <v>1.58</v>
      </c>
      <c r="U47" s="30">
        <f>pivå!W46</f>
        <v>1.78</v>
      </c>
      <c r="V47" s="30">
        <f>pivå!X46</f>
        <v>2.15</v>
      </c>
      <c r="W47" s="30">
        <f>pivå!Y46</f>
        <v>2.16</v>
      </c>
      <c r="X47" s="30">
        <f>pivå!Z46</f>
        <v>1.51</v>
      </c>
      <c r="Y47" s="30">
        <f>pivå!AA46</f>
        <v>2.2200000000000002</v>
      </c>
      <c r="Z47" s="30">
        <f>pivå!AB46</f>
        <v>1.89</v>
      </c>
      <c r="AA47" s="30">
        <f>pivå!AC46</f>
        <v>1.41</v>
      </c>
      <c r="AB47" s="138">
        <f>pivå!AD46</f>
        <v>2.77</v>
      </c>
      <c r="AC47" s="151"/>
      <c r="AD47" s="154">
        <f>IF(Pilar!$B47=1,IF(pivå!AE46&gt;Tidigare_värde!AE46,-1,1),IF(pivå!AE46&lt;Tidigare_värde!AE46,-1,1))*((Tidigare_värde!AE46+1)/(Tidigare_värde!AE46+1))*((pivå!AE46+1)/(pivå!AE46+1))</f>
        <v>1</v>
      </c>
      <c r="AE47" s="153">
        <f>IF(Pilar!$B47=1,IF(pivå!J46&gt;Tidigare_värde!J46,-1,1),IF(pivå!J46&lt;Tidigare_värde!J46,-1,1))*((Tidigare_värde!J46+1)/(Tidigare_värde!J46+1))*((pivå!J46+1)/(pivå!J46+1))</f>
        <v>1</v>
      </c>
      <c r="AF47" s="153">
        <f>IF(Pilar!$B47=1,IF(pivå!K46&gt;Tidigare_värde!K46,-1,1),IF(pivå!K46&lt;Tidigare_värde!K46,-1,1))*((Tidigare_värde!K46+1)/(Tidigare_värde!K46+1))*((pivå!K46+1)/(pivå!K46+1))</f>
        <v>1</v>
      </c>
      <c r="AG47" s="153">
        <f>IF(Pilar!$B47=1,IF(pivå!L46&gt;Tidigare_värde!L46,-1,1),IF(pivå!L46&lt;Tidigare_värde!L46,-1,1))*((Tidigare_värde!L46+1)/(Tidigare_värde!L46+1))*((pivå!L46+1)/(pivå!L46+1))</f>
        <v>1</v>
      </c>
      <c r="AH47" s="153">
        <f>IF(Pilar!$B47=1,IF(pivå!M46&gt;Tidigare_värde!M46,-1,1),IF(pivå!M46&lt;Tidigare_värde!M46,-1,1))*((Tidigare_värde!M46+1)/(Tidigare_värde!M46+1))*((pivå!M46+1)/(pivå!M46+1))</f>
        <v>1</v>
      </c>
      <c r="AI47" s="153">
        <f>IF(Pilar!$B47=1,IF(pivå!N46&gt;Tidigare_värde!N46,-1,1),IF(pivå!N46&lt;Tidigare_värde!N46,-1,1))*((Tidigare_värde!N46+1)/(Tidigare_värde!N46+1))*((pivå!N46+1)/(pivå!N46+1))</f>
        <v>1</v>
      </c>
      <c r="AJ47" s="153">
        <f>IF(Pilar!$B47=1,IF(pivå!O46&gt;Tidigare_värde!O46,-1,1),IF(pivå!O46&lt;Tidigare_värde!O46,-1,1))*((Tidigare_värde!O46+1)/(Tidigare_värde!O46+1))*((pivå!O46+1)/(pivå!O46+1))</f>
        <v>1</v>
      </c>
      <c r="AK47" s="153">
        <f>IF(Pilar!$B47=1,IF(pivå!P46&gt;Tidigare_värde!P46,-1,1),IF(pivå!P46&lt;Tidigare_värde!P46,-1,1))*((Tidigare_värde!P46+1)/(Tidigare_värde!P46+1))*((pivå!P46+1)/(pivå!P46+1))</f>
        <v>1</v>
      </c>
      <c r="AL47" s="153">
        <f>IF(Pilar!$B47=1,IF(pivå!Q46&gt;Tidigare_värde!Q46,-1,1),IF(pivå!Q46&lt;Tidigare_värde!Q46,-1,1))*((Tidigare_värde!Q46+1)/(Tidigare_värde!Q46+1))*((pivå!Q46+1)/(pivå!Q46+1))</f>
        <v>-1</v>
      </c>
      <c r="AM47" s="153">
        <f>IF(Pilar!$B47=1,IF(pivå!R46&gt;Tidigare_värde!R46,-1,1),IF(pivå!R46&lt;Tidigare_värde!R46,-1,1))*((Tidigare_värde!R46+1)/(Tidigare_värde!R46+1))*((pivå!R46+1)/(pivå!R46+1))</f>
        <v>1</v>
      </c>
      <c r="AN47" s="153">
        <f>IF(Pilar!$B47=1,IF(pivå!S46&gt;Tidigare_värde!S46,-1,1),IF(pivå!S46&lt;Tidigare_värde!S46,-1,1))*((Tidigare_värde!S46+1)/(Tidigare_värde!S46+1))*((pivå!S46+1)/(pivå!S46+1))</f>
        <v>1</v>
      </c>
      <c r="AO47" s="153">
        <f>IF(Pilar!$B47=1,IF(pivå!T46&gt;Tidigare_värde!T46,-1,1),IF(pivå!T46&lt;Tidigare_värde!T46,-1,1))*((Tidigare_värde!T46+1)/(Tidigare_värde!T46+1))*((pivå!T46+1)/(pivå!T46+1))</f>
        <v>-1</v>
      </c>
      <c r="AP47" s="153">
        <f>IF(Pilar!$B47=1,IF(pivå!U46&gt;Tidigare_värde!U46,-1,1),IF(pivå!U46&lt;Tidigare_värde!U46,-1,1))*((Tidigare_värde!U46+1)/(Tidigare_värde!U46+1))*((pivå!U46+1)/(pivå!U46+1))</f>
        <v>1</v>
      </c>
      <c r="AQ47" s="153">
        <f>IF(Pilar!$B47=1,IF(pivå!V46&gt;Tidigare_värde!V46,-1,1),IF(pivå!V46&lt;Tidigare_värde!V46,-1,1))*((Tidigare_värde!V46+1)/(Tidigare_värde!V46+1))*((pivå!V46+1)/(pivå!V46+1))</f>
        <v>1</v>
      </c>
      <c r="AR47" s="153">
        <f>IF(Pilar!$B47=1,IF(pivå!W46&gt;Tidigare_värde!W46,-1,1),IF(pivå!W46&lt;Tidigare_värde!W46,-1,1))*((Tidigare_värde!W46+1)/(Tidigare_värde!W46+1))*((pivå!W46+1)/(pivå!W46+1))</f>
        <v>1</v>
      </c>
      <c r="AS47" s="153">
        <f>IF(Pilar!$B47=1,IF(pivå!X46&gt;Tidigare_värde!X46,-1,1),IF(pivå!X46&lt;Tidigare_värde!X46,-1,1))*((Tidigare_värde!X46+1)/(Tidigare_värde!X46+1))*((pivå!X46+1)/(pivå!X46+1))</f>
        <v>1</v>
      </c>
      <c r="AT47" s="153">
        <f>IF(Pilar!$B47=1,IF(pivå!Y46&gt;Tidigare_värde!Y46,-1,1),IF(pivå!Y46&lt;Tidigare_värde!Y46,-1,1))*((Tidigare_värde!Y46+1)/(Tidigare_värde!Y46+1))*((pivå!Y46+1)/(pivå!Y46+1))</f>
        <v>1</v>
      </c>
      <c r="AU47" s="153">
        <f>IF(Pilar!$B47=1,IF(pivå!Z46&gt;Tidigare_värde!Z46,-1,1),IF(pivå!Z46&lt;Tidigare_värde!Z46,-1,1))*((Tidigare_värde!Z46+1)/(Tidigare_värde!Z46+1))*((pivå!Z46+1)/(pivå!Z46+1))</f>
        <v>1</v>
      </c>
      <c r="AV47" s="153">
        <f>IF(Pilar!$B47=1,IF(pivå!AA46&gt;Tidigare_värde!AA46,-1,1),IF(pivå!AA46&lt;Tidigare_värde!AA46,-1,1))*((Tidigare_värde!AA46+1)/(Tidigare_värde!AA46+1))*((pivå!AA46+1)/(pivå!AA46+1))</f>
        <v>-1</v>
      </c>
      <c r="AW47" s="153">
        <f>IF(Pilar!$B47=1,IF(pivå!AB46&gt;Tidigare_värde!AB46,-1,1),IF(pivå!AB46&lt;Tidigare_värde!AB46,-1,1))*((Tidigare_värde!AB46+1)/(Tidigare_värde!AB46+1))*((pivå!AB46+1)/(pivå!AB46+1))</f>
        <v>-1</v>
      </c>
      <c r="AX47" s="153">
        <f>IF(Pilar!$B47=1,IF(pivå!AC46&gt;Tidigare_värde!AC46,-1,1),IF(pivå!AC46&lt;Tidigare_värde!AC46,-1,1))*((Tidigare_värde!AC46+1)/(Tidigare_värde!AC46+1))*((pivå!AC46+1)/(pivå!AC46+1))</f>
        <v>1</v>
      </c>
      <c r="AY47" s="153">
        <f>IF(Pilar!$B47=1,IF(pivå!AD46&gt;Tidigare_värde!AD46,-1,1),IF(pivå!AD46&lt;Tidigare_värde!AD46,-1,1))*((Tidigare_värde!AD46+1)/(Tidigare_värde!AD46+1))*((pivå!AD46+1)/(pivå!AD46+1))</f>
        <v>-1</v>
      </c>
      <c r="AZ47" s="17"/>
      <c r="BA47" s="17"/>
      <c r="BB47" s="17"/>
      <c r="BC47" s="17"/>
      <c r="BD47" s="17"/>
      <c r="BE47" s="17"/>
      <c r="BF47" s="17"/>
      <c r="BG47" s="18" t="e">
        <f t="shared" si="0"/>
        <v>#DIV/0!</v>
      </c>
      <c r="BH47" s="18">
        <f t="shared" si="1"/>
        <v>1.64</v>
      </c>
      <c r="BI47" s="19">
        <f t="shared" si="7"/>
        <v>2.15</v>
      </c>
      <c r="BJ47" s="19">
        <f t="shared" si="3"/>
        <v>1.67</v>
      </c>
      <c r="BM47" s="21">
        <f t="shared" si="8"/>
        <v>3.24</v>
      </c>
      <c r="BN47" s="22">
        <f t="shared" si="9"/>
        <v>1.41</v>
      </c>
    </row>
    <row r="48" spans="1:66" s="20" customFormat="1" ht="10.5" customHeight="1">
      <c r="A48" s="116">
        <f t="shared" si="6"/>
        <v>1.1523809523809525</v>
      </c>
      <c r="B48" s="105">
        <f>pivå!I47</f>
        <v>1</v>
      </c>
      <c r="C48" s="120" t="str">
        <f>pivå!G47</f>
        <v>(tom)</v>
      </c>
      <c r="D48" s="103">
        <f>pivå!C47</f>
        <v>0</v>
      </c>
      <c r="E48" s="112">
        <f>pivå!D47</f>
        <v>30</v>
      </c>
      <c r="F48" s="15" t="str">
        <f>pivå!F47</f>
        <v>Låg Apgar-poäng hos nyfödda</v>
      </c>
      <c r="G48" s="34">
        <f>pivå!AE47</f>
        <v>1.1299999999999999</v>
      </c>
      <c r="H48" s="30">
        <f>pivå!J47</f>
        <v>0.95</v>
      </c>
      <c r="I48" s="30">
        <f>pivå!K47</f>
        <v>0.9</v>
      </c>
      <c r="J48" s="30">
        <f>pivå!L47</f>
        <v>1.1299999999999999</v>
      </c>
      <c r="K48" s="30">
        <f>pivå!M47</f>
        <v>1.3</v>
      </c>
      <c r="L48" s="30">
        <f>pivå!N47</f>
        <v>1.33</v>
      </c>
      <c r="M48" s="30">
        <f>pivå!O47</f>
        <v>0.96</v>
      </c>
      <c r="N48" s="30">
        <f>pivå!P47</f>
        <v>1.52</v>
      </c>
      <c r="O48" s="30">
        <f>pivå!Q47</f>
        <v>1.05</v>
      </c>
      <c r="P48" s="30">
        <f>pivå!R47</f>
        <v>1.32</v>
      </c>
      <c r="Q48" s="30">
        <f>pivå!S47</f>
        <v>1.25</v>
      </c>
      <c r="R48" s="30">
        <f>pivå!T47</f>
        <v>0.75</v>
      </c>
      <c r="S48" s="30">
        <f>pivå!U47</f>
        <v>1.24</v>
      </c>
      <c r="T48" s="30">
        <f>pivå!V47</f>
        <v>1.03</v>
      </c>
      <c r="U48" s="30">
        <f>pivå!W47</f>
        <v>1.01</v>
      </c>
      <c r="V48" s="30">
        <f>pivå!X47</f>
        <v>1.56</v>
      </c>
      <c r="W48" s="30">
        <f>pivå!Y47</f>
        <v>0.99</v>
      </c>
      <c r="X48" s="30">
        <f>pivå!Z47</f>
        <v>1.1200000000000001</v>
      </c>
      <c r="Y48" s="30">
        <f>pivå!AA47</f>
        <v>1.05</v>
      </c>
      <c r="Z48" s="30">
        <f>pivå!AB47</f>
        <v>1.35</v>
      </c>
      <c r="AA48" s="30">
        <f>pivå!AC47</f>
        <v>1.25</v>
      </c>
      <c r="AB48" s="138">
        <f>pivå!AD47</f>
        <v>1.1399999999999999</v>
      </c>
      <c r="AC48" s="151"/>
      <c r="AD48" s="154">
        <f>IF(Pilar!$B48=1,IF(pivå!AE47&gt;Tidigare_värde!AE47,-1,1),IF(pivå!AE47&lt;Tidigare_värde!AE47,-1,1))*((Tidigare_värde!AE47+1)/(Tidigare_värde!AE47+1))*((pivå!AE47+1)/(pivå!AE47+1))</f>
        <v>1</v>
      </c>
      <c r="AE48" s="153">
        <f>IF(Pilar!$B48=1,IF(pivå!J47&gt;Tidigare_värde!J47,-1,1),IF(pivå!J47&lt;Tidigare_värde!J47,-1,1))*((Tidigare_värde!J47+1)/(Tidigare_värde!J47+1))*((pivå!J47+1)/(pivå!J47+1))</f>
        <v>1</v>
      </c>
      <c r="AF48" s="153">
        <f>IF(Pilar!$B48=1,IF(pivå!K47&gt;Tidigare_värde!K47,-1,1),IF(pivå!K47&lt;Tidigare_värde!K47,-1,1))*((Tidigare_värde!K47+1)/(Tidigare_värde!K47+1))*((pivå!K47+1)/(pivå!K47+1))</f>
        <v>1</v>
      </c>
      <c r="AG48" s="153">
        <f>IF(Pilar!$B48=1,IF(pivå!L47&gt;Tidigare_värde!L47,-1,1),IF(pivå!L47&lt;Tidigare_värde!L47,-1,1))*((Tidigare_värde!L47+1)/(Tidigare_värde!L47+1))*((pivå!L47+1)/(pivå!L47+1))</f>
        <v>-1</v>
      </c>
      <c r="AH48" s="153">
        <f>IF(Pilar!$B48=1,IF(pivå!M47&gt;Tidigare_värde!M47,-1,1),IF(pivå!M47&lt;Tidigare_värde!M47,-1,1))*((Tidigare_värde!M47+1)/(Tidigare_värde!M47+1))*((pivå!M47+1)/(pivå!M47+1))</f>
        <v>-1</v>
      </c>
      <c r="AI48" s="153">
        <f>IF(Pilar!$B48=1,IF(pivå!N47&gt;Tidigare_värde!N47,-1,1),IF(pivå!N47&lt;Tidigare_värde!N47,-1,1))*((Tidigare_värde!N47+1)/(Tidigare_värde!N47+1))*((pivå!N47+1)/(pivå!N47+1))</f>
        <v>-1</v>
      </c>
      <c r="AJ48" s="153">
        <f>IF(Pilar!$B48=1,IF(pivå!O47&gt;Tidigare_värde!O47,-1,1),IF(pivå!O47&lt;Tidigare_värde!O47,-1,1))*((Tidigare_värde!O47+1)/(Tidigare_värde!O47+1))*((pivå!O47+1)/(pivå!O47+1))</f>
        <v>1</v>
      </c>
      <c r="AK48" s="153">
        <f>IF(Pilar!$B48=1,IF(pivå!P47&gt;Tidigare_värde!P47,-1,1),IF(pivå!P47&lt;Tidigare_värde!P47,-1,1))*((Tidigare_värde!P47+1)/(Tidigare_värde!P47+1))*((pivå!P47+1)/(pivå!P47+1))</f>
        <v>1</v>
      </c>
      <c r="AL48" s="153">
        <f>IF(Pilar!$B48=1,IF(pivå!Q47&gt;Tidigare_värde!Q47,-1,1),IF(pivå!Q47&lt;Tidigare_värde!Q47,-1,1))*((Tidigare_värde!Q47+1)/(Tidigare_värde!Q47+1))*((pivå!Q47+1)/(pivå!Q47+1))</f>
        <v>1</v>
      </c>
      <c r="AM48" s="153">
        <f>IF(Pilar!$B48=1,IF(pivå!R47&gt;Tidigare_värde!R47,-1,1),IF(pivå!R47&lt;Tidigare_värde!R47,-1,1))*((Tidigare_värde!R47+1)/(Tidigare_värde!R47+1))*((pivå!R47+1)/(pivå!R47+1))</f>
        <v>1</v>
      </c>
      <c r="AN48" s="153">
        <f>IF(Pilar!$B48=1,IF(pivå!S47&gt;Tidigare_värde!S47,-1,1),IF(pivå!S47&lt;Tidigare_värde!S47,-1,1))*((Tidigare_värde!S47+1)/(Tidigare_värde!S47+1))*((pivå!S47+1)/(pivå!S47+1))</f>
        <v>1</v>
      </c>
      <c r="AO48" s="153">
        <f>IF(Pilar!$B48=1,IF(pivå!T47&gt;Tidigare_värde!T47,-1,1),IF(pivå!T47&lt;Tidigare_värde!T47,-1,1))*((Tidigare_värde!T47+1)/(Tidigare_värde!T47+1))*((pivå!T47+1)/(pivå!T47+1))</f>
        <v>-1</v>
      </c>
      <c r="AP48" s="153">
        <f>IF(Pilar!$B48=1,IF(pivå!U47&gt;Tidigare_värde!U47,-1,1),IF(pivå!U47&lt;Tidigare_värde!U47,-1,1))*((Tidigare_värde!U47+1)/(Tidigare_värde!U47+1))*((pivå!U47+1)/(pivå!U47+1))</f>
        <v>-1</v>
      </c>
      <c r="AQ48" s="153">
        <f>IF(Pilar!$B48=1,IF(pivå!V47&gt;Tidigare_värde!V47,-1,1),IF(pivå!V47&lt;Tidigare_värde!V47,-1,1))*((Tidigare_värde!V47+1)/(Tidigare_värde!V47+1))*((pivå!V47+1)/(pivå!V47+1))</f>
        <v>1</v>
      </c>
      <c r="AR48" s="153">
        <f>IF(Pilar!$B48=1,IF(pivå!W47&gt;Tidigare_värde!W47,-1,1),IF(pivå!W47&lt;Tidigare_värde!W47,-1,1))*((Tidigare_värde!W47+1)/(Tidigare_värde!W47+1))*((pivå!W47+1)/(pivå!W47+1))</f>
        <v>1</v>
      </c>
      <c r="AS48" s="153">
        <f>IF(Pilar!$B48=1,IF(pivå!X47&gt;Tidigare_värde!X47,-1,1),IF(pivå!X47&lt;Tidigare_värde!X47,-1,1))*((Tidigare_värde!X47+1)/(Tidigare_värde!X47+1))*((pivå!X47+1)/(pivå!X47+1))</f>
        <v>-1</v>
      </c>
      <c r="AT48" s="153">
        <f>IF(Pilar!$B48=1,IF(pivå!Y47&gt;Tidigare_värde!Y47,-1,1),IF(pivå!Y47&lt;Tidigare_värde!Y47,-1,1))*((Tidigare_värde!Y47+1)/(Tidigare_värde!Y47+1))*((pivå!Y47+1)/(pivå!Y47+1))</f>
        <v>1</v>
      </c>
      <c r="AU48" s="153">
        <f>IF(Pilar!$B48=1,IF(pivå!Z47&gt;Tidigare_värde!Z47,-1,1),IF(pivå!Z47&lt;Tidigare_värde!Z47,-1,1))*((Tidigare_värde!Z47+1)/(Tidigare_värde!Z47+1))*((pivå!Z47+1)/(pivå!Z47+1))</f>
        <v>1</v>
      </c>
      <c r="AV48" s="153">
        <f>IF(Pilar!$B48=1,IF(pivå!AA47&gt;Tidigare_värde!AA47,-1,1),IF(pivå!AA47&lt;Tidigare_värde!AA47,-1,1))*((Tidigare_värde!AA47+1)/(Tidigare_värde!AA47+1))*((pivå!AA47+1)/(pivå!AA47+1))</f>
        <v>-1</v>
      </c>
      <c r="AW48" s="153">
        <f>IF(Pilar!$B48=1,IF(pivå!AB47&gt;Tidigare_värde!AB47,-1,1),IF(pivå!AB47&lt;Tidigare_värde!AB47,-1,1))*((Tidigare_värde!AB47+1)/(Tidigare_värde!AB47+1))*((pivå!AB47+1)/(pivå!AB47+1))</f>
        <v>-1</v>
      </c>
      <c r="AX48" s="153">
        <f>IF(Pilar!$B48=1,IF(pivå!AC47&gt;Tidigare_värde!AC47,-1,1),IF(pivå!AC47&lt;Tidigare_värde!AC47,-1,1))*((Tidigare_värde!AC47+1)/(Tidigare_värde!AC47+1))*((pivå!AC47+1)/(pivå!AC47+1))</f>
        <v>-1</v>
      </c>
      <c r="AY48" s="153">
        <f>IF(Pilar!$B48=1,IF(pivå!AD47&gt;Tidigare_värde!AD47,-1,1),IF(pivå!AD47&lt;Tidigare_värde!AD47,-1,1))*((Tidigare_värde!AD47+1)/(Tidigare_värde!AD47+1))*((pivå!AD47+1)/(pivå!AD47+1))</f>
        <v>-1</v>
      </c>
      <c r="AZ48" s="17"/>
      <c r="BA48" s="17"/>
      <c r="BB48" s="17"/>
      <c r="BC48" s="17"/>
      <c r="BD48" s="17"/>
      <c r="BE48" s="17"/>
      <c r="BF48" s="17"/>
      <c r="BG48" s="18" t="e">
        <f t="shared" si="0"/>
        <v>#DIV/0!</v>
      </c>
      <c r="BH48" s="18">
        <f t="shared" si="1"/>
        <v>1.03</v>
      </c>
      <c r="BI48" s="19">
        <f t="shared" si="7"/>
        <v>1.25</v>
      </c>
      <c r="BJ48" s="19">
        <f t="shared" si="3"/>
        <v>1.05</v>
      </c>
      <c r="BM48" s="21">
        <f t="shared" si="8"/>
        <v>1.56</v>
      </c>
      <c r="BN48" s="22">
        <f t="shared" si="9"/>
        <v>0.75</v>
      </c>
    </row>
    <row r="49" spans="1:66" s="20" customFormat="1" ht="10.5" customHeight="1">
      <c r="A49" s="116">
        <f t="shared" si="6"/>
        <v>3.6585714285714284</v>
      </c>
      <c r="B49" s="105">
        <f>pivå!I48</f>
        <v>1</v>
      </c>
      <c r="C49" s="120" t="str">
        <f>pivå!G48</f>
        <v>(tom)</v>
      </c>
      <c r="D49" s="103">
        <f>pivå!C48</f>
        <v>0</v>
      </c>
      <c r="E49" s="112">
        <f>pivå!D48</f>
        <v>31</v>
      </c>
      <c r="F49" s="15" t="str">
        <f>pivå!F48</f>
        <v>Bristningar vid förlossning. Kvinnor</v>
      </c>
      <c r="G49" s="34">
        <f>pivå!AE48</f>
        <v>3.89</v>
      </c>
      <c r="H49" s="30">
        <f>pivå!J48</f>
        <v>4.8499999999999996</v>
      </c>
      <c r="I49" s="30">
        <f>pivå!K48</f>
        <v>2.81</v>
      </c>
      <c r="J49" s="30">
        <f>pivå!L48</f>
        <v>4.12</v>
      </c>
      <c r="K49" s="30">
        <f>pivå!M48</f>
        <v>4.6500000000000004</v>
      </c>
      <c r="L49" s="30">
        <f>pivå!N48</f>
        <v>3.05</v>
      </c>
      <c r="M49" s="30">
        <f>pivå!O48</f>
        <v>4</v>
      </c>
      <c r="N49" s="30">
        <f>pivå!P48</f>
        <v>3.9</v>
      </c>
      <c r="O49" s="30">
        <f>pivå!Q48</f>
        <v>3.98</v>
      </c>
      <c r="P49" s="30">
        <f>pivå!R48</f>
        <v>4.8899999999999997</v>
      </c>
      <c r="Q49" s="30">
        <f>pivå!S48</f>
        <v>4.1500000000000004</v>
      </c>
      <c r="R49" s="30">
        <f>pivå!T48</f>
        <v>3.2</v>
      </c>
      <c r="S49" s="30">
        <f>pivå!U48</f>
        <v>3.25</v>
      </c>
      <c r="T49" s="30">
        <f>pivå!V48</f>
        <v>2.85</v>
      </c>
      <c r="U49" s="30">
        <f>pivå!W48</f>
        <v>3.4</v>
      </c>
      <c r="V49" s="30">
        <f>pivå!X48</f>
        <v>2.67</v>
      </c>
      <c r="W49" s="30">
        <f>pivå!Y48</f>
        <v>3.49</v>
      </c>
      <c r="X49" s="30">
        <f>pivå!Z48</f>
        <v>2.73</v>
      </c>
      <c r="Y49" s="30">
        <f>pivå!AA48</f>
        <v>4.42</v>
      </c>
      <c r="Z49" s="30">
        <f>pivå!AB48</f>
        <v>3.12</v>
      </c>
      <c r="AA49" s="30">
        <f>pivå!AC48</f>
        <v>4.2</v>
      </c>
      <c r="AB49" s="138">
        <f>pivå!AD48</f>
        <v>3.1</v>
      </c>
      <c r="AC49" s="151"/>
      <c r="AD49" s="154">
        <f>IF(Pilar!$B49=1,IF(pivå!AE48&gt;Tidigare_värde!AE48,-1,1),IF(pivå!AE48&lt;Tidigare_värde!AE48,-1,1))*((Tidigare_värde!AE48+1)/(Tidigare_värde!AE48+1))*((pivå!AE48+1)/(pivå!AE48+1))</f>
        <v>-1</v>
      </c>
      <c r="AE49" s="153">
        <f>IF(Pilar!$B49=1,IF(pivå!J48&gt;Tidigare_värde!J48,-1,1),IF(pivå!J48&lt;Tidigare_värde!J48,-1,1))*((Tidigare_värde!J48+1)/(Tidigare_värde!J48+1))*((pivå!J48+1)/(pivå!J48+1))</f>
        <v>-1</v>
      </c>
      <c r="AF49" s="153">
        <f>IF(Pilar!$B49=1,IF(pivå!K48&gt;Tidigare_värde!K48,-1,1),IF(pivå!K48&lt;Tidigare_värde!K48,-1,1))*((Tidigare_värde!K48+1)/(Tidigare_värde!K48+1))*((pivå!K48+1)/(pivå!K48+1))</f>
        <v>1</v>
      </c>
      <c r="AG49" s="153">
        <f>IF(Pilar!$B49=1,IF(pivå!L48&gt;Tidigare_värde!L48,-1,1),IF(pivå!L48&lt;Tidigare_värde!L48,-1,1))*((Tidigare_värde!L48+1)/(Tidigare_värde!L48+1))*((pivå!L48+1)/(pivå!L48+1))</f>
        <v>-1</v>
      </c>
      <c r="AH49" s="153">
        <f>IF(Pilar!$B49=1,IF(pivå!M48&gt;Tidigare_värde!M48,-1,1),IF(pivå!M48&lt;Tidigare_värde!M48,-1,1))*((Tidigare_värde!M48+1)/(Tidigare_värde!M48+1))*((pivå!M48+1)/(pivå!M48+1))</f>
        <v>-1</v>
      </c>
      <c r="AI49" s="153">
        <f>IF(Pilar!$B49=1,IF(pivå!N48&gt;Tidigare_värde!N48,-1,1),IF(pivå!N48&lt;Tidigare_värde!N48,-1,1))*((Tidigare_värde!N48+1)/(Tidigare_värde!N48+1))*((pivå!N48+1)/(pivå!N48+1))</f>
        <v>1</v>
      </c>
      <c r="AJ49" s="153">
        <f>IF(Pilar!$B49=1,IF(pivå!O48&gt;Tidigare_värde!O48,-1,1),IF(pivå!O48&lt;Tidigare_värde!O48,-1,1))*((Tidigare_värde!O48+1)/(Tidigare_värde!O48+1))*((pivå!O48+1)/(pivå!O48+1))</f>
        <v>-1</v>
      </c>
      <c r="AK49" s="153">
        <f>IF(Pilar!$B49=1,IF(pivå!P48&gt;Tidigare_värde!P48,-1,1),IF(pivå!P48&lt;Tidigare_värde!P48,-1,1))*((Tidigare_värde!P48+1)/(Tidigare_värde!P48+1))*((pivå!P48+1)/(pivå!P48+1))</f>
        <v>1</v>
      </c>
      <c r="AL49" s="153">
        <f>IF(Pilar!$B49=1,IF(pivå!Q48&gt;Tidigare_värde!Q48,-1,1),IF(pivå!Q48&lt;Tidigare_värde!Q48,-1,1))*((Tidigare_värde!Q48+1)/(Tidigare_värde!Q48+1))*((pivå!Q48+1)/(pivå!Q48+1))</f>
        <v>1</v>
      </c>
      <c r="AM49" s="153">
        <f>IF(Pilar!$B49=1,IF(pivå!R48&gt;Tidigare_värde!R48,-1,1),IF(pivå!R48&lt;Tidigare_värde!R48,-1,1))*((Tidigare_värde!R48+1)/(Tidigare_värde!R48+1))*((pivå!R48+1)/(pivå!R48+1))</f>
        <v>-1</v>
      </c>
      <c r="AN49" s="153">
        <f>IF(Pilar!$B49=1,IF(pivå!S48&gt;Tidigare_värde!S48,-1,1),IF(pivå!S48&lt;Tidigare_värde!S48,-1,1))*((Tidigare_värde!S48+1)/(Tidigare_värde!S48+1))*((pivå!S48+1)/(pivå!S48+1))</f>
        <v>-1</v>
      </c>
      <c r="AO49" s="153">
        <f>IF(Pilar!$B49=1,IF(pivå!T48&gt;Tidigare_värde!T48,-1,1),IF(pivå!T48&lt;Tidigare_värde!T48,-1,1))*((Tidigare_värde!T48+1)/(Tidigare_värde!T48+1))*((pivå!T48+1)/(pivå!T48+1))</f>
        <v>1</v>
      </c>
      <c r="AP49" s="153">
        <f>IF(Pilar!$B49=1,IF(pivå!U48&gt;Tidigare_värde!U48,-1,1),IF(pivå!U48&lt;Tidigare_värde!U48,-1,1))*((Tidigare_värde!U48+1)/(Tidigare_värde!U48+1))*((pivå!U48+1)/(pivå!U48+1))</f>
        <v>1</v>
      </c>
      <c r="AQ49" s="153">
        <f>IF(Pilar!$B49=1,IF(pivå!V48&gt;Tidigare_värde!V48,-1,1),IF(pivå!V48&lt;Tidigare_värde!V48,-1,1))*((Tidigare_värde!V48+1)/(Tidigare_värde!V48+1))*((pivå!V48+1)/(pivå!V48+1))</f>
        <v>1</v>
      </c>
      <c r="AR49" s="153">
        <f>IF(Pilar!$B49=1,IF(pivå!W48&gt;Tidigare_värde!W48,-1,1),IF(pivå!W48&lt;Tidigare_värde!W48,-1,1))*((Tidigare_värde!W48+1)/(Tidigare_värde!W48+1))*((pivå!W48+1)/(pivå!W48+1))</f>
        <v>-1</v>
      </c>
      <c r="AS49" s="153">
        <f>IF(Pilar!$B49=1,IF(pivå!X48&gt;Tidigare_värde!X48,-1,1),IF(pivå!X48&lt;Tidigare_värde!X48,-1,1))*((Tidigare_värde!X48+1)/(Tidigare_värde!X48+1))*((pivå!X48+1)/(pivå!X48+1))</f>
        <v>-1</v>
      </c>
      <c r="AT49" s="153">
        <f>IF(Pilar!$B49=1,IF(pivå!Y48&gt;Tidigare_värde!Y48,-1,1),IF(pivå!Y48&lt;Tidigare_värde!Y48,-1,1))*((Tidigare_värde!Y48+1)/(Tidigare_värde!Y48+1))*((pivå!Y48+1)/(pivå!Y48+1))</f>
        <v>1</v>
      </c>
      <c r="AU49" s="153">
        <f>IF(Pilar!$B49=1,IF(pivå!Z48&gt;Tidigare_värde!Z48,-1,1),IF(pivå!Z48&lt;Tidigare_värde!Z48,-1,1))*((Tidigare_värde!Z48+1)/(Tidigare_värde!Z48+1))*((pivå!Z48+1)/(pivå!Z48+1))</f>
        <v>1</v>
      </c>
      <c r="AV49" s="153">
        <f>IF(Pilar!$B49=1,IF(pivå!AA48&gt;Tidigare_värde!AA48,-1,1),IF(pivå!AA48&lt;Tidigare_värde!AA48,-1,1))*((Tidigare_värde!AA48+1)/(Tidigare_värde!AA48+1))*((pivå!AA48+1)/(pivå!AA48+1))</f>
        <v>1</v>
      </c>
      <c r="AW49" s="153">
        <f>IF(Pilar!$B49=1,IF(pivå!AB48&gt;Tidigare_värde!AB48,-1,1),IF(pivå!AB48&lt;Tidigare_värde!AB48,-1,1))*((Tidigare_värde!AB48+1)/(Tidigare_värde!AB48+1))*((pivå!AB48+1)/(pivå!AB48+1))</f>
        <v>1</v>
      </c>
      <c r="AX49" s="153">
        <f>IF(Pilar!$B49=1,IF(pivå!AC48&gt;Tidigare_värde!AC48,-1,1),IF(pivå!AC48&lt;Tidigare_värde!AC48,-1,1))*((Tidigare_värde!AC48+1)/(Tidigare_värde!AC48+1))*((pivå!AC48+1)/(pivå!AC48+1))</f>
        <v>-1</v>
      </c>
      <c r="AY49" s="153">
        <f>IF(Pilar!$B49=1,IF(pivå!AD48&gt;Tidigare_värde!AD48,-1,1),IF(pivå!AD48&lt;Tidigare_värde!AD48,-1,1))*((Tidigare_värde!AD48+1)/(Tidigare_värde!AD48+1))*((pivå!AD48+1)/(pivå!AD48+1))</f>
        <v>-1</v>
      </c>
      <c r="AZ49" s="17"/>
      <c r="BA49" s="17"/>
      <c r="BB49" s="17"/>
      <c r="BC49" s="17"/>
      <c r="BD49" s="17"/>
      <c r="BE49" s="17"/>
      <c r="BF49" s="17"/>
      <c r="BG49" s="18" t="e">
        <f t="shared" si="0"/>
        <v>#DIV/0!</v>
      </c>
      <c r="BH49" s="18">
        <f t="shared" si="1"/>
        <v>3.12</v>
      </c>
      <c r="BI49" s="19">
        <f t="shared" si="7"/>
        <v>4</v>
      </c>
      <c r="BJ49" s="19">
        <f t="shared" si="3"/>
        <v>3.2</v>
      </c>
      <c r="BM49" s="21">
        <f t="shared" si="8"/>
        <v>4.8899999999999997</v>
      </c>
      <c r="BN49" s="22">
        <f t="shared" si="9"/>
        <v>2.67</v>
      </c>
    </row>
    <row r="50" spans="1:66" s="20" customFormat="1" ht="10.5" customHeight="1">
      <c r="A50" s="116">
        <f t="shared" si="6"/>
        <v>7.8247619047619041</v>
      </c>
      <c r="B50" s="105">
        <f>pivå!I49</f>
        <v>1</v>
      </c>
      <c r="C50" s="120" t="str">
        <f>pivå!G49</f>
        <v>Ny</v>
      </c>
      <c r="D50" s="103">
        <f>pivå!C49</f>
        <v>0</v>
      </c>
      <c r="E50" s="112">
        <f>pivå!D49</f>
        <v>32</v>
      </c>
      <c r="F50" s="15" t="str">
        <f>pivå!F49</f>
        <v>Kejsarsnitt vid okomplicerad graviditet. Kvinnor</v>
      </c>
      <c r="G50" s="34">
        <f>pivå!AE49</f>
        <v>7.83</v>
      </c>
      <c r="H50" s="30">
        <f>pivå!J49</f>
        <v>9.3800000000000008</v>
      </c>
      <c r="I50" s="30">
        <f>pivå!K49</f>
        <v>9.16</v>
      </c>
      <c r="J50" s="30">
        <f>pivå!L49</f>
        <v>7.95</v>
      </c>
      <c r="K50" s="30">
        <f>pivå!M49</f>
        <v>7.63</v>
      </c>
      <c r="L50" s="30">
        <f>pivå!N49</f>
        <v>5.83</v>
      </c>
      <c r="M50" s="30">
        <f>pivå!O49</f>
        <v>8.08</v>
      </c>
      <c r="N50" s="30">
        <f>pivå!P49</f>
        <v>7.44</v>
      </c>
      <c r="O50" s="30">
        <f>pivå!Q49</f>
        <v>9.14</v>
      </c>
      <c r="P50" s="30">
        <f>pivå!R49</f>
        <v>5.99</v>
      </c>
      <c r="Q50" s="30">
        <f>pivå!S49</f>
        <v>6.36</v>
      </c>
      <c r="R50" s="30">
        <f>pivå!T49</f>
        <v>8.36</v>
      </c>
      <c r="S50" s="30">
        <f>pivå!U49</f>
        <v>6.85</v>
      </c>
      <c r="T50" s="30">
        <f>pivå!V49</f>
        <v>7.65</v>
      </c>
      <c r="U50" s="30">
        <f>pivå!W49</f>
        <v>7.73</v>
      </c>
      <c r="V50" s="30">
        <f>pivå!X49</f>
        <v>9.1999999999999993</v>
      </c>
      <c r="W50" s="30">
        <f>pivå!Y49</f>
        <v>9.1</v>
      </c>
      <c r="X50" s="30">
        <f>pivå!Z49</f>
        <v>9.44</v>
      </c>
      <c r="Y50" s="30">
        <f>pivå!AA49</f>
        <v>8.3000000000000007</v>
      </c>
      <c r="Z50" s="30">
        <f>pivå!AB49</f>
        <v>6.09</v>
      </c>
      <c r="AA50" s="30">
        <f>pivå!AC49</f>
        <v>8.26</v>
      </c>
      <c r="AB50" s="138">
        <f>pivå!AD49</f>
        <v>6.38</v>
      </c>
      <c r="AC50" s="151"/>
      <c r="AD50" s="154" t="e">
        <f>IF(Pilar!$B50=1,IF(pivå!AE49&gt;Tidigare_värde!AE49,-1,1),IF(pivå!AE49&lt;Tidigare_värde!AE49,-1,1))*((Tidigare_värde!AE49+1)/(Tidigare_värde!AE49+1))*((pivå!AE49+1)/(pivå!AE49+1))</f>
        <v>#VALUE!</v>
      </c>
      <c r="AE50" s="153" t="e">
        <f>IF(Pilar!$B50=1,IF(pivå!J49&gt;Tidigare_värde!J49,-1,1),IF(pivå!J49&lt;Tidigare_värde!J49,-1,1))*((Tidigare_värde!J49+1)/(Tidigare_värde!J49+1))*((pivå!J49+1)/(pivå!J49+1))</f>
        <v>#VALUE!</v>
      </c>
      <c r="AF50" s="153" t="e">
        <f>IF(Pilar!$B50=1,IF(pivå!K49&gt;Tidigare_värde!K49,-1,1),IF(pivå!K49&lt;Tidigare_värde!K49,-1,1))*((Tidigare_värde!K49+1)/(Tidigare_värde!K49+1))*((pivå!K49+1)/(pivå!K49+1))</f>
        <v>#VALUE!</v>
      </c>
      <c r="AG50" s="153" t="e">
        <f>IF(Pilar!$B50=1,IF(pivå!L49&gt;Tidigare_värde!L49,-1,1),IF(pivå!L49&lt;Tidigare_värde!L49,-1,1))*((Tidigare_värde!L49+1)/(Tidigare_värde!L49+1))*((pivå!L49+1)/(pivå!L49+1))</f>
        <v>#VALUE!</v>
      </c>
      <c r="AH50" s="153" t="e">
        <f>IF(Pilar!$B50=1,IF(pivå!M49&gt;Tidigare_värde!M49,-1,1),IF(pivå!M49&lt;Tidigare_värde!M49,-1,1))*((Tidigare_värde!M49+1)/(Tidigare_värde!M49+1))*((pivå!M49+1)/(pivå!M49+1))</f>
        <v>#VALUE!</v>
      </c>
      <c r="AI50" s="153" t="e">
        <f>IF(Pilar!$B50=1,IF(pivå!N49&gt;Tidigare_värde!N49,-1,1),IF(pivå!N49&lt;Tidigare_värde!N49,-1,1))*((Tidigare_värde!N49+1)/(Tidigare_värde!N49+1))*((pivå!N49+1)/(pivå!N49+1))</f>
        <v>#VALUE!</v>
      </c>
      <c r="AJ50" s="153" t="e">
        <f>IF(Pilar!$B50=1,IF(pivå!O49&gt;Tidigare_värde!O49,-1,1),IF(pivå!O49&lt;Tidigare_värde!O49,-1,1))*((Tidigare_värde!O49+1)/(Tidigare_värde!O49+1))*((pivå!O49+1)/(pivå!O49+1))</f>
        <v>#VALUE!</v>
      </c>
      <c r="AK50" s="153" t="e">
        <f>IF(Pilar!$B50=1,IF(pivå!P49&gt;Tidigare_värde!P49,-1,1),IF(pivå!P49&lt;Tidigare_värde!P49,-1,1))*((Tidigare_värde!P49+1)/(Tidigare_värde!P49+1))*((pivå!P49+1)/(pivå!P49+1))</f>
        <v>#VALUE!</v>
      </c>
      <c r="AL50" s="153" t="e">
        <f>IF(Pilar!$B50=1,IF(pivå!Q49&gt;Tidigare_värde!Q49,-1,1),IF(pivå!Q49&lt;Tidigare_värde!Q49,-1,1))*((Tidigare_värde!Q49+1)/(Tidigare_värde!Q49+1))*((pivå!Q49+1)/(pivå!Q49+1))</f>
        <v>#VALUE!</v>
      </c>
      <c r="AM50" s="153" t="e">
        <f>IF(Pilar!$B50=1,IF(pivå!R49&gt;Tidigare_värde!R49,-1,1),IF(pivå!R49&lt;Tidigare_värde!R49,-1,1))*((Tidigare_värde!R49+1)/(Tidigare_värde!R49+1))*((pivå!R49+1)/(pivå!R49+1))</f>
        <v>#VALUE!</v>
      </c>
      <c r="AN50" s="153" t="e">
        <f>IF(Pilar!$B50=1,IF(pivå!S49&gt;Tidigare_värde!S49,-1,1),IF(pivå!S49&lt;Tidigare_värde!S49,-1,1))*((Tidigare_värde!S49+1)/(Tidigare_värde!S49+1))*((pivå!S49+1)/(pivå!S49+1))</f>
        <v>#VALUE!</v>
      </c>
      <c r="AO50" s="153" t="e">
        <f>IF(Pilar!$B50=1,IF(pivå!T49&gt;Tidigare_värde!T49,-1,1),IF(pivå!T49&lt;Tidigare_värde!T49,-1,1))*((Tidigare_värde!T49+1)/(Tidigare_värde!T49+1))*((pivå!T49+1)/(pivå!T49+1))</f>
        <v>#VALUE!</v>
      </c>
      <c r="AP50" s="153" t="e">
        <f>IF(Pilar!$B50=1,IF(pivå!U49&gt;Tidigare_värde!U49,-1,1),IF(pivå!U49&lt;Tidigare_värde!U49,-1,1))*((Tidigare_värde!U49+1)/(Tidigare_värde!U49+1))*((pivå!U49+1)/(pivå!U49+1))</f>
        <v>#VALUE!</v>
      </c>
      <c r="AQ50" s="153" t="e">
        <f>IF(Pilar!$B50=1,IF(pivå!V49&gt;Tidigare_värde!V49,-1,1),IF(pivå!V49&lt;Tidigare_värde!V49,-1,1))*((Tidigare_värde!V49+1)/(Tidigare_värde!V49+1))*((pivå!V49+1)/(pivå!V49+1))</f>
        <v>#VALUE!</v>
      </c>
      <c r="AR50" s="153" t="e">
        <f>IF(Pilar!$B50=1,IF(pivå!W49&gt;Tidigare_värde!W49,-1,1),IF(pivå!W49&lt;Tidigare_värde!W49,-1,1))*((Tidigare_värde!W49+1)/(Tidigare_värde!W49+1))*((pivå!W49+1)/(pivå!W49+1))</f>
        <v>#VALUE!</v>
      </c>
      <c r="AS50" s="153" t="e">
        <f>IF(Pilar!$B50=1,IF(pivå!X49&gt;Tidigare_värde!X49,-1,1),IF(pivå!X49&lt;Tidigare_värde!X49,-1,1))*((Tidigare_värde!X49+1)/(Tidigare_värde!X49+1))*((pivå!X49+1)/(pivå!X49+1))</f>
        <v>#VALUE!</v>
      </c>
      <c r="AT50" s="153" t="e">
        <f>IF(Pilar!$B50=1,IF(pivå!Y49&gt;Tidigare_värde!Y49,-1,1),IF(pivå!Y49&lt;Tidigare_värde!Y49,-1,1))*((Tidigare_värde!Y49+1)/(Tidigare_värde!Y49+1))*((pivå!Y49+1)/(pivå!Y49+1))</f>
        <v>#VALUE!</v>
      </c>
      <c r="AU50" s="153" t="e">
        <f>IF(Pilar!$B50=1,IF(pivå!Z49&gt;Tidigare_värde!Z49,-1,1),IF(pivå!Z49&lt;Tidigare_värde!Z49,-1,1))*((Tidigare_värde!Z49+1)/(Tidigare_värde!Z49+1))*((pivå!Z49+1)/(pivå!Z49+1))</f>
        <v>#VALUE!</v>
      </c>
      <c r="AV50" s="153" t="e">
        <f>IF(Pilar!$B50=1,IF(pivå!AA49&gt;Tidigare_värde!AA49,-1,1),IF(pivå!AA49&lt;Tidigare_värde!AA49,-1,1))*((Tidigare_värde!AA49+1)/(Tidigare_värde!AA49+1))*((pivå!AA49+1)/(pivå!AA49+1))</f>
        <v>#VALUE!</v>
      </c>
      <c r="AW50" s="153" t="e">
        <f>IF(Pilar!$B50=1,IF(pivå!AB49&gt;Tidigare_värde!AB49,-1,1),IF(pivå!AB49&lt;Tidigare_värde!AB49,-1,1))*((Tidigare_värde!AB49+1)/(Tidigare_värde!AB49+1))*((pivå!AB49+1)/(pivå!AB49+1))</f>
        <v>#VALUE!</v>
      </c>
      <c r="AX50" s="153" t="e">
        <f>IF(Pilar!$B50=1,IF(pivå!AC49&gt;Tidigare_värde!AC49,-1,1),IF(pivå!AC49&lt;Tidigare_värde!AC49,-1,1))*((Tidigare_värde!AC49+1)/(Tidigare_värde!AC49+1))*((pivå!AC49+1)/(pivå!AC49+1))</f>
        <v>#VALUE!</v>
      </c>
      <c r="AY50" s="153" t="e">
        <f>IF(Pilar!$B50=1,IF(pivå!AD49&gt;Tidigare_värde!AD49,-1,1),IF(pivå!AD49&lt;Tidigare_värde!AD49,-1,1))*((Tidigare_värde!AD49+1)/(Tidigare_värde!AD49+1))*((pivå!AD49+1)/(pivå!AD49+1))</f>
        <v>#VALUE!</v>
      </c>
      <c r="AZ50" s="17"/>
      <c r="BA50" s="17"/>
      <c r="BB50" s="17"/>
      <c r="BC50" s="17"/>
      <c r="BD50" s="17"/>
      <c r="BE50" s="17"/>
      <c r="BF50" s="17"/>
      <c r="BG50" s="18" t="e">
        <f t="shared" si="0"/>
        <v>#DIV/0!</v>
      </c>
      <c r="BH50" s="18">
        <f t="shared" si="1"/>
        <v>7.44</v>
      </c>
      <c r="BI50" s="19">
        <f t="shared" si="7"/>
        <v>8.3000000000000007</v>
      </c>
      <c r="BJ50" s="19">
        <f t="shared" si="3"/>
        <v>7.63</v>
      </c>
      <c r="BM50" s="21">
        <f t="shared" si="8"/>
        <v>9.44</v>
      </c>
      <c r="BN50" s="22">
        <f t="shared" si="9"/>
        <v>5.83</v>
      </c>
    </row>
    <row r="51" spans="1:66" s="20" customFormat="1" ht="10.5" customHeight="1">
      <c r="A51" s="116">
        <f t="shared" si="6"/>
        <v>1.7718428571428568</v>
      </c>
      <c r="B51" s="105">
        <f>pivå!I50</f>
        <v>1</v>
      </c>
      <c r="C51" s="120" t="str">
        <f>pivå!G50</f>
        <v>Ny</v>
      </c>
      <c r="D51" s="103" t="str">
        <f>pivå!C50</f>
        <v>Kvinnosjukvård</v>
      </c>
      <c r="E51" s="112">
        <f>pivå!D50</f>
        <v>34</v>
      </c>
      <c r="F51" s="15" t="str">
        <f>pivå!F50</f>
        <v>Oönskade händelser efter borttagande av livmoder. Kvinnor</v>
      </c>
      <c r="G51" s="34">
        <f>pivå!AE50</f>
        <v>2.0070000000000001</v>
      </c>
      <c r="H51" s="30">
        <f>pivå!J50</f>
        <v>2.8879000000000001</v>
      </c>
      <c r="I51" s="30">
        <f>pivå!K50</f>
        <v>1.087</v>
      </c>
      <c r="J51" s="30">
        <f>pivå!L50</f>
        <v>2.3555999999999999</v>
      </c>
      <c r="K51" s="30">
        <f>pivå!M50</f>
        <v>1.5329999999999999</v>
      </c>
      <c r="L51" s="30">
        <f>pivå!N50</f>
        <v>1.3985000000000001</v>
      </c>
      <c r="M51" s="30">
        <f>pivå!O50</f>
        <v>1.8358000000000001</v>
      </c>
      <c r="N51" s="30">
        <f>pivå!P50</f>
        <v>1.3003</v>
      </c>
      <c r="O51" s="30">
        <f>pivå!Q50</f>
        <v>2.0133000000000001</v>
      </c>
      <c r="P51" s="30">
        <f>pivå!R50</f>
        <v>3.0771999999999999</v>
      </c>
      <c r="Q51" s="30">
        <f>pivå!S50</f>
        <v>1.7381</v>
      </c>
      <c r="R51" s="30">
        <f>pivå!T50</f>
        <v>1.7410000000000001</v>
      </c>
      <c r="S51" s="30">
        <f>pivå!U50</f>
        <v>2.3142</v>
      </c>
      <c r="T51" s="30">
        <f>pivå!V50</f>
        <v>1.6760999999999999</v>
      </c>
      <c r="U51" s="30">
        <f>pivå!W50</f>
        <v>1.0161</v>
      </c>
      <c r="V51" s="30">
        <f>pivå!X50</f>
        <v>0.81469999999999998</v>
      </c>
      <c r="W51" s="30">
        <f>pivå!Y50</f>
        <v>2.4335</v>
      </c>
      <c r="X51" s="30">
        <f>pivå!Z50</f>
        <v>1.3924000000000001</v>
      </c>
      <c r="Y51" s="30">
        <f>pivå!AA50</f>
        <v>1.1202000000000001</v>
      </c>
      <c r="Z51" s="30">
        <f>pivå!AB50</f>
        <v>2.1823000000000001</v>
      </c>
      <c r="AA51" s="30">
        <f>pivå!AC50</f>
        <v>1.5687</v>
      </c>
      <c r="AB51" s="138">
        <f>pivå!AD50</f>
        <v>1.7228000000000001</v>
      </c>
      <c r="AC51" s="151"/>
      <c r="AD51" s="154" t="e">
        <f>IF(Pilar!$B51=1,IF(pivå!AE50&gt;Tidigare_värde!AE50,-1,1),IF(pivå!AE50&lt;Tidigare_värde!AE50,-1,1))*((Tidigare_värde!AE50+1)/(Tidigare_värde!AE50+1))*((pivå!AE50+1)/(pivå!AE50+1))</f>
        <v>#VALUE!</v>
      </c>
      <c r="AE51" s="153" t="e">
        <f>IF(Pilar!$B51=1,IF(pivå!J50&gt;Tidigare_värde!J50,-1,1),IF(pivå!J50&lt;Tidigare_värde!J50,-1,1))*((Tidigare_värde!J50+1)/(Tidigare_värde!J50+1))*((pivå!J50+1)/(pivå!J50+1))</f>
        <v>#VALUE!</v>
      </c>
      <c r="AF51" s="153" t="e">
        <f>IF(Pilar!$B51=1,IF(pivå!K50&gt;Tidigare_värde!K50,-1,1),IF(pivå!K50&lt;Tidigare_värde!K50,-1,1))*((Tidigare_värde!K50+1)/(Tidigare_värde!K50+1))*((pivå!K50+1)/(pivå!K50+1))</f>
        <v>#VALUE!</v>
      </c>
      <c r="AG51" s="153" t="e">
        <f>IF(Pilar!$B51=1,IF(pivå!L50&gt;Tidigare_värde!L50,-1,1),IF(pivå!L50&lt;Tidigare_värde!L50,-1,1))*((Tidigare_värde!L50+1)/(Tidigare_värde!L50+1))*((pivå!L50+1)/(pivå!L50+1))</f>
        <v>#VALUE!</v>
      </c>
      <c r="AH51" s="153" t="e">
        <f>IF(Pilar!$B51=1,IF(pivå!M50&gt;Tidigare_värde!M50,-1,1),IF(pivå!M50&lt;Tidigare_värde!M50,-1,1))*((Tidigare_värde!M50+1)/(Tidigare_värde!M50+1))*((pivå!M50+1)/(pivå!M50+1))</f>
        <v>#VALUE!</v>
      </c>
      <c r="AI51" s="153" t="e">
        <f>IF(Pilar!$B51=1,IF(pivå!N50&gt;Tidigare_värde!N50,-1,1),IF(pivå!N50&lt;Tidigare_värde!N50,-1,1))*((Tidigare_värde!N50+1)/(Tidigare_värde!N50+1))*((pivå!N50+1)/(pivå!N50+1))</f>
        <v>#VALUE!</v>
      </c>
      <c r="AJ51" s="153" t="e">
        <f>IF(Pilar!$B51=1,IF(pivå!O50&gt;Tidigare_värde!O50,-1,1),IF(pivå!O50&lt;Tidigare_värde!O50,-1,1))*((Tidigare_värde!O50+1)/(Tidigare_värde!O50+1))*((pivå!O50+1)/(pivå!O50+1))</f>
        <v>#VALUE!</v>
      </c>
      <c r="AK51" s="153" t="e">
        <f>IF(Pilar!$B51=1,IF(pivå!P50&gt;Tidigare_värde!P50,-1,1),IF(pivå!P50&lt;Tidigare_värde!P50,-1,1))*((Tidigare_värde!P50+1)/(Tidigare_värde!P50+1))*((pivå!P50+1)/(pivå!P50+1))</f>
        <v>#VALUE!</v>
      </c>
      <c r="AL51" s="153" t="e">
        <f>IF(Pilar!$B51=1,IF(pivå!Q50&gt;Tidigare_värde!Q50,-1,1),IF(pivå!Q50&lt;Tidigare_värde!Q50,-1,1))*((Tidigare_värde!Q50+1)/(Tidigare_värde!Q50+1))*((pivå!Q50+1)/(pivå!Q50+1))</f>
        <v>#VALUE!</v>
      </c>
      <c r="AM51" s="153" t="e">
        <f>IF(Pilar!$B51=1,IF(pivå!R50&gt;Tidigare_värde!R50,-1,1),IF(pivå!R50&lt;Tidigare_värde!R50,-1,1))*((Tidigare_värde!R50+1)/(Tidigare_värde!R50+1))*((pivå!R50+1)/(pivå!R50+1))</f>
        <v>#VALUE!</v>
      </c>
      <c r="AN51" s="153" t="e">
        <f>IF(Pilar!$B51=1,IF(pivå!S50&gt;Tidigare_värde!S50,-1,1),IF(pivå!S50&lt;Tidigare_värde!S50,-1,1))*((Tidigare_värde!S50+1)/(Tidigare_värde!S50+1))*((pivå!S50+1)/(pivå!S50+1))</f>
        <v>#VALUE!</v>
      </c>
      <c r="AO51" s="153" t="e">
        <f>IF(Pilar!$B51=1,IF(pivå!T50&gt;Tidigare_värde!T50,-1,1),IF(pivå!T50&lt;Tidigare_värde!T50,-1,1))*((Tidigare_värde!T50+1)/(Tidigare_värde!T50+1))*((pivå!T50+1)/(pivå!T50+1))</f>
        <v>#VALUE!</v>
      </c>
      <c r="AP51" s="153" t="e">
        <f>IF(Pilar!$B51=1,IF(pivå!U50&gt;Tidigare_värde!U50,-1,1),IF(pivå!U50&lt;Tidigare_värde!U50,-1,1))*((Tidigare_värde!U50+1)/(Tidigare_värde!U50+1))*((pivå!U50+1)/(pivå!U50+1))</f>
        <v>#VALUE!</v>
      </c>
      <c r="AQ51" s="153" t="e">
        <f>IF(Pilar!$B51=1,IF(pivå!V50&gt;Tidigare_värde!V50,-1,1),IF(pivå!V50&lt;Tidigare_värde!V50,-1,1))*((Tidigare_värde!V50+1)/(Tidigare_värde!V50+1))*((pivå!V50+1)/(pivå!V50+1))</f>
        <v>#VALUE!</v>
      </c>
      <c r="AR51" s="153" t="e">
        <f>IF(Pilar!$B51=1,IF(pivå!W50&gt;Tidigare_värde!W50,-1,1),IF(pivå!W50&lt;Tidigare_värde!W50,-1,1))*((Tidigare_värde!W50+1)/(Tidigare_värde!W50+1))*((pivå!W50+1)/(pivå!W50+1))</f>
        <v>#VALUE!</v>
      </c>
      <c r="AS51" s="153" t="e">
        <f>IF(Pilar!$B51=1,IF(pivå!X50&gt;Tidigare_värde!X50,-1,1),IF(pivå!X50&lt;Tidigare_värde!X50,-1,1))*((Tidigare_värde!X50+1)/(Tidigare_värde!X50+1))*((pivå!X50+1)/(pivå!X50+1))</f>
        <v>#VALUE!</v>
      </c>
      <c r="AT51" s="153" t="e">
        <f>IF(Pilar!$B51=1,IF(pivå!Y50&gt;Tidigare_värde!Y50,-1,1),IF(pivå!Y50&lt;Tidigare_värde!Y50,-1,1))*((Tidigare_värde!Y50+1)/(Tidigare_värde!Y50+1))*((pivå!Y50+1)/(pivå!Y50+1))</f>
        <v>#VALUE!</v>
      </c>
      <c r="AU51" s="153" t="e">
        <f>IF(Pilar!$B51=1,IF(pivå!Z50&gt;Tidigare_värde!Z50,-1,1),IF(pivå!Z50&lt;Tidigare_värde!Z50,-1,1))*((Tidigare_värde!Z50+1)/(Tidigare_värde!Z50+1))*((pivå!Z50+1)/(pivå!Z50+1))</f>
        <v>#VALUE!</v>
      </c>
      <c r="AV51" s="153" t="e">
        <f>IF(Pilar!$B51=1,IF(pivå!AA50&gt;Tidigare_värde!AA50,-1,1),IF(pivå!AA50&lt;Tidigare_värde!AA50,-1,1))*((Tidigare_värde!AA50+1)/(Tidigare_värde!AA50+1))*((pivå!AA50+1)/(pivå!AA50+1))</f>
        <v>#VALUE!</v>
      </c>
      <c r="AW51" s="153" t="e">
        <f>IF(Pilar!$B51=1,IF(pivå!AB50&gt;Tidigare_värde!AB50,-1,1),IF(pivå!AB50&lt;Tidigare_värde!AB50,-1,1))*((Tidigare_värde!AB50+1)/(Tidigare_värde!AB50+1))*((pivå!AB50+1)/(pivå!AB50+1))</f>
        <v>#VALUE!</v>
      </c>
      <c r="AX51" s="153" t="e">
        <f>IF(Pilar!$B51=1,IF(pivå!AC50&gt;Tidigare_värde!AC50,-1,1),IF(pivå!AC50&lt;Tidigare_värde!AC50,-1,1))*((Tidigare_värde!AC50+1)/(Tidigare_värde!AC50+1))*((pivå!AC50+1)/(pivå!AC50+1))</f>
        <v>#VALUE!</v>
      </c>
      <c r="AY51" s="153" t="e">
        <f>IF(Pilar!$B51=1,IF(pivå!AD50&gt;Tidigare_värde!AD50,-1,1),IF(pivå!AD50&lt;Tidigare_värde!AD50,-1,1))*((Tidigare_värde!AD50+1)/(Tidigare_värde!AD50+1))*((pivå!AD50+1)/(pivå!AD50+1))</f>
        <v>#VALUE!</v>
      </c>
      <c r="AZ51" s="17"/>
      <c r="BA51" s="17"/>
      <c r="BB51" s="17"/>
      <c r="BC51" s="17"/>
      <c r="BD51" s="17"/>
      <c r="BE51" s="17"/>
      <c r="BF51" s="17"/>
      <c r="BG51" s="18" t="e">
        <f t="shared" si="0"/>
        <v>#DIV/0!</v>
      </c>
      <c r="BH51" s="18">
        <f t="shared" si="1"/>
        <v>1.3985000000000001</v>
      </c>
      <c r="BI51" s="19">
        <f t="shared" si="7"/>
        <v>1.8358000000000001</v>
      </c>
      <c r="BJ51" s="19">
        <f t="shared" si="3"/>
        <v>1.5329999999999999</v>
      </c>
      <c r="BM51" s="21">
        <f t="shared" si="8"/>
        <v>3.0771999999999999</v>
      </c>
      <c r="BN51" s="22">
        <f t="shared" si="9"/>
        <v>0.81469999999999998</v>
      </c>
    </row>
    <row r="52" spans="1:66" s="20" customFormat="1" ht="10.5" customHeight="1">
      <c r="A52" s="116">
        <f t="shared" si="6"/>
        <v>7.8209523809523818</v>
      </c>
      <c r="B52" s="105">
        <f>pivå!I51</f>
        <v>1</v>
      </c>
      <c r="C52" s="120" t="str">
        <f>pivå!G51</f>
        <v>(tom)</v>
      </c>
      <c r="D52" s="103">
        <f>pivå!C51</f>
        <v>0</v>
      </c>
      <c r="E52" s="112">
        <f>pivå!D51</f>
        <v>35</v>
      </c>
      <c r="F52" s="15" t="str">
        <f>pivå!F51</f>
        <v>Tillgänglighet - gynekologisk operation. Kvinnor</v>
      </c>
      <c r="G52" s="31">
        <f>pivå!AE51</f>
        <v>8.51</v>
      </c>
      <c r="H52" s="16">
        <f>pivå!J51</f>
        <v>10.98</v>
      </c>
      <c r="I52" s="16">
        <f>pivå!K51</f>
        <v>50.75</v>
      </c>
      <c r="J52" s="16">
        <f>pivå!L51</f>
        <v>3.64</v>
      </c>
      <c r="K52" s="16">
        <f>pivå!M51</f>
        <v>1.92</v>
      </c>
      <c r="L52" s="16">
        <f>pivå!N51</f>
        <v>0</v>
      </c>
      <c r="M52" s="16">
        <f>pivå!O51</f>
        <v>4.8</v>
      </c>
      <c r="N52" s="16">
        <f>pivå!P51</f>
        <v>0</v>
      </c>
      <c r="O52" s="16">
        <f>pivå!Q51</f>
        <v>0</v>
      </c>
      <c r="P52" s="16">
        <f>pivå!R51</f>
        <v>11.11</v>
      </c>
      <c r="Q52" s="16">
        <f>pivå!S51</f>
        <v>0</v>
      </c>
      <c r="R52" s="16">
        <f>pivå!T51</f>
        <v>4.08</v>
      </c>
      <c r="S52" s="16">
        <f>pivå!U51</f>
        <v>0.36</v>
      </c>
      <c r="T52" s="16">
        <f>pivå!V51</f>
        <v>26.92</v>
      </c>
      <c r="U52" s="16">
        <f>pivå!W51</f>
        <v>1.18</v>
      </c>
      <c r="V52" s="16">
        <f>pivå!X51</f>
        <v>6.67</v>
      </c>
      <c r="W52" s="16">
        <f>pivå!Y51</f>
        <v>9.3800000000000008</v>
      </c>
      <c r="X52" s="16">
        <f>pivå!Z51</f>
        <v>12.44</v>
      </c>
      <c r="Y52" s="16">
        <f>pivå!AA51</f>
        <v>0</v>
      </c>
      <c r="Z52" s="16">
        <f>pivå!AB51</f>
        <v>7.14</v>
      </c>
      <c r="AA52" s="16">
        <f>pivå!AC51</f>
        <v>1.1499999999999999</v>
      </c>
      <c r="AB52" s="136">
        <f>pivå!AD51</f>
        <v>11.72</v>
      </c>
      <c r="AC52" s="149"/>
      <c r="AD52" s="154">
        <f>IF(Pilar!$B52=1,IF(pivå!AE51&gt;Tidigare_värde!AE51,-1,1),IF(pivå!AE51&lt;Tidigare_värde!AE51,-1,1))*((Tidigare_värde!AE51+1)/(Tidigare_värde!AE51+1))*((pivå!AE51+1)/(pivå!AE51+1))</f>
        <v>1</v>
      </c>
      <c r="AE52" s="153">
        <f>IF(Pilar!$B52=1,IF(pivå!J51&gt;Tidigare_värde!J51,-1,1),IF(pivå!J51&lt;Tidigare_värde!J51,-1,1))*((Tidigare_värde!J51+1)/(Tidigare_värde!J51+1))*((pivå!J51+1)/(pivå!J51+1))</f>
        <v>1</v>
      </c>
      <c r="AF52" s="153" t="e">
        <f>IF(Pilar!$B52=1,IF(pivå!K51&gt;Tidigare_värde!K51,-1,1),IF(pivå!K51&lt;Tidigare_värde!K51,-1,1))*((Tidigare_värde!K51+1)/(Tidigare_värde!K51+1))*((pivå!K51+1)/(pivå!K51+1))</f>
        <v>#VALUE!</v>
      </c>
      <c r="AG52" s="153">
        <f>IF(Pilar!$B52=1,IF(pivå!L51&gt;Tidigare_värde!L51,-1,1),IF(pivå!L51&lt;Tidigare_värde!L51,-1,1))*((Tidigare_värde!L51+1)/(Tidigare_värde!L51+1))*((pivå!L51+1)/(pivå!L51+1))</f>
        <v>1</v>
      </c>
      <c r="AH52" s="153" t="e">
        <f>IF(Pilar!$B52=1,IF(pivå!M51&gt;Tidigare_värde!M51,-1,1),IF(pivå!M51&lt;Tidigare_värde!M51,-1,1))*((Tidigare_värde!M51+1)/(Tidigare_värde!M51+1))*((pivå!M51+1)/(pivå!M51+1))</f>
        <v>#VALUE!</v>
      </c>
      <c r="AI52" s="153">
        <f>IF(Pilar!$B52=1,IF(pivå!N51&gt;Tidigare_värde!N51,-1,1),IF(pivå!N51&lt;Tidigare_värde!N51,-1,1))*((Tidigare_värde!N51+1)/(Tidigare_värde!N51+1))*((pivå!N51+1)/(pivå!N51+1))</f>
        <v>1</v>
      </c>
      <c r="AJ52" s="153">
        <f>IF(Pilar!$B52=1,IF(pivå!O51&gt;Tidigare_värde!O51,-1,1),IF(pivå!O51&lt;Tidigare_värde!O51,-1,1))*((Tidigare_värde!O51+1)/(Tidigare_värde!O51+1))*((pivå!O51+1)/(pivå!O51+1))</f>
        <v>1</v>
      </c>
      <c r="AK52" s="153">
        <f>IF(Pilar!$B52=1,IF(pivå!P51&gt;Tidigare_värde!P51,-1,1),IF(pivå!P51&lt;Tidigare_värde!P51,-1,1))*((Tidigare_värde!P51+1)/(Tidigare_värde!P51+1))*((pivå!P51+1)/(pivå!P51+1))</f>
        <v>1</v>
      </c>
      <c r="AL52" s="153">
        <f>IF(Pilar!$B52=1,IF(pivå!Q51&gt;Tidigare_värde!Q51,-1,1),IF(pivå!Q51&lt;Tidigare_värde!Q51,-1,1))*((Tidigare_värde!Q51+1)/(Tidigare_värde!Q51+1))*((pivå!Q51+1)/(pivå!Q51+1))</f>
        <v>1</v>
      </c>
      <c r="AM52" s="153">
        <f>IF(Pilar!$B52=1,IF(pivå!R51&gt;Tidigare_värde!R51,-1,1),IF(pivå!R51&lt;Tidigare_värde!R51,-1,1))*((Tidigare_värde!R51+1)/(Tidigare_värde!R51+1))*((pivå!R51+1)/(pivå!R51+1))</f>
        <v>-1</v>
      </c>
      <c r="AN52" s="153">
        <f>IF(Pilar!$B52=1,IF(pivå!S51&gt;Tidigare_värde!S51,-1,1),IF(pivå!S51&lt;Tidigare_värde!S51,-1,1))*((Tidigare_värde!S51+1)/(Tidigare_värde!S51+1))*((pivå!S51+1)/(pivå!S51+1))</f>
        <v>1</v>
      </c>
      <c r="AO52" s="153">
        <f>IF(Pilar!$B52=1,IF(pivå!T51&gt;Tidigare_värde!T51,-1,1),IF(pivå!T51&lt;Tidigare_värde!T51,-1,1))*((Tidigare_värde!T51+1)/(Tidigare_värde!T51+1))*((pivå!T51+1)/(pivå!T51+1))</f>
        <v>1</v>
      </c>
      <c r="AP52" s="153">
        <f>IF(Pilar!$B52=1,IF(pivå!U51&gt;Tidigare_värde!U51,-1,1),IF(pivå!U51&lt;Tidigare_värde!U51,-1,1))*((Tidigare_värde!U51+1)/(Tidigare_värde!U51+1))*((pivå!U51+1)/(pivå!U51+1))</f>
        <v>1</v>
      </c>
      <c r="AQ52" s="153">
        <f>IF(Pilar!$B52=1,IF(pivå!V51&gt;Tidigare_värde!V51,-1,1),IF(pivå!V51&lt;Tidigare_värde!V51,-1,1))*((Tidigare_värde!V51+1)/(Tidigare_värde!V51+1))*((pivå!V51+1)/(pivå!V51+1))</f>
        <v>-1</v>
      </c>
      <c r="AR52" s="153">
        <f>IF(Pilar!$B52=1,IF(pivå!W51&gt;Tidigare_värde!W51,-1,1),IF(pivå!W51&lt;Tidigare_värde!W51,-1,1))*((Tidigare_värde!W51+1)/(Tidigare_värde!W51+1))*((pivå!W51+1)/(pivå!W51+1))</f>
        <v>1</v>
      </c>
      <c r="AS52" s="153">
        <f>IF(Pilar!$B52=1,IF(pivå!X51&gt;Tidigare_värde!X51,-1,1),IF(pivå!X51&lt;Tidigare_värde!X51,-1,1))*((Tidigare_värde!X51+1)/(Tidigare_värde!X51+1))*((pivå!X51+1)/(pivå!X51+1))</f>
        <v>1</v>
      </c>
      <c r="AT52" s="153">
        <f>IF(Pilar!$B52=1,IF(pivå!Y51&gt;Tidigare_värde!Y51,-1,1),IF(pivå!Y51&lt;Tidigare_värde!Y51,-1,1))*((Tidigare_värde!Y51+1)/(Tidigare_värde!Y51+1))*((pivå!Y51+1)/(pivå!Y51+1))</f>
        <v>1</v>
      </c>
      <c r="AU52" s="153">
        <f>IF(Pilar!$B52=1,IF(pivå!Z51&gt;Tidigare_värde!Z51,-1,1),IF(pivå!Z51&lt;Tidigare_värde!Z51,-1,1))*((Tidigare_värde!Z51+1)/(Tidigare_värde!Z51+1))*((pivå!Z51+1)/(pivå!Z51+1))</f>
        <v>1</v>
      </c>
      <c r="AV52" s="153">
        <f>IF(Pilar!$B52=1,IF(pivå!AA51&gt;Tidigare_värde!AA51,-1,1),IF(pivå!AA51&lt;Tidigare_värde!AA51,-1,1))*((Tidigare_värde!AA51+1)/(Tidigare_värde!AA51+1))*((pivå!AA51+1)/(pivå!AA51+1))</f>
        <v>1</v>
      </c>
      <c r="AW52" s="153">
        <f>IF(Pilar!$B52=1,IF(pivå!AB51&gt;Tidigare_värde!AB51,-1,1),IF(pivå!AB51&lt;Tidigare_värde!AB51,-1,1))*((Tidigare_värde!AB51+1)/(Tidigare_värde!AB51+1))*((pivå!AB51+1)/(pivå!AB51+1))</f>
        <v>-1</v>
      </c>
      <c r="AX52" s="153">
        <f>IF(Pilar!$B52=1,IF(pivå!AC51&gt;Tidigare_värde!AC51,-1,1),IF(pivå!AC51&lt;Tidigare_värde!AC51,-1,1))*((Tidigare_värde!AC51+1)/(Tidigare_värde!AC51+1))*((pivå!AC51+1)/(pivå!AC51+1))</f>
        <v>1</v>
      </c>
      <c r="AY52" s="153">
        <f>IF(Pilar!$B52=1,IF(pivå!AD51&gt;Tidigare_värde!AD51,-1,1),IF(pivå!AD51&lt;Tidigare_värde!AD51,-1,1))*((Tidigare_värde!AD51+1)/(Tidigare_värde!AD51+1))*((pivå!AD51+1)/(pivå!AD51+1))</f>
        <v>-1</v>
      </c>
      <c r="AZ52" s="17"/>
      <c r="BA52" s="17"/>
      <c r="BB52" s="17"/>
      <c r="BC52" s="17"/>
      <c r="BD52" s="17"/>
      <c r="BE52" s="17"/>
      <c r="BF52" s="17"/>
      <c r="BG52" s="18" t="e">
        <f t="shared" si="0"/>
        <v>#DIV/0!</v>
      </c>
      <c r="BH52" s="18">
        <f t="shared" si="1"/>
        <v>1.1499999999999999</v>
      </c>
      <c r="BI52" s="19">
        <f t="shared" si="7"/>
        <v>7.14</v>
      </c>
      <c r="BJ52" s="19">
        <f t="shared" si="3"/>
        <v>1.18</v>
      </c>
      <c r="BM52" s="21">
        <f t="shared" si="8"/>
        <v>50.75</v>
      </c>
      <c r="BN52" s="22">
        <f t="shared" si="9"/>
        <v>0</v>
      </c>
    </row>
    <row r="53" spans="1:66" s="20" customFormat="1" ht="10.5" customHeight="1">
      <c r="A53" s="116">
        <f t="shared" si="6"/>
        <v>6.6171428571428548</v>
      </c>
      <c r="B53" s="105">
        <f>pivå!I52</f>
        <v>1</v>
      </c>
      <c r="C53" s="120" t="str">
        <f>pivå!G52</f>
        <v>Ny</v>
      </c>
      <c r="D53" s="103">
        <f>pivå!C52</f>
        <v>0</v>
      </c>
      <c r="E53" s="112">
        <f>pivå!D52</f>
        <v>36</v>
      </c>
      <c r="F53" s="15" t="str">
        <f>pivå!F52</f>
        <v>Tillgänglighet -  gynekologisk mottagning. Kvinnor</v>
      </c>
      <c r="G53" s="31">
        <f>pivå!AE52</f>
        <v>6.26</v>
      </c>
      <c r="H53" s="16">
        <f>pivå!J52</f>
        <v>7.73</v>
      </c>
      <c r="I53" s="16">
        <f>pivå!K52</f>
        <v>28.97</v>
      </c>
      <c r="J53" s="16">
        <f>pivå!L52</f>
        <v>4.1399999999999997</v>
      </c>
      <c r="K53" s="16">
        <f>pivå!M52</f>
        <v>5.94</v>
      </c>
      <c r="L53" s="16">
        <f>pivå!N52</f>
        <v>0</v>
      </c>
      <c r="M53" s="16">
        <f>pivå!O52</f>
        <v>1.83</v>
      </c>
      <c r="N53" s="16">
        <f>pivå!P52</f>
        <v>16.760000000000002</v>
      </c>
      <c r="O53" s="16">
        <f>pivå!Q52</f>
        <v>0</v>
      </c>
      <c r="P53" s="16">
        <f>pivå!R52</f>
        <v>13.92</v>
      </c>
      <c r="Q53" s="16">
        <f>pivå!S52</f>
        <v>1.38</v>
      </c>
      <c r="R53" s="16">
        <f>pivå!T52</f>
        <v>9.84</v>
      </c>
      <c r="S53" s="16">
        <f>pivå!U52</f>
        <v>4.05</v>
      </c>
      <c r="T53" s="16">
        <f>pivå!V52</f>
        <v>4.3</v>
      </c>
      <c r="U53" s="16">
        <f>pivå!W52</f>
        <v>3.52</v>
      </c>
      <c r="V53" s="16">
        <f>pivå!X52</f>
        <v>5.1100000000000003</v>
      </c>
      <c r="W53" s="16">
        <f>pivå!Y52</f>
        <v>1.88</v>
      </c>
      <c r="X53" s="16">
        <f>pivå!Z52</f>
        <v>11.44</v>
      </c>
      <c r="Y53" s="16">
        <f>pivå!AA52</f>
        <v>5.41</v>
      </c>
      <c r="Z53" s="16">
        <f>pivå!AB52</f>
        <v>3.25</v>
      </c>
      <c r="AA53" s="16">
        <f>pivå!AC52</f>
        <v>6.04</v>
      </c>
      <c r="AB53" s="136">
        <f>pivå!AD52</f>
        <v>3.45</v>
      </c>
      <c r="AC53" s="149"/>
      <c r="AD53" s="154">
        <f>IF(Pilar!$B53=1,IF(pivå!AE52&gt;Tidigare_värde!AE52,-1,1),IF(pivå!AE52&lt;Tidigare_värde!AE52,-1,1))*((Tidigare_värde!AE52+1)/(Tidigare_värde!AE52+1))*((pivå!AE52+1)/(pivå!AE52+1))</f>
        <v>1</v>
      </c>
      <c r="AE53" s="153">
        <f>IF(Pilar!$B53=1,IF(pivå!J52&gt;Tidigare_värde!J52,-1,1),IF(pivå!J52&lt;Tidigare_värde!J52,-1,1))*((Tidigare_värde!J52+1)/(Tidigare_värde!J52+1))*((pivå!J52+1)/(pivå!J52+1))</f>
        <v>1</v>
      </c>
      <c r="AF53" s="153" t="e">
        <f>IF(Pilar!$B53=1,IF(pivå!K52&gt;Tidigare_värde!K52,-1,1),IF(pivå!K52&lt;Tidigare_värde!K52,-1,1))*((Tidigare_värde!K52+1)/(Tidigare_värde!K52+1))*((pivå!K52+1)/(pivå!K52+1))</f>
        <v>#VALUE!</v>
      </c>
      <c r="AG53" s="153">
        <f>IF(Pilar!$B53=1,IF(pivå!L52&gt;Tidigare_värde!L52,-1,1),IF(pivå!L52&lt;Tidigare_värde!L52,-1,1))*((Tidigare_värde!L52+1)/(Tidigare_värde!L52+1))*((pivå!L52+1)/(pivå!L52+1))</f>
        <v>1</v>
      </c>
      <c r="AH53" s="153" t="e">
        <f>IF(Pilar!$B53=1,IF(pivå!M52&gt;Tidigare_värde!M52,-1,1),IF(pivå!M52&lt;Tidigare_värde!M52,-1,1))*((Tidigare_värde!M52+1)/(Tidigare_värde!M52+1))*((pivå!M52+1)/(pivå!M52+1))</f>
        <v>#VALUE!</v>
      </c>
      <c r="AI53" s="153">
        <f>IF(Pilar!$B53=1,IF(pivå!N52&gt;Tidigare_värde!N52,-1,1),IF(pivå!N52&lt;Tidigare_värde!N52,-1,1))*((Tidigare_värde!N52+1)/(Tidigare_värde!N52+1))*((pivå!N52+1)/(pivå!N52+1))</f>
        <v>1</v>
      </c>
      <c r="AJ53" s="153">
        <f>IF(Pilar!$B53=1,IF(pivå!O52&gt;Tidigare_värde!O52,-1,1),IF(pivå!O52&lt;Tidigare_värde!O52,-1,1))*((Tidigare_värde!O52+1)/(Tidigare_värde!O52+1))*((pivå!O52+1)/(pivå!O52+1))</f>
        <v>1</v>
      </c>
      <c r="AK53" s="153">
        <f>IF(Pilar!$B53=1,IF(pivå!P52&gt;Tidigare_värde!P52,-1,1),IF(pivå!P52&lt;Tidigare_värde!P52,-1,1))*((Tidigare_värde!P52+1)/(Tidigare_värde!P52+1))*((pivå!P52+1)/(pivå!P52+1))</f>
        <v>1</v>
      </c>
      <c r="AL53" s="153">
        <f>IF(Pilar!$B53=1,IF(pivå!Q52&gt;Tidigare_värde!Q52,-1,1),IF(pivå!Q52&lt;Tidigare_värde!Q52,-1,1))*((Tidigare_värde!Q52+1)/(Tidigare_värde!Q52+1))*((pivå!Q52+1)/(pivå!Q52+1))</f>
        <v>1</v>
      </c>
      <c r="AM53" s="153">
        <f>IF(Pilar!$B53=1,IF(pivå!R52&gt;Tidigare_värde!R52,-1,1),IF(pivå!R52&lt;Tidigare_värde!R52,-1,1))*((Tidigare_värde!R52+1)/(Tidigare_värde!R52+1))*((pivå!R52+1)/(pivå!R52+1))</f>
        <v>-1</v>
      </c>
      <c r="AN53" s="153">
        <f>IF(Pilar!$B53=1,IF(pivå!S52&gt;Tidigare_värde!S52,-1,1),IF(pivå!S52&lt;Tidigare_värde!S52,-1,1))*((Tidigare_värde!S52+1)/(Tidigare_värde!S52+1))*((pivå!S52+1)/(pivå!S52+1))</f>
        <v>1</v>
      </c>
      <c r="AO53" s="153">
        <f>IF(Pilar!$B53=1,IF(pivå!T52&gt;Tidigare_värde!T52,-1,1),IF(pivå!T52&lt;Tidigare_värde!T52,-1,1))*((Tidigare_värde!T52+1)/(Tidigare_värde!T52+1))*((pivå!T52+1)/(pivå!T52+1))</f>
        <v>-1</v>
      </c>
      <c r="AP53" s="153">
        <f>IF(Pilar!$B53=1,IF(pivå!U52&gt;Tidigare_värde!U52,-1,1),IF(pivå!U52&lt;Tidigare_värde!U52,-1,1))*((Tidigare_värde!U52+1)/(Tidigare_värde!U52+1))*((pivå!U52+1)/(pivå!U52+1))</f>
        <v>1</v>
      </c>
      <c r="AQ53" s="153">
        <f>IF(Pilar!$B53=1,IF(pivå!V52&gt;Tidigare_värde!V52,-1,1),IF(pivå!V52&lt;Tidigare_värde!V52,-1,1))*((Tidigare_värde!V52+1)/(Tidigare_värde!V52+1))*((pivå!V52+1)/(pivå!V52+1))</f>
        <v>1</v>
      </c>
      <c r="AR53" s="153">
        <f>IF(Pilar!$B53=1,IF(pivå!W52&gt;Tidigare_värde!W52,-1,1),IF(pivå!W52&lt;Tidigare_värde!W52,-1,1))*((Tidigare_värde!W52+1)/(Tidigare_värde!W52+1))*((pivå!W52+1)/(pivå!W52+1))</f>
        <v>1</v>
      </c>
      <c r="AS53" s="153">
        <f>IF(Pilar!$B53=1,IF(pivå!X52&gt;Tidigare_värde!X52,-1,1),IF(pivå!X52&lt;Tidigare_värde!X52,-1,1))*((Tidigare_värde!X52+1)/(Tidigare_värde!X52+1))*((pivå!X52+1)/(pivå!X52+1))</f>
        <v>1</v>
      </c>
      <c r="AT53" s="153">
        <f>IF(Pilar!$B53=1,IF(pivå!Y52&gt;Tidigare_värde!Y52,-1,1),IF(pivå!Y52&lt;Tidigare_värde!Y52,-1,1))*((Tidigare_värde!Y52+1)/(Tidigare_värde!Y52+1))*((pivå!Y52+1)/(pivå!Y52+1))</f>
        <v>1</v>
      </c>
      <c r="AU53" s="153">
        <f>IF(Pilar!$B53=1,IF(pivå!Z52&gt;Tidigare_värde!Z52,-1,1),IF(pivå!Z52&lt;Tidigare_värde!Z52,-1,1))*((Tidigare_värde!Z52+1)/(Tidigare_värde!Z52+1))*((pivå!Z52+1)/(pivå!Z52+1))</f>
        <v>1</v>
      </c>
      <c r="AV53" s="153">
        <f>IF(Pilar!$B53=1,IF(pivå!AA52&gt;Tidigare_värde!AA52,-1,1),IF(pivå!AA52&lt;Tidigare_värde!AA52,-1,1))*((Tidigare_värde!AA52+1)/(Tidigare_värde!AA52+1))*((pivå!AA52+1)/(pivå!AA52+1))</f>
        <v>1</v>
      </c>
      <c r="AW53" s="153">
        <f>IF(Pilar!$B53=1,IF(pivå!AB52&gt;Tidigare_värde!AB52,-1,1),IF(pivå!AB52&lt;Tidigare_värde!AB52,-1,1))*((Tidigare_värde!AB52+1)/(Tidigare_värde!AB52+1))*((pivå!AB52+1)/(pivå!AB52+1))</f>
        <v>1</v>
      </c>
      <c r="AX53" s="153">
        <f>IF(Pilar!$B53=1,IF(pivå!AC52&gt;Tidigare_värde!AC52,-1,1),IF(pivå!AC52&lt;Tidigare_värde!AC52,-1,1))*((Tidigare_värde!AC52+1)/(Tidigare_värde!AC52+1))*((pivå!AC52+1)/(pivå!AC52+1))</f>
        <v>1</v>
      </c>
      <c r="AY53" s="153">
        <f>IF(Pilar!$B53=1,IF(pivå!AD52&gt;Tidigare_värde!AD52,-1,1),IF(pivå!AD52&lt;Tidigare_värde!AD52,-1,1))*((Tidigare_värde!AD52+1)/(Tidigare_värde!AD52+1))*((pivå!AD52+1)/(pivå!AD52+1))</f>
        <v>-1</v>
      </c>
      <c r="AZ53" s="17"/>
      <c r="BA53" s="17"/>
      <c r="BB53" s="17"/>
      <c r="BC53" s="17"/>
      <c r="BD53" s="17"/>
      <c r="BE53" s="17"/>
      <c r="BF53" s="17"/>
      <c r="BG53" s="18" t="e">
        <f t="shared" si="0"/>
        <v>#DIV/0!</v>
      </c>
      <c r="BH53" s="18">
        <f t="shared" si="1"/>
        <v>3.45</v>
      </c>
      <c r="BI53" s="19">
        <f t="shared" si="7"/>
        <v>5.94</v>
      </c>
      <c r="BJ53" s="19">
        <f t="shared" si="3"/>
        <v>3.52</v>
      </c>
      <c r="BM53" s="21">
        <f t="shared" si="8"/>
        <v>28.97</v>
      </c>
      <c r="BN53" s="22">
        <f t="shared" si="9"/>
        <v>0</v>
      </c>
    </row>
    <row r="54" spans="1:66" s="20" customFormat="1" ht="10.5" customHeight="1">
      <c r="A54" s="116">
        <f t="shared" si="6"/>
        <v>13.104761904761904</v>
      </c>
      <c r="B54" s="105">
        <f>pivå!I53</f>
        <v>0</v>
      </c>
      <c r="C54" s="120" t="str">
        <f>pivå!G53</f>
        <v>(tom)</v>
      </c>
      <c r="D54" s="103">
        <f>pivå!C53</f>
        <v>0</v>
      </c>
      <c r="E54" s="112">
        <f>pivå!D53</f>
        <v>37</v>
      </c>
      <c r="F54" s="15" t="str">
        <f>pivå!F53</f>
        <v>Dagkirurgiska operationer vid livmoderframfall. Kvinnor</v>
      </c>
      <c r="G54" s="33">
        <f>pivå!AE53</f>
        <v>13.8</v>
      </c>
      <c r="H54" s="16">
        <f>pivå!J53</f>
        <v>1.5</v>
      </c>
      <c r="I54" s="16">
        <f>pivå!K53</f>
        <v>0.8</v>
      </c>
      <c r="J54" s="16">
        <f>pivå!L53</f>
        <v>19.8</v>
      </c>
      <c r="K54" s="16">
        <f>pivå!M53</f>
        <v>45.8</v>
      </c>
      <c r="L54" s="16">
        <f>pivå!N53</f>
        <v>21.4</v>
      </c>
      <c r="M54" s="16">
        <f>pivå!O53</f>
        <v>4.9000000000000004</v>
      </c>
      <c r="N54" s="16">
        <f>pivå!P53</f>
        <v>1.3</v>
      </c>
      <c r="O54" s="16">
        <f>pivå!Q53</f>
        <v>0</v>
      </c>
      <c r="P54" s="16">
        <f>pivå!R53</f>
        <v>5.9</v>
      </c>
      <c r="Q54" s="16">
        <f>pivå!S53</f>
        <v>13.7</v>
      </c>
      <c r="R54" s="16">
        <f>pivå!T53</f>
        <v>3.5</v>
      </c>
      <c r="S54" s="16">
        <f>pivå!U53</f>
        <v>15.1</v>
      </c>
      <c r="T54" s="16">
        <f>pivå!V53</f>
        <v>16.899999999999999</v>
      </c>
      <c r="U54" s="16">
        <f>pivå!W53</f>
        <v>11.7</v>
      </c>
      <c r="V54" s="16">
        <f>pivå!X53</f>
        <v>6.4</v>
      </c>
      <c r="W54" s="16">
        <f>pivå!Y53</f>
        <v>0.5</v>
      </c>
      <c r="X54" s="16">
        <f>pivå!Z53</f>
        <v>33.9</v>
      </c>
      <c r="Y54" s="16">
        <f>pivå!AA53</f>
        <v>52</v>
      </c>
      <c r="Z54" s="16">
        <f>pivå!AB53</f>
        <v>0</v>
      </c>
      <c r="AA54" s="16">
        <f>pivå!AC53</f>
        <v>1.2</v>
      </c>
      <c r="AB54" s="136">
        <f>pivå!AD53</f>
        <v>18.899999999999999</v>
      </c>
      <c r="AC54" s="149"/>
      <c r="AD54" s="154">
        <f>IF(Pilar!$B54=1,IF(pivå!AE53&gt;Tidigare_värde!AE53,-1,1),IF(pivå!AE53&lt;Tidigare_värde!AE53,-1,1))*((Tidigare_värde!AE53+1)/(Tidigare_värde!AE53+1))*((pivå!AE53+1)/(pivå!AE53+1))</f>
        <v>1</v>
      </c>
      <c r="AE54" s="153">
        <f>IF(Pilar!$B54=1,IF(pivå!J53&gt;Tidigare_värde!J53,-1,1),IF(pivå!J53&lt;Tidigare_värde!J53,-1,1))*((Tidigare_värde!J53+1)/(Tidigare_värde!J53+1))*((pivå!J53+1)/(pivå!J53+1))</f>
        <v>1</v>
      </c>
      <c r="AF54" s="153">
        <f>IF(Pilar!$B54=1,IF(pivå!K53&gt;Tidigare_värde!K53,-1,1),IF(pivå!K53&lt;Tidigare_värde!K53,-1,1))*((Tidigare_värde!K53+1)/(Tidigare_värde!K53+1))*((pivå!K53+1)/(pivå!K53+1))</f>
        <v>1</v>
      </c>
      <c r="AG54" s="153">
        <f>IF(Pilar!$B54=1,IF(pivå!L53&gt;Tidigare_värde!L53,-1,1),IF(pivå!L53&lt;Tidigare_värde!L53,-1,1))*((Tidigare_värde!L53+1)/(Tidigare_värde!L53+1))*((pivå!L53+1)/(pivå!L53+1))</f>
        <v>1</v>
      </c>
      <c r="AH54" s="153">
        <f>IF(Pilar!$B54=1,IF(pivå!M53&gt;Tidigare_värde!M53,-1,1),IF(pivå!M53&lt;Tidigare_värde!M53,-1,1))*((Tidigare_värde!M53+1)/(Tidigare_värde!M53+1))*((pivå!M53+1)/(pivå!M53+1))</f>
        <v>1</v>
      </c>
      <c r="AI54" s="153">
        <f>IF(Pilar!$B54=1,IF(pivå!N53&gt;Tidigare_värde!N53,-1,1),IF(pivå!N53&lt;Tidigare_värde!N53,-1,1))*((Tidigare_värde!N53+1)/(Tidigare_värde!N53+1))*((pivå!N53+1)/(pivå!N53+1))</f>
        <v>1</v>
      </c>
      <c r="AJ54" s="153">
        <f>IF(Pilar!$B54=1,IF(pivå!O53&gt;Tidigare_värde!O53,-1,1),IF(pivå!O53&lt;Tidigare_värde!O53,-1,1))*((Tidigare_värde!O53+1)/(Tidigare_värde!O53+1))*((pivå!O53+1)/(pivå!O53+1))</f>
        <v>1</v>
      </c>
      <c r="AK54" s="153">
        <f>IF(Pilar!$B54=1,IF(pivå!P53&gt;Tidigare_värde!P53,-1,1),IF(pivå!P53&lt;Tidigare_värde!P53,-1,1))*((Tidigare_värde!P53+1)/(Tidigare_värde!P53+1))*((pivå!P53+1)/(pivå!P53+1))</f>
        <v>1</v>
      </c>
      <c r="AL54" s="153">
        <f>IF(Pilar!$B54=1,IF(pivå!Q53&gt;Tidigare_värde!Q53,-1,1),IF(pivå!Q53&lt;Tidigare_värde!Q53,-1,1))*((Tidigare_värde!Q53+1)/(Tidigare_värde!Q53+1))*((pivå!Q53+1)/(pivå!Q53+1))</f>
        <v>1</v>
      </c>
      <c r="AM54" s="153">
        <f>IF(Pilar!$B54=1,IF(pivå!R53&gt;Tidigare_värde!R53,-1,1),IF(pivå!R53&lt;Tidigare_värde!R53,-1,1))*((Tidigare_värde!R53+1)/(Tidigare_värde!R53+1))*((pivå!R53+1)/(pivå!R53+1))</f>
        <v>1</v>
      </c>
      <c r="AN54" s="153">
        <f>IF(Pilar!$B54=1,IF(pivå!S53&gt;Tidigare_värde!S53,-1,1),IF(pivå!S53&lt;Tidigare_värde!S53,-1,1))*((Tidigare_värde!S53+1)/(Tidigare_värde!S53+1))*((pivå!S53+1)/(pivå!S53+1))</f>
        <v>-1</v>
      </c>
      <c r="AO54" s="153">
        <f>IF(Pilar!$B54=1,IF(pivå!T53&gt;Tidigare_värde!T53,-1,1),IF(pivå!T53&lt;Tidigare_värde!T53,-1,1))*((Tidigare_värde!T53+1)/(Tidigare_värde!T53+1))*((pivå!T53+1)/(pivå!T53+1))</f>
        <v>1</v>
      </c>
      <c r="AP54" s="153">
        <f>IF(Pilar!$B54=1,IF(pivå!U53&gt;Tidigare_värde!U53,-1,1),IF(pivå!U53&lt;Tidigare_värde!U53,-1,1))*((Tidigare_värde!U53+1)/(Tidigare_värde!U53+1))*((pivå!U53+1)/(pivå!U53+1))</f>
        <v>1</v>
      </c>
      <c r="AQ54" s="153">
        <f>IF(Pilar!$B54=1,IF(pivå!V53&gt;Tidigare_värde!V53,-1,1),IF(pivå!V53&lt;Tidigare_värde!V53,-1,1))*((Tidigare_värde!V53+1)/(Tidigare_värde!V53+1))*((pivå!V53+1)/(pivå!V53+1))</f>
        <v>1</v>
      </c>
      <c r="AR54" s="153">
        <f>IF(Pilar!$B54=1,IF(pivå!W53&gt;Tidigare_värde!W53,-1,1),IF(pivå!W53&lt;Tidigare_värde!W53,-1,1))*((Tidigare_värde!W53+1)/(Tidigare_värde!W53+1))*((pivå!W53+1)/(pivå!W53+1))</f>
        <v>1</v>
      </c>
      <c r="AS54" s="153">
        <f>IF(Pilar!$B54=1,IF(pivå!X53&gt;Tidigare_värde!X53,-1,1),IF(pivå!X53&lt;Tidigare_värde!X53,-1,1))*((Tidigare_värde!X53+1)/(Tidigare_värde!X53+1))*((pivå!X53+1)/(pivå!X53+1))</f>
        <v>-1</v>
      </c>
      <c r="AT54" s="153">
        <f>IF(Pilar!$B54=1,IF(pivå!Y53&gt;Tidigare_värde!Y53,-1,1),IF(pivå!Y53&lt;Tidigare_värde!Y53,-1,1))*((Tidigare_värde!Y53+1)/(Tidigare_värde!Y53+1))*((pivå!Y53+1)/(pivå!Y53+1))</f>
        <v>1</v>
      </c>
      <c r="AU54" s="153">
        <f>IF(Pilar!$B54=1,IF(pivå!Z53&gt;Tidigare_värde!Z53,-1,1),IF(pivå!Z53&lt;Tidigare_värde!Z53,-1,1))*((Tidigare_värde!Z53+1)/(Tidigare_värde!Z53+1))*((pivå!Z53+1)/(pivå!Z53+1))</f>
        <v>1</v>
      </c>
      <c r="AV54" s="153">
        <f>IF(Pilar!$B54=1,IF(pivå!AA53&gt;Tidigare_värde!AA53,-1,1),IF(pivå!AA53&lt;Tidigare_värde!AA53,-1,1))*((Tidigare_värde!AA53+1)/(Tidigare_värde!AA53+1))*((pivå!AA53+1)/(pivå!AA53+1))</f>
        <v>1</v>
      </c>
      <c r="AW54" s="153">
        <f>IF(Pilar!$B54=1,IF(pivå!AB53&gt;Tidigare_värde!AB53,-1,1),IF(pivå!AB53&lt;Tidigare_värde!AB53,-1,1))*((Tidigare_värde!AB53+1)/(Tidigare_värde!AB53+1))*((pivå!AB53+1)/(pivå!AB53+1))</f>
        <v>1</v>
      </c>
      <c r="AX54" s="153">
        <f>IF(Pilar!$B54=1,IF(pivå!AC53&gt;Tidigare_värde!AC53,-1,1),IF(pivå!AC53&lt;Tidigare_värde!AC53,-1,1))*((Tidigare_värde!AC53+1)/(Tidigare_värde!AC53+1))*((pivå!AC53+1)/(pivå!AC53+1))</f>
        <v>-1</v>
      </c>
      <c r="AY54" s="153">
        <f>IF(Pilar!$B54=1,IF(pivå!AD53&gt;Tidigare_värde!AD53,-1,1),IF(pivå!AD53&lt;Tidigare_värde!AD53,-1,1))*((Tidigare_värde!AD53+1)/(Tidigare_värde!AD53+1))*((pivå!AD53+1)/(pivå!AD53+1))</f>
        <v>-1</v>
      </c>
      <c r="AZ54" s="17"/>
      <c r="BA54" s="17"/>
      <c r="BB54" s="17"/>
      <c r="BC54" s="17"/>
      <c r="BD54" s="17"/>
      <c r="BE54" s="17"/>
      <c r="BF54" s="17"/>
      <c r="BG54" s="18">
        <f t="shared" si="0"/>
        <v>16.899999999999999</v>
      </c>
      <c r="BH54" s="18" t="e">
        <f t="shared" si="1"/>
        <v>#DIV/0!</v>
      </c>
      <c r="BI54" s="19">
        <f t="shared" si="7"/>
        <v>15.1</v>
      </c>
      <c r="BJ54" s="19">
        <f t="shared" si="3"/>
        <v>3.5</v>
      </c>
      <c r="BM54" s="21">
        <f t="shared" si="8"/>
        <v>52</v>
      </c>
      <c r="BN54" s="22">
        <f t="shared" si="9"/>
        <v>0</v>
      </c>
    </row>
    <row r="55" spans="1:66" s="20" customFormat="1" ht="10.5" customHeight="1">
      <c r="A55" s="116">
        <f t="shared" si="6"/>
        <v>96.091788095238115</v>
      </c>
      <c r="B55" s="105">
        <f>pivå!I54</f>
        <v>0</v>
      </c>
      <c r="C55" s="120" t="str">
        <f>pivå!G54</f>
        <v>Ändrad</v>
      </c>
      <c r="D55" s="103" t="str">
        <f>pivå!C54</f>
        <v>Rörelseorganens sjukdomar</v>
      </c>
      <c r="E55" s="112">
        <f>pivå!D54</f>
        <v>39</v>
      </c>
      <c r="F55" s="15" t="str">
        <f>pivå!F54</f>
        <v>Implantatöverlevnad vid total knäprotesoperation. Kvinnor</v>
      </c>
      <c r="G55" s="31">
        <f>pivå!AE54</f>
        <v>96.057959999999994</v>
      </c>
      <c r="H55" s="16">
        <f>pivå!J54</f>
        <v>96.238849999999999</v>
      </c>
      <c r="I55" s="16">
        <f>pivå!K54</f>
        <v>94.466729999999998</v>
      </c>
      <c r="J55" s="16">
        <f>pivå!L54</f>
        <v>97.924260000000004</v>
      </c>
      <c r="K55" s="16">
        <f>pivå!M54</f>
        <v>98.887270000000001</v>
      </c>
      <c r="L55" s="16">
        <f>pivå!N54</f>
        <v>96.918099999999995</v>
      </c>
      <c r="M55" s="16">
        <f>pivå!O54</f>
        <v>96.383899999999997</v>
      </c>
      <c r="N55" s="16">
        <f>pivå!P54</f>
        <v>96.665040000000005</v>
      </c>
      <c r="O55" s="16">
        <f>pivå!Q54</f>
        <v>97.501869999999997</v>
      </c>
      <c r="P55" s="16">
        <f>pivå!R54</f>
        <v>97.33184</v>
      </c>
      <c r="Q55" s="16">
        <f>pivå!S54</f>
        <v>95.361429999999999</v>
      </c>
      <c r="R55" s="16">
        <f>pivå!T54</f>
        <v>98.00976</v>
      </c>
      <c r="S55" s="16">
        <f>pivå!U54</f>
        <v>95.864149999999995</v>
      </c>
      <c r="T55" s="16">
        <f>pivå!V54</f>
        <v>94.869870000000006</v>
      </c>
      <c r="U55" s="16">
        <f>pivå!W54</f>
        <v>95.894260000000003</v>
      </c>
      <c r="V55" s="16">
        <f>pivå!X54</f>
        <v>96.250979999999998</v>
      </c>
      <c r="W55" s="16">
        <f>pivå!Y54</f>
        <v>96.611400000000003</v>
      </c>
      <c r="X55" s="16">
        <f>pivå!Z54</f>
        <v>93.574770000000001</v>
      </c>
      <c r="Y55" s="16">
        <f>pivå!AA54</f>
        <v>97.100750000000005</v>
      </c>
      <c r="Z55" s="16">
        <f>pivå!AB54</f>
        <v>91.779759999999996</v>
      </c>
      <c r="AA55" s="16">
        <f>pivå!AC54</f>
        <v>95.935839999999999</v>
      </c>
      <c r="AB55" s="136">
        <f>pivå!AD54</f>
        <v>94.356719999999996</v>
      </c>
      <c r="AC55" s="149"/>
      <c r="AD55" s="154" t="e">
        <f>IF(Pilar!$B55=1,IF(pivå!AE54&gt;Tidigare_värde!AE54,-1,1),IF(pivå!AE54&lt;Tidigare_värde!AE54,-1,1))*((Tidigare_värde!AE54+1)/(Tidigare_värde!AE54+1))*((pivå!AE54+1)/(pivå!AE54+1))</f>
        <v>#VALUE!</v>
      </c>
      <c r="AE55" s="153" t="e">
        <f>IF(Pilar!$B55=1,IF(pivå!J54&gt;Tidigare_värde!J54,-1,1),IF(pivå!J54&lt;Tidigare_värde!J54,-1,1))*((Tidigare_värde!J54+1)/(Tidigare_värde!J54+1))*((pivå!J54+1)/(pivå!J54+1))</f>
        <v>#VALUE!</v>
      </c>
      <c r="AF55" s="153" t="e">
        <f>IF(Pilar!$B55=1,IF(pivå!K54&gt;Tidigare_värde!K54,-1,1),IF(pivå!K54&lt;Tidigare_värde!K54,-1,1))*((Tidigare_värde!K54+1)/(Tidigare_värde!K54+1))*((pivå!K54+1)/(pivå!K54+1))</f>
        <v>#VALUE!</v>
      </c>
      <c r="AG55" s="153" t="e">
        <f>IF(Pilar!$B55=1,IF(pivå!L54&gt;Tidigare_värde!L54,-1,1),IF(pivå!L54&lt;Tidigare_värde!L54,-1,1))*((Tidigare_värde!L54+1)/(Tidigare_värde!L54+1))*((pivå!L54+1)/(pivå!L54+1))</f>
        <v>#VALUE!</v>
      </c>
      <c r="AH55" s="153" t="e">
        <f>IF(Pilar!$B55=1,IF(pivå!M54&gt;Tidigare_värde!M54,-1,1),IF(pivå!M54&lt;Tidigare_värde!M54,-1,1))*((Tidigare_värde!M54+1)/(Tidigare_värde!M54+1))*((pivå!M54+1)/(pivå!M54+1))</f>
        <v>#VALUE!</v>
      </c>
      <c r="AI55" s="153" t="e">
        <f>IF(Pilar!$B55=1,IF(pivå!N54&gt;Tidigare_värde!N54,-1,1),IF(pivå!N54&lt;Tidigare_värde!N54,-1,1))*((Tidigare_värde!N54+1)/(Tidigare_värde!N54+1))*((pivå!N54+1)/(pivå!N54+1))</f>
        <v>#VALUE!</v>
      </c>
      <c r="AJ55" s="153" t="e">
        <f>IF(Pilar!$B55=1,IF(pivå!O54&gt;Tidigare_värde!O54,-1,1),IF(pivå!O54&lt;Tidigare_värde!O54,-1,1))*((Tidigare_värde!O54+1)/(Tidigare_värde!O54+1))*((pivå!O54+1)/(pivå!O54+1))</f>
        <v>#VALUE!</v>
      </c>
      <c r="AK55" s="153" t="e">
        <f>IF(Pilar!$B55=1,IF(pivå!P54&gt;Tidigare_värde!P54,-1,1),IF(pivå!P54&lt;Tidigare_värde!P54,-1,1))*((Tidigare_värde!P54+1)/(Tidigare_värde!P54+1))*((pivå!P54+1)/(pivå!P54+1))</f>
        <v>#VALUE!</v>
      </c>
      <c r="AL55" s="153" t="e">
        <f>IF(Pilar!$B55=1,IF(pivå!Q54&gt;Tidigare_värde!Q54,-1,1),IF(pivå!Q54&lt;Tidigare_värde!Q54,-1,1))*((Tidigare_värde!Q54+1)/(Tidigare_värde!Q54+1))*((pivå!Q54+1)/(pivå!Q54+1))</f>
        <v>#VALUE!</v>
      </c>
      <c r="AM55" s="153" t="e">
        <f>IF(Pilar!$B55=1,IF(pivå!R54&gt;Tidigare_värde!R54,-1,1),IF(pivå!R54&lt;Tidigare_värde!R54,-1,1))*((Tidigare_värde!R54+1)/(Tidigare_värde!R54+1))*((pivå!R54+1)/(pivå!R54+1))</f>
        <v>#VALUE!</v>
      </c>
      <c r="AN55" s="153" t="e">
        <f>IF(Pilar!$B55=1,IF(pivå!S54&gt;Tidigare_värde!S54,-1,1),IF(pivå!S54&lt;Tidigare_värde!S54,-1,1))*((Tidigare_värde!S54+1)/(Tidigare_värde!S54+1))*((pivå!S54+1)/(pivå!S54+1))</f>
        <v>#VALUE!</v>
      </c>
      <c r="AO55" s="153" t="e">
        <f>IF(Pilar!$B55=1,IF(pivå!T54&gt;Tidigare_värde!T54,-1,1),IF(pivå!T54&lt;Tidigare_värde!T54,-1,1))*((Tidigare_värde!T54+1)/(Tidigare_värde!T54+1))*((pivå!T54+1)/(pivå!T54+1))</f>
        <v>#VALUE!</v>
      </c>
      <c r="AP55" s="153" t="e">
        <f>IF(Pilar!$B55=1,IF(pivå!U54&gt;Tidigare_värde!U54,-1,1),IF(pivå!U54&lt;Tidigare_värde!U54,-1,1))*((Tidigare_värde!U54+1)/(Tidigare_värde!U54+1))*((pivå!U54+1)/(pivå!U54+1))</f>
        <v>#VALUE!</v>
      </c>
      <c r="AQ55" s="153" t="e">
        <f>IF(Pilar!$B55=1,IF(pivå!V54&gt;Tidigare_värde!V54,-1,1),IF(pivå!V54&lt;Tidigare_värde!V54,-1,1))*((Tidigare_värde!V54+1)/(Tidigare_värde!V54+1))*((pivå!V54+1)/(pivå!V54+1))</f>
        <v>#VALUE!</v>
      </c>
      <c r="AR55" s="153" t="e">
        <f>IF(Pilar!$B55=1,IF(pivå!W54&gt;Tidigare_värde!W54,-1,1),IF(pivå!W54&lt;Tidigare_värde!W54,-1,1))*((Tidigare_värde!W54+1)/(Tidigare_värde!W54+1))*((pivå!W54+1)/(pivå!W54+1))</f>
        <v>#VALUE!</v>
      </c>
      <c r="AS55" s="153" t="e">
        <f>IF(Pilar!$B55=1,IF(pivå!X54&gt;Tidigare_värde!X54,-1,1),IF(pivå!X54&lt;Tidigare_värde!X54,-1,1))*((Tidigare_värde!X54+1)/(Tidigare_värde!X54+1))*((pivå!X54+1)/(pivå!X54+1))</f>
        <v>#VALUE!</v>
      </c>
      <c r="AT55" s="153" t="e">
        <f>IF(Pilar!$B55=1,IF(pivå!Y54&gt;Tidigare_värde!Y54,-1,1),IF(pivå!Y54&lt;Tidigare_värde!Y54,-1,1))*((Tidigare_värde!Y54+1)/(Tidigare_värde!Y54+1))*((pivå!Y54+1)/(pivå!Y54+1))</f>
        <v>#VALUE!</v>
      </c>
      <c r="AU55" s="153" t="e">
        <f>IF(Pilar!$B55=1,IF(pivå!Z54&gt;Tidigare_värde!Z54,-1,1),IF(pivå!Z54&lt;Tidigare_värde!Z54,-1,1))*((Tidigare_värde!Z54+1)/(Tidigare_värde!Z54+1))*((pivå!Z54+1)/(pivå!Z54+1))</f>
        <v>#VALUE!</v>
      </c>
      <c r="AV55" s="153" t="e">
        <f>IF(Pilar!$B55=1,IF(pivå!AA54&gt;Tidigare_värde!AA54,-1,1),IF(pivå!AA54&lt;Tidigare_värde!AA54,-1,1))*((Tidigare_värde!AA54+1)/(Tidigare_värde!AA54+1))*((pivå!AA54+1)/(pivå!AA54+1))</f>
        <v>#VALUE!</v>
      </c>
      <c r="AW55" s="153" t="e">
        <f>IF(Pilar!$B55=1,IF(pivå!AB54&gt;Tidigare_värde!AB54,-1,1),IF(pivå!AB54&lt;Tidigare_värde!AB54,-1,1))*((Tidigare_värde!AB54+1)/(Tidigare_värde!AB54+1))*((pivå!AB54+1)/(pivå!AB54+1))</f>
        <v>#VALUE!</v>
      </c>
      <c r="AX55" s="153" t="e">
        <f>IF(Pilar!$B55=1,IF(pivå!AC54&gt;Tidigare_värde!AC54,-1,1),IF(pivå!AC54&lt;Tidigare_värde!AC54,-1,1))*((Tidigare_värde!AC54+1)/(Tidigare_värde!AC54+1))*((pivå!AC54+1)/(pivå!AC54+1))</f>
        <v>#VALUE!</v>
      </c>
      <c r="AY55" s="153" t="e">
        <f>IF(Pilar!$B55=1,IF(pivå!AD54&gt;Tidigare_värde!AD54,-1,1),IF(pivå!AD54&lt;Tidigare_värde!AD54,-1,1))*((Tidigare_värde!AD54+1)/(Tidigare_värde!AD54+1))*((pivå!AD54+1)/(pivå!AD54+1))</f>
        <v>#VALUE!</v>
      </c>
      <c r="AZ55" s="17"/>
      <c r="BA55" s="17"/>
      <c r="BB55" s="17"/>
      <c r="BC55" s="17"/>
      <c r="BD55" s="17"/>
      <c r="BE55" s="17"/>
      <c r="BF55" s="17"/>
      <c r="BG55" s="18">
        <f t="shared" si="0"/>
        <v>96.918099999999995</v>
      </c>
      <c r="BH55" s="18" t="e">
        <f t="shared" si="1"/>
        <v>#DIV/0!</v>
      </c>
      <c r="BI55" s="19">
        <f t="shared" si="7"/>
        <v>96.665040000000005</v>
      </c>
      <c r="BJ55" s="19">
        <f t="shared" si="3"/>
        <v>95.894260000000003</v>
      </c>
      <c r="BM55" s="21">
        <f t="shared" si="8"/>
        <v>98.887270000000001</v>
      </c>
      <c r="BN55" s="22">
        <f t="shared" si="9"/>
        <v>91.779759999999996</v>
      </c>
    </row>
    <row r="56" spans="1:66" s="20" customFormat="1" ht="10.5" customHeight="1">
      <c r="A56" s="116">
        <f t="shared" si="6"/>
        <v>95.803701428571429</v>
      </c>
      <c r="B56" s="105">
        <f>pivå!I55</f>
        <v>0</v>
      </c>
      <c r="C56" s="120" t="str">
        <f>pivå!G55</f>
        <v>Ändrad</v>
      </c>
      <c r="D56" s="103">
        <f>pivå!C55</f>
        <v>0</v>
      </c>
      <c r="E56" s="112">
        <f>pivå!D55</f>
        <v>0</v>
      </c>
      <c r="F56" s="15" t="str">
        <f>pivå!F55</f>
        <v>Implantatöverlevnad vid total knäprotesoperation. Män</v>
      </c>
      <c r="G56" s="31">
        <f>pivå!AE55</f>
        <v>96.015649999999994</v>
      </c>
      <c r="H56" s="16">
        <f>pivå!J55</f>
        <v>96.868539999999996</v>
      </c>
      <c r="I56" s="16">
        <f>pivå!K55</f>
        <v>96.55556</v>
      </c>
      <c r="J56" s="16">
        <f>pivå!L55</f>
        <v>98.407359999999997</v>
      </c>
      <c r="K56" s="16">
        <f>pivå!M55</f>
        <v>98.957130000000006</v>
      </c>
      <c r="L56" s="16">
        <f>pivå!N55</f>
        <v>97.343289999999996</v>
      </c>
      <c r="M56" s="16">
        <f>pivå!O55</f>
        <v>94.230090000000004</v>
      </c>
      <c r="N56" s="16">
        <f>pivå!P55</f>
        <v>94.170199999999994</v>
      </c>
      <c r="O56" s="16">
        <f>pivå!Q55</f>
        <v>94.410439999999994</v>
      </c>
      <c r="P56" s="16">
        <f>pivå!R55</f>
        <v>96.778930000000003</v>
      </c>
      <c r="Q56" s="16">
        <f>pivå!S55</f>
        <v>95.345160000000007</v>
      </c>
      <c r="R56" s="16">
        <f>pivå!T55</f>
        <v>97.678370000000001</v>
      </c>
      <c r="S56" s="16">
        <f>pivå!U55</f>
        <v>96.278109999999998</v>
      </c>
      <c r="T56" s="16">
        <f>pivå!V55</f>
        <v>93.31223</v>
      </c>
      <c r="U56" s="16">
        <f>pivå!W55</f>
        <v>97.179649999999995</v>
      </c>
      <c r="V56" s="16">
        <f>pivå!X55</f>
        <v>99.589370000000002</v>
      </c>
      <c r="W56" s="16">
        <f>pivå!Y55</f>
        <v>95.690899999999999</v>
      </c>
      <c r="X56" s="16">
        <f>pivå!Z55</f>
        <v>86.226050000000001</v>
      </c>
      <c r="Y56" s="16">
        <f>pivå!AA55</f>
        <v>96.160229999999999</v>
      </c>
      <c r="Z56" s="16">
        <f>pivå!AB55</f>
        <v>96.668009999999995</v>
      </c>
      <c r="AA56" s="16">
        <f>pivå!AC55</f>
        <v>98.783919999999995</v>
      </c>
      <c r="AB56" s="136">
        <f>pivå!AD55</f>
        <v>91.244190000000003</v>
      </c>
      <c r="AC56" s="149"/>
      <c r="AD56" s="154" t="e">
        <f>IF(Pilar!$B56=1,IF(pivå!AE55&gt;Tidigare_värde!AE55,-1,1),IF(pivå!AE55&lt;Tidigare_värde!AE55,-1,1))*((Tidigare_värde!AE55+1)/(Tidigare_värde!AE55+1))*((pivå!AE55+1)/(pivå!AE55+1))</f>
        <v>#VALUE!</v>
      </c>
      <c r="AE56" s="153" t="e">
        <f>IF(Pilar!$B56=1,IF(pivå!J55&gt;Tidigare_värde!J55,-1,1),IF(pivå!J55&lt;Tidigare_värde!J55,-1,1))*((Tidigare_värde!J55+1)/(Tidigare_värde!J55+1))*((pivå!J55+1)/(pivå!J55+1))</f>
        <v>#VALUE!</v>
      </c>
      <c r="AF56" s="153" t="e">
        <f>IF(Pilar!$B56=1,IF(pivå!K55&gt;Tidigare_värde!K55,-1,1),IF(pivå!K55&lt;Tidigare_värde!K55,-1,1))*((Tidigare_värde!K55+1)/(Tidigare_värde!K55+1))*((pivå!K55+1)/(pivå!K55+1))</f>
        <v>#VALUE!</v>
      </c>
      <c r="AG56" s="153" t="e">
        <f>IF(Pilar!$B56=1,IF(pivå!L55&gt;Tidigare_värde!L55,-1,1),IF(pivå!L55&lt;Tidigare_värde!L55,-1,1))*((Tidigare_värde!L55+1)/(Tidigare_värde!L55+1))*((pivå!L55+1)/(pivå!L55+1))</f>
        <v>#VALUE!</v>
      </c>
      <c r="AH56" s="153" t="e">
        <f>IF(Pilar!$B56=1,IF(pivå!M55&gt;Tidigare_värde!M55,-1,1),IF(pivå!M55&lt;Tidigare_värde!M55,-1,1))*((Tidigare_värde!M55+1)/(Tidigare_värde!M55+1))*((pivå!M55+1)/(pivå!M55+1))</f>
        <v>#VALUE!</v>
      </c>
      <c r="AI56" s="153" t="e">
        <f>IF(Pilar!$B56=1,IF(pivå!N55&gt;Tidigare_värde!N55,-1,1),IF(pivå!N55&lt;Tidigare_värde!N55,-1,1))*((Tidigare_värde!N55+1)/(Tidigare_värde!N55+1))*((pivå!N55+1)/(pivå!N55+1))</f>
        <v>#VALUE!</v>
      </c>
      <c r="AJ56" s="153" t="e">
        <f>IF(Pilar!$B56=1,IF(pivå!O55&gt;Tidigare_värde!O55,-1,1),IF(pivå!O55&lt;Tidigare_värde!O55,-1,1))*((Tidigare_värde!O55+1)/(Tidigare_värde!O55+1))*((pivå!O55+1)/(pivå!O55+1))</f>
        <v>#VALUE!</v>
      </c>
      <c r="AK56" s="153" t="e">
        <f>IF(Pilar!$B56=1,IF(pivå!P55&gt;Tidigare_värde!P55,-1,1),IF(pivå!P55&lt;Tidigare_värde!P55,-1,1))*((Tidigare_värde!P55+1)/(Tidigare_värde!P55+1))*((pivå!P55+1)/(pivå!P55+1))</f>
        <v>#VALUE!</v>
      </c>
      <c r="AL56" s="153" t="e">
        <f>IF(Pilar!$B56=1,IF(pivå!Q55&gt;Tidigare_värde!Q55,-1,1),IF(pivå!Q55&lt;Tidigare_värde!Q55,-1,1))*((Tidigare_värde!Q55+1)/(Tidigare_värde!Q55+1))*((pivå!Q55+1)/(pivå!Q55+1))</f>
        <v>#VALUE!</v>
      </c>
      <c r="AM56" s="153" t="e">
        <f>IF(Pilar!$B56=1,IF(pivå!R55&gt;Tidigare_värde!R55,-1,1),IF(pivå!R55&lt;Tidigare_värde!R55,-1,1))*((Tidigare_värde!R55+1)/(Tidigare_värde!R55+1))*((pivå!R55+1)/(pivå!R55+1))</f>
        <v>#VALUE!</v>
      </c>
      <c r="AN56" s="153" t="e">
        <f>IF(Pilar!$B56=1,IF(pivå!S55&gt;Tidigare_värde!S55,-1,1),IF(pivå!S55&lt;Tidigare_värde!S55,-1,1))*((Tidigare_värde!S55+1)/(Tidigare_värde!S55+1))*((pivå!S55+1)/(pivå!S55+1))</f>
        <v>#VALUE!</v>
      </c>
      <c r="AO56" s="153" t="e">
        <f>IF(Pilar!$B56=1,IF(pivå!T55&gt;Tidigare_värde!T55,-1,1),IF(pivå!T55&lt;Tidigare_värde!T55,-1,1))*((Tidigare_värde!T55+1)/(Tidigare_värde!T55+1))*((pivå!T55+1)/(pivå!T55+1))</f>
        <v>#VALUE!</v>
      </c>
      <c r="AP56" s="153" t="e">
        <f>IF(Pilar!$B56=1,IF(pivå!U55&gt;Tidigare_värde!U55,-1,1),IF(pivå!U55&lt;Tidigare_värde!U55,-1,1))*((Tidigare_värde!U55+1)/(Tidigare_värde!U55+1))*((pivå!U55+1)/(pivå!U55+1))</f>
        <v>#VALUE!</v>
      </c>
      <c r="AQ56" s="153" t="e">
        <f>IF(Pilar!$B56=1,IF(pivå!V55&gt;Tidigare_värde!V55,-1,1),IF(pivå!V55&lt;Tidigare_värde!V55,-1,1))*((Tidigare_värde!V55+1)/(Tidigare_värde!V55+1))*((pivå!V55+1)/(pivå!V55+1))</f>
        <v>#VALUE!</v>
      </c>
      <c r="AR56" s="153" t="e">
        <f>IF(Pilar!$B56=1,IF(pivå!W55&gt;Tidigare_värde!W55,-1,1),IF(pivå!W55&lt;Tidigare_värde!W55,-1,1))*((Tidigare_värde!W55+1)/(Tidigare_värde!W55+1))*((pivå!W55+1)/(pivå!W55+1))</f>
        <v>#VALUE!</v>
      </c>
      <c r="AS56" s="153" t="e">
        <f>IF(Pilar!$B56=1,IF(pivå!X55&gt;Tidigare_värde!X55,-1,1),IF(pivå!X55&lt;Tidigare_värde!X55,-1,1))*((Tidigare_värde!X55+1)/(Tidigare_värde!X55+1))*((pivå!X55+1)/(pivå!X55+1))</f>
        <v>#VALUE!</v>
      </c>
      <c r="AT56" s="153" t="e">
        <f>IF(Pilar!$B56=1,IF(pivå!Y55&gt;Tidigare_värde!Y55,-1,1),IF(pivå!Y55&lt;Tidigare_värde!Y55,-1,1))*((Tidigare_värde!Y55+1)/(Tidigare_värde!Y55+1))*((pivå!Y55+1)/(pivå!Y55+1))</f>
        <v>#VALUE!</v>
      </c>
      <c r="AU56" s="153" t="e">
        <f>IF(Pilar!$B56=1,IF(pivå!Z55&gt;Tidigare_värde!Z55,-1,1),IF(pivå!Z55&lt;Tidigare_värde!Z55,-1,1))*((Tidigare_värde!Z55+1)/(Tidigare_värde!Z55+1))*((pivå!Z55+1)/(pivå!Z55+1))</f>
        <v>#VALUE!</v>
      </c>
      <c r="AV56" s="153" t="e">
        <f>IF(Pilar!$B56=1,IF(pivå!AA55&gt;Tidigare_värde!AA55,-1,1),IF(pivå!AA55&lt;Tidigare_värde!AA55,-1,1))*((Tidigare_värde!AA55+1)/(Tidigare_värde!AA55+1))*((pivå!AA55+1)/(pivå!AA55+1))</f>
        <v>#VALUE!</v>
      </c>
      <c r="AW56" s="153" t="e">
        <f>IF(Pilar!$B56=1,IF(pivå!AB55&gt;Tidigare_värde!AB55,-1,1),IF(pivå!AB55&lt;Tidigare_värde!AB55,-1,1))*((Tidigare_värde!AB55+1)/(Tidigare_värde!AB55+1))*((pivå!AB55+1)/(pivå!AB55+1))</f>
        <v>#VALUE!</v>
      </c>
      <c r="AX56" s="153" t="e">
        <f>IF(Pilar!$B56=1,IF(pivå!AC55&gt;Tidigare_värde!AC55,-1,1),IF(pivå!AC55&lt;Tidigare_värde!AC55,-1,1))*((Tidigare_värde!AC55+1)/(Tidigare_värde!AC55+1))*((pivå!AC55+1)/(pivå!AC55+1))</f>
        <v>#VALUE!</v>
      </c>
      <c r="AY56" s="153" t="e">
        <f>IF(Pilar!$B56=1,IF(pivå!AD55&gt;Tidigare_värde!AD55,-1,1),IF(pivå!AD55&lt;Tidigare_värde!AD55,-1,1))*((Tidigare_värde!AD55+1)/(Tidigare_värde!AD55+1))*((pivå!AD55+1)/(pivå!AD55+1))</f>
        <v>#VALUE!</v>
      </c>
      <c r="AZ56" s="17"/>
      <c r="BA56" s="17"/>
      <c r="BB56" s="17"/>
      <c r="BC56" s="17"/>
      <c r="BD56" s="17"/>
      <c r="BE56" s="17"/>
      <c r="BF56" s="17"/>
      <c r="BG56" s="18">
        <f t="shared" si="0"/>
        <v>97.179649999999995</v>
      </c>
      <c r="BH56" s="18" t="e">
        <f t="shared" si="1"/>
        <v>#DIV/0!</v>
      </c>
      <c r="BI56" s="19">
        <f t="shared" si="7"/>
        <v>96.868539999999996</v>
      </c>
      <c r="BJ56" s="19">
        <f t="shared" si="3"/>
        <v>95.690899999999999</v>
      </c>
      <c r="BM56" s="21">
        <f t="shared" si="8"/>
        <v>99.589370000000002</v>
      </c>
      <c r="BN56" s="22">
        <f t="shared" si="9"/>
        <v>86.226050000000001</v>
      </c>
    </row>
    <row r="57" spans="1:66" s="20" customFormat="1" ht="10.5" customHeight="1">
      <c r="A57" s="116">
        <f t="shared" si="6"/>
        <v>95.962166190476211</v>
      </c>
      <c r="B57" s="105">
        <f>pivå!I56</f>
        <v>0</v>
      </c>
      <c r="C57" s="120" t="str">
        <f>pivå!G56</f>
        <v>Ändrad</v>
      </c>
      <c r="D57" s="103">
        <f>pivå!C56</f>
        <v>0</v>
      </c>
      <c r="E57" s="112">
        <f>pivå!D56</f>
        <v>0</v>
      </c>
      <c r="F57" s="15" t="str">
        <f>pivå!F56</f>
        <v>Implantatöverlevnad vid total knäprotesoperation</v>
      </c>
      <c r="G57" s="31">
        <f>pivå!AE56</f>
        <v>96.041839999999993</v>
      </c>
      <c r="H57" s="16">
        <f>pivå!J56</f>
        <v>96.432060000000007</v>
      </c>
      <c r="I57" s="16">
        <f>pivå!K56</f>
        <v>95.157219999999995</v>
      </c>
      <c r="J57" s="16">
        <f>pivå!L56</f>
        <v>98.096680000000006</v>
      </c>
      <c r="K57" s="16">
        <f>pivå!M56</f>
        <v>98.910200000000003</v>
      </c>
      <c r="L57" s="16">
        <f>pivå!N56</f>
        <v>97.054119999999998</v>
      </c>
      <c r="M57" s="16">
        <f>pivå!O56</f>
        <v>95.801990000000004</v>
      </c>
      <c r="N57" s="16">
        <f>pivå!P56</f>
        <v>95.948840000000004</v>
      </c>
      <c r="O57" s="16">
        <f>pivå!Q56</f>
        <v>96.178870000000003</v>
      </c>
      <c r="P57" s="16">
        <f>pivå!R56</f>
        <v>97.101510000000005</v>
      </c>
      <c r="Q57" s="16">
        <f>pivå!S56</f>
        <v>95.330699999999993</v>
      </c>
      <c r="R57" s="16">
        <f>pivå!T56</f>
        <v>97.869870000000006</v>
      </c>
      <c r="S57" s="16">
        <f>pivå!U56</f>
        <v>95.971429999999998</v>
      </c>
      <c r="T57" s="16">
        <f>pivå!V56</f>
        <v>94.345219999999998</v>
      </c>
      <c r="U57" s="16">
        <f>pivå!W56</f>
        <v>96.328469999999996</v>
      </c>
      <c r="V57" s="16">
        <f>pivå!X56</f>
        <v>97.498410000000007</v>
      </c>
      <c r="W57" s="16">
        <f>pivå!Y56</f>
        <v>96.275710000000004</v>
      </c>
      <c r="X57" s="16">
        <f>pivå!Z56</f>
        <v>91.054360000000003</v>
      </c>
      <c r="Y57" s="16">
        <f>pivå!AA56</f>
        <v>96.784000000000006</v>
      </c>
      <c r="Z57" s="16">
        <f>pivå!AB56</f>
        <v>92.611199999999997</v>
      </c>
      <c r="AA57" s="16">
        <f>pivå!AC56</f>
        <v>97.067449999999994</v>
      </c>
      <c r="AB57" s="136">
        <f>pivå!AD56</f>
        <v>93.387180000000001</v>
      </c>
      <c r="AC57" s="149"/>
      <c r="AD57" s="154">
        <f>IF(Pilar!$B57=1,IF(pivå!AE56&gt;Tidigare_värde!AE56,-1,1),IF(pivå!AE56&lt;Tidigare_värde!AE56,-1,1))*((Tidigare_värde!AE56+1)/(Tidigare_värde!AE56+1))*((pivå!AE56+1)/(pivå!AE56+1))</f>
        <v>1</v>
      </c>
      <c r="AE57" s="153">
        <f>IF(Pilar!$B57=1,IF(pivå!J56&gt;Tidigare_värde!J56,-1,1),IF(pivå!J56&lt;Tidigare_värde!J56,-1,1))*((Tidigare_värde!J56+1)/(Tidigare_värde!J56+1))*((pivå!J56+1)/(pivå!J56+1))</f>
        <v>1</v>
      </c>
      <c r="AF57" s="153" t="e">
        <f>IF(Pilar!$B57=1,IF(pivå!K56&gt;Tidigare_värde!K56,-1,1),IF(pivå!K56&lt;Tidigare_värde!K56,-1,1))*((Tidigare_värde!K56+1)/(Tidigare_värde!K56+1))*((pivå!K56+1)/(pivå!K56+1))</f>
        <v>#VALUE!</v>
      </c>
      <c r="AG57" s="153">
        <f>IF(Pilar!$B57=1,IF(pivå!L56&gt;Tidigare_värde!L56,-1,1),IF(pivå!L56&lt;Tidigare_värde!L56,-1,1))*((Tidigare_värde!L56+1)/(Tidigare_värde!L56+1))*((pivå!L56+1)/(pivå!L56+1))</f>
        <v>1</v>
      </c>
      <c r="AH57" s="153">
        <f>IF(Pilar!$B57=1,IF(pivå!M56&gt;Tidigare_värde!M56,-1,1),IF(pivå!M56&lt;Tidigare_värde!M56,-1,1))*((Tidigare_värde!M56+1)/(Tidigare_värde!M56+1))*((pivå!M56+1)/(pivå!M56+1))</f>
        <v>1</v>
      </c>
      <c r="AI57" s="153">
        <f>IF(Pilar!$B57=1,IF(pivå!N56&gt;Tidigare_värde!N56,-1,1),IF(pivå!N56&lt;Tidigare_värde!N56,-1,1))*((Tidigare_värde!N56+1)/(Tidigare_värde!N56+1))*((pivå!N56+1)/(pivå!N56+1))</f>
        <v>1</v>
      </c>
      <c r="AJ57" s="153">
        <f>IF(Pilar!$B57=1,IF(pivå!O56&gt;Tidigare_värde!O56,-1,1),IF(pivå!O56&lt;Tidigare_värde!O56,-1,1))*((Tidigare_värde!O56+1)/(Tidigare_värde!O56+1))*((pivå!O56+1)/(pivå!O56+1))</f>
        <v>1</v>
      </c>
      <c r="AK57" s="153">
        <f>IF(Pilar!$B57=1,IF(pivå!P56&gt;Tidigare_värde!P56,-1,1),IF(pivå!P56&lt;Tidigare_värde!P56,-1,1))*((Tidigare_värde!P56+1)/(Tidigare_värde!P56+1))*((pivå!P56+1)/(pivå!P56+1))</f>
        <v>1</v>
      </c>
      <c r="AL57" s="153" t="e">
        <f>IF(Pilar!$B57=1,IF(pivå!Q56&gt;Tidigare_värde!Q56,-1,1),IF(pivå!Q56&lt;Tidigare_värde!Q56,-1,1))*((Tidigare_värde!Q56+1)/(Tidigare_värde!Q56+1))*((pivå!Q56+1)/(pivå!Q56+1))</f>
        <v>#VALUE!</v>
      </c>
      <c r="AM57" s="153">
        <f>IF(Pilar!$B57=1,IF(pivå!R56&gt;Tidigare_värde!R56,-1,1),IF(pivå!R56&lt;Tidigare_värde!R56,-1,1))*((Tidigare_värde!R56+1)/(Tidigare_värde!R56+1))*((pivå!R56+1)/(pivå!R56+1))</f>
        <v>1</v>
      </c>
      <c r="AN57" s="153">
        <f>IF(Pilar!$B57=1,IF(pivå!S56&gt;Tidigare_värde!S56,-1,1),IF(pivå!S56&lt;Tidigare_värde!S56,-1,1))*((Tidigare_värde!S56+1)/(Tidigare_värde!S56+1))*((pivå!S56+1)/(pivå!S56+1))</f>
        <v>1</v>
      </c>
      <c r="AO57" s="153">
        <f>IF(Pilar!$B57=1,IF(pivå!T56&gt;Tidigare_värde!T56,-1,1),IF(pivå!T56&lt;Tidigare_värde!T56,-1,1))*((Tidigare_värde!T56+1)/(Tidigare_värde!T56+1))*((pivå!T56+1)/(pivå!T56+1))</f>
        <v>1</v>
      </c>
      <c r="AP57" s="153">
        <f>IF(Pilar!$B57=1,IF(pivå!U56&gt;Tidigare_värde!U56,-1,1),IF(pivå!U56&lt;Tidigare_värde!U56,-1,1))*((Tidigare_värde!U56+1)/(Tidigare_värde!U56+1))*((pivå!U56+1)/(pivå!U56+1))</f>
        <v>1</v>
      </c>
      <c r="AQ57" s="153">
        <f>IF(Pilar!$B57=1,IF(pivå!V56&gt;Tidigare_värde!V56,-1,1),IF(pivå!V56&lt;Tidigare_värde!V56,-1,1))*((Tidigare_värde!V56+1)/(Tidigare_värde!V56+1))*((pivå!V56+1)/(pivå!V56+1))</f>
        <v>1</v>
      </c>
      <c r="AR57" s="153">
        <f>IF(Pilar!$B57=1,IF(pivå!W56&gt;Tidigare_värde!W56,-1,1),IF(pivå!W56&lt;Tidigare_värde!W56,-1,1))*((Tidigare_värde!W56+1)/(Tidigare_värde!W56+1))*((pivå!W56+1)/(pivå!W56+1))</f>
        <v>-1</v>
      </c>
      <c r="AS57" s="153">
        <f>IF(Pilar!$B57=1,IF(pivå!X56&gt;Tidigare_värde!X56,-1,1),IF(pivå!X56&lt;Tidigare_värde!X56,-1,1))*((Tidigare_värde!X56+1)/(Tidigare_värde!X56+1))*((pivå!X56+1)/(pivå!X56+1))</f>
        <v>1</v>
      </c>
      <c r="AT57" s="153">
        <f>IF(Pilar!$B57=1,IF(pivå!Y56&gt;Tidigare_värde!Y56,-1,1),IF(pivå!Y56&lt;Tidigare_värde!Y56,-1,1))*((Tidigare_värde!Y56+1)/(Tidigare_värde!Y56+1))*((pivå!Y56+1)/(pivå!Y56+1))</f>
        <v>1</v>
      </c>
      <c r="AU57" s="153">
        <f>IF(Pilar!$B57=1,IF(pivå!Z56&gt;Tidigare_värde!Z56,-1,1),IF(pivå!Z56&lt;Tidigare_värde!Z56,-1,1))*((Tidigare_värde!Z56+1)/(Tidigare_värde!Z56+1))*((pivå!Z56+1)/(pivå!Z56+1))</f>
        <v>-1</v>
      </c>
      <c r="AV57" s="153">
        <f>IF(Pilar!$B57=1,IF(pivå!AA56&gt;Tidigare_värde!AA56,-1,1),IF(pivå!AA56&lt;Tidigare_värde!AA56,-1,1))*((Tidigare_värde!AA56+1)/(Tidigare_värde!AA56+1))*((pivå!AA56+1)/(pivå!AA56+1))</f>
        <v>1</v>
      </c>
      <c r="AW57" s="153">
        <f>IF(Pilar!$B57=1,IF(pivå!AB56&gt;Tidigare_värde!AB56,-1,1),IF(pivå!AB56&lt;Tidigare_värde!AB56,-1,1))*((Tidigare_värde!AB56+1)/(Tidigare_värde!AB56+1))*((pivå!AB56+1)/(pivå!AB56+1))</f>
        <v>-1</v>
      </c>
      <c r="AX57" s="153">
        <f>IF(Pilar!$B57=1,IF(pivå!AC56&gt;Tidigare_värde!AC56,-1,1),IF(pivå!AC56&lt;Tidigare_värde!AC56,-1,1))*((Tidigare_värde!AC56+1)/(Tidigare_värde!AC56+1))*((pivå!AC56+1)/(pivå!AC56+1))</f>
        <v>1</v>
      </c>
      <c r="AY57" s="153">
        <f>IF(Pilar!$B57=1,IF(pivå!AD56&gt;Tidigare_värde!AD56,-1,1),IF(pivå!AD56&lt;Tidigare_värde!AD56,-1,1))*((Tidigare_värde!AD56+1)/(Tidigare_värde!AD56+1))*((pivå!AD56+1)/(pivå!AD56+1))</f>
        <v>1</v>
      </c>
      <c r="AZ57" s="17"/>
      <c r="BA57" s="17"/>
      <c r="BB57" s="17"/>
      <c r="BC57" s="17"/>
      <c r="BD57" s="17"/>
      <c r="BE57" s="17"/>
      <c r="BF57" s="17"/>
      <c r="BG57" s="18">
        <f t="shared" si="0"/>
        <v>97.054119999999998</v>
      </c>
      <c r="BH57" s="18" t="e">
        <f t="shared" si="1"/>
        <v>#DIV/0!</v>
      </c>
      <c r="BI57" s="19">
        <f t="shared" si="7"/>
        <v>96.784000000000006</v>
      </c>
      <c r="BJ57" s="19">
        <f t="shared" si="3"/>
        <v>95.948840000000004</v>
      </c>
      <c r="BM57" s="21">
        <f t="shared" si="8"/>
        <v>98.910200000000003</v>
      </c>
      <c r="BN57" s="22">
        <f t="shared" si="9"/>
        <v>91.054360000000003</v>
      </c>
    </row>
    <row r="58" spans="1:66" s="20" customFormat="1" ht="10.5" customHeight="1">
      <c r="A58" s="116">
        <f t="shared" si="6"/>
        <v>95.923809523809538</v>
      </c>
      <c r="B58" s="105">
        <f>pivå!I57</f>
        <v>0</v>
      </c>
      <c r="C58" s="120" t="str">
        <f>pivå!G57</f>
        <v>(tom)</v>
      </c>
      <c r="D58" s="103">
        <f>pivå!C57</f>
        <v>0</v>
      </c>
      <c r="E58" s="112">
        <f>pivå!D57</f>
        <v>40</v>
      </c>
      <c r="F58" s="15" t="str">
        <f>pivå!F57</f>
        <v>Implantatöverlevnad vid total höftprotesoperation. Kvinnor</v>
      </c>
      <c r="G58" s="33">
        <f>pivå!AE57</f>
        <v>95.9</v>
      </c>
      <c r="H58" s="16">
        <f>pivå!J57</f>
        <v>96.1</v>
      </c>
      <c r="I58" s="16">
        <f>pivå!K57</f>
        <v>93.9</v>
      </c>
      <c r="J58" s="16">
        <f>pivå!L57</f>
        <v>97.5</v>
      </c>
      <c r="K58" s="16">
        <f>pivå!M57</f>
        <v>98.5</v>
      </c>
      <c r="L58" s="16">
        <f>pivå!N57</f>
        <v>97.4</v>
      </c>
      <c r="M58" s="16">
        <f>pivå!O57</f>
        <v>96.2</v>
      </c>
      <c r="N58" s="16">
        <f>pivå!P57</f>
        <v>98.2</v>
      </c>
      <c r="O58" s="16">
        <f>pivå!Q57</f>
        <v>93.4</v>
      </c>
      <c r="P58" s="16">
        <f>pivå!R57</f>
        <v>94.9</v>
      </c>
      <c r="Q58" s="16">
        <f>pivå!S57</f>
        <v>94.1</v>
      </c>
      <c r="R58" s="16">
        <f>pivå!T57</f>
        <v>93.3</v>
      </c>
      <c r="S58" s="16">
        <f>pivå!U57</f>
        <v>96</v>
      </c>
      <c r="T58" s="16">
        <f>pivå!V57</f>
        <v>96.7</v>
      </c>
      <c r="U58" s="16">
        <f>pivå!W57</f>
        <v>95.2</v>
      </c>
      <c r="V58" s="16">
        <f>pivå!X57</f>
        <v>96.7</v>
      </c>
      <c r="W58" s="16">
        <f>pivå!Y57</f>
        <v>96.2</v>
      </c>
      <c r="X58" s="16">
        <f>pivå!Z57</f>
        <v>95.9</v>
      </c>
      <c r="Y58" s="16">
        <f>pivå!AA57</f>
        <v>96.3</v>
      </c>
      <c r="Z58" s="16">
        <f>pivå!AB57</f>
        <v>94.5</v>
      </c>
      <c r="AA58" s="16">
        <f>pivå!AC57</f>
        <v>97.7</v>
      </c>
      <c r="AB58" s="136">
        <f>pivå!AD57</f>
        <v>95.7</v>
      </c>
      <c r="AC58" s="149"/>
      <c r="AD58" s="154" t="e">
        <f>IF(Pilar!$B58=1,IF(pivå!AE57&gt;Tidigare_värde!AE57,-1,1),IF(pivå!AE57&lt;Tidigare_värde!AE57,-1,1))*((Tidigare_värde!AE57+1)/(Tidigare_värde!AE57+1))*((pivå!AE57+1)/(pivå!AE57+1))</f>
        <v>#VALUE!</v>
      </c>
      <c r="AE58" s="153" t="e">
        <f>IF(Pilar!$B58=1,IF(pivå!J57&gt;Tidigare_värde!J57,-1,1),IF(pivå!J57&lt;Tidigare_värde!J57,-1,1))*((Tidigare_värde!J57+1)/(Tidigare_värde!J57+1))*((pivå!J57+1)/(pivå!J57+1))</f>
        <v>#VALUE!</v>
      </c>
      <c r="AF58" s="153" t="e">
        <f>IF(Pilar!$B58=1,IF(pivå!K57&gt;Tidigare_värde!K57,-1,1),IF(pivå!K57&lt;Tidigare_värde!K57,-1,1))*((Tidigare_värde!K57+1)/(Tidigare_värde!K57+1))*((pivå!K57+1)/(pivå!K57+1))</f>
        <v>#VALUE!</v>
      </c>
      <c r="AG58" s="153" t="e">
        <f>IF(Pilar!$B58=1,IF(pivå!L57&gt;Tidigare_värde!L57,-1,1),IF(pivå!L57&lt;Tidigare_värde!L57,-1,1))*((Tidigare_värde!L57+1)/(Tidigare_värde!L57+1))*((pivå!L57+1)/(pivå!L57+1))</f>
        <v>#VALUE!</v>
      </c>
      <c r="AH58" s="153" t="e">
        <f>IF(Pilar!$B58=1,IF(pivå!M57&gt;Tidigare_värde!M57,-1,1),IF(pivå!M57&lt;Tidigare_värde!M57,-1,1))*((Tidigare_värde!M57+1)/(Tidigare_värde!M57+1))*((pivå!M57+1)/(pivå!M57+1))</f>
        <v>#VALUE!</v>
      </c>
      <c r="AI58" s="153" t="e">
        <f>IF(Pilar!$B58=1,IF(pivå!N57&gt;Tidigare_värde!N57,-1,1),IF(pivå!N57&lt;Tidigare_värde!N57,-1,1))*((Tidigare_värde!N57+1)/(Tidigare_värde!N57+1))*((pivå!N57+1)/(pivå!N57+1))</f>
        <v>#VALUE!</v>
      </c>
      <c r="AJ58" s="153" t="e">
        <f>IF(Pilar!$B58=1,IF(pivå!O57&gt;Tidigare_värde!O57,-1,1),IF(pivå!O57&lt;Tidigare_värde!O57,-1,1))*((Tidigare_värde!O57+1)/(Tidigare_värde!O57+1))*((pivå!O57+1)/(pivå!O57+1))</f>
        <v>#VALUE!</v>
      </c>
      <c r="AK58" s="153" t="e">
        <f>IF(Pilar!$B58=1,IF(pivå!P57&gt;Tidigare_värde!P57,-1,1),IF(pivå!P57&lt;Tidigare_värde!P57,-1,1))*((Tidigare_värde!P57+1)/(Tidigare_värde!P57+1))*((pivå!P57+1)/(pivå!P57+1))</f>
        <v>#VALUE!</v>
      </c>
      <c r="AL58" s="153" t="e">
        <f>IF(Pilar!$B58=1,IF(pivå!Q57&gt;Tidigare_värde!Q57,-1,1),IF(pivå!Q57&lt;Tidigare_värde!Q57,-1,1))*((Tidigare_värde!Q57+1)/(Tidigare_värde!Q57+1))*((pivå!Q57+1)/(pivå!Q57+1))</f>
        <v>#VALUE!</v>
      </c>
      <c r="AM58" s="153" t="e">
        <f>IF(Pilar!$B58=1,IF(pivå!R57&gt;Tidigare_värde!R57,-1,1),IF(pivå!R57&lt;Tidigare_värde!R57,-1,1))*((Tidigare_värde!R57+1)/(Tidigare_värde!R57+1))*((pivå!R57+1)/(pivå!R57+1))</f>
        <v>#VALUE!</v>
      </c>
      <c r="AN58" s="153" t="e">
        <f>IF(Pilar!$B58=1,IF(pivå!S57&gt;Tidigare_värde!S57,-1,1),IF(pivå!S57&lt;Tidigare_värde!S57,-1,1))*((Tidigare_värde!S57+1)/(Tidigare_värde!S57+1))*((pivå!S57+1)/(pivå!S57+1))</f>
        <v>#VALUE!</v>
      </c>
      <c r="AO58" s="153" t="e">
        <f>IF(Pilar!$B58=1,IF(pivå!T57&gt;Tidigare_värde!T57,-1,1),IF(pivå!T57&lt;Tidigare_värde!T57,-1,1))*((Tidigare_värde!T57+1)/(Tidigare_värde!T57+1))*((pivå!T57+1)/(pivå!T57+1))</f>
        <v>#VALUE!</v>
      </c>
      <c r="AP58" s="153" t="e">
        <f>IF(Pilar!$B58=1,IF(pivå!U57&gt;Tidigare_värde!U57,-1,1),IF(pivå!U57&lt;Tidigare_värde!U57,-1,1))*((Tidigare_värde!U57+1)/(Tidigare_värde!U57+1))*((pivå!U57+1)/(pivå!U57+1))</f>
        <v>#VALUE!</v>
      </c>
      <c r="AQ58" s="153" t="e">
        <f>IF(Pilar!$B58=1,IF(pivå!V57&gt;Tidigare_värde!V57,-1,1),IF(pivå!V57&lt;Tidigare_värde!V57,-1,1))*((Tidigare_värde!V57+1)/(Tidigare_värde!V57+1))*((pivå!V57+1)/(pivå!V57+1))</f>
        <v>#VALUE!</v>
      </c>
      <c r="AR58" s="153" t="e">
        <f>IF(Pilar!$B58=1,IF(pivå!W57&gt;Tidigare_värde!W57,-1,1),IF(pivå!W57&lt;Tidigare_värde!W57,-1,1))*((Tidigare_värde!W57+1)/(Tidigare_värde!W57+1))*((pivå!W57+1)/(pivå!W57+1))</f>
        <v>#VALUE!</v>
      </c>
      <c r="AS58" s="153" t="e">
        <f>IF(Pilar!$B58=1,IF(pivå!X57&gt;Tidigare_värde!X57,-1,1),IF(pivå!X57&lt;Tidigare_värde!X57,-1,1))*((Tidigare_värde!X57+1)/(Tidigare_värde!X57+1))*((pivå!X57+1)/(pivå!X57+1))</f>
        <v>#VALUE!</v>
      </c>
      <c r="AT58" s="153" t="e">
        <f>IF(Pilar!$B58=1,IF(pivå!Y57&gt;Tidigare_värde!Y57,-1,1),IF(pivå!Y57&lt;Tidigare_värde!Y57,-1,1))*((Tidigare_värde!Y57+1)/(Tidigare_värde!Y57+1))*((pivå!Y57+1)/(pivå!Y57+1))</f>
        <v>#VALUE!</v>
      </c>
      <c r="AU58" s="153" t="e">
        <f>IF(Pilar!$B58=1,IF(pivå!Z57&gt;Tidigare_värde!Z57,-1,1),IF(pivå!Z57&lt;Tidigare_värde!Z57,-1,1))*((Tidigare_värde!Z57+1)/(Tidigare_värde!Z57+1))*((pivå!Z57+1)/(pivå!Z57+1))</f>
        <v>#VALUE!</v>
      </c>
      <c r="AV58" s="153" t="e">
        <f>IF(Pilar!$B58=1,IF(pivå!AA57&gt;Tidigare_värde!AA57,-1,1),IF(pivå!AA57&lt;Tidigare_värde!AA57,-1,1))*((Tidigare_värde!AA57+1)/(Tidigare_värde!AA57+1))*((pivå!AA57+1)/(pivå!AA57+1))</f>
        <v>#VALUE!</v>
      </c>
      <c r="AW58" s="153" t="e">
        <f>IF(Pilar!$B58=1,IF(pivå!AB57&gt;Tidigare_värde!AB57,-1,1),IF(pivå!AB57&lt;Tidigare_värde!AB57,-1,1))*((Tidigare_värde!AB57+1)/(Tidigare_värde!AB57+1))*((pivå!AB57+1)/(pivå!AB57+1))</f>
        <v>#VALUE!</v>
      </c>
      <c r="AX58" s="153" t="e">
        <f>IF(Pilar!$B58=1,IF(pivå!AC57&gt;Tidigare_värde!AC57,-1,1),IF(pivå!AC57&lt;Tidigare_värde!AC57,-1,1))*((Tidigare_värde!AC57+1)/(Tidigare_värde!AC57+1))*((pivå!AC57+1)/(pivå!AC57+1))</f>
        <v>#VALUE!</v>
      </c>
      <c r="AY58" s="153" t="e">
        <f>IF(Pilar!$B58=1,IF(pivå!AD57&gt;Tidigare_värde!AD57,-1,1),IF(pivå!AD57&lt;Tidigare_värde!AD57,-1,1))*((Tidigare_värde!AD57+1)/(Tidigare_värde!AD57+1))*((pivå!AD57+1)/(pivå!AD57+1))</f>
        <v>#VALUE!</v>
      </c>
      <c r="AZ58" s="17"/>
      <c r="BA58" s="17"/>
      <c r="BB58" s="17"/>
      <c r="BC58" s="17"/>
      <c r="BD58" s="17"/>
      <c r="BE58" s="17"/>
      <c r="BF58" s="17"/>
      <c r="BG58" s="18">
        <f t="shared" si="0"/>
        <v>96.7</v>
      </c>
      <c r="BH58" s="18" t="e">
        <f t="shared" si="1"/>
        <v>#DIV/0!</v>
      </c>
      <c r="BI58" s="19">
        <f t="shared" si="7"/>
        <v>96.3</v>
      </c>
      <c r="BJ58" s="19">
        <f t="shared" si="3"/>
        <v>95.7</v>
      </c>
      <c r="BM58" s="21">
        <f t="shared" si="8"/>
        <v>98.5</v>
      </c>
      <c r="BN58" s="22">
        <f t="shared" si="9"/>
        <v>93.3</v>
      </c>
    </row>
    <row r="59" spans="1:66" s="20" customFormat="1" ht="10.5" customHeight="1">
      <c r="A59" s="116">
        <f t="shared" si="6"/>
        <v>93.657142857142858</v>
      </c>
      <c r="B59" s="105">
        <f>pivå!I58</f>
        <v>0</v>
      </c>
      <c r="C59" s="120" t="str">
        <f>pivå!G58</f>
        <v>(tom)</v>
      </c>
      <c r="D59" s="103">
        <f>pivå!C58</f>
        <v>0</v>
      </c>
      <c r="E59" s="112">
        <f>pivå!D58</f>
        <v>0</v>
      </c>
      <c r="F59" s="15" t="str">
        <f>pivå!F58</f>
        <v>Implantatöverlevnad vid total höftprotesoperation. Män</v>
      </c>
      <c r="G59" s="33">
        <f>pivå!AE58</f>
        <v>93.4</v>
      </c>
      <c r="H59" s="16">
        <f>pivå!J58</f>
        <v>93.3</v>
      </c>
      <c r="I59" s="16">
        <f>pivå!K58</f>
        <v>91.1</v>
      </c>
      <c r="J59" s="16">
        <f>pivå!L58</f>
        <v>93.9</v>
      </c>
      <c r="K59" s="16">
        <f>pivå!M58</f>
        <v>97.6</v>
      </c>
      <c r="L59" s="16">
        <f>pivå!N58</f>
        <v>94.1</v>
      </c>
      <c r="M59" s="16">
        <f>pivå!O58</f>
        <v>93.8</v>
      </c>
      <c r="N59" s="16">
        <f>pivå!P58</f>
        <v>97.1</v>
      </c>
      <c r="O59" s="16">
        <f>pivå!Q58</f>
        <v>81.599999999999994</v>
      </c>
      <c r="P59" s="16">
        <f>pivå!R58</f>
        <v>93</v>
      </c>
      <c r="Q59" s="16">
        <f>pivå!S58</f>
        <v>89</v>
      </c>
      <c r="R59" s="16">
        <f>pivå!T58</f>
        <v>95</v>
      </c>
      <c r="S59" s="16">
        <f>pivå!U58</f>
        <v>93.3</v>
      </c>
      <c r="T59" s="16">
        <f>pivå!V58</f>
        <v>93.7</v>
      </c>
      <c r="U59" s="16">
        <f>pivå!W58</f>
        <v>97.5</v>
      </c>
      <c r="V59" s="16">
        <f>pivå!X58</f>
        <v>96.7</v>
      </c>
      <c r="W59" s="16">
        <f>pivå!Y58</f>
        <v>97.3</v>
      </c>
      <c r="X59" s="16">
        <f>pivå!Z58</f>
        <v>91.9</v>
      </c>
      <c r="Y59" s="16">
        <f>pivå!AA58</f>
        <v>92.5</v>
      </c>
      <c r="Z59" s="16">
        <f>pivå!AB58</f>
        <v>95.6</v>
      </c>
      <c r="AA59" s="16">
        <f>pivå!AC58</f>
        <v>97.3</v>
      </c>
      <c r="AB59" s="136">
        <f>pivå!AD58</f>
        <v>91.5</v>
      </c>
      <c r="AC59" s="149"/>
      <c r="AD59" s="154" t="e">
        <f>IF(Pilar!$B59=1,IF(pivå!AE58&gt;Tidigare_värde!AE58,-1,1),IF(pivå!AE58&lt;Tidigare_värde!AE58,-1,1))*((Tidigare_värde!AE58+1)/(Tidigare_värde!AE58+1))*((pivå!AE58+1)/(pivå!AE58+1))</f>
        <v>#VALUE!</v>
      </c>
      <c r="AE59" s="153" t="e">
        <f>IF(Pilar!$B59=1,IF(pivå!J58&gt;Tidigare_värde!J58,-1,1),IF(pivå!J58&lt;Tidigare_värde!J58,-1,1))*((Tidigare_värde!J58+1)/(Tidigare_värde!J58+1))*((pivå!J58+1)/(pivå!J58+1))</f>
        <v>#VALUE!</v>
      </c>
      <c r="AF59" s="153" t="e">
        <f>IF(Pilar!$B59=1,IF(pivå!K58&gt;Tidigare_värde!K58,-1,1),IF(pivå!K58&lt;Tidigare_värde!K58,-1,1))*((Tidigare_värde!K58+1)/(Tidigare_värde!K58+1))*((pivå!K58+1)/(pivå!K58+1))</f>
        <v>#VALUE!</v>
      </c>
      <c r="AG59" s="153" t="e">
        <f>IF(Pilar!$B59=1,IF(pivå!L58&gt;Tidigare_värde!L58,-1,1),IF(pivå!L58&lt;Tidigare_värde!L58,-1,1))*((Tidigare_värde!L58+1)/(Tidigare_värde!L58+1))*((pivå!L58+1)/(pivå!L58+1))</f>
        <v>#VALUE!</v>
      </c>
      <c r="AH59" s="153" t="e">
        <f>IF(Pilar!$B59=1,IF(pivå!M58&gt;Tidigare_värde!M58,-1,1),IF(pivå!M58&lt;Tidigare_värde!M58,-1,1))*((Tidigare_värde!M58+1)/(Tidigare_värde!M58+1))*((pivå!M58+1)/(pivå!M58+1))</f>
        <v>#VALUE!</v>
      </c>
      <c r="AI59" s="153" t="e">
        <f>IF(Pilar!$B59=1,IF(pivå!N58&gt;Tidigare_värde!N58,-1,1),IF(pivå!N58&lt;Tidigare_värde!N58,-1,1))*((Tidigare_värde!N58+1)/(Tidigare_värde!N58+1))*((pivå!N58+1)/(pivå!N58+1))</f>
        <v>#VALUE!</v>
      </c>
      <c r="AJ59" s="153" t="e">
        <f>IF(Pilar!$B59=1,IF(pivå!O58&gt;Tidigare_värde!O58,-1,1),IF(pivå!O58&lt;Tidigare_värde!O58,-1,1))*((Tidigare_värde!O58+1)/(Tidigare_värde!O58+1))*((pivå!O58+1)/(pivå!O58+1))</f>
        <v>#VALUE!</v>
      </c>
      <c r="AK59" s="153" t="e">
        <f>IF(Pilar!$B59=1,IF(pivå!P58&gt;Tidigare_värde!P58,-1,1),IF(pivå!P58&lt;Tidigare_värde!P58,-1,1))*((Tidigare_värde!P58+1)/(Tidigare_värde!P58+1))*((pivå!P58+1)/(pivå!P58+1))</f>
        <v>#VALUE!</v>
      </c>
      <c r="AL59" s="153" t="e">
        <f>IF(Pilar!$B59=1,IF(pivå!Q58&gt;Tidigare_värde!Q58,-1,1),IF(pivå!Q58&lt;Tidigare_värde!Q58,-1,1))*((Tidigare_värde!Q58+1)/(Tidigare_värde!Q58+1))*((pivå!Q58+1)/(pivå!Q58+1))</f>
        <v>#VALUE!</v>
      </c>
      <c r="AM59" s="153" t="e">
        <f>IF(Pilar!$B59=1,IF(pivå!R58&gt;Tidigare_värde!R58,-1,1),IF(pivå!R58&lt;Tidigare_värde!R58,-1,1))*((Tidigare_värde!R58+1)/(Tidigare_värde!R58+1))*((pivå!R58+1)/(pivå!R58+1))</f>
        <v>#VALUE!</v>
      </c>
      <c r="AN59" s="153" t="e">
        <f>IF(Pilar!$B59=1,IF(pivå!S58&gt;Tidigare_värde!S58,-1,1),IF(pivå!S58&lt;Tidigare_värde!S58,-1,1))*((Tidigare_värde!S58+1)/(Tidigare_värde!S58+1))*((pivå!S58+1)/(pivå!S58+1))</f>
        <v>#VALUE!</v>
      </c>
      <c r="AO59" s="153" t="e">
        <f>IF(Pilar!$B59=1,IF(pivå!T58&gt;Tidigare_värde!T58,-1,1),IF(pivå!T58&lt;Tidigare_värde!T58,-1,1))*((Tidigare_värde!T58+1)/(Tidigare_värde!T58+1))*((pivå!T58+1)/(pivå!T58+1))</f>
        <v>#VALUE!</v>
      </c>
      <c r="AP59" s="153" t="e">
        <f>IF(Pilar!$B59=1,IF(pivå!U58&gt;Tidigare_värde!U58,-1,1),IF(pivå!U58&lt;Tidigare_värde!U58,-1,1))*((Tidigare_värde!U58+1)/(Tidigare_värde!U58+1))*((pivå!U58+1)/(pivå!U58+1))</f>
        <v>#VALUE!</v>
      </c>
      <c r="AQ59" s="153" t="e">
        <f>IF(Pilar!$B59=1,IF(pivå!V58&gt;Tidigare_värde!V58,-1,1),IF(pivå!V58&lt;Tidigare_värde!V58,-1,1))*((Tidigare_värde!V58+1)/(Tidigare_värde!V58+1))*((pivå!V58+1)/(pivå!V58+1))</f>
        <v>#VALUE!</v>
      </c>
      <c r="AR59" s="153" t="e">
        <f>IF(Pilar!$B59=1,IF(pivå!W58&gt;Tidigare_värde!W58,-1,1),IF(pivå!W58&lt;Tidigare_värde!W58,-1,1))*((Tidigare_värde!W58+1)/(Tidigare_värde!W58+1))*((pivå!W58+1)/(pivå!W58+1))</f>
        <v>#VALUE!</v>
      </c>
      <c r="AS59" s="153" t="e">
        <f>IF(Pilar!$B59=1,IF(pivå!X58&gt;Tidigare_värde!X58,-1,1),IF(pivå!X58&lt;Tidigare_värde!X58,-1,1))*((Tidigare_värde!X58+1)/(Tidigare_värde!X58+1))*((pivå!X58+1)/(pivå!X58+1))</f>
        <v>#VALUE!</v>
      </c>
      <c r="AT59" s="153" t="e">
        <f>IF(Pilar!$B59=1,IF(pivå!Y58&gt;Tidigare_värde!Y58,-1,1),IF(pivå!Y58&lt;Tidigare_värde!Y58,-1,1))*((Tidigare_värde!Y58+1)/(Tidigare_värde!Y58+1))*((pivå!Y58+1)/(pivå!Y58+1))</f>
        <v>#VALUE!</v>
      </c>
      <c r="AU59" s="153" t="e">
        <f>IF(Pilar!$B59=1,IF(pivå!Z58&gt;Tidigare_värde!Z58,-1,1),IF(pivå!Z58&lt;Tidigare_värde!Z58,-1,1))*((Tidigare_värde!Z58+1)/(Tidigare_värde!Z58+1))*((pivå!Z58+1)/(pivå!Z58+1))</f>
        <v>#VALUE!</v>
      </c>
      <c r="AV59" s="153" t="e">
        <f>IF(Pilar!$B59=1,IF(pivå!AA58&gt;Tidigare_värde!AA58,-1,1),IF(pivå!AA58&lt;Tidigare_värde!AA58,-1,1))*((Tidigare_värde!AA58+1)/(Tidigare_värde!AA58+1))*((pivå!AA58+1)/(pivå!AA58+1))</f>
        <v>#VALUE!</v>
      </c>
      <c r="AW59" s="153" t="e">
        <f>IF(Pilar!$B59=1,IF(pivå!AB58&gt;Tidigare_värde!AB58,-1,1),IF(pivå!AB58&lt;Tidigare_värde!AB58,-1,1))*((Tidigare_värde!AB58+1)/(Tidigare_värde!AB58+1))*((pivå!AB58+1)/(pivå!AB58+1))</f>
        <v>#VALUE!</v>
      </c>
      <c r="AX59" s="153" t="e">
        <f>IF(Pilar!$B59=1,IF(pivå!AC58&gt;Tidigare_värde!AC58,-1,1),IF(pivå!AC58&lt;Tidigare_värde!AC58,-1,1))*((Tidigare_värde!AC58+1)/(Tidigare_värde!AC58+1))*((pivå!AC58+1)/(pivå!AC58+1))</f>
        <v>#VALUE!</v>
      </c>
      <c r="AY59" s="153" t="e">
        <f>IF(Pilar!$B59=1,IF(pivå!AD58&gt;Tidigare_värde!AD58,-1,1),IF(pivå!AD58&lt;Tidigare_värde!AD58,-1,1))*((Tidigare_värde!AD58+1)/(Tidigare_värde!AD58+1))*((pivå!AD58+1)/(pivå!AD58+1))</f>
        <v>#VALUE!</v>
      </c>
      <c r="AZ59" s="17"/>
      <c r="BA59" s="17"/>
      <c r="BB59" s="17"/>
      <c r="BC59" s="17"/>
      <c r="BD59" s="17"/>
      <c r="BE59" s="17"/>
      <c r="BF59" s="17"/>
      <c r="BG59" s="18">
        <f t="shared" si="0"/>
        <v>95.6</v>
      </c>
      <c r="BH59" s="18" t="e">
        <f t="shared" si="1"/>
        <v>#DIV/0!</v>
      </c>
      <c r="BI59" s="19">
        <f t="shared" si="7"/>
        <v>95</v>
      </c>
      <c r="BJ59" s="19">
        <f t="shared" si="3"/>
        <v>93.3</v>
      </c>
      <c r="BM59" s="21">
        <f t="shared" si="8"/>
        <v>97.6</v>
      </c>
      <c r="BN59" s="22">
        <f t="shared" si="9"/>
        <v>81.599999999999994</v>
      </c>
    </row>
    <row r="60" spans="1:66" s="20" customFormat="1" ht="10.5" customHeight="1">
      <c r="A60" s="116">
        <f t="shared" si="6"/>
        <v>94.947619047619042</v>
      </c>
      <c r="B60" s="105">
        <f>pivå!I59</f>
        <v>0</v>
      </c>
      <c r="C60" s="120" t="str">
        <f>pivå!G59</f>
        <v>(tom)</v>
      </c>
      <c r="D60" s="103">
        <f>pivå!C59</f>
        <v>0</v>
      </c>
      <c r="E60" s="112">
        <f>pivå!D59</f>
        <v>0</v>
      </c>
      <c r="F60" s="15" t="str">
        <f>pivå!F59</f>
        <v>Implantatöverlevnad vid total höftprotesoperation</v>
      </c>
      <c r="G60" s="33">
        <f>pivå!AE59</f>
        <v>94.9</v>
      </c>
      <c r="H60" s="16">
        <f>pivå!J59</f>
        <v>95.1</v>
      </c>
      <c r="I60" s="16">
        <f>pivå!K59</f>
        <v>92.8</v>
      </c>
      <c r="J60" s="16">
        <f>pivå!L59</f>
        <v>95.8</v>
      </c>
      <c r="K60" s="16">
        <f>pivå!M59</f>
        <v>98.2</v>
      </c>
      <c r="L60" s="16">
        <f>pivå!N59</f>
        <v>96</v>
      </c>
      <c r="M60" s="16">
        <f>pivå!O59</f>
        <v>95.1</v>
      </c>
      <c r="N60" s="16">
        <f>pivå!P59</f>
        <v>97.8</v>
      </c>
      <c r="O60" s="16">
        <f>pivå!Q59</f>
        <v>87.3</v>
      </c>
      <c r="P60" s="16">
        <f>pivå!R59</f>
        <v>94.1</v>
      </c>
      <c r="Q60" s="16">
        <f>pivå!S59</f>
        <v>92</v>
      </c>
      <c r="R60" s="16">
        <f>pivå!T59</f>
        <v>94.2</v>
      </c>
      <c r="S60" s="16">
        <f>pivå!U59</f>
        <v>94.9</v>
      </c>
      <c r="T60" s="16">
        <f>pivå!V59</f>
        <v>95.5</v>
      </c>
      <c r="U60" s="16">
        <f>pivå!W59</f>
        <v>96.1</v>
      </c>
      <c r="V60" s="16">
        <f>pivå!X59</f>
        <v>96.7</v>
      </c>
      <c r="W60" s="16">
        <f>pivå!Y59</f>
        <v>96.6</v>
      </c>
      <c r="X60" s="16">
        <f>pivå!Z59</f>
        <v>94.2</v>
      </c>
      <c r="Y60" s="16">
        <f>pivå!AA59</f>
        <v>94.9</v>
      </c>
      <c r="Z60" s="16">
        <f>pivå!AB59</f>
        <v>94.9</v>
      </c>
      <c r="AA60" s="16">
        <f>pivå!AC59</f>
        <v>97.6</v>
      </c>
      <c r="AB60" s="136">
        <f>pivå!AD59</f>
        <v>94.1</v>
      </c>
      <c r="AC60" s="149"/>
      <c r="AD60" s="154">
        <f>IF(Pilar!$B60=1,IF(pivå!AE59&gt;Tidigare_värde!AE59,-1,1),IF(pivå!AE59&lt;Tidigare_värde!AE59,-1,1))*((Tidigare_värde!AE59+1)/(Tidigare_värde!AE59+1))*((pivå!AE59+1)/(pivå!AE59+1))</f>
        <v>1</v>
      </c>
      <c r="AE60" s="153">
        <f>IF(Pilar!$B60=1,IF(pivå!J59&gt;Tidigare_värde!J59,-1,1),IF(pivå!J59&lt;Tidigare_värde!J59,-1,1))*((Tidigare_värde!J59+1)/(Tidigare_värde!J59+1))*((pivå!J59+1)/(pivå!J59+1))</f>
        <v>1</v>
      </c>
      <c r="AF60" s="153">
        <f>IF(Pilar!$B60=1,IF(pivå!K59&gt;Tidigare_värde!K59,-1,1),IF(pivå!K59&lt;Tidigare_värde!K59,-1,1))*((Tidigare_värde!K59+1)/(Tidigare_värde!K59+1))*((pivå!K59+1)/(pivå!K59+1))</f>
        <v>1</v>
      </c>
      <c r="AG60" s="153">
        <f>IF(Pilar!$B60=1,IF(pivå!L59&gt;Tidigare_värde!L59,-1,1),IF(pivå!L59&lt;Tidigare_värde!L59,-1,1))*((Tidigare_värde!L59+1)/(Tidigare_värde!L59+1))*((pivå!L59+1)/(pivå!L59+1))</f>
        <v>-1</v>
      </c>
      <c r="AH60" s="153">
        <f>IF(Pilar!$B60=1,IF(pivå!M59&gt;Tidigare_värde!M59,-1,1),IF(pivå!M59&lt;Tidigare_värde!M59,-1,1))*((Tidigare_värde!M59+1)/(Tidigare_värde!M59+1))*((pivå!M59+1)/(pivå!M59+1))</f>
        <v>1</v>
      </c>
      <c r="AI60" s="153">
        <f>IF(Pilar!$B60=1,IF(pivå!N59&gt;Tidigare_värde!N59,-1,1),IF(pivå!N59&lt;Tidigare_värde!N59,-1,1))*((Tidigare_värde!N59+1)/(Tidigare_värde!N59+1))*((pivå!N59+1)/(pivå!N59+1))</f>
        <v>1</v>
      </c>
      <c r="AJ60" s="153">
        <f>IF(Pilar!$B60=1,IF(pivå!O59&gt;Tidigare_värde!O59,-1,1),IF(pivå!O59&lt;Tidigare_värde!O59,-1,1))*((Tidigare_värde!O59+1)/(Tidigare_värde!O59+1))*((pivå!O59+1)/(pivå!O59+1))</f>
        <v>1</v>
      </c>
      <c r="AK60" s="153">
        <f>IF(Pilar!$B60=1,IF(pivå!P59&gt;Tidigare_värde!P59,-1,1),IF(pivå!P59&lt;Tidigare_värde!P59,-1,1))*((Tidigare_värde!P59+1)/(Tidigare_värde!P59+1))*((pivå!P59+1)/(pivå!P59+1))</f>
        <v>1</v>
      </c>
      <c r="AL60" s="153">
        <f>IF(Pilar!$B60=1,IF(pivå!Q59&gt;Tidigare_värde!Q59,-1,1),IF(pivå!Q59&lt;Tidigare_värde!Q59,-1,1))*((Tidigare_värde!Q59+1)/(Tidigare_värde!Q59+1))*((pivå!Q59+1)/(pivå!Q59+1))</f>
        <v>1</v>
      </c>
      <c r="AM60" s="153">
        <f>IF(Pilar!$B60=1,IF(pivå!R59&gt;Tidigare_värde!R59,-1,1),IF(pivå!R59&lt;Tidigare_värde!R59,-1,1))*((Tidigare_värde!R59+1)/(Tidigare_värde!R59+1))*((pivå!R59+1)/(pivå!R59+1))</f>
        <v>1</v>
      </c>
      <c r="AN60" s="153">
        <f>IF(Pilar!$B60=1,IF(pivå!S59&gt;Tidigare_värde!S59,-1,1),IF(pivå!S59&lt;Tidigare_värde!S59,-1,1))*((Tidigare_värde!S59+1)/(Tidigare_värde!S59+1))*((pivå!S59+1)/(pivå!S59+1))</f>
        <v>1</v>
      </c>
      <c r="AO60" s="153">
        <f>IF(Pilar!$B60=1,IF(pivå!T59&gt;Tidigare_värde!T59,-1,1),IF(pivå!T59&lt;Tidigare_värde!T59,-1,1))*((Tidigare_värde!T59+1)/(Tidigare_värde!T59+1))*((pivå!T59+1)/(pivå!T59+1))</f>
        <v>1</v>
      </c>
      <c r="AP60" s="153">
        <f>IF(Pilar!$B60=1,IF(pivå!U59&gt;Tidigare_värde!U59,-1,1),IF(pivå!U59&lt;Tidigare_värde!U59,-1,1))*((Tidigare_värde!U59+1)/(Tidigare_värde!U59+1))*((pivå!U59+1)/(pivå!U59+1))</f>
        <v>1</v>
      </c>
      <c r="AQ60" s="153">
        <f>IF(Pilar!$B60=1,IF(pivå!V59&gt;Tidigare_värde!V59,-1,1),IF(pivå!V59&lt;Tidigare_värde!V59,-1,1))*((Tidigare_värde!V59+1)/(Tidigare_värde!V59+1))*((pivå!V59+1)/(pivå!V59+1))</f>
        <v>1</v>
      </c>
      <c r="AR60" s="153">
        <f>IF(Pilar!$B60=1,IF(pivå!W59&gt;Tidigare_värde!W59,-1,1),IF(pivå!W59&lt;Tidigare_värde!W59,-1,1))*((Tidigare_värde!W59+1)/(Tidigare_värde!W59+1))*((pivå!W59+1)/(pivå!W59+1))</f>
        <v>1</v>
      </c>
      <c r="AS60" s="153">
        <f>IF(Pilar!$B60=1,IF(pivå!X59&gt;Tidigare_värde!X59,-1,1),IF(pivå!X59&lt;Tidigare_värde!X59,-1,1))*((Tidigare_värde!X59+1)/(Tidigare_värde!X59+1))*((pivå!X59+1)/(pivå!X59+1))</f>
        <v>1</v>
      </c>
      <c r="AT60" s="153">
        <f>IF(Pilar!$B60=1,IF(pivå!Y59&gt;Tidigare_värde!Y59,-1,1),IF(pivå!Y59&lt;Tidigare_värde!Y59,-1,1))*((Tidigare_värde!Y59+1)/(Tidigare_värde!Y59+1))*((pivå!Y59+1)/(pivå!Y59+1))</f>
        <v>1</v>
      </c>
      <c r="AU60" s="153">
        <f>IF(Pilar!$B60=1,IF(pivå!Z59&gt;Tidigare_värde!Z59,-1,1),IF(pivå!Z59&lt;Tidigare_värde!Z59,-1,1))*((Tidigare_värde!Z59+1)/(Tidigare_värde!Z59+1))*((pivå!Z59+1)/(pivå!Z59+1))</f>
        <v>1</v>
      </c>
      <c r="AV60" s="153">
        <f>IF(Pilar!$B60=1,IF(pivå!AA59&gt;Tidigare_värde!AA59,-1,1),IF(pivå!AA59&lt;Tidigare_värde!AA59,-1,1))*((Tidigare_värde!AA59+1)/(Tidigare_värde!AA59+1))*((pivå!AA59+1)/(pivå!AA59+1))</f>
        <v>1</v>
      </c>
      <c r="AW60" s="153">
        <f>IF(Pilar!$B60=1,IF(pivå!AB59&gt;Tidigare_värde!AB59,-1,1),IF(pivå!AB59&lt;Tidigare_värde!AB59,-1,1))*((Tidigare_värde!AB59+1)/(Tidigare_värde!AB59+1))*((pivå!AB59+1)/(pivå!AB59+1))</f>
        <v>1</v>
      </c>
      <c r="AX60" s="153">
        <f>IF(Pilar!$B60=1,IF(pivå!AC59&gt;Tidigare_värde!AC59,-1,1),IF(pivå!AC59&lt;Tidigare_värde!AC59,-1,1))*((Tidigare_värde!AC59+1)/(Tidigare_värde!AC59+1))*((pivå!AC59+1)/(pivå!AC59+1))</f>
        <v>1</v>
      </c>
      <c r="AY60" s="153">
        <f>IF(Pilar!$B60=1,IF(pivå!AD59&gt;Tidigare_värde!AD59,-1,1),IF(pivå!AD59&lt;Tidigare_värde!AD59,-1,1))*((Tidigare_värde!AD59+1)/(Tidigare_värde!AD59+1))*((pivå!AD59+1)/(pivå!AD59+1))</f>
        <v>-1</v>
      </c>
      <c r="AZ60" s="17"/>
      <c r="BA60" s="17"/>
      <c r="BB60" s="17"/>
      <c r="BC60" s="17"/>
      <c r="BD60" s="17"/>
      <c r="BE60" s="17"/>
      <c r="BF60" s="17"/>
      <c r="BG60" s="18">
        <f t="shared" si="0"/>
        <v>96</v>
      </c>
      <c r="BH60" s="18" t="e">
        <f t="shared" si="1"/>
        <v>#DIV/0!</v>
      </c>
      <c r="BI60" s="19">
        <f t="shared" si="7"/>
        <v>95.8</v>
      </c>
      <c r="BJ60" s="19">
        <f t="shared" si="3"/>
        <v>94.9</v>
      </c>
      <c r="BM60" s="21">
        <f t="shared" si="8"/>
        <v>98.2</v>
      </c>
      <c r="BN60" s="22">
        <f t="shared" si="9"/>
        <v>87.3</v>
      </c>
    </row>
    <row r="61" spans="1:66" s="20" customFormat="1" ht="10.5" customHeight="1">
      <c r="A61" s="116">
        <f t="shared" si="6"/>
        <v>1.4571428571428571</v>
      </c>
      <c r="B61" s="105">
        <f>pivå!I60</f>
        <v>1</v>
      </c>
      <c r="C61" s="120" t="str">
        <f>pivå!G60</f>
        <v>(tom)</v>
      </c>
      <c r="D61" s="103">
        <f>pivå!C60</f>
        <v>0</v>
      </c>
      <c r="E61" s="112">
        <f>pivå!D60</f>
        <v>41</v>
      </c>
      <c r="F61" s="15" t="str">
        <f>pivå!F60</f>
        <v>Omoperation efter total höftprotesoperation. Kvinnor</v>
      </c>
      <c r="G61" s="34">
        <f>pivå!AE60</f>
        <v>1.5</v>
      </c>
      <c r="H61" s="30">
        <f>pivå!J60</f>
        <v>1.7</v>
      </c>
      <c r="I61" s="30">
        <f>pivå!K60</f>
        <v>1.9</v>
      </c>
      <c r="J61" s="30">
        <f>pivå!L60</f>
        <v>0.7</v>
      </c>
      <c r="K61" s="30">
        <f>pivå!M60</f>
        <v>1</v>
      </c>
      <c r="L61" s="30">
        <f>pivå!N60</f>
        <v>1.3</v>
      </c>
      <c r="M61" s="30">
        <f>pivå!O60</f>
        <v>0.3</v>
      </c>
      <c r="N61" s="30">
        <f>pivå!P60</f>
        <v>1.3</v>
      </c>
      <c r="O61" s="30">
        <f>pivå!Q60</f>
        <v>2.6</v>
      </c>
      <c r="P61" s="30">
        <f>pivå!R60</f>
        <v>1.3</v>
      </c>
      <c r="Q61" s="30">
        <f>pivå!S60</f>
        <v>1.3</v>
      </c>
      <c r="R61" s="30">
        <f>pivå!T60</f>
        <v>1.3</v>
      </c>
      <c r="S61" s="30">
        <f>pivå!U60</f>
        <v>1.7</v>
      </c>
      <c r="T61" s="30">
        <f>pivå!V60</f>
        <v>1.7</v>
      </c>
      <c r="U61" s="30">
        <f>pivå!W60</f>
        <v>1</v>
      </c>
      <c r="V61" s="30">
        <f>pivå!X60</f>
        <v>2.2000000000000002</v>
      </c>
      <c r="W61" s="30">
        <f>pivå!Y60</f>
        <v>0.7</v>
      </c>
      <c r="X61" s="30">
        <f>pivå!Z60</f>
        <v>1.9</v>
      </c>
      <c r="Y61" s="30">
        <f>pivå!AA60</f>
        <v>2.2000000000000002</v>
      </c>
      <c r="Z61" s="30">
        <f>pivå!AB60</f>
        <v>2.1</v>
      </c>
      <c r="AA61" s="30">
        <f>pivå!AC60</f>
        <v>0.5</v>
      </c>
      <c r="AB61" s="138">
        <f>pivå!AD60</f>
        <v>1.9</v>
      </c>
      <c r="AC61" s="151"/>
      <c r="AD61" s="154" t="e">
        <f>IF(Pilar!$B61=1,IF(pivå!AE60&gt;Tidigare_värde!AE60,-1,1),IF(pivå!AE60&lt;Tidigare_värde!AE60,-1,1))*((Tidigare_värde!AE60+1)/(Tidigare_värde!AE60+1))*((pivå!AE60+1)/(pivå!AE60+1))</f>
        <v>#VALUE!</v>
      </c>
      <c r="AE61" s="153" t="e">
        <f>IF(Pilar!$B61=1,IF(pivå!J60&gt;Tidigare_värde!J60,-1,1),IF(pivå!J60&lt;Tidigare_värde!J60,-1,1))*((Tidigare_värde!J60+1)/(Tidigare_värde!J60+1))*((pivå!J60+1)/(pivå!J60+1))</f>
        <v>#VALUE!</v>
      </c>
      <c r="AF61" s="153" t="e">
        <f>IF(Pilar!$B61=1,IF(pivå!K60&gt;Tidigare_värde!K60,-1,1),IF(pivå!K60&lt;Tidigare_värde!K60,-1,1))*((Tidigare_värde!K60+1)/(Tidigare_värde!K60+1))*((pivå!K60+1)/(pivå!K60+1))</f>
        <v>#VALUE!</v>
      </c>
      <c r="AG61" s="153" t="e">
        <f>IF(Pilar!$B61=1,IF(pivå!L60&gt;Tidigare_värde!L60,-1,1),IF(pivå!L60&lt;Tidigare_värde!L60,-1,1))*((Tidigare_värde!L60+1)/(Tidigare_värde!L60+1))*((pivå!L60+1)/(pivå!L60+1))</f>
        <v>#VALUE!</v>
      </c>
      <c r="AH61" s="153" t="e">
        <f>IF(Pilar!$B61=1,IF(pivå!M60&gt;Tidigare_värde!M60,-1,1),IF(pivå!M60&lt;Tidigare_värde!M60,-1,1))*((Tidigare_värde!M60+1)/(Tidigare_värde!M60+1))*((pivå!M60+1)/(pivå!M60+1))</f>
        <v>#VALUE!</v>
      </c>
      <c r="AI61" s="153" t="e">
        <f>IF(Pilar!$B61=1,IF(pivå!N60&gt;Tidigare_värde!N60,-1,1),IF(pivå!N60&lt;Tidigare_värde!N60,-1,1))*((Tidigare_värde!N60+1)/(Tidigare_värde!N60+1))*((pivå!N60+1)/(pivå!N60+1))</f>
        <v>#VALUE!</v>
      </c>
      <c r="AJ61" s="153" t="e">
        <f>IF(Pilar!$B61=1,IF(pivå!O60&gt;Tidigare_värde!O60,-1,1),IF(pivå!O60&lt;Tidigare_värde!O60,-1,1))*((Tidigare_värde!O60+1)/(Tidigare_värde!O60+1))*((pivå!O60+1)/(pivå!O60+1))</f>
        <v>#VALUE!</v>
      </c>
      <c r="AK61" s="153" t="e">
        <f>IF(Pilar!$B61=1,IF(pivå!P60&gt;Tidigare_värde!P60,-1,1),IF(pivå!P60&lt;Tidigare_värde!P60,-1,1))*((Tidigare_värde!P60+1)/(Tidigare_värde!P60+1))*((pivå!P60+1)/(pivå!P60+1))</f>
        <v>#VALUE!</v>
      </c>
      <c r="AL61" s="153" t="e">
        <f>IF(Pilar!$B61=1,IF(pivå!Q60&gt;Tidigare_värde!Q60,-1,1),IF(pivå!Q60&lt;Tidigare_värde!Q60,-1,1))*((Tidigare_värde!Q60+1)/(Tidigare_värde!Q60+1))*((pivå!Q60+1)/(pivå!Q60+1))</f>
        <v>#VALUE!</v>
      </c>
      <c r="AM61" s="153" t="e">
        <f>IF(Pilar!$B61=1,IF(pivå!R60&gt;Tidigare_värde!R60,-1,1),IF(pivå!R60&lt;Tidigare_värde!R60,-1,1))*((Tidigare_värde!R60+1)/(Tidigare_värde!R60+1))*((pivå!R60+1)/(pivå!R60+1))</f>
        <v>#VALUE!</v>
      </c>
      <c r="AN61" s="153" t="e">
        <f>IF(Pilar!$B61=1,IF(pivå!S60&gt;Tidigare_värde!S60,-1,1),IF(pivå!S60&lt;Tidigare_värde!S60,-1,1))*((Tidigare_värde!S60+1)/(Tidigare_värde!S60+1))*((pivå!S60+1)/(pivå!S60+1))</f>
        <v>#VALUE!</v>
      </c>
      <c r="AO61" s="153" t="e">
        <f>IF(Pilar!$B61=1,IF(pivå!T60&gt;Tidigare_värde!T60,-1,1),IF(pivå!T60&lt;Tidigare_värde!T60,-1,1))*((Tidigare_värde!T60+1)/(Tidigare_värde!T60+1))*((pivå!T60+1)/(pivå!T60+1))</f>
        <v>#VALUE!</v>
      </c>
      <c r="AP61" s="153" t="e">
        <f>IF(Pilar!$B61=1,IF(pivå!U60&gt;Tidigare_värde!U60,-1,1),IF(pivå!U60&lt;Tidigare_värde!U60,-1,1))*((Tidigare_värde!U60+1)/(Tidigare_värde!U60+1))*((pivå!U60+1)/(pivå!U60+1))</f>
        <v>#VALUE!</v>
      </c>
      <c r="AQ61" s="153" t="e">
        <f>IF(Pilar!$B61=1,IF(pivå!V60&gt;Tidigare_värde!V60,-1,1),IF(pivå!V60&lt;Tidigare_värde!V60,-1,1))*((Tidigare_värde!V60+1)/(Tidigare_värde!V60+1))*((pivå!V60+1)/(pivå!V60+1))</f>
        <v>#VALUE!</v>
      </c>
      <c r="AR61" s="153" t="e">
        <f>IF(Pilar!$B61=1,IF(pivå!W60&gt;Tidigare_värde!W60,-1,1),IF(pivå!W60&lt;Tidigare_värde!W60,-1,1))*((Tidigare_värde!W60+1)/(Tidigare_värde!W60+1))*((pivå!W60+1)/(pivå!W60+1))</f>
        <v>#VALUE!</v>
      </c>
      <c r="AS61" s="153" t="e">
        <f>IF(Pilar!$B61=1,IF(pivå!X60&gt;Tidigare_värde!X60,-1,1),IF(pivå!X60&lt;Tidigare_värde!X60,-1,1))*((Tidigare_värde!X60+1)/(Tidigare_värde!X60+1))*((pivå!X60+1)/(pivå!X60+1))</f>
        <v>#VALUE!</v>
      </c>
      <c r="AT61" s="153" t="e">
        <f>IF(Pilar!$B61=1,IF(pivå!Y60&gt;Tidigare_värde!Y60,-1,1),IF(pivå!Y60&lt;Tidigare_värde!Y60,-1,1))*((Tidigare_värde!Y60+1)/(Tidigare_värde!Y60+1))*((pivå!Y60+1)/(pivå!Y60+1))</f>
        <v>#VALUE!</v>
      </c>
      <c r="AU61" s="153" t="e">
        <f>IF(Pilar!$B61=1,IF(pivå!Z60&gt;Tidigare_värde!Z60,-1,1),IF(pivå!Z60&lt;Tidigare_värde!Z60,-1,1))*((Tidigare_värde!Z60+1)/(Tidigare_värde!Z60+1))*((pivå!Z60+1)/(pivå!Z60+1))</f>
        <v>#VALUE!</v>
      </c>
      <c r="AV61" s="153" t="e">
        <f>IF(Pilar!$B61=1,IF(pivå!AA60&gt;Tidigare_värde!AA60,-1,1),IF(pivå!AA60&lt;Tidigare_värde!AA60,-1,1))*((Tidigare_värde!AA60+1)/(Tidigare_värde!AA60+1))*((pivå!AA60+1)/(pivå!AA60+1))</f>
        <v>#VALUE!</v>
      </c>
      <c r="AW61" s="153" t="e">
        <f>IF(Pilar!$B61=1,IF(pivå!AB60&gt;Tidigare_värde!AB60,-1,1),IF(pivå!AB60&lt;Tidigare_värde!AB60,-1,1))*((Tidigare_värde!AB60+1)/(Tidigare_värde!AB60+1))*((pivå!AB60+1)/(pivå!AB60+1))</f>
        <v>#VALUE!</v>
      </c>
      <c r="AX61" s="153" t="e">
        <f>IF(Pilar!$B61=1,IF(pivå!AC60&gt;Tidigare_värde!AC60,-1,1),IF(pivå!AC60&lt;Tidigare_värde!AC60,-1,1))*((Tidigare_värde!AC60+1)/(Tidigare_värde!AC60+1))*((pivå!AC60+1)/(pivå!AC60+1))</f>
        <v>#VALUE!</v>
      </c>
      <c r="AY61" s="153" t="e">
        <f>IF(Pilar!$B61=1,IF(pivå!AD60&gt;Tidigare_värde!AD60,-1,1),IF(pivå!AD60&lt;Tidigare_värde!AD60,-1,1))*((Tidigare_värde!AD60+1)/(Tidigare_värde!AD60+1))*((pivå!AD60+1)/(pivå!AD60+1))</f>
        <v>#VALUE!</v>
      </c>
      <c r="AZ61" s="17"/>
      <c r="BA61" s="17"/>
      <c r="BB61" s="17"/>
      <c r="BC61" s="17"/>
      <c r="BD61" s="17"/>
      <c r="BE61" s="17"/>
      <c r="BF61" s="17"/>
      <c r="BG61" s="18" t="e">
        <f t="shared" si="0"/>
        <v>#DIV/0!</v>
      </c>
      <c r="BH61" s="18">
        <f t="shared" si="1"/>
        <v>1.3</v>
      </c>
      <c r="BI61" s="19">
        <f t="shared" si="7"/>
        <v>1.7</v>
      </c>
      <c r="BJ61" s="19">
        <f t="shared" si="3"/>
        <v>1.3</v>
      </c>
      <c r="BM61" s="21">
        <f t="shared" si="8"/>
        <v>2.6</v>
      </c>
      <c r="BN61" s="22">
        <f t="shared" si="9"/>
        <v>0.3</v>
      </c>
    </row>
    <row r="62" spans="1:66" s="20" customFormat="1" ht="10.5" customHeight="1">
      <c r="A62" s="116">
        <f t="shared" si="6"/>
        <v>1.8761904761904764</v>
      </c>
      <c r="B62" s="105">
        <f>pivå!I61</f>
        <v>1</v>
      </c>
      <c r="C62" s="120" t="str">
        <f>pivå!G61</f>
        <v>(tom)</v>
      </c>
      <c r="D62" s="103">
        <f>pivå!C61</f>
        <v>0</v>
      </c>
      <c r="E62" s="112">
        <f>pivå!D61</f>
        <v>0</v>
      </c>
      <c r="F62" s="15" t="str">
        <f>pivå!F61</f>
        <v>Omoperation efter total höftprotesoperation. Män</v>
      </c>
      <c r="G62" s="34">
        <f>pivå!AE61</f>
        <v>1.9</v>
      </c>
      <c r="H62" s="30">
        <f>pivå!J61</f>
        <v>2.2000000000000002</v>
      </c>
      <c r="I62" s="30">
        <f>pivå!K61</f>
        <v>2.4</v>
      </c>
      <c r="J62" s="30">
        <f>pivå!L61</f>
        <v>1.2</v>
      </c>
      <c r="K62" s="30">
        <f>pivå!M61</f>
        <v>1.6</v>
      </c>
      <c r="L62" s="30">
        <f>pivå!N61</f>
        <v>1.6</v>
      </c>
      <c r="M62" s="30">
        <f>pivå!O61</f>
        <v>1</v>
      </c>
      <c r="N62" s="30">
        <f>pivå!P61</f>
        <v>2.4</v>
      </c>
      <c r="O62" s="30">
        <f>pivå!Q61</f>
        <v>1.4</v>
      </c>
      <c r="P62" s="30">
        <f>pivå!R61</f>
        <v>3</v>
      </c>
      <c r="Q62" s="30">
        <f>pivå!S61</f>
        <v>1.9</v>
      </c>
      <c r="R62" s="30">
        <f>pivå!T61</f>
        <v>2.2000000000000002</v>
      </c>
      <c r="S62" s="30">
        <f>pivå!U61</f>
        <v>1.2</v>
      </c>
      <c r="T62" s="30">
        <f>pivå!V61</f>
        <v>3.2</v>
      </c>
      <c r="U62" s="30">
        <f>pivå!W61</f>
        <v>2</v>
      </c>
      <c r="V62" s="30">
        <f>pivå!X61</f>
        <v>1.7</v>
      </c>
      <c r="W62" s="30">
        <f>pivå!Y61</f>
        <v>1.7</v>
      </c>
      <c r="X62" s="30">
        <f>pivå!Z61</f>
        <v>2.7</v>
      </c>
      <c r="Y62" s="30">
        <f>pivå!AA61</f>
        <v>1.6</v>
      </c>
      <c r="Z62" s="30">
        <f>pivå!AB61</f>
        <v>2.1</v>
      </c>
      <c r="AA62" s="30">
        <f>pivå!AC61</f>
        <v>0.7</v>
      </c>
      <c r="AB62" s="138">
        <f>pivå!AD61</f>
        <v>1.6</v>
      </c>
      <c r="AC62" s="151"/>
      <c r="AD62" s="154" t="e">
        <f>IF(Pilar!$B62=1,IF(pivå!AE61&gt;Tidigare_värde!AE61,-1,1),IF(pivå!AE61&lt;Tidigare_värde!AE61,-1,1))*((Tidigare_värde!AE61+1)/(Tidigare_värde!AE61+1))*((pivå!AE61+1)/(pivå!AE61+1))</f>
        <v>#VALUE!</v>
      </c>
      <c r="AE62" s="153" t="e">
        <f>IF(Pilar!$B62=1,IF(pivå!J61&gt;Tidigare_värde!J61,-1,1),IF(pivå!J61&lt;Tidigare_värde!J61,-1,1))*((Tidigare_värde!J61+1)/(Tidigare_värde!J61+1))*((pivå!J61+1)/(pivå!J61+1))</f>
        <v>#VALUE!</v>
      </c>
      <c r="AF62" s="153" t="e">
        <f>IF(Pilar!$B62=1,IF(pivå!K61&gt;Tidigare_värde!K61,-1,1),IF(pivå!K61&lt;Tidigare_värde!K61,-1,1))*((Tidigare_värde!K61+1)/(Tidigare_värde!K61+1))*((pivå!K61+1)/(pivå!K61+1))</f>
        <v>#VALUE!</v>
      </c>
      <c r="AG62" s="153" t="e">
        <f>IF(Pilar!$B62=1,IF(pivå!L61&gt;Tidigare_värde!L61,-1,1),IF(pivå!L61&lt;Tidigare_värde!L61,-1,1))*((Tidigare_värde!L61+1)/(Tidigare_värde!L61+1))*((pivå!L61+1)/(pivå!L61+1))</f>
        <v>#VALUE!</v>
      </c>
      <c r="AH62" s="153" t="e">
        <f>IF(Pilar!$B62=1,IF(pivå!M61&gt;Tidigare_värde!M61,-1,1),IF(pivå!M61&lt;Tidigare_värde!M61,-1,1))*((Tidigare_värde!M61+1)/(Tidigare_värde!M61+1))*((pivå!M61+1)/(pivå!M61+1))</f>
        <v>#VALUE!</v>
      </c>
      <c r="AI62" s="153" t="e">
        <f>IF(Pilar!$B62=1,IF(pivå!N61&gt;Tidigare_värde!N61,-1,1),IF(pivå!N61&lt;Tidigare_värde!N61,-1,1))*((Tidigare_värde!N61+1)/(Tidigare_värde!N61+1))*((pivå!N61+1)/(pivå!N61+1))</f>
        <v>#VALUE!</v>
      </c>
      <c r="AJ62" s="153" t="e">
        <f>IF(Pilar!$B62=1,IF(pivå!O61&gt;Tidigare_värde!O61,-1,1),IF(pivå!O61&lt;Tidigare_värde!O61,-1,1))*((Tidigare_värde!O61+1)/(Tidigare_värde!O61+1))*((pivå!O61+1)/(pivå!O61+1))</f>
        <v>#VALUE!</v>
      </c>
      <c r="AK62" s="153" t="e">
        <f>IF(Pilar!$B62=1,IF(pivå!P61&gt;Tidigare_värde!P61,-1,1),IF(pivå!P61&lt;Tidigare_värde!P61,-1,1))*((Tidigare_värde!P61+1)/(Tidigare_värde!P61+1))*((pivå!P61+1)/(pivå!P61+1))</f>
        <v>#VALUE!</v>
      </c>
      <c r="AL62" s="153" t="e">
        <f>IF(Pilar!$B62=1,IF(pivå!Q61&gt;Tidigare_värde!Q61,-1,1),IF(pivå!Q61&lt;Tidigare_värde!Q61,-1,1))*((Tidigare_värde!Q61+1)/(Tidigare_värde!Q61+1))*((pivå!Q61+1)/(pivå!Q61+1))</f>
        <v>#VALUE!</v>
      </c>
      <c r="AM62" s="153" t="e">
        <f>IF(Pilar!$B62=1,IF(pivå!R61&gt;Tidigare_värde!R61,-1,1),IF(pivå!R61&lt;Tidigare_värde!R61,-1,1))*((Tidigare_värde!R61+1)/(Tidigare_värde!R61+1))*((pivå!R61+1)/(pivå!R61+1))</f>
        <v>#VALUE!</v>
      </c>
      <c r="AN62" s="153" t="e">
        <f>IF(Pilar!$B62=1,IF(pivå!S61&gt;Tidigare_värde!S61,-1,1),IF(pivå!S61&lt;Tidigare_värde!S61,-1,1))*((Tidigare_värde!S61+1)/(Tidigare_värde!S61+1))*((pivå!S61+1)/(pivå!S61+1))</f>
        <v>#VALUE!</v>
      </c>
      <c r="AO62" s="153" t="e">
        <f>IF(Pilar!$B62=1,IF(pivå!T61&gt;Tidigare_värde!T61,-1,1),IF(pivå!T61&lt;Tidigare_värde!T61,-1,1))*((Tidigare_värde!T61+1)/(Tidigare_värde!T61+1))*((pivå!T61+1)/(pivå!T61+1))</f>
        <v>#VALUE!</v>
      </c>
      <c r="AP62" s="153" t="e">
        <f>IF(Pilar!$B62=1,IF(pivå!U61&gt;Tidigare_värde!U61,-1,1),IF(pivå!U61&lt;Tidigare_värde!U61,-1,1))*((Tidigare_värde!U61+1)/(Tidigare_värde!U61+1))*((pivå!U61+1)/(pivå!U61+1))</f>
        <v>#VALUE!</v>
      </c>
      <c r="AQ62" s="153" t="e">
        <f>IF(Pilar!$B62=1,IF(pivå!V61&gt;Tidigare_värde!V61,-1,1),IF(pivå!V61&lt;Tidigare_värde!V61,-1,1))*((Tidigare_värde!V61+1)/(Tidigare_värde!V61+1))*((pivå!V61+1)/(pivå!V61+1))</f>
        <v>#VALUE!</v>
      </c>
      <c r="AR62" s="153" t="e">
        <f>IF(Pilar!$B62=1,IF(pivå!W61&gt;Tidigare_värde!W61,-1,1),IF(pivå!W61&lt;Tidigare_värde!W61,-1,1))*((Tidigare_värde!W61+1)/(Tidigare_värde!W61+1))*((pivå!W61+1)/(pivå!W61+1))</f>
        <v>#VALUE!</v>
      </c>
      <c r="AS62" s="153" t="e">
        <f>IF(Pilar!$B62=1,IF(pivå!X61&gt;Tidigare_värde!X61,-1,1),IF(pivå!X61&lt;Tidigare_värde!X61,-1,1))*((Tidigare_värde!X61+1)/(Tidigare_värde!X61+1))*((pivå!X61+1)/(pivå!X61+1))</f>
        <v>#VALUE!</v>
      </c>
      <c r="AT62" s="153" t="e">
        <f>IF(Pilar!$B62=1,IF(pivå!Y61&gt;Tidigare_värde!Y61,-1,1),IF(pivå!Y61&lt;Tidigare_värde!Y61,-1,1))*((Tidigare_värde!Y61+1)/(Tidigare_värde!Y61+1))*((pivå!Y61+1)/(pivå!Y61+1))</f>
        <v>#VALUE!</v>
      </c>
      <c r="AU62" s="153" t="e">
        <f>IF(Pilar!$B62=1,IF(pivå!Z61&gt;Tidigare_värde!Z61,-1,1),IF(pivå!Z61&lt;Tidigare_värde!Z61,-1,1))*((Tidigare_värde!Z61+1)/(Tidigare_värde!Z61+1))*((pivå!Z61+1)/(pivå!Z61+1))</f>
        <v>#VALUE!</v>
      </c>
      <c r="AV62" s="153" t="e">
        <f>IF(Pilar!$B62=1,IF(pivå!AA61&gt;Tidigare_värde!AA61,-1,1),IF(pivå!AA61&lt;Tidigare_värde!AA61,-1,1))*((Tidigare_värde!AA61+1)/(Tidigare_värde!AA61+1))*((pivå!AA61+1)/(pivå!AA61+1))</f>
        <v>#VALUE!</v>
      </c>
      <c r="AW62" s="153" t="e">
        <f>IF(Pilar!$B62=1,IF(pivå!AB61&gt;Tidigare_värde!AB61,-1,1),IF(pivå!AB61&lt;Tidigare_värde!AB61,-1,1))*((Tidigare_värde!AB61+1)/(Tidigare_värde!AB61+1))*((pivå!AB61+1)/(pivå!AB61+1))</f>
        <v>#VALUE!</v>
      </c>
      <c r="AX62" s="153" t="e">
        <f>IF(Pilar!$B62=1,IF(pivå!AC61&gt;Tidigare_värde!AC61,-1,1),IF(pivå!AC61&lt;Tidigare_värde!AC61,-1,1))*((Tidigare_värde!AC61+1)/(Tidigare_värde!AC61+1))*((pivå!AC61+1)/(pivå!AC61+1))</f>
        <v>#VALUE!</v>
      </c>
      <c r="AY62" s="153" t="e">
        <f>IF(Pilar!$B62=1,IF(pivå!AD61&gt;Tidigare_värde!AD61,-1,1),IF(pivå!AD61&lt;Tidigare_värde!AD61,-1,1))*((Tidigare_värde!AD61+1)/(Tidigare_värde!AD61+1))*((pivå!AD61+1)/(pivå!AD61+1))</f>
        <v>#VALUE!</v>
      </c>
      <c r="AZ62" s="17"/>
      <c r="BA62" s="17"/>
      <c r="BB62" s="17"/>
      <c r="BC62" s="17"/>
      <c r="BD62" s="17"/>
      <c r="BE62" s="17"/>
      <c r="BF62" s="17"/>
      <c r="BG62" s="18" t="e">
        <f t="shared" si="0"/>
        <v>#DIV/0!</v>
      </c>
      <c r="BH62" s="18">
        <f t="shared" si="1"/>
        <v>1.6</v>
      </c>
      <c r="BI62" s="19">
        <f t="shared" si="7"/>
        <v>2.1</v>
      </c>
      <c r="BJ62" s="19">
        <f t="shared" si="3"/>
        <v>1.6</v>
      </c>
      <c r="BM62" s="21">
        <f t="shared" si="8"/>
        <v>3.2</v>
      </c>
      <c r="BN62" s="22">
        <f t="shared" si="9"/>
        <v>0.7</v>
      </c>
    </row>
    <row r="63" spans="1:66" s="20" customFormat="1" ht="10.5" customHeight="1">
      <c r="A63" s="116">
        <f t="shared" si="6"/>
        <v>1.638095238095238</v>
      </c>
      <c r="B63" s="105">
        <f>pivå!I62</f>
        <v>1</v>
      </c>
      <c r="C63" s="120" t="str">
        <f>pivå!G62</f>
        <v>(tom)</v>
      </c>
      <c r="D63" s="103">
        <f>pivå!C62</f>
        <v>0</v>
      </c>
      <c r="E63" s="112">
        <f>pivå!D62</f>
        <v>0</v>
      </c>
      <c r="F63" s="15" t="str">
        <f>pivå!F62</f>
        <v>Omoperation efter total höftprotesoperation</v>
      </c>
      <c r="G63" s="34">
        <f>pivå!AE62</f>
        <v>1.6</v>
      </c>
      <c r="H63" s="30">
        <f>pivå!J62</f>
        <v>1.9</v>
      </c>
      <c r="I63" s="30">
        <f>pivå!K62</f>
        <v>2.1</v>
      </c>
      <c r="J63" s="30">
        <f>pivå!L62</f>
        <v>0.9</v>
      </c>
      <c r="K63" s="30">
        <f>pivå!M62</f>
        <v>1.3</v>
      </c>
      <c r="L63" s="30">
        <f>pivå!N62</f>
        <v>1.4</v>
      </c>
      <c r="M63" s="30">
        <f>pivå!O62</f>
        <v>0.6</v>
      </c>
      <c r="N63" s="30">
        <f>pivå!P62</f>
        <v>1.7</v>
      </c>
      <c r="O63" s="30">
        <f>pivå!Q62</f>
        <v>2.1</v>
      </c>
      <c r="P63" s="30">
        <f>pivå!R62</f>
        <v>2</v>
      </c>
      <c r="Q63" s="30">
        <f>pivå!S62</f>
        <v>1.5</v>
      </c>
      <c r="R63" s="30">
        <f>pivå!T62</f>
        <v>1.7</v>
      </c>
      <c r="S63" s="30">
        <f>pivå!U62</f>
        <v>1.5</v>
      </c>
      <c r="T63" s="30">
        <f>pivå!V62</f>
        <v>2.2999999999999998</v>
      </c>
      <c r="U63" s="30">
        <f>pivå!W62</f>
        <v>1.4</v>
      </c>
      <c r="V63" s="30">
        <f>pivå!X62</f>
        <v>2</v>
      </c>
      <c r="W63" s="30">
        <f>pivå!Y62</f>
        <v>1.2</v>
      </c>
      <c r="X63" s="30">
        <f>pivå!Z62</f>
        <v>2.2999999999999998</v>
      </c>
      <c r="Y63" s="30">
        <f>pivå!AA62</f>
        <v>2</v>
      </c>
      <c r="Z63" s="30">
        <f>pivå!AB62</f>
        <v>2.1</v>
      </c>
      <c r="AA63" s="30">
        <f>pivå!AC62</f>
        <v>0.6</v>
      </c>
      <c r="AB63" s="138">
        <f>pivå!AD62</f>
        <v>1.8</v>
      </c>
      <c r="AC63" s="151"/>
      <c r="AD63" s="154">
        <f>IF(Pilar!$B63=1,IF(pivå!AE62&gt;Tidigare_värde!AE62,-1,1),IF(pivå!AE62&lt;Tidigare_värde!AE62,-1,1))*((Tidigare_värde!AE62+1)/(Tidigare_värde!AE62+1))*((pivå!AE62+1)/(pivå!AE62+1))</f>
        <v>1</v>
      </c>
      <c r="AE63" s="153">
        <f>IF(Pilar!$B63=1,IF(pivå!J62&gt;Tidigare_värde!J62,-1,1),IF(pivå!J62&lt;Tidigare_värde!J62,-1,1))*((Tidigare_värde!J62+1)/(Tidigare_värde!J62+1))*((pivå!J62+1)/(pivå!J62+1))</f>
        <v>1</v>
      </c>
      <c r="AF63" s="153">
        <f>IF(Pilar!$B63=1,IF(pivå!K62&gt;Tidigare_värde!K62,-1,1),IF(pivå!K62&lt;Tidigare_värde!K62,-1,1))*((Tidigare_värde!K62+1)/(Tidigare_värde!K62+1))*((pivå!K62+1)/(pivå!K62+1))</f>
        <v>1</v>
      </c>
      <c r="AG63" s="153">
        <f>IF(Pilar!$B63=1,IF(pivå!L62&gt;Tidigare_värde!L62,-1,1),IF(pivå!L62&lt;Tidigare_värde!L62,-1,1))*((Tidigare_värde!L62+1)/(Tidigare_värde!L62+1))*((pivå!L62+1)/(pivå!L62+1))</f>
        <v>1</v>
      </c>
      <c r="AH63" s="153">
        <f>IF(Pilar!$B63=1,IF(pivå!M62&gt;Tidigare_värde!M62,-1,1),IF(pivå!M62&lt;Tidigare_värde!M62,-1,1))*((Tidigare_värde!M62+1)/(Tidigare_värde!M62+1))*((pivå!M62+1)/(pivå!M62+1))</f>
        <v>-1</v>
      </c>
      <c r="AI63" s="153">
        <f>IF(Pilar!$B63=1,IF(pivå!N62&gt;Tidigare_värde!N62,-1,1),IF(pivå!N62&lt;Tidigare_värde!N62,-1,1))*((Tidigare_värde!N62+1)/(Tidigare_värde!N62+1))*((pivå!N62+1)/(pivå!N62+1))</f>
        <v>1</v>
      </c>
      <c r="AJ63" s="153">
        <f>IF(Pilar!$B63=1,IF(pivå!O62&gt;Tidigare_värde!O62,-1,1),IF(pivå!O62&lt;Tidigare_värde!O62,-1,1))*((Tidigare_värde!O62+1)/(Tidigare_värde!O62+1))*((pivå!O62+1)/(pivå!O62+1))</f>
        <v>1</v>
      </c>
      <c r="AK63" s="153">
        <f>IF(Pilar!$B63=1,IF(pivå!P62&gt;Tidigare_värde!P62,-1,1),IF(pivå!P62&lt;Tidigare_värde!P62,-1,1))*((Tidigare_värde!P62+1)/(Tidigare_värde!P62+1))*((pivå!P62+1)/(pivå!P62+1))</f>
        <v>-1</v>
      </c>
      <c r="AL63" s="153">
        <f>IF(Pilar!$B63=1,IF(pivå!Q62&gt;Tidigare_värde!Q62,-1,1),IF(pivå!Q62&lt;Tidigare_värde!Q62,-1,1))*((Tidigare_värde!Q62+1)/(Tidigare_värde!Q62+1))*((pivå!Q62+1)/(pivå!Q62+1))</f>
        <v>1</v>
      </c>
      <c r="AM63" s="153">
        <f>IF(Pilar!$B63=1,IF(pivå!R62&gt;Tidigare_värde!R62,-1,1),IF(pivå!R62&lt;Tidigare_värde!R62,-1,1))*((Tidigare_värde!R62+1)/(Tidigare_värde!R62+1))*((pivå!R62+1)/(pivå!R62+1))</f>
        <v>-1</v>
      </c>
      <c r="AN63" s="153">
        <f>IF(Pilar!$B63=1,IF(pivå!S62&gt;Tidigare_värde!S62,-1,1),IF(pivå!S62&lt;Tidigare_värde!S62,-1,1))*((Tidigare_värde!S62+1)/(Tidigare_värde!S62+1))*((pivå!S62+1)/(pivå!S62+1))</f>
        <v>1</v>
      </c>
      <c r="AO63" s="153">
        <f>IF(Pilar!$B63=1,IF(pivå!T62&gt;Tidigare_värde!T62,-1,1),IF(pivå!T62&lt;Tidigare_värde!T62,-1,1))*((Tidigare_värde!T62+1)/(Tidigare_värde!T62+1))*((pivå!T62+1)/(pivå!T62+1))</f>
        <v>1</v>
      </c>
      <c r="AP63" s="153">
        <f>IF(Pilar!$B63=1,IF(pivå!U62&gt;Tidigare_värde!U62,-1,1),IF(pivå!U62&lt;Tidigare_värde!U62,-1,1))*((Tidigare_värde!U62+1)/(Tidigare_värde!U62+1))*((pivå!U62+1)/(pivå!U62+1))</f>
        <v>-1</v>
      </c>
      <c r="AQ63" s="153">
        <f>IF(Pilar!$B63=1,IF(pivå!V62&gt;Tidigare_värde!V62,-1,1),IF(pivå!V62&lt;Tidigare_värde!V62,-1,1))*((Tidigare_värde!V62+1)/(Tidigare_värde!V62+1))*((pivå!V62+1)/(pivå!V62+1))</f>
        <v>1</v>
      </c>
      <c r="AR63" s="153">
        <f>IF(Pilar!$B63=1,IF(pivå!W62&gt;Tidigare_värde!W62,-1,1),IF(pivå!W62&lt;Tidigare_värde!W62,-1,1))*((Tidigare_värde!W62+1)/(Tidigare_värde!W62+1))*((pivå!W62+1)/(pivå!W62+1))</f>
        <v>1</v>
      </c>
      <c r="AS63" s="153">
        <f>IF(Pilar!$B63=1,IF(pivå!X62&gt;Tidigare_värde!X62,-1,1),IF(pivå!X62&lt;Tidigare_värde!X62,-1,1))*((Tidigare_värde!X62+1)/(Tidigare_värde!X62+1))*((pivå!X62+1)/(pivå!X62+1))</f>
        <v>-1</v>
      </c>
      <c r="AT63" s="153">
        <f>IF(Pilar!$B63=1,IF(pivå!Y62&gt;Tidigare_värde!Y62,-1,1),IF(pivå!Y62&lt;Tidigare_värde!Y62,-1,1))*((Tidigare_värde!Y62+1)/(Tidigare_värde!Y62+1))*((pivå!Y62+1)/(pivå!Y62+1))</f>
        <v>-1</v>
      </c>
      <c r="AU63" s="153">
        <f>IF(Pilar!$B63=1,IF(pivå!Z62&gt;Tidigare_värde!Z62,-1,1),IF(pivå!Z62&lt;Tidigare_värde!Z62,-1,1))*((Tidigare_värde!Z62+1)/(Tidigare_värde!Z62+1))*((pivå!Z62+1)/(pivå!Z62+1))</f>
        <v>1</v>
      </c>
      <c r="AV63" s="153">
        <f>IF(Pilar!$B63=1,IF(pivå!AA62&gt;Tidigare_värde!AA62,-1,1),IF(pivå!AA62&lt;Tidigare_värde!AA62,-1,1))*((Tidigare_värde!AA62+1)/(Tidigare_värde!AA62+1))*((pivå!AA62+1)/(pivå!AA62+1))</f>
        <v>1</v>
      </c>
      <c r="AW63" s="153">
        <f>IF(Pilar!$B63=1,IF(pivå!AB62&gt;Tidigare_värde!AB62,-1,1),IF(pivå!AB62&lt;Tidigare_värde!AB62,-1,1))*((Tidigare_värde!AB62+1)/(Tidigare_värde!AB62+1))*((pivå!AB62+1)/(pivå!AB62+1))</f>
        <v>1</v>
      </c>
      <c r="AX63" s="153">
        <f>IF(Pilar!$B63=1,IF(pivå!AC62&gt;Tidigare_värde!AC62,-1,1),IF(pivå!AC62&lt;Tidigare_värde!AC62,-1,1))*((Tidigare_värde!AC62+1)/(Tidigare_värde!AC62+1))*((pivå!AC62+1)/(pivå!AC62+1))</f>
        <v>1</v>
      </c>
      <c r="AY63" s="153">
        <f>IF(Pilar!$B63=1,IF(pivå!AD62&gt;Tidigare_värde!AD62,-1,1),IF(pivå!AD62&lt;Tidigare_värde!AD62,-1,1))*((Tidigare_värde!AD62+1)/(Tidigare_värde!AD62+1))*((pivå!AD62+1)/(pivå!AD62+1))</f>
        <v>1</v>
      </c>
      <c r="AZ63" s="17"/>
      <c r="BA63" s="17"/>
      <c r="BB63" s="17"/>
      <c r="BC63" s="17"/>
      <c r="BD63" s="17"/>
      <c r="BE63" s="17"/>
      <c r="BF63" s="17"/>
      <c r="BG63" s="18" t="e">
        <f t="shared" si="0"/>
        <v>#DIV/0!</v>
      </c>
      <c r="BH63" s="18">
        <f t="shared" si="1"/>
        <v>1.4</v>
      </c>
      <c r="BI63" s="19">
        <f t="shared" si="7"/>
        <v>2</v>
      </c>
      <c r="BJ63" s="19">
        <f t="shared" si="3"/>
        <v>1.5</v>
      </c>
      <c r="BM63" s="21">
        <f t="shared" si="8"/>
        <v>2.2999999999999998</v>
      </c>
      <c r="BN63" s="22">
        <f t="shared" si="9"/>
        <v>0.6</v>
      </c>
    </row>
    <row r="64" spans="1:66" s="20" customFormat="1" ht="10.5" customHeight="1">
      <c r="A64" s="116">
        <f t="shared" si="6"/>
        <v>0.38909523809523816</v>
      </c>
      <c r="B64" s="105">
        <f>pivå!I63</f>
        <v>0</v>
      </c>
      <c r="C64" s="120" t="str">
        <f>pivå!G63</f>
        <v>(tom)</v>
      </c>
      <c r="D64" s="103">
        <f>pivå!C63</f>
        <v>0</v>
      </c>
      <c r="E64" s="112">
        <f>pivå!D63</f>
        <v>42</v>
      </c>
      <c r="F64" s="15" t="str">
        <f>pivå!F63</f>
        <v>Patientrapporterat resultat av total höftprotesoperation. Kvinnor</v>
      </c>
      <c r="G64" s="35">
        <f>pivå!AE63</f>
        <v>0.38600000000000001</v>
      </c>
      <c r="H64" s="29">
        <f>pivå!J63</f>
        <v>0.38800000000000001</v>
      </c>
      <c r="I64" s="29">
        <f>pivå!K63</f>
        <v>0.378</v>
      </c>
      <c r="J64" s="29">
        <f>pivå!L63</f>
        <v>0.434</v>
      </c>
      <c r="K64" s="29">
        <f>pivå!M63</f>
        <v>0.29299999999999998</v>
      </c>
      <c r="L64" s="29">
        <f>pivå!N63</f>
        <v>0.39</v>
      </c>
      <c r="M64" s="29">
        <f>pivå!O63</f>
        <v>0.374</v>
      </c>
      <c r="N64" s="29">
        <f>pivå!P63</f>
        <v>0.32700000000000001</v>
      </c>
      <c r="O64" s="29">
        <f>pivå!Q63</f>
        <v>0.38700000000000001</v>
      </c>
      <c r="P64" s="29">
        <f>pivå!R63</f>
        <v>0.38100000000000001</v>
      </c>
      <c r="Q64" s="29">
        <f>pivå!S63</f>
        <v>0.4</v>
      </c>
      <c r="R64" s="29">
        <f>pivå!T63</f>
        <v>0.37</v>
      </c>
      <c r="S64" s="29">
        <f>pivå!U63</f>
        <v>0.371</v>
      </c>
      <c r="T64" s="29">
        <f>pivå!V63</f>
        <v>0.42399999999999999</v>
      </c>
      <c r="U64" s="29">
        <f>pivå!W63</f>
        <v>0.371</v>
      </c>
      <c r="V64" s="29">
        <f>pivå!X63</f>
        <v>0.41499999999999998</v>
      </c>
      <c r="W64" s="29">
        <f>pivå!Y63</f>
        <v>0.439</v>
      </c>
      <c r="X64" s="29">
        <f>pivå!Z63</f>
        <v>0.35099999999999998</v>
      </c>
      <c r="Y64" s="29">
        <f>pivå!AA63</f>
        <v>0.376</v>
      </c>
      <c r="Z64" s="29">
        <f>pivå!AB63</f>
        <v>0.45</v>
      </c>
      <c r="AA64" s="29">
        <f>pivå!AC63</f>
        <v>0.41599999999999998</v>
      </c>
      <c r="AB64" s="139">
        <f>pivå!AD63</f>
        <v>0.436</v>
      </c>
      <c r="AC64" s="152"/>
      <c r="AD64" s="154" t="e">
        <f>IF(Pilar!$B64=1,IF(pivå!AE63&gt;Tidigare_värde!AE63,-1,1),IF(pivå!AE63&lt;Tidigare_värde!AE63,-1,1))*((Tidigare_värde!AE63+1)/(Tidigare_värde!AE63+1))*((pivå!AE63+1)/(pivå!AE63+1))</f>
        <v>#VALUE!</v>
      </c>
      <c r="AE64" s="153" t="e">
        <f>IF(Pilar!$B64=1,IF(pivå!J63&gt;Tidigare_värde!J63,-1,1),IF(pivå!J63&lt;Tidigare_värde!J63,-1,1))*((Tidigare_värde!J63+1)/(Tidigare_värde!J63+1))*((pivå!J63+1)/(pivå!J63+1))</f>
        <v>#VALUE!</v>
      </c>
      <c r="AF64" s="153" t="e">
        <f>IF(Pilar!$B64=1,IF(pivå!K63&gt;Tidigare_värde!K63,-1,1),IF(pivå!K63&lt;Tidigare_värde!K63,-1,1))*((Tidigare_värde!K63+1)/(Tidigare_värde!K63+1))*((pivå!K63+1)/(pivå!K63+1))</f>
        <v>#VALUE!</v>
      </c>
      <c r="AG64" s="153" t="e">
        <f>IF(Pilar!$B64=1,IF(pivå!L63&gt;Tidigare_värde!L63,-1,1),IF(pivå!L63&lt;Tidigare_värde!L63,-1,1))*((Tidigare_värde!L63+1)/(Tidigare_värde!L63+1))*((pivå!L63+1)/(pivå!L63+1))</f>
        <v>#VALUE!</v>
      </c>
      <c r="AH64" s="153" t="e">
        <f>IF(Pilar!$B64=1,IF(pivå!M63&gt;Tidigare_värde!M63,-1,1),IF(pivå!M63&lt;Tidigare_värde!M63,-1,1))*((Tidigare_värde!M63+1)/(Tidigare_värde!M63+1))*((pivå!M63+1)/(pivå!M63+1))</f>
        <v>#VALUE!</v>
      </c>
      <c r="AI64" s="153" t="e">
        <f>IF(Pilar!$B64=1,IF(pivå!N63&gt;Tidigare_värde!N63,-1,1),IF(pivå!N63&lt;Tidigare_värde!N63,-1,1))*((Tidigare_värde!N63+1)/(Tidigare_värde!N63+1))*((pivå!N63+1)/(pivå!N63+1))</f>
        <v>#VALUE!</v>
      </c>
      <c r="AJ64" s="153" t="e">
        <f>IF(Pilar!$B64=1,IF(pivå!O63&gt;Tidigare_värde!O63,-1,1),IF(pivå!O63&lt;Tidigare_värde!O63,-1,1))*((Tidigare_värde!O63+1)/(Tidigare_värde!O63+1))*((pivå!O63+1)/(pivå!O63+1))</f>
        <v>#VALUE!</v>
      </c>
      <c r="AK64" s="153" t="e">
        <f>IF(Pilar!$B64=1,IF(pivå!P63&gt;Tidigare_värde!P63,-1,1),IF(pivå!P63&lt;Tidigare_värde!P63,-1,1))*((Tidigare_värde!P63+1)/(Tidigare_värde!P63+1))*((pivå!P63+1)/(pivå!P63+1))</f>
        <v>#VALUE!</v>
      </c>
      <c r="AL64" s="153" t="e">
        <f>IF(Pilar!$B64=1,IF(pivå!Q63&gt;Tidigare_värde!Q63,-1,1),IF(pivå!Q63&lt;Tidigare_värde!Q63,-1,1))*((Tidigare_värde!Q63+1)/(Tidigare_värde!Q63+1))*((pivå!Q63+1)/(pivå!Q63+1))</f>
        <v>#VALUE!</v>
      </c>
      <c r="AM64" s="153" t="e">
        <f>IF(Pilar!$B64=1,IF(pivå!R63&gt;Tidigare_värde!R63,-1,1),IF(pivå!R63&lt;Tidigare_värde!R63,-1,1))*((Tidigare_värde!R63+1)/(Tidigare_värde!R63+1))*((pivå!R63+1)/(pivå!R63+1))</f>
        <v>#VALUE!</v>
      </c>
      <c r="AN64" s="153" t="e">
        <f>IF(Pilar!$B64=1,IF(pivå!S63&gt;Tidigare_värde!S63,-1,1),IF(pivå!S63&lt;Tidigare_värde!S63,-1,1))*((Tidigare_värde!S63+1)/(Tidigare_värde!S63+1))*((pivå!S63+1)/(pivå!S63+1))</f>
        <v>#VALUE!</v>
      </c>
      <c r="AO64" s="153" t="e">
        <f>IF(Pilar!$B64=1,IF(pivå!T63&gt;Tidigare_värde!T63,-1,1),IF(pivå!T63&lt;Tidigare_värde!T63,-1,1))*((Tidigare_värde!T63+1)/(Tidigare_värde!T63+1))*((pivå!T63+1)/(pivå!T63+1))</f>
        <v>#VALUE!</v>
      </c>
      <c r="AP64" s="153" t="e">
        <f>IF(Pilar!$B64=1,IF(pivå!U63&gt;Tidigare_värde!U63,-1,1),IF(pivå!U63&lt;Tidigare_värde!U63,-1,1))*((Tidigare_värde!U63+1)/(Tidigare_värde!U63+1))*((pivå!U63+1)/(pivå!U63+1))</f>
        <v>#VALUE!</v>
      </c>
      <c r="AQ64" s="153" t="e">
        <f>IF(Pilar!$B64=1,IF(pivå!V63&gt;Tidigare_värde!V63,-1,1),IF(pivå!V63&lt;Tidigare_värde!V63,-1,1))*((Tidigare_värde!V63+1)/(Tidigare_värde!V63+1))*((pivå!V63+1)/(pivå!V63+1))</f>
        <v>#VALUE!</v>
      </c>
      <c r="AR64" s="153" t="e">
        <f>IF(Pilar!$B64=1,IF(pivå!W63&gt;Tidigare_värde!W63,-1,1),IF(pivå!W63&lt;Tidigare_värde!W63,-1,1))*((Tidigare_värde!W63+1)/(Tidigare_värde!W63+1))*((pivå!W63+1)/(pivå!W63+1))</f>
        <v>#VALUE!</v>
      </c>
      <c r="AS64" s="153" t="e">
        <f>IF(Pilar!$B64=1,IF(pivå!X63&gt;Tidigare_värde!X63,-1,1),IF(pivå!X63&lt;Tidigare_värde!X63,-1,1))*((Tidigare_värde!X63+1)/(Tidigare_värde!X63+1))*((pivå!X63+1)/(pivå!X63+1))</f>
        <v>#VALUE!</v>
      </c>
      <c r="AT64" s="153" t="e">
        <f>IF(Pilar!$B64=1,IF(pivå!Y63&gt;Tidigare_värde!Y63,-1,1),IF(pivå!Y63&lt;Tidigare_värde!Y63,-1,1))*((Tidigare_värde!Y63+1)/(Tidigare_värde!Y63+1))*((pivå!Y63+1)/(pivå!Y63+1))</f>
        <v>#VALUE!</v>
      </c>
      <c r="AU64" s="153" t="e">
        <f>IF(Pilar!$B64=1,IF(pivå!Z63&gt;Tidigare_värde!Z63,-1,1),IF(pivå!Z63&lt;Tidigare_värde!Z63,-1,1))*((Tidigare_värde!Z63+1)/(Tidigare_värde!Z63+1))*((pivå!Z63+1)/(pivå!Z63+1))</f>
        <v>#VALUE!</v>
      </c>
      <c r="AV64" s="153" t="e">
        <f>IF(Pilar!$B64=1,IF(pivå!AA63&gt;Tidigare_värde!AA63,-1,1),IF(pivå!AA63&lt;Tidigare_värde!AA63,-1,1))*((Tidigare_värde!AA63+1)/(Tidigare_värde!AA63+1))*((pivå!AA63+1)/(pivå!AA63+1))</f>
        <v>#VALUE!</v>
      </c>
      <c r="AW64" s="153" t="e">
        <f>IF(Pilar!$B64=1,IF(pivå!AB63&gt;Tidigare_värde!AB63,-1,1),IF(pivå!AB63&lt;Tidigare_värde!AB63,-1,1))*((Tidigare_värde!AB63+1)/(Tidigare_värde!AB63+1))*((pivå!AB63+1)/(pivå!AB63+1))</f>
        <v>#VALUE!</v>
      </c>
      <c r="AX64" s="153" t="e">
        <f>IF(Pilar!$B64=1,IF(pivå!AC63&gt;Tidigare_värde!AC63,-1,1),IF(pivå!AC63&lt;Tidigare_värde!AC63,-1,1))*((Tidigare_värde!AC63+1)/(Tidigare_värde!AC63+1))*((pivå!AC63+1)/(pivå!AC63+1))</f>
        <v>#VALUE!</v>
      </c>
      <c r="AY64" s="153" t="e">
        <f>IF(Pilar!$B64=1,IF(pivå!AD63&gt;Tidigare_värde!AD63,-1,1),IF(pivå!AD63&lt;Tidigare_värde!AD63,-1,1))*((Tidigare_värde!AD63+1)/(Tidigare_värde!AD63+1))*((pivå!AD63+1)/(pivå!AD63+1))</f>
        <v>#VALUE!</v>
      </c>
      <c r="AZ64" s="17"/>
      <c r="BA64" s="17"/>
      <c r="BB64" s="17"/>
      <c r="BC64" s="17"/>
      <c r="BD64" s="17"/>
      <c r="BE64" s="17"/>
      <c r="BF64" s="17"/>
      <c r="BG64" s="18">
        <f t="shared" si="0"/>
        <v>0.41499999999999998</v>
      </c>
      <c r="BH64" s="18" t="e">
        <f t="shared" si="1"/>
        <v>#DIV/0!</v>
      </c>
      <c r="BI64" s="19">
        <f t="shared" si="7"/>
        <v>0.4</v>
      </c>
      <c r="BJ64" s="19">
        <f t="shared" si="3"/>
        <v>0.376</v>
      </c>
      <c r="BM64" s="21">
        <f t="shared" si="8"/>
        <v>0.45</v>
      </c>
      <c r="BN64" s="22">
        <f t="shared" si="9"/>
        <v>0.29299999999999998</v>
      </c>
    </row>
    <row r="65" spans="1:66" s="20" customFormat="1" ht="10.5" customHeight="1">
      <c r="A65" s="116">
        <f t="shared" si="6"/>
        <v>0.34776190476190466</v>
      </c>
      <c r="B65" s="105">
        <f>pivå!I64</f>
        <v>0</v>
      </c>
      <c r="C65" s="120" t="str">
        <f>pivå!G64</f>
        <v>(tom)</v>
      </c>
      <c r="D65" s="103">
        <f>pivå!C64</f>
        <v>0</v>
      </c>
      <c r="E65" s="112">
        <f>pivå!D64</f>
        <v>0</v>
      </c>
      <c r="F65" s="15" t="str">
        <f>pivå!F64</f>
        <v>Patientrapporterat resultat av total höftprotesoperation. Män</v>
      </c>
      <c r="G65" s="35">
        <f>pivå!AE64</f>
        <v>0.35399999999999998</v>
      </c>
      <c r="H65" s="29">
        <f>pivå!J64</f>
        <v>0.35699999999999998</v>
      </c>
      <c r="I65" s="29">
        <f>pivå!K64</f>
        <v>0.318</v>
      </c>
      <c r="J65" s="29">
        <f>pivå!L64</f>
        <v>0.45400000000000001</v>
      </c>
      <c r="K65" s="29">
        <f>pivå!M64</f>
        <v>0.30099999999999999</v>
      </c>
      <c r="L65" s="29">
        <f>pivå!N64</f>
        <v>0.32700000000000001</v>
      </c>
      <c r="M65" s="29">
        <f>pivå!O64</f>
        <v>0.316</v>
      </c>
      <c r="N65" s="29">
        <f>pivå!P64</f>
        <v>0.29199999999999998</v>
      </c>
      <c r="O65" s="29">
        <f>pivå!Q64</f>
        <v>0.19400000000000001</v>
      </c>
      <c r="P65" s="29">
        <f>pivå!R64</f>
        <v>0.38500000000000001</v>
      </c>
      <c r="Q65" s="29">
        <f>pivå!S64</f>
        <v>0.378</v>
      </c>
      <c r="R65" s="29">
        <f>pivå!T64</f>
        <v>0.34799999999999998</v>
      </c>
      <c r="S65" s="29">
        <f>pivå!U64</f>
        <v>0.34300000000000003</v>
      </c>
      <c r="T65" s="29">
        <f>pivå!V64</f>
        <v>0.29199999999999998</v>
      </c>
      <c r="U65" s="29">
        <f>pivå!W64</f>
        <v>0.30499999999999999</v>
      </c>
      <c r="V65" s="29">
        <f>pivå!X64</f>
        <v>0.443</v>
      </c>
      <c r="W65" s="29">
        <f>pivå!Y64</f>
        <v>0.38500000000000001</v>
      </c>
      <c r="X65" s="29">
        <f>pivå!Z64</f>
        <v>0.35099999999999998</v>
      </c>
      <c r="Y65" s="29">
        <f>pivå!AA64</f>
        <v>0.374</v>
      </c>
      <c r="Z65" s="29">
        <f>pivå!AB64</f>
        <v>0.36399999999999999</v>
      </c>
      <c r="AA65" s="29">
        <f>pivå!AC64</f>
        <v>0.39800000000000002</v>
      </c>
      <c r="AB65" s="139">
        <f>pivå!AD64</f>
        <v>0.378</v>
      </c>
      <c r="AC65" s="152"/>
      <c r="AD65" s="154" t="e">
        <f>IF(Pilar!$B65=1,IF(pivå!AE64&gt;Tidigare_värde!AE64,-1,1),IF(pivå!AE64&lt;Tidigare_värde!AE64,-1,1))*((Tidigare_värde!AE64+1)/(Tidigare_värde!AE64+1))*((pivå!AE64+1)/(pivå!AE64+1))</f>
        <v>#VALUE!</v>
      </c>
      <c r="AE65" s="153" t="e">
        <f>IF(Pilar!$B65=1,IF(pivå!J64&gt;Tidigare_värde!J64,-1,1),IF(pivå!J64&lt;Tidigare_värde!J64,-1,1))*((Tidigare_värde!J64+1)/(Tidigare_värde!J64+1))*((pivå!J64+1)/(pivå!J64+1))</f>
        <v>#VALUE!</v>
      </c>
      <c r="AF65" s="153" t="e">
        <f>IF(Pilar!$B65=1,IF(pivå!K64&gt;Tidigare_värde!K64,-1,1),IF(pivå!K64&lt;Tidigare_värde!K64,-1,1))*((Tidigare_värde!K64+1)/(Tidigare_värde!K64+1))*((pivå!K64+1)/(pivå!K64+1))</f>
        <v>#VALUE!</v>
      </c>
      <c r="AG65" s="153" t="e">
        <f>IF(Pilar!$B65=1,IF(pivå!L64&gt;Tidigare_värde!L64,-1,1),IF(pivå!L64&lt;Tidigare_värde!L64,-1,1))*((Tidigare_värde!L64+1)/(Tidigare_värde!L64+1))*((pivå!L64+1)/(pivå!L64+1))</f>
        <v>#VALUE!</v>
      </c>
      <c r="AH65" s="153" t="e">
        <f>IF(Pilar!$B65=1,IF(pivå!M64&gt;Tidigare_värde!M64,-1,1),IF(pivå!M64&lt;Tidigare_värde!M64,-1,1))*((Tidigare_värde!M64+1)/(Tidigare_värde!M64+1))*((pivå!M64+1)/(pivå!M64+1))</f>
        <v>#VALUE!</v>
      </c>
      <c r="AI65" s="153" t="e">
        <f>IF(Pilar!$B65=1,IF(pivå!N64&gt;Tidigare_värde!N64,-1,1),IF(pivå!N64&lt;Tidigare_värde!N64,-1,1))*((Tidigare_värde!N64+1)/(Tidigare_värde!N64+1))*((pivå!N64+1)/(pivå!N64+1))</f>
        <v>#VALUE!</v>
      </c>
      <c r="AJ65" s="153" t="e">
        <f>IF(Pilar!$B65=1,IF(pivå!O64&gt;Tidigare_värde!O64,-1,1),IF(pivå!O64&lt;Tidigare_värde!O64,-1,1))*((Tidigare_värde!O64+1)/(Tidigare_värde!O64+1))*((pivå!O64+1)/(pivå!O64+1))</f>
        <v>#VALUE!</v>
      </c>
      <c r="AK65" s="153" t="e">
        <f>IF(Pilar!$B65=1,IF(pivå!P64&gt;Tidigare_värde!P64,-1,1),IF(pivå!P64&lt;Tidigare_värde!P64,-1,1))*((Tidigare_värde!P64+1)/(Tidigare_värde!P64+1))*((pivå!P64+1)/(pivå!P64+1))</f>
        <v>#VALUE!</v>
      </c>
      <c r="AL65" s="153" t="e">
        <f>IF(Pilar!$B65=1,IF(pivå!Q64&gt;Tidigare_värde!Q64,-1,1),IF(pivå!Q64&lt;Tidigare_värde!Q64,-1,1))*((Tidigare_värde!Q64+1)/(Tidigare_värde!Q64+1))*((pivå!Q64+1)/(pivå!Q64+1))</f>
        <v>#VALUE!</v>
      </c>
      <c r="AM65" s="153" t="e">
        <f>IF(Pilar!$B65=1,IF(pivå!R64&gt;Tidigare_värde!R64,-1,1),IF(pivå!R64&lt;Tidigare_värde!R64,-1,1))*((Tidigare_värde!R64+1)/(Tidigare_värde!R64+1))*((pivå!R64+1)/(pivå!R64+1))</f>
        <v>#VALUE!</v>
      </c>
      <c r="AN65" s="153" t="e">
        <f>IF(Pilar!$B65=1,IF(pivå!S64&gt;Tidigare_värde!S64,-1,1),IF(pivå!S64&lt;Tidigare_värde!S64,-1,1))*((Tidigare_värde!S64+1)/(Tidigare_värde!S64+1))*((pivå!S64+1)/(pivå!S64+1))</f>
        <v>#VALUE!</v>
      </c>
      <c r="AO65" s="153" t="e">
        <f>IF(Pilar!$B65=1,IF(pivå!T64&gt;Tidigare_värde!T64,-1,1),IF(pivå!T64&lt;Tidigare_värde!T64,-1,1))*((Tidigare_värde!T64+1)/(Tidigare_värde!T64+1))*((pivå!T64+1)/(pivå!T64+1))</f>
        <v>#VALUE!</v>
      </c>
      <c r="AP65" s="153" t="e">
        <f>IF(Pilar!$B65=1,IF(pivå!U64&gt;Tidigare_värde!U64,-1,1),IF(pivå!U64&lt;Tidigare_värde!U64,-1,1))*((Tidigare_värde!U64+1)/(Tidigare_värde!U64+1))*((pivå!U64+1)/(pivå!U64+1))</f>
        <v>#VALUE!</v>
      </c>
      <c r="AQ65" s="153" t="e">
        <f>IF(Pilar!$B65=1,IF(pivå!V64&gt;Tidigare_värde!V64,-1,1),IF(pivå!V64&lt;Tidigare_värde!V64,-1,1))*((Tidigare_värde!V64+1)/(Tidigare_värde!V64+1))*((pivå!V64+1)/(pivå!V64+1))</f>
        <v>#VALUE!</v>
      </c>
      <c r="AR65" s="153" t="e">
        <f>IF(Pilar!$B65=1,IF(pivå!W64&gt;Tidigare_värde!W64,-1,1),IF(pivå!W64&lt;Tidigare_värde!W64,-1,1))*((Tidigare_värde!W64+1)/(Tidigare_värde!W64+1))*((pivå!W64+1)/(pivå!W64+1))</f>
        <v>#VALUE!</v>
      </c>
      <c r="AS65" s="153" t="e">
        <f>IF(Pilar!$B65=1,IF(pivå!X64&gt;Tidigare_värde!X64,-1,1),IF(pivå!X64&lt;Tidigare_värde!X64,-1,1))*((Tidigare_värde!X64+1)/(Tidigare_värde!X64+1))*((pivå!X64+1)/(pivå!X64+1))</f>
        <v>#VALUE!</v>
      </c>
      <c r="AT65" s="153" t="e">
        <f>IF(Pilar!$B65=1,IF(pivå!Y64&gt;Tidigare_värde!Y64,-1,1),IF(pivå!Y64&lt;Tidigare_värde!Y64,-1,1))*((Tidigare_värde!Y64+1)/(Tidigare_värde!Y64+1))*((pivå!Y64+1)/(pivå!Y64+1))</f>
        <v>#VALUE!</v>
      </c>
      <c r="AU65" s="153" t="e">
        <f>IF(Pilar!$B65=1,IF(pivå!Z64&gt;Tidigare_värde!Z64,-1,1),IF(pivå!Z64&lt;Tidigare_värde!Z64,-1,1))*((Tidigare_värde!Z64+1)/(Tidigare_värde!Z64+1))*((pivå!Z64+1)/(pivå!Z64+1))</f>
        <v>#VALUE!</v>
      </c>
      <c r="AV65" s="153" t="e">
        <f>IF(Pilar!$B65=1,IF(pivå!AA64&gt;Tidigare_värde!AA64,-1,1),IF(pivå!AA64&lt;Tidigare_värde!AA64,-1,1))*((Tidigare_värde!AA64+1)/(Tidigare_värde!AA64+1))*((pivå!AA64+1)/(pivå!AA64+1))</f>
        <v>#VALUE!</v>
      </c>
      <c r="AW65" s="153" t="e">
        <f>IF(Pilar!$B65=1,IF(pivå!AB64&gt;Tidigare_värde!AB64,-1,1),IF(pivå!AB64&lt;Tidigare_värde!AB64,-1,1))*((Tidigare_värde!AB64+1)/(Tidigare_värde!AB64+1))*((pivå!AB64+1)/(pivå!AB64+1))</f>
        <v>#VALUE!</v>
      </c>
      <c r="AX65" s="153" t="e">
        <f>IF(Pilar!$B65=1,IF(pivå!AC64&gt;Tidigare_värde!AC64,-1,1),IF(pivå!AC64&lt;Tidigare_värde!AC64,-1,1))*((Tidigare_värde!AC64+1)/(Tidigare_värde!AC64+1))*((pivå!AC64+1)/(pivå!AC64+1))</f>
        <v>#VALUE!</v>
      </c>
      <c r="AY65" s="153" t="e">
        <f>IF(Pilar!$B65=1,IF(pivå!AD64&gt;Tidigare_värde!AD64,-1,1),IF(pivå!AD64&lt;Tidigare_värde!AD64,-1,1))*((Tidigare_värde!AD64+1)/(Tidigare_värde!AD64+1))*((pivå!AD64+1)/(pivå!AD64+1))</f>
        <v>#VALUE!</v>
      </c>
      <c r="AZ65" s="17"/>
      <c r="BA65" s="17"/>
      <c r="BB65" s="17"/>
      <c r="BC65" s="17"/>
      <c r="BD65" s="17"/>
      <c r="BE65" s="17"/>
      <c r="BF65" s="17"/>
      <c r="BG65" s="18">
        <f t="shared" si="0"/>
        <v>0.378</v>
      </c>
      <c r="BH65" s="18" t="e">
        <f t="shared" si="1"/>
        <v>#DIV/0!</v>
      </c>
      <c r="BI65" s="19">
        <f t="shared" si="7"/>
        <v>0.374</v>
      </c>
      <c r="BJ65" s="19">
        <f t="shared" si="3"/>
        <v>0.32700000000000001</v>
      </c>
      <c r="BM65" s="21">
        <f t="shared" si="8"/>
        <v>0.45400000000000001</v>
      </c>
      <c r="BN65" s="22">
        <f t="shared" si="9"/>
        <v>0.19400000000000001</v>
      </c>
    </row>
    <row r="66" spans="1:66" s="20" customFormat="1" ht="10.5" customHeight="1">
      <c r="A66" s="116">
        <f t="shared" si="6"/>
        <v>0.3699047619047619</v>
      </c>
      <c r="B66" s="105">
        <f>pivå!I65</f>
        <v>0</v>
      </c>
      <c r="C66" s="120" t="str">
        <f>pivå!G65</f>
        <v>(tom)</v>
      </c>
      <c r="D66" s="103">
        <f>pivå!C65</f>
        <v>0</v>
      </c>
      <c r="E66" s="112">
        <f>pivå!D65</f>
        <v>0</v>
      </c>
      <c r="F66" s="15" t="str">
        <f>pivå!F65</f>
        <v>Patientrapporterat resultat av total höftprotesoperation</v>
      </c>
      <c r="G66" s="35">
        <f>pivå!AE65</f>
        <v>0.372</v>
      </c>
      <c r="H66" s="29">
        <f>pivå!J65</f>
        <v>0.38</v>
      </c>
      <c r="I66" s="29">
        <f>pivå!K65</f>
        <v>0.35599999999999998</v>
      </c>
      <c r="J66" s="29">
        <f>pivå!L65</f>
        <v>0.443</v>
      </c>
      <c r="K66" s="29">
        <f>pivå!M65</f>
        <v>0.29699999999999999</v>
      </c>
      <c r="L66" s="29">
        <f>pivå!N65</f>
        <v>0.36299999999999999</v>
      </c>
      <c r="M66" s="29">
        <f>pivå!O65</f>
        <v>0.34899999999999998</v>
      </c>
      <c r="N66" s="29">
        <f>pivå!P65</f>
        <v>0.312</v>
      </c>
      <c r="O66" s="29">
        <f>pivå!Q65</f>
        <v>0.26100000000000001</v>
      </c>
      <c r="P66" s="29">
        <f>pivå!R65</f>
        <v>0.38300000000000001</v>
      </c>
      <c r="Q66" s="29">
        <f>pivå!S65</f>
        <v>0.39100000000000001</v>
      </c>
      <c r="R66" s="29">
        <f>pivå!T65</f>
        <v>0.36</v>
      </c>
      <c r="S66" s="29">
        <f>pivå!U65</f>
        <v>0.36</v>
      </c>
      <c r="T66" s="29">
        <f>pivå!V65</f>
        <v>0.37</v>
      </c>
      <c r="U66" s="29">
        <f>pivå!W65</f>
        <v>0.34100000000000003</v>
      </c>
      <c r="V66" s="29">
        <f>pivå!X65</f>
        <v>0.43</v>
      </c>
      <c r="W66" s="29">
        <f>pivå!Y65</f>
        <v>0.41699999999999998</v>
      </c>
      <c r="X66" s="29">
        <f>pivå!Z65</f>
        <v>0.35099999999999998</v>
      </c>
      <c r="Y66" s="29">
        <f>pivå!AA65</f>
        <v>0.375</v>
      </c>
      <c r="Z66" s="29">
        <f>pivå!AB65</f>
        <v>0.41</v>
      </c>
      <c r="AA66" s="29">
        <f>pivå!AC65</f>
        <v>0.40899999999999997</v>
      </c>
      <c r="AB66" s="139">
        <f>pivå!AD65</f>
        <v>0.41</v>
      </c>
      <c r="AC66" s="152"/>
      <c r="AD66" s="154" t="e">
        <f>IF(Pilar!$B66=1,IF(pivå!AE65&gt;Tidigare_värde!AE65,-1,1),IF(pivå!AE65&lt;Tidigare_värde!AE65,-1,1))*((Tidigare_värde!AE65+1)/(Tidigare_värde!AE65+1))*((pivå!AE65+1)/(pivå!AE65+1))</f>
        <v>#VALUE!</v>
      </c>
      <c r="AE66" s="153" t="e">
        <f>IF(Pilar!$B66=1,IF(pivå!J65&gt;Tidigare_värde!J65,-1,1),IF(pivå!J65&lt;Tidigare_värde!J65,-1,1))*((Tidigare_värde!J65+1)/(Tidigare_värde!J65+1))*((pivå!J65+1)/(pivå!J65+1))</f>
        <v>#VALUE!</v>
      </c>
      <c r="AF66" s="153" t="e">
        <f>IF(Pilar!$B66=1,IF(pivå!K65&gt;Tidigare_värde!K65,-1,1),IF(pivå!K65&lt;Tidigare_värde!K65,-1,1))*((Tidigare_värde!K65+1)/(Tidigare_värde!K65+1))*((pivå!K65+1)/(pivå!K65+1))</f>
        <v>#VALUE!</v>
      </c>
      <c r="AG66" s="153" t="e">
        <f>IF(Pilar!$B66=1,IF(pivå!L65&gt;Tidigare_värde!L65,-1,1),IF(pivå!L65&lt;Tidigare_värde!L65,-1,1))*((Tidigare_värde!L65+1)/(Tidigare_värde!L65+1))*((pivå!L65+1)/(pivå!L65+1))</f>
        <v>#VALUE!</v>
      </c>
      <c r="AH66" s="153" t="e">
        <f>IF(Pilar!$B66=1,IF(pivå!M65&gt;Tidigare_värde!M65,-1,1),IF(pivå!M65&lt;Tidigare_värde!M65,-1,1))*((Tidigare_värde!M65+1)/(Tidigare_värde!M65+1))*((pivå!M65+1)/(pivå!M65+1))</f>
        <v>#VALUE!</v>
      </c>
      <c r="AI66" s="153" t="e">
        <f>IF(Pilar!$B66=1,IF(pivå!N65&gt;Tidigare_värde!N65,-1,1),IF(pivå!N65&lt;Tidigare_värde!N65,-1,1))*((Tidigare_värde!N65+1)/(Tidigare_värde!N65+1))*((pivå!N65+1)/(pivå!N65+1))</f>
        <v>#VALUE!</v>
      </c>
      <c r="AJ66" s="153" t="e">
        <f>IF(Pilar!$B66=1,IF(pivå!O65&gt;Tidigare_värde!O65,-1,1),IF(pivå!O65&lt;Tidigare_värde!O65,-1,1))*((Tidigare_värde!O65+1)/(Tidigare_värde!O65+1))*((pivå!O65+1)/(pivå!O65+1))</f>
        <v>#VALUE!</v>
      </c>
      <c r="AK66" s="153" t="e">
        <f>IF(Pilar!$B66=1,IF(pivå!P65&gt;Tidigare_värde!P65,-1,1),IF(pivå!P65&lt;Tidigare_värde!P65,-1,1))*((Tidigare_värde!P65+1)/(Tidigare_värde!P65+1))*((pivå!P65+1)/(pivå!P65+1))</f>
        <v>#VALUE!</v>
      </c>
      <c r="AL66" s="153" t="e">
        <f>IF(Pilar!$B66=1,IF(pivå!Q65&gt;Tidigare_värde!Q65,-1,1),IF(pivå!Q65&lt;Tidigare_värde!Q65,-1,1))*((Tidigare_värde!Q65+1)/(Tidigare_värde!Q65+1))*((pivå!Q65+1)/(pivå!Q65+1))</f>
        <v>#VALUE!</v>
      </c>
      <c r="AM66" s="153" t="e">
        <f>IF(Pilar!$B66=1,IF(pivå!R65&gt;Tidigare_värde!R65,-1,1),IF(pivå!R65&lt;Tidigare_värde!R65,-1,1))*((Tidigare_värde!R65+1)/(Tidigare_värde!R65+1))*((pivå!R65+1)/(pivå!R65+1))</f>
        <v>#VALUE!</v>
      </c>
      <c r="AN66" s="153" t="e">
        <f>IF(Pilar!$B66=1,IF(pivå!S65&gt;Tidigare_värde!S65,-1,1),IF(pivå!S65&lt;Tidigare_värde!S65,-1,1))*((Tidigare_värde!S65+1)/(Tidigare_värde!S65+1))*((pivå!S65+1)/(pivå!S65+1))</f>
        <v>#VALUE!</v>
      </c>
      <c r="AO66" s="153" t="e">
        <f>IF(Pilar!$B66=1,IF(pivå!T65&gt;Tidigare_värde!T65,-1,1),IF(pivå!T65&lt;Tidigare_värde!T65,-1,1))*((Tidigare_värde!T65+1)/(Tidigare_värde!T65+1))*((pivå!T65+1)/(pivå!T65+1))</f>
        <v>#VALUE!</v>
      </c>
      <c r="AP66" s="153" t="e">
        <f>IF(Pilar!$B66=1,IF(pivå!U65&gt;Tidigare_värde!U65,-1,1),IF(pivå!U65&lt;Tidigare_värde!U65,-1,1))*((Tidigare_värde!U65+1)/(Tidigare_värde!U65+1))*((pivå!U65+1)/(pivå!U65+1))</f>
        <v>#VALUE!</v>
      </c>
      <c r="AQ66" s="153" t="e">
        <f>IF(Pilar!$B66=1,IF(pivå!V65&gt;Tidigare_värde!V65,-1,1),IF(pivå!V65&lt;Tidigare_värde!V65,-1,1))*((Tidigare_värde!V65+1)/(Tidigare_värde!V65+1))*((pivå!V65+1)/(pivå!V65+1))</f>
        <v>#VALUE!</v>
      </c>
      <c r="AR66" s="153" t="e">
        <f>IF(Pilar!$B66=1,IF(pivå!W65&gt;Tidigare_värde!W65,-1,1),IF(pivå!W65&lt;Tidigare_värde!W65,-1,1))*((Tidigare_värde!W65+1)/(Tidigare_värde!W65+1))*((pivå!W65+1)/(pivå!W65+1))</f>
        <v>#VALUE!</v>
      </c>
      <c r="AS66" s="153" t="e">
        <f>IF(Pilar!$B66=1,IF(pivå!X65&gt;Tidigare_värde!X65,-1,1),IF(pivå!X65&lt;Tidigare_värde!X65,-1,1))*((Tidigare_värde!X65+1)/(Tidigare_värde!X65+1))*((pivå!X65+1)/(pivå!X65+1))</f>
        <v>#VALUE!</v>
      </c>
      <c r="AT66" s="153" t="e">
        <f>IF(Pilar!$B66=1,IF(pivå!Y65&gt;Tidigare_värde!Y65,-1,1),IF(pivå!Y65&lt;Tidigare_värde!Y65,-1,1))*((Tidigare_värde!Y65+1)/(Tidigare_värde!Y65+1))*((pivå!Y65+1)/(pivå!Y65+1))</f>
        <v>#VALUE!</v>
      </c>
      <c r="AU66" s="153" t="e">
        <f>IF(Pilar!$B66=1,IF(pivå!Z65&gt;Tidigare_värde!Z65,-1,1),IF(pivå!Z65&lt;Tidigare_värde!Z65,-1,1))*((Tidigare_värde!Z65+1)/(Tidigare_värde!Z65+1))*((pivå!Z65+1)/(pivå!Z65+1))</f>
        <v>#VALUE!</v>
      </c>
      <c r="AV66" s="153" t="e">
        <f>IF(Pilar!$B66=1,IF(pivå!AA65&gt;Tidigare_värde!AA65,-1,1),IF(pivå!AA65&lt;Tidigare_värde!AA65,-1,1))*((Tidigare_värde!AA65+1)/(Tidigare_värde!AA65+1))*((pivå!AA65+1)/(pivå!AA65+1))</f>
        <v>#VALUE!</v>
      </c>
      <c r="AW66" s="153" t="e">
        <f>IF(Pilar!$B66=1,IF(pivå!AB65&gt;Tidigare_värde!AB65,-1,1),IF(pivå!AB65&lt;Tidigare_värde!AB65,-1,1))*((Tidigare_värde!AB65+1)/(Tidigare_värde!AB65+1))*((pivå!AB65+1)/(pivå!AB65+1))</f>
        <v>#VALUE!</v>
      </c>
      <c r="AX66" s="153" t="e">
        <f>IF(Pilar!$B66=1,IF(pivå!AC65&gt;Tidigare_värde!AC65,-1,1),IF(pivå!AC65&lt;Tidigare_värde!AC65,-1,1))*((Tidigare_värde!AC65+1)/(Tidigare_värde!AC65+1))*((pivå!AC65+1)/(pivå!AC65+1))</f>
        <v>#VALUE!</v>
      </c>
      <c r="AY66" s="153" t="e">
        <f>IF(Pilar!$B66=1,IF(pivå!AD65&gt;Tidigare_värde!AD65,-1,1),IF(pivå!AD65&lt;Tidigare_värde!AD65,-1,1))*((Tidigare_värde!AD65+1)/(Tidigare_värde!AD65+1))*((pivå!AD65+1)/(pivå!AD65+1))</f>
        <v>#VALUE!</v>
      </c>
      <c r="AZ66" s="17"/>
      <c r="BA66" s="17"/>
      <c r="BB66" s="17"/>
      <c r="BC66" s="17"/>
      <c r="BD66" s="17"/>
      <c r="BE66" s="17"/>
      <c r="BF66" s="17"/>
      <c r="BG66" s="18">
        <f t="shared" si="0"/>
        <v>0.39100000000000001</v>
      </c>
      <c r="BH66" s="18" t="e">
        <f t="shared" si="1"/>
        <v>#DIV/0!</v>
      </c>
      <c r="BI66" s="19">
        <f t="shared" si="7"/>
        <v>0.38300000000000001</v>
      </c>
      <c r="BJ66" s="19">
        <f t="shared" si="3"/>
        <v>0.36</v>
      </c>
      <c r="BM66" s="21">
        <f t="shared" si="8"/>
        <v>0.443</v>
      </c>
      <c r="BN66" s="22">
        <f t="shared" si="9"/>
        <v>0.26100000000000001</v>
      </c>
    </row>
    <row r="67" spans="1:66" s="20" customFormat="1" ht="10.5" customHeight="1">
      <c r="A67" s="116">
        <f t="shared" si="6"/>
        <v>2.9867809523809528</v>
      </c>
      <c r="B67" s="105">
        <f>pivå!I66</f>
        <v>1</v>
      </c>
      <c r="C67" s="120" t="str">
        <f>pivå!G66</f>
        <v>(tom)</v>
      </c>
      <c r="D67" s="103">
        <f>pivå!C66</f>
        <v>0</v>
      </c>
      <c r="E67" s="112">
        <f>pivå!D66</f>
        <v>43</v>
      </c>
      <c r="F67" s="15" t="str">
        <f>pivå!F66</f>
        <v>Oönskade händelser efter knä- och total höftprotesoperation. Kvinnor</v>
      </c>
      <c r="G67" s="34">
        <f>pivå!AE66</f>
        <v>3.0282</v>
      </c>
      <c r="H67" s="30">
        <f>pivå!J66</f>
        <v>3.2865000000000002</v>
      </c>
      <c r="I67" s="30">
        <f>pivå!K66</f>
        <v>2.9634</v>
      </c>
      <c r="J67" s="30">
        <f>pivå!L66</f>
        <v>2.3605</v>
      </c>
      <c r="K67" s="30">
        <f>pivå!M66</f>
        <v>4.0227000000000004</v>
      </c>
      <c r="L67" s="30">
        <f>pivå!N66</f>
        <v>3.3431000000000002</v>
      </c>
      <c r="M67" s="30">
        <f>pivå!O66</f>
        <v>2.6520000000000001</v>
      </c>
      <c r="N67" s="30">
        <f>pivå!P66</f>
        <v>2.2162999999999999</v>
      </c>
      <c r="O67" s="30">
        <f>pivå!Q66</f>
        <v>2.8540999999999999</v>
      </c>
      <c r="P67" s="30">
        <f>pivå!R66</f>
        <v>2.371</v>
      </c>
      <c r="Q67" s="30">
        <f>pivå!S66</f>
        <v>2.8873000000000002</v>
      </c>
      <c r="R67" s="30">
        <f>pivå!T66</f>
        <v>2.7597</v>
      </c>
      <c r="S67" s="30">
        <f>pivå!U66</f>
        <v>2.6002999999999998</v>
      </c>
      <c r="T67" s="30">
        <f>pivå!V66</f>
        <v>3.9418000000000002</v>
      </c>
      <c r="U67" s="30">
        <f>pivå!W66</f>
        <v>3.4239000000000002</v>
      </c>
      <c r="V67" s="30">
        <f>pivå!X66</f>
        <v>2.9140000000000001</v>
      </c>
      <c r="W67" s="30">
        <f>pivå!Y66</f>
        <v>3.1162000000000001</v>
      </c>
      <c r="X67" s="30">
        <f>pivå!Z66</f>
        <v>3.7847</v>
      </c>
      <c r="Y67" s="30">
        <f>pivå!AA66</f>
        <v>2.4872000000000001</v>
      </c>
      <c r="Z67" s="30">
        <f>pivå!AB66</f>
        <v>2.5211999999999999</v>
      </c>
      <c r="AA67" s="30">
        <f>pivå!AC66</f>
        <v>3.2824</v>
      </c>
      <c r="AB67" s="138">
        <f>pivå!AD66</f>
        <v>2.9340999999999999</v>
      </c>
      <c r="AC67" s="151"/>
      <c r="AD67" s="154">
        <f>IF(Pilar!$B67=1,IF(pivå!AE66&gt;Tidigare_värde!AE66,-1,1),IF(pivå!AE66&lt;Tidigare_värde!AE66,-1,1))*((Tidigare_värde!AE66+1)/(Tidigare_värde!AE66+1))*((pivå!AE66+1)/(pivå!AE66+1))</f>
        <v>1</v>
      </c>
      <c r="AE67" s="153">
        <f>IF(Pilar!$B67=1,IF(pivå!J66&gt;Tidigare_värde!J66,-1,1),IF(pivå!J66&lt;Tidigare_värde!J66,-1,1))*((Tidigare_värde!J66+1)/(Tidigare_värde!J66+1))*((pivå!J66+1)/(pivå!J66+1))</f>
        <v>1</v>
      </c>
      <c r="AF67" s="153">
        <f>IF(Pilar!$B67=1,IF(pivå!K66&gt;Tidigare_värde!K66,-1,1),IF(pivå!K66&lt;Tidigare_värde!K66,-1,1))*((Tidigare_värde!K66+1)/(Tidigare_värde!K66+1))*((pivå!K66+1)/(pivå!K66+1))</f>
        <v>1</v>
      </c>
      <c r="AG67" s="153">
        <f>IF(Pilar!$B67=1,IF(pivå!L66&gt;Tidigare_värde!L66,-1,1),IF(pivå!L66&lt;Tidigare_värde!L66,-1,1))*((Tidigare_värde!L66+1)/(Tidigare_värde!L66+1))*((pivå!L66+1)/(pivå!L66+1))</f>
        <v>-1</v>
      </c>
      <c r="AH67" s="153">
        <f>IF(Pilar!$B67=1,IF(pivå!M66&gt;Tidigare_värde!M66,-1,1),IF(pivå!M66&lt;Tidigare_värde!M66,-1,1))*((Tidigare_värde!M66+1)/(Tidigare_värde!M66+1))*((pivå!M66+1)/(pivå!M66+1))</f>
        <v>1</v>
      </c>
      <c r="AI67" s="153">
        <f>IF(Pilar!$B67=1,IF(pivå!N66&gt;Tidigare_värde!N66,-1,1),IF(pivå!N66&lt;Tidigare_värde!N66,-1,1))*((Tidigare_värde!N66+1)/(Tidigare_värde!N66+1))*((pivå!N66+1)/(pivå!N66+1))</f>
        <v>-1</v>
      </c>
      <c r="AJ67" s="153">
        <f>IF(Pilar!$B67=1,IF(pivå!O66&gt;Tidigare_värde!O66,-1,1),IF(pivå!O66&lt;Tidigare_värde!O66,-1,1))*((Tidigare_värde!O66+1)/(Tidigare_värde!O66+1))*((pivå!O66+1)/(pivå!O66+1))</f>
        <v>1</v>
      </c>
      <c r="AK67" s="153">
        <f>IF(Pilar!$B67=1,IF(pivå!P66&gt;Tidigare_värde!P66,-1,1),IF(pivå!P66&lt;Tidigare_värde!P66,-1,1))*((Tidigare_värde!P66+1)/(Tidigare_värde!P66+1))*((pivå!P66+1)/(pivå!P66+1))</f>
        <v>1</v>
      </c>
      <c r="AL67" s="153">
        <f>IF(Pilar!$B67=1,IF(pivå!Q66&gt;Tidigare_värde!Q66,-1,1),IF(pivå!Q66&lt;Tidigare_värde!Q66,-1,1))*((Tidigare_värde!Q66+1)/(Tidigare_värde!Q66+1))*((pivå!Q66+1)/(pivå!Q66+1))</f>
        <v>-1</v>
      </c>
      <c r="AM67" s="153">
        <f>IF(Pilar!$B67=1,IF(pivå!R66&gt;Tidigare_värde!R66,-1,1),IF(pivå!R66&lt;Tidigare_värde!R66,-1,1))*((Tidigare_värde!R66+1)/(Tidigare_värde!R66+1))*((pivå!R66+1)/(pivå!R66+1))</f>
        <v>1</v>
      </c>
      <c r="AN67" s="153">
        <f>IF(Pilar!$B67=1,IF(pivå!S66&gt;Tidigare_värde!S66,-1,1),IF(pivå!S66&lt;Tidigare_värde!S66,-1,1))*((Tidigare_värde!S66+1)/(Tidigare_värde!S66+1))*((pivå!S66+1)/(pivå!S66+1))</f>
        <v>-1</v>
      </c>
      <c r="AO67" s="153">
        <f>IF(Pilar!$B67=1,IF(pivå!T66&gt;Tidigare_värde!T66,-1,1),IF(pivå!T66&lt;Tidigare_värde!T66,-1,1))*((Tidigare_värde!T66+1)/(Tidigare_värde!T66+1))*((pivå!T66+1)/(pivå!T66+1))</f>
        <v>1</v>
      </c>
      <c r="AP67" s="153">
        <f>IF(Pilar!$B67=1,IF(pivå!U66&gt;Tidigare_värde!U66,-1,1),IF(pivå!U66&lt;Tidigare_värde!U66,-1,1))*((Tidigare_värde!U66+1)/(Tidigare_värde!U66+1))*((pivå!U66+1)/(pivå!U66+1))</f>
        <v>1</v>
      </c>
      <c r="AQ67" s="153">
        <f>IF(Pilar!$B67=1,IF(pivå!V66&gt;Tidigare_värde!V66,-1,1),IF(pivå!V66&lt;Tidigare_värde!V66,-1,1))*((Tidigare_värde!V66+1)/(Tidigare_värde!V66+1))*((pivå!V66+1)/(pivå!V66+1))</f>
        <v>-1</v>
      </c>
      <c r="AR67" s="153">
        <f>IF(Pilar!$B67=1,IF(pivå!W66&gt;Tidigare_värde!W66,-1,1),IF(pivå!W66&lt;Tidigare_värde!W66,-1,1))*((Tidigare_värde!W66+1)/(Tidigare_värde!W66+1))*((pivå!W66+1)/(pivå!W66+1))</f>
        <v>-1</v>
      </c>
      <c r="AS67" s="153">
        <f>IF(Pilar!$B67=1,IF(pivå!X66&gt;Tidigare_värde!X66,-1,1),IF(pivå!X66&lt;Tidigare_värde!X66,-1,1))*((Tidigare_värde!X66+1)/(Tidigare_värde!X66+1))*((pivå!X66+1)/(pivå!X66+1))</f>
        <v>-1</v>
      </c>
      <c r="AT67" s="153">
        <f>IF(Pilar!$B67=1,IF(pivå!Y66&gt;Tidigare_värde!Y66,-1,1),IF(pivå!Y66&lt;Tidigare_värde!Y66,-1,1))*((Tidigare_värde!Y66+1)/(Tidigare_värde!Y66+1))*((pivå!Y66+1)/(pivå!Y66+1))</f>
        <v>-1</v>
      </c>
      <c r="AU67" s="153">
        <f>IF(Pilar!$B67=1,IF(pivå!Z66&gt;Tidigare_värde!Z66,-1,1),IF(pivå!Z66&lt;Tidigare_värde!Z66,-1,1))*((Tidigare_värde!Z66+1)/(Tidigare_värde!Z66+1))*((pivå!Z66+1)/(pivå!Z66+1))</f>
        <v>-1</v>
      </c>
      <c r="AV67" s="153">
        <f>IF(Pilar!$B67=1,IF(pivå!AA66&gt;Tidigare_värde!AA66,-1,1),IF(pivå!AA66&lt;Tidigare_värde!AA66,-1,1))*((Tidigare_värde!AA66+1)/(Tidigare_värde!AA66+1))*((pivå!AA66+1)/(pivå!AA66+1))</f>
        <v>1</v>
      </c>
      <c r="AW67" s="153">
        <f>IF(Pilar!$B67=1,IF(pivå!AB66&gt;Tidigare_värde!AB66,-1,1),IF(pivå!AB66&lt;Tidigare_värde!AB66,-1,1))*((Tidigare_värde!AB66+1)/(Tidigare_värde!AB66+1))*((pivå!AB66+1)/(pivå!AB66+1))</f>
        <v>1</v>
      </c>
      <c r="AX67" s="153">
        <f>IF(Pilar!$B67=1,IF(pivå!AC66&gt;Tidigare_värde!AC66,-1,1),IF(pivå!AC66&lt;Tidigare_värde!AC66,-1,1))*((Tidigare_värde!AC66+1)/(Tidigare_värde!AC66+1))*((pivå!AC66+1)/(pivå!AC66+1))</f>
        <v>-1</v>
      </c>
      <c r="AY67" s="153">
        <f>IF(Pilar!$B67=1,IF(pivå!AD66&gt;Tidigare_värde!AD66,-1,1),IF(pivå!AD66&lt;Tidigare_värde!AD66,-1,1))*((Tidigare_värde!AD66+1)/(Tidigare_värde!AD66+1))*((pivå!AD66+1)/(pivå!AD66+1))</f>
        <v>1</v>
      </c>
      <c r="AZ67" s="17"/>
      <c r="BA67" s="17"/>
      <c r="BB67" s="17"/>
      <c r="BC67" s="17"/>
      <c r="BD67" s="17"/>
      <c r="BE67" s="17"/>
      <c r="BF67" s="17"/>
      <c r="BG67" s="18" t="e">
        <f t="shared" si="0"/>
        <v>#DIV/0!</v>
      </c>
      <c r="BH67" s="18">
        <f t="shared" si="1"/>
        <v>2.6520000000000001</v>
      </c>
      <c r="BI67" s="19">
        <f t="shared" si="7"/>
        <v>3.1162000000000001</v>
      </c>
      <c r="BJ67" s="19">
        <f t="shared" si="3"/>
        <v>2.7597</v>
      </c>
      <c r="BM67" s="21">
        <f t="shared" si="8"/>
        <v>4.0227000000000004</v>
      </c>
      <c r="BN67" s="22">
        <f t="shared" si="9"/>
        <v>2.2162999999999999</v>
      </c>
    </row>
    <row r="68" spans="1:66" s="20" customFormat="1" ht="10.5" customHeight="1">
      <c r="A68" s="116">
        <f t="shared" si="6"/>
        <v>4.1865238095238082</v>
      </c>
      <c r="B68" s="105">
        <f>pivå!I67</f>
        <v>1</v>
      </c>
      <c r="C68" s="120" t="str">
        <f>pivå!G67</f>
        <v>(tom)</v>
      </c>
      <c r="D68" s="103">
        <f>pivå!C67</f>
        <v>0</v>
      </c>
      <c r="E68" s="112">
        <f>pivå!D67</f>
        <v>0</v>
      </c>
      <c r="F68" s="15" t="str">
        <f>pivå!F67</f>
        <v>Oönskade händelser efter knä- och total höftprotesoperation. Män</v>
      </c>
      <c r="G68" s="34">
        <f>pivå!AE67</f>
        <v>4.0388000000000002</v>
      </c>
      <c r="H68" s="30">
        <f>pivå!J67</f>
        <v>5.1872999999999996</v>
      </c>
      <c r="I68" s="30">
        <f>pivå!K67</f>
        <v>5.0076999999999998</v>
      </c>
      <c r="J68" s="30">
        <f>pivå!L67</f>
        <v>3.5968</v>
      </c>
      <c r="K68" s="30">
        <f>pivå!M67</f>
        <v>4.9924999999999997</v>
      </c>
      <c r="L68" s="30">
        <f>pivå!N67</f>
        <v>3.2486000000000002</v>
      </c>
      <c r="M68" s="30">
        <f>pivå!O67</f>
        <v>3.4815999999999998</v>
      </c>
      <c r="N68" s="30">
        <f>pivå!P67</f>
        <v>4.9648000000000003</v>
      </c>
      <c r="O68" s="30">
        <f>pivå!Q67</f>
        <v>5.9067999999999996</v>
      </c>
      <c r="P68" s="30">
        <f>pivå!R67</f>
        <v>5.1920999999999999</v>
      </c>
      <c r="Q68" s="30">
        <f>pivå!S67</f>
        <v>3.3660000000000001</v>
      </c>
      <c r="R68" s="30">
        <f>pivå!T67</f>
        <v>5.2180999999999997</v>
      </c>
      <c r="S68" s="30">
        <f>pivå!U67</f>
        <v>2.8180000000000001</v>
      </c>
      <c r="T68" s="30">
        <f>pivå!V67</f>
        <v>4.1153000000000004</v>
      </c>
      <c r="U68" s="30">
        <f>pivå!W67</f>
        <v>3.9072</v>
      </c>
      <c r="V68" s="30">
        <f>pivå!X67</f>
        <v>2.7642000000000002</v>
      </c>
      <c r="W68" s="30">
        <f>pivå!Y67</f>
        <v>4.6932999999999998</v>
      </c>
      <c r="X68" s="30">
        <f>pivå!Z67</f>
        <v>4.3243999999999998</v>
      </c>
      <c r="Y68" s="30">
        <f>pivå!AA67</f>
        <v>3.2793999999999999</v>
      </c>
      <c r="Z68" s="30">
        <f>pivå!AB67</f>
        <v>3.5362</v>
      </c>
      <c r="AA68" s="30">
        <f>pivå!AC67</f>
        <v>5.0522999999999998</v>
      </c>
      <c r="AB68" s="138">
        <f>pivå!AD67</f>
        <v>3.2644000000000002</v>
      </c>
      <c r="AC68" s="151"/>
      <c r="AD68" s="154">
        <f>IF(Pilar!$B68=1,IF(pivå!AE67&gt;Tidigare_värde!AE67,-1,1),IF(pivå!AE67&lt;Tidigare_värde!AE67,-1,1))*((Tidigare_värde!AE67+1)/(Tidigare_värde!AE67+1))*((pivå!AE67+1)/(pivå!AE67+1))</f>
        <v>1</v>
      </c>
      <c r="AE68" s="153">
        <f>IF(Pilar!$B68=1,IF(pivå!J67&gt;Tidigare_värde!J67,-1,1),IF(pivå!J67&lt;Tidigare_värde!J67,-1,1))*((Tidigare_värde!J67+1)/(Tidigare_värde!J67+1))*((pivå!J67+1)/(pivå!J67+1))</f>
        <v>-1</v>
      </c>
      <c r="AF68" s="153">
        <f>IF(Pilar!$B68=1,IF(pivå!K67&gt;Tidigare_värde!K67,-1,1),IF(pivå!K67&lt;Tidigare_värde!K67,-1,1))*((Tidigare_värde!K67+1)/(Tidigare_värde!K67+1))*((pivå!K67+1)/(pivå!K67+1))</f>
        <v>-1</v>
      </c>
      <c r="AG68" s="153">
        <f>IF(Pilar!$B68=1,IF(pivå!L67&gt;Tidigare_värde!L67,-1,1),IF(pivå!L67&lt;Tidigare_värde!L67,-1,1))*((Tidigare_värde!L67+1)/(Tidigare_värde!L67+1))*((pivå!L67+1)/(pivå!L67+1))</f>
        <v>-1</v>
      </c>
      <c r="AH68" s="153">
        <f>IF(Pilar!$B68=1,IF(pivå!M67&gt;Tidigare_värde!M67,-1,1),IF(pivå!M67&lt;Tidigare_värde!M67,-1,1))*((Tidigare_värde!M67+1)/(Tidigare_värde!M67+1))*((pivå!M67+1)/(pivå!M67+1))</f>
        <v>1</v>
      </c>
      <c r="AI68" s="153">
        <f>IF(Pilar!$B68=1,IF(pivå!N67&gt;Tidigare_värde!N67,-1,1),IF(pivå!N67&lt;Tidigare_värde!N67,-1,1))*((Tidigare_värde!N67+1)/(Tidigare_värde!N67+1))*((pivå!N67+1)/(pivå!N67+1))</f>
        <v>-1</v>
      </c>
      <c r="AJ68" s="153">
        <f>IF(Pilar!$B68=1,IF(pivå!O67&gt;Tidigare_värde!O67,-1,1),IF(pivå!O67&lt;Tidigare_värde!O67,-1,1))*((Tidigare_värde!O67+1)/(Tidigare_värde!O67+1))*((pivå!O67+1)/(pivå!O67+1))</f>
        <v>1</v>
      </c>
      <c r="AK68" s="153">
        <f>IF(Pilar!$B68=1,IF(pivå!P67&gt;Tidigare_värde!P67,-1,1),IF(pivå!P67&lt;Tidigare_värde!P67,-1,1))*((Tidigare_värde!P67+1)/(Tidigare_värde!P67+1))*((pivå!P67+1)/(pivå!P67+1))</f>
        <v>-1</v>
      </c>
      <c r="AL68" s="153">
        <f>IF(Pilar!$B68=1,IF(pivå!Q67&gt;Tidigare_värde!Q67,-1,1),IF(pivå!Q67&lt;Tidigare_värde!Q67,-1,1))*((Tidigare_värde!Q67+1)/(Tidigare_värde!Q67+1))*((pivå!Q67+1)/(pivå!Q67+1))</f>
        <v>-1</v>
      </c>
      <c r="AM68" s="153">
        <f>IF(Pilar!$B68=1,IF(pivå!R67&gt;Tidigare_värde!R67,-1,1),IF(pivå!R67&lt;Tidigare_värde!R67,-1,1))*((Tidigare_värde!R67+1)/(Tidigare_värde!R67+1))*((pivå!R67+1)/(pivå!R67+1))</f>
        <v>-1</v>
      </c>
      <c r="AN68" s="153">
        <f>IF(Pilar!$B68=1,IF(pivå!S67&gt;Tidigare_värde!S67,-1,1),IF(pivå!S67&lt;Tidigare_värde!S67,-1,1))*((Tidigare_värde!S67+1)/(Tidigare_värde!S67+1))*((pivå!S67+1)/(pivå!S67+1))</f>
        <v>1</v>
      </c>
      <c r="AO68" s="153">
        <f>IF(Pilar!$B68=1,IF(pivå!T67&gt;Tidigare_värde!T67,-1,1),IF(pivå!T67&lt;Tidigare_värde!T67,-1,1))*((Tidigare_värde!T67+1)/(Tidigare_värde!T67+1))*((pivå!T67+1)/(pivå!T67+1))</f>
        <v>-1</v>
      </c>
      <c r="AP68" s="153">
        <f>IF(Pilar!$B68=1,IF(pivå!U67&gt;Tidigare_värde!U67,-1,1),IF(pivå!U67&lt;Tidigare_värde!U67,-1,1))*((Tidigare_värde!U67+1)/(Tidigare_värde!U67+1))*((pivå!U67+1)/(pivå!U67+1))</f>
        <v>1</v>
      </c>
      <c r="AQ68" s="153">
        <f>IF(Pilar!$B68=1,IF(pivå!V67&gt;Tidigare_värde!V67,-1,1),IF(pivå!V67&lt;Tidigare_värde!V67,-1,1))*((Tidigare_värde!V67+1)/(Tidigare_värde!V67+1))*((pivå!V67+1)/(pivå!V67+1))</f>
        <v>1</v>
      </c>
      <c r="AR68" s="153">
        <f>IF(Pilar!$B68=1,IF(pivå!W67&gt;Tidigare_värde!W67,-1,1),IF(pivå!W67&lt;Tidigare_värde!W67,-1,1))*((Tidigare_värde!W67+1)/(Tidigare_värde!W67+1))*((pivå!W67+1)/(pivå!W67+1))</f>
        <v>1</v>
      </c>
      <c r="AS68" s="153">
        <f>IF(Pilar!$B68=1,IF(pivå!X67&gt;Tidigare_värde!X67,-1,1),IF(pivå!X67&lt;Tidigare_värde!X67,-1,1))*((Tidigare_värde!X67+1)/(Tidigare_värde!X67+1))*((pivå!X67+1)/(pivå!X67+1))</f>
        <v>1</v>
      </c>
      <c r="AT68" s="153">
        <f>IF(Pilar!$B68=1,IF(pivå!Y67&gt;Tidigare_värde!Y67,-1,1),IF(pivå!Y67&lt;Tidigare_värde!Y67,-1,1))*((Tidigare_värde!Y67+1)/(Tidigare_värde!Y67+1))*((pivå!Y67+1)/(pivå!Y67+1))</f>
        <v>-1</v>
      </c>
      <c r="AU68" s="153">
        <f>IF(Pilar!$B68=1,IF(pivå!Z67&gt;Tidigare_värde!Z67,-1,1),IF(pivå!Z67&lt;Tidigare_värde!Z67,-1,1))*((Tidigare_värde!Z67+1)/(Tidigare_värde!Z67+1))*((pivå!Z67+1)/(pivå!Z67+1))</f>
        <v>-1</v>
      </c>
      <c r="AV68" s="153">
        <f>IF(Pilar!$B68=1,IF(pivå!AA67&gt;Tidigare_värde!AA67,-1,1),IF(pivå!AA67&lt;Tidigare_värde!AA67,-1,1))*((Tidigare_värde!AA67+1)/(Tidigare_värde!AA67+1))*((pivå!AA67+1)/(pivå!AA67+1))</f>
        <v>1</v>
      </c>
      <c r="AW68" s="153">
        <f>IF(Pilar!$B68=1,IF(pivå!AB67&gt;Tidigare_värde!AB67,-1,1),IF(pivå!AB67&lt;Tidigare_värde!AB67,-1,1))*((Tidigare_värde!AB67+1)/(Tidigare_värde!AB67+1))*((pivå!AB67+1)/(pivå!AB67+1))</f>
        <v>1</v>
      </c>
      <c r="AX68" s="153">
        <f>IF(Pilar!$B68=1,IF(pivå!AC67&gt;Tidigare_värde!AC67,-1,1),IF(pivå!AC67&lt;Tidigare_värde!AC67,-1,1))*((Tidigare_värde!AC67+1)/(Tidigare_värde!AC67+1))*((pivå!AC67+1)/(pivå!AC67+1))</f>
        <v>1</v>
      </c>
      <c r="AY68" s="153">
        <f>IF(Pilar!$B68=1,IF(pivå!AD67&gt;Tidigare_värde!AD67,-1,1),IF(pivå!AD67&lt;Tidigare_värde!AD67,-1,1))*((Tidigare_värde!AD67+1)/(Tidigare_värde!AD67+1))*((pivå!AD67+1)/(pivå!AD67+1))</f>
        <v>1</v>
      </c>
      <c r="AZ68" s="17"/>
      <c r="BA68" s="17"/>
      <c r="BB68" s="17"/>
      <c r="BC68" s="17"/>
      <c r="BD68" s="17"/>
      <c r="BE68" s="17"/>
      <c r="BF68" s="17"/>
      <c r="BG68" s="18" t="e">
        <f t="shared" si="0"/>
        <v>#DIV/0!</v>
      </c>
      <c r="BH68" s="18">
        <f t="shared" si="1"/>
        <v>3.4815999999999998</v>
      </c>
      <c r="BI68" s="19">
        <f t="shared" si="7"/>
        <v>4.9648000000000003</v>
      </c>
      <c r="BJ68" s="19">
        <f t="shared" si="3"/>
        <v>3.5362</v>
      </c>
      <c r="BM68" s="21">
        <f t="shared" si="8"/>
        <v>5.9067999999999996</v>
      </c>
      <c r="BN68" s="22">
        <f t="shared" si="9"/>
        <v>2.7642000000000002</v>
      </c>
    </row>
    <row r="69" spans="1:66" s="20" customFormat="1" ht="10.5" customHeight="1">
      <c r="A69" s="116">
        <f t="shared" si="6"/>
        <v>3.4607238095238095</v>
      </c>
      <c r="B69" s="105">
        <f>pivå!I68</f>
        <v>1</v>
      </c>
      <c r="C69" s="120" t="str">
        <f>pivå!G68</f>
        <v>(tom)</v>
      </c>
      <c r="D69" s="103">
        <f>pivå!C68</f>
        <v>0</v>
      </c>
      <c r="E69" s="112">
        <f>pivå!D68</f>
        <v>0</v>
      </c>
      <c r="F69" s="15" t="str">
        <f>pivå!F68</f>
        <v>Oönskade händelser efter knä- och total höftprotesoperation</v>
      </c>
      <c r="G69" s="34">
        <f>pivå!AE68</f>
        <v>3.4194</v>
      </c>
      <c r="H69" s="30">
        <f>pivå!J68</f>
        <v>3.9033000000000002</v>
      </c>
      <c r="I69" s="30">
        <f>pivå!K68</f>
        <v>3.7867000000000002</v>
      </c>
      <c r="J69" s="30">
        <f>pivå!L68</f>
        <v>2.9066000000000001</v>
      </c>
      <c r="K69" s="30">
        <f>pivå!M68</f>
        <v>4.3730000000000002</v>
      </c>
      <c r="L69" s="30">
        <f>pivå!N68</f>
        <v>3.3304999999999998</v>
      </c>
      <c r="M69" s="30">
        <f>pivå!O68</f>
        <v>3.0026000000000002</v>
      </c>
      <c r="N69" s="30">
        <f>pivå!P68</f>
        <v>3.3515000000000001</v>
      </c>
      <c r="O69" s="30">
        <f>pivå!Q68</f>
        <v>4.0594999999999999</v>
      </c>
      <c r="P69" s="30">
        <f>pivå!R68</f>
        <v>3.4418000000000002</v>
      </c>
      <c r="Q69" s="30">
        <f>pivå!S68</f>
        <v>3.0834000000000001</v>
      </c>
      <c r="R69" s="30">
        <f>pivå!T68</f>
        <v>3.8573</v>
      </c>
      <c r="S69" s="30">
        <f>pivå!U68</f>
        <v>2.6976</v>
      </c>
      <c r="T69" s="30">
        <f>pivå!V68</f>
        <v>4.0991999999999997</v>
      </c>
      <c r="U69" s="30">
        <f>pivå!W68</f>
        <v>3.6143999999999998</v>
      </c>
      <c r="V69" s="30">
        <f>pivå!X68</f>
        <v>2.8908</v>
      </c>
      <c r="W69" s="30">
        <f>pivå!Y68</f>
        <v>3.7298</v>
      </c>
      <c r="X69" s="30">
        <f>pivå!Z68</f>
        <v>3.9643999999999999</v>
      </c>
      <c r="Y69" s="30">
        <f>pivå!AA68</f>
        <v>2.7486999999999999</v>
      </c>
      <c r="Z69" s="30">
        <f>pivå!AB68</f>
        <v>2.8685999999999998</v>
      </c>
      <c r="AA69" s="30">
        <f>pivå!AC68</f>
        <v>3.9756999999999998</v>
      </c>
      <c r="AB69" s="138">
        <f>pivå!AD68</f>
        <v>2.9897999999999998</v>
      </c>
      <c r="AC69" s="151"/>
      <c r="AD69" s="154">
        <f>IF(Pilar!$B69=1,IF(pivå!AE68&gt;Tidigare_värde!AE68,-1,1),IF(pivå!AE68&lt;Tidigare_värde!AE68,-1,1))*((Tidigare_värde!AE68+1)/(Tidigare_värde!AE68+1))*((pivå!AE68+1)/(pivå!AE68+1))</f>
        <v>1</v>
      </c>
      <c r="AE69" s="153">
        <f>IF(Pilar!$B69=1,IF(pivå!J68&gt;Tidigare_värde!J68,-1,1),IF(pivå!J68&lt;Tidigare_värde!J68,-1,1))*((Tidigare_värde!J68+1)/(Tidigare_värde!J68+1))*((pivå!J68+1)/(pivå!J68+1))</f>
        <v>1</v>
      </c>
      <c r="AF69" s="153">
        <f>IF(Pilar!$B69=1,IF(pivå!K68&gt;Tidigare_värde!K68,-1,1),IF(pivå!K68&lt;Tidigare_värde!K68,-1,1))*((Tidigare_värde!K68+1)/(Tidigare_värde!K68+1))*((pivå!K68+1)/(pivå!K68+1))</f>
        <v>-1</v>
      </c>
      <c r="AG69" s="153">
        <f>IF(Pilar!$B69=1,IF(pivå!L68&gt;Tidigare_värde!L68,-1,1),IF(pivå!L68&lt;Tidigare_värde!L68,-1,1))*((Tidigare_värde!L68+1)/(Tidigare_värde!L68+1))*((pivå!L68+1)/(pivå!L68+1))</f>
        <v>-1</v>
      </c>
      <c r="AH69" s="153">
        <f>IF(Pilar!$B69=1,IF(pivå!M68&gt;Tidigare_värde!M68,-1,1),IF(pivå!M68&lt;Tidigare_värde!M68,-1,1))*((Tidigare_värde!M68+1)/(Tidigare_värde!M68+1))*((pivå!M68+1)/(pivå!M68+1))</f>
        <v>1</v>
      </c>
      <c r="AI69" s="153">
        <f>IF(Pilar!$B69=1,IF(pivå!N68&gt;Tidigare_värde!N68,-1,1),IF(pivå!N68&lt;Tidigare_värde!N68,-1,1))*((Tidigare_värde!N68+1)/(Tidigare_värde!N68+1))*((pivå!N68+1)/(pivå!N68+1))</f>
        <v>-1</v>
      </c>
      <c r="AJ69" s="153">
        <f>IF(Pilar!$B69=1,IF(pivå!O68&gt;Tidigare_värde!O68,-1,1),IF(pivå!O68&lt;Tidigare_värde!O68,-1,1))*((Tidigare_värde!O68+1)/(Tidigare_värde!O68+1))*((pivå!O68+1)/(pivå!O68+1))</f>
        <v>1</v>
      </c>
      <c r="AK69" s="153">
        <f>IF(Pilar!$B69=1,IF(pivå!P68&gt;Tidigare_värde!P68,-1,1),IF(pivå!P68&lt;Tidigare_värde!P68,-1,1))*((Tidigare_värde!P68+1)/(Tidigare_värde!P68+1))*((pivå!P68+1)/(pivå!P68+1))</f>
        <v>-1</v>
      </c>
      <c r="AL69" s="153">
        <f>IF(Pilar!$B69=1,IF(pivå!Q68&gt;Tidigare_värde!Q68,-1,1),IF(pivå!Q68&lt;Tidigare_värde!Q68,-1,1))*((Tidigare_värde!Q68+1)/(Tidigare_värde!Q68+1))*((pivå!Q68+1)/(pivå!Q68+1))</f>
        <v>-1</v>
      </c>
      <c r="AM69" s="153">
        <f>IF(Pilar!$B69=1,IF(pivå!R68&gt;Tidigare_värde!R68,-1,1),IF(pivå!R68&lt;Tidigare_värde!R68,-1,1))*((Tidigare_värde!R68+1)/(Tidigare_värde!R68+1))*((pivå!R68+1)/(pivå!R68+1))</f>
        <v>-1</v>
      </c>
      <c r="AN69" s="153">
        <f>IF(Pilar!$B69=1,IF(pivå!S68&gt;Tidigare_värde!S68,-1,1),IF(pivå!S68&lt;Tidigare_värde!S68,-1,1))*((Tidigare_värde!S68+1)/(Tidigare_värde!S68+1))*((pivå!S68+1)/(pivå!S68+1))</f>
        <v>1</v>
      </c>
      <c r="AO69" s="153">
        <f>IF(Pilar!$B69=1,IF(pivå!T68&gt;Tidigare_värde!T68,-1,1),IF(pivå!T68&lt;Tidigare_värde!T68,-1,1))*((Tidigare_värde!T68+1)/(Tidigare_värde!T68+1))*((pivå!T68+1)/(pivå!T68+1))</f>
        <v>1</v>
      </c>
      <c r="AP69" s="153">
        <f>IF(Pilar!$B69=1,IF(pivå!U68&gt;Tidigare_värde!U68,-1,1),IF(pivå!U68&lt;Tidigare_värde!U68,-1,1))*((Tidigare_värde!U68+1)/(Tidigare_värde!U68+1))*((pivå!U68+1)/(pivå!U68+1))</f>
        <v>1</v>
      </c>
      <c r="AQ69" s="153">
        <f>IF(Pilar!$B69=1,IF(pivå!V68&gt;Tidigare_värde!V68,-1,1),IF(pivå!V68&lt;Tidigare_värde!V68,-1,1))*((Tidigare_värde!V68+1)/(Tidigare_värde!V68+1))*((pivå!V68+1)/(pivå!V68+1))</f>
        <v>1</v>
      </c>
      <c r="AR69" s="153">
        <f>IF(Pilar!$B69=1,IF(pivå!W68&gt;Tidigare_värde!W68,-1,1),IF(pivå!W68&lt;Tidigare_värde!W68,-1,1))*((Tidigare_värde!W68+1)/(Tidigare_värde!W68+1))*((pivå!W68+1)/(pivå!W68+1))</f>
        <v>-1</v>
      </c>
      <c r="AS69" s="153">
        <f>IF(Pilar!$B69=1,IF(pivå!X68&gt;Tidigare_värde!X68,-1,1),IF(pivå!X68&lt;Tidigare_värde!X68,-1,1))*((Tidigare_värde!X68+1)/(Tidigare_värde!X68+1))*((pivå!X68+1)/(pivå!X68+1))</f>
        <v>1</v>
      </c>
      <c r="AT69" s="153">
        <f>IF(Pilar!$B69=1,IF(pivå!Y68&gt;Tidigare_värde!Y68,-1,1),IF(pivå!Y68&lt;Tidigare_värde!Y68,-1,1))*((Tidigare_värde!Y68+1)/(Tidigare_värde!Y68+1))*((pivå!Y68+1)/(pivå!Y68+1))</f>
        <v>-1</v>
      </c>
      <c r="AU69" s="153">
        <f>IF(Pilar!$B69=1,IF(pivå!Z68&gt;Tidigare_värde!Z68,-1,1),IF(pivå!Z68&lt;Tidigare_värde!Z68,-1,1))*((Tidigare_värde!Z68+1)/(Tidigare_värde!Z68+1))*((pivå!Z68+1)/(pivå!Z68+1))</f>
        <v>-1</v>
      </c>
      <c r="AV69" s="153">
        <f>IF(Pilar!$B69=1,IF(pivå!AA68&gt;Tidigare_värde!AA68,-1,1),IF(pivå!AA68&lt;Tidigare_värde!AA68,-1,1))*((Tidigare_värde!AA68+1)/(Tidigare_värde!AA68+1))*((pivå!AA68+1)/(pivå!AA68+1))</f>
        <v>1</v>
      </c>
      <c r="AW69" s="153">
        <f>IF(Pilar!$B69=1,IF(pivå!AB68&gt;Tidigare_värde!AB68,-1,1),IF(pivå!AB68&lt;Tidigare_värde!AB68,-1,1))*((Tidigare_värde!AB68+1)/(Tidigare_värde!AB68+1))*((pivå!AB68+1)/(pivå!AB68+1))</f>
        <v>1</v>
      </c>
      <c r="AX69" s="153">
        <f>IF(Pilar!$B69=1,IF(pivå!AC68&gt;Tidigare_värde!AC68,-1,1),IF(pivå!AC68&lt;Tidigare_värde!AC68,-1,1))*((Tidigare_värde!AC68+1)/(Tidigare_värde!AC68+1))*((pivå!AC68+1)/(pivå!AC68+1))</f>
        <v>-1</v>
      </c>
      <c r="AY69" s="153">
        <f>IF(Pilar!$B69=1,IF(pivå!AD68&gt;Tidigare_värde!AD68,-1,1),IF(pivå!AD68&lt;Tidigare_värde!AD68,-1,1))*((Tidigare_värde!AD68+1)/(Tidigare_värde!AD68+1))*((pivå!AD68+1)/(pivå!AD68+1))</f>
        <v>1</v>
      </c>
      <c r="AZ69" s="17"/>
      <c r="BA69" s="17"/>
      <c r="BB69" s="17"/>
      <c r="BC69" s="17"/>
      <c r="BD69" s="17"/>
      <c r="BE69" s="17"/>
      <c r="BF69" s="17"/>
      <c r="BG69" s="18" t="e">
        <f t="shared" si="0"/>
        <v>#DIV/0!</v>
      </c>
      <c r="BH69" s="18">
        <f t="shared" si="1"/>
        <v>3.0026000000000002</v>
      </c>
      <c r="BI69" s="19">
        <f t="shared" si="7"/>
        <v>3.7867000000000002</v>
      </c>
      <c r="BJ69" s="19">
        <f t="shared" si="3"/>
        <v>3.0834000000000001</v>
      </c>
      <c r="BM69" s="21">
        <f t="shared" si="8"/>
        <v>4.3730000000000002</v>
      </c>
      <c r="BN69" s="22">
        <f t="shared" si="9"/>
        <v>2.6976</v>
      </c>
    </row>
    <row r="70" spans="1:66" s="20" customFormat="1" ht="10.5" customHeight="1">
      <c r="A70" s="116">
        <f t="shared" si="6"/>
        <v>23.722222222222221</v>
      </c>
      <c r="B70" s="105">
        <f>pivå!I69</f>
        <v>1</v>
      </c>
      <c r="C70" s="120" t="str">
        <f>pivå!G69</f>
        <v>(tom)</v>
      </c>
      <c r="D70" s="103">
        <f>pivå!C69</f>
        <v>0</v>
      </c>
      <c r="E70" s="112">
        <f>pivå!D69</f>
        <v>44</v>
      </c>
      <c r="F70" s="15" t="str">
        <f>pivå!F69</f>
        <v>Väntetid inför höftfrakturoperation. Kvinnor</v>
      </c>
      <c r="G70" s="31">
        <f>pivå!AE69</f>
        <v>27</v>
      </c>
      <c r="H70" s="16">
        <f>pivå!J69</f>
        <v>31</v>
      </c>
      <c r="I70" s="39" t="str">
        <f>pivå!K69</f>
        <v>us</v>
      </c>
      <c r="J70" s="16">
        <f>pivå!L69</f>
        <v>25</v>
      </c>
      <c r="K70" s="16">
        <f>pivå!M69</f>
        <v>23</v>
      </c>
      <c r="L70" s="16">
        <f>pivå!N69</f>
        <v>19</v>
      </c>
      <c r="M70" s="16">
        <f>pivå!O69</f>
        <v>26</v>
      </c>
      <c r="N70" s="16">
        <f>pivå!P69</f>
        <v>24</v>
      </c>
      <c r="O70" s="16">
        <f>pivå!Q69</f>
        <v>21</v>
      </c>
      <c r="P70" s="16">
        <f>pivå!R69</f>
        <v>26</v>
      </c>
      <c r="Q70" s="16">
        <f>pivå!S69</f>
        <v>29</v>
      </c>
      <c r="R70" s="16">
        <f>pivå!T69</f>
        <v>25</v>
      </c>
      <c r="S70" s="16">
        <f>pivå!U69</f>
        <v>29</v>
      </c>
      <c r="T70" s="16">
        <f>pivå!V69</f>
        <v>26</v>
      </c>
      <c r="U70" s="16">
        <f>pivå!W69</f>
        <v>25</v>
      </c>
      <c r="V70" s="39" t="str">
        <f>pivå!X69</f>
        <v>us</v>
      </c>
      <c r="W70" s="16">
        <f>pivå!Y69</f>
        <v>23</v>
      </c>
      <c r="X70" s="16">
        <f>pivå!Z69</f>
        <v>13</v>
      </c>
      <c r="Y70" s="16">
        <f>pivå!AA69</f>
        <v>17</v>
      </c>
      <c r="Z70" s="16">
        <f>pivå!AB69</f>
        <v>27</v>
      </c>
      <c r="AA70" s="16">
        <f>pivå!AC69</f>
        <v>18</v>
      </c>
      <c r="AB70" s="140" t="str">
        <f>pivå!AD69</f>
        <v>us</v>
      </c>
      <c r="AC70" s="150"/>
      <c r="AD70" s="154">
        <f>IF(Pilar!$B70=1,IF(pivå!AE69&gt;Tidigare_värde!AE69,-1,1),IF(pivå!AE69&lt;Tidigare_värde!AE69,-1,1))*((Tidigare_värde!AE69+1)/(Tidigare_värde!AE69+1))*((pivå!AE69+1)/(pivå!AE69+1))</f>
        <v>1</v>
      </c>
      <c r="AE70" s="153">
        <f>IF(Pilar!$B70=1,IF(pivå!J69&gt;Tidigare_värde!J69,-1,1),IF(pivå!J69&lt;Tidigare_värde!J69,-1,1))*((Tidigare_värde!J69+1)/(Tidigare_värde!J69+1))*((pivå!J69+1)/(pivå!J69+1))</f>
        <v>-1</v>
      </c>
      <c r="AF70" s="153" t="e">
        <f>IF(Pilar!$B70=1,IF(pivå!K69&gt;Tidigare_värde!K69,-1,1),IF(pivå!K69&lt;Tidigare_värde!K69,-1,1))*((Tidigare_värde!K69+1)/(Tidigare_värde!K69+1))*((pivå!K69+1)/(pivå!K69+1))</f>
        <v>#VALUE!</v>
      </c>
      <c r="AG70" s="153">
        <f>IF(Pilar!$B70=1,IF(pivå!L69&gt;Tidigare_värde!L69,-1,1),IF(pivå!L69&lt;Tidigare_värde!L69,-1,1))*((Tidigare_värde!L69+1)/(Tidigare_värde!L69+1))*((pivå!L69+1)/(pivå!L69+1))</f>
        <v>1</v>
      </c>
      <c r="AH70" s="153">
        <f>IF(Pilar!$B70=1,IF(pivå!M69&gt;Tidigare_värde!M69,-1,1),IF(pivå!M69&lt;Tidigare_värde!M69,-1,1))*((Tidigare_värde!M69+1)/(Tidigare_värde!M69+1))*((pivå!M69+1)/(pivå!M69+1))</f>
        <v>1</v>
      </c>
      <c r="AI70" s="153">
        <f>IF(Pilar!$B70=1,IF(pivå!N69&gt;Tidigare_värde!N69,-1,1),IF(pivå!N69&lt;Tidigare_värde!N69,-1,1))*((Tidigare_värde!N69+1)/(Tidigare_värde!N69+1))*((pivå!N69+1)/(pivå!N69+1))</f>
        <v>1</v>
      </c>
      <c r="AJ70" s="153">
        <f>IF(Pilar!$B70=1,IF(pivå!O69&gt;Tidigare_värde!O69,-1,1),IF(pivå!O69&lt;Tidigare_värde!O69,-1,1))*((Tidigare_värde!O69+1)/(Tidigare_värde!O69+1))*((pivå!O69+1)/(pivå!O69+1))</f>
        <v>1</v>
      </c>
      <c r="AK70" s="153">
        <f>IF(Pilar!$B70=1,IF(pivå!P69&gt;Tidigare_värde!P69,-1,1),IF(pivå!P69&lt;Tidigare_värde!P69,-1,1))*((Tidigare_värde!P69+1)/(Tidigare_värde!P69+1))*((pivå!P69+1)/(pivå!P69+1))</f>
        <v>-1</v>
      </c>
      <c r="AL70" s="153">
        <f>IF(Pilar!$B70=1,IF(pivå!Q69&gt;Tidigare_värde!Q69,-1,1),IF(pivå!Q69&lt;Tidigare_värde!Q69,-1,1))*((Tidigare_värde!Q69+1)/(Tidigare_värde!Q69+1))*((pivå!Q69+1)/(pivå!Q69+1))</f>
        <v>-1</v>
      </c>
      <c r="AM70" s="153">
        <f>IF(Pilar!$B70=1,IF(pivå!R69&gt;Tidigare_värde!R69,-1,1),IF(pivå!R69&lt;Tidigare_värde!R69,-1,1))*((Tidigare_värde!R69+1)/(Tidigare_värde!R69+1))*((pivå!R69+1)/(pivå!R69+1))</f>
        <v>-1</v>
      </c>
      <c r="AN70" s="153">
        <f>IF(Pilar!$B70=1,IF(pivå!S69&gt;Tidigare_värde!S69,-1,1),IF(pivå!S69&lt;Tidigare_värde!S69,-1,1))*((Tidigare_värde!S69+1)/(Tidigare_värde!S69+1))*((pivå!S69+1)/(pivå!S69+1))</f>
        <v>-1</v>
      </c>
      <c r="AO70" s="153">
        <f>IF(Pilar!$B70=1,IF(pivå!T69&gt;Tidigare_värde!T69,-1,1),IF(pivå!T69&lt;Tidigare_värde!T69,-1,1))*((Tidigare_värde!T69+1)/(Tidigare_värde!T69+1))*((pivå!T69+1)/(pivå!T69+1))</f>
        <v>-1</v>
      </c>
      <c r="AP70" s="153">
        <f>IF(Pilar!$B70=1,IF(pivå!U69&gt;Tidigare_värde!U69,-1,1),IF(pivå!U69&lt;Tidigare_värde!U69,-1,1))*((Tidigare_värde!U69+1)/(Tidigare_värde!U69+1))*((pivå!U69+1)/(pivå!U69+1))</f>
        <v>1</v>
      </c>
      <c r="AQ70" s="153">
        <f>IF(Pilar!$B70=1,IF(pivå!V69&gt;Tidigare_värde!V69,-1,1),IF(pivå!V69&lt;Tidigare_värde!V69,-1,1))*((Tidigare_värde!V69+1)/(Tidigare_värde!V69+1))*((pivå!V69+1)/(pivå!V69+1))</f>
        <v>1</v>
      </c>
      <c r="AR70" s="153">
        <f>IF(Pilar!$B70=1,IF(pivå!W69&gt;Tidigare_värde!W69,-1,1),IF(pivå!W69&lt;Tidigare_värde!W69,-1,1))*((Tidigare_värde!W69+1)/(Tidigare_värde!W69+1))*((pivå!W69+1)/(pivå!W69+1))</f>
        <v>-1</v>
      </c>
      <c r="AS70" s="153" t="e">
        <f>IF(Pilar!$B70=1,IF(pivå!X69&gt;Tidigare_värde!X69,-1,1),IF(pivå!X69&lt;Tidigare_värde!X69,-1,1))*((Tidigare_värde!X69+1)/(Tidigare_värde!X69+1))*((pivå!X69+1)/(pivå!X69+1))</f>
        <v>#VALUE!</v>
      </c>
      <c r="AT70" s="153">
        <f>IF(Pilar!$B70=1,IF(pivå!Y69&gt;Tidigare_värde!Y69,-1,1),IF(pivå!Y69&lt;Tidigare_värde!Y69,-1,1))*((Tidigare_värde!Y69+1)/(Tidigare_värde!Y69+1))*((pivå!Y69+1)/(pivå!Y69+1))</f>
        <v>-1</v>
      </c>
      <c r="AU70" s="153">
        <f>IF(Pilar!$B70=1,IF(pivå!Z69&gt;Tidigare_värde!Z69,-1,1),IF(pivå!Z69&lt;Tidigare_värde!Z69,-1,1))*((Tidigare_värde!Z69+1)/(Tidigare_värde!Z69+1))*((pivå!Z69+1)/(pivå!Z69+1))</f>
        <v>1</v>
      </c>
      <c r="AV70" s="153">
        <f>IF(Pilar!$B70=1,IF(pivå!AA69&gt;Tidigare_värde!AA69,-1,1),IF(pivå!AA69&lt;Tidigare_värde!AA69,-1,1))*((Tidigare_värde!AA69+1)/(Tidigare_värde!AA69+1))*((pivå!AA69+1)/(pivå!AA69+1))</f>
        <v>-1</v>
      </c>
      <c r="AW70" s="153">
        <f>IF(Pilar!$B70=1,IF(pivå!AB69&gt;Tidigare_värde!AB69,-1,1),IF(pivå!AB69&lt;Tidigare_värde!AB69,-1,1))*((Tidigare_värde!AB69+1)/(Tidigare_värde!AB69+1))*((pivå!AB69+1)/(pivå!AB69+1))</f>
        <v>-1</v>
      </c>
      <c r="AX70" s="153">
        <f>IF(Pilar!$B70=1,IF(pivå!AC69&gt;Tidigare_värde!AC69,-1,1),IF(pivå!AC69&lt;Tidigare_värde!AC69,-1,1))*((Tidigare_värde!AC69+1)/(Tidigare_värde!AC69+1))*((pivå!AC69+1)/(pivå!AC69+1))</f>
        <v>1</v>
      </c>
      <c r="AY70" s="153" t="e">
        <f>IF(Pilar!$B70=1,IF(pivå!AD69&gt;Tidigare_värde!AD69,-1,1),IF(pivå!AD69&lt;Tidigare_värde!AD69,-1,1))*((Tidigare_värde!AD69+1)/(Tidigare_värde!AD69+1))*((pivå!AD69+1)/(pivå!AD69+1))</f>
        <v>#VALUE!</v>
      </c>
      <c r="AZ70" s="17"/>
      <c r="BA70" s="17"/>
      <c r="BB70" s="17"/>
      <c r="BC70" s="17"/>
      <c r="BD70" s="17"/>
      <c r="BE70" s="17"/>
      <c r="BF70" s="17"/>
      <c r="BG70" s="18" t="e">
        <f t="shared" si="0"/>
        <v>#DIV/0!</v>
      </c>
      <c r="BH70" s="18">
        <f t="shared" si="1"/>
        <v>23</v>
      </c>
      <c r="BI70" s="19">
        <f t="shared" si="7"/>
        <v>26</v>
      </c>
      <c r="BJ70" s="19">
        <f t="shared" si="3"/>
        <v>24</v>
      </c>
      <c r="BM70" s="21">
        <f t="shared" si="8"/>
        <v>31</v>
      </c>
      <c r="BN70" s="22">
        <f t="shared" si="9"/>
        <v>13</v>
      </c>
    </row>
    <row r="71" spans="1:66" s="20" customFormat="1" ht="10.5" customHeight="1">
      <c r="A71" s="116">
        <f t="shared" si="6"/>
        <v>24.777777777777779</v>
      </c>
      <c r="B71" s="105">
        <f>pivå!I70</f>
        <v>1</v>
      </c>
      <c r="C71" s="120" t="str">
        <f>pivå!G70</f>
        <v>(tom)</v>
      </c>
      <c r="D71" s="103">
        <f>pivå!C70</f>
        <v>0</v>
      </c>
      <c r="E71" s="112">
        <f>pivå!D70</f>
        <v>0</v>
      </c>
      <c r="F71" s="15" t="str">
        <f>pivå!F70</f>
        <v>Väntetid inför höftfrakturoperation. Män</v>
      </c>
      <c r="G71" s="31">
        <f>pivå!AE70</f>
        <v>28</v>
      </c>
      <c r="H71" s="16">
        <f>pivå!J70</f>
        <v>29</v>
      </c>
      <c r="I71" s="39" t="str">
        <f>pivå!K70</f>
        <v>us</v>
      </c>
      <c r="J71" s="16">
        <f>pivå!L70</f>
        <v>30</v>
      </c>
      <c r="K71" s="16">
        <f>pivå!M70</f>
        <v>25</v>
      </c>
      <c r="L71" s="16">
        <f>pivå!N70</f>
        <v>20</v>
      </c>
      <c r="M71" s="16">
        <f>pivå!O70</f>
        <v>29</v>
      </c>
      <c r="N71" s="16">
        <f>pivå!P70</f>
        <v>20</v>
      </c>
      <c r="O71" s="16">
        <f>pivå!Q70</f>
        <v>26</v>
      </c>
      <c r="P71" s="16">
        <f>pivå!R70</f>
        <v>22</v>
      </c>
      <c r="Q71" s="16">
        <f>pivå!S70</f>
        <v>27</v>
      </c>
      <c r="R71" s="16">
        <f>pivå!T70</f>
        <v>26</v>
      </c>
      <c r="S71" s="16">
        <f>pivå!U70</f>
        <v>33</v>
      </c>
      <c r="T71" s="16">
        <f>pivå!V70</f>
        <v>22</v>
      </c>
      <c r="U71" s="16">
        <f>pivå!W70</f>
        <v>26</v>
      </c>
      <c r="V71" s="39" t="str">
        <f>pivå!X70</f>
        <v>us</v>
      </c>
      <c r="W71" s="16">
        <f>pivå!Y70</f>
        <v>22</v>
      </c>
      <c r="X71" s="16">
        <f>pivå!Z70</f>
        <v>17</v>
      </c>
      <c r="Y71" s="16">
        <f>pivå!AA70</f>
        <v>17</v>
      </c>
      <c r="Z71" s="16">
        <f>pivå!AB70</f>
        <v>35</v>
      </c>
      <c r="AA71" s="16">
        <f>pivå!AC70</f>
        <v>20</v>
      </c>
      <c r="AB71" s="140" t="str">
        <f>pivå!AD70</f>
        <v>us</v>
      </c>
      <c r="AC71" s="150"/>
      <c r="AD71" s="154">
        <f>IF(Pilar!$B71=1,IF(pivå!AE70&gt;Tidigare_värde!AE70,-1,1),IF(pivå!AE70&lt;Tidigare_värde!AE70,-1,1))*((Tidigare_värde!AE70+1)/(Tidigare_värde!AE70+1))*((pivå!AE70+1)/(pivå!AE70+1))</f>
        <v>1</v>
      </c>
      <c r="AE71" s="153">
        <f>IF(Pilar!$B71=1,IF(pivå!J70&gt;Tidigare_värde!J70,-1,1),IF(pivå!J70&lt;Tidigare_värde!J70,-1,1))*((Tidigare_värde!J70+1)/(Tidigare_värde!J70+1))*((pivå!J70+1)/(pivå!J70+1))</f>
        <v>-1</v>
      </c>
      <c r="AF71" s="153" t="e">
        <f>IF(Pilar!$B71=1,IF(pivå!K70&gt;Tidigare_värde!K70,-1,1),IF(pivå!K70&lt;Tidigare_värde!K70,-1,1))*((Tidigare_värde!K70+1)/(Tidigare_värde!K70+1))*((pivå!K70+1)/(pivå!K70+1))</f>
        <v>#VALUE!</v>
      </c>
      <c r="AG71" s="153">
        <f>IF(Pilar!$B71=1,IF(pivå!L70&gt;Tidigare_värde!L70,-1,1),IF(pivå!L70&lt;Tidigare_värde!L70,-1,1))*((Tidigare_värde!L70+1)/(Tidigare_värde!L70+1))*((pivå!L70+1)/(pivå!L70+1))</f>
        <v>-1</v>
      </c>
      <c r="AH71" s="153">
        <f>IF(Pilar!$B71=1,IF(pivå!M70&gt;Tidigare_värde!M70,-1,1),IF(pivå!M70&lt;Tidigare_värde!M70,-1,1))*((Tidigare_värde!M70+1)/(Tidigare_värde!M70+1))*((pivå!M70+1)/(pivå!M70+1))</f>
        <v>1</v>
      </c>
      <c r="AI71" s="153">
        <f>IF(Pilar!$B71=1,IF(pivå!N70&gt;Tidigare_värde!N70,-1,1),IF(pivå!N70&lt;Tidigare_värde!N70,-1,1))*((Tidigare_värde!N70+1)/(Tidigare_värde!N70+1))*((pivå!N70+1)/(pivå!N70+1))</f>
        <v>1</v>
      </c>
      <c r="AJ71" s="153">
        <f>IF(Pilar!$B71=1,IF(pivå!O70&gt;Tidigare_värde!O70,-1,1),IF(pivå!O70&lt;Tidigare_värde!O70,-1,1))*((Tidigare_värde!O70+1)/(Tidigare_värde!O70+1))*((pivå!O70+1)/(pivå!O70+1))</f>
        <v>1</v>
      </c>
      <c r="AK71" s="153">
        <f>IF(Pilar!$B71=1,IF(pivå!P70&gt;Tidigare_värde!P70,-1,1),IF(pivå!P70&lt;Tidigare_värde!P70,-1,1))*((Tidigare_värde!P70+1)/(Tidigare_värde!P70+1))*((pivå!P70+1)/(pivå!P70+1))</f>
        <v>1</v>
      </c>
      <c r="AL71" s="153">
        <f>IF(Pilar!$B71=1,IF(pivå!Q70&gt;Tidigare_värde!Q70,-1,1),IF(pivå!Q70&lt;Tidigare_värde!Q70,-1,1))*((Tidigare_värde!Q70+1)/(Tidigare_värde!Q70+1))*((pivå!Q70+1)/(pivå!Q70+1))</f>
        <v>-1</v>
      </c>
      <c r="AM71" s="153">
        <f>IF(Pilar!$B71=1,IF(pivå!R70&gt;Tidigare_värde!R70,-1,1),IF(pivå!R70&lt;Tidigare_värde!R70,-1,1))*((Tidigare_värde!R70+1)/(Tidigare_värde!R70+1))*((pivå!R70+1)/(pivå!R70+1))</f>
        <v>1</v>
      </c>
      <c r="AN71" s="153">
        <f>IF(Pilar!$B71=1,IF(pivå!S70&gt;Tidigare_värde!S70,-1,1),IF(pivå!S70&lt;Tidigare_värde!S70,-1,1))*((Tidigare_värde!S70+1)/(Tidigare_värde!S70+1))*((pivå!S70+1)/(pivå!S70+1))</f>
        <v>1</v>
      </c>
      <c r="AO71" s="153">
        <f>IF(Pilar!$B71=1,IF(pivå!T70&gt;Tidigare_värde!T70,-1,1),IF(pivå!T70&lt;Tidigare_värde!T70,-1,1))*((Tidigare_värde!T70+1)/(Tidigare_värde!T70+1))*((pivå!T70+1)/(pivå!T70+1))</f>
        <v>-1</v>
      </c>
      <c r="AP71" s="153">
        <f>IF(Pilar!$B71=1,IF(pivå!U70&gt;Tidigare_värde!U70,-1,1),IF(pivå!U70&lt;Tidigare_värde!U70,-1,1))*((Tidigare_värde!U70+1)/(Tidigare_värde!U70+1))*((pivå!U70+1)/(pivå!U70+1))</f>
        <v>1</v>
      </c>
      <c r="AQ71" s="153">
        <f>IF(Pilar!$B71=1,IF(pivå!V70&gt;Tidigare_värde!V70,-1,1),IF(pivå!V70&lt;Tidigare_värde!V70,-1,1))*((Tidigare_värde!V70+1)/(Tidigare_värde!V70+1))*((pivå!V70+1)/(pivå!V70+1))</f>
        <v>1</v>
      </c>
      <c r="AR71" s="153">
        <f>IF(Pilar!$B71=1,IF(pivå!W70&gt;Tidigare_värde!W70,-1,1),IF(pivå!W70&lt;Tidigare_värde!W70,-1,1))*((Tidigare_värde!W70+1)/(Tidigare_värde!W70+1))*((pivå!W70+1)/(pivå!W70+1))</f>
        <v>-1</v>
      </c>
      <c r="AS71" s="153" t="e">
        <f>IF(Pilar!$B71=1,IF(pivå!X70&gt;Tidigare_värde!X70,-1,1),IF(pivå!X70&lt;Tidigare_värde!X70,-1,1))*((Tidigare_värde!X70+1)/(Tidigare_värde!X70+1))*((pivå!X70+1)/(pivå!X70+1))</f>
        <v>#VALUE!</v>
      </c>
      <c r="AT71" s="153">
        <f>IF(Pilar!$B71=1,IF(pivå!Y70&gt;Tidigare_värde!Y70,-1,1),IF(pivå!Y70&lt;Tidigare_värde!Y70,-1,1))*((Tidigare_värde!Y70+1)/(Tidigare_värde!Y70+1))*((pivå!Y70+1)/(pivå!Y70+1))</f>
        <v>1</v>
      </c>
      <c r="AU71" s="153">
        <f>IF(Pilar!$B71=1,IF(pivå!Z70&gt;Tidigare_värde!Z70,-1,1),IF(pivå!Z70&lt;Tidigare_värde!Z70,-1,1))*((Tidigare_värde!Z70+1)/(Tidigare_värde!Z70+1))*((pivå!Z70+1)/(pivå!Z70+1))</f>
        <v>-1</v>
      </c>
      <c r="AV71" s="153">
        <f>IF(Pilar!$B71=1,IF(pivå!AA70&gt;Tidigare_värde!AA70,-1,1),IF(pivå!AA70&lt;Tidigare_värde!AA70,-1,1))*((Tidigare_värde!AA70+1)/(Tidigare_värde!AA70+1))*((pivå!AA70+1)/(pivå!AA70+1))</f>
        <v>1</v>
      </c>
      <c r="AW71" s="153">
        <f>IF(Pilar!$B71=1,IF(pivå!AB70&gt;Tidigare_värde!AB70,-1,1),IF(pivå!AB70&lt;Tidigare_värde!AB70,-1,1))*((Tidigare_värde!AB70+1)/(Tidigare_värde!AB70+1))*((pivå!AB70+1)/(pivå!AB70+1))</f>
        <v>-1</v>
      </c>
      <c r="AX71" s="153">
        <f>IF(Pilar!$B71=1,IF(pivå!AC70&gt;Tidigare_värde!AC70,-1,1),IF(pivå!AC70&lt;Tidigare_värde!AC70,-1,1))*((Tidigare_värde!AC70+1)/(Tidigare_värde!AC70+1))*((pivå!AC70+1)/(pivå!AC70+1))</f>
        <v>-1</v>
      </c>
      <c r="AY71" s="153" t="e">
        <f>IF(Pilar!$B71=1,IF(pivå!AD70&gt;Tidigare_värde!AD70,-1,1),IF(pivå!AD70&lt;Tidigare_värde!AD70,-1,1))*((Tidigare_värde!AD70+1)/(Tidigare_värde!AD70+1))*((pivå!AD70+1)/(pivå!AD70+1))</f>
        <v>#VALUE!</v>
      </c>
      <c r="AZ71" s="17"/>
      <c r="BA71" s="17"/>
      <c r="BB71" s="17"/>
      <c r="BC71" s="17"/>
      <c r="BD71" s="17"/>
      <c r="BE71" s="17"/>
      <c r="BF71" s="17"/>
      <c r="BG71" s="18" t="e">
        <f t="shared" ref="BG71:BG134" si="10">IF(B71=1,1/0,LARGE(H71:AB71,7))</f>
        <v>#DIV/0!</v>
      </c>
      <c r="BH71" s="18">
        <f t="shared" ref="BH71:BH134" si="11">IF(B71=1,SMALL(H71:AB71,7),1/0)</f>
        <v>22</v>
      </c>
      <c r="BI71" s="19">
        <f t="shared" ref="BI71:BI102" si="12">IF(B71=1,SMALL(H71:AB71,14),SMALL(H71:AB71,14))</f>
        <v>29</v>
      </c>
      <c r="BJ71" s="19">
        <f t="shared" ref="BJ71:BJ134" si="13">IF(B71=1,SMALL(H71:AB71,8),LARGE(H71:AB71,14))</f>
        <v>22</v>
      </c>
      <c r="BM71" s="21">
        <f t="shared" ref="BM71:BM102" si="14">MAX(H71:AB71)</f>
        <v>35</v>
      </c>
      <c r="BN71" s="22">
        <f t="shared" ref="BN71:BN102" si="15">MIN(H71:AB71)</f>
        <v>17</v>
      </c>
    </row>
    <row r="72" spans="1:66" s="20" customFormat="1" ht="10.5" customHeight="1">
      <c r="A72" s="116">
        <f t="shared" ref="A72:A135" si="16">AVERAGE(H72:AB72)</f>
        <v>23.888888888888889</v>
      </c>
      <c r="B72" s="105">
        <f>pivå!I71</f>
        <v>1</v>
      </c>
      <c r="C72" s="120" t="str">
        <f>pivå!G71</f>
        <v>(tom)</v>
      </c>
      <c r="D72" s="103">
        <f>pivå!C71</f>
        <v>0</v>
      </c>
      <c r="E72" s="112">
        <f>pivå!D71</f>
        <v>0</v>
      </c>
      <c r="F72" s="15" t="str">
        <f>pivå!F71</f>
        <v>Väntetid inför höftfrakturoperation</v>
      </c>
      <c r="G72" s="31">
        <f>pivå!AE71</f>
        <v>27</v>
      </c>
      <c r="H72" s="16">
        <f>pivå!J71</f>
        <v>30</v>
      </c>
      <c r="I72" s="39" t="str">
        <f>pivå!K71</f>
        <v>us</v>
      </c>
      <c r="J72" s="16">
        <f>pivå!L71</f>
        <v>27</v>
      </c>
      <c r="K72" s="16">
        <f>pivå!M71</f>
        <v>24</v>
      </c>
      <c r="L72" s="16">
        <f>pivå!N71</f>
        <v>20</v>
      </c>
      <c r="M72" s="16">
        <f>pivå!O71</f>
        <v>27</v>
      </c>
      <c r="N72" s="16">
        <f>pivå!P71</f>
        <v>23</v>
      </c>
      <c r="O72" s="16">
        <f>pivå!Q71</f>
        <v>23</v>
      </c>
      <c r="P72" s="16">
        <f>pivå!R71</f>
        <v>24</v>
      </c>
      <c r="Q72" s="16">
        <f>pivå!S71</f>
        <v>27</v>
      </c>
      <c r="R72" s="16">
        <f>pivå!T71</f>
        <v>23</v>
      </c>
      <c r="S72" s="16">
        <f>pivå!U71</f>
        <v>30</v>
      </c>
      <c r="T72" s="16">
        <f>pivå!V71</f>
        <v>25</v>
      </c>
      <c r="U72" s="16">
        <f>pivå!W71</f>
        <v>25</v>
      </c>
      <c r="V72" s="39" t="str">
        <f>pivå!X71</f>
        <v>us</v>
      </c>
      <c r="W72" s="16">
        <f>pivå!Y71</f>
        <v>22</v>
      </c>
      <c r="X72" s="16">
        <f>pivå!Z71</f>
        <v>15</v>
      </c>
      <c r="Y72" s="16">
        <f>pivå!AA71</f>
        <v>17</v>
      </c>
      <c r="Z72" s="16">
        <f>pivå!AB71</f>
        <v>29</v>
      </c>
      <c r="AA72" s="16">
        <f>pivå!AC71</f>
        <v>19</v>
      </c>
      <c r="AB72" s="140" t="str">
        <f>pivå!AD71</f>
        <v>us</v>
      </c>
      <c r="AC72" s="150"/>
      <c r="AD72" s="154">
        <f>IF(Pilar!$B72=1,IF(pivå!AE71&gt;Tidigare_värde!AE71,-1,1),IF(pivå!AE71&lt;Tidigare_värde!AE71,-1,1))*((Tidigare_värde!AE71+1)/(Tidigare_värde!AE71+1))*((pivå!AE71+1)/(pivå!AE71+1))</f>
        <v>1</v>
      </c>
      <c r="AE72" s="153">
        <f>IF(Pilar!$B72=1,IF(pivå!J71&gt;Tidigare_värde!J71,-1,1),IF(pivå!J71&lt;Tidigare_värde!J71,-1,1))*((Tidigare_värde!J71+1)/(Tidigare_värde!J71+1))*((pivå!J71+1)/(pivå!J71+1))</f>
        <v>-1</v>
      </c>
      <c r="AF72" s="153" t="e">
        <f>IF(Pilar!$B72=1,IF(pivå!K71&gt;Tidigare_värde!K71,-1,1),IF(pivå!K71&lt;Tidigare_värde!K71,-1,1))*((Tidigare_värde!K71+1)/(Tidigare_värde!K71+1))*((pivå!K71+1)/(pivå!K71+1))</f>
        <v>#VALUE!</v>
      </c>
      <c r="AG72" s="153">
        <f>IF(Pilar!$B72=1,IF(pivå!L71&gt;Tidigare_värde!L71,-1,1),IF(pivå!L71&lt;Tidigare_värde!L71,-1,1))*((Tidigare_värde!L71+1)/(Tidigare_värde!L71+1))*((pivå!L71+1)/(pivå!L71+1))</f>
        <v>1</v>
      </c>
      <c r="AH72" s="153">
        <f>IF(Pilar!$B72=1,IF(pivå!M71&gt;Tidigare_värde!M71,-1,1),IF(pivå!M71&lt;Tidigare_värde!M71,-1,1))*((Tidigare_värde!M71+1)/(Tidigare_värde!M71+1))*((pivå!M71+1)/(pivå!M71+1))</f>
        <v>1</v>
      </c>
      <c r="AI72" s="153">
        <f>IF(Pilar!$B72=1,IF(pivå!N71&gt;Tidigare_värde!N71,-1,1),IF(pivå!N71&lt;Tidigare_värde!N71,-1,1))*((Tidigare_värde!N71+1)/(Tidigare_värde!N71+1))*((pivå!N71+1)/(pivå!N71+1))</f>
        <v>1</v>
      </c>
      <c r="AJ72" s="153">
        <f>IF(Pilar!$B72=1,IF(pivå!O71&gt;Tidigare_värde!O71,-1,1),IF(pivå!O71&lt;Tidigare_värde!O71,-1,1))*((Tidigare_värde!O71+1)/(Tidigare_värde!O71+1))*((pivå!O71+1)/(pivå!O71+1))</f>
        <v>1</v>
      </c>
      <c r="AK72" s="153">
        <f>IF(Pilar!$B72=1,IF(pivå!P71&gt;Tidigare_värde!P71,-1,1),IF(pivå!P71&lt;Tidigare_värde!P71,-1,1))*((Tidigare_värde!P71+1)/(Tidigare_värde!P71+1))*((pivå!P71+1)/(pivå!P71+1))</f>
        <v>-1</v>
      </c>
      <c r="AL72" s="153">
        <f>IF(Pilar!$B72=1,IF(pivå!Q71&gt;Tidigare_värde!Q71,-1,1),IF(pivå!Q71&lt;Tidigare_värde!Q71,-1,1))*((Tidigare_värde!Q71+1)/(Tidigare_värde!Q71+1))*((pivå!Q71+1)/(pivå!Q71+1))</f>
        <v>-1</v>
      </c>
      <c r="AM72" s="153">
        <f>IF(Pilar!$B72=1,IF(pivå!R71&gt;Tidigare_värde!R71,-1,1),IF(pivå!R71&lt;Tidigare_värde!R71,-1,1))*((Tidigare_värde!R71+1)/(Tidigare_värde!R71+1))*((pivå!R71+1)/(pivå!R71+1))</f>
        <v>-1</v>
      </c>
      <c r="AN72" s="153">
        <f>IF(Pilar!$B72=1,IF(pivå!S71&gt;Tidigare_värde!S71,-1,1),IF(pivå!S71&lt;Tidigare_värde!S71,-1,1))*((Tidigare_värde!S71+1)/(Tidigare_värde!S71+1))*((pivå!S71+1)/(pivå!S71+1))</f>
        <v>1</v>
      </c>
      <c r="AO72" s="153">
        <f>IF(Pilar!$B72=1,IF(pivå!T71&gt;Tidigare_värde!T71,-1,1),IF(pivå!T71&lt;Tidigare_värde!T71,-1,1))*((Tidigare_värde!T71+1)/(Tidigare_värde!T71+1))*((pivå!T71+1)/(pivå!T71+1))</f>
        <v>1</v>
      </c>
      <c r="AP72" s="153">
        <f>IF(Pilar!$B72=1,IF(pivå!U71&gt;Tidigare_värde!U71,-1,1),IF(pivå!U71&lt;Tidigare_värde!U71,-1,1))*((Tidigare_värde!U71+1)/(Tidigare_värde!U71+1))*((pivå!U71+1)/(pivå!U71+1))</f>
        <v>1</v>
      </c>
      <c r="AQ72" s="153">
        <f>IF(Pilar!$B72=1,IF(pivå!V71&gt;Tidigare_värde!V71,-1,1),IF(pivå!V71&lt;Tidigare_värde!V71,-1,1))*((Tidigare_värde!V71+1)/(Tidigare_värde!V71+1))*((pivå!V71+1)/(pivå!V71+1))</f>
        <v>1</v>
      </c>
      <c r="AR72" s="153">
        <f>IF(Pilar!$B72=1,IF(pivå!W71&gt;Tidigare_värde!W71,-1,1),IF(pivå!W71&lt;Tidigare_värde!W71,-1,1))*((Tidigare_värde!W71+1)/(Tidigare_värde!W71+1))*((pivå!W71+1)/(pivå!W71+1))</f>
        <v>-1</v>
      </c>
      <c r="AS72" s="153" t="e">
        <f>IF(Pilar!$B72=1,IF(pivå!X71&gt;Tidigare_värde!X71,-1,1),IF(pivå!X71&lt;Tidigare_värde!X71,-1,1))*((Tidigare_värde!X71+1)/(Tidigare_värde!X71+1))*((pivå!X71+1)/(pivå!X71+1))</f>
        <v>#VALUE!</v>
      </c>
      <c r="AT72" s="153">
        <f>IF(Pilar!$B72=1,IF(pivå!Y71&gt;Tidigare_värde!Y71,-1,1),IF(pivå!Y71&lt;Tidigare_värde!Y71,-1,1))*((Tidigare_värde!Y71+1)/(Tidigare_värde!Y71+1))*((pivå!Y71+1)/(pivå!Y71+1))</f>
        <v>-1</v>
      </c>
      <c r="AU72" s="153">
        <f>IF(Pilar!$B72=1,IF(pivå!Z71&gt;Tidigare_värde!Z71,-1,1),IF(pivå!Z71&lt;Tidigare_värde!Z71,-1,1))*((Tidigare_värde!Z71+1)/(Tidigare_värde!Z71+1))*((pivå!Z71+1)/(pivå!Z71+1))</f>
        <v>-1</v>
      </c>
      <c r="AV72" s="153">
        <f>IF(Pilar!$B72=1,IF(pivå!AA71&gt;Tidigare_värde!AA71,-1,1),IF(pivå!AA71&lt;Tidigare_värde!AA71,-1,1))*((Tidigare_värde!AA71+1)/(Tidigare_värde!AA71+1))*((pivå!AA71+1)/(pivå!AA71+1))</f>
        <v>-1</v>
      </c>
      <c r="AW72" s="153">
        <f>IF(Pilar!$B72=1,IF(pivå!AB71&gt;Tidigare_värde!AB71,-1,1),IF(pivå!AB71&lt;Tidigare_värde!AB71,-1,1))*((Tidigare_värde!AB71+1)/(Tidigare_värde!AB71+1))*((pivå!AB71+1)/(pivå!AB71+1))</f>
        <v>-1</v>
      </c>
      <c r="AX72" s="153">
        <f>IF(Pilar!$B72=1,IF(pivå!AC71&gt;Tidigare_värde!AC71,-1,1),IF(pivå!AC71&lt;Tidigare_värde!AC71,-1,1))*((Tidigare_värde!AC71+1)/(Tidigare_värde!AC71+1))*((pivå!AC71+1)/(pivå!AC71+1))</f>
        <v>1</v>
      </c>
      <c r="AY72" s="153" t="e">
        <f>IF(Pilar!$B72=1,IF(pivå!AD71&gt;Tidigare_värde!AD71,-1,1),IF(pivå!AD71&lt;Tidigare_värde!AD71,-1,1))*((Tidigare_värde!AD71+1)/(Tidigare_värde!AD71+1))*((pivå!AD71+1)/(pivå!AD71+1))</f>
        <v>#VALUE!</v>
      </c>
      <c r="AZ72" s="17"/>
      <c r="BA72" s="17"/>
      <c r="BB72" s="17"/>
      <c r="BC72" s="17"/>
      <c r="BD72" s="17"/>
      <c r="BE72" s="17"/>
      <c r="BF72" s="17"/>
      <c r="BG72" s="18" t="e">
        <f t="shared" si="10"/>
        <v>#DIV/0!</v>
      </c>
      <c r="BH72" s="18">
        <f t="shared" si="11"/>
        <v>23</v>
      </c>
      <c r="BI72" s="19">
        <f t="shared" si="12"/>
        <v>27</v>
      </c>
      <c r="BJ72" s="19">
        <f t="shared" si="13"/>
        <v>23</v>
      </c>
      <c r="BM72" s="21">
        <f t="shared" si="14"/>
        <v>30</v>
      </c>
      <c r="BN72" s="22">
        <f t="shared" si="15"/>
        <v>15</v>
      </c>
    </row>
    <row r="73" spans="1:66" s="20" customFormat="1" ht="10.5" customHeight="1">
      <c r="A73" s="116">
        <f t="shared" si="16"/>
        <v>58.42899523809524</v>
      </c>
      <c r="B73" s="105">
        <f>pivå!I72</f>
        <v>0</v>
      </c>
      <c r="C73" s="120" t="str">
        <f>pivå!G72</f>
        <v>(tom)</v>
      </c>
      <c r="D73" s="103">
        <f>pivå!C72</f>
        <v>0</v>
      </c>
      <c r="E73" s="112">
        <f>pivå!D72</f>
        <v>45</v>
      </c>
      <c r="F73" s="15" t="str">
        <f>pivå!F72</f>
        <v>Protesopereration vid höftfraktur. Kvinnor</v>
      </c>
      <c r="G73" s="31">
        <f>pivå!AE72</f>
        <v>58.981999999999999</v>
      </c>
      <c r="H73" s="16">
        <f>pivå!J72</f>
        <v>52.270400000000002</v>
      </c>
      <c r="I73" s="16">
        <f>pivå!K72</f>
        <v>68.366</v>
      </c>
      <c r="J73" s="16">
        <f>pivå!L72</f>
        <v>43.338299999999997</v>
      </c>
      <c r="K73" s="16">
        <f>pivå!M72</f>
        <v>64.031000000000006</v>
      </c>
      <c r="L73" s="16">
        <f>pivå!N72</f>
        <v>58.0914</v>
      </c>
      <c r="M73" s="16">
        <f>pivå!O72</f>
        <v>65.648200000000003</v>
      </c>
      <c r="N73" s="16">
        <f>pivå!P72</f>
        <v>61.287300000000002</v>
      </c>
      <c r="O73" s="16">
        <f>pivå!Q72</f>
        <v>54.0137</v>
      </c>
      <c r="P73" s="16">
        <f>pivå!R72</f>
        <v>61.308700000000002</v>
      </c>
      <c r="Q73" s="16">
        <f>pivå!S72</f>
        <v>66.990700000000004</v>
      </c>
      <c r="R73" s="16">
        <f>pivå!T72</f>
        <v>62.689100000000003</v>
      </c>
      <c r="S73" s="16">
        <f>pivå!U72</f>
        <v>61.925899999999999</v>
      </c>
      <c r="T73" s="16">
        <f>pivå!V72</f>
        <v>59.541200000000003</v>
      </c>
      <c r="U73" s="16">
        <f>pivå!W72</f>
        <v>53.747500000000002</v>
      </c>
      <c r="V73" s="16">
        <f>pivå!X72</f>
        <v>61.368000000000002</v>
      </c>
      <c r="W73" s="16">
        <f>pivå!Y72</f>
        <v>58.035899999999998</v>
      </c>
      <c r="X73" s="16">
        <f>pivå!Z72</f>
        <v>65.479799999999997</v>
      </c>
      <c r="Y73" s="16">
        <f>pivå!AA72</f>
        <v>51.760399999999997</v>
      </c>
      <c r="Z73" s="16">
        <f>pivå!AB72</f>
        <v>54.987400000000001</v>
      </c>
      <c r="AA73" s="16">
        <f>pivå!AC72</f>
        <v>40.851500000000001</v>
      </c>
      <c r="AB73" s="136">
        <f>pivå!AD72</f>
        <v>61.276499999999999</v>
      </c>
      <c r="AC73" s="149"/>
      <c r="AD73" s="154">
        <f>IF(Pilar!$B73=1,IF(pivå!AE72&gt;Tidigare_värde!AE72,-1,1),IF(pivå!AE72&lt;Tidigare_värde!AE72,-1,1))*((Tidigare_värde!AE72+1)/(Tidigare_värde!AE72+1))*((pivå!AE72+1)/(pivå!AE72+1))</f>
        <v>1</v>
      </c>
      <c r="AE73" s="153">
        <f>IF(Pilar!$B73=1,IF(pivå!J72&gt;Tidigare_värde!J72,-1,1),IF(pivå!J72&lt;Tidigare_värde!J72,-1,1))*((Tidigare_värde!J72+1)/(Tidigare_värde!J72+1))*((pivå!J72+1)/(pivå!J72+1))</f>
        <v>1</v>
      </c>
      <c r="AF73" s="153">
        <f>IF(Pilar!$B73=1,IF(pivå!K72&gt;Tidigare_värde!K72,-1,1),IF(pivå!K72&lt;Tidigare_värde!K72,-1,1))*((Tidigare_värde!K72+1)/(Tidigare_värde!K72+1))*((pivå!K72+1)/(pivå!K72+1))</f>
        <v>1</v>
      </c>
      <c r="AG73" s="153">
        <f>IF(Pilar!$B73=1,IF(pivå!L72&gt;Tidigare_värde!L72,-1,1),IF(pivå!L72&lt;Tidigare_värde!L72,-1,1))*((Tidigare_värde!L72+1)/(Tidigare_värde!L72+1))*((pivå!L72+1)/(pivå!L72+1))</f>
        <v>-1</v>
      </c>
      <c r="AH73" s="153">
        <f>IF(Pilar!$B73=1,IF(pivå!M72&gt;Tidigare_värde!M72,-1,1),IF(pivå!M72&lt;Tidigare_värde!M72,-1,1))*((Tidigare_värde!M72+1)/(Tidigare_värde!M72+1))*((pivå!M72+1)/(pivå!M72+1))</f>
        <v>1</v>
      </c>
      <c r="AI73" s="153">
        <f>IF(Pilar!$B73=1,IF(pivå!N72&gt;Tidigare_värde!N72,-1,1),IF(pivå!N72&lt;Tidigare_värde!N72,-1,1))*((Tidigare_värde!N72+1)/(Tidigare_värde!N72+1))*((pivå!N72+1)/(pivå!N72+1))</f>
        <v>1</v>
      </c>
      <c r="AJ73" s="153">
        <f>IF(Pilar!$B73=1,IF(pivå!O72&gt;Tidigare_värde!O72,-1,1),IF(pivå!O72&lt;Tidigare_värde!O72,-1,1))*((Tidigare_värde!O72+1)/(Tidigare_värde!O72+1))*((pivå!O72+1)/(pivå!O72+1))</f>
        <v>1</v>
      </c>
      <c r="AK73" s="153">
        <f>IF(Pilar!$B73=1,IF(pivå!P72&gt;Tidigare_värde!P72,-1,1),IF(pivå!P72&lt;Tidigare_värde!P72,-1,1))*((Tidigare_värde!P72+1)/(Tidigare_värde!P72+1))*((pivå!P72+1)/(pivå!P72+1))</f>
        <v>1</v>
      </c>
      <c r="AL73" s="153">
        <f>IF(Pilar!$B73=1,IF(pivå!Q72&gt;Tidigare_värde!Q72,-1,1),IF(pivå!Q72&lt;Tidigare_värde!Q72,-1,1))*((Tidigare_värde!Q72+1)/(Tidigare_värde!Q72+1))*((pivå!Q72+1)/(pivå!Q72+1))</f>
        <v>-1</v>
      </c>
      <c r="AM73" s="153">
        <f>IF(Pilar!$B73=1,IF(pivå!R72&gt;Tidigare_värde!R72,-1,1),IF(pivå!R72&lt;Tidigare_värde!R72,-1,1))*((Tidigare_värde!R72+1)/(Tidigare_värde!R72+1))*((pivå!R72+1)/(pivå!R72+1))</f>
        <v>-1</v>
      </c>
      <c r="AN73" s="153">
        <f>IF(Pilar!$B73=1,IF(pivå!S72&gt;Tidigare_värde!S72,-1,1),IF(pivå!S72&lt;Tidigare_värde!S72,-1,1))*((Tidigare_värde!S72+1)/(Tidigare_värde!S72+1))*((pivå!S72+1)/(pivå!S72+1))</f>
        <v>-1</v>
      </c>
      <c r="AO73" s="153">
        <f>IF(Pilar!$B73=1,IF(pivå!T72&gt;Tidigare_värde!T72,-1,1),IF(pivå!T72&lt;Tidigare_värde!T72,-1,1))*((Tidigare_värde!T72+1)/(Tidigare_värde!T72+1))*((pivå!T72+1)/(pivå!T72+1))</f>
        <v>1</v>
      </c>
      <c r="AP73" s="153">
        <f>IF(Pilar!$B73=1,IF(pivå!U72&gt;Tidigare_värde!U72,-1,1),IF(pivå!U72&lt;Tidigare_värde!U72,-1,1))*((Tidigare_värde!U72+1)/(Tidigare_värde!U72+1))*((pivå!U72+1)/(pivå!U72+1))</f>
        <v>1</v>
      </c>
      <c r="AQ73" s="153">
        <f>IF(Pilar!$B73=1,IF(pivå!V72&gt;Tidigare_värde!V72,-1,1),IF(pivå!V72&lt;Tidigare_värde!V72,-1,1))*((Tidigare_värde!V72+1)/(Tidigare_värde!V72+1))*((pivå!V72+1)/(pivå!V72+1))</f>
        <v>1</v>
      </c>
      <c r="AR73" s="153">
        <f>IF(Pilar!$B73=1,IF(pivå!W72&gt;Tidigare_värde!W72,-1,1),IF(pivå!W72&lt;Tidigare_värde!W72,-1,1))*((Tidigare_värde!W72+1)/(Tidigare_värde!W72+1))*((pivå!W72+1)/(pivå!W72+1))</f>
        <v>1</v>
      </c>
      <c r="AS73" s="153">
        <f>IF(Pilar!$B73=1,IF(pivå!X72&gt;Tidigare_värde!X72,-1,1),IF(pivå!X72&lt;Tidigare_värde!X72,-1,1))*((Tidigare_värde!X72+1)/(Tidigare_värde!X72+1))*((pivå!X72+1)/(pivå!X72+1))</f>
        <v>1</v>
      </c>
      <c r="AT73" s="153">
        <f>IF(Pilar!$B73=1,IF(pivå!Y72&gt;Tidigare_värde!Y72,-1,1),IF(pivå!Y72&lt;Tidigare_värde!Y72,-1,1))*((Tidigare_värde!Y72+1)/(Tidigare_värde!Y72+1))*((pivå!Y72+1)/(pivå!Y72+1))</f>
        <v>1</v>
      </c>
      <c r="AU73" s="153">
        <f>IF(Pilar!$B73=1,IF(pivå!Z72&gt;Tidigare_värde!Z72,-1,1),IF(pivå!Z72&lt;Tidigare_värde!Z72,-1,1))*((Tidigare_värde!Z72+1)/(Tidigare_värde!Z72+1))*((pivå!Z72+1)/(pivå!Z72+1))</f>
        <v>1</v>
      </c>
      <c r="AV73" s="153">
        <f>IF(Pilar!$B73=1,IF(pivå!AA72&gt;Tidigare_värde!AA72,-1,1),IF(pivå!AA72&lt;Tidigare_värde!AA72,-1,1))*((Tidigare_värde!AA72+1)/(Tidigare_värde!AA72+1))*((pivå!AA72+1)/(pivå!AA72+1))</f>
        <v>1</v>
      </c>
      <c r="AW73" s="153">
        <f>IF(Pilar!$B73=1,IF(pivå!AB72&gt;Tidigare_värde!AB72,-1,1),IF(pivå!AB72&lt;Tidigare_värde!AB72,-1,1))*((Tidigare_värde!AB72+1)/(Tidigare_värde!AB72+1))*((pivå!AB72+1)/(pivå!AB72+1))</f>
        <v>1</v>
      </c>
      <c r="AX73" s="153">
        <f>IF(Pilar!$B73=1,IF(pivå!AC72&gt;Tidigare_värde!AC72,-1,1),IF(pivå!AC72&lt;Tidigare_värde!AC72,-1,1))*((Tidigare_värde!AC72+1)/(Tidigare_värde!AC72+1))*((pivå!AC72+1)/(pivå!AC72+1))</f>
        <v>-1</v>
      </c>
      <c r="AY73" s="153">
        <f>IF(Pilar!$B73=1,IF(pivå!AD72&gt;Tidigare_värde!AD72,-1,1),IF(pivå!AD72&lt;Tidigare_värde!AD72,-1,1))*((Tidigare_värde!AD72+1)/(Tidigare_värde!AD72+1))*((pivå!AD72+1)/(pivå!AD72+1))</f>
        <v>-1</v>
      </c>
      <c r="AZ73" s="17"/>
      <c r="BA73" s="17"/>
      <c r="BB73" s="17"/>
      <c r="BC73" s="17"/>
      <c r="BD73" s="17"/>
      <c r="BE73" s="17"/>
      <c r="BF73" s="17"/>
      <c r="BG73" s="18">
        <f t="shared" si="10"/>
        <v>61.925899999999999</v>
      </c>
      <c r="BH73" s="18" t="e">
        <f t="shared" si="11"/>
        <v>#DIV/0!</v>
      </c>
      <c r="BI73" s="19">
        <f t="shared" si="12"/>
        <v>61.368000000000002</v>
      </c>
      <c r="BJ73" s="19">
        <f t="shared" si="13"/>
        <v>58.035899999999998</v>
      </c>
      <c r="BM73" s="21">
        <f t="shared" si="14"/>
        <v>68.366</v>
      </c>
      <c r="BN73" s="22">
        <f t="shared" si="15"/>
        <v>40.851500000000001</v>
      </c>
    </row>
    <row r="74" spans="1:66" s="20" customFormat="1" ht="10.5" customHeight="1">
      <c r="A74" s="116">
        <f t="shared" si="16"/>
        <v>49.297414285714297</v>
      </c>
      <c r="B74" s="105">
        <f>pivå!I73</f>
        <v>0</v>
      </c>
      <c r="C74" s="120" t="str">
        <f>pivå!G73</f>
        <v>(tom)</v>
      </c>
      <c r="D74" s="103">
        <f>pivå!C73</f>
        <v>0</v>
      </c>
      <c r="E74" s="112">
        <f>pivå!D73</f>
        <v>0</v>
      </c>
      <c r="F74" s="15" t="str">
        <f>pivå!F73</f>
        <v>Protesopereration vid höftfraktur. Män</v>
      </c>
      <c r="G74" s="31">
        <f>pivå!AE73</f>
        <v>51.4985</v>
      </c>
      <c r="H74" s="16">
        <f>pivå!J73</f>
        <v>44.404200000000003</v>
      </c>
      <c r="I74" s="16">
        <f>pivå!K73</f>
        <v>67.225200000000001</v>
      </c>
      <c r="J74" s="16">
        <f>pivå!L73</f>
        <v>24.4251</v>
      </c>
      <c r="K74" s="16">
        <f>pivå!M73</f>
        <v>55.767000000000003</v>
      </c>
      <c r="L74" s="16">
        <f>pivå!N73</f>
        <v>52.641399999999997</v>
      </c>
      <c r="M74" s="16">
        <f>pivå!O73</f>
        <v>49.198599999999999</v>
      </c>
      <c r="N74" s="16">
        <f>pivå!P73</f>
        <v>44.238100000000003</v>
      </c>
      <c r="O74" s="16">
        <f>pivå!Q73</f>
        <v>58.258099999999999</v>
      </c>
      <c r="P74" s="16">
        <f>pivå!R73</f>
        <v>58.399900000000002</v>
      </c>
      <c r="Q74" s="16">
        <f>pivå!S73</f>
        <v>67.7333</v>
      </c>
      <c r="R74" s="16">
        <f>pivå!T73</f>
        <v>59.726199999999999</v>
      </c>
      <c r="S74" s="16">
        <f>pivå!U73</f>
        <v>57.840899999999998</v>
      </c>
      <c r="T74" s="16">
        <f>pivå!V73</f>
        <v>43.221200000000003</v>
      </c>
      <c r="U74" s="16">
        <f>pivå!W73</f>
        <v>44.007100000000001</v>
      </c>
      <c r="V74" s="16">
        <f>pivå!X73</f>
        <v>46.552</v>
      </c>
      <c r="W74" s="16">
        <f>pivå!Y73</f>
        <v>49.351900000000001</v>
      </c>
      <c r="X74" s="16">
        <f>pivå!Z73</f>
        <v>48.283999999999999</v>
      </c>
      <c r="Y74" s="16">
        <f>pivå!AA73</f>
        <v>41.010300000000001</v>
      </c>
      <c r="Z74" s="16">
        <f>pivå!AB73</f>
        <v>42.343699999999998</v>
      </c>
      <c r="AA74" s="16">
        <f>pivå!AC73</f>
        <v>32.9861</v>
      </c>
      <c r="AB74" s="136">
        <f>pivå!AD73</f>
        <v>47.631399999999999</v>
      </c>
      <c r="AC74" s="149"/>
      <c r="AD74" s="154">
        <f>IF(Pilar!$B74=1,IF(pivå!AE73&gt;Tidigare_värde!AE73,-1,1),IF(pivå!AE73&lt;Tidigare_värde!AE73,-1,1))*((Tidigare_värde!AE73+1)/(Tidigare_värde!AE73+1))*((pivå!AE73+1)/(pivå!AE73+1))</f>
        <v>1</v>
      </c>
      <c r="AE74" s="153">
        <f>IF(Pilar!$B74=1,IF(pivå!J73&gt;Tidigare_värde!J73,-1,1),IF(pivå!J73&lt;Tidigare_värde!J73,-1,1))*((Tidigare_värde!J73+1)/(Tidigare_värde!J73+1))*((pivå!J73+1)/(pivå!J73+1))</f>
        <v>1</v>
      </c>
      <c r="AF74" s="153">
        <f>IF(Pilar!$B74=1,IF(pivå!K73&gt;Tidigare_värde!K73,-1,1),IF(pivå!K73&lt;Tidigare_värde!K73,-1,1))*((Tidigare_värde!K73+1)/(Tidigare_värde!K73+1))*((pivå!K73+1)/(pivå!K73+1))</f>
        <v>1</v>
      </c>
      <c r="AG74" s="153">
        <f>IF(Pilar!$B74=1,IF(pivå!L73&gt;Tidigare_värde!L73,-1,1),IF(pivå!L73&lt;Tidigare_värde!L73,-1,1))*((Tidigare_värde!L73+1)/(Tidigare_värde!L73+1))*((pivå!L73+1)/(pivå!L73+1))</f>
        <v>-1</v>
      </c>
      <c r="AH74" s="153">
        <f>IF(Pilar!$B74=1,IF(pivå!M73&gt;Tidigare_värde!M73,-1,1),IF(pivå!M73&lt;Tidigare_värde!M73,-1,1))*((Tidigare_värde!M73+1)/(Tidigare_värde!M73+1))*((pivå!M73+1)/(pivå!M73+1))</f>
        <v>-1</v>
      </c>
      <c r="AI74" s="153">
        <f>IF(Pilar!$B74=1,IF(pivå!N73&gt;Tidigare_värde!N73,-1,1),IF(pivå!N73&lt;Tidigare_värde!N73,-1,1))*((Tidigare_värde!N73+1)/(Tidigare_värde!N73+1))*((pivå!N73+1)/(pivå!N73+1))</f>
        <v>1</v>
      </c>
      <c r="AJ74" s="153">
        <f>IF(Pilar!$B74=1,IF(pivå!O73&gt;Tidigare_värde!O73,-1,1),IF(pivå!O73&lt;Tidigare_värde!O73,-1,1))*((Tidigare_värde!O73+1)/(Tidigare_värde!O73+1))*((pivå!O73+1)/(pivå!O73+1))</f>
        <v>-1</v>
      </c>
      <c r="AK74" s="153">
        <f>IF(Pilar!$B74=1,IF(pivå!P73&gt;Tidigare_värde!P73,-1,1),IF(pivå!P73&lt;Tidigare_värde!P73,-1,1))*((Tidigare_värde!P73+1)/(Tidigare_värde!P73+1))*((pivå!P73+1)/(pivå!P73+1))</f>
        <v>-1</v>
      </c>
      <c r="AL74" s="153">
        <f>IF(Pilar!$B74=1,IF(pivå!Q73&gt;Tidigare_värde!Q73,-1,1),IF(pivå!Q73&lt;Tidigare_värde!Q73,-1,1))*((Tidigare_värde!Q73+1)/(Tidigare_värde!Q73+1))*((pivå!Q73+1)/(pivå!Q73+1))</f>
        <v>1</v>
      </c>
      <c r="AM74" s="153">
        <f>IF(Pilar!$B74=1,IF(pivå!R73&gt;Tidigare_värde!R73,-1,1),IF(pivå!R73&lt;Tidigare_värde!R73,-1,1))*((Tidigare_värde!R73+1)/(Tidigare_värde!R73+1))*((pivå!R73+1)/(pivå!R73+1))</f>
        <v>-1</v>
      </c>
      <c r="AN74" s="153">
        <f>IF(Pilar!$B74=1,IF(pivå!S73&gt;Tidigare_värde!S73,-1,1),IF(pivå!S73&lt;Tidigare_värde!S73,-1,1))*((Tidigare_värde!S73+1)/(Tidigare_värde!S73+1))*((pivå!S73+1)/(pivå!S73+1))</f>
        <v>1</v>
      </c>
      <c r="AO74" s="153">
        <f>IF(Pilar!$B74=1,IF(pivå!T73&gt;Tidigare_värde!T73,-1,1),IF(pivå!T73&lt;Tidigare_värde!T73,-1,1))*((Tidigare_värde!T73+1)/(Tidigare_värde!T73+1))*((pivå!T73+1)/(pivå!T73+1))</f>
        <v>1</v>
      </c>
      <c r="AP74" s="153">
        <f>IF(Pilar!$B74=1,IF(pivå!U73&gt;Tidigare_värde!U73,-1,1),IF(pivå!U73&lt;Tidigare_värde!U73,-1,1))*((Tidigare_värde!U73+1)/(Tidigare_värde!U73+1))*((pivå!U73+1)/(pivå!U73+1))</f>
        <v>1</v>
      </c>
      <c r="AQ74" s="153">
        <f>IF(Pilar!$B74=1,IF(pivå!V73&gt;Tidigare_värde!V73,-1,1),IF(pivå!V73&lt;Tidigare_värde!V73,-1,1))*((Tidigare_värde!V73+1)/(Tidigare_värde!V73+1))*((pivå!V73+1)/(pivå!V73+1))</f>
        <v>1</v>
      </c>
      <c r="AR74" s="153">
        <f>IF(Pilar!$B74=1,IF(pivå!W73&gt;Tidigare_värde!W73,-1,1),IF(pivå!W73&lt;Tidigare_värde!W73,-1,1))*((Tidigare_värde!W73+1)/(Tidigare_värde!W73+1))*((pivå!W73+1)/(pivå!W73+1))</f>
        <v>1</v>
      </c>
      <c r="AS74" s="153">
        <f>IF(Pilar!$B74=1,IF(pivå!X73&gt;Tidigare_värde!X73,-1,1),IF(pivå!X73&lt;Tidigare_värde!X73,-1,1))*((Tidigare_värde!X73+1)/(Tidigare_värde!X73+1))*((pivå!X73+1)/(pivå!X73+1))</f>
        <v>1</v>
      </c>
      <c r="AT74" s="153">
        <f>IF(Pilar!$B74=1,IF(pivå!Y73&gt;Tidigare_värde!Y73,-1,1),IF(pivå!Y73&lt;Tidigare_värde!Y73,-1,1))*((Tidigare_värde!Y73+1)/(Tidigare_värde!Y73+1))*((pivå!Y73+1)/(pivå!Y73+1))</f>
        <v>1</v>
      </c>
      <c r="AU74" s="153">
        <f>IF(Pilar!$B74=1,IF(pivå!Z73&gt;Tidigare_värde!Z73,-1,1),IF(pivå!Z73&lt;Tidigare_värde!Z73,-1,1))*((Tidigare_värde!Z73+1)/(Tidigare_värde!Z73+1))*((pivå!Z73+1)/(pivå!Z73+1))</f>
        <v>1</v>
      </c>
      <c r="AV74" s="153">
        <f>IF(Pilar!$B74=1,IF(pivå!AA73&gt;Tidigare_värde!AA73,-1,1),IF(pivå!AA73&lt;Tidigare_värde!AA73,-1,1))*((Tidigare_värde!AA73+1)/(Tidigare_värde!AA73+1))*((pivå!AA73+1)/(pivå!AA73+1))</f>
        <v>1</v>
      </c>
      <c r="AW74" s="153">
        <f>IF(Pilar!$B74=1,IF(pivå!AB73&gt;Tidigare_värde!AB73,-1,1),IF(pivå!AB73&lt;Tidigare_värde!AB73,-1,1))*((Tidigare_värde!AB73+1)/(Tidigare_värde!AB73+1))*((pivå!AB73+1)/(pivå!AB73+1))</f>
        <v>1</v>
      </c>
      <c r="AX74" s="153">
        <f>IF(Pilar!$B74=1,IF(pivå!AC73&gt;Tidigare_värde!AC73,-1,1),IF(pivå!AC73&lt;Tidigare_värde!AC73,-1,1))*((Tidigare_värde!AC73+1)/(Tidigare_värde!AC73+1))*((pivå!AC73+1)/(pivå!AC73+1))</f>
        <v>-1</v>
      </c>
      <c r="AY74" s="153">
        <f>IF(Pilar!$B74=1,IF(pivå!AD73&gt;Tidigare_värde!AD73,-1,1),IF(pivå!AD73&lt;Tidigare_värde!AD73,-1,1))*((Tidigare_värde!AD73+1)/(Tidigare_värde!AD73+1))*((pivå!AD73+1)/(pivå!AD73+1))</f>
        <v>-1</v>
      </c>
      <c r="AZ74" s="17"/>
      <c r="BA74" s="17"/>
      <c r="BB74" s="17"/>
      <c r="BC74" s="17"/>
      <c r="BD74" s="17"/>
      <c r="BE74" s="17"/>
      <c r="BF74" s="17"/>
      <c r="BG74" s="18">
        <f t="shared" si="10"/>
        <v>55.767000000000003</v>
      </c>
      <c r="BH74" s="18" t="e">
        <f t="shared" si="11"/>
        <v>#DIV/0!</v>
      </c>
      <c r="BI74" s="19">
        <f t="shared" si="12"/>
        <v>52.641399999999997</v>
      </c>
      <c r="BJ74" s="19">
        <f t="shared" si="13"/>
        <v>44.404200000000003</v>
      </c>
      <c r="BM74" s="21">
        <f t="shared" si="14"/>
        <v>67.7333</v>
      </c>
      <c r="BN74" s="22">
        <f t="shared" si="15"/>
        <v>24.4251</v>
      </c>
    </row>
    <row r="75" spans="1:66" s="20" customFormat="1" ht="10.5" customHeight="1">
      <c r="A75" s="116">
        <f t="shared" si="16"/>
        <v>55.680071428571424</v>
      </c>
      <c r="B75" s="105">
        <f>pivå!I74</f>
        <v>0</v>
      </c>
      <c r="C75" s="120" t="str">
        <f>pivå!G74</f>
        <v>(tom)</v>
      </c>
      <c r="D75" s="103">
        <f>pivå!C74</f>
        <v>0</v>
      </c>
      <c r="E75" s="112">
        <f>pivå!D74</f>
        <v>0</v>
      </c>
      <c r="F75" s="15" t="str">
        <f>pivå!F74</f>
        <v>Protesopereration vid höftfraktur</v>
      </c>
      <c r="G75" s="31">
        <f>pivå!AE74</f>
        <v>56.620100000000001</v>
      </c>
      <c r="H75" s="16">
        <f>pivå!J74</f>
        <v>49.9741</v>
      </c>
      <c r="I75" s="16">
        <f>pivå!K74</f>
        <v>67.883600000000001</v>
      </c>
      <c r="J75" s="16">
        <f>pivå!L74</f>
        <v>38.0458</v>
      </c>
      <c r="K75" s="16">
        <f>pivå!M74</f>
        <v>61.405500000000004</v>
      </c>
      <c r="L75" s="16">
        <f>pivå!N74</f>
        <v>56.523299999999999</v>
      </c>
      <c r="M75" s="16">
        <f>pivå!O74</f>
        <v>61.5794</v>
      </c>
      <c r="N75" s="16">
        <f>pivå!P74</f>
        <v>56.776499999999999</v>
      </c>
      <c r="O75" s="16">
        <f>pivå!Q74</f>
        <v>55.455399999999997</v>
      </c>
      <c r="P75" s="16">
        <f>pivå!R74</f>
        <v>60.1753</v>
      </c>
      <c r="Q75" s="16">
        <f>pivå!S74</f>
        <v>67.302599999999998</v>
      </c>
      <c r="R75" s="16">
        <f>pivå!T74</f>
        <v>61.729500000000002</v>
      </c>
      <c r="S75" s="16">
        <f>pivå!U74</f>
        <v>60.554200000000002</v>
      </c>
      <c r="T75" s="16">
        <f>pivå!V74</f>
        <v>54.477899999999998</v>
      </c>
      <c r="U75" s="16">
        <f>pivå!W74</f>
        <v>50.695399999999999</v>
      </c>
      <c r="V75" s="16">
        <f>pivå!X74</f>
        <v>57.140999999999998</v>
      </c>
      <c r="W75" s="16">
        <f>pivå!Y74</f>
        <v>55.412799999999997</v>
      </c>
      <c r="X75" s="16">
        <f>pivå!Z74</f>
        <v>59.654600000000002</v>
      </c>
      <c r="Y75" s="16">
        <f>pivå!AA74</f>
        <v>47.952199999999998</v>
      </c>
      <c r="Z75" s="16">
        <f>pivå!AB74</f>
        <v>51.159399999999998</v>
      </c>
      <c r="AA75" s="16">
        <f>pivå!AC74</f>
        <v>37.997</v>
      </c>
      <c r="AB75" s="136">
        <f>pivå!AD74</f>
        <v>57.386000000000003</v>
      </c>
      <c r="AC75" s="149"/>
      <c r="AD75" s="154">
        <f>IF(Pilar!$B75=1,IF(pivå!AE74&gt;Tidigare_värde!AE74,-1,1),IF(pivå!AE74&lt;Tidigare_värde!AE74,-1,1))*((Tidigare_värde!AE74+1)/(Tidigare_värde!AE74+1))*((pivå!AE74+1)/(pivå!AE74+1))</f>
        <v>1</v>
      </c>
      <c r="AE75" s="153">
        <f>IF(Pilar!$B75=1,IF(pivå!J74&gt;Tidigare_värde!J74,-1,1),IF(pivå!J74&lt;Tidigare_värde!J74,-1,1))*((Tidigare_värde!J74+1)/(Tidigare_värde!J74+1))*((pivå!J74+1)/(pivå!J74+1))</f>
        <v>1</v>
      </c>
      <c r="AF75" s="153">
        <f>IF(Pilar!$B75=1,IF(pivå!K74&gt;Tidigare_värde!K74,-1,1),IF(pivå!K74&lt;Tidigare_värde!K74,-1,1))*((Tidigare_värde!K74+1)/(Tidigare_värde!K74+1))*((pivå!K74+1)/(pivå!K74+1))</f>
        <v>1</v>
      </c>
      <c r="AG75" s="153">
        <f>IF(Pilar!$B75=1,IF(pivå!L74&gt;Tidigare_värde!L74,-1,1),IF(pivå!L74&lt;Tidigare_värde!L74,-1,1))*((Tidigare_värde!L74+1)/(Tidigare_värde!L74+1))*((pivå!L74+1)/(pivå!L74+1))</f>
        <v>-1</v>
      </c>
      <c r="AH75" s="153">
        <f>IF(Pilar!$B75=1,IF(pivå!M74&gt;Tidigare_värde!M74,-1,1),IF(pivå!M74&lt;Tidigare_värde!M74,-1,1))*((Tidigare_värde!M74+1)/(Tidigare_värde!M74+1))*((pivå!M74+1)/(pivå!M74+1))</f>
        <v>1</v>
      </c>
      <c r="AI75" s="153">
        <f>IF(Pilar!$B75=1,IF(pivå!N74&gt;Tidigare_värde!N74,-1,1),IF(pivå!N74&lt;Tidigare_värde!N74,-1,1))*((Tidigare_värde!N74+1)/(Tidigare_värde!N74+1))*((pivå!N74+1)/(pivå!N74+1))</f>
        <v>1</v>
      </c>
      <c r="AJ75" s="153">
        <f>IF(Pilar!$B75=1,IF(pivå!O74&gt;Tidigare_värde!O74,-1,1),IF(pivå!O74&lt;Tidigare_värde!O74,-1,1))*((Tidigare_värde!O74+1)/(Tidigare_värde!O74+1))*((pivå!O74+1)/(pivå!O74+1))</f>
        <v>-1</v>
      </c>
      <c r="AK75" s="153">
        <f>IF(Pilar!$B75=1,IF(pivå!P74&gt;Tidigare_värde!P74,-1,1),IF(pivå!P74&lt;Tidigare_värde!P74,-1,1))*((Tidigare_värde!P74+1)/(Tidigare_värde!P74+1))*((pivå!P74+1)/(pivå!P74+1))</f>
        <v>1</v>
      </c>
      <c r="AL75" s="153">
        <f>IF(Pilar!$B75=1,IF(pivå!Q74&gt;Tidigare_värde!Q74,-1,1),IF(pivå!Q74&lt;Tidigare_värde!Q74,-1,1))*((Tidigare_värde!Q74+1)/(Tidigare_värde!Q74+1))*((pivå!Q74+1)/(pivå!Q74+1))</f>
        <v>-1</v>
      </c>
      <c r="AM75" s="153">
        <f>IF(Pilar!$B75=1,IF(pivå!R74&gt;Tidigare_värde!R74,-1,1),IF(pivå!R74&lt;Tidigare_värde!R74,-1,1))*((Tidigare_värde!R74+1)/(Tidigare_värde!R74+1))*((pivå!R74+1)/(pivå!R74+1))</f>
        <v>-1</v>
      </c>
      <c r="AN75" s="153">
        <f>IF(Pilar!$B75=1,IF(pivå!S74&gt;Tidigare_värde!S74,-1,1),IF(pivå!S74&lt;Tidigare_värde!S74,-1,1))*((Tidigare_värde!S74+1)/(Tidigare_värde!S74+1))*((pivå!S74+1)/(pivå!S74+1))</f>
        <v>1</v>
      </c>
      <c r="AO75" s="153">
        <f>IF(Pilar!$B75=1,IF(pivå!T74&gt;Tidigare_värde!T74,-1,1),IF(pivå!T74&lt;Tidigare_värde!T74,-1,1))*((Tidigare_värde!T74+1)/(Tidigare_värde!T74+1))*((pivå!T74+1)/(pivå!T74+1))</f>
        <v>1</v>
      </c>
      <c r="AP75" s="153">
        <f>IF(Pilar!$B75=1,IF(pivå!U74&gt;Tidigare_värde!U74,-1,1),IF(pivå!U74&lt;Tidigare_värde!U74,-1,1))*((Tidigare_värde!U74+1)/(Tidigare_värde!U74+1))*((pivå!U74+1)/(pivå!U74+1))</f>
        <v>1</v>
      </c>
      <c r="AQ75" s="153">
        <f>IF(Pilar!$B75=1,IF(pivå!V74&gt;Tidigare_värde!V74,-1,1),IF(pivå!V74&lt;Tidigare_värde!V74,-1,1))*((Tidigare_värde!V74+1)/(Tidigare_värde!V74+1))*((pivå!V74+1)/(pivå!V74+1))</f>
        <v>1</v>
      </c>
      <c r="AR75" s="153">
        <f>IF(Pilar!$B75=1,IF(pivå!W74&gt;Tidigare_värde!W74,-1,1),IF(pivå!W74&lt;Tidigare_värde!W74,-1,1))*((Tidigare_värde!W74+1)/(Tidigare_värde!W74+1))*((pivå!W74+1)/(pivå!W74+1))</f>
        <v>1</v>
      </c>
      <c r="AS75" s="153">
        <f>IF(Pilar!$B75=1,IF(pivå!X74&gt;Tidigare_värde!X74,-1,1),IF(pivå!X74&lt;Tidigare_värde!X74,-1,1))*((Tidigare_värde!X74+1)/(Tidigare_värde!X74+1))*((pivå!X74+1)/(pivå!X74+1))</f>
        <v>1</v>
      </c>
      <c r="AT75" s="153">
        <f>IF(Pilar!$B75=1,IF(pivå!Y74&gt;Tidigare_värde!Y74,-1,1),IF(pivå!Y74&lt;Tidigare_värde!Y74,-1,1))*((Tidigare_värde!Y74+1)/(Tidigare_värde!Y74+1))*((pivå!Y74+1)/(pivå!Y74+1))</f>
        <v>1</v>
      </c>
      <c r="AU75" s="153">
        <f>IF(Pilar!$B75=1,IF(pivå!Z74&gt;Tidigare_värde!Z74,-1,1),IF(pivå!Z74&lt;Tidigare_värde!Z74,-1,1))*((Tidigare_värde!Z74+1)/(Tidigare_värde!Z74+1))*((pivå!Z74+1)/(pivå!Z74+1))</f>
        <v>1</v>
      </c>
      <c r="AV75" s="153">
        <f>IF(Pilar!$B75=1,IF(pivå!AA74&gt;Tidigare_värde!AA74,-1,1),IF(pivå!AA74&lt;Tidigare_värde!AA74,-1,1))*((Tidigare_värde!AA74+1)/(Tidigare_värde!AA74+1))*((pivå!AA74+1)/(pivå!AA74+1))</f>
        <v>1</v>
      </c>
      <c r="AW75" s="153">
        <f>IF(Pilar!$B75=1,IF(pivå!AB74&gt;Tidigare_värde!AB74,-1,1),IF(pivå!AB74&lt;Tidigare_värde!AB74,-1,1))*((Tidigare_värde!AB74+1)/(Tidigare_värde!AB74+1))*((pivå!AB74+1)/(pivå!AB74+1))</f>
        <v>1</v>
      </c>
      <c r="AX75" s="153">
        <f>IF(Pilar!$B75=1,IF(pivå!AC74&gt;Tidigare_värde!AC74,-1,1),IF(pivå!AC74&lt;Tidigare_värde!AC74,-1,1))*((Tidigare_värde!AC74+1)/(Tidigare_värde!AC74+1))*((pivå!AC74+1)/(pivå!AC74+1))</f>
        <v>-1</v>
      </c>
      <c r="AY75" s="153">
        <f>IF(Pilar!$B75=1,IF(pivå!AD74&gt;Tidigare_värde!AD74,-1,1),IF(pivå!AD74&lt;Tidigare_värde!AD74,-1,1))*((Tidigare_värde!AD74+1)/(Tidigare_värde!AD74+1))*((pivå!AD74+1)/(pivå!AD74+1))</f>
        <v>-1</v>
      </c>
      <c r="AZ75" s="17"/>
      <c r="BA75" s="17"/>
      <c r="BB75" s="17"/>
      <c r="BC75" s="17"/>
      <c r="BD75" s="17"/>
      <c r="BE75" s="17"/>
      <c r="BF75" s="17"/>
      <c r="BG75" s="18">
        <f t="shared" si="10"/>
        <v>60.1753</v>
      </c>
      <c r="BH75" s="18" t="e">
        <f t="shared" si="11"/>
        <v>#DIV/0!</v>
      </c>
      <c r="BI75" s="19">
        <f t="shared" si="12"/>
        <v>59.654600000000002</v>
      </c>
      <c r="BJ75" s="19">
        <f t="shared" si="13"/>
        <v>55.412799999999997</v>
      </c>
      <c r="BM75" s="21">
        <f t="shared" si="14"/>
        <v>67.883600000000001</v>
      </c>
      <c r="BN75" s="22">
        <f t="shared" si="15"/>
        <v>37.997</v>
      </c>
    </row>
    <row r="76" spans="1:66" s="20" customFormat="1" ht="10.5" customHeight="1">
      <c r="A76" s="116">
        <f t="shared" si="16"/>
        <v>23.371228571428578</v>
      </c>
      <c r="B76" s="105">
        <f>pivå!I75</f>
        <v>0</v>
      </c>
      <c r="C76" s="120" t="str">
        <f>pivå!G75</f>
        <v>Ändrad</v>
      </c>
      <c r="D76" s="103">
        <f>pivå!C75</f>
        <v>0</v>
      </c>
      <c r="E76" s="112">
        <f>pivå!D75</f>
        <v>46</v>
      </c>
      <c r="F76" s="15" t="str">
        <f>pivå!F75</f>
        <v>Läkemedel mot benskörhet efter fraktur</v>
      </c>
      <c r="G76" s="31">
        <f>pivå!AE75</f>
        <v>22.987400000000001</v>
      </c>
      <c r="H76" s="16">
        <f>pivå!J75</f>
        <v>20.933900000000001</v>
      </c>
      <c r="I76" s="16">
        <f>pivå!K75</f>
        <v>25.358599999999999</v>
      </c>
      <c r="J76" s="16">
        <f>pivå!L75</f>
        <v>22.386299999999999</v>
      </c>
      <c r="K76" s="16">
        <f>pivå!M75</f>
        <v>19.710999999999999</v>
      </c>
      <c r="L76" s="16">
        <f>pivå!N75</f>
        <v>26.9832</v>
      </c>
      <c r="M76" s="16">
        <f>pivå!O75</f>
        <v>26.7119</v>
      </c>
      <c r="N76" s="16">
        <f>pivå!P75</f>
        <v>27.5167</v>
      </c>
      <c r="O76" s="16">
        <f>pivå!Q75</f>
        <v>21.784300000000002</v>
      </c>
      <c r="P76" s="16">
        <f>pivå!R75</f>
        <v>17.6037</v>
      </c>
      <c r="Q76" s="16">
        <f>pivå!S75</f>
        <v>22.134499999999999</v>
      </c>
      <c r="R76" s="16">
        <f>pivå!T75</f>
        <v>22.936499999999999</v>
      </c>
      <c r="S76" s="16">
        <f>pivå!U75</f>
        <v>23.409800000000001</v>
      </c>
      <c r="T76" s="16">
        <f>pivå!V75</f>
        <v>23.109300000000001</v>
      </c>
      <c r="U76" s="16">
        <f>pivå!W75</f>
        <v>24.0153</v>
      </c>
      <c r="V76" s="16">
        <f>pivå!X75</f>
        <v>22.357399999999998</v>
      </c>
      <c r="W76" s="16">
        <f>pivå!Y75</f>
        <v>21.7818</v>
      </c>
      <c r="X76" s="16">
        <f>pivå!Z75</f>
        <v>22.889199999999999</v>
      </c>
      <c r="Y76" s="16">
        <f>pivå!AA75</f>
        <v>23.171399999999998</v>
      </c>
      <c r="Z76" s="16">
        <f>pivå!AB75</f>
        <v>22.640699999999999</v>
      </c>
      <c r="AA76" s="16">
        <f>pivå!AC75</f>
        <v>30.471800000000002</v>
      </c>
      <c r="AB76" s="136">
        <f>pivå!AD75</f>
        <v>22.888500000000001</v>
      </c>
      <c r="AC76" s="149"/>
      <c r="AD76" s="154" t="e">
        <f>IF(Pilar!$B76=1,IF(pivå!AE75&gt;Tidigare_värde!AE75,-1,1),IF(pivå!AE75&lt;Tidigare_värde!AE75,-1,1))*((Tidigare_värde!AE75+1)/(Tidigare_värde!AE75+1))*((pivå!AE75+1)/(pivå!AE75+1))</f>
        <v>#VALUE!</v>
      </c>
      <c r="AE76" s="153" t="e">
        <f>IF(Pilar!$B76=1,IF(pivå!J75&gt;Tidigare_värde!J75,-1,1),IF(pivå!J75&lt;Tidigare_värde!J75,-1,1))*((Tidigare_värde!J75+1)/(Tidigare_värde!J75+1))*((pivå!J75+1)/(pivå!J75+1))</f>
        <v>#VALUE!</v>
      </c>
      <c r="AF76" s="153" t="e">
        <f>IF(Pilar!$B76=1,IF(pivå!K75&gt;Tidigare_värde!K75,-1,1),IF(pivå!K75&lt;Tidigare_värde!K75,-1,1))*((Tidigare_värde!K75+1)/(Tidigare_värde!K75+1))*((pivå!K75+1)/(pivå!K75+1))</f>
        <v>#VALUE!</v>
      </c>
      <c r="AG76" s="153" t="e">
        <f>IF(Pilar!$B76=1,IF(pivå!L75&gt;Tidigare_värde!L75,-1,1),IF(pivå!L75&lt;Tidigare_värde!L75,-1,1))*((Tidigare_värde!L75+1)/(Tidigare_värde!L75+1))*((pivå!L75+1)/(pivå!L75+1))</f>
        <v>#VALUE!</v>
      </c>
      <c r="AH76" s="153" t="e">
        <f>IF(Pilar!$B76=1,IF(pivå!M75&gt;Tidigare_värde!M75,-1,1),IF(pivå!M75&lt;Tidigare_värde!M75,-1,1))*((Tidigare_värde!M75+1)/(Tidigare_värde!M75+1))*((pivå!M75+1)/(pivå!M75+1))</f>
        <v>#VALUE!</v>
      </c>
      <c r="AI76" s="153" t="e">
        <f>IF(Pilar!$B76=1,IF(pivå!N75&gt;Tidigare_värde!N75,-1,1),IF(pivå!N75&lt;Tidigare_värde!N75,-1,1))*((Tidigare_värde!N75+1)/(Tidigare_värde!N75+1))*((pivå!N75+1)/(pivå!N75+1))</f>
        <v>#VALUE!</v>
      </c>
      <c r="AJ76" s="153" t="e">
        <f>IF(Pilar!$B76=1,IF(pivå!O75&gt;Tidigare_värde!O75,-1,1),IF(pivå!O75&lt;Tidigare_värde!O75,-1,1))*((Tidigare_värde!O75+1)/(Tidigare_värde!O75+1))*((pivå!O75+1)/(pivå!O75+1))</f>
        <v>#VALUE!</v>
      </c>
      <c r="AK76" s="153" t="e">
        <f>IF(Pilar!$B76=1,IF(pivå!P75&gt;Tidigare_värde!P75,-1,1),IF(pivå!P75&lt;Tidigare_värde!P75,-1,1))*((Tidigare_värde!P75+1)/(Tidigare_värde!P75+1))*((pivå!P75+1)/(pivå!P75+1))</f>
        <v>#VALUE!</v>
      </c>
      <c r="AL76" s="153" t="e">
        <f>IF(Pilar!$B76=1,IF(pivå!Q75&gt;Tidigare_värde!Q75,-1,1),IF(pivå!Q75&lt;Tidigare_värde!Q75,-1,1))*((Tidigare_värde!Q75+1)/(Tidigare_värde!Q75+1))*((pivå!Q75+1)/(pivå!Q75+1))</f>
        <v>#VALUE!</v>
      </c>
      <c r="AM76" s="153" t="e">
        <f>IF(Pilar!$B76=1,IF(pivå!R75&gt;Tidigare_värde!R75,-1,1),IF(pivå!R75&lt;Tidigare_värde!R75,-1,1))*((Tidigare_värde!R75+1)/(Tidigare_värde!R75+1))*((pivå!R75+1)/(pivå!R75+1))</f>
        <v>#VALUE!</v>
      </c>
      <c r="AN76" s="153" t="e">
        <f>IF(Pilar!$B76=1,IF(pivå!S75&gt;Tidigare_värde!S75,-1,1),IF(pivå!S75&lt;Tidigare_värde!S75,-1,1))*((Tidigare_värde!S75+1)/(Tidigare_värde!S75+1))*((pivå!S75+1)/(pivå!S75+1))</f>
        <v>#VALUE!</v>
      </c>
      <c r="AO76" s="153" t="e">
        <f>IF(Pilar!$B76=1,IF(pivå!T75&gt;Tidigare_värde!T75,-1,1),IF(pivå!T75&lt;Tidigare_värde!T75,-1,1))*((Tidigare_värde!T75+1)/(Tidigare_värde!T75+1))*((pivå!T75+1)/(pivå!T75+1))</f>
        <v>#VALUE!</v>
      </c>
      <c r="AP76" s="153" t="e">
        <f>IF(Pilar!$B76=1,IF(pivå!U75&gt;Tidigare_värde!U75,-1,1),IF(pivå!U75&lt;Tidigare_värde!U75,-1,1))*((Tidigare_värde!U75+1)/(Tidigare_värde!U75+1))*((pivå!U75+1)/(pivå!U75+1))</f>
        <v>#VALUE!</v>
      </c>
      <c r="AQ76" s="153" t="e">
        <f>IF(Pilar!$B76=1,IF(pivå!V75&gt;Tidigare_värde!V75,-1,1),IF(pivå!V75&lt;Tidigare_värde!V75,-1,1))*((Tidigare_värde!V75+1)/(Tidigare_värde!V75+1))*((pivå!V75+1)/(pivå!V75+1))</f>
        <v>#VALUE!</v>
      </c>
      <c r="AR76" s="153" t="e">
        <f>IF(Pilar!$B76=1,IF(pivå!W75&gt;Tidigare_värde!W75,-1,1),IF(pivå!W75&lt;Tidigare_värde!W75,-1,1))*((Tidigare_värde!W75+1)/(Tidigare_värde!W75+1))*((pivå!W75+1)/(pivå!W75+1))</f>
        <v>#VALUE!</v>
      </c>
      <c r="AS76" s="153" t="e">
        <f>IF(Pilar!$B76=1,IF(pivå!X75&gt;Tidigare_värde!X75,-1,1),IF(pivå!X75&lt;Tidigare_värde!X75,-1,1))*((Tidigare_värde!X75+1)/(Tidigare_värde!X75+1))*((pivå!X75+1)/(pivå!X75+1))</f>
        <v>#VALUE!</v>
      </c>
      <c r="AT76" s="153" t="e">
        <f>IF(Pilar!$B76=1,IF(pivå!Y75&gt;Tidigare_värde!Y75,-1,1),IF(pivå!Y75&lt;Tidigare_värde!Y75,-1,1))*((Tidigare_värde!Y75+1)/(Tidigare_värde!Y75+1))*((pivå!Y75+1)/(pivå!Y75+1))</f>
        <v>#VALUE!</v>
      </c>
      <c r="AU76" s="153" t="e">
        <f>IF(Pilar!$B76=1,IF(pivå!Z75&gt;Tidigare_värde!Z75,-1,1),IF(pivå!Z75&lt;Tidigare_värde!Z75,-1,1))*((Tidigare_värde!Z75+1)/(Tidigare_värde!Z75+1))*((pivå!Z75+1)/(pivå!Z75+1))</f>
        <v>#VALUE!</v>
      </c>
      <c r="AV76" s="153" t="e">
        <f>IF(Pilar!$B76=1,IF(pivå!AA75&gt;Tidigare_värde!AA75,-1,1),IF(pivå!AA75&lt;Tidigare_värde!AA75,-1,1))*((Tidigare_värde!AA75+1)/(Tidigare_värde!AA75+1))*((pivå!AA75+1)/(pivå!AA75+1))</f>
        <v>#VALUE!</v>
      </c>
      <c r="AW76" s="153" t="e">
        <f>IF(Pilar!$B76=1,IF(pivå!AB75&gt;Tidigare_värde!AB75,-1,1),IF(pivå!AB75&lt;Tidigare_värde!AB75,-1,1))*((Tidigare_värde!AB75+1)/(Tidigare_värde!AB75+1))*((pivå!AB75+1)/(pivå!AB75+1))</f>
        <v>#VALUE!</v>
      </c>
      <c r="AX76" s="153" t="e">
        <f>IF(Pilar!$B76=1,IF(pivå!AC75&gt;Tidigare_värde!AC75,-1,1),IF(pivå!AC75&lt;Tidigare_värde!AC75,-1,1))*((Tidigare_värde!AC75+1)/(Tidigare_värde!AC75+1))*((pivå!AC75+1)/(pivå!AC75+1))</f>
        <v>#VALUE!</v>
      </c>
      <c r="AY76" s="153" t="e">
        <f>IF(Pilar!$B76=1,IF(pivå!AD75&gt;Tidigare_värde!AD75,-1,1),IF(pivå!AD75&lt;Tidigare_värde!AD75,-1,1))*((Tidigare_värde!AD75+1)/(Tidigare_värde!AD75+1))*((pivå!AD75+1)/(pivå!AD75+1))</f>
        <v>#VALUE!</v>
      </c>
      <c r="AZ76" s="17"/>
      <c r="BA76" s="17"/>
      <c r="BB76" s="17"/>
      <c r="BC76" s="17"/>
      <c r="BD76" s="17"/>
      <c r="BE76" s="17"/>
      <c r="BF76" s="17"/>
      <c r="BG76" s="18">
        <f t="shared" si="10"/>
        <v>23.409800000000001</v>
      </c>
      <c r="BH76" s="18" t="e">
        <f t="shared" si="11"/>
        <v>#DIV/0!</v>
      </c>
      <c r="BI76" s="19">
        <f t="shared" si="12"/>
        <v>23.171399999999998</v>
      </c>
      <c r="BJ76" s="19">
        <f t="shared" si="13"/>
        <v>22.386299999999999</v>
      </c>
      <c r="BM76" s="21">
        <f t="shared" si="14"/>
        <v>30.471800000000002</v>
      </c>
      <c r="BN76" s="22">
        <f t="shared" si="15"/>
        <v>17.6037</v>
      </c>
    </row>
    <row r="77" spans="1:66" s="20" customFormat="1" ht="10.5" customHeight="1">
      <c r="A77" s="116">
        <f t="shared" si="16"/>
        <v>196.02619047619052</v>
      </c>
      <c r="B77" s="105">
        <f>pivå!I76</f>
        <v>0</v>
      </c>
      <c r="C77" s="120" t="str">
        <f>pivå!G76</f>
        <v>(tom)</v>
      </c>
      <c r="D77" s="103">
        <f>pivå!C76</f>
        <v>0</v>
      </c>
      <c r="E77" s="112">
        <f>pivå!D76</f>
        <v>47</v>
      </c>
      <c r="F77" s="15" t="str">
        <f>pivå!F76</f>
        <v>Biologiska läkemedel vid reumatoid artrit. Kvinnor</v>
      </c>
      <c r="G77" s="31">
        <f>pivå!AE76</f>
        <v>202.82</v>
      </c>
      <c r="H77" s="16">
        <f>pivå!J76</f>
        <v>237.75</v>
      </c>
      <c r="I77" s="16">
        <f>pivå!K76</f>
        <v>168.29</v>
      </c>
      <c r="J77" s="16">
        <f>pivå!L76</f>
        <v>145.99</v>
      </c>
      <c r="K77" s="16">
        <f>pivå!M76</f>
        <v>158.6</v>
      </c>
      <c r="L77" s="16">
        <f>pivå!N76</f>
        <v>188.7</v>
      </c>
      <c r="M77" s="16">
        <f>pivå!O76</f>
        <v>170.19</v>
      </c>
      <c r="N77" s="16">
        <f>pivå!P76</f>
        <v>236.09</v>
      </c>
      <c r="O77" s="16">
        <f>pivå!Q76</f>
        <v>321.43</v>
      </c>
      <c r="P77" s="16">
        <f>pivå!R76</f>
        <v>231.18</v>
      </c>
      <c r="Q77" s="16">
        <f>pivå!S76</f>
        <v>273.33</v>
      </c>
      <c r="R77" s="16">
        <f>pivå!T76</f>
        <v>223.76</v>
      </c>
      <c r="S77" s="16">
        <f>pivå!U76</f>
        <v>159.99</v>
      </c>
      <c r="T77" s="16">
        <f>pivå!V76</f>
        <v>217.13</v>
      </c>
      <c r="U77" s="16">
        <f>pivå!W76</f>
        <v>125.81</v>
      </c>
      <c r="V77" s="16">
        <f>pivå!X76</f>
        <v>197.69</v>
      </c>
      <c r="W77" s="16">
        <f>pivå!Y76</f>
        <v>225.8</v>
      </c>
      <c r="X77" s="16">
        <f>pivå!Z76</f>
        <v>159.01</v>
      </c>
      <c r="Y77" s="16">
        <f>pivå!AA76</f>
        <v>103.05</v>
      </c>
      <c r="Z77" s="16">
        <f>pivå!AB76</f>
        <v>206.57</v>
      </c>
      <c r="AA77" s="16">
        <f>pivå!AC76</f>
        <v>216.39</v>
      </c>
      <c r="AB77" s="136">
        <f>pivå!AD76</f>
        <v>149.80000000000001</v>
      </c>
      <c r="AC77" s="149"/>
      <c r="AD77" s="154" t="e">
        <f>IF(Pilar!$B77=1,IF(pivå!AE76&gt;Tidigare_värde!AE76,-1,1),IF(pivå!AE76&lt;Tidigare_värde!AE76,-1,1))*((Tidigare_värde!AE76+1)/(Tidigare_värde!AE76+1))*((pivå!AE76+1)/(pivå!AE76+1))</f>
        <v>#VALUE!</v>
      </c>
      <c r="AE77" s="153" t="e">
        <f>IF(Pilar!$B77=1,IF(pivå!J76&gt;Tidigare_värde!J76,-1,1),IF(pivå!J76&lt;Tidigare_värde!J76,-1,1))*((Tidigare_värde!J76+1)/(Tidigare_värde!J76+1))*((pivå!J76+1)/(pivå!J76+1))</f>
        <v>#VALUE!</v>
      </c>
      <c r="AF77" s="153" t="e">
        <f>IF(Pilar!$B77=1,IF(pivå!K76&gt;Tidigare_värde!K76,-1,1),IF(pivå!K76&lt;Tidigare_värde!K76,-1,1))*((Tidigare_värde!K76+1)/(Tidigare_värde!K76+1))*((pivå!K76+1)/(pivå!K76+1))</f>
        <v>#VALUE!</v>
      </c>
      <c r="AG77" s="153" t="e">
        <f>IF(Pilar!$B77=1,IF(pivå!L76&gt;Tidigare_värde!L76,-1,1),IF(pivå!L76&lt;Tidigare_värde!L76,-1,1))*((Tidigare_värde!L76+1)/(Tidigare_värde!L76+1))*((pivå!L76+1)/(pivå!L76+1))</f>
        <v>#VALUE!</v>
      </c>
      <c r="AH77" s="153" t="e">
        <f>IF(Pilar!$B77=1,IF(pivå!M76&gt;Tidigare_värde!M76,-1,1),IF(pivå!M76&lt;Tidigare_värde!M76,-1,1))*((Tidigare_värde!M76+1)/(Tidigare_värde!M76+1))*((pivå!M76+1)/(pivå!M76+1))</f>
        <v>#VALUE!</v>
      </c>
      <c r="AI77" s="153" t="e">
        <f>IF(Pilar!$B77=1,IF(pivå!N76&gt;Tidigare_värde!N76,-1,1),IF(pivå!N76&lt;Tidigare_värde!N76,-1,1))*((Tidigare_värde!N76+1)/(Tidigare_värde!N76+1))*((pivå!N76+1)/(pivå!N76+1))</f>
        <v>#VALUE!</v>
      </c>
      <c r="AJ77" s="153" t="e">
        <f>IF(Pilar!$B77=1,IF(pivå!O76&gt;Tidigare_värde!O76,-1,1),IF(pivå!O76&lt;Tidigare_värde!O76,-1,1))*((Tidigare_värde!O76+1)/(Tidigare_värde!O76+1))*((pivå!O76+1)/(pivå!O76+1))</f>
        <v>#VALUE!</v>
      </c>
      <c r="AK77" s="153" t="e">
        <f>IF(Pilar!$B77=1,IF(pivå!P76&gt;Tidigare_värde!P76,-1,1),IF(pivå!P76&lt;Tidigare_värde!P76,-1,1))*((Tidigare_värde!P76+1)/(Tidigare_värde!P76+1))*((pivå!P76+1)/(pivå!P76+1))</f>
        <v>#VALUE!</v>
      </c>
      <c r="AL77" s="153" t="e">
        <f>IF(Pilar!$B77=1,IF(pivå!Q76&gt;Tidigare_värde!Q76,-1,1),IF(pivå!Q76&lt;Tidigare_värde!Q76,-1,1))*((Tidigare_värde!Q76+1)/(Tidigare_värde!Q76+1))*((pivå!Q76+1)/(pivå!Q76+1))</f>
        <v>#VALUE!</v>
      </c>
      <c r="AM77" s="153" t="e">
        <f>IF(Pilar!$B77=1,IF(pivå!R76&gt;Tidigare_värde!R76,-1,1),IF(pivå!R76&lt;Tidigare_värde!R76,-1,1))*((Tidigare_värde!R76+1)/(Tidigare_värde!R76+1))*((pivå!R76+1)/(pivå!R76+1))</f>
        <v>#VALUE!</v>
      </c>
      <c r="AN77" s="153" t="e">
        <f>IF(Pilar!$B77=1,IF(pivå!S76&gt;Tidigare_värde!S76,-1,1),IF(pivå!S76&lt;Tidigare_värde!S76,-1,1))*((Tidigare_värde!S76+1)/(Tidigare_värde!S76+1))*((pivå!S76+1)/(pivå!S76+1))</f>
        <v>#VALUE!</v>
      </c>
      <c r="AO77" s="153" t="e">
        <f>IF(Pilar!$B77=1,IF(pivå!T76&gt;Tidigare_värde!T76,-1,1),IF(pivå!T76&lt;Tidigare_värde!T76,-1,1))*((Tidigare_värde!T76+1)/(Tidigare_värde!T76+1))*((pivå!T76+1)/(pivå!T76+1))</f>
        <v>#VALUE!</v>
      </c>
      <c r="AP77" s="153" t="e">
        <f>IF(Pilar!$B77=1,IF(pivå!U76&gt;Tidigare_värde!U76,-1,1),IF(pivå!U76&lt;Tidigare_värde!U76,-1,1))*((Tidigare_värde!U76+1)/(Tidigare_värde!U76+1))*((pivå!U76+1)/(pivå!U76+1))</f>
        <v>#VALUE!</v>
      </c>
      <c r="AQ77" s="153" t="e">
        <f>IF(Pilar!$B77=1,IF(pivå!V76&gt;Tidigare_värde!V76,-1,1),IF(pivå!V76&lt;Tidigare_värde!V76,-1,1))*((Tidigare_värde!V76+1)/(Tidigare_värde!V76+1))*((pivå!V76+1)/(pivå!V76+1))</f>
        <v>#VALUE!</v>
      </c>
      <c r="AR77" s="153" t="e">
        <f>IF(Pilar!$B77=1,IF(pivå!W76&gt;Tidigare_värde!W76,-1,1),IF(pivå!W76&lt;Tidigare_värde!W76,-1,1))*((Tidigare_värde!W76+1)/(Tidigare_värde!W76+1))*((pivå!W76+1)/(pivå!W76+1))</f>
        <v>#VALUE!</v>
      </c>
      <c r="AS77" s="153" t="e">
        <f>IF(Pilar!$B77=1,IF(pivå!X76&gt;Tidigare_värde!X76,-1,1),IF(pivå!X76&lt;Tidigare_värde!X76,-1,1))*((Tidigare_värde!X76+1)/(Tidigare_värde!X76+1))*((pivå!X76+1)/(pivå!X76+1))</f>
        <v>#VALUE!</v>
      </c>
      <c r="AT77" s="153" t="e">
        <f>IF(Pilar!$B77=1,IF(pivå!Y76&gt;Tidigare_värde!Y76,-1,1),IF(pivå!Y76&lt;Tidigare_värde!Y76,-1,1))*((Tidigare_värde!Y76+1)/(Tidigare_värde!Y76+1))*((pivå!Y76+1)/(pivå!Y76+1))</f>
        <v>#VALUE!</v>
      </c>
      <c r="AU77" s="153" t="e">
        <f>IF(Pilar!$B77=1,IF(pivå!Z76&gt;Tidigare_värde!Z76,-1,1),IF(pivå!Z76&lt;Tidigare_värde!Z76,-1,1))*((Tidigare_värde!Z76+1)/(Tidigare_värde!Z76+1))*((pivå!Z76+1)/(pivå!Z76+1))</f>
        <v>#VALUE!</v>
      </c>
      <c r="AV77" s="153" t="e">
        <f>IF(Pilar!$B77=1,IF(pivå!AA76&gt;Tidigare_värde!AA76,-1,1),IF(pivå!AA76&lt;Tidigare_värde!AA76,-1,1))*((Tidigare_värde!AA76+1)/(Tidigare_värde!AA76+1))*((pivå!AA76+1)/(pivå!AA76+1))</f>
        <v>#VALUE!</v>
      </c>
      <c r="AW77" s="153" t="e">
        <f>IF(Pilar!$B77=1,IF(pivå!AB76&gt;Tidigare_värde!AB76,-1,1),IF(pivå!AB76&lt;Tidigare_värde!AB76,-1,1))*((Tidigare_värde!AB76+1)/(Tidigare_värde!AB76+1))*((pivå!AB76+1)/(pivå!AB76+1))</f>
        <v>#VALUE!</v>
      </c>
      <c r="AX77" s="153" t="e">
        <f>IF(Pilar!$B77=1,IF(pivå!AC76&gt;Tidigare_värde!AC76,-1,1),IF(pivå!AC76&lt;Tidigare_värde!AC76,-1,1))*((Tidigare_värde!AC76+1)/(Tidigare_värde!AC76+1))*((pivå!AC76+1)/(pivå!AC76+1))</f>
        <v>#VALUE!</v>
      </c>
      <c r="AY77" s="153" t="e">
        <f>IF(Pilar!$B77=1,IF(pivå!AD76&gt;Tidigare_värde!AD76,-1,1),IF(pivå!AD76&lt;Tidigare_värde!AD76,-1,1))*((Tidigare_värde!AD76+1)/(Tidigare_värde!AD76+1))*((pivå!AD76+1)/(pivå!AD76+1))</f>
        <v>#VALUE!</v>
      </c>
      <c r="AZ77" s="17"/>
      <c r="BA77" s="17"/>
      <c r="BB77" s="17"/>
      <c r="BC77" s="17"/>
      <c r="BD77" s="17"/>
      <c r="BE77" s="17"/>
      <c r="BF77" s="17"/>
      <c r="BG77" s="18">
        <f t="shared" si="10"/>
        <v>223.76</v>
      </c>
      <c r="BH77" s="18" t="e">
        <f t="shared" si="11"/>
        <v>#DIV/0!</v>
      </c>
      <c r="BI77" s="19">
        <f t="shared" si="12"/>
        <v>217.13</v>
      </c>
      <c r="BJ77" s="19">
        <f t="shared" si="13"/>
        <v>168.29</v>
      </c>
      <c r="BM77" s="21">
        <f t="shared" si="14"/>
        <v>321.43</v>
      </c>
      <c r="BN77" s="22">
        <f t="shared" si="15"/>
        <v>103.05</v>
      </c>
    </row>
    <row r="78" spans="1:66" s="20" customFormat="1" ht="10.5" customHeight="1">
      <c r="A78" s="116">
        <f t="shared" si="16"/>
        <v>101.19047619047619</v>
      </c>
      <c r="B78" s="105">
        <f>pivå!I77</f>
        <v>0</v>
      </c>
      <c r="C78" s="120" t="str">
        <f>pivå!G77</f>
        <v>(tom)</v>
      </c>
      <c r="D78" s="103">
        <f>pivå!C77</f>
        <v>0</v>
      </c>
      <c r="E78" s="112">
        <f>pivå!D77</f>
        <v>0</v>
      </c>
      <c r="F78" s="15" t="str">
        <f>pivå!F77</f>
        <v>Biologiska läkemedel vid reumatoid artrit. Män</v>
      </c>
      <c r="G78" s="31">
        <f>pivå!AE77</f>
        <v>103.62</v>
      </c>
      <c r="H78" s="16">
        <f>pivå!J77</f>
        <v>113.86</v>
      </c>
      <c r="I78" s="16">
        <f>pivå!K77</f>
        <v>86.2</v>
      </c>
      <c r="J78" s="16">
        <f>pivå!L77</f>
        <v>60.65</v>
      </c>
      <c r="K78" s="16">
        <f>pivå!M77</f>
        <v>80.37</v>
      </c>
      <c r="L78" s="16">
        <f>pivå!N77</f>
        <v>85.41</v>
      </c>
      <c r="M78" s="16">
        <f>pivå!O77</f>
        <v>100.03</v>
      </c>
      <c r="N78" s="16">
        <f>pivå!P77</f>
        <v>136.87</v>
      </c>
      <c r="O78" s="16">
        <f>pivå!Q77</f>
        <v>126.87</v>
      </c>
      <c r="P78" s="16">
        <f>pivå!R77</f>
        <v>132</v>
      </c>
      <c r="Q78" s="16">
        <f>pivå!S77</f>
        <v>137.86000000000001</v>
      </c>
      <c r="R78" s="16">
        <f>pivå!T77</f>
        <v>135.24</v>
      </c>
      <c r="S78" s="16">
        <f>pivå!U77</f>
        <v>86.05</v>
      </c>
      <c r="T78" s="16">
        <f>pivå!V77</f>
        <v>152.16999999999999</v>
      </c>
      <c r="U78" s="16">
        <f>pivå!W77</f>
        <v>60.25</v>
      </c>
      <c r="V78" s="16">
        <f>pivå!X77</f>
        <v>87.87</v>
      </c>
      <c r="W78" s="16">
        <f>pivå!Y77</f>
        <v>112.48</v>
      </c>
      <c r="X78" s="16">
        <f>pivå!Z77</f>
        <v>80.540000000000006</v>
      </c>
      <c r="Y78" s="16">
        <f>pivå!AA77</f>
        <v>48.4</v>
      </c>
      <c r="Z78" s="16">
        <f>pivå!AB77</f>
        <v>106.47</v>
      </c>
      <c r="AA78" s="16">
        <f>pivå!AC77</f>
        <v>90.24</v>
      </c>
      <c r="AB78" s="136">
        <f>pivå!AD77</f>
        <v>105.17</v>
      </c>
      <c r="AC78" s="149"/>
      <c r="AD78" s="154" t="e">
        <f>IF(Pilar!$B78=1,IF(pivå!AE77&gt;Tidigare_värde!AE77,-1,1),IF(pivå!AE77&lt;Tidigare_värde!AE77,-1,1))*((Tidigare_värde!AE77+1)/(Tidigare_värde!AE77+1))*((pivå!AE77+1)/(pivå!AE77+1))</f>
        <v>#VALUE!</v>
      </c>
      <c r="AE78" s="153" t="e">
        <f>IF(Pilar!$B78=1,IF(pivå!J77&gt;Tidigare_värde!J77,-1,1),IF(pivå!J77&lt;Tidigare_värde!J77,-1,1))*((Tidigare_värde!J77+1)/(Tidigare_värde!J77+1))*((pivå!J77+1)/(pivå!J77+1))</f>
        <v>#VALUE!</v>
      </c>
      <c r="AF78" s="153" t="e">
        <f>IF(Pilar!$B78=1,IF(pivå!K77&gt;Tidigare_värde!K77,-1,1),IF(pivå!K77&lt;Tidigare_värde!K77,-1,1))*((Tidigare_värde!K77+1)/(Tidigare_värde!K77+1))*((pivå!K77+1)/(pivå!K77+1))</f>
        <v>#VALUE!</v>
      </c>
      <c r="AG78" s="153" t="e">
        <f>IF(Pilar!$B78=1,IF(pivå!L77&gt;Tidigare_värde!L77,-1,1),IF(pivå!L77&lt;Tidigare_värde!L77,-1,1))*((Tidigare_värde!L77+1)/(Tidigare_värde!L77+1))*((pivå!L77+1)/(pivå!L77+1))</f>
        <v>#VALUE!</v>
      </c>
      <c r="AH78" s="153" t="e">
        <f>IF(Pilar!$B78=1,IF(pivå!M77&gt;Tidigare_värde!M77,-1,1),IF(pivå!M77&lt;Tidigare_värde!M77,-1,1))*((Tidigare_värde!M77+1)/(Tidigare_värde!M77+1))*((pivå!M77+1)/(pivå!M77+1))</f>
        <v>#VALUE!</v>
      </c>
      <c r="AI78" s="153" t="e">
        <f>IF(Pilar!$B78=1,IF(pivå!N77&gt;Tidigare_värde!N77,-1,1),IF(pivå!N77&lt;Tidigare_värde!N77,-1,1))*((Tidigare_värde!N77+1)/(Tidigare_värde!N77+1))*((pivå!N77+1)/(pivå!N77+1))</f>
        <v>#VALUE!</v>
      </c>
      <c r="AJ78" s="153" t="e">
        <f>IF(Pilar!$B78=1,IF(pivå!O77&gt;Tidigare_värde!O77,-1,1),IF(pivå!O77&lt;Tidigare_värde!O77,-1,1))*((Tidigare_värde!O77+1)/(Tidigare_värde!O77+1))*((pivå!O77+1)/(pivå!O77+1))</f>
        <v>#VALUE!</v>
      </c>
      <c r="AK78" s="153" t="e">
        <f>IF(Pilar!$B78=1,IF(pivå!P77&gt;Tidigare_värde!P77,-1,1),IF(pivå!P77&lt;Tidigare_värde!P77,-1,1))*((Tidigare_värde!P77+1)/(Tidigare_värde!P77+1))*((pivå!P77+1)/(pivå!P77+1))</f>
        <v>#VALUE!</v>
      </c>
      <c r="AL78" s="153" t="e">
        <f>IF(Pilar!$B78=1,IF(pivå!Q77&gt;Tidigare_värde!Q77,-1,1),IF(pivå!Q77&lt;Tidigare_värde!Q77,-1,1))*((Tidigare_värde!Q77+1)/(Tidigare_värde!Q77+1))*((pivå!Q77+1)/(pivå!Q77+1))</f>
        <v>#VALUE!</v>
      </c>
      <c r="AM78" s="153" t="e">
        <f>IF(Pilar!$B78=1,IF(pivå!R77&gt;Tidigare_värde!R77,-1,1),IF(pivå!R77&lt;Tidigare_värde!R77,-1,1))*((Tidigare_värde!R77+1)/(Tidigare_värde!R77+1))*((pivå!R77+1)/(pivå!R77+1))</f>
        <v>#VALUE!</v>
      </c>
      <c r="AN78" s="153" t="e">
        <f>IF(Pilar!$B78=1,IF(pivå!S77&gt;Tidigare_värde!S77,-1,1),IF(pivå!S77&lt;Tidigare_värde!S77,-1,1))*((Tidigare_värde!S77+1)/(Tidigare_värde!S77+1))*((pivå!S77+1)/(pivå!S77+1))</f>
        <v>#VALUE!</v>
      </c>
      <c r="AO78" s="153" t="e">
        <f>IF(Pilar!$B78=1,IF(pivå!T77&gt;Tidigare_värde!T77,-1,1),IF(pivå!T77&lt;Tidigare_värde!T77,-1,1))*((Tidigare_värde!T77+1)/(Tidigare_värde!T77+1))*((pivå!T77+1)/(pivå!T77+1))</f>
        <v>#VALUE!</v>
      </c>
      <c r="AP78" s="153" t="e">
        <f>IF(Pilar!$B78=1,IF(pivå!U77&gt;Tidigare_värde!U77,-1,1),IF(pivå!U77&lt;Tidigare_värde!U77,-1,1))*((Tidigare_värde!U77+1)/(Tidigare_värde!U77+1))*((pivå!U77+1)/(pivå!U77+1))</f>
        <v>#VALUE!</v>
      </c>
      <c r="AQ78" s="153" t="e">
        <f>IF(Pilar!$B78=1,IF(pivå!V77&gt;Tidigare_värde!V77,-1,1),IF(pivå!V77&lt;Tidigare_värde!V77,-1,1))*((Tidigare_värde!V77+1)/(Tidigare_värde!V77+1))*((pivå!V77+1)/(pivå!V77+1))</f>
        <v>#VALUE!</v>
      </c>
      <c r="AR78" s="153" t="e">
        <f>IF(Pilar!$B78=1,IF(pivå!W77&gt;Tidigare_värde!W77,-1,1),IF(pivå!W77&lt;Tidigare_värde!W77,-1,1))*((Tidigare_värde!W77+1)/(Tidigare_värde!W77+1))*((pivå!W77+1)/(pivå!W77+1))</f>
        <v>#VALUE!</v>
      </c>
      <c r="AS78" s="153" t="e">
        <f>IF(Pilar!$B78=1,IF(pivå!X77&gt;Tidigare_värde!X77,-1,1),IF(pivå!X77&lt;Tidigare_värde!X77,-1,1))*((Tidigare_värde!X77+1)/(Tidigare_värde!X77+1))*((pivå!X77+1)/(pivå!X77+1))</f>
        <v>#VALUE!</v>
      </c>
      <c r="AT78" s="153" t="e">
        <f>IF(Pilar!$B78=1,IF(pivå!Y77&gt;Tidigare_värde!Y77,-1,1),IF(pivå!Y77&lt;Tidigare_värde!Y77,-1,1))*((Tidigare_värde!Y77+1)/(Tidigare_värde!Y77+1))*((pivå!Y77+1)/(pivå!Y77+1))</f>
        <v>#VALUE!</v>
      </c>
      <c r="AU78" s="153" t="e">
        <f>IF(Pilar!$B78=1,IF(pivå!Z77&gt;Tidigare_värde!Z77,-1,1),IF(pivå!Z77&lt;Tidigare_värde!Z77,-1,1))*((Tidigare_värde!Z77+1)/(Tidigare_värde!Z77+1))*((pivå!Z77+1)/(pivå!Z77+1))</f>
        <v>#VALUE!</v>
      </c>
      <c r="AV78" s="153" t="e">
        <f>IF(Pilar!$B78=1,IF(pivå!AA77&gt;Tidigare_värde!AA77,-1,1),IF(pivå!AA77&lt;Tidigare_värde!AA77,-1,1))*((Tidigare_värde!AA77+1)/(Tidigare_värde!AA77+1))*((pivå!AA77+1)/(pivå!AA77+1))</f>
        <v>#VALUE!</v>
      </c>
      <c r="AW78" s="153" t="e">
        <f>IF(Pilar!$B78=1,IF(pivå!AB77&gt;Tidigare_värde!AB77,-1,1),IF(pivå!AB77&lt;Tidigare_värde!AB77,-1,1))*((Tidigare_värde!AB77+1)/(Tidigare_värde!AB77+1))*((pivå!AB77+1)/(pivå!AB77+1))</f>
        <v>#VALUE!</v>
      </c>
      <c r="AX78" s="153" t="e">
        <f>IF(Pilar!$B78=1,IF(pivå!AC77&gt;Tidigare_värde!AC77,-1,1),IF(pivå!AC77&lt;Tidigare_värde!AC77,-1,1))*((Tidigare_värde!AC77+1)/(Tidigare_värde!AC77+1))*((pivå!AC77+1)/(pivå!AC77+1))</f>
        <v>#VALUE!</v>
      </c>
      <c r="AY78" s="153" t="e">
        <f>IF(Pilar!$B78=1,IF(pivå!AD77&gt;Tidigare_värde!AD77,-1,1),IF(pivå!AD77&lt;Tidigare_värde!AD77,-1,1))*((Tidigare_värde!AD77+1)/(Tidigare_värde!AD77+1))*((pivå!AD77+1)/(pivå!AD77+1))</f>
        <v>#VALUE!</v>
      </c>
      <c r="AZ78" s="17"/>
      <c r="BA78" s="17"/>
      <c r="BB78" s="17"/>
      <c r="BC78" s="17"/>
      <c r="BD78" s="17"/>
      <c r="BE78" s="17"/>
      <c r="BF78" s="17"/>
      <c r="BG78" s="18">
        <f t="shared" si="10"/>
        <v>113.86</v>
      </c>
      <c r="BH78" s="18" t="e">
        <f t="shared" si="11"/>
        <v>#DIV/0!</v>
      </c>
      <c r="BI78" s="19">
        <f t="shared" si="12"/>
        <v>112.48</v>
      </c>
      <c r="BJ78" s="19">
        <f t="shared" si="13"/>
        <v>86.2</v>
      </c>
      <c r="BM78" s="21">
        <f t="shared" si="14"/>
        <v>152.16999999999999</v>
      </c>
      <c r="BN78" s="22">
        <f t="shared" si="15"/>
        <v>48.4</v>
      </c>
    </row>
    <row r="79" spans="1:66" s="20" customFormat="1" ht="10.5" customHeight="1">
      <c r="A79" s="116">
        <f t="shared" si="16"/>
        <v>149.16190476190479</v>
      </c>
      <c r="B79" s="105">
        <f>pivå!I78</f>
        <v>0</v>
      </c>
      <c r="C79" s="120" t="str">
        <f>pivå!G78</f>
        <v>(tom)</v>
      </c>
      <c r="D79" s="103">
        <f>pivå!C78</f>
        <v>0</v>
      </c>
      <c r="E79" s="112">
        <f>pivå!D78</f>
        <v>0</v>
      </c>
      <c r="F79" s="15" t="str">
        <f>pivå!F78</f>
        <v>Biologiska läkemedel vid reumatoid artrit</v>
      </c>
      <c r="G79" s="31">
        <f>pivå!AE78</f>
        <v>153.94</v>
      </c>
      <c r="H79" s="16">
        <f>pivå!J78</f>
        <v>177.33</v>
      </c>
      <c r="I79" s="16">
        <f>pivå!K78</f>
        <v>128.02000000000001</v>
      </c>
      <c r="J79" s="16">
        <f>pivå!L78</f>
        <v>103.99</v>
      </c>
      <c r="K79" s="16">
        <f>pivå!M78</f>
        <v>119.67</v>
      </c>
      <c r="L79" s="16">
        <f>pivå!N78</f>
        <v>137.61000000000001</v>
      </c>
      <c r="M79" s="16">
        <f>pivå!O78</f>
        <v>135.13999999999999</v>
      </c>
      <c r="N79" s="16">
        <f>pivå!P78</f>
        <v>187.09</v>
      </c>
      <c r="O79" s="16">
        <f>pivå!Q78</f>
        <v>226.21</v>
      </c>
      <c r="P79" s="16">
        <f>pivå!R78</f>
        <v>181.22</v>
      </c>
      <c r="Q79" s="16">
        <f>pivå!S78</f>
        <v>207.01</v>
      </c>
      <c r="R79" s="16">
        <f>pivå!T78</f>
        <v>180.19</v>
      </c>
      <c r="S79" s="16">
        <f>pivå!U78</f>
        <v>123.47</v>
      </c>
      <c r="T79" s="16">
        <f>pivå!V78</f>
        <v>185.03</v>
      </c>
      <c r="U79" s="16">
        <f>pivå!W78</f>
        <v>93.67</v>
      </c>
      <c r="V79" s="16">
        <f>pivå!X78</f>
        <v>143.31</v>
      </c>
      <c r="W79" s="16">
        <f>pivå!Y78</f>
        <v>169.62</v>
      </c>
      <c r="X79" s="16">
        <f>pivå!Z78</f>
        <v>120.14</v>
      </c>
      <c r="Y79" s="16">
        <f>pivå!AA78</f>
        <v>76.010000000000005</v>
      </c>
      <c r="Z79" s="16">
        <f>pivå!AB78</f>
        <v>156.80000000000001</v>
      </c>
      <c r="AA79" s="16">
        <f>pivå!AC78</f>
        <v>153.57</v>
      </c>
      <c r="AB79" s="136">
        <f>pivå!AD78</f>
        <v>127.3</v>
      </c>
      <c r="AC79" s="149"/>
      <c r="AD79" s="154">
        <f>IF(Pilar!$B79=1,IF(pivå!AE78&gt;Tidigare_värde!AE78,-1,1),IF(pivå!AE78&lt;Tidigare_värde!AE78,-1,1))*((Tidigare_värde!AE78+1)/(Tidigare_värde!AE78+1))*((pivå!AE78+1)/(pivå!AE78+1))</f>
        <v>1</v>
      </c>
      <c r="AE79" s="153">
        <f>IF(Pilar!$B79=1,IF(pivå!J78&gt;Tidigare_värde!J78,-1,1),IF(pivå!J78&lt;Tidigare_värde!J78,-1,1))*((Tidigare_värde!J78+1)/(Tidigare_värde!J78+1))*((pivå!J78+1)/(pivå!J78+1))</f>
        <v>1</v>
      </c>
      <c r="AF79" s="153">
        <f>IF(Pilar!$B79=1,IF(pivå!K78&gt;Tidigare_värde!K78,-1,1),IF(pivå!K78&lt;Tidigare_värde!K78,-1,1))*((Tidigare_värde!K78+1)/(Tidigare_värde!K78+1))*((pivå!K78+1)/(pivå!K78+1))</f>
        <v>1</v>
      </c>
      <c r="AG79" s="153">
        <f>IF(Pilar!$B79=1,IF(pivå!L78&gt;Tidigare_värde!L78,-1,1),IF(pivå!L78&lt;Tidigare_värde!L78,-1,1))*((Tidigare_värde!L78+1)/(Tidigare_värde!L78+1))*((pivå!L78+1)/(pivå!L78+1))</f>
        <v>1</v>
      </c>
      <c r="AH79" s="153">
        <f>IF(Pilar!$B79=1,IF(pivå!M78&gt;Tidigare_värde!M78,-1,1),IF(pivå!M78&lt;Tidigare_värde!M78,-1,1))*((Tidigare_värde!M78+1)/(Tidigare_värde!M78+1))*((pivå!M78+1)/(pivå!M78+1))</f>
        <v>1</v>
      </c>
      <c r="AI79" s="153">
        <f>IF(Pilar!$B79=1,IF(pivå!N78&gt;Tidigare_värde!N78,-1,1),IF(pivå!N78&lt;Tidigare_värde!N78,-1,1))*((Tidigare_värde!N78+1)/(Tidigare_värde!N78+1))*((pivå!N78+1)/(pivå!N78+1))</f>
        <v>1</v>
      </c>
      <c r="AJ79" s="153">
        <f>IF(Pilar!$B79=1,IF(pivå!O78&gt;Tidigare_värde!O78,-1,1),IF(pivå!O78&lt;Tidigare_värde!O78,-1,1))*((Tidigare_värde!O78+1)/(Tidigare_värde!O78+1))*((pivå!O78+1)/(pivå!O78+1))</f>
        <v>1</v>
      </c>
      <c r="AK79" s="153">
        <f>IF(Pilar!$B79=1,IF(pivå!P78&gt;Tidigare_värde!P78,-1,1),IF(pivå!P78&lt;Tidigare_värde!P78,-1,1))*((Tidigare_värde!P78+1)/(Tidigare_värde!P78+1))*((pivå!P78+1)/(pivå!P78+1))</f>
        <v>1</v>
      </c>
      <c r="AL79" s="153">
        <f>IF(Pilar!$B79=1,IF(pivå!Q78&gt;Tidigare_värde!Q78,-1,1),IF(pivå!Q78&lt;Tidigare_värde!Q78,-1,1))*((Tidigare_värde!Q78+1)/(Tidigare_värde!Q78+1))*((pivå!Q78+1)/(pivå!Q78+1))</f>
        <v>1</v>
      </c>
      <c r="AM79" s="153">
        <f>IF(Pilar!$B79=1,IF(pivå!R78&gt;Tidigare_värde!R78,-1,1),IF(pivå!R78&lt;Tidigare_värde!R78,-1,1))*((Tidigare_värde!R78+1)/(Tidigare_värde!R78+1))*((pivå!R78+1)/(pivå!R78+1))</f>
        <v>1</v>
      </c>
      <c r="AN79" s="153">
        <f>IF(Pilar!$B79=1,IF(pivå!S78&gt;Tidigare_värde!S78,-1,1),IF(pivå!S78&lt;Tidigare_värde!S78,-1,1))*((Tidigare_värde!S78+1)/(Tidigare_värde!S78+1))*((pivå!S78+1)/(pivå!S78+1))</f>
        <v>1</v>
      </c>
      <c r="AO79" s="153">
        <f>IF(Pilar!$B79=1,IF(pivå!T78&gt;Tidigare_värde!T78,-1,1),IF(pivå!T78&lt;Tidigare_värde!T78,-1,1))*((Tidigare_värde!T78+1)/(Tidigare_värde!T78+1))*((pivå!T78+1)/(pivå!T78+1))</f>
        <v>1</v>
      </c>
      <c r="AP79" s="153">
        <f>IF(Pilar!$B79=1,IF(pivå!U78&gt;Tidigare_värde!U78,-1,1),IF(pivå!U78&lt;Tidigare_värde!U78,-1,1))*((Tidigare_värde!U78+1)/(Tidigare_värde!U78+1))*((pivå!U78+1)/(pivå!U78+1))</f>
        <v>1</v>
      </c>
      <c r="AQ79" s="153">
        <f>IF(Pilar!$B79=1,IF(pivå!V78&gt;Tidigare_värde!V78,-1,1),IF(pivå!V78&lt;Tidigare_värde!V78,-1,1))*((Tidigare_värde!V78+1)/(Tidigare_värde!V78+1))*((pivå!V78+1)/(pivå!V78+1))</f>
        <v>1</v>
      </c>
      <c r="AR79" s="153">
        <f>IF(Pilar!$B79=1,IF(pivå!W78&gt;Tidigare_värde!W78,-1,1),IF(pivå!W78&lt;Tidigare_värde!W78,-1,1))*((Tidigare_värde!W78+1)/(Tidigare_värde!W78+1))*((pivå!W78+1)/(pivå!W78+1))</f>
        <v>1</v>
      </c>
      <c r="AS79" s="153">
        <f>IF(Pilar!$B79=1,IF(pivå!X78&gt;Tidigare_värde!X78,-1,1),IF(pivå!X78&lt;Tidigare_värde!X78,-1,1))*((Tidigare_värde!X78+1)/(Tidigare_värde!X78+1))*((pivå!X78+1)/(pivå!X78+1))</f>
        <v>1</v>
      </c>
      <c r="AT79" s="153">
        <f>IF(Pilar!$B79=1,IF(pivå!Y78&gt;Tidigare_värde!Y78,-1,1),IF(pivå!Y78&lt;Tidigare_värde!Y78,-1,1))*((Tidigare_värde!Y78+1)/(Tidigare_värde!Y78+1))*((pivå!Y78+1)/(pivå!Y78+1))</f>
        <v>1</v>
      </c>
      <c r="AU79" s="153">
        <f>IF(Pilar!$B79=1,IF(pivå!Z78&gt;Tidigare_värde!Z78,-1,1),IF(pivå!Z78&lt;Tidigare_värde!Z78,-1,1))*((Tidigare_värde!Z78+1)/(Tidigare_värde!Z78+1))*((pivå!Z78+1)/(pivå!Z78+1))</f>
        <v>1</v>
      </c>
      <c r="AV79" s="153">
        <f>IF(Pilar!$B79=1,IF(pivå!AA78&gt;Tidigare_värde!AA78,-1,1),IF(pivå!AA78&lt;Tidigare_värde!AA78,-1,1))*((Tidigare_värde!AA78+1)/(Tidigare_värde!AA78+1))*((pivå!AA78+1)/(pivå!AA78+1))</f>
        <v>1</v>
      </c>
      <c r="AW79" s="153">
        <f>IF(Pilar!$B79=1,IF(pivå!AB78&gt;Tidigare_värde!AB78,-1,1),IF(pivå!AB78&lt;Tidigare_värde!AB78,-1,1))*((Tidigare_värde!AB78+1)/(Tidigare_värde!AB78+1))*((pivå!AB78+1)/(pivå!AB78+1))</f>
        <v>1</v>
      </c>
      <c r="AX79" s="153">
        <f>IF(Pilar!$B79=1,IF(pivå!AC78&gt;Tidigare_värde!AC78,-1,1),IF(pivå!AC78&lt;Tidigare_värde!AC78,-1,1))*((Tidigare_värde!AC78+1)/(Tidigare_värde!AC78+1))*((pivå!AC78+1)/(pivå!AC78+1))</f>
        <v>1</v>
      </c>
      <c r="AY79" s="153">
        <f>IF(Pilar!$B79=1,IF(pivå!AD78&gt;Tidigare_värde!AD78,-1,1),IF(pivå!AD78&lt;Tidigare_värde!AD78,-1,1))*((Tidigare_värde!AD78+1)/(Tidigare_värde!AD78+1))*((pivå!AD78+1)/(pivå!AD78+1))</f>
        <v>1</v>
      </c>
      <c r="AZ79" s="17"/>
      <c r="BA79" s="17"/>
      <c r="BB79" s="17"/>
      <c r="BC79" s="17"/>
      <c r="BD79" s="17"/>
      <c r="BE79" s="17"/>
      <c r="BF79" s="17"/>
      <c r="BG79" s="18">
        <f t="shared" si="10"/>
        <v>177.33</v>
      </c>
      <c r="BH79" s="18" t="e">
        <f t="shared" si="11"/>
        <v>#DIV/0!</v>
      </c>
      <c r="BI79" s="19">
        <f t="shared" si="12"/>
        <v>169.62</v>
      </c>
      <c r="BJ79" s="19">
        <f t="shared" si="13"/>
        <v>128.02000000000001</v>
      </c>
      <c r="BM79" s="21">
        <f t="shared" si="14"/>
        <v>226.21</v>
      </c>
      <c r="BN79" s="22">
        <f t="shared" si="15"/>
        <v>76.010000000000005</v>
      </c>
    </row>
    <row r="80" spans="1:66" s="20" customFormat="1" ht="10.5" customHeight="1">
      <c r="A80" s="116">
        <f t="shared" si="16"/>
        <v>38.141500000000008</v>
      </c>
      <c r="B80" s="105">
        <f>pivå!I79</f>
        <v>0</v>
      </c>
      <c r="C80" s="120" t="str">
        <f>pivå!G79</f>
        <v>Ny</v>
      </c>
      <c r="D80" s="103">
        <f>pivå!C79</f>
        <v>0</v>
      </c>
      <c r="E80" s="112">
        <f>pivå!D79</f>
        <v>48</v>
      </c>
      <c r="F80" s="15" t="str">
        <f>pivå!F79</f>
        <v xml:space="preserve">Patientrapporterat resultat vid reumatoid artrit </v>
      </c>
      <c r="G80" s="33">
        <f>pivå!AE79</f>
        <v>39.700000000000003</v>
      </c>
      <c r="H80" s="16">
        <f>pivå!J79</f>
        <v>43.98</v>
      </c>
      <c r="I80" s="16">
        <f>pivå!K79</f>
        <v>29.81</v>
      </c>
      <c r="J80" s="16">
        <f>pivå!L79</f>
        <v>47.23</v>
      </c>
      <c r="K80" s="16">
        <f>pivå!M79</f>
        <v>37.72</v>
      </c>
      <c r="L80" s="16">
        <f>pivå!N79</f>
        <v>49.95</v>
      </c>
      <c r="M80" s="16">
        <f>pivå!O79</f>
        <v>50.53</v>
      </c>
      <c r="N80" s="16">
        <f>pivå!P79</f>
        <v>34.86</v>
      </c>
      <c r="O80" s="16">
        <f>pivå!Q79</f>
        <v>51.87</v>
      </c>
      <c r="P80" s="39" t="str">
        <f>pivå!R79</f>
        <v>us</v>
      </c>
      <c r="Q80" s="16">
        <f>pivå!S79</f>
        <v>38.72</v>
      </c>
      <c r="R80" s="16">
        <f>pivå!T79</f>
        <v>32.57</v>
      </c>
      <c r="S80" s="16">
        <f>pivå!U79</f>
        <v>32.69</v>
      </c>
      <c r="T80" s="16">
        <f>pivå!V79</f>
        <v>30.9</v>
      </c>
      <c r="U80" s="16">
        <f>pivå!W79</f>
        <v>31.05</v>
      </c>
      <c r="V80" s="16">
        <f>pivå!X79</f>
        <v>34.450000000000003</v>
      </c>
      <c r="W80" s="16">
        <f>pivå!Y79</f>
        <v>39.130000000000003</v>
      </c>
      <c r="X80" s="16">
        <f>pivå!Z79</f>
        <v>37.46</v>
      </c>
      <c r="Y80" s="16">
        <f>pivå!AA79</f>
        <v>26.72</v>
      </c>
      <c r="Z80" s="16">
        <f>pivå!AB79</f>
        <v>57.58</v>
      </c>
      <c r="AA80" s="16">
        <f>pivå!AC79</f>
        <v>45.42</v>
      </c>
      <c r="AB80" s="136">
        <f>pivå!AD79</f>
        <v>10.19</v>
      </c>
      <c r="AC80" s="149"/>
      <c r="AD80" s="154">
        <f>IF(Pilar!$B80=1,IF(pivå!AE79&gt;Tidigare_värde!AE79,-1,1),IF(pivå!AE79&lt;Tidigare_värde!AE79,-1,1))*((Tidigare_värde!AE79+1)/(Tidigare_värde!AE79+1))*((pivå!AE79+1)/(pivå!AE79+1))</f>
        <v>1</v>
      </c>
      <c r="AE80" s="153">
        <f>IF(Pilar!$B80=1,IF(pivå!J79&gt;Tidigare_värde!J79,-1,1),IF(pivå!J79&lt;Tidigare_värde!J79,-1,1))*((Tidigare_värde!J79+1)/(Tidigare_värde!J79+1))*((pivå!J79+1)/(pivå!J79+1))</f>
        <v>1</v>
      </c>
      <c r="AF80" s="153">
        <f>IF(Pilar!$B80=1,IF(pivå!K79&gt;Tidigare_värde!K79,-1,1),IF(pivå!K79&lt;Tidigare_värde!K79,-1,1))*((Tidigare_värde!K79+1)/(Tidigare_värde!K79+1))*((pivå!K79+1)/(pivå!K79+1))</f>
        <v>-1</v>
      </c>
      <c r="AG80" s="153">
        <f>IF(Pilar!$B80=1,IF(pivå!L79&gt;Tidigare_värde!L79,-1,1),IF(pivå!L79&lt;Tidigare_värde!L79,-1,1))*((Tidigare_värde!L79+1)/(Tidigare_värde!L79+1))*((pivå!L79+1)/(pivå!L79+1))</f>
        <v>-1</v>
      </c>
      <c r="AH80" s="153">
        <f>IF(Pilar!$B80=1,IF(pivå!M79&gt;Tidigare_värde!M79,-1,1),IF(pivå!M79&lt;Tidigare_värde!M79,-1,1))*((Tidigare_värde!M79+1)/(Tidigare_värde!M79+1))*((pivå!M79+1)/(pivå!M79+1))</f>
        <v>-1</v>
      </c>
      <c r="AI80" s="153">
        <f>IF(Pilar!$B80=1,IF(pivå!N79&gt;Tidigare_värde!N79,-1,1),IF(pivå!N79&lt;Tidigare_värde!N79,-1,1))*((Tidigare_värde!N79+1)/(Tidigare_värde!N79+1))*((pivå!N79+1)/(pivå!N79+1))</f>
        <v>-1</v>
      </c>
      <c r="AJ80" s="153">
        <f>IF(Pilar!$B80=1,IF(pivå!O79&gt;Tidigare_värde!O79,-1,1),IF(pivå!O79&lt;Tidigare_värde!O79,-1,1))*((Tidigare_värde!O79+1)/(Tidigare_värde!O79+1))*((pivå!O79+1)/(pivå!O79+1))</f>
        <v>-1</v>
      </c>
      <c r="AK80" s="153">
        <f>IF(Pilar!$B80=1,IF(pivå!P79&gt;Tidigare_värde!P79,-1,1),IF(pivå!P79&lt;Tidigare_värde!P79,-1,1))*((Tidigare_värde!P79+1)/(Tidigare_värde!P79+1))*((pivå!P79+1)/(pivå!P79+1))</f>
        <v>1</v>
      </c>
      <c r="AL80" s="153">
        <f>IF(Pilar!$B80=1,IF(pivå!Q79&gt;Tidigare_värde!Q79,-1,1),IF(pivå!Q79&lt;Tidigare_värde!Q79,-1,1))*((Tidigare_värde!Q79+1)/(Tidigare_värde!Q79+1))*((pivå!Q79+1)/(pivå!Q79+1))</f>
        <v>1</v>
      </c>
      <c r="AM80" s="153" t="e">
        <f>IF(Pilar!$B80=1,IF(pivå!R79&gt;Tidigare_värde!R79,-1,1),IF(pivå!R79&lt;Tidigare_värde!R79,-1,1))*((Tidigare_värde!R79+1)/(Tidigare_värde!R79+1))*((pivå!R79+1)/(pivå!R79+1))</f>
        <v>#VALUE!</v>
      </c>
      <c r="AN80" s="153">
        <f>IF(Pilar!$B80=1,IF(pivå!S79&gt;Tidigare_värde!S79,-1,1),IF(pivå!S79&lt;Tidigare_värde!S79,-1,1))*((Tidigare_värde!S79+1)/(Tidigare_värde!S79+1))*((pivå!S79+1)/(pivå!S79+1))</f>
        <v>1</v>
      </c>
      <c r="AO80" s="153">
        <f>IF(Pilar!$B80=1,IF(pivå!T79&gt;Tidigare_värde!T79,-1,1),IF(pivå!T79&lt;Tidigare_värde!T79,-1,1))*((Tidigare_värde!T79+1)/(Tidigare_värde!T79+1))*((pivå!T79+1)/(pivå!T79+1))</f>
        <v>1</v>
      </c>
      <c r="AP80" s="153">
        <f>IF(Pilar!$B80=1,IF(pivå!U79&gt;Tidigare_värde!U79,-1,1),IF(pivå!U79&lt;Tidigare_värde!U79,-1,1))*((Tidigare_värde!U79+1)/(Tidigare_värde!U79+1))*((pivå!U79+1)/(pivå!U79+1))</f>
        <v>1</v>
      </c>
      <c r="AQ80" s="153">
        <f>IF(Pilar!$B80=1,IF(pivå!V79&gt;Tidigare_värde!V79,-1,1),IF(pivå!V79&lt;Tidigare_värde!V79,-1,1))*((Tidigare_värde!V79+1)/(Tidigare_värde!V79+1))*((pivå!V79+1)/(pivå!V79+1))</f>
        <v>1</v>
      </c>
      <c r="AR80" s="153">
        <f>IF(Pilar!$B80=1,IF(pivå!W79&gt;Tidigare_värde!W79,-1,1),IF(pivå!W79&lt;Tidigare_värde!W79,-1,1))*((Tidigare_värde!W79+1)/(Tidigare_värde!W79+1))*((pivå!W79+1)/(pivå!W79+1))</f>
        <v>1</v>
      </c>
      <c r="AS80" s="153">
        <f>IF(Pilar!$B80=1,IF(pivå!X79&gt;Tidigare_värde!X79,-1,1),IF(pivå!X79&lt;Tidigare_värde!X79,-1,1))*((Tidigare_värde!X79+1)/(Tidigare_värde!X79+1))*((pivå!X79+1)/(pivå!X79+1))</f>
        <v>1</v>
      </c>
      <c r="AT80" s="153">
        <f>IF(Pilar!$B80=1,IF(pivå!Y79&gt;Tidigare_värde!Y79,-1,1),IF(pivå!Y79&lt;Tidigare_värde!Y79,-1,1))*((Tidigare_värde!Y79+1)/(Tidigare_värde!Y79+1))*((pivå!Y79+1)/(pivå!Y79+1))</f>
        <v>-1</v>
      </c>
      <c r="AU80" s="153">
        <f>IF(Pilar!$B80=1,IF(pivå!Z79&gt;Tidigare_värde!Z79,-1,1),IF(pivå!Z79&lt;Tidigare_värde!Z79,-1,1))*((Tidigare_värde!Z79+1)/(Tidigare_värde!Z79+1))*((pivå!Z79+1)/(pivå!Z79+1))</f>
        <v>-1</v>
      </c>
      <c r="AV80" s="153">
        <f>IF(Pilar!$B80=1,IF(pivå!AA79&gt;Tidigare_värde!AA79,-1,1),IF(pivå!AA79&lt;Tidigare_värde!AA79,-1,1))*((Tidigare_värde!AA79+1)/(Tidigare_värde!AA79+1))*((pivå!AA79+1)/(pivå!AA79+1))</f>
        <v>1</v>
      </c>
      <c r="AW80" s="153" t="e">
        <f>IF(Pilar!$B80=1,IF(pivå!AB79&gt;Tidigare_värde!AB79,-1,1),IF(pivå!AB79&lt;Tidigare_värde!AB79,-1,1))*((Tidigare_värde!AB79+1)/(Tidigare_värde!AB79+1))*((pivå!AB79+1)/(pivå!AB79+1))</f>
        <v>#VALUE!</v>
      </c>
      <c r="AX80" s="153">
        <f>IF(Pilar!$B80=1,IF(pivå!AC79&gt;Tidigare_värde!AC79,-1,1),IF(pivå!AC79&lt;Tidigare_värde!AC79,-1,1))*((Tidigare_värde!AC79+1)/(Tidigare_värde!AC79+1))*((pivå!AC79+1)/(pivå!AC79+1))</f>
        <v>1</v>
      </c>
      <c r="AY80" s="153">
        <f>IF(Pilar!$B80=1,IF(pivå!AD79&gt;Tidigare_värde!AD79,-1,1),IF(pivå!AD79&lt;Tidigare_värde!AD79,-1,1))*((Tidigare_värde!AD79+1)/(Tidigare_värde!AD79+1))*((pivå!AD79+1)/(pivå!AD79+1))</f>
        <v>1</v>
      </c>
      <c r="AZ80" s="17"/>
      <c r="BA80" s="17"/>
      <c r="BB80" s="17"/>
      <c r="BC80" s="17"/>
      <c r="BD80" s="17"/>
      <c r="BE80" s="17"/>
      <c r="BF80" s="17"/>
      <c r="BG80" s="18">
        <f t="shared" si="10"/>
        <v>43.98</v>
      </c>
      <c r="BH80" s="18" t="e">
        <f t="shared" si="11"/>
        <v>#DIV/0!</v>
      </c>
      <c r="BI80" s="19">
        <f t="shared" si="12"/>
        <v>43.98</v>
      </c>
      <c r="BJ80" s="19">
        <f t="shared" si="13"/>
        <v>32.69</v>
      </c>
      <c r="BM80" s="21">
        <f t="shared" si="14"/>
        <v>57.58</v>
      </c>
      <c r="BN80" s="22">
        <f t="shared" si="15"/>
        <v>10.19</v>
      </c>
    </row>
    <row r="81" spans="1:66" s="20" customFormat="1" ht="10.5" customHeight="1">
      <c r="A81" s="116">
        <f t="shared" si="16"/>
        <v>22.616666666666667</v>
      </c>
      <c r="B81" s="105">
        <f>pivå!I80</f>
        <v>1</v>
      </c>
      <c r="C81" s="120" t="str">
        <f>pivå!G80</f>
        <v>Ny</v>
      </c>
      <c r="D81" s="103">
        <f>pivå!C80</f>
        <v>0</v>
      </c>
      <c r="E81" s="112">
        <f>pivå!D80</f>
        <v>49</v>
      </c>
      <c r="F81" s="15" t="str">
        <f>pivå!F80</f>
        <v>Tillgänglighet -  besök ortopedisk mottagning</v>
      </c>
      <c r="G81" s="31">
        <f>pivå!AE80</f>
        <v>22.91</v>
      </c>
      <c r="H81" s="16">
        <f>pivå!J80</f>
        <v>22.55</v>
      </c>
      <c r="I81" s="16">
        <f>pivå!K80</f>
        <v>44.63</v>
      </c>
      <c r="J81" s="16">
        <f>pivå!L80</f>
        <v>12.65</v>
      </c>
      <c r="K81" s="16">
        <f>pivå!M80</f>
        <v>46.9</v>
      </c>
      <c r="L81" s="16">
        <f>pivå!N80</f>
        <v>0.68</v>
      </c>
      <c r="M81" s="16">
        <f>pivå!O80</f>
        <v>7.91</v>
      </c>
      <c r="N81" s="16">
        <f>pivå!P80</f>
        <v>0.18</v>
      </c>
      <c r="O81" s="16">
        <f>pivå!Q80</f>
        <v>29.64</v>
      </c>
      <c r="P81" s="16">
        <f>pivå!R80</f>
        <v>16.690000000000001</v>
      </c>
      <c r="Q81" s="16">
        <f>pivå!S80</f>
        <v>11.58</v>
      </c>
      <c r="R81" s="16">
        <f>pivå!T80</f>
        <v>30.74</v>
      </c>
      <c r="S81" s="16">
        <f>pivå!U80</f>
        <v>15.04</v>
      </c>
      <c r="T81" s="16">
        <f>pivå!V80</f>
        <v>6.32</v>
      </c>
      <c r="U81" s="16">
        <f>pivå!W80</f>
        <v>15.65</v>
      </c>
      <c r="V81" s="16">
        <f>pivå!X80</f>
        <v>8.07</v>
      </c>
      <c r="W81" s="16">
        <f>pivå!Y80</f>
        <v>11.09</v>
      </c>
      <c r="X81" s="16">
        <f>pivå!Z80</f>
        <v>57.14</v>
      </c>
      <c r="Y81" s="16">
        <f>pivå!AA80</f>
        <v>56.12</v>
      </c>
      <c r="Z81" s="16">
        <f>pivå!AB80</f>
        <v>47.18</v>
      </c>
      <c r="AA81" s="16">
        <f>pivå!AC80</f>
        <v>31.97</v>
      </c>
      <c r="AB81" s="136">
        <f>pivå!AD80</f>
        <v>2.2200000000000002</v>
      </c>
      <c r="AC81" s="149"/>
      <c r="AD81" s="154">
        <f>IF(Pilar!$B81=1,IF(pivå!AE80&gt;Tidigare_värde!AE80,-1,1),IF(pivå!AE80&lt;Tidigare_värde!AE80,-1,1))*((Tidigare_värde!AE80+1)/(Tidigare_värde!AE80+1))*((pivå!AE80+1)/(pivå!AE80+1))</f>
        <v>1</v>
      </c>
      <c r="AE81" s="153">
        <f>IF(Pilar!$B81=1,IF(pivå!J80&gt;Tidigare_värde!J80,-1,1),IF(pivå!J80&lt;Tidigare_värde!J80,-1,1))*((Tidigare_värde!J80+1)/(Tidigare_värde!J80+1))*((pivå!J80+1)/(pivå!J80+1))</f>
        <v>1</v>
      </c>
      <c r="AF81" s="153" t="e">
        <f>IF(Pilar!$B81=1,IF(pivå!K80&gt;Tidigare_värde!K80,-1,1),IF(pivå!K80&lt;Tidigare_värde!K80,-1,1))*((Tidigare_värde!K80+1)/(Tidigare_värde!K80+1))*((pivå!K80+1)/(pivå!K80+1))</f>
        <v>#VALUE!</v>
      </c>
      <c r="AG81" s="153">
        <f>IF(Pilar!$B81=1,IF(pivå!L80&gt;Tidigare_värde!L80,-1,1),IF(pivå!L80&lt;Tidigare_värde!L80,-1,1))*((Tidigare_värde!L80+1)/(Tidigare_värde!L80+1))*((pivå!L80+1)/(pivå!L80+1))</f>
        <v>1</v>
      </c>
      <c r="AH81" s="153" t="e">
        <f>IF(Pilar!$B81=1,IF(pivå!M80&gt;Tidigare_värde!M80,-1,1),IF(pivå!M80&lt;Tidigare_värde!M80,-1,1))*((Tidigare_värde!M80+1)/(Tidigare_värde!M80+1))*((pivå!M80+1)/(pivå!M80+1))</f>
        <v>#VALUE!</v>
      </c>
      <c r="AI81" s="153">
        <f>IF(Pilar!$B81=1,IF(pivå!N80&gt;Tidigare_värde!N80,-1,1),IF(pivå!N80&lt;Tidigare_värde!N80,-1,1))*((Tidigare_värde!N80+1)/(Tidigare_värde!N80+1))*((pivå!N80+1)/(pivå!N80+1))</f>
        <v>1</v>
      </c>
      <c r="AJ81" s="153">
        <f>IF(Pilar!$B81=1,IF(pivå!O80&gt;Tidigare_värde!O80,-1,1),IF(pivå!O80&lt;Tidigare_värde!O80,-1,1))*((Tidigare_värde!O80+1)/(Tidigare_värde!O80+1))*((pivå!O80+1)/(pivå!O80+1))</f>
        <v>1</v>
      </c>
      <c r="AK81" s="153">
        <f>IF(Pilar!$B81=1,IF(pivå!P80&gt;Tidigare_värde!P80,-1,1),IF(pivå!P80&lt;Tidigare_värde!P80,-1,1))*((Tidigare_värde!P80+1)/(Tidigare_värde!P80+1))*((pivå!P80+1)/(pivå!P80+1))</f>
        <v>1</v>
      </c>
      <c r="AL81" s="153">
        <f>IF(Pilar!$B81=1,IF(pivå!Q80&gt;Tidigare_värde!Q80,-1,1),IF(pivå!Q80&lt;Tidigare_värde!Q80,-1,1))*((Tidigare_värde!Q80+1)/(Tidigare_värde!Q80+1))*((pivå!Q80+1)/(pivå!Q80+1))</f>
        <v>-1</v>
      </c>
      <c r="AM81" s="153">
        <f>IF(Pilar!$B81=1,IF(pivå!R80&gt;Tidigare_värde!R80,-1,1),IF(pivå!R80&lt;Tidigare_värde!R80,-1,1))*((Tidigare_värde!R80+1)/(Tidigare_värde!R80+1))*((pivå!R80+1)/(pivå!R80+1))</f>
        <v>1</v>
      </c>
      <c r="AN81" s="153">
        <f>IF(Pilar!$B81=1,IF(pivå!S80&gt;Tidigare_värde!S80,-1,1),IF(pivå!S80&lt;Tidigare_värde!S80,-1,1))*((Tidigare_värde!S80+1)/(Tidigare_värde!S80+1))*((pivå!S80+1)/(pivå!S80+1))</f>
        <v>1</v>
      </c>
      <c r="AO81" s="153">
        <f>IF(Pilar!$B81=1,IF(pivå!T80&gt;Tidigare_värde!T80,-1,1),IF(pivå!T80&lt;Tidigare_värde!T80,-1,1))*((Tidigare_värde!T80+1)/(Tidigare_värde!T80+1))*((pivå!T80+1)/(pivå!T80+1))</f>
        <v>1</v>
      </c>
      <c r="AP81" s="153">
        <f>IF(Pilar!$B81=1,IF(pivå!U80&gt;Tidigare_värde!U80,-1,1),IF(pivå!U80&lt;Tidigare_värde!U80,-1,1))*((Tidigare_värde!U80+1)/(Tidigare_värde!U80+1))*((pivå!U80+1)/(pivå!U80+1))</f>
        <v>1</v>
      </c>
      <c r="AQ81" s="153">
        <f>IF(Pilar!$B81=1,IF(pivå!V80&gt;Tidigare_värde!V80,-1,1),IF(pivå!V80&lt;Tidigare_värde!V80,-1,1))*((Tidigare_värde!V80+1)/(Tidigare_värde!V80+1))*((pivå!V80+1)/(pivå!V80+1))</f>
        <v>1</v>
      </c>
      <c r="AR81" s="153">
        <f>IF(Pilar!$B81=1,IF(pivå!W80&gt;Tidigare_värde!W80,-1,1),IF(pivå!W80&lt;Tidigare_värde!W80,-1,1))*((Tidigare_värde!W80+1)/(Tidigare_värde!W80+1))*((pivå!W80+1)/(pivå!W80+1))</f>
        <v>1</v>
      </c>
      <c r="AS81" s="153">
        <f>IF(Pilar!$B81=1,IF(pivå!X80&gt;Tidigare_värde!X80,-1,1),IF(pivå!X80&lt;Tidigare_värde!X80,-1,1))*((Tidigare_värde!X80+1)/(Tidigare_värde!X80+1))*((pivå!X80+1)/(pivå!X80+1))</f>
        <v>1</v>
      </c>
      <c r="AT81" s="153">
        <f>IF(Pilar!$B81=1,IF(pivå!Y80&gt;Tidigare_värde!Y80,-1,1),IF(pivå!Y80&lt;Tidigare_värde!Y80,-1,1))*((Tidigare_värde!Y80+1)/(Tidigare_värde!Y80+1))*((pivå!Y80+1)/(pivå!Y80+1))</f>
        <v>1</v>
      </c>
      <c r="AU81" s="153">
        <f>IF(Pilar!$B81=1,IF(pivå!Z80&gt;Tidigare_värde!Z80,-1,1),IF(pivå!Z80&lt;Tidigare_värde!Z80,-1,1))*((Tidigare_värde!Z80+1)/(Tidigare_värde!Z80+1))*((pivå!Z80+1)/(pivå!Z80+1))</f>
        <v>1</v>
      </c>
      <c r="AV81" s="153">
        <f>IF(Pilar!$B81=1,IF(pivå!AA80&gt;Tidigare_värde!AA80,-1,1),IF(pivå!AA80&lt;Tidigare_värde!AA80,-1,1))*((Tidigare_värde!AA80+1)/(Tidigare_värde!AA80+1))*((pivå!AA80+1)/(pivå!AA80+1))</f>
        <v>1</v>
      </c>
      <c r="AW81" s="153">
        <f>IF(Pilar!$B81=1,IF(pivå!AB80&gt;Tidigare_värde!AB80,-1,1),IF(pivå!AB80&lt;Tidigare_värde!AB80,-1,1))*((Tidigare_värde!AB80+1)/(Tidigare_värde!AB80+1))*((pivå!AB80+1)/(pivå!AB80+1))</f>
        <v>1</v>
      </c>
      <c r="AX81" s="153">
        <f>IF(Pilar!$B81=1,IF(pivå!AC80&gt;Tidigare_värde!AC80,-1,1),IF(pivå!AC80&lt;Tidigare_värde!AC80,-1,1))*((Tidigare_värde!AC80+1)/(Tidigare_värde!AC80+1))*((pivå!AC80+1)/(pivå!AC80+1))</f>
        <v>1</v>
      </c>
      <c r="AY81" s="153">
        <f>IF(Pilar!$B81=1,IF(pivå!AD80&gt;Tidigare_värde!AD80,-1,1),IF(pivå!AD80&lt;Tidigare_värde!AD80,-1,1))*((Tidigare_värde!AD80+1)/(Tidigare_värde!AD80+1))*((pivå!AD80+1)/(pivå!AD80+1))</f>
        <v>1</v>
      </c>
      <c r="AZ81" s="17"/>
      <c r="BA81" s="17"/>
      <c r="BB81" s="17"/>
      <c r="BC81" s="17"/>
      <c r="BD81" s="17"/>
      <c r="BE81" s="17"/>
      <c r="BF81" s="17"/>
      <c r="BG81" s="18" t="e">
        <f t="shared" si="10"/>
        <v>#DIV/0!</v>
      </c>
      <c r="BH81" s="18">
        <f t="shared" si="11"/>
        <v>11.09</v>
      </c>
      <c r="BI81" s="19">
        <f t="shared" si="12"/>
        <v>29.64</v>
      </c>
      <c r="BJ81" s="19">
        <f t="shared" si="13"/>
        <v>11.58</v>
      </c>
      <c r="BM81" s="21">
        <f t="shared" si="14"/>
        <v>57.14</v>
      </c>
      <c r="BN81" s="22">
        <f t="shared" si="15"/>
        <v>0.18</v>
      </c>
    </row>
    <row r="82" spans="1:66" s="20" customFormat="1" ht="10.5" customHeight="1">
      <c r="A82" s="116">
        <f t="shared" si="16"/>
        <v>10.821904761904761</v>
      </c>
      <c r="B82" s="105">
        <f>pivå!I81</f>
        <v>1</v>
      </c>
      <c r="C82" s="120" t="str">
        <f>pivå!G81</f>
        <v>(tom)</v>
      </c>
      <c r="D82" s="103">
        <f>pivå!C81</f>
        <v>0</v>
      </c>
      <c r="E82" s="112">
        <f>pivå!D81</f>
        <v>50</v>
      </c>
      <c r="F82" s="15" t="str">
        <f>pivå!F81</f>
        <v>Tillgänglighet - knä- och total höftprotesoperation</v>
      </c>
      <c r="G82" s="31">
        <f>pivå!AE81</f>
        <v>9.7899999999999991</v>
      </c>
      <c r="H82" s="16">
        <f>pivå!J81</f>
        <v>8.1999999999999993</v>
      </c>
      <c r="I82" s="16">
        <f>pivå!K81</f>
        <v>14.41</v>
      </c>
      <c r="J82" s="16">
        <f>pivå!L81</f>
        <v>22.96</v>
      </c>
      <c r="K82" s="16">
        <f>pivå!M81</f>
        <v>6.18</v>
      </c>
      <c r="L82" s="16">
        <f>pivå!N81</f>
        <v>7.79</v>
      </c>
      <c r="M82" s="16">
        <f>pivå!O81</f>
        <v>13.43</v>
      </c>
      <c r="N82" s="16">
        <f>pivå!P81</f>
        <v>0</v>
      </c>
      <c r="O82" s="16">
        <f>pivå!Q81</f>
        <v>4.3499999999999996</v>
      </c>
      <c r="P82" s="16">
        <f>pivå!R81</f>
        <v>0</v>
      </c>
      <c r="Q82" s="16">
        <f>pivå!S81</f>
        <v>1.08</v>
      </c>
      <c r="R82" s="16">
        <f>pivå!T81</f>
        <v>11.69</v>
      </c>
      <c r="S82" s="16">
        <f>pivå!U81</f>
        <v>5.42</v>
      </c>
      <c r="T82" s="16">
        <f>pivå!V81</f>
        <v>9.0299999999999994</v>
      </c>
      <c r="U82" s="16">
        <f>pivå!W81</f>
        <v>23.1</v>
      </c>
      <c r="V82" s="16">
        <f>pivå!X81</f>
        <v>2.02</v>
      </c>
      <c r="W82" s="16">
        <f>pivå!Y81</f>
        <v>25.06</v>
      </c>
      <c r="X82" s="16">
        <f>pivå!Z81</f>
        <v>9.86</v>
      </c>
      <c r="Y82" s="16">
        <f>pivå!AA81</f>
        <v>13.85</v>
      </c>
      <c r="Z82" s="16">
        <f>pivå!AB81</f>
        <v>25.84</v>
      </c>
      <c r="AA82" s="16">
        <f>pivå!AC81</f>
        <v>10.72</v>
      </c>
      <c r="AB82" s="136">
        <f>pivå!AD81</f>
        <v>12.27</v>
      </c>
      <c r="AC82" s="149"/>
      <c r="AD82" s="154">
        <f>IF(Pilar!$B82=1,IF(pivå!AE81&gt;Tidigare_värde!AE81,-1,1),IF(pivå!AE81&lt;Tidigare_värde!AE81,-1,1))*((Tidigare_värde!AE81+1)/(Tidigare_värde!AE81+1))*((pivå!AE81+1)/(pivå!AE81+1))</f>
        <v>1</v>
      </c>
      <c r="AE82" s="153">
        <f>IF(Pilar!$B82=1,IF(pivå!J81&gt;Tidigare_värde!J81,-1,1),IF(pivå!J81&lt;Tidigare_värde!J81,-1,1))*((Tidigare_värde!J81+1)/(Tidigare_värde!J81+1))*((pivå!J81+1)/(pivå!J81+1))</f>
        <v>1</v>
      </c>
      <c r="AF82" s="153" t="e">
        <f>IF(Pilar!$B82=1,IF(pivå!K81&gt;Tidigare_värde!K81,-1,1),IF(pivå!K81&lt;Tidigare_värde!K81,-1,1))*((Tidigare_värde!K81+1)/(Tidigare_värde!K81+1))*((pivå!K81+1)/(pivå!K81+1))</f>
        <v>#VALUE!</v>
      </c>
      <c r="AG82" s="153">
        <f>IF(Pilar!$B82=1,IF(pivå!L81&gt;Tidigare_värde!L81,-1,1),IF(pivå!L81&lt;Tidigare_värde!L81,-1,1))*((Tidigare_värde!L81+1)/(Tidigare_värde!L81+1))*((pivå!L81+1)/(pivå!L81+1))</f>
        <v>1</v>
      </c>
      <c r="AH82" s="153" t="e">
        <f>IF(Pilar!$B82=1,IF(pivå!M81&gt;Tidigare_värde!M81,-1,1),IF(pivå!M81&lt;Tidigare_värde!M81,-1,1))*((Tidigare_värde!M81+1)/(Tidigare_värde!M81+1))*((pivå!M81+1)/(pivå!M81+1))</f>
        <v>#VALUE!</v>
      </c>
      <c r="AI82" s="153">
        <f>IF(Pilar!$B82=1,IF(pivå!N81&gt;Tidigare_värde!N81,-1,1),IF(pivå!N81&lt;Tidigare_värde!N81,-1,1))*((Tidigare_värde!N81+1)/(Tidigare_värde!N81+1))*((pivå!N81+1)/(pivå!N81+1))</f>
        <v>1</v>
      </c>
      <c r="AJ82" s="153">
        <f>IF(Pilar!$B82=1,IF(pivå!O81&gt;Tidigare_värde!O81,-1,1),IF(pivå!O81&lt;Tidigare_värde!O81,-1,1))*((Tidigare_värde!O81+1)/(Tidigare_värde!O81+1))*((pivå!O81+1)/(pivå!O81+1))</f>
        <v>1</v>
      </c>
      <c r="AK82" s="153">
        <f>IF(Pilar!$B82=1,IF(pivå!P81&gt;Tidigare_värde!P81,-1,1),IF(pivå!P81&lt;Tidigare_värde!P81,-1,1))*((Tidigare_värde!P81+1)/(Tidigare_värde!P81+1))*((pivå!P81+1)/(pivå!P81+1))</f>
        <v>1</v>
      </c>
      <c r="AL82" s="153">
        <f>IF(Pilar!$B82=1,IF(pivå!Q81&gt;Tidigare_värde!Q81,-1,1),IF(pivå!Q81&lt;Tidigare_värde!Q81,-1,1))*((Tidigare_värde!Q81+1)/(Tidigare_värde!Q81+1))*((pivå!Q81+1)/(pivå!Q81+1))</f>
        <v>1</v>
      </c>
      <c r="AM82" s="153">
        <f>IF(Pilar!$B82=1,IF(pivå!R81&gt;Tidigare_värde!R81,-1,1),IF(pivå!R81&lt;Tidigare_värde!R81,-1,1))*((Tidigare_värde!R81+1)/(Tidigare_värde!R81+1))*((pivå!R81+1)/(pivå!R81+1))</f>
        <v>1</v>
      </c>
      <c r="AN82" s="153">
        <f>IF(Pilar!$B82=1,IF(pivå!S81&gt;Tidigare_värde!S81,-1,1),IF(pivå!S81&lt;Tidigare_värde!S81,-1,1))*((Tidigare_värde!S81+1)/(Tidigare_värde!S81+1))*((pivå!S81+1)/(pivå!S81+1))</f>
        <v>1</v>
      </c>
      <c r="AO82" s="153">
        <f>IF(Pilar!$B82=1,IF(pivå!T81&gt;Tidigare_värde!T81,-1,1),IF(pivå!T81&lt;Tidigare_värde!T81,-1,1))*((Tidigare_värde!T81+1)/(Tidigare_värde!T81+1))*((pivå!T81+1)/(pivå!T81+1))</f>
        <v>1</v>
      </c>
      <c r="AP82" s="153">
        <f>IF(Pilar!$B82=1,IF(pivå!U81&gt;Tidigare_värde!U81,-1,1),IF(pivå!U81&lt;Tidigare_värde!U81,-1,1))*((Tidigare_värde!U81+1)/(Tidigare_värde!U81+1))*((pivå!U81+1)/(pivå!U81+1))</f>
        <v>1</v>
      </c>
      <c r="AQ82" s="153">
        <f>IF(Pilar!$B82=1,IF(pivå!V81&gt;Tidigare_värde!V81,-1,1),IF(pivå!V81&lt;Tidigare_värde!V81,-1,1))*((Tidigare_värde!V81+1)/(Tidigare_värde!V81+1))*((pivå!V81+1)/(pivå!V81+1))</f>
        <v>1</v>
      </c>
      <c r="AR82" s="153">
        <f>IF(Pilar!$B82=1,IF(pivå!W81&gt;Tidigare_värde!W81,-1,1),IF(pivå!W81&lt;Tidigare_värde!W81,-1,1))*((Tidigare_värde!W81+1)/(Tidigare_värde!W81+1))*((pivå!W81+1)/(pivå!W81+1))</f>
        <v>1</v>
      </c>
      <c r="AS82" s="153">
        <f>IF(Pilar!$B82=1,IF(pivå!X81&gt;Tidigare_värde!X81,-1,1),IF(pivå!X81&lt;Tidigare_värde!X81,-1,1))*((Tidigare_värde!X81+1)/(Tidigare_värde!X81+1))*((pivå!X81+1)/(pivå!X81+1))</f>
        <v>1</v>
      </c>
      <c r="AT82" s="153">
        <f>IF(Pilar!$B82=1,IF(pivå!Y81&gt;Tidigare_värde!Y81,-1,1),IF(pivå!Y81&lt;Tidigare_värde!Y81,-1,1))*((Tidigare_värde!Y81+1)/(Tidigare_värde!Y81+1))*((pivå!Y81+1)/(pivå!Y81+1))</f>
        <v>-1</v>
      </c>
      <c r="AU82" s="153">
        <f>IF(Pilar!$B82=1,IF(pivå!Z81&gt;Tidigare_värde!Z81,-1,1),IF(pivå!Z81&lt;Tidigare_värde!Z81,-1,1))*((Tidigare_värde!Z81+1)/(Tidigare_värde!Z81+1))*((pivå!Z81+1)/(pivå!Z81+1))</f>
        <v>1</v>
      </c>
      <c r="AV82" s="153">
        <f>IF(Pilar!$B82=1,IF(pivå!AA81&gt;Tidigare_värde!AA81,-1,1),IF(pivå!AA81&lt;Tidigare_värde!AA81,-1,1))*((Tidigare_värde!AA81+1)/(Tidigare_värde!AA81+1))*((pivå!AA81+1)/(pivå!AA81+1))</f>
        <v>1</v>
      </c>
      <c r="AW82" s="153">
        <f>IF(Pilar!$B82=1,IF(pivå!AB81&gt;Tidigare_värde!AB81,-1,1),IF(pivå!AB81&lt;Tidigare_värde!AB81,-1,1))*((Tidigare_värde!AB81+1)/(Tidigare_värde!AB81+1))*((pivå!AB81+1)/(pivå!AB81+1))</f>
        <v>1</v>
      </c>
      <c r="AX82" s="153">
        <f>IF(Pilar!$B82=1,IF(pivå!AC81&gt;Tidigare_värde!AC81,-1,1),IF(pivå!AC81&lt;Tidigare_värde!AC81,-1,1))*((Tidigare_värde!AC81+1)/(Tidigare_värde!AC81+1))*((pivå!AC81+1)/(pivå!AC81+1))</f>
        <v>1</v>
      </c>
      <c r="AY82" s="153">
        <f>IF(Pilar!$B82=1,IF(pivå!AD81&gt;Tidigare_värde!AD81,-1,1),IF(pivå!AD81&lt;Tidigare_värde!AD81,-1,1))*((Tidigare_värde!AD81+1)/(Tidigare_värde!AD81+1))*((pivå!AD81+1)/(pivå!AD81+1))</f>
        <v>-1</v>
      </c>
      <c r="AZ82" s="17"/>
      <c r="BA82" s="17"/>
      <c r="BB82" s="17"/>
      <c r="BC82" s="17"/>
      <c r="BD82" s="17"/>
      <c r="BE82" s="17"/>
      <c r="BF82" s="17"/>
      <c r="BG82" s="18" t="e">
        <f t="shared" si="10"/>
        <v>#DIV/0!</v>
      </c>
      <c r="BH82" s="18">
        <f t="shared" si="11"/>
        <v>6.18</v>
      </c>
      <c r="BI82" s="19">
        <f t="shared" si="12"/>
        <v>12.27</v>
      </c>
      <c r="BJ82" s="19">
        <f t="shared" si="13"/>
        <v>7.79</v>
      </c>
      <c r="BM82" s="21">
        <f t="shared" si="14"/>
        <v>25.84</v>
      </c>
      <c r="BN82" s="22">
        <f t="shared" si="15"/>
        <v>0</v>
      </c>
    </row>
    <row r="83" spans="1:66" s="20" customFormat="1" ht="10.5" customHeight="1">
      <c r="A83" s="116">
        <f t="shared" si="16"/>
        <v>176.62468771047622</v>
      </c>
      <c r="B83" s="105">
        <f>pivå!I82</f>
        <v>1</v>
      </c>
      <c r="C83" s="120" t="str">
        <f>pivå!G82</f>
        <v>Ny</v>
      </c>
      <c r="D83" s="103">
        <f>pivå!C82</f>
        <v>0</v>
      </c>
      <c r="E83" s="112">
        <f>pivå!D82</f>
        <v>51</v>
      </c>
      <c r="F83" s="15" t="str">
        <f>pivå!F82</f>
        <v>Artroskopi i knäleden vid artros eller meniskskada. Kvinnor</v>
      </c>
      <c r="G83" s="31">
        <f>pivå!AE82</f>
        <v>185.90295209999999</v>
      </c>
      <c r="H83" s="16">
        <f>pivå!J82</f>
        <v>268.92218919999999</v>
      </c>
      <c r="I83" s="16">
        <f>pivå!K82</f>
        <v>159.0531359</v>
      </c>
      <c r="J83" s="16">
        <f>pivå!L82</f>
        <v>162.70558260000001</v>
      </c>
      <c r="K83" s="16">
        <f>pivå!M82</f>
        <v>204.29434019999999</v>
      </c>
      <c r="L83" s="16">
        <f>pivå!N82</f>
        <v>214.4747419</v>
      </c>
      <c r="M83" s="16">
        <f>pivå!O82</f>
        <v>155.57313329999999</v>
      </c>
      <c r="N83" s="16">
        <f>pivå!P82</f>
        <v>348.50303200000002</v>
      </c>
      <c r="O83" s="16">
        <f>pivå!Q82</f>
        <v>119.3032101</v>
      </c>
      <c r="P83" s="16">
        <f>pivå!R82</f>
        <v>152.65088470000001</v>
      </c>
      <c r="Q83" s="16">
        <f>pivå!S82</f>
        <v>100.3956467</v>
      </c>
      <c r="R83" s="16">
        <f>pivå!T82</f>
        <v>237.03061779999999</v>
      </c>
      <c r="S83" s="16">
        <f>pivå!U82</f>
        <v>175.85152260000001</v>
      </c>
      <c r="T83" s="16">
        <f>pivå!V82</f>
        <v>90.964114620000004</v>
      </c>
      <c r="U83" s="16">
        <f>pivå!W82</f>
        <v>102.1844701</v>
      </c>
      <c r="V83" s="16">
        <f>pivå!X82</f>
        <v>170.0980404</v>
      </c>
      <c r="W83" s="16">
        <f>pivå!Y82</f>
        <v>174.33194610000001</v>
      </c>
      <c r="X83" s="16">
        <f>pivå!Z82</f>
        <v>175.62629920000001</v>
      </c>
      <c r="Y83" s="16">
        <f>pivå!AA82</f>
        <v>114.4803625</v>
      </c>
      <c r="Z83" s="16">
        <f>pivå!AB82</f>
        <v>249.46419639999999</v>
      </c>
      <c r="AA83" s="16">
        <f>pivå!AC82</f>
        <v>173.80654440000001</v>
      </c>
      <c r="AB83" s="136">
        <f>pivå!AD82</f>
        <v>159.4044312</v>
      </c>
      <c r="AC83" s="149"/>
      <c r="AD83" s="154">
        <f>IF(Pilar!$B83=1,IF(pivå!AE82&gt;Tidigare_värde!AE82,-1,1),IF(pivå!AE82&lt;Tidigare_värde!AE82,-1,1))*((Tidigare_värde!AE82+1)/(Tidigare_värde!AE82+1))*((pivå!AE82+1)/(pivå!AE82+1))</f>
        <v>-1</v>
      </c>
      <c r="AE83" s="153">
        <f>IF(Pilar!$B83=1,IF(pivå!J82&gt;Tidigare_värde!J82,-1,1),IF(pivå!J82&lt;Tidigare_värde!J82,-1,1))*((Tidigare_värde!J82+1)/(Tidigare_värde!J82+1))*((pivå!J82+1)/(pivå!J82+1))</f>
        <v>-1</v>
      </c>
      <c r="AF83" s="153">
        <f>IF(Pilar!$B83=1,IF(pivå!K82&gt;Tidigare_värde!K82,-1,1),IF(pivå!K82&lt;Tidigare_värde!K82,-1,1))*((Tidigare_värde!K82+1)/(Tidigare_värde!K82+1))*((pivå!K82+1)/(pivå!K82+1))</f>
        <v>-1</v>
      </c>
      <c r="AG83" s="153">
        <f>IF(Pilar!$B83=1,IF(pivå!L82&gt;Tidigare_värde!L82,-1,1),IF(pivå!L82&lt;Tidigare_värde!L82,-1,1))*((Tidigare_värde!L82+1)/(Tidigare_värde!L82+1))*((pivå!L82+1)/(pivå!L82+1))</f>
        <v>-1</v>
      </c>
      <c r="AH83" s="153">
        <f>IF(Pilar!$B83=1,IF(pivå!M82&gt;Tidigare_värde!M82,-1,1),IF(pivå!M82&lt;Tidigare_värde!M82,-1,1))*((Tidigare_värde!M82+1)/(Tidigare_värde!M82+1))*((pivå!M82+1)/(pivå!M82+1))</f>
        <v>-1</v>
      </c>
      <c r="AI83" s="153">
        <f>IF(Pilar!$B83=1,IF(pivå!N82&gt;Tidigare_värde!N82,-1,1),IF(pivå!N82&lt;Tidigare_värde!N82,-1,1))*((Tidigare_värde!N82+1)/(Tidigare_värde!N82+1))*((pivå!N82+1)/(pivå!N82+1))</f>
        <v>-1</v>
      </c>
      <c r="AJ83" s="153">
        <f>IF(Pilar!$B83=1,IF(pivå!O82&gt;Tidigare_värde!O82,-1,1),IF(pivå!O82&lt;Tidigare_värde!O82,-1,1))*((Tidigare_värde!O82+1)/(Tidigare_värde!O82+1))*((pivå!O82+1)/(pivå!O82+1))</f>
        <v>1</v>
      </c>
      <c r="AK83" s="153">
        <f>IF(Pilar!$B83=1,IF(pivå!P82&gt;Tidigare_värde!P82,-1,1),IF(pivå!P82&lt;Tidigare_värde!P82,-1,1))*((Tidigare_värde!P82+1)/(Tidigare_värde!P82+1))*((pivå!P82+1)/(pivå!P82+1))</f>
        <v>-1</v>
      </c>
      <c r="AL83" s="153">
        <f>IF(Pilar!$B83=1,IF(pivå!Q82&gt;Tidigare_värde!Q82,-1,1),IF(pivå!Q82&lt;Tidigare_värde!Q82,-1,1))*((Tidigare_värde!Q82+1)/(Tidigare_värde!Q82+1))*((pivå!Q82+1)/(pivå!Q82+1))</f>
        <v>-1</v>
      </c>
      <c r="AM83" s="153">
        <f>IF(Pilar!$B83=1,IF(pivå!R82&gt;Tidigare_värde!R82,-1,1),IF(pivå!R82&lt;Tidigare_värde!R82,-1,1))*((Tidigare_värde!R82+1)/(Tidigare_värde!R82+1))*((pivå!R82+1)/(pivå!R82+1))</f>
        <v>1</v>
      </c>
      <c r="AN83" s="153">
        <f>IF(Pilar!$B83=1,IF(pivå!S82&gt;Tidigare_värde!S82,-1,1),IF(pivå!S82&lt;Tidigare_värde!S82,-1,1))*((Tidigare_värde!S82+1)/(Tidigare_värde!S82+1))*((pivå!S82+1)/(pivå!S82+1))</f>
        <v>1</v>
      </c>
      <c r="AO83" s="153">
        <f>IF(Pilar!$B83=1,IF(pivå!T82&gt;Tidigare_värde!T82,-1,1),IF(pivå!T82&lt;Tidigare_värde!T82,-1,1))*((Tidigare_värde!T82+1)/(Tidigare_värde!T82+1))*((pivå!T82+1)/(pivå!T82+1))</f>
        <v>-1</v>
      </c>
      <c r="AP83" s="153">
        <f>IF(Pilar!$B83=1,IF(pivå!U82&gt;Tidigare_värde!U82,-1,1),IF(pivå!U82&lt;Tidigare_värde!U82,-1,1))*((Tidigare_värde!U82+1)/(Tidigare_värde!U82+1))*((pivå!U82+1)/(pivå!U82+1))</f>
        <v>-1</v>
      </c>
      <c r="AQ83" s="153">
        <f>IF(Pilar!$B83=1,IF(pivå!V82&gt;Tidigare_värde!V82,-1,1),IF(pivå!V82&lt;Tidigare_värde!V82,-1,1))*((Tidigare_värde!V82+1)/(Tidigare_värde!V82+1))*((pivå!V82+1)/(pivå!V82+1))</f>
        <v>1</v>
      </c>
      <c r="AR83" s="153">
        <f>IF(Pilar!$B83=1,IF(pivå!W82&gt;Tidigare_värde!W82,-1,1),IF(pivå!W82&lt;Tidigare_värde!W82,-1,1))*((Tidigare_värde!W82+1)/(Tidigare_värde!W82+1))*((pivå!W82+1)/(pivå!W82+1))</f>
        <v>1</v>
      </c>
      <c r="AS83" s="153">
        <f>IF(Pilar!$B83=1,IF(pivå!X82&gt;Tidigare_värde!X82,-1,1),IF(pivå!X82&lt;Tidigare_värde!X82,-1,1))*((Tidigare_värde!X82+1)/(Tidigare_värde!X82+1))*((pivå!X82+1)/(pivå!X82+1))</f>
        <v>-1</v>
      </c>
      <c r="AT83" s="153">
        <f>IF(Pilar!$B83=1,IF(pivå!Y82&gt;Tidigare_värde!Y82,-1,1),IF(pivå!Y82&lt;Tidigare_värde!Y82,-1,1))*((Tidigare_värde!Y82+1)/(Tidigare_värde!Y82+1))*((pivå!Y82+1)/(pivå!Y82+1))</f>
        <v>-1</v>
      </c>
      <c r="AU83" s="153">
        <f>IF(Pilar!$B83=1,IF(pivå!Z82&gt;Tidigare_värde!Z82,-1,1),IF(pivå!Z82&lt;Tidigare_värde!Z82,-1,1))*((Tidigare_värde!Z82+1)/(Tidigare_värde!Z82+1))*((pivå!Z82+1)/(pivå!Z82+1))</f>
        <v>-1</v>
      </c>
      <c r="AV83" s="153">
        <f>IF(Pilar!$B83=1,IF(pivå!AA82&gt;Tidigare_värde!AA82,-1,1),IF(pivå!AA82&lt;Tidigare_värde!AA82,-1,1))*((Tidigare_värde!AA82+1)/(Tidigare_värde!AA82+1))*((pivå!AA82+1)/(pivå!AA82+1))</f>
        <v>1</v>
      </c>
      <c r="AW83" s="153">
        <f>IF(Pilar!$B83=1,IF(pivå!AB82&gt;Tidigare_värde!AB82,-1,1),IF(pivå!AB82&lt;Tidigare_värde!AB82,-1,1))*((Tidigare_värde!AB82+1)/(Tidigare_värde!AB82+1))*((pivå!AB82+1)/(pivå!AB82+1))</f>
        <v>-1</v>
      </c>
      <c r="AX83" s="153">
        <f>IF(Pilar!$B83=1,IF(pivå!AC82&gt;Tidigare_värde!AC82,-1,1),IF(pivå!AC82&lt;Tidigare_värde!AC82,-1,1))*((Tidigare_värde!AC82+1)/(Tidigare_värde!AC82+1))*((pivå!AC82+1)/(pivå!AC82+1))</f>
        <v>-1</v>
      </c>
      <c r="AY83" s="153">
        <f>IF(Pilar!$B83=1,IF(pivå!AD82&gt;Tidigare_värde!AD82,-1,1),IF(pivå!AD82&lt;Tidigare_värde!AD82,-1,1))*((Tidigare_värde!AD82+1)/(Tidigare_värde!AD82+1))*((pivå!AD82+1)/(pivå!AD82+1))</f>
        <v>-1</v>
      </c>
      <c r="AZ83" s="17"/>
      <c r="BA83" s="17"/>
      <c r="BB83" s="17"/>
      <c r="BC83" s="17"/>
      <c r="BD83" s="17"/>
      <c r="BE83" s="17"/>
      <c r="BF83" s="17"/>
      <c r="BG83" s="18" t="e">
        <f t="shared" si="10"/>
        <v>#DIV/0!</v>
      </c>
      <c r="BH83" s="18">
        <f t="shared" si="11"/>
        <v>155.57313329999999</v>
      </c>
      <c r="BI83" s="19">
        <f t="shared" si="12"/>
        <v>175.62629920000001</v>
      </c>
      <c r="BJ83" s="19">
        <f t="shared" si="13"/>
        <v>159.0531359</v>
      </c>
      <c r="BM83" s="21">
        <f t="shared" si="14"/>
        <v>348.50303200000002</v>
      </c>
      <c r="BN83" s="22">
        <f t="shared" si="15"/>
        <v>90.964114620000004</v>
      </c>
    </row>
    <row r="84" spans="1:66" s="20" customFormat="1" ht="10.5" customHeight="1">
      <c r="A84" s="116">
        <f t="shared" si="16"/>
        <v>257.00440960476197</v>
      </c>
      <c r="B84" s="105">
        <f>pivå!I83</f>
        <v>1</v>
      </c>
      <c r="C84" s="120" t="str">
        <f>pivå!G83</f>
        <v>Ny</v>
      </c>
      <c r="D84" s="103">
        <f>pivå!C83</f>
        <v>0</v>
      </c>
      <c r="E84" s="112">
        <f>pivå!D83</f>
        <v>0</v>
      </c>
      <c r="F84" s="15" t="str">
        <f>pivå!F83</f>
        <v>Artroskopi i knäleden vid artros eller meniskskada. Män</v>
      </c>
      <c r="G84" s="31">
        <f>pivå!AE83</f>
        <v>261.26730659999998</v>
      </c>
      <c r="H84" s="16">
        <f>pivå!J83</f>
        <v>350.10490570000002</v>
      </c>
      <c r="I84" s="16">
        <f>pivå!K83</f>
        <v>228.77595830000001</v>
      </c>
      <c r="J84" s="16">
        <f>pivå!L83</f>
        <v>216.529357</v>
      </c>
      <c r="K84" s="16">
        <f>pivå!M83</f>
        <v>236.65754659999999</v>
      </c>
      <c r="L84" s="16">
        <f>pivå!N83</f>
        <v>299.9403102</v>
      </c>
      <c r="M84" s="16">
        <f>pivå!O83</f>
        <v>284.46254269999997</v>
      </c>
      <c r="N84" s="16">
        <f>pivå!P83</f>
        <v>482.3841683</v>
      </c>
      <c r="O84" s="16">
        <f>pivå!Q83</f>
        <v>140.27550690000001</v>
      </c>
      <c r="P84" s="16">
        <f>pivå!R83</f>
        <v>296.5647391</v>
      </c>
      <c r="Q84" s="16">
        <f>pivå!S83</f>
        <v>153.8429142</v>
      </c>
      <c r="R84" s="16">
        <f>pivå!T83</f>
        <v>362.91605600000003</v>
      </c>
      <c r="S84" s="16">
        <f>pivå!U83</f>
        <v>241.46806649999999</v>
      </c>
      <c r="T84" s="16">
        <f>pivå!V83</f>
        <v>149.7799119</v>
      </c>
      <c r="U84" s="16">
        <f>pivå!W83</f>
        <v>155.68617069999999</v>
      </c>
      <c r="V84" s="16">
        <f>pivå!X83</f>
        <v>269.69468460000002</v>
      </c>
      <c r="W84" s="16">
        <f>pivå!Y83</f>
        <v>281.460328</v>
      </c>
      <c r="X84" s="16">
        <f>pivå!Z83</f>
        <v>264.98098659999999</v>
      </c>
      <c r="Y84" s="16">
        <f>pivå!AA83</f>
        <v>215.7218349</v>
      </c>
      <c r="Z84" s="16">
        <f>pivå!AB83</f>
        <v>292.58272940000001</v>
      </c>
      <c r="AA84" s="16">
        <f>pivå!AC83</f>
        <v>261.33894500000002</v>
      </c>
      <c r="AB84" s="136">
        <f>pivå!AD83</f>
        <v>211.92493909999999</v>
      </c>
      <c r="AC84" s="149"/>
      <c r="AD84" s="154">
        <f>IF(Pilar!$B84=1,IF(pivå!AE83&gt;Tidigare_värde!AE83,-1,1),IF(pivå!AE83&lt;Tidigare_värde!AE83,-1,1))*((Tidigare_värde!AE83+1)/(Tidigare_värde!AE83+1))*((pivå!AE83+1)/(pivå!AE83+1))</f>
        <v>-1</v>
      </c>
      <c r="AE84" s="153">
        <f>IF(Pilar!$B84=1,IF(pivå!J83&gt;Tidigare_värde!J83,-1,1),IF(pivå!J83&lt;Tidigare_värde!J83,-1,1))*((Tidigare_värde!J83+1)/(Tidigare_värde!J83+1))*((pivå!J83+1)/(pivå!J83+1))</f>
        <v>-1</v>
      </c>
      <c r="AF84" s="153">
        <f>IF(Pilar!$B84=1,IF(pivå!K83&gt;Tidigare_värde!K83,-1,1),IF(pivå!K83&lt;Tidigare_värde!K83,-1,1))*((Tidigare_värde!K83+1)/(Tidigare_värde!K83+1))*((pivå!K83+1)/(pivå!K83+1))</f>
        <v>1</v>
      </c>
      <c r="AG84" s="153">
        <f>IF(Pilar!$B84=1,IF(pivå!L83&gt;Tidigare_värde!L83,-1,1),IF(pivå!L83&lt;Tidigare_värde!L83,-1,1))*((Tidigare_värde!L83+1)/(Tidigare_värde!L83+1))*((pivå!L83+1)/(pivå!L83+1))</f>
        <v>-1</v>
      </c>
      <c r="AH84" s="153">
        <f>IF(Pilar!$B84=1,IF(pivå!M83&gt;Tidigare_värde!M83,-1,1),IF(pivå!M83&lt;Tidigare_värde!M83,-1,1))*((Tidigare_värde!M83+1)/(Tidigare_värde!M83+1))*((pivå!M83+1)/(pivå!M83+1))</f>
        <v>-1</v>
      </c>
      <c r="AI84" s="153">
        <f>IF(Pilar!$B84=1,IF(pivå!N83&gt;Tidigare_värde!N83,-1,1),IF(pivå!N83&lt;Tidigare_värde!N83,-1,1))*((Tidigare_värde!N83+1)/(Tidigare_värde!N83+1))*((pivå!N83+1)/(pivå!N83+1))</f>
        <v>-1</v>
      </c>
      <c r="AJ84" s="153">
        <f>IF(Pilar!$B84=1,IF(pivå!O83&gt;Tidigare_värde!O83,-1,1),IF(pivå!O83&lt;Tidigare_värde!O83,-1,1))*((Tidigare_värde!O83+1)/(Tidigare_värde!O83+1))*((pivå!O83+1)/(pivå!O83+1))</f>
        <v>-1</v>
      </c>
      <c r="AK84" s="153">
        <f>IF(Pilar!$B84=1,IF(pivå!P83&gt;Tidigare_värde!P83,-1,1),IF(pivå!P83&lt;Tidigare_värde!P83,-1,1))*((Tidigare_värde!P83+1)/(Tidigare_värde!P83+1))*((pivå!P83+1)/(pivå!P83+1))</f>
        <v>-1</v>
      </c>
      <c r="AL84" s="153">
        <f>IF(Pilar!$B84=1,IF(pivå!Q83&gt;Tidigare_värde!Q83,-1,1),IF(pivå!Q83&lt;Tidigare_värde!Q83,-1,1))*((Tidigare_värde!Q83+1)/(Tidigare_värde!Q83+1))*((pivå!Q83+1)/(pivå!Q83+1))</f>
        <v>1</v>
      </c>
      <c r="AM84" s="153">
        <f>IF(Pilar!$B84=1,IF(pivå!R83&gt;Tidigare_värde!R83,-1,1),IF(pivå!R83&lt;Tidigare_värde!R83,-1,1))*((Tidigare_värde!R83+1)/(Tidigare_värde!R83+1))*((pivå!R83+1)/(pivå!R83+1))</f>
        <v>1</v>
      </c>
      <c r="AN84" s="153">
        <f>IF(Pilar!$B84=1,IF(pivå!S83&gt;Tidigare_värde!S83,-1,1),IF(pivå!S83&lt;Tidigare_värde!S83,-1,1))*((Tidigare_värde!S83+1)/(Tidigare_värde!S83+1))*((pivå!S83+1)/(pivå!S83+1))</f>
        <v>1</v>
      </c>
      <c r="AO84" s="153">
        <f>IF(Pilar!$B84=1,IF(pivå!T83&gt;Tidigare_värde!T83,-1,1),IF(pivå!T83&lt;Tidigare_värde!T83,-1,1))*((Tidigare_värde!T83+1)/(Tidigare_värde!T83+1))*((pivå!T83+1)/(pivå!T83+1))</f>
        <v>-1</v>
      </c>
      <c r="AP84" s="153">
        <f>IF(Pilar!$B84=1,IF(pivå!U83&gt;Tidigare_värde!U83,-1,1),IF(pivå!U83&lt;Tidigare_värde!U83,-1,1))*((Tidigare_värde!U83+1)/(Tidigare_värde!U83+1))*((pivå!U83+1)/(pivå!U83+1))</f>
        <v>-1</v>
      </c>
      <c r="AQ84" s="153">
        <f>IF(Pilar!$B84=1,IF(pivå!V83&gt;Tidigare_värde!V83,-1,1),IF(pivå!V83&lt;Tidigare_värde!V83,-1,1))*((Tidigare_värde!V83+1)/(Tidigare_värde!V83+1))*((pivå!V83+1)/(pivå!V83+1))</f>
        <v>1</v>
      </c>
      <c r="AR84" s="153">
        <f>IF(Pilar!$B84=1,IF(pivå!W83&gt;Tidigare_värde!W83,-1,1),IF(pivå!W83&lt;Tidigare_värde!W83,-1,1))*((Tidigare_värde!W83+1)/(Tidigare_värde!W83+1))*((pivå!W83+1)/(pivå!W83+1))</f>
        <v>1</v>
      </c>
      <c r="AS84" s="153">
        <f>IF(Pilar!$B84=1,IF(pivå!X83&gt;Tidigare_värde!X83,-1,1),IF(pivå!X83&lt;Tidigare_värde!X83,-1,1))*((Tidigare_värde!X83+1)/(Tidigare_värde!X83+1))*((pivå!X83+1)/(pivå!X83+1))</f>
        <v>-1</v>
      </c>
      <c r="AT84" s="153">
        <f>IF(Pilar!$B84=1,IF(pivå!Y83&gt;Tidigare_värde!Y83,-1,1),IF(pivå!Y83&lt;Tidigare_värde!Y83,-1,1))*((Tidigare_värde!Y83+1)/(Tidigare_värde!Y83+1))*((pivå!Y83+1)/(pivå!Y83+1))</f>
        <v>1</v>
      </c>
      <c r="AU84" s="153">
        <f>IF(Pilar!$B84=1,IF(pivå!Z83&gt;Tidigare_värde!Z83,-1,1),IF(pivå!Z83&lt;Tidigare_värde!Z83,-1,1))*((Tidigare_värde!Z83+1)/(Tidigare_värde!Z83+1))*((pivå!Z83+1)/(pivå!Z83+1))</f>
        <v>-1</v>
      </c>
      <c r="AV84" s="153">
        <f>IF(Pilar!$B84=1,IF(pivå!AA83&gt;Tidigare_värde!AA83,-1,1),IF(pivå!AA83&lt;Tidigare_värde!AA83,-1,1))*((Tidigare_värde!AA83+1)/(Tidigare_värde!AA83+1))*((pivå!AA83+1)/(pivå!AA83+1))</f>
        <v>-1</v>
      </c>
      <c r="AW84" s="153">
        <f>IF(Pilar!$B84=1,IF(pivå!AB83&gt;Tidigare_värde!AB83,-1,1),IF(pivå!AB83&lt;Tidigare_värde!AB83,-1,1))*((Tidigare_värde!AB83+1)/(Tidigare_värde!AB83+1))*((pivå!AB83+1)/(pivå!AB83+1))</f>
        <v>-1</v>
      </c>
      <c r="AX84" s="153">
        <f>IF(Pilar!$B84=1,IF(pivå!AC83&gt;Tidigare_värde!AC83,-1,1),IF(pivå!AC83&lt;Tidigare_värde!AC83,-1,1))*((Tidigare_värde!AC83+1)/(Tidigare_värde!AC83+1))*((pivå!AC83+1)/(pivå!AC83+1))</f>
        <v>-1</v>
      </c>
      <c r="AY84" s="153">
        <f>IF(Pilar!$B84=1,IF(pivå!AD83&gt;Tidigare_värde!AD83,-1,1),IF(pivå!AD83&lt;Tidigare_värde!AD83,-1,1))*((Tidigare_värde!AD83+1)/(Tidigare_värde!AD83+1))*((pivå!AD83+1)/(pivå!AD83+1))</f>
        <v>-1</v>
      </c>
      <c r="AZ84" s="17"/>
      <c r="BA84" s="17"/>
      <c r="BB84" s="17"/>
      <c r="BC84" s="17"/>
      <c r="BD84" s="17"/>
      <c r="BE84" s="17"/>
      <c r="BF84" s="17"/>
      <c r="BG84" s="18" t="e">
        <f t="shared" si="10"/>
        <v>#DIV/0!</v>
      </c>
      <c r="BH84" s="18">
        <f t="shared" si="11"/>
        <v>216.529357</v>
      </c>
      <c r="BI84" s="19">
        <f t="shared" si="12"/>
        <v>281.460328</v>
      </c>
      <c r="BJ84" s="19">
        <f t="shared" si="13"/>
        <v>228.77595830000001</v>
      </c>
      <c r="BM84" s="21">
        <f t="shared" si="14"/>
        <v>482.3841683</v>
      </c>
      <c r="BN84" s="22">
        <f t="shared" si="15"/>
        <v>140.27550690000001</v>
      </c>
    </row>
    <row r="85" spans="1:66" s="20" customFormat="1" ht="10.5" customHeight="1">
      <c r="A85" s="116">
        <f t="shared" si="16"/>
        <v>217.45308183809522</v>
      </c>
      <c r="B85" s="105">
        <f>pivå!I84</f>
        <v>1</v>
      </c>
      <c r="C85" s="120" t="str">
        <f>pivå!G84</f>
        <v>Ny</v>
      </c>
      <c r="D85" s="103">
        <f>pivå!C84</f>
        <v>0</v>
      </c>
      <c r="E85" s="112">
        <f>pivå!D84</f>
        <v>0</v>
      </c>
      <c r="F85" s="15" t="str">
        <f>pivå!F84</f>
        <v>Artroskopi i knäleden vid artros eller meniskskada</v>
      </c>
      <c r="G85" s="31">
        <f>pivå!AE84</f>
        <v>224.0725491</v>
      </c>
      <c r="H85" s="16">
        <f>pivå!J84</f>
        <v>309.81669349999999</v>
      </c>
      <c r="I85" s="16">
        <f>pivå!K84</f>
        <v>193.84320510000001</v>
      </c>
      <c r="J85" s="16">
        <f>pivå!L84</f>
        <v>189.7466354</v>
      </c>
      <c r="K85" s="16">
        <f>pivå!M84</f>
        <v>220.72119950000001</v>
      </c>
      <c r="L85" s="16">
        <f>pivå!N84</f>
        <v>258.94072319999998</v>
      </c>
      <c r="M85" s="16">
        <f>pivå!O84</f>
        <v>221.5469373</v>
      </c>
      <c r="N85" s="16">
        <f>pivå!P84</f>
        <v>416.4326337</v>
      </c>
      <c r="O85" s="16">
        <f>pivå!Q84</f>
        <v>129.5726593</v>
      </c>
      <c r="P85" s="16">
        <f>pivå!R84</f>
        <v>225.77115610000001</v>
      </c>
      <c r="Q85" s="16">
        <f>pivå!S84</f>
        <v>127.3327352</v>
      </c>
      <c r="R85" s="16">
        <f>pivå!T84</f>
        <v>299.8666159</v>
      </c>
      <c r="S85" s="16">
        <f>pivå!U84</f>
        <v>209.08325110000001</v>
      </c>
      <c r="T85" s="16">
        <f>pivå!V84</f>
        <v>121.1774814</v>
      </c>
      <c r="U85" s="16">
        <f>pivå!W84</f>
        <v>129.40424540000001</v>
      </c>
      <c r="V85" s="16">
        <f>pivå!X84</f>
        <v>220.62183959999999</v>
      </c>
      <c r="W85" s="16">
        <f>pivå!Y84</f>
        <v>228.7690891</v>
      </c>
      <c r="X85" s="16">
        <f>pivå!Z84</f>
        <v>221.29591189999999</v>
      </c>
      <c r="Y85" s="16">
        <f>pivå!AA84</f>
        <v>166.04498659999999</v>
      </c>
      <c r="Z85" s="16">
        <f>pivå!AB84</f>
        <v>271.857214</v>
      </c>
      <c r="AA85" s="16">
        <f>pivå!AC84</f>
        <v>218.4370179</v>
      </c>
      <c r="AB85" s="136">
        <f>pivå!AD84</f>
        <v>186.2324874</v>
      </c>
      <c r="AC85" s="149"/>
      <c r="AD85" s="154">
        <f>IF(Pilar!$B85=1,IF(pivå!AE84&gt;Tidigare_värde!AE84,-1,1),IF(pivå!AE84&lt;Tidigare_värde!AE84,-1,1))*((Tidigare_värde!AE84+1)/(Tidigare_värde!AE84+1))*((pivå!AE84+1)/(pivå!AE84+1))</f>
        <v>-1</v>
      </c>
      <c r="AE85" s="153">
        <f>IF(Pilar!$B85=1,IF(pivå!J84&gt;Tidigare_värde!J84,-1,1),IF(pivå!J84&lt;Tidigare_värde!J84,-1,1))*((Tidigare_värde!J84+1)/(Tidigare_värde!J84+1))*((pivå!J84+1)/(pivå!J84+1))</f>
        <v>-1</v>
      </c>
      <c r="AF85" s="153">
        <f>IF(Pilar!$B85=1,IF(pivå!K84&gt;Tidigare_värde!K84,-1,1),IF(pivå!K84&lt;Tidigare_värde!K84,-1,1))*((Tidigare_värde!K84+1)/(Tidigare_värde!K84+1))*((pivå!K84+1)/(pivå!K84+1))</f>
        <v>1</v>
      </c>
      <c r="AG85" s="153">
        <f>IF(Pilar!$B85=1,IF(pivå!L84&gt;Tidigare_värde!L84,-1,1),IF(pivå!L84&lt;Tidigare_värde!L84,-1,1))*((Tidigare_värde!L84+1)/(Tidigare_värde!L84+1))*((pivå!L84+1)/(pivå!L84+1))</f>
        <v>-1</v>
      </c>
      <c r="AH85" s="153">
        <f>IF(Pilar!$B85=1,IF(pivå!M84&gt;Tidigare_värde!M84,-1,1),IF(pivå!M84&lt;Tidigare_värde!M84,-1,1))*((Tidigare_värde!M84+1)/(Tidigare_värde!M84+1))*((pivå!M84+1)/(pivå!M84+1))</f>
        <v>-1</v>
      </c>
      <c r="AI85" s="153">
        <f>IF(Pilar!$B85=1,IF(pivå!N84&gt;Tidigare_värde!N84,-1,1),IF(pivå!N84&lt;Tidigare_värde!N84,-1,1))*((Tidigare_värde!N84+1)/(Tidigare_värde!N84+1))*((pivå!N84+1)/(pivå!N84+1))</f>
        <v>-1</v>
      </c>
      <c r="AJ85" s="153">
        <f>IF(Pilar!$B85=1,IF(pivå!O84&gt;Tidigare_värde!O84,-1,1),IF(pivå!O84&lt;Tidigare_värde!O84,-1,1))*((Tidigare_värde!O84+1)/(Tidigare_värde!O84+1))*((pivå!O84+1)/(pivå!O84+1))</f>
        <v>1</v>
      </c>
      <c r="AK85" s="153">
        <f>IF(Pilar!$B85=1,IF(pivå!P84&gt;Tidigare_värde!P84,-1,1),IF(pivå!P84&lt;Tidigare_värde!P84,-1,1))*((Tidigare_värde!P84+1)/(Tidigare_värde!P84+1))*((pivå!P84+1)/(pivå!P84+1))</f>
        <v>-1</v>
      </c>
      <c r="AL85" s="153">
        <f>IF(Pilar!$B85=1,IF(pivå!Q84&gt;Tidigare_värde!Q84,-1,1),IF(pivå!Q84&lt;Tidigare_värde!Q84,-1,1))*((Tidigare_värde!Q84+1)/(Tidigare_värde!Q84+1))*((pivå!Q84+1)/(pivå!Q84+1))</f>
        <v>1</v>
      </c>
      <c r="AM85" s="153">
        <f>IF(Pilar!$B85=1,IF(pivå!R84&gt;Tidigare_värde!R84,-1,1),IF(pivå!R84&lt;Tidigare_värde!R84,-1,1))*((Tidigare_värde!R84+1)/(Tidigare_värde!R84+1))*((pivå!R84+1)/(pivå!R84+1))</f>
        <v>1</v>
      </c>
      <c r="AN85" s="153">
        <f>IF(Pilar!$B85=1,IF(pivå!S84&gt;Tidigare_värde!S84,-1,1),IF(pivå!S84&lt;Tidigare_värde!S84,-1,1))*((Tidigare_värde!S84+1)/(Tidigare_värde!S84+1))*((pivå!S84+1)/(pivå!S84+1))</f>
        <v>1</v>
      </c>
      <c r="AO85" s="153">
        <f>IF(Pilar!$B85=1,IF(pivå!T84&gt;Tidigare_värde!T84,-1,1),IF(pivå!T84&lt;Tidigare_värde!T84,-1,1))*((Tidigare_värde!T84+1)/(Tidigare_värde!T84+1))*((pivå!T84+1)/(pivå!T84+1))</f>
        <v>-1</v>
      </c>
      <c r="AP85" s="153">
        <f>IF(Pilar!$B85=1,IF(pivå!U84&gt;Tidigare_värde!U84,-1,1),IF(pivå!U84&lt;Tidigare_värde!U84,-1,1))*((Tidigare_värde!U84+1)/(Tidigare_värde!U84+1))*((pivå!U84+1)/(pivå!U84+1))</f>
        <v>-1</v>
      </c>
      <c r="AQ85" s="153">
        <f>IF(Pilar!$B85=1,IF(pivå!V84&gt;Tidigare_värde!V84,-1,1),IF(pivå!V84&lt;Tidigare_värde!V84,-1,1))*((Tidigare_värde!V84+1)/(Tidigare_värde!V84+1))*((pivå!V84+1)/(pivå!V84+1))</f>
        <v>1</v>
      </c>
      <c r="AR85" s="153">
        <f>IF(Pilar!$B85=1,IF(pivå!W84&gt;Tidigare_värde!W84,-1,1),IF(pivå!W84&lt;Tidigare_värde!W84,-1,1))*((Tidigare_värde!W84+1)/(Tidigare_värde!W84+1))*((pivå!W84+1)/(pivå!W84+1))</f>
        <v>1</v>
      </c>
      <c r="AS85" s="153">
        <f>IF(Pilar!$B85=1,IF(pivå!X84&gt;Tidigare_värde!X84,-1,1),IF(pivå!X84&lt;Tidigare_värde!X84,-1,1))*((Tidigare_värde!X84+1)/(Tidigare_värde!X84+1))*((pivå!X84+1)/(pivå!X84+1))</f>
        <v>-1</v>
      </c>
      <c r="AT85" s="153">
        <f>IF(Pilar!$B85=1,IF(pivå!Y84&gt;Tidigare_värde!Y84,-1,1),IF(pivå!Y84&lt;Tidigare_värde!Y84,-1,1))*((Tidigare_värde!Y84+1)/(Tidigare_värde!Y84+1))*((pivå!Y84+1)/(pivå!Y84+1))</f>
        <v>-1</v>
      </c>
      <c r="AU85" s="153">
        <f>IF(Pilar!$B85=1,IF(pivå!Z84&gt;Tidigare_värde!Z84,-1,1),IF(pivå!Z84&lt;Tidigare_värde!Z84,-1,1))*((Tidigare_värde!Z84+1)/(Tidigare_värde!Z84+1))*((pivå!Z84+1)/(pivå!Z84+1))</f>
        <v>-1</v>
      </c>
      <c r="AV85" s="153">
        <f>IF(Pilar!$B85=1,IF(pivå!AA84&gt;Tidigare_värde!AA84,-1,1),IF(pivå!AA84&lt;Tidigare_värde!AA84,-1,1))*((Tidigare_värde!AA84+1)/(Tidigare_värde!AA84+1))*((pivå!AA84+1)/(pivå!AA84+1))</f>
        <v>1</v>
      </c>
      <c r="AW85" s="153">
        <f>IF(Pilar!$B85=1,IF(pivå!AB84&gt;Tidigare_värde!AB84,-1,1),IF(pivå!AB84&lt;Tidigare_värde!AB84,-1,1))*((Tidigare_värde!AB84+1)/(Tidigare_värde!AB84+1))*((pivå!AB84+1)/(pivå!AB84+1))</f>
        <v>-1</v>
      </c>
      <c r="AX85" s="153">
        <f>IF(Pilar!$B85=1,IF(pivå!AC84&gt;Tidigare_värde!AC84,-1,1),IF(pivå!AC84&lt;Tidigare_värde!AC84,-1,1))*((Tidigare_värde!AC84+1)/(Tidigare_värde!AC84+1))*((pivå!AC84+1)/(pivå!AC84+1))</f>
        <v>-1</v>
      </c>
      <c r="AY85" s="153">
        <f>IF(Pilar!$B85=1,IF(pivå!AD84&gt;Tidigare_värde!AD84,-1,1),IF(pivå!AD84&lt;Tidigare_värde!AD84,-1,1))*((Tidigare_värde!AD84+1)/(Tidigare_värde!AD84+1))*((pivå!AD84+1)/(pivå!AD84+1))</f>
        <v>-1</v>
      </c>
      <c r="AZ85" s="17"/>
      <c r="BA85" s="17"/>
      <c r="BB85" s="17"/>
      <c r="BC85" s="17"/>
      <c r="BD85" s="17"/>
      <c r="BE85" s="17"/>
      <c r="BF85" s="17"/>
      <c r="BG85" s="18" t="e">
        <f t="shared" si="10"/>
        <v>#DIV/0!</v>
      </c>
      <c r="BH85" s="18">
        <f t="shared" si="11"/>
        <v>189.7466354</v>
      </c>
      <c r="BI85" s="19">
        <f t="shared" si="12"/>
        <v>221.5469373</v>
      </c>
      <c r="BJ85" s="19">
        <f t="shared" si="13"/>
        <v>193.84320510000001</v>
      </c>
      <c r="BM85" s="21">
        <f t="shared" si="14"/>
        <v>416.4326337</v>
      </c>
      <c r="BN85" s="22">
        <f t="shared" si="15"/>
        <v>121.1774814</v>
      </c>
    </row>
    <row r="86" spans="1:66" s="20" customFormat="1" ht="10.5" customHeight="1">
      <c r="A86" s="116">
        <f t="shared" si="16"/>
        <v>53.12380952380952</v>
      </c>
      <c r="B86" s="105">
        <f>pivå!I85</f>
        <v>0</v>
      </c>
      <c r="C86" s="120" t="str">
        <f>pivå!G85</f>
        <v>Ändrad</v>
      </c>
      <c r="D86" s="103" t="str">
        <f>pivå!C85</f>
        <v>Diabetesvård</v>
      </c>
      <c r="E86" s="112">
        <f>pivå!D85</f>
        <v>54</v>
      </c>
      <c r="F86" s="15" t="str">
        <f>pivå!F85</f>
        <v>Måluppfyllelse för blodsockervärde (HbA1c). Kvinnor</v>
      </c>
      <c r="G86" s="33">
        <f>pivå!AE85</f>
        <v>53.5</v>
      </c>
      <c r="H86" s="16">
        <f>pivå!J85</f>
        <v>53.5</v>
      </c>
      <c r="I86" s="16">
        <f>pivå!K85</f>
        <v>51.1</v>
      </c>
      <c r="J86" s="16">
        <f>pivå!L85</f>
        <v>58.2</v>
      </c>
      <c r="K86" s="16">
        <f>pivå!M85</f>
        <v>55.5</v>
      </c>
      <c r="L86" s="16">
        <f>pivå!N85</f>
        <v>54.9</v>
      </c>
      <c r="M86" s="16">
        <f>pivå!O85</f>
        <v>57.4</v>
      </c>
      <c r="N86" s="16">
        <f>pivå!P85</f>
        <v>44.9</v>
      </c>
      <c r="O86" s="16">
        <f>pivå!Q85</f>
        <v>56.6</v>
      </c>
      <c r="P86" s="16">
        <f>pivå!R85</f>
        <v>53.3</v>
      </c>
      <c r="Q86" s="16">
        <f>pivå!S85</f>
        <v>51.9</v>
      </c>
      <c r="R86" s="16">
        <f>pivå!T85</f>
        <v>47.4</v>
      </c>
      <c r="S86" s="16">
        <f>pivå!U85</f>
        <v>55.4</v>
      </c>
      <c r="T86" s="16">
        <f>pivå!V85</f>
        <v>59.4</v>
      </c>
      <c r="U86" s="16">
        <f>pivå!W85</f>
        <v>49.7</v>
      </c>
      <c r="V86" s="16">
        <f>pivå!X85</f>
        <v>50.2</v>
      </c>
      <c r="W86" s="16">
        <f>pivå!Y85</f>
        <v>50.6</v>
      </c>
      <c r="X86" s="16">
        <f>pivå!Z85</f>
        <v>56.5</v>
      </c>
      <c r="Y86" s="16">
        <f>pivå!AA85</f>
        <v>49.4</v>
      </c>
      <c r="Z86" s="16">
        <f>pivå!AB85</f>
        <v>54.5</v>
      </c>
      <c r="AA86" s="16">
        <f>pivå!AC85</f>
        <v>56.1</v>
      </c>
      <c r="AB86" s="136">
        <f>pivå!AD85</f>
        <v>49.1</v>
      </c>
      <c r="AC86" s="149"/>
      <c r="AD86" s="154" t="e">
        <f>IF(Pilar!$B86=1,IF(pivå!AE85&gt;Tidigare_värde!AE85,-1,1),IF(pivå!AE85&lt;Tidigare_värde!AE85,-1,1))*((Tidigare_värde!AE85+1)/(Tidigare_värde!AE85+1))*((pivå!AE85+1)/(pivå!AE85+1))</f>
        <v>#VALUE!</v>
      </c>
      <c r="AE86" s="153" t="e">
        <f>IF(Pilar!$B86=1,IF(pivå!J85&gt;Tidigare_värde!J85,-1,1),IF(pivå!J85&lt;Tidigare_värde!J85,-1,1))*((Tidigare_värde!J85+1)/(Tidigare_värde!J85+1))*((pivå!J85+1)/(pivå!J85+1))</f>
        <v>#VALUE!</v>
      </c>
      <c r="AF86" s="153" t="e">
        <f>IF(Pilar!$B86=1,IF(pivå!K85&gt;Tidigare_värde!K85,-1,1),IF(pivå!K85&lt;Tidigare_värde!K85,-1,1))*((Tidigare_värde!K85+1)/(Tidigare_värde!K85+1))*((pivå!K85+1)/(pivå!K85+1))</f>
        <v>#VALUE!</v>
      </c>
      <c r="AG86" s="153" t="e">
        <f>IF(Pilar!$B86=1,IF(pivå!L85&gt;Tidigare_värde!L85,-1,1),IF(pivå!L85&lt;Tidigare_värde!L85,-1,1))*((Tidigare_värde!L85+1)/(Tidigare_värde!L85+1))*((pivå!L85+1)/(pivå!L85+1))</f>
        <v>#VALUE!</v>
      </c>
      <c r="AH86" s="153" t="e">
        <f>IF(Pilar!$B86=1,IF(pivå!M85&gt;Tidigare_värde!M85,-1,1),IF(pivå!M85&lt;Tidigare_värde!M85,-1,1))*((Tidigare_värde!M85+1)/(Tidigare_värde!M85+1))*((pivå!M85+1)/(pivå!M85+1))</f>
        <v>#VALUE!</v>
      </c>
      <c r="AI86" s="153" t="e">
        <f>IF(Pilar!$B86=1,IF(pivå!N85&gt;Tidigare_värde!N85,-1,1),IF(pivå!N85&lt;Tidigare_värde!N85,-1,1))*((Tidigare_värde!N85+1)/(Tidigare_värde!N85+1))*((pivå!N85+1)/(pivå!N85+1))</f>
        <v>#VALUE!</v>
      </c>
      <c r="AJ86" s="153" t="e">
        <f>IF(Pilar!$B86=1,IF(pivå!O85&gt;Tidigare_värde!O85,-1,1),IF(pivå!O85&lt;Tidigare_värde!O85,-1,1))*((Tidigare_värde!O85+1)/(Tidigare_värde!O85+1))*((pivå!O85+1)/(pivå!O85+1))</f>
        <v>#VALUE!</v>
      </c>
      <c r="AK86" s="153" t="e">
        <f>IF(Pilar!$B86=1,IF(pivå!P85&gt;Tidigare_värde!P85,-1,1),IF(pivå!P85&lt;Tidigare_värde!P85,-1,1))*((Tidigare_värde!P85+1)/(Tidigare_värde!P85+1))*((pivå!P85+1)/(pivå!P85+1))</f>
        <v>#VALUE!</v>
      </c>
      <c r="AL86" s="153" t="e">
        <f>IF(Pilar!$B86=1,IF(pivå!Q85&gt;Tidigare_värde!Q85,-1,1),IF(pivå!Q85&lt;Tidigare_värde!Q85,-1,1))*((Tidigare_värde!Q85+1)/(Tidigare_värde!Q85+1))*((pivå!Q85+1)/(pivå!Q85+1))</f>
        <v>#VALUE!</v>
      </c>
      <c r="AM86" s="153" t="e">
        <f>IF(Pilar!$B86=1,IF(pivå!R85&gt;Tidigare_värde!R85,-1,1),IF(pivå!R85&lt;Tidigare_värde!R85,-1,1))*((Tidigare_värde!R85+1)/(Tidigare_värde!R85+1))*((pivå!R85+1)/(pivå!R85+1))</f>
        <v>#VALUE!</v>
      </c>
      <c r="AN86" s="153" t="e">
        <f>IF(Pilar!$B86=1,IF(pivå!S85&gt;Tidigare_värde!S85,-1,1),IF(pivå!S85&lt;Tidigare_värde!S85,-1,1))*((Tidigare_värde!S85+1)/(Tidigare_värde!S85+1))*((pivå!S85+1)/(pivå!S85+1))</f>
        <v>#VALUE!</v>
      </c>
      <c r="AO86" s="153" t="e">
        <f>IF(Pilar!$B86=1,IF(pivå!T85&gt;Tidigare_värde!T85,-1,1),IF(pivå!T85&lt;Tidigare_värde!T85,-1,1))*((Tidigare_värde!T85+1)/(Tidigare_värde!T85+1))*((pivå!T85+1)/(pivå!T85+1))</f>
        <v>#VALUE!</v>
      </c>
      <c r="AP86" s="153" t="e">
        <f>IF(Pilar!$B86=1,IF(pivå!U85&gt;Tidigare_värde!U85,-1,1),IF(pivå!U85&lt;Tidigare_värde!U85,-1,1))*((Tidigare_värde!U85+1)/(Tidigare_värde!U85+1))*((pivå!U85+1)/(pivå!U85+1))</f>
        <v>#VALUE!</v>
      </c>
      <c r="AQ86" s="153" t="e">
        <f>IF(Pilar!$B86=1,IF(pivå!V85&gt;Tidigare_värde!V85,-1,1),IF(pivå!V85&lt;Tidigare_värde!V85,-1,1))*((Tidigare_värde!V85+1)/(Tidigare_värde!V85+1))*((pivå!V85+1)/(pivå!V85+1))</f>
        <v>#VALUE!</v>
      </c>
      <c r="AR86" s="153" t="e">
        <f>IF(Pilar!$B86=1,IF(pivå!W85&gt;Tidigare_värde!W85,-1,1),IF(pivå!W85&lt;Tidigare_värde!W85,-1,1))*((Tidigare_värde!W85+1)/(Tidigare_värde!W85+1))*((pivå!W85+1)/(pivå!W85+1))</f>
        <v>#VALUE!</v>
      </c>
      <c r="AS86" s="153" t="e">
        <f>IF(Pilar!$B86=1,IF(pivå!X85&gt;Tidigare_värde!X85,-1,1),IF(pivå!X85&lt;Tidigare_värde!X85,-1,1))*((Tidigare_värde!X85+1)/(Tidigare_värde!X85+1))*((pivå!X85+1)/(pivå!X85+1))</f>
        <v>#VALUE!</v>
      </c>
      <c r="AT86" s="153" t="e">
        <f>IF(Pilar!$B86=1,IF(pivå!Y85&gt;Tidigare_värde!Y85,-1,1),IF(pivå!Y85&lt;Tidigare_värde!Y85,-1,1))*((Tidigare_värde!Y85+1)/(Tidigare_värde!Y85+1))*((pivå!Y85+1)/(pivå!Y85+1))</f>
        <v>#VALUE!</v>
      </c>
      <c r="AU86" s="153" t="e">
        <f>IF(Pilar!$B86=1,IF(pivå!Z85&gt;Tidigare_värde!Z85,-1,1),IF(pivå!Z85&lt;Tidigare_värde!Z85,-1,1))*((Tidigare_värde!Z85+1)/(Tidigare_värde!Z85+1))*((pivå!Z85+1)/(pivå!Z85+1))</f>
        <v>#VALUE!</v>
      </c>
      <c r="AV86" s="153" t="e">
        <f>IF(Pilar!$B86=1,IF(pivå!AA85&gt;Tidigare_värde!AA85,-1,1),IF(pivå!AA85&lt;Tidigare_värde!AA85,-1,1))*((Tidigare_värde!AA85+1)/(Tidigare_värde!AA85+1))*((pivå!AA85+1)/(pivå!AA85+1))</f>
        <v>#VALUE!</v>
      </c>
      <c r="AW86" s="153" t="e">
        <f>IF(Pilar!$B86=1,IF(pivå!AB85&gt;Tidigare_värde!AB85,-1,1),IF(pivå!AB85&lt;Tidigare_värde!AB85,-1,1))*((Tidigare_värde!AB85+1)/(Tidigare_värde!AB85+1))*((pivå!AB85+1)/(pivå!AB85+1))</f>
        <v>#VALUE!</v>
      </c>
      <c r="AX86" s="153" t="e">
        <f>IF(Pilar!$B86=1,IF(pivå!AC85&gt;Tidigare_värde!AC85,-1,1),IF(pivå!AC85&lt;Tidigare_värde!AC85,-1,1))*((Tidigare_värde!AC85+1)/(Tidigare_värde!AC85+1))*((pivå!AC85+1)/(pivå!AC85+1))</f>
        <v>#VALUE!</v>
      </c>
      <c r="AY86" s="153" t="e">
        <f>IF(Pilar!$B86=1,IF(pivå!AD85&gt;Tidigare_värde!AD85,-1,1),IF(pivå!AD85&lt;Tidigare_värde!AD85,-1,1))*((Tidigare_värde!AD85+1)/(Tidigare_värde!AD85+1))*((pivå!AD85+1)/(pivå!AD85+1))</f>
        <v>#VALUE!</v>
      </c>
      <c r="AZ86" s="17"/>
      <c r="BA86" s="17"/>
      <c r="BB86" s="17"/>
      <c r="BC86" s="17"/>
      <c r="BD86" s="17"/>
      <c r="BE86" s="17"/>
      <c r="BF86" s="17"/>
      <c r="BG86" s="18">
        <f t="shared" si="10"/>
        <v>55.5</v>
      </c>
      <c r="BH86" s="18" t="e">
        <f t="shared" si="11"/>
        <v>#DIV/0!</v>
      </c>
      <c r="BI86" s="19">
        <f t="shared" si="12"/>
        <v>55.4</v>
      </c>
      <c r="BJ86" s="19">
        <f t="shared" si="13"/>
        <v>51.1</v>
      </c>
      <c r="BM86" s="21">
        <f t="shared" si="14"/>
        <v>59.4</v>
      </c>
      <c r="BN86" s="22">
        <f t="shared" si="15"/>
        <v>44.9</v>
      </c>
    </row>
    <row r="87" spans="1:66" s="20" customFormat="1" ht="10.5" customHeight="1">
      <c r="A87" s="116">
        <f t="shared" si="16"/>
        <v>50.071428571428569</v>
      </c>
      <c r="B87" s="105">
        <f>pivå!I86</f>
        <v>0</v>
      </c>
      <c r="C87" s="120" t="str">
        <f>pivå!G86</f>
        <v>Ändrad</v>
      </c>
      <c r="D87" s="103">
        <f>pivå!C86</f>
        <v>0</v>
      </c>
      <c r="E87" s="112">
        <f>pivå!D86</f>
        <v>0</v>
      </c>
      <c r="F87" s="15" t="str">
        <f>pivå!F86</f>
        <v>Måluppfyllelse för blodsockervärde (HbA1c). Män</v>
      </c>
      <c r="G87" s="33">
        <f>pivå!AE86</f>
        <v>51.1</v>
      </c>
      <c r="H87" s="16">
        <f>pivå!J86</f>
        <v>51.4</v>
      </c>
      <c r="I87" s="16">
        <f>pivå!K86</f>
        <v>44</v>
      </c>
      <c r="J87" s="16">
        <f>pivå!L86</f>
        <v>58.3</v>
      </c>
      <c r="K87" s="16">
        <f>pivå!M86</f>
        <v>53.6</v>
      </c>
      <c r="L87" s="16">
        <f>pivå!N86</f>
        <v>50.9</v>
      </c>
      <c r="M87" s="16">
        <f>pivå!O86</f>
        <v>53.4</v>
      </c>
      <c r="N87" s="16">
        <f>pivå!P86</f>
        <v>41.9</v>
      </c>
      <c r="O87" s="16">
        <f>pivå!Q86</f>
        <v>52.1</v>
      </c>
      <c r="P87" s="16">
        <f>pivå!R86</f>
        <v>51.8</v>
      </c>
      <c r="Q87" s="16">
        <f>pivå!S86</f>
        <v>51.5</v>
      </c>
      <c r="R87" s="16">
        <f>pivå!T86</f>
        <v>49.1</v>
      </c>
      <c r="S87" s="16">
        <f>pivå!U86</f>
        <v>53.8</v>
      </c>
      <c r="T87" s="16">
        <f>pivå!V86</f>
        <v>54</v>
      </c>
      <c r="U87" s="16">
        <f>pivå!W86</f>
        <v>47.1</v>
      </c>
      <c r="V87" s="16">
        <f>pivå!X86</f>
        <v>47.9</v>
      </c>
      <c r="W87" s="16">
        <f>pivå!Y86</f>
        <v>47.1</v>
      </c>
      <c r="X87" s="16">
        <f>pivå!Z86</f>
        <v>53.7</v>
      </c>
      <c r="Y87" s="16">
        <f>pivå!AA86</f>
        <v>46.3</v>
      </c>
      <c r="Z87" s="16">
        <f>pivå!AB86</f>
        <v>49.8</v>
      </c>
      <c r="AA87" s="16">
        <f>pivå!AC86</f>
        <v>49.1</v>
      </c>
      <c r="AB87" s="136">
        <f>pivå!AD86</f>
        <v>44.7</v>
      </c>
      <c r="AC87" s="149"/>
      <c r="AD87" s="154" t="e">
        <f>IF(Pilar!$B87=1,IF(pivå!AE86&gt;Tidigare_värde!AE86,-1,1),IF(pivå!AE86&lt;Tidigare_värde!AE86,-1,1))*((Tidigare_värde!AE86+1)/(Tidigare_värde!AE86+1))*((pivå!AE86+1)/(pivå!AE86+1))</f>
        <v>#VALUE!</v>
      </c>
      <c r="AE87" s="153" t="e">
        <f>IF(Pilar!$B87=1,IF(pivå!J86&gt;Tidigare_värde!J86,-1,1),IF(pivå!J86&lt;Tidigare_värde!J86,-1,1))*((Tidigare_värde!J86+1)/(Tidigare_värde!J86+1))*((pivå!J86+1)/(pivå!J86+1))</f>
        <v>#VALUE!</v>
      </c>
      <c r="AF87" s="153" t="e">
        <f>IF(Pilar!$B87=1,IF(pivå!K86&gt;Tidigare_värde!K86,-1,1),IF(pivå!K86&lt;Tidigare_värde!K86,-1,1))*((Tidigare_värde!K86+1)/(Tidigare_värde!K86+1))*((pivå!K86+1)/(pivå!K86+1))</f>
        <v>#VALUE!</v>
      </c>
      <c r="AG87" s="153" t="e">
        <f>IF(Pilar!$B87=1,IF(pivå!L86&gt;Tidigare_värde!L86,-1,1),IF(pivå!L86&lt;Tidigare_värde!L86,-1,1))*((Tidigare_värde!L86+1)/(Tidigare_värde!L86+1))*((pivå!L86+1)/(pivå!L86+1))</f>
        <v>#VALUE!</v>
      </c>
      <c r="AH87" s="153" t="e">
        <f>IF(Pilar!$B87=1,IF(pivå!M86&gt;Tidigare_värde!M86,-1,1),IF(pivå!M86&lt;Tidigare_värde!M86,-1,1))*((Tidigare_värde!M86+1)/(Tidigare_värde!M86+1))*((pivå!M86+1)/(pivå!M86+1))</f>
        <v>#VALUE!</v>
      </c>
      <c r="AI87" s="153" t="e">
        <f>IF(Pilar!$B87=1,IF(pivå!N86&gt;Tidigare_värde!N86,-1,1),IF(pivå!N86&lt;Tidigare_värde!N86,-1,1))*((Tidigare_värde!N86+1)/(Tidigare_värde!N86+1))*((pivå!N86+1)/(pivå!N86+1))</f>
        <v>#VALUE!</v>
      </c>
      <c r="AJ87" s="153" t="e">
        <f>IF(Pilar!$B87=1,IF(pivå!O86&gt;Tidigare_värde!O86,-1,1),IF(pivå!O86&lt;Tidigare_värde!O86,-1,1))*((Tidigare_värde!O86+1)/(Tidigare_värde!O86+1))*((pivå!O86+1)/(pivå!O86+1))</f>
        <v>#VALUE!</v>
      </c>
      <c r="AK87" s="153" t="e">
        <f>IF(Pilar!$B87=1,IF(pivå!P86&gt;Tidigare_värde!P86,-1,1),IF(pivå!P86&lt;Tidigare_värde!P86,-1,1))*((Tidigare_värde!P86+1)/(Tidigare_värde!P86+1))*((pivå!P86+1)/(pivå!P86+1))</f>
        <v>#VALUE!</v>
      </c>
      <c r="AL87" s="153" t="e">
        <f>IF(Pilar!$B87=1,IF(pivå!Q86&gt;Tidigare_värde!Q86,-1,1),IF(pivå!Q86&lt;Tidigare_värde!Q86,-1,1))*((Tidigare_värde!Q86+1)/(Tidigare_värde!Q86+1))*((pivå!Q86+1)/(pivå!Q86+1))</f>
        <v>#VALUE!</v>
      </c>
      <c r="AM87" s="153" t="e">
        <f>IF(Pilar!$B87=1,IF(pivå!R86&gt;Tidigare_värde!R86,-1,1),IF(pivå!R86&lt;Tidigare_värde!R86,-1,1))*((Tidigare_värde!R86+1)/(Tidigare_värde!R86+1))*((pivå!R86+1)/(pivå!R86+1))</f>
        <v>#VALUE!</v>
      </c>
      <c r="AN87" s="153" t="e">
        <f>IF(Pilar!$B87=1,IF(pivå!S86&gt;Tidigare_värde!S86,-1,1),IF(pivå!S86&lt;Tidigare_värde!S86,-1,1))*((Tidigare_värde!S86+1)/(Tidigare_värde!S86+1))*((pivå!S86+1)/(pivå!S86+1))</f>
        <v>#VALUE!</v>
      </c>
      <c r="AO87" s="153" t="e">
        <f>IF(Pilar!$B87=1,IF(pivå!T86&gt;Tidigare_värde!T86,-1,1),IF(pivå!T86&lt;Tidigare_värde!T86,-1,1))*((Tidigare_värde!T86+1)/(Tidigare_värde!T86+1))*((pivå!T86+1)/(pivå!T86+1))</f>
        <v>#VALUE!</v>
      </c>
      <c r="AP87" s="153" t="e">
        <f>IF(Pilar!$B87=1,IF(pivå!U86&gt;Tidigare_värde!U86,-1,1),IF(pivå!U86&lt;Tidigare_värde!U86,-1,1))*((Tidigare_värde!U86+1)/(Tidigare_värde!U86+1))*((pivå!U86+1)/(pivå!U86+1))</f>
        <v>#VALUE!</v>
      </c>
      <c r="AQ87" s="153" t="e">
        <f>IF(Pilar!$B87=1,IF(pivå!V86&gt;Tidigare_värde!V86,-1,1),IF(pivå!V86&lt;Tidigare_värde!V86,-1,1))*((Tidigare_värde!V86+1)/(Tidigare_värde!V86+1))*((pivå!V86+1)/(pivå!V86+1))</f>
        <v>#VALUE!</v>
      </c>
      <c r="AR87" s="153" t="e">
        <f>IF(Pilar!$B87=1,IF(pivå!W86&gt;Tidigare_värde!W86,-1,1),IF(pivå!W86&lt;Tidigare_värde!W86,-1,1))*((Tidigare_värde!W86+1)/(Tidigare_värde!W86+1))*((pivå!W86+1)/(pivå!W86+1))</f>
        <v>#VALUE!</v>
      </c>
      <c r="AS87" s="153" t="e">
        <f>IF(Pilar!$B87=1,IF(pivå!X86&gt;Tidigare_värde!X86,-1,1),IF(pivå!X86&lt;Tidigare_värde!X86,-1,1))*((Tidigare_värde!X86+1)/(Tidigare_värde!X86+1))*((pivå!X86+1)/(pivå!X86+1))</f>
        <v>#VALUE!</v>
      </c>
      <c r="AT87" s="153" t="e">
        <f>IF(Pilar!$B87=1,IF(pivå!Y86&gt;Tidigare_värde!Y86,-1,1),IF(pivå!Y86&lt;Tidigare_värde!Y86,-1,1))*((Tidigare_värde!Y86+1)/(Tidigare_värde!Y86+1))*((pivå!Y86+1)/(pivå!Y86+1))</f>
        <v>#VALUE!</v>
      </c>
      <c r="AU87" s="153" t="e">
        <f>IF(Pilar!$B87=1,IF(pivå!Z86&gt;Tidigare_värde!Z86,-1,1),IF(pivå!Z86&lt;Tidigare_värde!Z86,-1,1))*((Tidigare_värde!Z86+1)/(Tidigare_värde!Z86+1))*((pivå!Z86+1)/(pivå!Z86+1))</f>
        <v>#VALUE!</v>
      </c>
      <c r="AV87" s="153" t="e">
        <f>IF(Pilar!$B87=1,IF(pivå!AA86&gt;Tidigare_värde!AA86,-1,1),IF(pivå!AA86&lt;Tidigare_värde!AA86,-1,1))*((Tidigare_värde!AA86+1)/(Tidigare_värde!AA86+1))*((pivå!AA86+1)/(pivå!AA86+1))</f>
        <v>#VALUE!</v>
      </c>
      <c r="AW87" s="153" t="e">
        <f>IF(Pilar!$B87=1,IF(pivå!AB86&gt;Tidigare_värde!AB86,-1,1),IF(pivå!AB86&lt;Tidigare_värde!AB86,-1,1))*((Tidigare_värde!AB86+1)/(Tidigare_värde!AB86+1))*((pivå!AB86+1)/(pivå!AB86+1))</f>
        <v>#VALUE!</v>
      </c>
      <c r="AX87" s="153" t="e">
        <f>IF(Pilar!$B87=1,IF(pivå!AC86&gt;Tidigare_värde!AC86,-1,1),IF(pivå!AC86&lt;Tidigare_värde!AC86,-1,1))*((Tidigare_värde!AC86+1)/(Tidigare_värde!AC86+1))*((pivå!AC86+1)/(pivå!AC86+1))</f>
        <v>#VALUE!</v>
      </c>
      <c r="AY87" s="153" t="e">
        <f>IF(Pilar!$B87=1,IF(pivå!AD86&gt;Tidigare_värde!AD86,-1,1),IF(pivå!AD86&lt;Tidigare_värde!AD86,-1,1))*((Tidigare_värde!AD86+1)/(Tidigare_värde!AD86+1))*((pivå!AD86+1)/(pivå!AD86+1))</f>
        <v>#VALUE!</v>
      </c>
      <c r="AZ87" s="17"/>
      <c r="BA87" s="17"/>
      <c r="BB87" s="17"/>
      <c r="BC87" s="17"/>
      <c r="BD87" s="17"/>
      <c r="BE87" s="17"/>
      <c r="BF87" s="17"/>
      <c r="BG87" s="18">
        <f t="shared" si="10"/>
        <v>52.1</v>
      </c>
      <c r="BH87" s="18" t="e">
        <f t="shared" si="11"/>
        <v>#DIV/0!</v>
      </c>
      <c r="BI87" s="19">
        <f t="shared" si="12"/>
        <v>51.8</v>
      </c>
      <c r="BJ87" s="19">
        <f t="shared" si="13"/>
        <v>49.1</v>
      </c>
      <c r="BM87" s="21">
        <f t="shared" si="14"/>
        <v>58.3</v>
      </c>
      <c r="BN87" s="22">
        <f t="shared" si="15"/>
        <v>41.9</v>
      </c>
    </row>
    <row r="88" spans="1:66" s="20" customFormat="1" ht="10.5" customHeight="1">
      <c r="A88" s="116">
        <f t="shared" si="16"/>
        <v>51.385714285714279</v>
      </c>
      <c r="B88" s="105">
        <f>pivå!I87</f>
        <v>0</v>
      </c>
      <c r="C88" s="120" t="str">
        <f>pivå!G87</f>
        <v>Ändrad</v>
      </c>
      <c r="D88" s="103">
        <f>pivå!C87</f>
        <v>0</v>
      </c>
      <c r="E88" s="112">
        <f>pivå!D87</f>
        <v>0</v>
      </c>
      <c r="F88" s="15" t="str">
        <f>pivå!F87</f>
        <v>Måluppfyllelse för blodsockervärde (HbA1c)</v>
      </c>
      <c r="G88" s="33">
        <f>pivå!AE87</f>
        <v>52.1</v>
      </c>
      <c r="H88" s="16">
        <f>pivå!J87</f>
        <v>52.3</v>
      </c>
      <c r="I88" s="16">
        <f>pivå!K87</f>
        <v>47</v>
      </c>
      <c r="J88" s="16">
        <f>pivå!L87</f>
        <v>58.3</v>
      </c>
      <c r="K88" s="16">
        <f>pivå!M87</f>
        <v>54.4</v>
      </c>
      <c r="L88" s="16">
        <f>pivå!N87</f>
        <v>52.7</v>
      </c>
      <c r="M88" s="16">
        <f>pivå!O87</f>
        <v>55.1</v>
      </c>
      <c r="N88" s="16">
        <f>pivå!P87</f>
        <v>43.1</v>
      </c>
      <c r="O88" s="16">
        <f>pivå!Q87</f>
        <v>54.1</v>
      </c>
      <c r="P88" s="16">
        <f>pivå!R87</f>
        <v>52.5</v>
      </c>
      <c r="Q88" s="16">
        <f>pivå!S87</f>
        <v>51.7</v>
      </c>
      <c r="R88" s="16">
        <f>pivå!T87</f>
        <v>48.4</v>
      </c>
      <c r="S88" s="16">
        <f>pivå!U87</f>
        <v>54.5</v>
      </c>
      <c r="T88" s="16">
        <f>pivå!V87</f>
        <v>56.4</v>
      </c>
      <c r="U88" s="16">
        <f>pivå!W87</f>
        <v>48.2</v>
      </c>
      <c r="V88" s="16">
        <f>pivå!X87</f>
        <v>48.9</v>
      </c>
      <c r="W88" s="16">
        <f>pivå!Y87</f>
        <v>48.6</v>
      </c>
      <c r="X88" s="16">
        <f>pivå!Z87</f>
        <v>54.9</v>
      </c>
      <c r="Y88" s="16">
        <f>pivå!AA87</f>
        <v>47.6</v>
      </c>
      <c r="Z88" s="16">
        <f>pivå!AB87</f>
        <v>51.8</v>
      </c>
      <c r="AA88" s="16">
        <f>pivå!AC87</f>
        <v>52.1</v>
      </c>
      <c r="AB88" s="136">
        <f>pivå!AD87</f>
        <v>46.5</v>
      </c>
      <c r="AC88" s="149"/>
      <c r="AD88" s="154">
        <f>IF(Pilar!$B88=1,IF(pivå!AE87&gt;Tidigare_värde!AE87,-1,1),IF(pivå!AE87&lt;Tidigare_värde!AE87,-1,1))*((Tidigare_värde!AE87+1)/(Tidigare_värde!AE87+1))*((pivå!AE87+1)/(pivå!AE87+1))</f>
        <v>1</v>
      </c>
      <c r="AE88" s="153">
        <f>IF(Pilar!$B88=1,IF(pivå!J87&gt;Tidigare_värde!J87,-1,1),IF(pivå!J87&lt;Tidigare_värde!J87,-1,1))*((Tidigare_värde!J87+1)/(Tidigare_värde!J87+1))*((pivå!J87+1)/(pivå!J87+1))</f>
        <v>1</v>
      </c>
      <c r="AF88" s="153">
        <f>IF(Pilar!$B88=1,IF(pivå!K87&gt;Tidigare_värde!K87,-1,1),IF(pivå!K87&lt;Tidigare_värde!K87,-1,1))*((Tidigare_värde!K87+1)/(Tidigare_värde!K87+1))*((pivå!K87+1)/(pivå!K87+1))</f>
        <v>-1</v>
      </c>
      <c r="AG88" s="153">
        <f>IF(Pilar!$B88=1,IF(pivå!L87&gt;Tidigare_värde!L87,-1,1),IF(pivå!L87&lt;Tidigare_värde!L87,-1,1))*((Tidigare_värde!L87+1)/(Tidigare_värde!L87+1))*((pivå!L87+1)/(pivå!L87+1))</f>
        <v>1</v>
      </c>
      <c r="AH88" s="153">
        <f>IF(Pilar!$B88=1,IF(pivå!M87&gt;Tidigare_värde!M87,-1,1),IF(pivå!M87&lt;Tidigare_värde!M87,-1,1))*((Tidigare_värde!M87+1)/(Tidigare_värde!M87+1))*((pivå!M87+1)/(pivå!M87+1))</f>
        <v>-1</v>
      </c>
      <c r="AI88" s="153">
        <f>IF(Pilar!$B88=1,IF(pivå!N87&gt;Tidigare_värde!N87,-1,1),IF(pivå!N87&lt;Tidigare_värde!N87,-1,1))*((Tidigare_värde!N87+1)/(Tidigare_värde!N87+1))*((pivå!N87+1)/(pivå!N87+1))</f>
        <v>-1</v>
      </c>
      <c r="AJ88" s="153">
        <f>IF(Pilar!$B88=1,IF(pivå!O87&gt;Tidigare_värde!O87,-1,1),IF(pivå!O87&lt;Tidigare_värde!O87,-1,1))*((Tidigare_värde!O87+1)/(Tidigare_värde!O87+1))*((pivå!O87+1)/(pivå!O87+1))</f>
        <v>1</v>
      </c>
      <c r="AK88" s="153">
        <f>IF(Pilar!$B88=1,IF(pivå!P87&gt;Tidigare_värde!P87,-1,1),IF(pivå!P87&lt;Tidigare_värde!P87,-1,1))*((Tidigare_värde!P87+1)/(Tidigare_värde!P87+1))*((pivå!P87+1)/(pivå!P87+1))</f>
        <v>-1</v>
      </c>
      <c r="AL88" s="153">
        <f>IF(Pilar!$B88=1,IF(pivå!Q87&gt;Tidigare_värde!Q87,-1,1),IF(pivå!Q87&lt;Tidigare_värde!Q87,-1,1))*((Tidigare_värde!Q87+1)/(Tidigare_värde!Q87+1))*((pivå!Q87+1)/(pivå!Q87+1))</f>
        <v>1</v>
      </c>
      <c r="AM88" s="153">
        <f>IF(Pilar!$B88=1,IF(pivå!R87&gt;Tidigare_värde!R87,-1,1),IF(pivå!R87&lt;Tidigare_värde!R87,-1,1))*((Tidigare_värde!R87+1)/(Tidigare_värde!R87+1))*((pivå!R87+1)/(pivå!R87+1))</f>
        <v>-1</v>
      </c>
      <c r="AN88" s="153">
        <f>IF(Pilar!$B88=1,IF(pivå!S87&gt;Tidigare_värde!S87,-1,1),IF(pivå!S87&lt;Tidigare_värde!S87,-1,1))*((Tidigare_värde!S87+1)/(Tidigare_värde!S87+1))*((pivå!S87+1)/(pivå!S87+1))</f>
        <v>1</v>
      </c>
      <c r="AO88" s="153">
        <f>IF(Pilar!$B88=1,IF(pivå!T87&gt;Tidigare_värde!T87,-1,1),IF(pivå!T87&lt;Tidigare_värde!T87,-1,1))*((Tidigare_värde!T87+1)/(Tidigare_värde!T87+1))*((pivå!T87+1)/(pivå!T87+1))</f>
        <v>-1</v>
      </c>
      <c r="AP88" s="153">
        <f>IF(Pilar!$B88=1,IF(pivå!U87&gt;Tidigare_värde!U87,-1,1),IF(pivå!U87&lt;Tidigare_värde!U87,-1,1))*((Tidigare_värde!U87+1)/(Tidigare_värde!U87+1))*((pivå!U87+1)/(pivå!U87+1))</f>
        <v>-1</v>
      </c>
      <c r="AQ88" s="153">
        <f>IF(Pilar!$B88=1,IF(pivå!V87&gt;Tidigare_värde!V87,-1,1),IF(pivå!V87&lt;Tidigare_värde!V87,-1,1))*((Tidigare_värde!V87+1)/(Tidigare_värde!V87+1))*((pivå!V87+1)/(pivå!V87+1))</f>
        <v>1</v>
      </c>
      <c r="AR88" s="153">
        <f>IF(Pilar!$B88=1,IF(pivå!W87&gt;Tidigare_värde!W87,-1,1),IF(pivå!W87&lt;Tidigare_värde!W87,-1,1))*((Tidigare_värde!W87+1)/(Tidigare_värde!W87+1))*((pivå!W87+1)/(pivå!W87+1))</f>
        <v>1</v>
      </c>
      <c r="AS88" s="153">
        <f>IF(Pilar!$B88=1,IF(pivå!X87&gt;Tidigare_värde!X87,-1,1),IF(pivå!X87&lt;Tidigare_värde!X87,-1,1))*((Tidigare_värde!X87+1)/(Tidigare_värde!X87+1))*((pivå!X87+1)/(pivå!X87+1))</f>
        <v>-1</v>
      </c>
      <c r="AT88" s="153">
        <f>IF(Pilar!$B88=1,IF(pivå!Y87&gt;Tidigare_värde!Y87,-1,1),IF(pivå!Y87&lt;Tidigare_värde!Y87,-1,1))*((Tidigare_värde!Y87+1)/(Tidigare_värde!Y87+1))*((pivå!Y87+1)/(pivå!Y87+1))</f>
        <v>1</v>
      </c>
      <c r="AU88" s="153">
        <f>IF(Pilar!$B88=1,IF(pivå!Z87&gt;Tidigare_värde!Z87,-1,1),IF(pivå!Z87&lt;Tidigare_värde!Z87,-1,1))*((Tidigare_värde!Z87+1)/(Tidigare_värde!Z87+1))*((pivå!Z87+1)/(pivå!Z87+1))</f>
        <v>1</v>
      </c>
      <c r="AV88" s="153">
        <f>IF(Pilar!$B88=1,IF(pivå!AA87&gt;Tidigare_värde!AA87,-1,1),IF(pivå!AA87&lt;Tidigare_värde!AA87,-1,1))*((Tidigare_värde!AA87+1)/(Tidigare_värde!AA87+1))*((pivå!AA87+1)/(pivå!AA87+1))</f>
        <v>1</v>
      </c>
      <c r="AW88" s="153">
        <f>IF(Pilar!$B88=1,IF(pivå!AB87&gt;Tidigare_värde!AB87,-1,1),IF(pivå!AB87&lt;Tidigare_värde!AB87,-1,1))*((Tidigare_värde!AB87+1)/(Tidigare_värde!AB87+1))*((pivå!AB87+1)/(pivå!AB87+1))</f>
        <v>1</v>
      </c>
      <c r="AX88" s="153">
        <f>IF(Pilar!$B88=1,IF(pivå!AC87&gt;Tidigare_värde!AC87,-1,1),IF(pivå!AC87&lt;Tidigare_värde!AC87,-1,1))*((Tidigare_värde!AC87+1)/(Tidigare_värde!AC87+1))*((pivå!AC87+1)/(pivå!AC87+1))</f>
        <v>-1</v>
      </c>
      <c r="AY88" s="153">
        <f>IF(Pilar!$B88=1,IF(pivå!AD87&gt;Tidigare_värde!AD87,-1,1),IF(pivå!AD87&lt;Tidigare_värde!AD87,-1,1))*((Tidigare_värde!AD87+1)/(Tidigare_värde!AD87+1))*((pivå!AD87+1)/(pivå!AD87+1))</f>
        <v>1</v>
      </c>
      <c r="AZ88" s="17"/>
      <c r="BA88" s="17"/>
      <c r="BB88" s="17"/>
      <c r="BC88" s="17"/>
      <c r="BD88" s="17"/>
      <c r="BE88" s="17"/>
      <c r="BF88" s="17"/>
      <c r="BG88" s="18">
        <f t="shared" si="10"/>
        <v>54.1</v>
      </c>
      <c r="BH88" s="18" t="e">
        <f t="shared" si="11"/>
        <v>#DIV/0!</v>
      </c>
      <c r="BI88" s="19">
        <f t="shared" si="12"/>
        <v>52.7</v>
      </c>
      <c r="BJ88" s="19">
        <f t="shared" si="13"/>
        <v>48.9</v>
      </c>
      <c r="BM88" s="21">
        <f t="shared" si="14"/>
        <v>58.3</v>
      </c>
      <c r="BN88" s="22">
        <f t="shared" si="15"/>
        <v>43.1</v>
      </c>
    </row>
    <row r="89" spans="1:66" s="20" customFormat="1" ht="10.5" customHeight="1">
      <c r="A89" s="116">
        <f t="shared" si="16"/>
        <v>37.142857142857146</v>
      </c>
      <c r="B89" s="105">
        <f>pivå!I88</f>
        <v>0</v>
      </c>
      <c r="C89" s="120" t="str">
        <f>pivå!G88</f>
        <v>Ändrad</v>
      </c>
      <c r="D89" s="103">
        <f>pivå!C88</f>
        <v>0</v>
      </c>
      <c r="E89" s="112">
        <f>pivå!D88</f>
        <v>55</v>
      </c>
      <c r="F89" s="15" t="str">
        <f>pivå!F88</f>
        <v>Måluppfyllelse för blodtryck. Kvinnor</v>
      </c>
      <c r="G89" s="33">
        <f>pivå!AE88</f>
        <v>38.299999999999997</v>
      </c>
      <c r="H89" s="16">
        <f>pivå!J88</f>
        <v>39.1</v>
      </c>
      <c r="I89" s="16">
        <f>pivå!K88</f>
        <v>32</v>
      </c>
      <c r="J89" s="16">
        <f>pivå!L88</f>
        <v>39.4</v>
      </c>
      <c r="K89" s="16">
        <f>pivå!M88</f>
        <v>43</v>
      </c>
      <c r="L89" s="16">
        <f>pivå!N88</f>
        <v>41.4</v>
      </c>
      <c r="M89" s="16">
        <f>pivå!O88</f>
        <v>38.6</v>
      </c>
      <c r="N89" s="16">
        <f>pivå!P88</f>
        <v>41.6</v>
      </c>
      <c r="O89" s="16">
        <f>pivå!Q88</f>
        <v>34.1</v>
      </c>
      <c r="P89" s="16">
        <f>pivå!R88</f>
        <v>30.4</v>
      </c>
      <c r="Q89" s="16">
        <f>pivå!S88</f>
        <v>39.6</v>
      </c>
      <c r="R89" s="16">
        <f>pivå!T88</f>
        <v>37.4</v>
      </c>
      <c r="S89" s="16">
        <f>pivå!U88</f>
        <v>38.700000000000003</v>
      </c>
      <c r="T89" s="16">
        <f>pivå!V88</f>
        <v>38.799999999999997</v>
      </c>
      <c r="U89" s="16">
        <f>pivå!W88</f>
        <v>36.700000000000003</v>
      </c>
      <c r="V89" s="16">
        <f>pivå!X88</f>
        <v>32</v>
      </c>
      <c r="W89" s="16">
        <f>pivå!Y88</f>
        <v>29.7</v>
      </c>
      <c r="X89" s="16">
        <f>pivå!Z88</f>
        <v>39.9</v>
      </c>
      <c r="Y89" s="16">
        <f>pivå!AA88</f>
        <v>35.799999999999997</v>
      </c>
      <c r="Z89" s="16">
        <f>pivå!AB88</f>
        <v>34.200000000000003</v>
      </c>
      <c r="AA89" s="16">
        <f>pivå!AC88</f>
        <v>40.5</v>
      </c>
      <c r="AB89" s="136">
        <f>pivå!AD88</f>
        <v>37.1</v>
      </c>
      <c r="AC89" s="149"/>
      <c r="AD89" s="154" t="e">
        <f>IF(Pilar!$B89=1,IF(pivå!AE88&gt;Tidigare_värde!AE88,-1,1),IF(pivå!AE88&lt;Tidigare_värde!AE88,-1,1))*((Tidigare_värde!AE88+1)/(Tidigare_värde!AE88+1))*((pivå!AE88+1)/(pivå!AE88+1))</f>
        <v>#VALUE!</v>
      </c>
      <c r="AE89" s="153" t="e">
        <f>IF(Pilar!$B89=1,IF(pivå!J88&gt;Tidigare_värde!J88,-1,1),IF(pivå!J88&lt;Tidigare_värde!J88,-1,1))*((Tidigare_värde!J88+1)/(Tidigare_värde!J88+1))*((pivå!J88+1)/(pivå!J88+1))</f>
        <v>#VALUE!</v>
      </c>
      <c r="AF89" s="153" t="e">
        <f>IF(Pilar!$B89=1,IF(pivå!K88&gt;Tidigare_värde!K88,-1,1),IF(pivå!K88&lt;Tidigare_värde!K88,-1,1))*((Tidigare_värde!K88+1)/(Tidigare_värde!K88+1))*((pivå!K88+1)/(pivå!K88+1))</f>
        <v>#VALUE!</v>
      </c>
      <c r="AG89" s="153" t="e">
        <f>IF(Pilar!$B89=1,IF(pivå!L88&gt;Tidigare_värde!L88,-1,1),IF(pivå!L88&lt;Tidigare_värde!L88,-1,1))*((Tidigare_värde!L88+1)/(Tidigare_värde!L88+1))*((pivå!L88+1)/(pivå!L88+1))</f>
        <v>#VALUE!</v>
      </c>
      <c r="AH89" s="153" t="e">
        <f>IF(Pilar!$B89=1,IF(pivå!M88&gt;Tidigare_värde!M88,-1,1),IF(pivå!M88&lt;Tidigare_värde!M88,-1,1))*((Tidigare_värde!M88+1)/(Tidigare_värde!M88+1))*((pivå!M88+1)/(pivå!M88+1))</f>
        <v>#VALUE!</v>
      </c>
      <c r="AI89" s="153" t="e">
        <f>IF(Pilar!$B89=1,IF(pivå!N88&gt;Tidigare_värde!N88,-1,1),IF(pivå!N88&lt;Tidigare_värde!N88,-1,1))*((Tidigare_värde!N88+1)/(Tidigare_värde!N88+1))*((pivå!N88+1)/(pivå!N88+1))</f>
        <v>#VALUE!</v>
      </c>
      <c r="AJ89" s="153" t="e">
        <f>IF(Pilar!$B89=1,IF(pivå!O88&gt;Tidigare_värde!O88,-1,1),IF(pivå!O88&lt;Tidigare_värde!O88,-1,1))*((Tidigare_värde!O88+1)/(Tidigare_värde!O88+1))*((pivå!O88+1)/(pivå!O88+1))</f>
        <v>#VALUE!</v>
      </c>
      <c r="AK89" s="153" t="e">
        <f>IF(Pilar!$B89=1,IF(pivå!P88&gt;Tidigare_värde!P88,-1,1),IF(pivå!P88&lt;Tidigare_värde!P88,-1,1))*((Tidigare_värde!P88+1)/(Tidigare_värde!P88+1))*((pivå!P88+1)/(pivå!P88+1))</f>
        <v>#VALUE!</v>
      </c>
      <c r="AL89" s="153" t="e">
        <f>IF(Pilar!$B89=1,IF(pivå!Q88&gt;Tidigare_värde!Q88,-1,1),IF(pivå!Q88&lt;Tidigare_värde!Q88,-1,1))*((Tidigare_värde!Q88+1)/(Tidigare_värde!Q88+1))*((pivå!Q88+1)/(pivå!Q88+1))</f>
        <v>#VALUE!</v>
      </c>
      <c r="AM89" s="153" t="e">
        <f>IF(Pilar!$B89=1,IF(pivå!R88&gt;Tidigare_värde!R88,-1,1),IF(pivå!R88&lt;Tidigare_värde!R88,-1,1))*((Tidigare_värde!R88+1)/(Tidigare_värde!R88+1))*((pivå!R88+1)/(pivå!R88+1))</f>
        <v>#VALUE!</v>
      </c>
      <c r="AN89" s="153" t="e">
        <f>IF(Pilar!$B89=1,IF(pivå!S88&gt;Tidigare_värde!S88,-1,1),IF(pivå!S88&lt;Tidigare_värde!S88,-1,1))*((Tidigare_värde!S88+1)/(Tidigare_värde!S88+1))*((pivå!S88+1)/(pivå!S88+1))</f>
        <v>#VALUE!</v>
      </c>
      <c r="AO89" s="153" t="e">
        <f>IF(Pilar!$B89=1,IF(pivå!T88&gt;Tidigare_värde!T88,-1,1),IF(pivå!T88&lt;Tidigare_värde!T88,-1,1))*((Tidigare_värde!T88+1)/(Tidigare_värde!T88+1))*((pivå!T88+1)/(pivå!T88+1))</f>
        <v>#VALUE!</v>
      </c>
      <c r="AP89" s="153" t="e">
        <f>IF(Pilar!$B89=1,IF(pivå!U88&gt;Tidigare_värde!U88,-1,1),IF(pivå!U88&lt;Tidigare_värde!U88,-1,1))*((Tidigare_värde!U88+1)/(Tidigare_värde!U88+1))*((pivå!U88+1)/(pivå!U88+1))</f>
        <v>#VALUE!</v>
      </c>
      <c r="AQ89" s="153" t="e">
        <f>IF(Pilar!$B89=1,IF(pivå!V88&gt;Tidigare_värde!V88,-1,1),IF(pivå!V88&lt;Tidigare_värde!V88,-1,1))*((Tidigare_värde!V88+1)/(Tidigare_värde!V88+1))*((pivå!V88+1)/(pivå!V88+1))</f>
        <v>#VALUE!</v>
      </c>
      <c r="AR89" s="153" t="e">
        <f>IF(Pilar!$B89=1,IF(pivå!W88&gt;Tidigare_värde!W88,-1,1),IF(pivå!W88&lt;Tidigare_värde!W88,-1,1))*((Tidigare_värde!W88+1)/(Tidigare_värde!W88+1))*((pivå!W88+1)/(pivå!W88+1))</f>
        <v>#VALUE!</v>
      </c>
      <c r="AS89" s="153" t="e">
        <f>IF(Pilar!$B89=1,IF(pivå!X88&gt;Tidigare_värde!X88,-1,1),IF(pivå!X88&lt;Tidigare_värde!X88,-1,1))*((Tidigare_värde!X88+1)/(Tidigare_värde!X88+1))*((pivå!X88+1)/(pivå!X88+1))</f>
        <v>#VALUE!</v>
      </c>
      <c r="AT89" s="153" t="e">
        <f>IF(Pilar!$B89=1,IF(pivå!Y88&gt;Tidigare_värde!Y88,-1,1),IF(pivå!Y88&lt;Tidigare_värde!Y88,-1,1))*((Tidigare_värde!Y88+1)/(Tidigare_värde!Y88+1))*((pivå!Y88+1)/(pivå!Y88+1))</f>
        <v>#VALUE!</v>
      </c>
      <c r="AU89" s="153" t="e">
        <f>IF(Pilar!$B89=1,IF(pivå!Z88&gt;Tidigare_värde!Z88,-1,1),IF(pivå!Z88&lt;Tidigare_värde!Z88,-1,1))*((Tidigare_värde!Z88+1)/(Tidigare_värde!Z88+1))*((pivå!Z88+1)/(pivå!Z88+1))</f>
        <v>#VALUE!</v>
      </c>
      <c r="AV89" s="153" t="e">
        <f>IF(Pilar!$B89=1,IF(pivå!AA88&gt;Tidigare_värde!AA88,-1,1),IF(pivå!AA88&lt;Tidigare_värde!AA88,-1,1))*((Tidigare_värde!AA88+1)/(Tidigare_värde!AA88+1))*((pivå!AA88+1)/(pivå!AA88+1))</f>
        <v>#VALUE!</v>
      </c>
      <c r="AW89" s="153" t="e">
        <f>IF(Pilar!$B89=1,IF(pivå!AB88&gt;Tidigare_värde!AB88,-1,1),IF(pivå!AB88&lt;Tidigare_värde!AB88,-1,1))*((Tidigare_värde!AB88+1)/(Tidigare_värde!AB88+1))*((pivå!AB88+1)/(pivå!AB88+1))</f>
        <v>#VALUE!</v>
      </c>
      <c r="AX89" s="153" t="e">
        <f>IF(Pilar!$B89=1,IF(pivå!AC88&gt;Tidigare_värde!AC88,-1,1),IF(pivå!AC88&lt;Tidigare_värde!AC88,-1,1))*((Tidigare_värde!AC88+1)/(Tidigare_värde!AC88+1))*((pivå!AC88+1)/(pivå!AC88+1))</f>
        <v>#VALUE!</v>
      </c>
      <c r="AY89" s="153" t="e">
        <f>IF(Pilar!$B89=1,IF(pivå!AD88&gt;Tidigare_värde!AD88,-1,1),IF(pivå!AD88&lt;Tidigare_värde!AD88,-1,1))*((Tidigare_värde!AD88+1)/(Tidigare_värde!AD88+1))*((pivå!AD88+1)/(pivå!AD88+1))</f>
        <v>#VALUE!</v>
      </c>
      <c r="AZ89" s="17"/>
      <c r="BA89" s="17"/>
      <c r="BB89" s="17"/>
      <c r="BC89" s="17"/>
      <c r="BD89" s="17"/>
      <c r="BE89" s="17"/>
      <c r="BF89" s="17"/>
      <c r="BG89" s="18">
        <f t="shared" si="10"/>
        <v>39.4</v>
      </c>
      <c r="BH89" s="18" t="e">
        <f t="shared" si="11"/>
        <v>#DIV/0!</v>
      </c>
      <c r="BI89" s="19">
        <f t="shared" si="12"/>
        <v>39.1</v>
      </c>
      <c r="BJ89" s="19">
        <f t="shared" si="13"/>
        <v>36.700000000000003</v>
      </c>
      <c r="BM89" s="21">
        <f t="shared" si="14"/>
        <v>43</v>
      </c>
      <c r="BN89" s="22">
        <f t="shared" si="15"/>
        <v>29.7</v>
      </c>
    </row>
    <row r="90" spans="1:66" s="20" customFormat="1" ht="10.5" customHeight="1">
      <c r="A90" s="116">
        <f t="shared" si="16"/>
        <v>37.438095238095244</v>
      </c>
      <c r="B90" s="105">
        <f>pivå!I89</f>
        <v>0</v>
      </c>
      <c r="C90" s="120" t="str">
        <f>pivå!G89</f>
        <v>Ändrad</v>
      </c>
      <c r="D90" s="103">
        <f>pivå!C89</f>
        <v>0</v>
      </c>
      <c r="E90" s="112">
        <f>pivå!D89</f>
        <v>0</v>
      </c>
      <c r="F90" s="15" t="str">
        <f>pivå!F89</f>
        <v>Måluppfyllelse för blodtryck. Män</v>
      </c>
      <c r="G90" s="33">
        <f>pivå!AE89</f>
        <v>38.6</v>
      </c>
      <c r="H90" s="16">
        <f>pivå!J89</f>
        <v>39</v>
      </c>
      <c r="I90" s="16">
        <f>pivå!K89</f>
        <v>32.799999999999997</v>
      </c>
      <c r="J90" s="16">
        <f>pivå!L89</f>
        <v>36.299999999999997</v>
      </c>
      <c r="K90" s="16">
        <f>pivå!M89</f>
        <v>43.6</v>
      </c>
      <c r="L90" s="16">
        <f>pivå!N89</f>
        <v>44.8</v>
      </c>
      <c r="M90" s="16">
        <f>pivå!O89</f>
        <v>38.1</v>
      </c>
      <c r="N90" s="16">
        <f>pivå!P89</f>
        <v>42.8</v>
      </c>
      <c r="O90" s="16">
        <f>pivå!Q89</f>
        <v>38.200000000000003</v>
      </c>
      <c r="P90" s="16">
        <f>pivå!R89</f>
        <v>30.5</v>
      </c>
      <c r="Q90" s="16">
        <f>pivå!S89</f>
        <v>39.200000000000003</v>
      </c>
      <c r="R90" s="16">
        <f>pivå!T89</f>
        <v>39.1</v>
      </c>
      <c r="S90" s="16">
        <f>pivå!U89</f>
        <v>39.700000000000003</v>
      </c>
      <c r="T90" s="16">
        <f>pivå!V89</f>
        <v>42.1</v>
      </c>
      <c r="U90" s="16">
        <f>pivå!W89</f>
        <v>37.5</v>
      </c>
      <c r="V90" s="16">
        <f>pivå!X89</f>
        <v>30.6</v>
      </c>
      <c r="W90" s="16">
        <f>pivå!Y89</f>
        <v>31.5</v>
      </c>
      <c r="X90" s="16">
        <f>pivå!Z89</f>
        <v>36.4</v>
      </c>
      <c r="Y90" s="16">
        <f>pivå!AA89</f>
        <v>34.799999999999997</v>
      </c>
      <c r="Z90" s="16">
        <f>pivå!AB89</f>
        <v>36.5</v>
      </c>
      <c r="AA90" s="16">
        <f>pivå!AC89</f>
        <v>36.700000000000003</v>
      </c>
      <c r="AB90" s="136">
        <f>pivå!AD89</f>
        <v>36</v>
      </c>
      <c r="AC90" s="149"/>
      <c r="AD90" s="154" t="e">
        <f>IF(Pilar!$B90=1,IF(pivå!AE89&gt;Tidigare_värde!AE89,-1,1),IF(pivå!AE89&lt;Tidigare_värde!AE89,-1,1))*((Tidigare_värde!AE89+1)/(Tidigare_värde!AE89+1))*((pivå!AE89+1)/(pivå!AE89+1))</f>
        <v>#VALUE!</v>
      </c>
      <c r="AE90" s="153" t="e">
        <f>IF(Pilar!$B90=1,IF(pivå!J89&gt;Tidigare_värde!J89,-1,1),IF(pivå!J89&lt;Tidigare_värde!J89,-1,1))*((Tidigare_värde!J89+1)/(Tidigare_värde!J89+1))*((pivå!J89+1)/(pivå!J89+1))</f>
        <v>#VALUE!</v>
      </c>
      <c r="AF90" s="153" t="e">
        <f>IF(Pilar!$B90=1,IF(pivå!K89&gt;Tidigare_värde!K89,-1,1),IF(pivå!K89&lt;Tidigare_värde!K89,-1,1))*((Tidigare_värde!K89+1)/(Tidigare_värde!K89+1))*((pivå!K89+1)/(pivå!K89+1))</f>
        <v>#VALUE!</v>
      </c>
      <c r="AG90" s="153" t="e">
        <f>IF(Pilar!$B90=1,IF(pivå!L89&gt;Tidigare_värde!L89,-1,1),IF(pivå!L89&lt;Tidigare_värde!L89,-1,1))*((Tidigare_värde!L89+1)/(Tidigare_värde!L89+1))*((pivå!L89+1)/(pivå!L89+1))</f>
        <v>#VALUE!</v>
      </c>
      <c r="AH90" s="153" t="e">
        <f>IF(Pilar!$B90=1,IF(pivå!M89&gt;Tidigare_värde!M89,-1,1),IF(pivå!M89&lt;Tidigare_värde!M89,-1,1))*((Tidigare_värde!M89+1)/(Tidigare_värde!M89+1))*((pivå!M89+1)/(pivå!M89+1))</f>
        <v>#VALUE!</v>
      </c>
      <c r="AI90" s="153" t="e">
        <f>IF(Pilar!$B90=1,IF(pivå!N89&gt;Tidigare_värde!N89,-1,1),IF(pivå!N89&lt;Tidigare_värde!N89,-1,1))*((Tidigare_värde!N89+1)/(Tidigare_värde!N89+1))*((pivå!N89+1)/(pivå!N89+1))</f>
        <v>#VALUE!</v>
      </c>
      <c r="AJ90" s="153" t="e">
        <f>IF(Pilar!$B90=1,IF(pivå!O89&gt;Tidigare_värde!O89,-1,1),IF(pivå!O89&lt;Tidigare_värde!O89,-1,1))*((Tidigare_värde!O89+1)/(Tidigare_värde!O89+1))*((pivå!O89+1)/(pivå!O89+1))</f>
        <v>#VALUE!</v>
      </c>
      <c r="AK90" s="153" t="e">
        <f>IF(Pilar!$B90=1,IF(pivå!P89&gt;Tidigare_värde!P89,-1,1),IF(pivå!P89&lt;Tidigare_värde!P89,-1,1))*((Tidigare_värde!P89+1)/(Tidigare_värde!P89+1))*((pivå!P89+1)/(pivå!P89+1))</f>
        <v>#VALUE!</v>
      </c>
      <c r="AL90" s="153" t="e">
        <f>IF(Pilar!$B90=1,IF(pivå!Q89&gt;Tidigare_värde!Q89,-1,1),IF(pivå!Q89&lt;Tidigare_värde!Q89,-1,1))*((Tidigare_värde!Q89+1)/(Tidigare_värde!Q89+1))*((pivå!Q89+1)/(pivå!Q89+1))</f>
        <v>#VALUE!</v>
      </c>
      <c r="AM90" s="153" t="e">
        <f>IF(Pilar!$B90=1,IF(pivå!R89&gt;Tidigare_värde!R89,-1,1),IF(pivå!R89&lt;Tidigare_värde!R89,-1,1))*((Tidigare_värde!R89+1)/(Tidigare_värde!R89+1))*((pivå!R89+1)/(pivå!R89+1))</f>
        <v>#VALUE!</v>
      </c>
      <c r="AN90" s="153" t="e">
        <f>IF(Pilar!$B90=1,IF(pivå!S89&gt;Tidigare_värde!S89,-1,1),IF(pivå!S89&lt;Tidigare_värde!S89,-1,1))*((Tidigare_värde!S89+1)/(Tidigare_värde!S89+1))*((pivå!S89+1)/(pivå!S89+1))</f>
        <v>#VALUE!</v>
      </c>
      <c r="AO90" s="153" t="e">
        <f>IF(Pilar!$B90=1,IF(pivå!T89&gt;Tidigare_värde!T89,-1,1),IF(pivå!T89&lt;Tidigare_värde!T89,-1,1))*((Tidigare_värde!T89+1)/(Tidigare_värde!T89+1))*((pivå!T89+1)/(pivå!T89+1))</f>
        <v>#VALUE!</v>
      </c>
      <c r="AP90" s="153" t="e">
        <f>IF(Pilar!$B90=1,IF(pivå!U89&gt;Tidigare_värde!U89,-1,1),IF(pivå!U89&lt;Tidigare_värde!U89,-1,1))*((Tidigare_värde!U89+1)/(Tidigare_värde!U89+1))*((pivå!U89+1)/(pivå!U89+1))</f>
        <v>#VALUE!</v>
      </c>
      <c r="AQ90" s="153" t="e">
        <f>IF(Pilar!$B90=1,IF(pivå!V89&gt;Tidigare_värde!V89,-1,1),IF(pivå!V89&lt;Tidigare_värde!V89,-1,1))*((Tidigare_värde!V89+1)/(Tidigare_värde!V89+1))*((pivå!V89+1)/(pivå!V89+1))</f>
        <v>#VALUE!</v>
      </c>
      <c r="AR90" s="153" t="e">
        <f>IF(Pilar!$B90=1,IF(pivå!W89&gt;Tidigare_värde!W89,-1,1),IF(pivå!W89&lt;Tidigare_värde!W89,-1,1))*((Tidigare_värde!W89+1)/(Tidigare_värde!W89+1))*((pivå!W89+1)/(pivå!W89+1))</f>
        <v>#VALUE!</v>
      </c>
      <c r="AS90" s="153" t="e">
        <f>IF(Pilar!$B90=1,IF(pivå!X89&gt;Tidigare_värde!X89,-1,1),IF(pivå!X89&lt;Tidigare_värde!X89,-1,1))*((Tidigare_värde!X89+1)/(Tidigare_värde!X89+1))*((pivå!X89+1)/(pivå!X89+1))</f>
        <v>#VALUE!</v>
      </c>
      <c r="AT90" s="153" t="e">
        <f>IF(Pilar!$B90=1,IF(pivå!Y89&gt;Tidigare_värde!Y89,-1,1),IF(pivå!Y89&lt;Tidigare_värde!Y89,-1,1))*((Tidigare_värde!Y89+1)/(Tidigare_värde!Y89+1))*((pivå!Y89+1)/(pivå!Y89+1))</f>
        <v>#VALUE!</v>
      </c>
      <c r="AU90" s="153" t="e">
        <f>IF(Pilar!$B90=1,IF(pivå!Z89&gt;Tidigare_värde!Z89,-1,1),IF(pivå!Z89&lt;Tidigare_värde!Z89,-1,1))*((Tidigare_värde!Z89+1)/(Tidigare_värde!Z89+1))*((pivå!Z89+1)/(pivå!Z89+1))</f>
        <v>#VALUE!</v>
      </c>
      <c r="AV90" s="153" t="e">
        <f>IF(Pilar!$B90=1,IF(pivå!AA89&gt;Tidigare_värde!AA89,-1,1),IF(pivå!AA89&lt;Tidigare_värde!AA89,-1,1))*((Tidigare_värde!AA89+1)/(Tidigare_värde!AA89+1))*((pivå!AA89+1)/(pivå!AA89+1))</f>
        <v>#VALUE!</v>
      </c>
      <c r="AW90" s="153" t="e">
        <f>IF(Pilar!$B90=1,IF(pivå!AB89&gt;Tidigare_värde!AB89,-1,1),IF(pivå!AB89&lt;Tidigare_värde!AB89,-1,1))*((Tidigare_värde!AB89+1)/(Tidigare_värde!AB89+1))*((pivå!AB89+1)/(pivå!AB89+1))</f>
        <v>#VALUE!</v>
      </c>
      <c r="AX90" s="153" t="e">
        <f>IF(Pilar!$B90=1,IF(pivå!AC89&gt;Tidigare_värde!AC89,-1,1),IF(pivå!AC89&lt;Tidigare_värde!AC89,-1,1))*((Tidigare_värde!AC89+1)/(Tidigare_värde!AC89+1))*((pivå!AC89+1)/(pivå!AC89+1))</f>
        <v>#VALUE!</v>
      </c>
      <c r="AY90" s="153" t="e">
        <f>IF(Pilar!$B90=1,IF(pivå!AD89&gt;Tidigare_värde!AD89,-1,1),IF(pivå!AD89&lt;Tidigare_värde!AD89,-1,1))*((Tidigare_värde!AD89+1)/(Tidigare_värde!AD89+1))*((pivå!AD89+1)/(pivå!AD89+1))</f>
        <v>#VALUE!</v>
      </c>
      <c r="AZ90" s="17"/>
      <c r="BA90" s="17"/>
      <c r="BB90" s="17"/>
      <c r="BC90" s="17"/>
      <c r="BD90" s="17"/>
      <c r="BE90" s="17"/>
      <c r="BF90" s="17"/>
      <c r="BG90" s="18">
        <f t="shared" si="10"/>
        <v>39.1</v>
      </c>
      <c r="BH90" s="18" t="e">
        <f t="shared" si="11"/>
        <v>#DIV/0!</v>
      </c>
      <c r="BI90" s="19">
        <f t="shared" si="12"/>
        <v>39</v>
      </c>
      <c r="BJ90" s="19">
        <f t="shared" si="13"/>
        <v>36.4</v>
      </c>
      <c r="BM90" s="21">
        <f t="shared" si="14"/>
        <v>44.8</v>
      </c>
      <c r="BN90" s="22">
        <f t="shared" si="15"/>
        <v>30.5</v>
      </c>
    </row>
    <row r="91" spans="1:66" s="20" customFormat="1" ht="10.5" customHeight="1">
      <c r="A91" s="116">
        <f t="shared" si="16"/>
        <v>37.304761904761911</v>
      </c>
      <c r="B91" s="105">
        <f>pivå!I90</f>
        <v>0</v>
      </c>
      <c r="C91" s="120" t="str">
        <f>pivå!G90</f>
        <v>Ändrad</v>
      </c>
      <c r="D91" s="103">
        <f>pivå!C90</f>
        <v>0</v>
      </c>
      <c r="E91" s="112">
        <f>pivå!D90</f>
        <v>0</v>
      </c>
      <c r="F91" s="15" t="str">
        <f>pivå!F90</f>
        <v>Måluppfyllelse för blodtryck</v>
      </c>
      <c r="G91" s="33">
        <f>pivå!AE90</f>
        <v>38.5</v>
      </c>
      <c r="H91" s="16">
        <f>pivå!J90</f>
        <v>39</v>
      </c>
      <c r="I91" s="16">
        <f>pivå!K90</f>
        <v>32.5</v>
      </c>
      <c r="J91" s="16">
        <f>pivå!L90</f>
        <v>37.6</v>
      </c>
      <c r="K91" s="16">
        <f>pivå!M90</f>
        <v>43.4</v>
      </c>
      <c r="L91" s="16">
        <f>pivå!N90</f>
        <v>43.2</v>
      </c>
      <c r="M91" s="16">
        <f>pivå!O90</f>
        <v>38.299999999999997</v>
      </c>
      <c r="N91" s="16">
        <f>pivå!P90</f>
        <v>42.3</v>
      </c>
      <c r="O91" s="16">
        <f>pivå!Q90</f>
        <v>36.299999999999997</v>
      </c>
      <c r="P91" s="16">
        <f>pivå!R90</f>
        <v>30.5</v>
      </c>
      <c r="Q91" s="16">
        <f>pivå!S90</f>
        <v>39.4</v>
      </c>
      <c r="R91" s="16">
        <f>pivå!T90</f>
        <v>38.4</v>
      </c>
      <c r="S91" s="16">
        <f>pivå!U90</f>
        <v>39.299999999999997</v>
      </c>
      <c r="T91" s="16">
        <f>pivå!V90</f>
        <v>40.700000000000003</v>
      </c>
      <c r="U91" s="16">
        <f>pivå!W90</f>
        <v>37.200000000000003</v>
      </c>
      <c r="V91" s="16">
        <f>pivå!X90</f>
        <v>31.2</v>
      </c>
      <c r="W91" s="16">
        <f>pivå!Y90</f>
        <v>30.7</v>
      </c>
      <c r="X91" s="16">
        <f>pivå!Z90</f>
        <v>37.9</v>
      </c>
      <c r="Y91" s="16">
        <f>pivå!AA90</f>
        <v>35.200000000000003</v>
      </c>
      <c r="Z91" s="16">
        <f>pivå!AB90</f>
        <v>35.5</v>
      </c>
      <c r="AA91" s="16">
        <f>pivå!AC90</f>
        <v>38.299999999999997</v>
      </c>
      <c r="AB91" s="136">
        <f>pivå!AD90</f>
        <v>36.5</v>
      </c>
      <c r="AC91" s="149"/>
      <c r="AD91" s="154">
        <f>IF(Pilar!$B91=1,IF(pivå!AE90&gt;Tidigare_värde!AE90,-1,1),IF(pivå!AE90&lt;Tidigare_värde!AE90,-1,1))*((Tidigare_värde!AE90+1)/(Tidigare_värde!AE90+1))*((pivå!AE90+1)/(pivå!AE90+1))</f>
        <v>1</v>
      </c>
      <c r="AE91" s="153">
        <f>IF(Pilar!$B91=1,IF(pivå!J90&gt;Tidigare_värde!J90,-1,1),IF(pivå!J90&lt;Tidigare_värde!J90,-1,1))*((Tidigare_värde!J90+1)/(Tidigare_värde!J90+1))*((pivå!J90+1)/(pivå!J90+1))</f>
        <v>1</v>
      </c>
      <c r="AF91" s="153">
        <f>IF(Pilar!$B91=1,IF(pivå!K90&gt;Tidigare_värde!K90,-1,1),IF(pivå!K90&lt;Tidigare_värde!K90,-1,1))*((Tidigare_värde!K90+1)/(Tidigare_värde!K90+1))*((pivå!K90+1)/(pivå!K90+1))</f>
        <v>1</v>
      </c>
      <c r="AG91" s="153">
        <f>IF(Pilar!$B91=1,IF(pivå!L90&gt;Tidigare_värde!L90,-1,1),IF(pivå!L90&lt;Tidigare_värde!L90,-1,1))*((Tidigare_värde!L90+1)/(Tidigare_värde!L90+1))*((pivå!L90+1)/(pivå!L90+1))</f>
        <v>1</v>
      </c>
      <c r="AH91" s="153">
        <f>IF(Pilar!$B91=1,IF(pivå!M90&gt;Tidigare_värde!M90,-1,1),IF(pivå!M90&lt;Tidigare_värde!M90,-1,1))*((Tidigare_värde!M90+1)/(Tidigare_värde!M90+1))*((pivå!M90+1)/(pivå!M90+1))</f>
        <v>1</v>
      </c>
      <c r="AI91" s="153">
        <f>IF(Pilar!$B91=1,IF(pivå!N90&gt;Tidigare_värde!N90,-1,1),IF(pivå!N90&lt;Tidigare_värde!N90,-1,1))*((Tidigare_värde!N90+1)/(Tidigare_värde!N90+1))*((pivå!N90+1)/(pivå!N90+1))</f>
        <v>1</v>
      </c>
      <c r="AJ91" s="153">
        <f>IF(Pilar!$B91=1,IF(pivå!O90&gt;Tidigare_värde!O90,-1,1),IF(pivå!O90&lt;Tidigare_värde!O90,-1,1))*((Tidigare_värde!O90+1)/(Tidigare_värde!O90+1))*((pivå!O90+1)/(pivå!O90+1))</f>
        <v>1</v>
      </c>
      <c r="AK91" s="153">
        <f>IF(Pilar!$B91=1,IF(pivå!P90&gt;Tidigare_värde!P90,-1,1),IF(pivå!P90&lt;Tidigare_värde!P90,-1,1))*((Tidigare_värde!P90+1)/(Tidigare_värde!P90+1))*((pivå!P90+1)/(pivå!P90+1))</f>
        <v>1</v>
      </c>
      <c r="AL91" s="153">
        <f>IF(Pilar!$B91=1,IF(pivå!Q90&gt;Tidigare_värde!Q90,-1,1),IF(pivå!Q90&lt;Tidigare_värde!Q90,-1,1))*((Tidigare_värde!Q90+1)/(Tidigare_värde!Q90+1))*((pivå!Q90+1)/(pivå!Q90+1))</f>
        <v>1</v>
      </c>
      <c r="AM91" s="153">
        <f>IF(Pilar!$B91=1,IF(pivå!R90&gt;Tidigare_värde!R90,-1,1),IF(pivå!R90&lt;Tidigare_värde!R90,-1,1))*((Tidigare_värde!R90+1)/(Tidigare_värde!R90+1))*((pivå!R90+1)/(pivå!R90+1))</f>
        <v>1</v>
      </c>
      <c r="AN91" s="153">
        <f>IF(Pilar!$B91=1,IF(pivå!S90&gt;Tidigare_värde!S90,-1,1),IF(pivå!S90&lt;Tidigare_värde!S90,-1,1))*((Tidigare_värde!S90+1)/(Tidigare_värde!S90+1))*((pivå!S90+1)/(pivå!S90+1))</f>
        <v>1</v>
      </c>
      <c r="AO91" s="153">
        <f>IF(Pilar!$B91=1,IF(pivå!T90&gt;Tidigare_värde!T90,-1,1),IF(pivå!T90&lt;Tidigare_värde!T90,-1,1))*((Tidigare_värde!T90+1)/(Tidigare_värde!T90+1))*((pivå!T90+1)/(pivå!T90+1))</f>
        <v>-1</v>
      </c>
      <c r="AP91" s="153">
        <f>IF(Pilar!$B91=1,IF(pivå!U90&gt;Tidigare_värde!U90,-1,1),IF(pivå!U90&lt;Tidigare_värde!U90,-1,1))*((Tidigare_värde!U90+1)/(Tidigare_värde!U90+1))*((pivå!U90+1)/(pivå!U90+1))</f>
        <v>1</v>
      </c>
      <c r="AQ91" s="153">
        <f>IF(Pilar!$B91=1,IF(pivå!V90&gt;Tidigare_värde!V90,-1,1),IF(pivå!V90&lt;Tidigare_värde!V90,-1,1))*((Tidigare_värde!V90+1)/(Tidigare_värde!V90+1))*((pivå!V90+1)/(pivå!V90+1))</f>
        <v>1</v>
      </c>
      <c r="AR91" s="153">
        <f>IF(Pilar!$B91=1,IF(pivå!W90&gt;Tidigare_värde!W90,-1,1),IF(pivå!W90&lt;Tidigare_värde!W90,-1,1))*((Tidigare_värde!W90+1)/(Tidigare_värde!W90+1))*((pivå!W90+1)/(pivå!W90+1))</f>
        <v>1</v>
      </c>
      <c r="AS91" s="153">
        <f>IF(Pilar!$B91=1,IF(pivå!X90&gt;Tidigare_värde!X90,-1,1),IF(pivå!X90&lt;Tidigare_värde!X90,-1,1))*((Tidigare_värde!X90+1)/(Tidigare_värde!X90+1))*((pivå!X90+1)/(pivå!X90+1))</f>
        <v>-1</v>
      </c>
      <c r="AT91" s="153">
        <f>IF(Pilar!$B91=1,IF(pivå!Y90&gt;Tidigare_värde!Y90,-1,1),IF(pivå!Y90&lt;Tidigare_värde!Y90,-1,1))*((Tidigare_värde!Y90+1)/(Tidigare_värde!Y90+1))*((pivå!Y90+1)/(pivå!Y90+1))</f>
        <v>1</v>
      </c>
      <c r="AU91" s="153">
        <f>IF(Pilar!$B91=1,IF(pivå!Z90&gt;Tidigare_värde!Z90,-1,1),IF(pivå!Z90&lt;Tidigare_värde!Z90,-1,1))*((Tidigare_värde!Z90+1)/(Tidigare_värde!Z90+1))*((pivå!Z90+1)/(pivå!Z90+1))</f>
        <v>1</v>
      </c>
      <c r="AV91" s="153">
        <f>IF(Pilar!$B91=1,IF(pivå!AA90&gt;Tidigare_värde!AA90,-1,1),IF(pivå!AA90&lt;Tidigare_värde!AA90,-1,1))*((Tidigare_värde!AA90+1)/(Tidigare_värde!AA90+1))*((pivå!AA90+1)/(pivå!AA90+1))</f>
        <v>1</v>
      </c>
      <c r="AW91" s="153">
        <f>IF(Pilar!$B91=1,IF(pivå!AB90&gt;Tidigare_värde!AB90,-1,1),IF(pivå!AB90&lt;Tidigare_värde!AB90,-1,1))*((Tidigare_värde!AB90+1)/(Tidigare_värde!AB90+1))*((pivå!AB90+1)/(pivå!AB90+1))</f>
        <v>1</v>
      </c>
      <c r="AX91" s="153">
        <f>IF(Pilar!$B91=1,IF(pivå!AC90&gt;Tidigare_värde!AC90,-1,1),IF(pivå!AC90&lt;Tidigare_värde!AC90,-1,1))*((Tidigare_värde!AC90+1)/(Tidigare_värde!AC90+1))*((pivå!AC90+1)/(pivå!AC90+1))</f>
        <v>1</v>
      </c>
      <c r="AY91" s="153">
        <f>IF(Pilar!$B91=1,IF(pivå!AD90&gt;Tidigare_värde!AD90,-1,1),IF(pivå!AD90&lt;Tidigare_värde!AD90,-1,1))*((Tidigare_värde!AD90+1)/(Tidigare_värde!AD90+1))*((pivå!AD90+1)/(pivå!AD90+1))</f>
        <v>1</v>
      </c>
      <c r="AZ91" s="17"/>
      <c r="BA91" s="17"/>
      <c r="BB91" s="17"/>
      <c r="BC91" s="17"/>
      <c r="BD91" s="17"/>
      <c r="BE91" s="17"/>
      <c r="BF91" s="17"/>
      <c r="BG91" s="18">
        <f t="shared" si="10"/>
        <v>39</v>
      </c>
      <c r="BH91" s="18" t="e">
        <f t="shared" si="11"/>
        <v>#DIV/0!</v>
      </c>
      <c r="BI91" s="19">
        <f t="shared" si="12"/>
        <v>38.4</v>
      </c>
      <c r="BJ91" s="19">
        <f t="shared" si="13"/>
        <v>36.5</v>
      </c>
      <c r="BM91" s="21">
        <f t="shared" si="14"/>
        <v>43.4</v>
      </c>
      <c r="BN91" s="22">
        <f t="shared" si="15"/>
        <v>30.5</v>
      </c>
    </row>
    <row r="92" spans="1:66" s="20" customFormat="1" ht="10.5" customHeight="1">
      <c r="A92" s="116">
        <f t="shared" si="16"/>
        <v>33.328571428571422</v>
      </c>
      <c r="B92" s="105">
        <f>pivå!I91</f>
        <v>0</v>
      </c>
      <c r="C92" s="120" t="str">
        <f>pivå!G91</f>
        <v>Ny</v>
      </c>
      <c r="D92" s="103">
        <f>pivå!C91</f>
        <v>0</v>
      </c>
      <c r="E92" s="112">
        <f>pivå!D91</f>
        <v>56</v>
      </c>
      <c r="F92" s="15" t="str">
        <f>pivå!F91</f>
        <v>Måluppfyllelse för kolesterol. Kvinnor</v>
      </c>
      <c r="G92" s="33">
        <f>pivå!AE91</f>
        <v>34.200000000000003</v>
      </c>
      <c r="H92" s="16">
        <f>pivå!J91</f>
        <v>32</v>
      </c>
      <c r="I92" s="16">
        <f>pivå!K91</f>
        <v>31.9</v>
      </c>
      <c r="J92" s="16">
        <f>pivå!L91</f>
        <v>34.200000000000003</v>
      </c>
      <c r="K92" s="16">
        <f>pivå!M91</f>
        <v>41.7</v>
      </c>
      <c r="L92" s="16">
        <f>pivå!N91</f>
        <v>30.2</v>
      </c>
      <c r="M92" s="16">
        <f>pivå!O91</f>
        <v>35.4</v>
      </c>
      <c r="N92" s="16">
        <f>pivå!P91</f>
        <v>33.799999999999997</v>
      </c>
      <c r="O92" s="16">
        <f>pivå!Q91</f>
        <v>21.9</v>
      </c>
      <c r="P92" s="16">
        <f>pivå!R91</f>
        <v>26</v>
      </c>
      <c r="Q92" s="16">
        <f>pivå!S91</f>
        <v>42.6</v>
      </c>
      <c r="R92" s="16">
        <f>pivå!T91</f>
        <v>30.6</v>
      </c>
      <c r="S92" s="16">
        <f>pivå!U91</f>
        <v>32</v>
      </c>
      <c r="T92" s="16">
        <f>pivå!V91</f>
        <v>39.5</v>
      </c>
      <c r="U92" s="16">
        <f>pivå!W91</f>
        <v>40.799999999999997</v>
      </c>
      <c r="V92" s="16">
        <f>pivå!X91</f>
        <v>37.6</v>
      </c>
      <c r="W92" s="16">
        <f>pivå!Y91</f>
        <v>32.1</v>
      </c>
      <c r="X92" s="16">
        <f>pivå!Z91</f>
        <v>33.9</v>
      </c>
      <c r="Y92" s="16">
        <f>pivå!AA91</f>
        <v>31.8</v>
      </c>
      <c r="Z92" s="16">
        <f>pivå!AB91</f>
        <v>31.3</v>
      </c>
      <c r="AA92" s="16">
        <f>pivå!AC91</f>
        <v>32.299999999999997</v>
      </c>
      <c r="AB92" s="136">
        <f>pivå!AD91</f>
        <v>28.3</v>
      </c>
      <c r="AC92" s="149"/>
      <c r="AD92" s="154" t="e">
        <f>IF(Pilar!$B92=1,IF(pivå!AE91&gt;Tidigare_värde!AE91,-1,1),IF(pivå!AE91&lt;Tidigare_värde!AE91,-1,1))*((Tidigare_värde!AE91+1)/(Tidigare_värde!AE91+1))*((pivå!AE91+1)/(pivå!AE91+1))</f>
        <v>#VALUE!</v>
      </c>
      <c r="AE92" s="153" t="e">
        <f>IF(Pilar!$B92=1,IF(pivå!J91&gt;Tidigare_värde!J91,-1,1),IF(pivå!J91&lt;Tidigare_värde!J91,-1,1))*((Tidigare_värde!J91+1)/(Tidigare_värde!J91+1))*((pivå!J91+1)/(pivå!J91+1))</f>
        <v>#VALUE!</v>
      </c>
      <c r="AF92" s="153" t="e">
        <f>IF(Pilar!$B92=1,IF(pivå!K91&gt;Tidigare_värde!K91,-1,1),IF(pivå!K91&lt;Tidigare_värde!K91,-1,1))*((Tidigare_värde!K91+1)/(Tidigare_värde!K91+1))*((pivå!K91+1)/(pivå!K91+1))</f>
        <v>#VALUE!</v>
      </c>
      <c r="AG92" s="153" t="e">
        <f>IF(Pilar!$B92=1,IF(pivå!L91&gt;Tidigare_värde!L91,-1,1),IF(pivå!L91&lt;Tidigare_värde!L91,-1,1))*((Tidigare_värde!L91+1)/(Tidigare_värde!L91+1))*((pivå!L91+1)/(pivå!L91+1))</f>
        <v>#VALUE!</v>
      </c>
      <c r="AH92" s="153" t="e">
        <f>IF(Pilar!$B92=1,IF(pivå!M91&gt;Tidigare_värde!M91,-1,1),IF(pivå!M91&lt;Tidigare_värde!M91,-1,1))*((Tidigare_värde!M91+1)/(Tidigare_värde!M91+1))*((pivå!M91+1)/(pivå!M91+1))</f>
        <v>#VALUE!</v>
      </c>
      <c r="AI92" s="153" t="e">
        <f>IF(Pilar!$B92=1,IF(pivå!N91&gt;Tidigare_värde!N91,-1,1),IF(pivå!N91&lt;Tidigare_värde!N91,-1,1))*((Tidigare_värde!N91+1)/(Tidigare_värde!N91+1))*((pivå!N91+1)/(pivå!N91+1))</f>
        <v>#VALUE!</v>
      </c>
      <c r="AJ92" s="153" t="e">
        <f>IF(Pilar!$B92=1,IF(pivå!O91&gt;Tidigare_värde!O91,-1,1),IF(pivå!O91&lt;Tidigare_värde!O91,-1,1))*((Tidigare_värde!O91+1)/(Tidigare_värde!O91+1))*((pivå!O91+1)/(pivå!O91+1))</f>
        <v>#VALUE!</v>
      </c>
      <c r="AK92" s="153" t="e">
        <f>IF(Pilar!$B92=1,IF(pivå!P91&gt;Tidigare_värde!P91,-1,1),IF(pivå!P91&lt;Tidigare_värde!P91,-1,1))*((Tidigare_värde!P91+1)/(Tidigare_värde!P91+1))*((pivå!P91+1)/(pivå!P91+1))</f>
        <v>#VALUE!</v>
      </c>
      <c r="AL92" s="153" t="e">
        <f>IF(Pilar!$B92=1,IF(pivå!Q91&gt;Tidigare_värde!Q91,-1,1),IF(pivå!Q91&lt;Tidigare_värde!Q91,-1,1))*((Tidigare_värde!Q91+1)/(Tidigare_värde!Q91+1))*((pivå!Q91+1)/(pivå!Q91+1))</f>
        <v>#VALUE!</v>
      </c>
      <c r="AM92" s="153" t="e">
        <f>IF(Pilar!$B92=1,IF(pivå!R91&gt;Tidigare_värde!R91,-1,1),IF(pivå!R91&lt;Tidigare_värde!R91,-1,1))*((Tidigare_värde!R91+1)/(Tidigare_värde!R91+1))*((pivå!R91+1)/(pivå!R91+1))</f>
        <v>#VALUE!</v>
      </c>
      <c r="AN92" s="153" t="e">
        <f>IF(Pilar!$B92=1,IF(pivå!S91&gt;Tidigare_värde!S91,-1,1),IF(pivå!S91&lt;Tidigare_värde!S91,-1,1))*((Tidigare_värde!S91+1)/(Tidigare_värde!S91+1))*((pivå!S91+1)/(pivå!S91+1))</f>
        <v>#VALUE!</v>
      </c>
      <c r="AO92" s="153" t="e">
        <f>IF(Pilar!$B92=1,IF(pivå!T91&gt;Tidigare_värde!T91,-1,1),IF(pivå!T91&lt;Tidigare_värde!T91,-1,1))*((Tidigare_värde!T91+1)/(Tidigare_värde!T91+1))*((pivå!T91+1)/(pivå!T91+1))</f>
        <v>#VALUE!</v>
      </c>
      <c r="AP92" s="153" t="e">
        <f>IF(Pilar!$B92=1,IF(pivå!U91&gt;Tidigare_värde!U91,-1,1),IF(pivå!U91&lt;Tidigare_värde!U91,-1,1))*((Tidigare_värde!U91+1)/(Tidigare_värde!U91+1))*((pivå!U91+1)/(pivå!U91+1))</f>
        <v>#VALUE!</v>
      </c>
      <c r="AQ92" s="153" t="e">
        <f>IF(Pilar!$B92=1,IF(pivå!V91&gt;Tidigare_värde!V91,-1,1),IF(pivå!V91&lt;Tidigare_värde!V91,-1,1))*((Tidigare_värde!V91+1)/(Tidigare_värde!V91+1))*((pivå!V91+1)/(pivå!V91+1))</f>
        <v>#VALUE!</v>
      </c>
      <c r="AR92" s="153" t="e">
        <f>IF(Pilar!$B92=1,IF(pivå!W91&gt;Tidigare_värde!W91,-1,1),IF(pivå!W91&lt;Tidigare_värde!W91,-1,1))*((Tidigare_värde!W91+1)/(Tidigare_värde!W91+1))*((pivå!W91+1)/(pivå!W91+1))</f>
        <v>#VALUE!</v>
      </c>
      <c r="AS92" s="153" t="e">
        <f>IF(Pilar!$B92=1,IF(pivå!X91&gt;Tidigare_värde!X91,-1,1),IF(pivå!X91&lt;Tidigare_värde!X91,-1,1))*((Tidigare_värde!X91+1)/(Tidigare_värde!X91+1))*((pivå!X91+1)/(pivå!X91+1))</f>
        <v>#VALUE!</v>
      </c>
      <c r="AT92" s="153" t="e">
        <f>IF(Pilar!$B92=1,IF(pivå!Y91&gt;Tidigare_värde!Y91,-1,1),IF(pivå!Y91&lt;Tidigare_värde!Y91,-1,1))*((Tidigare_värde!Y91+1)/(Tidigare_värde!Y91+1))*((pivå!Y91+1)/(pivå!Y91+1))</f>
        <v>#VALUE!</v>
      </c>
      <c r="AU92" s="153" t="e">
        <f>IF(Pilar!$B92=1,IF(pivå!Z91&gt;Tidigare_värde!Z91,-1,1),IF(pivå!Z91&lt;Tidigare_värde!Z91,-1,1))*((Tidigare_värde!Z91+1)/(Tidigare_värde!Z91+1))*((pivå!Z91+1)/(pivå!Z91+1))</f>
        <v>#VALUE!</v>
      </c>
      <c r="AV92" s="153" t="e">
        <f>IF(Pilar!$B92=1,IF(pivå!AA91&gt;Tidigare_värde!AA91,-1,1),IF(pivå!AA91&lt;Tidigare_värde!AA91,-1,1))*((Tidigare_värde!AA91+1)/(Tidigare_värde!AA91+1))*((pivå!AA91+1)/(pivå!AA91+1))</f>
        <v>#VALUE!</v>
      </c>
      <c r="AW92" s="153" t="e">
        <f>IF(Pilar!$B92=1,IF(pivå!AB91&gt;Tidigare_värde!AB91,-1,1),IF(pivå!AB91&lt;Tidigare_värde!AB91,-1,1))*((Tidigare_värde!AB91+1)/(Tidigare_värde!AB91+1))*((pivå!AB91+1)/(pivå!AB91+1))</f>
        <v>#VALUE!</v>
      </c>
      <c r="AX92" s="153" t="e">
        <f>IF(Pilar!$B92=1,IF(pivå!AC91&gt;Tidigare_värde!AC91,-1,1),IF(pivå!AC91&lt;Tidigare_värde!AC91,-1,1))*((Tidigare_värde!AC91+1)/(Tidigare_värde!AC91+1))*((pivå!AC91+1)/(pivå!AC91+1))</f>
        <v>#VALUE!</v>
      </c>
      <c r="AY92" s="153" t="e">
        <f>IF(Pilar!$B92=1,IF(pivå!AD91&gt;Tidigare_värde!AD91,-1,1),IF(pivå!AD91&lt;Tidigare_värde!AD91,-1,1))*((Tidigare_värde!AD91+1)/(Tidigare_värde!AD91+1))*((pivå!AD91+1)/(pivå!AD91+1))</f>
        <v>#VALUE!</v>
      </c>
      <c r="AZ92" s="17"/>
      <c r="BA92" s="17"/>
      <c r="BB92" s="17"/>
      <c r="BC92" s="17"/>
      <c r="BD92" s="17"/>
      <c r="BE92" s="17"/>
      <c r="BF92" s="17"/>
      <c r="BG92" s="18">
        <f t="shared" si="10"/>
        <v>34.200000000000003</v>
      </c>
      <c r="BH92" s="18" t="e">
        <f t="shared" si="11"/>
        <v>#DIV/0!</v>
      </c>
      <c r="BI92" s="19">
        <f t="shared" si="12"/>
        <v>33.9</v>
      </c>
      <c r="BJ92" s="19">
        <f t="shared" si="13"/>
        <v>31.9</v>
      </c>
      <c r="BM92" s="21">
        <f t="shared" si="14"/>
        <v>42.6</v>
      </c>
      <c r="BN92" s="22">
        <f t="shared" si="15"/>
        <v>21.9</v>
      </c>
    </row>
    <row r="93" spans="1:66" s="20" customFormat="1" ht="10.5" customHeight="1">
      <c r="A93" s="116">
        <f t="shared" si="16"/>
        <v>45.004761904761892</v>
      </c>
      <c r="B93" s="105">
        <f>pivå!I92</f>
        <v>0</v>
      </c>
      <c r="C93" s="120" t="str">
        <f>pivå!G92</f>
        <v>Ny</v>
      </c>
      <c r="D93" s="103">
        <f>pivå!C92</f>
        <v>0</v>
      </c>
      <c r="E93" s="112">
        <f>pivå!D92</f>
        <v>0</v>
      </c>
      <c r="F93" s="15" t="str">
        <f>pivå!F92</f>
        <v>Måluppfyllelse för kolesterol. Män</v>
      </c>
      <c r="G93" s="33">
        <f>pivå!AE92</f>
        <v>45.9</v>
      </c>
      <c r="H93" s="16">
        <f>pivå!J92</f>
        <v>43.9</v>
      </c>
      <c r="I93" s="16">
        <f>pivå!K92</f>
        <v>40.9</v>
      </c>
      <c r="J93" s="16">
        <f>pivå!L92</f>
        <v>44.1</v>
      </c>
      <c r="K93" s="16">
        <f>pivå!M92</f>
        <v>52.4</v>
      </c>
      <c r="L93" s="16">
        <f>pivå!N92</f>
        <v>44</v>
      </c>
      <c r="M93" s="16">
        <f>pivå!O92</f>
        <v>50.4</v>
      </c>
      <c r="N93" s="16">
        <f>pivå!P92</f>
        <v>44.5</v>
      </c>
      <c r="O93" s="16">
        <f>pivå!Q92</f>
        <v>33.6</v>
      </c>
      <c r="P93" s="16">
        <f>pivå!R92</f>
        <v>42.9</v>
      </c>
      <c r="Q93" s="16">
        <f>pivå!S92</f>
        <v>55</v>
      </c>
      <c r="R93" s="16">
        <f>pivå!T92</f>
        <v>41.2</v>
      </c>
      <c r="S93" s="16">
        <f>pivå!U92</f>
        <v>43.8</v>
      </c>
      <c r="T93" s="16">
        <f>pivå!V92</f>
        <v>49.3</v>
      </c>
      <c r="U93" s="16">
        <f>pivå!W92</f>
        <v>50.2</v>
      </c>
      <c r="V93" s="16">
        <f>pivå!X92</f>
        <v>51</v>
      </c>
      <c r="W93" s="16">
        <f>pivå!Y92</f>
        <v>43.6</v>
      </c>
      <c r="X93" s="16">
        <f>pivå!Z92</f>
        <v>44.8</v>
      </c>
      <c r="Y93" s="16">
        <f>pivå!AA92</f>
        <v>41.8</v>
      </c>
      <c r="Z93" s="16">
        <f>pivå!AB92</f>
        <v>42.9</v>
      </c>
      <c r="AA93" s="16">
        <f>pivå!AC92</f>
        <v>45.9</v>
      </c>
      <c r="AB93" s="136">
        <f>pivå!AD92</f>
        <v>38.9</v>
      </c>
      <c r="AC93" s="149"/>
      <c r="AD93" s="154" t="e">
        <f>IF(Pilar!$B93=1,IF(pivå!AE92&gt;Tidigare_värde!AE92,-1,1),IF(pivå!AE92&lt;Tidigare_värde!AE92,-1,1))*((Tidigare_värde!AE92+1)/(Tidigare_värde!AE92+1))*((pivå!AE92+1)/(pivå!AE92+1))</f>
        <v>#VALUE!</v>
      </c>
      <c r="AE93" s="153" t="e">
        <f>IF(Pilar!$B93=1,IF(pivå!J92&gt;Tidigare_värde!J92,-1,1),IF(pivå!J92&lt;Tidigare_värde!J92,-1,1))*((Tidigare_värde!J92+1)/(Tidigare_värde!J92+1))*((pivå!J92+1)/(pivå!J92+1))</f>
        <v>#VALUE!</v>
      </c>
      <c r="AF93" s="153" t="e">
        <f>IF(Pilar!$B93=1,IF(pivå!K92&gt;Tidigare_värde!K92,-1,1),IF(pivå!K92&lt;Tidigare_värde!K92,-1,1))*((Tidigare_värde!K92+1)/(Tidigare_värde!K92+1))*((pivå!K92+1)/(pivå!K92+1))</f>
        <v>#VALUE!</v>
      </c>
      <c r="AG93" s="153" t="e">
        <f>IF(Pilar!$B93=1,IF(pivå!L92&gt;Tidigare_värde!L92,-1,1),IF(pivå!L92&lt;Tidigare_värde!L92,-1,1))*((Tidigare_värde!L92+1)/(Tidigare_värde!L92+1))*((pivå!L92+1)/(pivå!L92+1))</f>
        <v>#VALUE!</v>
      </c>
      <c r="AH93" s="153" t="e">
        <f>IF(Pilar!$B93=1,IF(pivå!M92&gt;Tidigare_värde!M92,-1,1),IF(pivå!M92&lt;Tidigare_värde!M92,-1,1))*((Tidigare_värde!M92+1)/(Tidigare_värde!M92+1))*((pivå!M92+1)/(pivå!M92+1))</f>
        <v>#VALUE!</v>
      </c>
      <c r="AI93" s="153" t="e">
        <f>IF(Pilar!$B93=1,IF(pivå!N92&gt;Tidigare_värde!N92,-1,1),IF(pivå!N92&lt;Tidigare_värde!N92,-1,1))*((Tidigare_värde!N92+1)/(Tidigare_värde!N92+1))*((pivå!N92+1)/(pivå!N92+1))</f>
        <v>#VALUE!</v>
      </c>
      <c r="AJ93" s="153" t="e">
        <f>IF(Pilar!$B93=1,IF(pivå!O92&gt;Tidigare_värde!O92,-1,1),IF(pivå!O92&lt;Tidigare_värde!O92,-1,1))*((Tidigare_värde!O92+1)/(Tidigare_värde!O92+1))*((pivå!O92+1)/(pivå!O92+1))</f>
        <v>#VALUE!</v>
      </c>
      <c r="AK93" s="153" t="e">
        <f>IF(Pilar!$B93=1,IF(pivå!P92&gt;Tidigare_värde!P92,-1,1),IF(pivå!P92&lt;Tidigare_värde!P92,-1,1))*((Tidigare_värde!P92+1)/(Tidigare_värde!P92+1))*((pivå!P92+1)/(pivå!P92+1))</f>
        <v>#VALUE!</v>
      </c>
      <c r="AL93" s="153" t="e">
        <f>IF(Pilar!$B93=1,IF(pivå!Q92&gt;Tidigare_värde!Q92,-1,1),IF(pivå!Q92&lt;Tidigare_värde!Q92,-1,1))*((Tidigare_värde!Q92+1)/(Tidigare_värde!Q92+1))*((pivå!Q92+1)/(pivå!Q92+1))</f>
        <v>#VALUE!</v>
      </c>
      <c r="AM93" s="153" t="e">
        <f>IF(Pilar!$B93=1,IF(pivå!R92&gt;Tidigare_värde!R92,-1,1),IF(pivå!R92&lt;Tidigare_värde!R92,-1,1))*((Tidigare_värde!R92+1)/(Tidigare_värde!R92+1))*((pivå!R92+1)/(pivå!R92+1))</f>
        <v>#VALUE!</v>
      </c>
      <c r="AN93" s="153" t="e">
        <f>IF(Pilar!$B93=1,IF(pivå!S92&gt;Tidigare_värde!S92,-1,1),IF(pivå!S92&lt;Tidigare_värde!S92,-1,1))*((Tidigare_värde!S92+1)/(Tidigare_värde!S92+1))*((pivå!S92+1)/(pivå!S92+1))</f>
        <v>#VALUE!</v>
      </c>
      <c r="AO93" s="153" t="e">
        <f>IF(Pilar!$B93=1,IF(pivå!T92&gt;Tidigare_värde!T92,-1,1),IF(pivå!T92&lt;Tidigare_värde!T92,-1,1))*((Tidigare_värde!T92+1)/(Tidigare_värde!T92+1))*((pivå!T92+1)/(pivå!T92+1))</f>
        <v>#VALUE!</v>
      </c>
      <c r="AP93" s="153" t="e">
        <f>IF(Pilar!$B93=1,IF(pivå!U92&gt;Tidigare_värde!U92,-1,1),IF(pivå!U92&lt;Tidigare_värde!U92,-1,1))*((Tidigare_värde!U92+1)/(Tidigare_värde!U92+1))*((pivå!U92+1)/(pivå!U92+1))</f>
        <v>#VALUE!</v>
      </c>
      <c r="AQ93" s="153" t="e">
        <f>IF(Pilar!$B93=1,IF(pivå!V92&gt;Tidigare_värde!V92,-1,1),IF(pivå!V92&lt;Tidigare_värde!V92,-1,1))*((Tidigare_värde!V92+1)/(Tidigare_värde!V92+1))*((pivå!V92+1)/(pivå!V92+1))</f>
        <v>#VALUE!</v>
      </c>
      <c r="AR93" s="153" t="e">
        <f>IF(Pilar!$B93=1,IF(pivå!W92&gt;Tidigare_värde!W92,-1,1),IF(pivå!W92&lt;Tidigare_värde!W92,-1,1))*((Tidigare_värde!W92+1)/(Tidigare_värde!W92+1))*((pivå!W92+1)/(pivå!W92+1))</f>
        <v>#VALUE!</v>
      </c>
      <c r="AS93" s="153" t="e">
        <f>IF(Pilar!$B93=1,IF(pivå!X92&gt;Tidigare_värde!X92,-1,1),IF(pivå!X92&lt;Tidigare_värde!X92,-1,1))*((Tidigare_värde!X92+1)/(Tidigare_värde!X92+1))*((pivå!X92+1)/(pivå!X92+1))</f>
        <v>#VALUE!</v>
      </c>
      <c r="AT93" s="153" t="e">
        <f>IF(Pilar!$B93=1,IF(pivå!Y92&gt;Tidigare_värde!Y92,-1,1),IF(pivå!Y92&lt;Tidigare_värde!Y92,-1,1))*((Tidigare_värde!Y92+1)/(Tidigare_värde!Y92+1))*((pivå!Y92+1)/(pivå!Y92+1))</f>
        <v>#VALUE!</v>
      </c>
      <c r="AU93" s="153" t="e">
        <f>IF(Pilar!$B93=1,IF(pivå!Z92&gt;Tidigare_värde!Z92,-1,1),IF(pivå!Z92&lt;Tidigare_värde!Z92,-1,1))*((Tidigare_värde!Z92+1)/(Tidigare_värde!Z92+1))*((pivå!Z92+1)/(pivå!Z92+1))</f>
        <v>#VALUE!</v>
      </c>
      <c r="AV93" s="153" t="e">
        <f>IF(Pilar!$B93=1,IF(pivå!AA92&gt;Tidigare_värde!AA92,-1,1),IF(pivå!AA92&lt;Tidigare_värde!AA92,-1,1))*((Tidigare_värde!AA92+1)/(Tidigare_värde!AA92+1))*((pivå!AA92+1)/(pivå!AA92+1))</f>
        <v>#VALUE!</v>
      </c>
      <c r="AW93" s="153" t="e">
        <f>IF(Pilar!$B93=1,IF(pivå!AB92&gt;Tidigare_värde!AB92,-1,1),IF(pivå!AB92&lt;Tidigare_värde!AB92,-1,1))*((Tidigare_värde!AB92+1)/(Tidigare_värde!AB92+1))*((pivå!AB92+1)/(pivå!AB92+1))</f>
        <v>#VALUE!</v>
      </c>
      <c r="AX93" s="153" t="e">
        <f>IF(Pilar!$B93=1,IF(pivå!AC92&gt;Tidigare_värde!AC92,-1,1),IF(pivå!AC92&lt;Tidigare_värde!AC92,-1,1))*((Tidigare_värde!AC92+1)/(Tidigare_värde!AC92+1))*((pivå!AC92+1)/(pivå!AC92+1))</f>
        <v>#VALUE!</v>
      </c>
      <c r="AY93" s="153" t="e">
        <f>IF(Pilar!$B93=1,IF(pivå!AD92&gt;Tidigare_värde!AD92,-1,1),IF(pivå!AD92&lt;Tidigare_värde!AD92,-1,1))*((Tidigare_värde!AD92+1)/(Tidigare_värde!AD92+1))*((pivå!AD92+1)/(pivå!AD92+1))</f>
        <v>#VALUE!</v>
      </c>
      <c r="AZ93" s="17"/>
      <c r="BA93" s="17"/>
      <c r="BB93" s="17"/>
      <c r="BC93" s="17"/>
      <c r="BD93" s="17"/>
      <c r="BE93" s="17"/>
      <c r="BF93" s="17"/>
      <c r="BG93" s="18">
        <f t="shared" si="10"/>
        <v>45.9</v>
      </c>
      <c r="BH93" s="18" t="e">
        <f t="shared" si="11"/>
        <v>#DIV/0!</v>
      </c>
      <c r="BI93" s="19">
        <f t="shared" si="12"/>
        <v>44.8</v>
      </c>
      <c r="BJ93" s="19">
        <f t="shared" si="13"/>
        <v>43.6</v>
      </c>
      <c r="BM93" s="21">
        <f t="shared" si="14"/>
        <v>55</v>
      </c>
      <c r="BN93" s="22">
        <f t="shared" si="15"/>
        <v>33.6</v>
      </c>
    </row>
    <row r="94" spans="1:66" s="20" customFormat="1" ht="10.5" customHeight="1">
      <c r="A94" s="116">
        <f t="shared" si="16"/>
        <v>40.033333333333339</v>
      </c>
      <c r="B94" s="105">
        <f>pivå!I93</f>
        <v>0</v>
      </c>
      <c r="C94" s="120" t="str">
        <f>pivå!G93</f>
        <v>Ny</v>
      </c>
      <c r="D94" s="103">
        <f>pivå!C93</f>
        <v>0</v>
      </c>
      <c r="E94" s="112">
        <f>pivå!D93</f>
        <v>0</v>
      </c>
      <c r="F94" s="15" t="str">
        <f>pivå!F93</f>
        <v>Måluppfyllelse för kolesterol</v>
      </c>
      <c r="G94" s="33">
        <f>pivå!AE93</f>
        <v>40.9</v>
      </c>
      <c r="H94" s="16">
        <f>pivå!J93</f>
        <v>38.9</v>
      </c>
      <c r="I94" s="16">
        <f>pivå!K93</f>
        <v>37.1</v>
      </c>
      <c r="J94" s="16">
        <f>pivå!L93</f>
        <v>39.9</v>
      </c>
      <c r="K94" s="16">
        <f>pivå!M93</f>
        <v>47.9</v>
      </c>
      <c r="L94" s="16">
        <f>pivå!N93</f>
        <v>37.799999999999997</v>
      </c>
      <c r="M94" s="16">
        <f>pivå!O93</f>
        <v>43.8</v>
      </c>
      <c r="N94" s="16">
        <f>pivå!P93</f>
        <v>40</v>
      </c>
      <c r="O94" s="16">
        <f>pivå!Q93</f>
        <v>28.3</v>
      </c>
      <c r="P94" s="16">
        <f>pivå!R93</f>
        <v>35.299999999999997</v>
      </c>
      <c r="Q94" s="16">
        <f>pivå!S93</f>
        <v>49.8</v>
      </c>
      <c r="R94" s="16">
        <f>pivå!T93</f>
        <v>36.799999999999997</v>
      </c>
      <c r="S94" s="16">
        <f>pivå!U93</f>
        <v>38.799999999999997</v>
      </c>
      <c r="T94" s="16">
        <f>pivå!V93</f>
        <v>45.1</v>
      </c>
      <c r="U94" s="16">
        <f>pivå!W93</f>
        <v>46.4</v>
      </c>
      <c r="V94" s="16">
        <f>pivå!X93</f>
        <v>45.2</v>
      </c>
      <c r="W94" s="16">
        <f>pivå!Y93</f>
        <v>38.799999999999997</v>
      </c>
      <c r="X94" s="16">
        <f>pivå!Z93</f>
        <v>40.299999999999997</v>
      </c>
      <c r="Y94" s="16">
        <f>pivå!AA93</f>
        <v>37.6</v>
      </c>
      <c r="Z94" s="16">
        <f>pivå!AB93</f>
        <v>38</v>
      </c>
      <c r="AA94" s="16">
        <f>pivå!AC93</f>
        <v>40.200000000000003</v>
      </c>
      <c r="AB94" s="136">
        <f>pivå!AD93</f>
        <v>34.700000000000003</v>
      </c>
      <c r="AC94" s="149"/>
      <c r="AD94" s="154">
        <f>IF(Pilar!$B94=1,IF(pivå!AE93&gt;Tidigare_värde!AE93,-1,1),IF(pivå!AE93&lt;Tidigare_värde!AE93,-1,1))*((Tidigare_värde!AE93+1)/(Tidigare_värde!AE93+1))*((pivå!AE93+1)/(pivå!AE93+1))</f>
        <v>1</v>
      </c>
      <c r="AE94" s="153">
        <f>IF(Pilar!$B94=1,IF(pivå!J93&gt;Tidigare_värde!J93,-1,1),IF(pivå!J93&lt;Tidigare_värde!J93,-1,1))*((Tidigare_värde!J93+1)/(Tidigare_värde!J93+1))*((pivå!J93+1)/(pivå!J93+1))</f>
        <v>1</v>
      </c>
      <c r="AF94" s="153">
        <f>IF(Pilar!$B94=1,IF(pivå!K93&gt;Tidigare_värde!K93,-1,1),IF(pivå!K93&lt;Tidigare_värde!K93,-1,1))*((Tidigare_värde!K93+1)/(Tidigare_värde!K93+1))*((pivå!K93+1)/(pivå!K93+1))</f>
        <v>1</v>
      </c>
      <c r="AG94" s="153">
        <f>IF(Pilar!$B94=1,IF(pivå!L93&gt;Tidigare_värde!L93,-1,1),IF(pivå!L93&lt;Tidigare_värde!L93,-1,1))*((Tidigare_värde!L93+1)/(Tidigare_värde!L93+1))*((pivå!L93+1)/(pivå!L93+1))</f>
        <v>1</v>
      </c>
      <c r="AH94" s="153">
        <f>IF(Pilar!$B94=1,IF(pivå!M93&gt;Tidigare_värde!M93,-1,1),IF(pivå!M93&lt;Tidigare_värde!M93,-1,1))*((Tidigare_värde!M93+1)/(Tidigare_värde!M93+1))*((pivå!M93+1)/(pivå!M93+1))</f>
        <v>1</v>
      </c>
      <c r="AI94" s="153">
        <f>IF(Pilar!$B94=1,IF(pivå!N93&gt;Tidigare_värde!N93,-1,1),IF(pivå!N93&lt;Tidigare_värde!N93,-1,1))*((Tidigare_värde!N93+1)/(Tidigare_värde!N93+1))*((pivå!N93+1)/(pivå!N93+1))</f>
        <v>1</v>
      </c>
      <c r="AJ94" s="153">
        <f>IF(Pilar!$B94=1,IF(pivå!O93&gt;Tidigare_värde!O93,-1,1),IF(pivå!O93&lt;Tidigare_värde!O93,-1,1))*((Tidigare_värde!O93+1)/(Tidigare_värde!O93+1))*((pivå!O93+1)/(pivå!O93+1))</f>
        <v>1</v>
      </c>
      <c r="AK94" s="153">
        <f>IF(Pilar!$B94=1,IF(pivå!P93&gt;Tidigare_värde!P93,-1,1),IF(pivå!P93&lt;Tidigare_värde!P93,-1,1))*((Tidigare_värde!P93+1)/(Tidigare_värde!P93+1))*((pivå!P93+1)/(pivå!P93+1))</f>
        <v>1</v>
      </c>
      <c r="AL94" s="153">
        <f>IF(Pilar!$B94=1,IF(pivå!Q93&gt;Tidigare_värde!Q93,-1,1),IF(pivå!Q93&lt;Tidigare_värde!Q93,-1,1))*((Tidigare_värde!Q93+1)/(Tidigare_värde!Q93+1))*((pivå!Q93+1)/(pivå!Q93+1))</f>
        <v>-1</v>
      </c>
      <c r="AM94" s="153">
        <f>IF(Pilar!$B94=1,IF(pivå!R93&gt;Tidigare_värde!R93,-1,1),IF(pivå!R93&lt;Tidigare_värde!R93,-1,1))*((Tidigare_värde!R93+1)/(Tidigare_värde!R93+1))*((pivå!R93+1)/(pivå!R93+1))</f>
        <v>1</v>
      </c>
      <c r="AN94" s="153">
        <f>IF(Pilar!$B94=1,IF(pivå!S93&gt;Tidigare_värde!S93,-1,1),IF(pivå!S93&lt;Tidigare_värde!S93,-1,1))*((Tidigare_värde!S93+1)/(Tidigare_värde!S93+1))*((pivå!S93+1)/(pivå!S93+1))</f>
        <v>1</v>
      </c>
      <c r="AO94" s="153">
        <f>IF(Pilar!$B94=1,IF(pivå!T93&gt;Tidigare_värde!T93,-1,1),IF(pivå!T93&lt;Tidigare_värde!T93,-1,1))*((Tidigare_värde!T93+1)/(Tidigare_värde!T93+1))*((pivå!T93+1)/(pivå!T93+1))</f>
        <v>-1</v>
      </c>
      <c r="AP94" s="153">
        <f>IF(Pilar!$B94=1,IF(pivå!U93&gt;Tidigare_värde!U93,-1,1),IF(pivå!U93&lt;Tidigare_värde!U93,-1,1))*((Tidigare_värde!U93+1)/(Tidigare_värde!U93+1))*((pivå!U93+1)/(pivå!U93+1))</f>
        <v>1</v>
      </c>
      <c r="AQ94" s="153">
        <f>IF(Pilar!$B94=1,IF(pivå!V93&gt;Tidigare_värde!V93,-1,1),IF(pivå!V93&lt;Tidigare_värde!V93,-1,1))*((Tidigare_värde!V93+1)/(Tidigare_värde!V93+1))*((pivå!V93+1)/(pivå!V93+1))</f>
        <v>1</v>
      </c>
      <c r="AR94" s="153">
        <f>IF(Pilar!$B94=1,IF(pivå!W93&gt;Tidigare_värde!W93,-1,1),IF(pivå!W93&lt;Tidigare_värde!W93,-1,1))*((Tidigare_värde!W93+1)/(Tidigare_värde!W93+1))*((pivå!W93+1)/(pivå!W93+1))</f>
        <v>1</v>
      </c>
      <c r="AS94" s="153">
        <f>IF(Pilar!$B94=1,IF(pivå!X93&gt;Tidigare_värde!X93,-1,1),IF(pivå!X93&lt;Tidigare_värde!X93,-1,1))*((Tidigare_värde!X93+1)/(Tidigare_värde!X93+1))*((pivå!X93+1)/(pivå!X93+1))</f>
        <v>1</v>
      </c>
      <c r="AT94" s="153">
        <f>IF(Pilar!$B94=1,IF(pivå!Y93&gt;Tidigare_värde!Y93,-1,1),IF(pivå!Y93&lt;Tidigare_värde!Y93,-1,1))*((Tidigare_värde!Y93+1)/(Tidigare_värde!Y93+1))*((pivå!Y93+1)/(pivå!Y93+1))</f>
        <v>-1</v>
      </c>
      <c r="AU94" s="153">
        <f>IF(Pilar!$B94=1,IF(pivå!Z93&gt;Tidigare_värde!Z93,-1,1),IF(pivå!Z93&lt;Tidigare_värde!Z93,-1,1))*((Tidigare_värde!Z93+1)/(Tidigare_värde!Z93+1))*((pivå!Z93+1)/(pivå!Z93+1))</f>
        <v>1</v>
      </c>
      <c r="AV94" s="153">
        <f>IF(Pilar!$B94=1,IF(pivå!AA93&gt;Tidigare_värde!AA93,-1,1),IF(pivå!AA93&lt;Tidigare_värde!AA93,-1,1))*((Tidigare_värde!AA93+1)/(Tidigare_värde!AA93+1))*((pivå!AA93+1)/(pivå!AA93+1))</f>
        <v>1</v>
      </c>
      <c r="AW94" s="153">
        <f>IF(Pilar!$B94=1,IF(pivå!AB93&gt;Tidigare_värde!AB93,-1,1),IF(pivå!AB93&lt;Tidigare_värde!AB93,-1,1))*((Tidigare_värde!AB93+1)/(Tidigare_värde!AB93+1))*((pivå!AB93+1)/(pivå!AB93+1))</f>
        <v>1</v>
      </c>
      <c r="AX94" s="153">
        <f>IF(Pilar!$B94=1,IF(pivå!AC93&gt;Tidigare_värde!AC93,-1,1),IF(pivå!AC93&lt;Tidigare_värde!AC93,-1,1))*((Tidigare_värde!AC93+1)/(Tidigare_värde!AC93+1))*((pivå!AC93+1)/(pivå!AC93+1))</f>
        <v>1</v>
      </c>
      <c r="AY94" s="153">
        <f>IF(Pilar!$B94=1,IF(pivå!AD93&gt;Tidigare_värde!AD93,-1,1),IF(pivå!AD93&lt;Tidigare_värde!AD93,-1,1))*((Tidigare_värde!AD93+1)/(Tidigare_värde!AD93+1))*((pivå!AD93+1)/(pivå!AD93+1))</f>
        <v>1</v>
      </c>
      <c r="AZ94" s="17"/>
      <c r="BA94" s="17"/>
      <c r="BB94" s="17"/>
      <c r="BC94" s="17"/>
      <c r="BD94" s="17"/>
      <c r="BE94" s="17"/>
      <c r="BF94" s="17"/>
      <c r="BG94" s="18">
        <f t="shared" si="10"/>
        <v>40.299999999999997</v>
      </c>
      <c r="BH94" s="18" t="e">
        <f t="shared" si="11"/>
        <v>#DIV/0!</v>
      </c>
      <c r="BI94" s="19">
        <f t="shared" si="12"/>
        <v>40.200000000000003</v>
      </c>
      <c r="BJ94" s="19">
        <f t="shared" si="13"/>
        <v>38</v>
      </c>
      <c r="BM94" s="21">
        <f t="shared" si="14"/>
        <v>49.8</v>
      </c>
      <c r="BN94" s="22">
        <f t="shared" si="15"/>
        <v>28.3</v>
      </c>
    </row>
    <row r="95" spans="1:66" s="20" customFormat="1" ht="10.5" customHeight="1">
      <c r="A95" s="116">
        <f t="shared" si="16"/>
        <v>58.606097059523805</v>
      </c>
      <c r="B95" s="105">
        <f>pivå!I94</f>
        <v>0</v>
      </c>
      <c r="C95" s="120" t="str">
        <f>pivå!G94</f>
        <v>(tom)</v>
      </c>
      <c r="D95" s="103">
        <f>pivå!C94</f>
        <v>0</v>
      </c>
      <c r="E95" s="112">
        <f>pivå!D94</f>
        <v>57</v>
      </c>
      <c r="F95" s="15" t="str">
        <f>pivå!F94</f>
        <v>Blodfettssänkande läkemedelsbehandling . Kvinnor</v>
      </c>
      <c r="G95" s="31">
        <f>pivå!AE94</f>
        <v>58.185237100000002</v>
      </c>
      <c r="H95" s="16">
        <f>pivå!J94</f>
        <v>56.714886530000001</v>
      </c>
      <c r="I95" s="16">
        <f>pivå!K94</f>
        <v>55.243124049999999</v>
      </c>
      <c r="J95" s="16">
        <f>pivå!L94</f>
        <v>61.689478459999997</v>
      </c>
      <c r="K95" s="16">
        <f>pivå!M94</f>
        <v>63.722264039999999</v>
      </c>
      <c r="L95" s="16">
        <f>pivå!N94</f>
        <v>56.515244559999999</v>
      </c>
      <c r="M95" s="16">
        <f>pivå!O94</f>
        <v>66.900437510000003</v>
      </c>
      <c r="N95" s="16">
        <f>pivå!P94</f>
        <v>57.535538930000001</v>
      </c>
      <c r="O95" s="16">
        <f>pivå!Q94</f>
        <v>49.485905870000003</v>
      </c>
      <c r="P95" s="16">
        <f>pivå!R94</f>
        <v>55.233099629999998</v>
      </c>
      <c r="Q95" s="16">
        <f>pivå!S94</f>
        <v>60.164245780000002</v>
      </c>
      <c r="R95" s="16">
        <f>pivå!T94</f>
        <v>53.225081029999998</v>
      </c>
      <c r="S95" s="16">
        <f>pivå!U94</f>
        <v>55.117888239999999</v>
      </c>
      <c r="T95" s="16">
        <f>pivå!V94</f>
        <v>62.457549149999998</v>
      </c>
      <c r="U95" s="16">
        <f>pivå!W94</f>
        <v>61.684554540000001</v>
      </c>
      <c r="V95" s="16">
        <f>pivå!X94</f>
        <v>63.972600479999997</v>
      </c>
      <c r="W95" s="16">
        <f>pivå!Y94</f>
        <v>56.037196649999998</v>
      </c>
      <c r="X95" s="16">
        <f>pivå!Z94</f>
        <v>56.185408610000003</v>
      </c>
      <c r="Y95" s="16">
        <f>pivå!AA94</f>
        <v>60.449701140000002</v>
      </c>
      <c r="Z95" s="16">
        <f>pivå!AB94</f>
        <v>61.324884400000002</v>
      </c>
      <c r="AA95" s="16">
        <f>pivå!AC94</f>
        <v>61.946195950000003</v>
      </c>
      <c r="AB95" s="136">
        <f>pivå!AD94</f>
        <v>55.122752699999999</v>
      </c>
      <c r="AC95" s="149"/>
      <c r="AD95" s="154">
        <f>IF(Pilar!$B95=1,IF(pivå!AE94&gt;Tidigare_värde!AE94,-1,1),IF(pivå!AE94&lt;Tidigare_värde!AE94,-1,1))*((Tidigare_värde!AE94+1)/(Tidigare_värde!AE94+1))*((pivå!AE94+1)/(pivå!AE94+1))</f>
        <v>1</v>
      </c>
      <c r="AE95" s="153">
        <f>IF(Pilar!$B95=1,IF(pivå!J94&gt;Tidigare_värde!J94,-1,1),IF(pivå!J94&lt;Tidigare_värde!J94,-1,1))*((Tidigare_värde!J94+1)/(Tidigare_värde!J94+1))*((pivå!J94+1)/(pivå!J94+1))</f>
        <v>1</v>
      </c>
      <c r="AF95" s="153">
        <f>IF(Pilar!$B95=1,IF(pivå!K94&gt;Tidigare_värde!K94,-1,1),IF(pivå!K94&lt;Tidigare_värde!K94,-1,1))*((Tidigare_värde!K94+1)/(Tidigare_värde!K94+1))*((pivå!K94+1)/(pivå!K94+1))</f>
        <v>1</v>
      </c>
      <c r="AG95" s="153">
        <f>IF(Pilar!$B95=1,IF(pivå!L94&gt;Tidigare_värde!L94,-1,1),IF(pivå!L94&lt;Tidigare_värde!L94,-1,1))*((Tidigare_värde!L94+1)/(Tidigare_värde!L94+1))*((pivå!L94+1)/(pivå!L94+1))</f>
        <v>1</v>
      </c>
      <c r="AH95" s="153">
        <f>IF(Pilar!$B95=1,IF(pivå!M94&gt;Tidigare_värde!M94,-1,1),IF(pivå!M94&lt;Tidigare_värde!M94,-1,1))*((Tidigare_värde!M94+1)/(Tidigare_värde!M94+1))*((pivå!M94+1)/(pivå!M94+1))</f>
        <v>1</v>
      </c>
      <c r="AI95" s="153">
        <f>IF(Pilar!$B95=1,IF(pivå!N94&gt;Tidigare_värde!N94,-1,1),IF(pivå!N94&lt;Tidigare_värde!N94,-1,1))*((Tidigare_värde!N94+1)/(Tidigare_värde!N94+1))*((pivå!N94+1)/(pivå!N94+1))</f>
        <v>1</v>
      </c>
      <c r="AJ95" s="153">
        <f>IF(Pilar!$B95=1,IF(pivå!O94&gt;Tidigare_värde!O94,-1,1),IF(pivå!O94&lt;Tidigare_värde!O94,-1,1))*((Tidigare_värde!O94+1)/(Tidigare_värde!O94+1))*((pivå!O94+1)/(pivå!O94+1))</f>
        <v>1</v>
      </c>
      <c r="AK95" s="153">
        <f>IF(Pilar!$B95=1,IF(pivå!P94&gt;Tidigare_värde!P94,-1,1),IF(pivå!P94&lt;Tidigare_värde!P94,-1,1))*((Tidigare_värde!P94+1)/(Tidigare_värde!P94+1))*((pivå!P94+1)/(pivå!P94+1))</f>
        <v>1</v>
      </c>
      <c r="AL95" s="153">
        <f>IF(Pilar!$B95=1,IF(pivå!Q94&gt;Tidigare_värde!Q94,-1,1),IF(pivå!Q94&lt;Tidigare_värde!Q94,-1,1))*((Tidigare_värde!Q94+1)/(Tidigare_värde!Q94+1))*((pivå!Q94+1)/(pivå!Q94+1))</f>
        <v>1</v>
      </c>
      <c r="AM95" s="153">
        <f>IF(Pilar!$B95=1,IF(pivå!R94&gt;Tidigare_värde!R94,-1,1),IF(pivå!R94&lt;Tidigare_värde!R94,-1,1))*((Tidigare_värde!R94+1)/(Tidigare_värde!R94+1))*((pivå!R94+1)/(pivå!R94+1))</f>
        <v>1</v>
      </c>
      <c r="AN95" s="153">
        <f>IF(Pilar!$B95=1,IF(pivå!S94&gt;Tidigare_värde!S94,-1,1),IF(pivå!S94&lt;Tidigare_värde!S94,-1,1))*((Tidigare_värde!S94+1)/(Tidigare_värde!S94+1))*((pivå!S94+1)/(pivå!S94+1))</f>
        <v>1</v>
      </c>
      <c r="AO95" s="153">
        <f>IF(Pilar!$B95=1,IF(pivå!T94&gt;Tidigare_värde!T94,-1,1),IF(pivå!T94&lt;Tidigare_värde!T94,-1,1))*((Tidigare_värde!T94+1)/(Tidigare_värde!T94+1))*((pivå!T94+1)/(pivå!T94+1))</f>
        <v>1</v>
      </c>
      <c r="AP95" s="153">
        <f>IF(Pilar!$B95=1,IF(pivå!U94&gt;Tidigare_värde!U94,-1,1),IF(pivå!U94&lt;Tidigare_värde!U94,-1,1))*((Tidigare_värde!U94+1)/(Tidigare_värde!U94+1))*((pivå!U94+1)/(pivå!U94+1))</f>
        <v>1</v>
      </c>
      <c r="AQ95" s="153">
        <f>IF(Pilar!$B95=1,IF(pivå!V94&gt;Tidigare_värde!V94,-1,1),IF(pivå!V94&lt;Tidigare_värde!V94,-1,1))*((Tidigare_värde!V94+1)/(Tidigare_värde!V94+1))*((pivå!V94+1)/(pivå!V94+1))</f>
        <v>1</v>
      </c>
      <c r="AR95" s="153">
        <f>IF(Pilar!$B95=1,IF(pivå!W94&gt;Tidigare_värde!W94,-1,1),IF(pivå!W94&lt;Tidigare_värde!W94,-1,1))*((Tidigare_värde!W94+1)/(Tidigare_värde!W94+1))*((pivå!W94+1)/(pivå!W94+1))</f>
        <v>1</v>
      </c>
      <c r="AS95" s="153">
        <f>IF(Pilar!$B95=1,IF(pivå!X94&gt;Tidigare_värde!X94,-1,1),IF(pivå!X94&lt;Tidigare_värde!X94,-1,1))*((Tidigare_värde!X94+1)/(Tidigare_värde!X94+1))*((pivå!X94+1)/(pivå!X94+1))</f>
        <v>1</v>
      </c>
      <c r="AT95" s="153">
        <f>IF(Pilar!$B95=1,IF(pivå!Y94&gt;Tidigare_värde!Y94,-1,1),IF(pivå!Y94&lt;Tidigare_värde!Y94,-1,1))*((Tidigare_värde!Y94+1)/(Tidigare_värde!Y94+1))*((pivå!Y94+1)/(pivå!Y94+1))</f>
        <v>1</v>
      </c>
      <c r="AU95" s="153">
        <f>IF(Pilar!$B95=1,IF(pivå!Z94&gt;Tidigare_värde!Z94,-1,1),IF(pivå!Z94&lt;Tidigare_värde!Z94,-1,1))*((Tidigare_värde!Z94+1)/(Tidigare_värde!Z94+1))*((pivå!Z94+1)/(pivå!Z94+1))</f>
        <v>1</v>
      </c>
      <c r="AV95" s="153">
        <f>IF(Pilar!$B95=1,IF(pivå!AA94&gt;Tidigare_värde!AA94,-1,1),IF(pivå!AA94&lt;Tidigare_värde!AA94,-1,1))*((Tidigare_värde!AA94+1)/(Tidigare_värde!AA94+1))*((pivå!AA94+1)/(pivå!AA94+1))</f>
        <v>1</v>
      </c>
      <c r="AW95" s="153">
        <f>IF(Pilar!$B95=1,IF(pivå!AB94&gt;Tidigare_värde!AB94,-1,1),IF(pivå!AB94&lt;Tidigare_värde!AB94,-1,1))*((Tidigare_värde!AB94+1)/(Tidigare_värde!AB94+1))*((pivå!AB94+1)/(pivå!AB94+1))</f>
        <v>1</v>
      </c>
      <c r="AX95" s="153">
        <f>IF(Pilar!$B95=1,IF(pivå!AC94&gt;Tidigare_värde!AC94,-1,1),IF(pivå!AC94&lt;Tidigare_värde!AC94,-1,1))*((Tidigare_värde!AC94+1)/(Tidigare_värde!AC94+1))*((pivå!AC94+1)/(pivå!AC94+1))</f>
        <v>1</v>
      </c>
      <c r="AY95" s="153">
        <f>IF(Pilar!$B95=1,IF(pivå!AD94&gt;Tidigare_värde!AD94,-1,1),IF(pivå!AD94&lt;Tidigare_värde!AD94,-1,1))*((Tidigare_värde!AD94+1)/(Tidigare_värde!AD94+1))*((pivå!AD94+1)/(pivå!AD94+1))</f>
        <v>1</v>
      </c>
      <c r="AZ95" s="17"/>
      <c r="BA95" s="17"/>
      <c r="BB95" s="17"/>
      <c r="BC95" s="17"/>
      <c r="BD95" s="17"/>
      <c r="BE95" s="17"/>
      <c r="BF95" s="17"/>
      <c r="BG95" s="18">
        <f t="shared" si="10"/>
        <v>61.684554540000001</v>
      </c>
      <c r="BH95" s="18" t="e">
        <f t="shared" si="11"/>
        <v>#DIV/0!</v>
      </c>
      <c r="BI95" s="19">
        <f t="shared" si="12"/>
        <v>61.324884400000002</v>
      </c>
      <c r="BJ95" s="19">
        <f t="shared" si="13"/>
        <v>56.185408610000003</v>
      </c>
      <c r="BM95" s="21">
        <f t="shared" si="14"/>
        <v>66.900437510000003</v>
      </c>
      <c r="BN95" s="22">
        <f t="shared" si="15"/>
        <v>49.485905870000003</v>
      </c>
    </row>
    <row r="96" spans="1:66" s="20" customFormat="1" ht="10.5" customHeight="1">
      <c r="A96" s="116">
        <f t="shared" si="16"/>
        <v>60.23275029142858</v>
      </c>
      <c r="B96" s="105">
        <f>pivå!I95</f>
        <v>0</v>
      </c>
      <c r="C96" s="120" t="str">
        <f>pivå!G95</f>
        <v>(tom)</v>
      </c>
      <c r="D96" s="103">
        <f>pivå!C95</f>
        <v>0</v>
      </c>
      <c r="E96" s="112">
        <f>pivå!D95</f>
        <v>0</v>
      </c>
      <c r="F96" s="15" t="str">
        <f>pivå!F95</f>
        <v>Blodfettssänkande läkemedelsbehandling . Män</v>
      </c>
      <c r="G96" s="31">
        <f>pivå!AE95</f>
        <v>59.840324099999997</v>
      </c>
      <c r="H96" s="16">
        <f>pivå!J95</f>
        <v>58.772255739999999</v>
      </c>
      <c r="I96" s="16">
        <f>pivå!K95</f>
        <v>55.000590780000003</v>
      </c>
      <c r="J96" s="16">
        <f>pivå!L95</f>
        <v>63.015632670000002</v>
      </c>
      <c r="K96" s="16">
        <f>pivå!M95</f>
        <v>66.210686969999998</v>
      </c>
      <c r="L96" s="16">
        <f>pivå!N95</f>
        <v>58.891304519999998</v>
      </c>
      <c r="M96" s="16">
        <f>pivå!O95</f>
        <v>66.237285150000005</v>
      </c>
      <c r="N96" s="16">
        <f>pivå!P95</f>
        <v>60.027119069999998</v>
      </c>
      <c r="O96" s="16">
        <f>pivå!Q95</f>
        <v>52.785972639999997</v>
      </c>
      <c r="P96" s="16">
        <f>pivå!R95</f>
        <v>57.016477020000004</v>
      </c>
      <c r="Q96" s="16">
        <f>pivå!S95</f>
        <v>62.505440180000001</v>
      </c>
      <c r="R96" s="16">
        <f>pivå!T95</f>
        <v>55.687616220000002</v>
      </c>
      <c r="S96" s="16">
        <f>pivå!U95</f>
        <v>56.10322266</v>
      </c>
      <c r="T96" s="16">
        <f>pivå!V95</f>
        <v>61.762224330000002</v>
      </c>
      <c r="U96" s="16">
        <f>pivå!W95</f>
        <v>61.547132320000003</v>
      </c>
      <c r="V96" s="16">
        <f>pivå!X95</f>
        <v>67.823196830000001</v>
      </c>
      <c r="W96" s="16">
        <f>pivå!Y95</f>
        <v>58.681797830000001</v>
      </c>
      <c r="X96" s="16">
        <f>pivå!Z95</f>
        <v>59.703446</v>
      </c>
      <c r="Y96" s="16">
        <f>pivå!AA95</f>
        <v>61.328265010000003</v>
      </c>
      <c r="Z96" s="16">
        <f>pivå!AB95</f>
        <v>60.087652720000001</v>
      </c>
      <c r="AA96" s="16">
        <f>pivå!AC95</f>
        <v>64.268926750000006</v>
      </c>
      <c r="AB96" s="136">
        <f>pivå!AD95</f>
        <v>57.431510709999998</v>
      </c>
      <c r="AC96" s="149"/>
      <c r="AD96" s="154">
        <f>IF(Pilar!$B96=1,IF(pivå!AE95&gt;Tidigare_värde!AE95,-1,1),IF(pivå!AE95&lt;Tidigare_värde!AE95,-1,1))*((Tidigare_värde!AE95+1)/(Tidigare_värde!AE95+1))*((pivå!AE95+1)/(pivå!AE95+1))</f>
        <v>1</v>
      </c>
      <c r="AE96" s="153">
        <f>IF(Pilar!$B96=1,IF(pivå!J95&gt;Tidigare_värde!J95,-1,1),IF(pivå!J95&lt;Tidigare_värde!J95,-1,1))*((Tidigare_värde!J95+1)/(Tidigare_värde!J95+1))*((pivå!J95+1)/(pivå!J95+1))</f>
        <v>1</v>
      </c>
      <c r="AF96" s="153">
        <f>IF(Pilar!$B96=1,IF(pivå!K95&gt;Tidigare_värde!K95,-1,1),IF(pivå!K95&lt;Tidigare_värde!K95,-1,1))*((Tidigare_värde!K95+1)/(Tidigare_värde!K95+1))*((pivå!K95+1)/(pivå!K95+1))</f>
        <v>1</v>
      </c>
      <c r="AG96" s="153">
        <f>IF(Pilar!$B96=1,IF(pivå!L95&gt;Tidigare_värde!L95,-1,1),IF(pivå!L95&lt;Tidigare_värde!L95,-1,1))*((Tidigare_värde!L95+1)/(Tidigare_värde!L95+1))*((pivå!L95+1)/(pivå!L95+1))</f>
        <v>1</v>
      </c>
      <c r="AH96" s="153">
        <f>IF(Pilar!$B96=1,IF(pivå!M95&gt;Tidigare_värde!M95,-1,1),IF(pivå!M95&lt;Tidigare_värde!M95,-1,1))*((Tidigare_värde!M95+1)/(Tidigare_värde!M95+1))*((pivå!M95+1)/(pivå!M95+1))</f>
        <v>1</v>
      </c>
      <c r="AI96" s="153">
        <f>IF(Pilar!$B96=1,IF(pivå!N95&gt;Tidigare_värde!N95,-1,1),IF(pivå!N95&lt;Tidigare_värde!N95,-1,1))*((Tidigare_värde!N95+1)/(Tidigare_värde!N95+1))*((pivå!N95+1)/(pivå!N95+1))</f>
        <v>1</v>
      </c>
      <c r="AJ96" s="153">
        <f>IF(Pilar!$B96=1,IF(pivå!O95&gt;Tidigare_värde!O95,-1,1),IF(pivå!O95&lt;Tidigare_värde!O95,-1,1))*((Tidigare_värde!O95+1)/(Tidigare_värde!O95+1))*((pivå!O95+1)/(pivå!O95+1))</f>
        <v>1</v>
      </c>
      <c r="AK96" s="153">
        <f>IF(Pilar!$B96=1,IF(pivå!P95&gt;Tidigare_värde!P95,-1,1),IF(pivå!P95&lt;Tidigare_värde!P95,-1,1))*((Tidigare_värde!P95+1)/(Tidigare_värde!P95+1))*((pivå!P95+1)/(pivå!P95+1))</f>
        <v>1</v>
      </c>
      <c r="AL96" s="153">
        <f>IF(Pilar!$B96=1,IF(pivå!Q95&gt;Tidigare_värde!Q95,-1,1),IF(pivå!Q95&lt;Tidigare_värde!Q95,-1,1))*((Tidigare_värde!Q95+1)/(Tidigare_värde!Q95+1))*((pivå!Q95+1)/(pivå!Q95+1))</f>
        <v>1</v>
      </c>
      <c r="AM96" s="153">
        <f>IF(Pilar!$B96=1,IF(pivå!R95&gt;Tidigare_värde!R95,-1,1),IF(pivå!R95&lt;Tidigare_värde!R95,-1,1))*((Tidigare_värde!R95+1)/(Tidigare_värde!R95+1))*((pivå!R95+1)/(pivå!R95+1))</f>
        <v>1</v>
      </c>
      <c r="AN96" s="153">
        <f>IF(Pilar!$B96=1,IF(pivå!S95&gt;Tidigare_värde!S95,-1,1),IF(pivå!S95&lt;Tidigare_värde!S95,-1,1))*((Tidigare_värde!S95+1)/(Tidigare_värde!S95+1))*((pivå!S95+1)/(pivå!S95+1))</f>
        <v>1</v>
      </c>
      <c r="AO96" s="153">
        <f>IF(Pilar!$B96=1,IF(pivå!T95&gt;Tidigare_värde!T95,-1,1),IF(pivå!T95&lt;Tidigare_värde!T95,-1,1))*((Tidigare_värde!T95+1)/(Tidigare_värde!T95+1))*((pivå!T95+1)/(pivå!T95+1))</f>
        <v>1</v>
      </c>
      <c r="AP96" s="153">
        <f>IF(Pilar!$B96=1,IF(pivå!U95&gt;Tidigare_värde!U95,-1,1),IF(pivå!U95&lt;Tidigare_värde!U95,-1,1))*((Tidigare_värde!U95+1)/(Tidigare_värde!U95+1))*((pivå!U95+1)/(pivå!U95+1))</f>
        <v>1</v>
      </c>
      <c r="AQ96" s="153">
        <f>IF(Pilar!$B96=1,IF(pivå!V95&gt;Tidigare_värde!V95,-1,1),IF(pivå!V95&lt;Tidigare_värde!V95,-1,1))*((Tidigare_värde!V95+1)/(Tidigare_värde!V95+1))*((pivå!V95+1)/(pivå!V95+1))</f>
        <v>1</v>
      </c>
      <c r="AR96" s="153">
        <f>IF(Pilar!$B96=1,IF(pivå!W95&gt;Tidigare_värde!W95,-1,1),IF(pivå!W95&lt;Tidigare_värde!W95,-1,1))*((Tidigare_värde!W95+1)/(Tidigare_värde!W95+1))*((pivå!W95+1)/(pivå!W95+1))</f>
        <v>1</v>
      </c>
      <c r="AS96" s="153">
        <f>IF(Pilar!$B96=1,IF(pivå!X95&gt;Tidigare_värde!X95,-1,1),IF(pivå!X95&lt;Tidigare_värde!X95,-1,1))*((Tidigare_värde!X95+1)/(Tidigare_värde!X95+1))*((pivå!X95+1)/(pivå!X95+1))</f>
        <v>1</v>
      </c>
      <c r="AT96" s="153">
        <f>IF(Pilar!$B96=1,IF(pivå!Y95&gt;Tidigare_värde!Y95,-1,1),IF(pivå!Y95&lt;Tidigare_värde!Y95,-1,1))*((Tidigare_värde!Y95+1)/(Tidigare_värde!Y95+1))*((pivå!Y95+1)/(pivå!Y95+1))</f>
        <v>1</v>
      </c>
      <c r="AU96" s="153">
        <f>IF(Pilar!$B96=1,IF(pivå!Z95&gt;Tidigare_värde!Z95,-1,1),IF(pivå!Z95&lt;Tidigare_värde!Z95,-1,1))*((Tidigare_värde!Z95+1)/(Tidigare_värde!Z95+1))*((pivå!Z95+1)/(pivå!Z95+1))</f>
        <v>1</v>
      </c>
      <c r="AV96" s="153">
        <f>IF(Pilar!$B96=1,IF(pivå!AA95&gt;Tidigare_värde!AA95,-1,1),IF(pivå!AA95&lt;Tidigare_värde!AA95,-1,1))*((Tidigare_värde!AA95+1)/(Tidigare_värde!AA95+1))*((pivå!AA95+1)/(pivå!AA95+1))</f>
        <v>1</v>
      </c>
      <c r="AW96" s="153">
        <f>IF(Pilar!$B96=1,IF(pivå!AB95&gt;Tidigare_värde!AB95,-1,1),IF(pivå!AB95&lt;Tidigare_värde!AB95,-1,1))*((Tidigare_värde!AB95+1)/(Tidigare_värde!AB95+1))*((pivå!AB95+1)/(pivå!AB95+1))</f>
        <v>1</v>
      </c>
      <c r="AX96" s="153">
        <f>IF(Pilar!$B96=1,IF(pivå!AC95&gt;Tidigare_värde!AC95,-1,1),IF(pivå!AC95&lt;Tidigare_värde!AC95,-1,1))*((Tidigare_värde!AC95+1)/(Tidigare_värde!AC95+1))*((pivå!AC95+1)/(pivå!AC95+1))</f>
        <v>1</v>
      </c>
      <c r="AY96" s="153">
        <f>IF(Pilar!$B96=1,IF(pivå!AD95&gt;Tidigare_värde!AD95,-1,1),IF(pivå!AD95&lt;Tidigare_värde!AD95,-1,1))*((Tidigare_värde!AD95+1)/(Tidigare_värde!AD95+1))*((pivå!AD95+1)/(pivå!AD95+1))</f>
        <v>1</v>
      </c>
      <c r="AZ96" s="17"/>
      <c r="BA96" s="17"/>
      <c r="BB96" s="17"/>
      <c r="BC96" s="17"/>
      <c r="BD96" s="17"/>
      <c r="BE96" s="17"/>
      <c r="BF96" s="17"/>
      <c r="BG96" s="18">
        <f t="shared" si="10"/>
        <v>61.762224330000002</v>
      </c>
      <c r="BH96" s="18" t="e">
        <f t="shared" si="11"/>
        <v>#DIV/0!</v>
      </c>
      <c r="BI96" s="19">
        <f t="shared" si="12"/>
        <v>61.547132320000003</v>
      </c>
      <c r="BJ96" s="19">
        <f t="shared" si="13"/>
        <v>58.772255739999999</v>
      </c>
      <c r="BM96" s="21">
        <f t="shared" si="14"/>
        <v>67.823196830000001</v>
      </c>
      <c r="BN96" s="22">
        <f t="shared" si="15"/>
        <v>52.785972639999997</v>
      </c>
    </row>
    <row r="97" spans="1:66" s="20" customFormat="1" ht="10.5" customHeight="1">
      <c r="A97" s="116">
        <f t="shared" si="16"/>
        <v>59.399151993809525</v>
      </c>
      <c r="B97" s="105">
        <f>pivå!I96</f>
        <v>0</v>
      </c>
      <c r="C97" s="120" t="str">
        <f>pivå!G96</f>
        <v>(tom)</v>
      </c>
      <c r="D97" s="103">
        <f>pivå!C96</f>
        <v>0</v>
      </c>
      <c r="E97" s="112">
        <f>pivå!D96</f>
        <v>0</v>
      </c>
      <c r="F97" s="15" t="str">
        <f>pivå!F96</f>
        <v xml:space="preserve">Blodfettssänkande läkemedelsbehandling </v>
      </c>
      <c r="G97" s="31">
        <f>pivå!AE96</f>
        <v>59.01947449</v>
      </c>
      <c r="H97" s="16">
        <f>pivå!J96</f>
        <v>57.827179739999998</v>
      </c>
      <c r="I97" s="16">
        <f>pivå!K96</f>
        <v>55.130710790000002</v>
      </c>
      <c r="J97" s="16">
        <f>pivå!L96</f>
        <v>62.206488759999999</v>
      </c>
      <c r="K97" s="16">
        <f>pivå!M96</f>
        <v>65.021922189999998</v>
      </c>
      <c r="L97" s="16">
        <f>pivå!N96</f>
        <v>57.64833067</v>
      </c>
      <c r="M97" s="16">
        <f>pivå!O96</f>
        <v>66.384803390000002</v>
      </c>
      <c r="N97" s="16">
        <f>pivå!P96</f>
        <v>58.84887878</v>
      </c>
      <c r="O97" s="16">
        <f>pivå!Q96</f>
        <v>51.177586589999997</v>
      </c>
      <c r="P97" s="16">
        <f>pivå!R96</f>
        <v>56.092472090000001</v>
      </c>
      <c r="Q97" s="16">
        <f>pivå!S96</f>
        <v>61.390017239999999</v>
      </c>
      <c r="R97" s="16">
        <f>pivå!T96</f>
        <v>54.52967821</v>
      </c>
      <c r="S97" s="16">
        <f>pivå!U96</f>
        <v>55.61038791</v>
      </c>
      <c r="T97" s="16">
        <f>pivå!V96</f>
        <v>61.997610999999999</v>
      </c>
      <c r="U97" s="16">
        <f>pivå!W96</f>
        <v>61.371930210000002</v>
      </c>
      <c r="V97" s="16">
        <f>pivå!X96</f>
        <v>65.949556119999997</v>
      </c>
      <c r="W97" s="16">
        <f>pivå!Y96</f>
        <v>57.487065479999998</v>
      </c>
      <c r="X97" s="16">
        <f>pivå!Z96</f>
        <v>58.105046129999998</v>
      </c>
      <c r="Y97" s="16">
        <f>pivå!AA96</f>
        <v>60.741122369999999</v>
      </c>
      <c r="Z97" s="16">
        <f>pivå!AB96</f>
        <v>60.556957689999997</v>
      </c>
      <c r="AA97" s="16">
        <f>pivå!AC96</f>
        <v>63.11845769</v>
      </c>
      <c r="AB97" s="136">
        <f>pivå!AD96</f>
        <v>56.185988819999999</v>
      </c>
      <c r="AC97" s="149"/>
      <c r="AD97" s="154">
        <f>IF(Pilar!$B97=1,IF(pivå!AE96&gt;Tidigare_värde!AE96,-1,1),IF(pivå!AE96&lt;Tidigare_värde!AE96,-1,1))*((Tidigare_värde!AE96+1)/(Tidigare_värde!AE96+1))*((pivå!AE96+1)/(pivå!AE96+1))</f>
        <v>1</v>
      </c>
      <c r="AE97" s="153">
        <f>IF(Pilar!$B97=1,IF(pivå!J96&gt;Tidigare_värde!J96,-1,1),IF(pivå!J96&lt;Tidigare_värde!J96,-1,1))*((Tidigare_värde!J96+1)/(Tidigare_värde!J96+1))*((pivå!J96+1)/(pivå!J96+1))</f>
        <v>1</v>
      </c>
      <c r="AF97" s="153">
        <f>IF(Pilar!$B97=1,IF(pivå!K96&gt;Tidigare_värde!K96,-1,1),IF(pivå!K96&lt;Tidigare_värde!K96,-1,1))*((Tidigare_värde!K96+1)/(Tidigare_värde!K96+1))*((pivå!K96+1)/(pivå!K96+1))</f>
        <v>1</v>
      </c>
      <c r="AG97" s="153">
        <f>IF(Pilar!$B97=1,IF(pivå!L96&gt;Tidigare_värde!L96,-1,1),IF(pivå!L96&lt;Tidigare_värde!L96,-1,1))*((Tidigare_värde!L96+1)/(Tidigare_värde!L96+1))*((pivå!L96+1)/(pivå!L96+1))</f>
        <v>1</v>
      </c>
      <c r="AH97" s="153">
        <f>IF(Pilar!$B97=1,IF(pivå!M96&gt;Tidigare_värde!M96,-1,1),IF(pivå!M96&lt;Tidigare_värde!M96,-1,1))*((Tidigare_värde!M96+1)/(Tidigare_värde!M96+1))*((pivå!M96+1)/(pivå!M96+1))</f>
        <v>1</v>
      </c>
      <c r="AI97" s="153">
        <f>IF(Pilar!$B97=1,IF(pivå!N96&gt;Tidigare_värde!N96,-1,1),IF(pivå!N96&lt;Tidigare_värde!N96,-1,1))*((Tidigare_värde!N96+1)/(Tidigare_värde!N96+1))*((pivå!N96+1)/(pivå!N96+1))</f>
        <v>1</v>
      </c>
      <c r="AJ97" s="153">
        <f>IF(Pilar!$B97=1,IF(pivå!O96&gt;Tidigare_värde!O96,-1,1),IF(pivå!O96&lt;Tidigare_värde!O96,-1,1))*((Tidigare_värde!O96+1)/(Tidigare_värde!O96+1))*((pivå!O96+1)/(pivå!O96+1))</f>
        <v>1</v>
      </c>
      <c r="AK97" s="153">
        <f>IF(Pilar!$B97=1,IF(pivå!P96&gt;Tidigare_värde!P96,-1,1),IF(pivå!P96&lt;Tidigare_värde!P96,-1,1))*((Tidigare_värde!P96+1)/(Tidigare_värde!P96+1))*((pivå!P96+1)/(pivå!P96+1))</f>
        <v>1</v>
      </c>
      <c r="AL97" s="153">
        <f>IF(Pilar!$B97=1,IF(pivå!Q96&gt;Tidigare_värde!Q96,-1,1),IF(pivå!Q96&lt;Tidigare_värde!Q96,-1,1))*((Tidigare_värde!Q96+1)/(Tidigare_värde!Q96+1))*((pivå!Q96+1)/(pivå!Q96+1))</f>
        <v>1</v>
      </c>
      <c r="AM97" s="153">
        <f>IF(Pilar!$B97=1,IF(pivå!R96&gt;Tidigare_värde!R96,-1,1),IF(pivå!R96&lt;Tidigare_värde!R96,-1,1))*((Tidigare_värde!R96+1)/(Tidigare_värde!R96+1))*((pivå!R96+1)/(pivå!R96+1))</f>
        <v>1</v>
      </c>
      <c r="AN97" s="153">
        <f>IF(Pilar!$B97=1,IF(pivå!S96&gt;Tidigare_värde!S96,-1,1),IF(pivå!S96&lt;Tidigare_värde!S96,-1,1))*((Tidigare_värde!S96+1)/(Tidigare_värde!S96+1))*((pivå!S96+1)/(pivå!S96+1))</f>
        <v>1</v>
      </c>
      <c r="AO97" s="153">
        <f>IF(Pilar!$B97=1,IF(pivå!T96&gt;Tidigare_värde!T96,-1,1),IF(pivå!T96&lt;Tidigare_värde!T96,-1,1))*((Tidigare_värde!T96+1)/(Tidigare_värde!T96+1))*((pivå!T96+1)/(pivå!T96+1))</f>
        <v>1</v>
      </c>
      <c r="AP97" s="153">
        <f>IF(Pilar!$B97=1,IF(pivå!U96&gt;Tidigare_värde!U96,-1,1),IF(pivå!U96&lt;Tidigare_värde!U96,-1,1))*((Tidigare_värde!U96+1)/(Tidigare_värde!U96+1))*((pivå!U96+1)/(pivå!U96+1))</f>
        <v>1</v>
      </c>
      <c r="AQ97" s="153">
        <f>IF(Pilar!$B97=1,IF(pivå!V96&gt;Tidigare_värde!V96,-1,1),IF(pivå!V96&lt;Tidigare_värde!V96,-1,1))*((Tidigare_värde!V96+1)/(Tidigare_värde!V96+1))*((pivå!V96+1)/(pivå!V96+1))</f>
        <v>1</v>
      </c>
      <c r="AR97" s="153">
        <f>IF(Pilar!$B97=1,IF(pivå!W96&gt;Tidigare_värde!W96,-1,1),IF(pivå!W96&lt;Tidigare_värde!W96,-1,1))*((Tidigare_värde!W96+1)/(Tidigare_värde!W96+1))*((pivå!W96+1)/(pivå!W96+1))</f>
        <v>1</v>
      </c>
      <c r="AS97" s="153">
        <f>IF(Pilar!$B97=1,IF(pivå!X96&gt;Tidigare_värde!X96,-1,1),IF(pivå!X96&lt;Tidigare_värde!X96,-1,1))*((Tidigare_värde!X96+1)/(Tidigare_värde!X96+1))*((pivå!X96+1)/(pivå!X96+1))</f>
        <v>1</v>
      </c>
      <c r="AT97" s="153">
        <f>IF(Pilar!$B97=1,IF(pivå!Y96&gt;Tidigare_värde!Y96,-1,1),IF(pivå!Y96&lt;Tidigare_värde!Y96,-1,1))*((Tidigare_värde!Y96+1)/(Tidigare_värde!Y96+1))*((pivå!Y96+1)/(pivå!Y96+1))</f>
        <v>1</v>
      </c>
      <c r="AU97" s="153">
        <f>IF(Pilar!$B97=1,IF(pivå!Z96&gt;Tidigare_värde!Z96,-1,1),IF(pivå!Z96&lt;Tidigare_värde!Z96,-1,1))*((Tidigare_värde!Z96+1)/(Tidigare_värde!Z96+1))*((pivå!Z96+1)/(pivå!Z96+1))</f>
        <v>1</v>
      </c>
      <c r="AV97" s="153">
        <f>IF(Pilar!$B97=1,IF(pivå!AA96&gt;Tidigare_värde!AA96,-1,1),IF(pivå!AA96&lt;Tidigare_värde!AA96,-1,1))*((Tidigare_värde!AA96+1)/(Tidigare_värde!AA96+1))*((pivå!AA96+1)/(pivå!AA96+1))</f>
        <v>1</v>
      </c>
      <c r="AW97" s="153">
        <f>IF(Pilar!$B97=1,IF(pivå!AB96&gt;Tidigare_värde!AB96,-1,1),IF(pivå!AB96&lt;Tidigare_värde!AB96,-1,1))*((Tidigare_värde!AB96+1)/(Tidigare_värde!AB96+1))*((pivå!AB96+1)/(pivå!AB96+1))</f>
        <v>1</v>
      </c>
      <c r="AX97" s="153">
        <f>IF(Pilar!$B97=1,IF(pivå!AC96&gt;Tidigare_värde!AC96,-1,1),IF(pivå!AC96&lt;Tidigare_värde!AC96,-1,1))*((Tidigare_värde!AC96+1)/(Tidigare_värde!AC96+1))*((pivå!AC96+1)/(pivå!AC96+1))</f>
        <v>1</v>
      </c>
      <c r="AY97" s="153">
        <f>IF(Pilar!$B97=1,IF(pivå!AD96&gt;Tidigare_värde!AD96,-1,1),IF(pivå!AD96&lt;Tidigare_värde!AD96,-1,1))*((Tidigare_värde!AD96+1)/(Tidigare_värde!AD96+1))*((pivå!AD96+1)/(pivå!AD96+1))</f>
        <v>1</v>
      </c>
      <c r="AZ97" s="17"/>
      <c r="BA97" s="17"/>
      <c r="BB97" s="17"/>
      <c r="BC97" s="17"/>
      <c r="BD97" s="17"/>
      <c r="BE97" s="17"/>
      <c r="BF97" s="17"/>
      <c r="BG97" s="18">
        <f t="shared" si="10"/>
        <v>61.390017239999999</v>
      </c>
      <c r="BH97" s="18" t="e">
        <f t="shared" si="11"/>
        <v>#DIV/0!</v>
      </c>
      <c r="BI97" s="19">
        <f t="shared" si="12"/>
        <v>61.371930210000002</v>
      </c>
      <c r="BJ97" s="19">
        <f t="shared" si="13"/>
        <v>57.64833067</v>
      </c>
      <c r="BM97" s="21">
        <f t="shared" si="14"/>
        <v>66.384803390000002</v>
      </c>
      <c r="BN97" s="22">
        <f t="shared" si="15"/>
        <v>51.177586589999997</v>
      </c>
    </row>
    <row r="98" spans="1:66" s="20" customFormat="1" ht="10.5" customHeight="1">
      <c r="A98" s="116">
        <f t="shared" si="16"/>
        <v>32.542857142857144</v>
      </c>
      <c r="B98" s="105">
        <f>pivå!I97</f>
        <v>0</v>
      </c>
      <c r="C98" s="120" t="str">
        <f>pivå!G97</f>
        <v>Ny</v>
      </c>
      <c r="D98" s="103">
        <f>pivå!C97</f>
        <v>0</v>
      </c>
      <c r="E98" s="112">
        <f>pivå!D97</f>
        <v>58</v>
      </c>
      <c r="F98" s="15" t="str">
        <f>pivå!F97</f>
        <v>Måluppfyllelse för blodsockervärde (HbA1c) - barn. Flickor</v>
      </c>
      <c r="G98" s="33">
        <f>pivå!AE97</f>
        <v>30.8</v>
      </c>
      <c r="H98" s="16">
        <f>pivå!J97</f>
        <v>21.5</v>
      </c>
      <c r="I98" s="16">
        <f>pivå!K97</f>
        <v>47.3</v>
      </c>
      <c r="J98" s="16">
        <f>pivå!L97</f>
        <v>28.1</v>
      </c>
      <c r="K98" s="16">
        <f>pivå!M97</f>
        <v>51.1</v>
      </c>
      <c r="L98" s="16">
        <f>pivå!N97</f>
        <v>24.6</v>
      </c>
      <c r="M98" s="16">
        <f>pivå!O97</f>
        <v>62.2</v>
      </c>
      <c r="N98" s="16">
        <f>pivå!P97</f>
        <v>38.5</v>
      </c>
      <c r="O98" s="16">
        <f>pivå!Q97</f>
        <v>25</v>
      </c>
      <c r="P98" s="16">
        <f>pivå!R97</f>
        <v>27.4</v>
      </c>
      <c r="Q98" s="16">
        <f>pivå!S97</f>
        <v>27.1</v>
      </c>
      <c r="R98" s="16">
        <f>pivå!T97</f>
        <v>29.6</v>
      </c>
      <c r="S98" s="16">
        <f>pivå!U97</f>
        <v>24.1</v>
      </c>
      <c r="T98" s="16">
        <f>pivå!V97</f>
        <v>26.6</v>
      </c>
      <c r="U98" s="16">
        <f>pivå!W97</f>
        <v>33.299999999999997</v>
      </c>
      <c r="V98" s="16">
        <f>pivå!X97</f>
        <v>47.6</v>
      </c>
      <c r="W98" s="16">
        <f>pivå!Y97</f>
        <v>29.3</v>
      </c>
      <c r="X98" s="16">
        <f>pivå!Z97</f>
        <v>34</v>
      </c>
      <c r="Y98" s="16">
        <f>pivå!AA97</f>
        <v>30</v>
      </c>
      <c r="Z98" s="16">
        <f>pivå!AB97</f>
        <v>29.6</v>
      </c>
      <c r="AA98" s="16">
        <f>pivå!AC97</f>
        <v>21.3</v>
      </c>
      <c r="AB98" s="136">
        <f>pivå!AD97</f>
        <v>25.2</v>
      </c>
      <c r="AC98" s="149"/>
      <c r="AD98" s="154" t="e">
        <f>IF(Pilar!$B98=1,IF(pivå!AE97&gt;Tidigare_värde!AE97,-1,1),IF(pivå!AE97&lt;Tidigare_värde!AE97,-1,1))*((Tidigare_värde!AE97+1)/(Tidigare_värde!AE97+1))*((pivå!AE97+1)/(pivå!AE97+1))</f>
        <v>#VALUE!</v>
      </c>
      <c r="AE98" s="153" t="e">
        <f>IF(Pilar!$B98=1,IF(pivå!J97&gt;Tidigare_värde!J97,-1,1),IF(pivå!J97&lt;Tidigare_värde!J97,-1,1))*((Tidigare_värde!J97+1)/(Tidigare_värde!J97+1))*((pivå!J97+1)/(pivå!J97+1))</f>
        <v>#VALUE!</v>
      </c>
      <c r="AF98" s="153" t="e">
        <f>IF(Pilar!$B98=1,IF(pivå!K97&gt;Tidigare_värde!K97,-1,1),IF(pivå!K97&lt;Tidigare_värde!K97,-1,1))*((Tidigare_värde!K97+1)/(Tidigare_värde!K97+1))*((pivå!K97+1)/(pivå!K97+1))</f>
        <v>#VALUE!</v>
      </c>
      <c r="AG98" s="153" t="e">
        <f>IF(Pilar!$B98=1,IF(pivå!L97&gt;Tidigare_värde!L97,-1,1),IF(pivå!L97&lt;Tidigare_värde!L97,-1,1))*((Tidigare_värde!L97+1)/(Tidigare_värde!L97+1))*((pivå!L97+1)/(pivå!L97+1))</f>
        <v>#VALUE!</v>
      </c>
      <c r="AH98" s="153" t="e">
        <f>IF(Pilar!$B98=1,IF(pivå!M97&gt;Tidigare_värde!M97,-1,1),IF(pivå!M97&lt;Tidigare_värde!M97,-1,1))*((Tidigare_värde!M97+1)/(Tidigare_värde!M97+1))*((pivå!M97+1)/(pivå!M97+1))</f>
        <v>#VALUE!</v>
      </c>
      <c r="AI98" s="153" t="e">
        <f>IF(Pilar!$B98=1,IF(pivå!N97&gt;Tidigare_värde!N97,-1,1),IF(pivå!N97&lt;Tidigare_värde!N97,-1,1))*((Tidigare_värde!N97+1)/(Tidigare_värde!N97+1))*((pivå!N97+1)/(pivå!N97+1))</f>
        <v>#VALUE!</v>
      </c>
      <c r="AJ98" s="153" t="e">
        <f>IF(Pilar!$B98=1,IF(pivå!O97&gt;Tidigare_värde!O97,-1,1),IF(pivå!O97&lt;Tidigare_värde!O97,-1,1))*((Tidigare_värde!O97+1)/(Tidigare_värde!O97+1))*((pivå!O97+1)/(pivå!O97+1))</f>
        <v>#VALUE!</v>
      </c>
      <c r="AK98" s="153" t="e">
        <f>IF(Pilar!$B98=1,IF(pivå!P97&gt;Tidigare_värde!P97,-1,1),IF(pivå!P97&lt;Tidigare_värde!P97,-1,1))*((Tidigare_värde!P97+1)/(Tidigare_värde!P97+1))*((pivå!P97+1)/(pivå!P97+1))</f>
        <v>#VALUE!</v>
      </c>
      <c r="AL98" s="153" t="e">
        <f>IF(Pilar!$B98=1,IF(pivå!Q97&gt;Tidigare_värde!Q97,-1,1),IF(pivå!Q97&lt;Tidigare_värde!Q97,-1,1))*((Tidigare_värde!Q97+1)/(Tidigare_värde!Q97+1))*((pivå!Q97+1)/(pivå!Q97+1))</f>
        <v>#VALUE!</v>
      </c>
      <c r="AM98" s="153" t="e">
        <f>IF(Pilar!$B98=1,IF(pivå!R97&gt;Tidigare_värde!R97,-1,1),IF(pivå!R97&lt;Tidigare_värde!R97,-1,1))*((Tidigare_värde!R97+1)/(Tidigare_värde!R97+1))*((pivå!R97+1)/(pivå!R97+1))</f>
        <v>#VALUE!</v>
      </c>
      <c r="AN98" s="153" t="e">
        <f>IF(Pilar!$B98=1,IF(pivå!S97&gt;Tidigare_värde!S97,-1,1),IF(pivå!S97&lt;Tidigare_värde!S97,-1,1))*((Tidigare_värde!S97+1)/(Tidigare_värde!S97+1))*((pivå!S97+1)/(pivå!S97+1))</f>
        <v>#VALUE!</v>
      </c>
      <c r="AO98" s="153" t="e">
        <f>IF(Pilar!$B98=1,IF(pivå!T97&gt;Tidigare_värde!T97,-1,1),IF(pivå!T97&lt;Tidigare_värde!T97,-1,1))*((Tidigare_värde!T97+1)/(Tidigare_värde!T97+1))*((pivå!T97+1)/(pivå!T97+1))</f>
        <v>#VALUE!</v>
      </c>
      <c r="AP98" s="153" t="e">
        <f>IF(Pilar!$B98=1,IF(pivå!U97&gt;Tidigare_värde!U97,-1,1),IF(pivå!U97&lt;Tidigare_värde!U97,-1,1))*((Tidigare_värde!U97+1)/(Tidigare_värde!U97+1))*((pivå!U97+1)/(pivå!U97+1))</f>
        <v>#VALUE!</v>
      </c>
      <c r="AQ98" s="153" t="e">
        <f>IF(Pilar!$B98=1,IF(pivå!V97&gt;Tidigare_värde!V97,-1,1),IF(pivå!V97&lt;Tidigare_värde!V97,-1,1))*((Tidigare_värde!V97+1)/(Tidigare_värde!V97+1))*((pivå!V97+1)/(pivå!V97+1))</f>
        <v>#VALUE!</v>
      </c>
      <c r="AR98" s="153" t="e">
        <f>IF(Pilar!$B98=1,IF(pivå!W97&gt;Tidigare_värde!W97,-1,1),IF(pivå!W97&lt;Tidigare_värde!W97,-1,1))*((Tidigare_värde!W97+1)/(Tidigare_värde!W97+1))*((pivå!W97+1)/(pivå!W97+1))</f>
        <v>#VALUE!</v>
      </c>
      <c r="AS98" s="153" t="e">
        <f>IF(Pilar!$B98=1,IF(pivå!X97&gt;Tidigare_värde!X97,-1,1),IF(pivå!X97&lt;Tidigare_värde!X97,-1,1))*((Tidigare_värde!X97+1)/(Tidigare_värde!X97+1))*((pivå!X97+1)/(pivå!X97+1))</f>
        <v>#VALUE!</v>
      </c>
      <c r="AT98" s="153" t="e">
        <f>IF(Pilar!$B98=1,IF(pivå!Y97&gt;Tidigare_värde!Y97,-1,1),IF(pivå!Y97&lt;Tidigare_värde!Y97,-1,1))*((Tidigare_värde!Y97+1)/(Tidigare_värde!Y97+1))*((pivå!Y97+1)/(pivå!Y97+1))</f>
        <v>#VALUE!</v>
      </c>
      <c r="AU98" s="153" t="e">
        <f>IF(Pilar!$B98=1,IF(pivå!Z97&gt;Tidigare_värde!Z97,-1,1),IF(pivå!Z97&lt;Tidigare_värde!Z97,-1,1))*((Tidigare_värde!Z97+1)/(Tidigare_värde!Z97+1))*((pivå!Z97+1)/(pivå!Z97+1))</f>
        <v>#VALUE!</v>
      </c>
      <c r="AV98" s="153" t="e">
        <f>IF(Pilar!$B98=1,IF(pivå!AA97&gt;Tidigare_värde!AA97,-1,1),IF(pivå!AA97&lt;Tidigare_värde!AA97,-1,1))*((Tidigare_värde!AA97+1)/(Tidigare_värde!AA97+1))*((pivå!AA97+1)/(pivå!AA97+1))</f>
        <v>#VALUE!</v>
      </c>
      <c r="AW98" s="153" t="e">
        <f>IF(Pilar!$B98=1,IF(pivå!AB97&gt;Tidigare_värde!AB97,-1,1),IF(pivå!AB97&lt;Tidigare_värde!AB97,-1,1))*((Tidigare_värde!AB97+1)/(Tidigare_värde!AB97+1))*((pivå!AB97+1)/(pivå!AB97+1))</f>
        <v>#VALUE!</v>
      </c>
      <c r="AX98" s="153" t="e">
        <f>IF(Pilar!$B98=1,IF(pivå!AC97&gt;Tidigare_värde!AC97,-1,1),IF(pivå!AC97&lt;Tidigare_värde!AC97,-1,1))*((Tidigare_värde!AC97+1)/(Tidigare_värde!AC97+1))*((pivå!AC97+1)/(pivå!AC97+1))</f>
        <v>#VALUE!</v>
      </c>
      <c r="AY98" s="153" t="e">
        <f>IF(Pilar!$B98=1,IF(pivå!AD97&gt;Tidigare_värde!AD97,-1,1),IF(pivå!AD97&lt;Tidigare_värde!AD97,-1,1))*((Tidigare_värde!AD97+1)/(Tidigare_värde!AD97+1))*((pivå!AD97+1)/(pivå!AD97+1))</f>
        <v>#VALUE!</v>
      </c>
      <c r="AZ98" s="17"/>
      <c r="BA98" s="17"/>
      <c r="BB98" s="17"/>
      <c r="BC98" s="17"/>
      <c r="BD98" s="17"/>
      <c r="BE98" s="17"/>
      <c r="BF98" s="17"/>
      <c r="BG98" s="18">
        <f t="shared" si="10"/>
        <v>33.299999999999997</v>
      </c>
      <c r="BH98" s="18" t="e">
        <f t="shared" si="11"/>
        <v>#DIV/0!</v>
      </c>
      <c r="BI98" s="19">
        <f t="shared" si="12"/>
        <v>30</v>
      </c>
      <c r="BJ98" s="19">
        <f t="shared" si="13"/>
        <v>27.1</v>
      </c>
      <c r="BM98" s="21">
        <f t="shared" si="14"/>
        <v>62.2</v>
      </c>
      <c r="BN98" s="22">
        <f t="shared" si="15"/>
        <v>21.3</v>
      </c>
    </row>
    <row r="99" spans="1:66" s="20" customFormat="1" ht="10.5" customHeight="1">
      <c r="A99" s="116">
        <f t="shared" si="16"/>
        <v>33.390476190476193</v>
      </c>
      <c r="B99" s="105">
        <f>pivå!I98</f>
        <v>0</v>
      </c>
      <c r="C99" s="120" t="str">
        <f>pivå!G98</f>
        <v>Ny</v>
      </c>
      <c r="D99" s="103">
        <f>pivå!C98</f>
        <v>0</v>
      </c>
      <c r="E99" s="112">
        <f>pivå!D98</f>
        <v>0</v>
      </c>
      <c r="F99" s="15" t="str">
        <f>pivå!F98</f>
        <v>Måluppfyllelse för blodsockervärde (HbA1c) - barn. Pojkar</v>
      </c>
      <c r="G99" s="31">
        <f>pivå!AE98</f>
        <v>33</v>
      </c>
      <c r="H99" s="16">
        <f>pivå!J98</f>
        <v>34.200000000000003</v>
      </c>
      <c r="I99" s="16">
        <f>pivå!K98</f>
        <v>53.1</v>
      </c>
      <c r="J99" s="16">
        <f>pivå!L98</f>
        <v>36.6</v>
      </c>
      <c r="K99" s="16">
        <f>pivå!M98</f>
        <v>50.5</v>
      </c>
      <c r="L99" s="16">
        <f>pivå!N98</f>
        <v>26.6</v>
      </c>
      <c r="M99" s="16">
        <f>pivå!O98</f>
        <v>62.5</v>
      </c>
      <c r="N99" s="16">
        <f>pivå!P98</f>
        <v>24.4</v>
      </c>
      <c r="O99" s="16">
        <f>pivå!Q98</f>
        <v>44</v>
      </c>
      <c r="P99" s="16">
        <f>pivå!R98</f>
        <v>20</v>
      </c>
      <c r="Q99" s="16">
        <f>pivå!S98</f>
        <v>36.799999999999997</v>
      </c>
      <c r="R99" s="16">
        <f>pivå!T98</f>
        <v>20.5</v>
      </c>
      <c r="S99" s="16">
        <f>pivå!U98</f>
        <v>26.1</v>
      </c>
      <c r="T99" s="16">
        <f>pivå!V98</f>
        <v>21.3</v>
      </c>
      <c r="U99" s="16">
        <f>pivå!W98</f>
        <v>36.4</v>
      </c>
      <c r="V99" s="16">
        <f>pivå!X98</f>
        <v>40</v>
      </c>
      <c r="W99" s="16">
        <f>pivå!Y98</f>
        <v>27.7</v>
      </c>
      <c r="X99" s="16">
        <f>pivå!Z98</f>
        <v>31.5</v>
      </c>
      <c r="Y99" s="16">
        <f>pivå!AA98</f>
        <v>34.200000000000003</v>
      </c>
      <c r="Z99" s="16">
        <f>pivå!AB98</f>
        <v>33.299999999999997</v>
      </c>
      <c r="AA99" s="16">
        <f>pivå!AC98</f>
        <v>19.2</v>
      </c>
      <c r="AB99" s="136">
        <f>pivå!AD98</f>
        <v>22.3</v>
      </c>
      <c r="AC99" s="149"/>
      <c r="AD99" s="154" t="e">
        <f>IF(Pilar!$B99=1,IF(pivå!AE98&gt;Tidigare_värde!AE98,-1,1),IF(pivå!AE98&lt;Tidigare_värde!AE98,-1,1))*((Tidigare_värde!AE98+1)/(Tidigare_värde!AE98+1))*((pivå!AE98+1)/(pivå!AE98+1))</f>
        <v>#VALUE!</v>
      </c>
      <c r="AE99" s="153" t="e">
        <f>IF(Pilar!$B99=1,IF(pivå!J98&gt;Tidigare_värde!J98,-1,1),IF(pivå!J98&lt;Tidigare_värde!J98,-1,1))*((Tidigare_värde!J98+1)/(Tidigare_värde!J98+1))*((pivå!J98+1)/(pivå!J98+1))</f>
        <v>#VALUE!</v>
      </c>
      <c r="AF99" s="153" t="e">
        <f>IF(Pilar!$B99=1,IF(pivå!K98&gt;Tidigare_värde!K98,-1,1),IF(pivå!K98&lt;Tidigare_värde!K98,-1,1))*((Tidigare_värde!K98+1)/(Tidigare_värde!K98+1))*((pivå!K98+1)/(pivå!K98+1))</f>
        <v>#VALUE!</v>
      </c>
      <c r="AG99" s="153" t="e">
        <f>IF(Pilar!$B99=1,IF(pivå!L98&gt;Tidigare_värde!L98,-1,1),IF(pivå!L98&lt;Tidigare_värde!L98,-1,1))*((Tidigare_värde!L98+1)/(Tidigare_värde!L98+1))*((pivå!L98+1)/(pivå!L98+1))</f>
        <v>#VALUE!</v>
      </c>
      <c r="AH99" s="153" t="e">
        <f>IF(Pilar!$B99=1,IF(pivå!M98&gt;Tidigare_värde!M98,-1,1),IF(pivå!M98&lt;Tidigare_värde!M98,-1,1))*((Tidigare_värde!M98+1)/(Tidigare_värde!M98+1))*((pivå!M98+1)/(pivå!M98+1))</f>
        <v>#VALUE!</v>
      </c>
      <c r="AI99" s="153" t="e">
        <f>IF(Pilar!$B99=1,IF(pivå!N98&gt;Tidigare_värde!N98,-1,1),IF(pivå!N98&lt;Tidigare_värde!N98,-1,1))*((Tidigare_värde!N98+1)/(Tidigare_värde!N98+1))*((pivå!N98+1)/(pivå!N98+1))</f>
        <v>#VALUE!</v>
      </c>
      <c r="AJ99" s="153" t="e">
        <f>IF(Pilar!$B99=1,IF(pivå!O98&gt;Tidigare_värde!O98,-1,1),IF(pivå!O98&lt;Tidigare_värde!O98,-1,1))*((Tidigare_värde!O98+1)/(Tidigare_värde!O98+1))*((pivå!O98+1)/(pivå!O98+1))</f>
        <v>#VALUE!</v>
      </c>
      <c r="AK99" s="153" t="e">
        <f>IF(Pilar!$B99=1,IF(pivå!P98&gt;Tidigare_värde!P98,-1,1),IF(pivå!P98&lt;Tidigare_värde!P98,-1,1))*((Tidigare_värde!P98+1)/(Tidigare_värde!P98+1))*((pivå!P98+1)/(pivå!P98+1))</f>
        <v>#VALUE!</v>
      </c>
      <c r="AL99" s="153" t="e">
        <f>IF(Pilar!$B99=1,IF(pivå!Q98&gt;Tidigare_värde!Q98,-1,1),IF(pivå!Q98&lt;Tidigare_värde!Q98,-1,1))*((Tidigare_värde!Q98+1)/(Tidigare_värde!Q98+1))*((pivå!Q98+1)/(pivå!Q98+1))</f>
        <v>#VALUE!</v>
      </c>
      <c r="AM99" s="153" t="e">
        <f>IF(Pilar!$B99=1,IF(pivå!R98&gt;Tidigare_värde!R98,-1,1),IF(pivå!R98&lt;Tidigare_värde!R98,-1,1))*((Tidigare_värde!R98+1)/(Tidigare_värde!R98+1))*((pivå!R98+1)/(pivå!R98+1))</f>
        <v>#VALUE!</v>
      </c>
      <c r="AN99" s="153" t="e">
        <f>IF(Pilar!$B99=1,IF(pivå!S98&gt;Tidigare_värde!S98,-1,1),IF(pivå!S98&lt;Tidigare_värde!S98,-1,1))*((Tidigare_värde!S98+1)/(Tidigare_värde!S98+1))*((pivå!S98+1)/(pivå!S98+1))</f>
        <v>#VALUE!</v>
      </c>
      <c r="AO99" s="153" t="e">
        <f>IF(Pilar!$B99=1,IF(pivå!T98&gt;Tidigare_värde!T98,-1,1),IF(pivå!T98&lt;Tidigare_värde!T98,-1,1))*((Tidigare_värde!T98+1)/(Tidigare_värde!T98+1))*((pivå!T98+1)/(pivå!T98+1))</f>
        <v>#VALUE!</v>
      </c>
      <c r="AP99" s="153" t="e">
        <f>IF(Pilar!$B99=1,IF(pivå!U98&gt;Tidigare_värde!U98,-1,1),IF(pivå!U98&lt;Tidigare_värde!U98,-1,1))*((Tidigare_värde!U98+1)/(Tidigare_värde!U98+1))*((pivå!U98+1)/(pivå!U98+1))</f>
        <v>#VALUE!</v>
      </c>
      <c r="AQ99" s="153" t="e">
        <f>IF(Pilar!$B99=1,IF(pivå!V98&gt;Tidigare_värde!V98,-1,1),IF(pivå!V98&lt;Tidigare_värde!V98,-1,1))*((Tidigare_värde!V98+1)/(Tidigare_värde!V98+1))*((pivå!V98+1)/(pivå!V98+1))</f>
        <v>#VALUE!</v>
      </c>
      <c r="AR99" s="153" t="e">
        <f>IF(Pilar!$B99=1,IF(pivå!W98&gt;Tidigare_värde!W98,-1,1),IF(pivå!W98&lt;Tidigare_värde!W98,-1,1))*((Tidigare_värde!W98+1)/(Tidigare_värde!W98+1))*((pivå!W98+1)/(pivå!W98+1))</f>
        <v>#VALUE!</v>
      </c>
      <c r="AS99" s="153" t="e">
        <f>IF(Pilar!$B99=1,IF(pivå!X98&gt;Tidigare_värde!X98,-1,1),IF(pivå!X98&lt;Tidigare_värde!X98,-1,1))*((Tidigare_värde!X98+1)/(Tidigare_värde!X98+1))*((pivå!X98+1)/(pivå!X98+1))</f>
        <v>#VALUE!</v>
      </c>
      <c r="AT99" s="153" t="e">
        <f>IF(Pilar!$B99=1,IF(pivå!Y98&gt;Tidigare_värde!Y98,-1,1),IF(pivå!Y98&lt;Tidigare_värde!Y98,-1,1))*((Tidigare_värde!Y98+1)/(Tidigare_värde!Y98+1))*((pivå!Y98+1)/(pivå!Y98+1))</f>
        <v>#VALUE!</v>
      </c>
      <c r="AU99" s="153" t="e">
        <f>IF(Pilar!$B99=1,IF(pivå!Z98&gt;Tidigare_värde!Z98,-1,1),IF(pivå!Z98&lt;Tidigare_värde!Z98,-1,1))*((Tidigare_värde!Z98+1)/(Tidigare_värde!Z98+1))*((pivå!Z98+1)/(pivå!Z98+1))</f>
        <v>#VALUE!</v>
      </c>
      <c r="AV99" s="153" t="e">
        <f>IF(Pilar!$B99=1,IF(pivå!AA98&gt;Tidigare_värde!AA98,-1,1),IF(pivå!AA98&lt;Tidigare_värde!AA98,-1,1))*((Tidigare_värde!AA98+1)/(Tidigare_värde!AA98+1))*((pivå!AA98+1)/(pivå!AA98+1))</f>
        <v>#VALUE!</v>
      </c>
      <c r="AW99" s="153" t="e">
        <f>IF(Pilar!$B99=1,IF(pivå!AB98&gt;Tidigare_värde!AB98,-1,1),IF(pivå!AB98&lt;Tidigare_värde!AB98,-1,1))*((Tidigare_värde!AB98+1)/(Tidigare_värde!AB98+1))*((pivå!AB98+1)/(pivå!AB98+1))</f>
        <v>#VALUE!</v>
      </c>
      <c r="AX99" s="153" t="e">
        <f>IF(Pilar!$B99=1,IF(pivå!AC98&gt;Tidigare_värde!AC98,-1,1),IF(pivå!AC98&lt;Tidigare_värde!AC98,-1,1))*((Tidigare_värde!AC98+1)/(Tidigare_värde!AC98+1))*((pivå!AC98+1)/(pivå!AC98+1))</f>
        <v>#VALUE!</v>
      </c>
      <c r="AY99" s="153" t="e">
        <f>IF(Pilar!$B99=1,IF(pivå!AD98&gt;Tidigare_värde!AD98,-1,1),IF(pivå!AD98&lt;Tidigare_värde!AD98,-1,1))*((Tidigare_värde!AD98+1)/(Tidigare_värde!AD98+1))*((pivå!AD98+1)/(pivå!AD98+1))</f>
        <v>#VALUE!</v>
      </c>
      <c r="AZ99" s="17"/>
      <c r="BA99" s="17"/>
      <c r="BB99" s="17"/>
      <c r="BC99" s="17"/>
      <c r="BD99" s="17"/>
      <c r="BE99" s="17"/>
      <c r="BF99" s="17"/>
      <c r="BG99" s="18">
        <f t="shared" si="10"/>
        <v>36.6</v>
      </c>
      <c r="BH99" s="18" t="e">
        <f t="shared" si="11"/>
        <v>#DIV/0!</v>
      </c>
      <c r="BI99" s="19">
        <f t="shared" si="12"/>
        <v>36.4</v>
      </c>
      <c r="BJ99" s="19">
        <f t="shared" si="13"/>
        <v>26.6</v>
      </c>
      <c r="BM99" s="21">
        <f t="shared" si="14"/>
        <v>62.5</v>
      </c>
      <c r="BN99" s="22">
        <f t="shared" si="15"/>
        <v>19.2</v>
      </c>
    </row>
    <row r="100" spans="1:66" s="20" customFormat="1" ht="10.5" customHeight="1">
      <c r="A100" s="116">
        <f t="shared" si="16"/>
        <v>33.071428571428577</v>
      </c>
      <c r="B100" s="105">
        <f>pivå!I99</f>
        <v>0</v>
      </c>
      <c r="C100" s="120" t="str">
        <f>pivå!G99</f>
        <v>Ny</v>
      </c>
      <c r="D100" s="103">
        <f>pivå!C99</f>
        <v>0</v>
      </c>
      <c r="E100" s="112">
        <f>pivå!D99</f>
        <v>0</v>
      </c>
      <c r="F100" s="15" t="str">
        <f>pivå!F99</f>
        <v>Måluppfyllelse för blodsockervärde (HbA1c) - barn</v>
      </c>
      <c r="G100" s="33">
        <f>pivå!AE99</f>
        <v>31.9</v>
      </c>
      <c r="H100" s="16">
        <f>pivå!J99</f>
        <v>31.1</v>
      </c>
      <c r="I100" s="16">
        <f>pivå!K99</f>
        <v>50.6</v>
      </c>
      <c r="J100" s="16">
        <f>pivå!L99</f>
        <v>32.200000000000003</v>
      </c>
      <c r="K100" s="16">
        <f>pivå!M99</f>
        <v>50.8</v>
      </c>
      <c r="L100" s="16">
        <f>pivå!N99</f>
        <v>25.6</v>
      </c>
      <c r="M100" s="16">
        <f>pivå!O99</f>
        <v>62.3</v>
      </c>
      <c r="N100" s="16">
        <f>pivå!P99</f>
        <v>31.1</v>
      </c>
      <c r="O100" s="16">
        <f>pivå!Q99</f>
        <v>34</v>
      </c>
      <c r="P100" s="16">
        <f>pivå!R99</f>
        <v>23.6</v>
      </c>
      <c r="Q100" s="16">
        <f>pivå!S99</f>
        <v>32.299999999999997</v>
      </c>
      <c r="R100" s="16">
        <f>pivå!T99</f>
        <v>24.6</v>
      </c>
      <c r="S100" s="16">
        <f>pivå!U99</f>
        <v>25.1</v>
      </c>
      <c r="T100" s="16">
        <f>pivå!V99</f>
        <v>23.7</v>
      </c>
      <c r="U100" s="16">
        <f>pivå!W99</f>
        <v>35</v>
      </c>
      <c r="V100" s="16">
        <f>pivå!X99</f>
        <v>43.4</v>
      </c>
      <c r="W100" s="16">
        <f>pivå!Y99</f>
        <v>28.4</v>
      </c>
      <c r="X100" s="16">
        <f>pivå!Z99</f>
        <v>32.6</v>
      </c>
      <c r="Y100" s="16">
        <f>pivå!AA99</f>
        <v>32.299999999999997</v>
      </c>
      <c r="Z100" s="16">
        <f>pivå!AB99</f>
        <v>31.6</v>
      </c>
      <c r="AA100" s="16">
        <f>pivå!AC99</f>
        <v>20.2</v>
      </c>
      <c r="AB100" s="136">
        <f>pivå!AD99</f>
        <v>24</v>
      </c>
      <c r="AC100" s="149"/>
      <c r="AD100" s="154" t="e">
        <f>IF(Pilar!$B100=1,IF(pivå!AE99&gt;Tidigare_värde!AE99,-1,1),IF(pivå!AE99&lt;Tidigare_värde!AE99,-1,1))*((Tidigare_värde!AE99+1)/(Tidigare_värde!AE99+1))*((pivå!AE99+1)/(pivå!AE99+1))</f>
        <v>#VALUE!</v>
      </c>
      <c r="AE100" s="153" t="e">
        <f>IF(Pilar!$B100=1,IF(pivå!J99&gt;Tidigare_värde!J99,-1,1),IF(pivå!J99&lt;Tidigare_värde!J99,-1,1))*((Tidigare_värde!J99+1)/(Tidigare_värde!J99+1))*((pivå!J99+1)/(pivå!J99+1))</f>
        <v>#VALUE!</v>
      </c>
      <c r="AF100" s="153" t="e">
        <f>IF(Pilar!$B100=1,IF(pivå!K99&gt;Tidigare_värde!K99,-1,1),IF(pivå!K99&lt;Tidigare_värde!K99,-1,1))*((Tidigare_värde!K99+1)/(Tidigare_värde!K99+1))*((pivå!K99+1)/(pivå!K99+1))</f>
        <v>#VALUE!</v>
      </c>
      <c r="AG100" s="153" t="e">
        <f>IF(Pilar!$B100=1,IF(pivå!L99&gt;Tidigare_värde!L99,-1,1),IF(pivå!L99&lt;Tidigare_värde!L99,-1,1))*((Tidigare_värde!L99+1)/(Tidigare_värde!L99+1))*((pivå!L99+1)/(pivå!L99+1))</f>
        <v>#VALUE!</v>
      </c>
      <c r="AH100" s="153" t="e">
        <f>IF(Pilar!$B100=1,IF(pivå!M99&gt;Tidigare_värde!M99,-1,1),IF(pivå!M99&lt;Tidigare_värde!M99,-1,1))*((Tidigare_värde!M99+1)/(Tidigare_värde!M99+1))*((pivå!M99+1)/(pivå!M99+1))</f>
        <v>#VALUE!</v>
      </c>
      <c r="AI100" s="153" t="e">
        <f>IF(Pilar!$B100=1,IF(pivå!N99&gt;Tidigare_värde!N99,-1,1),IF(pivå!N99&lt;Tidigare_värde!N99,-1,1))*((Tidigare_värde!N99+1)/(Tidigare_värde!N99+1))*((pivå!N99+1)/(pivå!N99+1))</f>
        <v>#VALUE!</v>
      </c>
      <c r="AJ100" s="153" t="e">
        <f>IF(Pilar!$B100=1,IF(pivå!O99&gt;Tidigare_värde!O99,-1,1),IF(pivå!O99&lt;Tidigare_värde!O99,-1,1))*((Tidigare_värde!O99+1)/(Tidigare_värde!O99+1))*((pivå!O99+1)/(pivå!O99+1))</f>
        <v>#VALUE!</v>
      </c>
      <c r="AK100" s="153" t="e">
        <f>IF(Pilar!$B100=1,IF(pivå!P99&gt;Tidigare_värde!P99,-1,1),IF(pivå!P99&lt;Tidigare_värde!P99,-1,1))*((Tidigare_värde!P99+1)/(Tidigare_värde!P99+1))*((pivå!P99+1)/(pivå!P99+1))</f>
        <v>#VALUE!</v>
      </c>
      <c r="AL100" s="153" t="e">
        <f>IF(Pilar!$B100=1,IF(pivå!Q99&gt;Tidigare_värde!Q99,-1,1),IF(pivå!Q99&lt;Tidigare_värde!Q99,-1,1))*((Tidigare_värde!Q99+1)/(Tidigare_värde!Q99+1))*((pivå!Q99+1)/(pivå!Q99+1))</f>
        <v>#VALUE!</v>
      </c>
      <c r="AM100" s="153" t="e">
        <f>IF(Pilar!$B100=1,IF(pivå!R99&gt;Tidigare_värde!R99,-1,1),IF(pivå!R99&lt;Tidigare_värde!R99,-1,1))*((Tidigare_värde!R99+1)/(Tidigare_värde!R99+1))*((pivå!R99+1)/(pivå!R99+1))</f>
        <v>#VALUE!</v>
      </c>
      <c r="AN100" s="153" t="e">
        <f>IF(Pilar!$B100=1,IF(pivå!S99&gt;Tidigare_värde!S99,-1,1),IF(pivå!S99&lt;Tidigare_värde!S99,-1,1))*((Tidigare_värde!S99+1)/(Tidigare_värde!S99+1))*((pivå!S99+1)/(pivå!S99+1))</f>
        <v>#VALUE!</v>
      </c>
      <c r="AO100" s="153" t="e">
        <f>IF(Pilar!$B100=1,IF(pivå!T99&gt;Tidigare_värde!T99,-1,1),IF(pivå!T99&lt;Tidigare_värde!T99,-1,1))*((Tidigare_värde!T99+1)/(Tidigare_värde!T99+1))*((pivå!T99+1)/(pivå!T99+1))</f>
        <v>#VALUE!</v>
      </c>
      <c r="AP100" s="153" t="e">
        <f>IF(Pilar!$B100=1,IF(pivå!U99&gt;Tidigare_värde!U99,-1,1),IF(pivå!U99&lt;Tidigare_värde!U99,-1,1))*((Tidigare_värde!U99+1)/(Tidigare_värde!U99+1))*((pivå!U99+1)/(pivå!U99+1))</f>
        <v>#VALUE!</v>
      </c>
      <c r="AQ100" s="153" t="e">
        <f>IF(Pilar!$B100=1,IF(pivå!V99&gt;Tidigare_värde!V99,-1,1),IF(pivå!V99&lt;Tidigare_värde!V99,-1,1))*((Tidigare_värde!V99+1)/(Tidigare_värde!V99+1))*((pivå!V99+1)/(pivå!V99+1))</f>
        <v>#VALUE!</v>
      </c>
      <c r="AR100" s="153" t="e">
        <f>IF(Pilar!$B100=1,IF(pivå!W99&gt;Tidigare_värde!W99,-1,1),IF(pivå!W99&lt;Tidigare_värde!W99,-1,1))*((Tidigare_värde!W99+1)/(Tidigare_värde!W99+1))*((pivå!W99+1)/(pivå!W99+1))</f>
        <v>#VALUE!</v>
      </c>
      <c r="AS100" s="153" t="e">
        <f>IF(Pilar!$B100=1,IF(pivå!X99&gt;Tidigare_värde!X99,-1,1),IF(pivå!X99&lt;Tidigare_värde!X99,-1,1))*((Tidigare_värde!X99+1)/(Tidigare_värde!X99+1))*((pivå!X99+1)/(pivå!X99+1))</f>
        <v>#VALUE!</v>
      </c>
      <c r="AT100" s="153" t="e">
        <f>IF(Pilar!$B100=1,IF(pivå!Y99&gt;Tidigare_värde!Y99,-1,1),IF(pivå!Y99&lt;Tidigare_värde!Y99,-1,1))*((Tidigare_värde!Y99+1)/(Tidigare_värde!Y99+1))*((pivå!Y99+1)/(pivå!Y99+1))</f>
        <v>#VALUE!</v>
      </c>
      <c r="AU100" s="153" t="e">
        <f>IF(Pilar!$B100=1,IF(pivå!Z99&gt;Tidigare_värde!Z99,-1,1),IF(pivå!Z99&lt;Tidigare_värde!Z99,-1,1))*((Tidigare_värde!Z99+1)/(Tidigare_värde!Z99+1))*((pivå!Z99+1)/(pivå!Z99+1))</f>
        <v>#VALUE!</v>
      </c>
      <c r="AV100" s="153" t="e">
        <f>IF(Pilar!$B100=1,IF(pivå!AA99&gt;Tidigare_värde!AA99,-1,1),IF(pivå!AA99&lt;Tidigare_värde!AA99,-1,1))*((Tidigare_värde!AA99+1)/(Tidigare_värde!AA99+1))*((pivå!AA99+1)/(pivå!AA99+1))</f>
        <v>#VALUE!</v>
      </c>
      <c r="AW100" s="153" t="e">
        <f>IF(Pilar!$B100=1,IF(pivå!AB99&gt;Tidigare_värde!AB99,-1,1),IF(pivå!AB99&lt;Tidigare_värde!AB99,-1,1))*((Tidigare_värde!AB99+1)/(Tidigare_värde!AB99+1))*((pivå!AB99+1)/(pivå!AB99+1))</f>
        <v>#VALUE!</v>
      </c>
      <c r="AX100" s="153" t="e">
        <f>IF(Pilar!$B100=1,IF(pivå!AC99&gt;Tidigare_värde!AC99,-1,1),IF(pivå!AC99&lt;Tidigare_värde!AC99,-1,1))*((Tidigare_värde!AC99+1)/(Tidigare_värde!AC99+1))*((pivå!AC99+1)/(pivå!AC99+1))</f>
        <v>#VALUE!</v>
      </c>
      <c r="AY100" s="153" t="e">
        <f>IF(Pilar!$B100=1,IF(pivå!AD99&gt;Tidigare_värde!AD99,-1,1),IF(pivå!AD99&lt;Tidigare_värde!AD99,-1,1))*((Tidigare_värde!AD99+1)/(Tidigare_värde!AD99+1))*((pivå!AD99+1)/(pivå!AD99+1))</f>
        <v>#VALUE!</v>
      </c>
      <c r="AZ100" s="17"/>
      <c r="BA100" s="17"/>
      <c r="BB100" s="17"/>
      <c r="BC100" s="17"/>
      <c r="BD100" s="17"/>
      <c r="BE100" s="17"/>
      <c r="BF100" s="17"/>
      <c r="BG100" s="18">
        <f t="shared" si="10"/>
        <v>32.6</v>
      </c>
      <c r="BH100" s="18" t="e">
        <f t="shared" si="11"/>
        <v>#DIV/0!</v>
      </c>
      <c r="BI100" s="19">
        <f t="shared" si="12"/>
        <v>32.299999999999997</v>
      </c>
      <c r="BJ100" s="19">
        <f t="shared" si="13"/>
        <v>28.4</v>
      </c>
      <c r="BM100" s="21">
        <f t="shared" si="14"/>
        <v>62.3</v>
      </c>
      <c r="BN100" s="22">
        <f t="shared" si="15"/>
        <v>20.2</v>
      </c>
    </row>
    <row r="101" spans="1:66" s="20" customFormat="1" ht="10.5" customHeight="1">
      <c r="A101" s="116">
        <f t="shared" si="16"/>
        <v>3.8305714285714294</v>
      </c>
      <c r="B101" s="105">
        <f>pivå!I100</f>
        <v>1</v>
      </c>
      <c r="C101" s="120" t="str">
        <f>pivå!G100</f>
        <v>Ny</v>
      </c>
      <c r="D101" s="103">
        <f>pivå!C100</f>
        <v>0</v>
      </c>
      <c r="E101" s="112">
        <f>pivå!D100</f>
        <v>59</v>
      </c>
      <c r="F101" s="15" t="str">
        <f>pivå!F100</f>
        <v>Amputation av patienter med diabetes</v>
      </c>
      <c r="G101" s="31">
        <f>pivå!AE100</f>
        <v>3.78</v>
      </c>
      <c r="H101" s="16">
        <f>pivå!J100</f>
        <v>4.3600000000000003</v>
      </c>
      <c r="I101" s="16">
        <f>pivå!K100</f>
        <v>3.3380000000000001</v>
      </c>
      <c r="J101" s="16">
        <f>pivå!L100</f>
        <v>1.3560000000000001</v>
      </c>
      <c r="K101" s="16">
        <f>pivå!M100</f>
        <v>5.0430000000000001</v>
      </c>
      <c r="L101" s="16">
        <f>pivå!N100</f>
        <v>3.8780000000000001</v>
      </c>
      <c r="M101" s="16">
        <f>pivå!O100</f>
        <v>4.1159999999999997</v>
      </c>
      <c r="N101" s="16">
        <f>pivå!P100</f>
        <v>4.585</v>
      </c>
      <c r="O101" s="16">
        <f>pivå!Q100</f>
        <v>4.7350000000000003</v>
      </c>
      <c r="P101" s="16">
        <f>pivå!R100</f>
        <v>3.8780000000000001</v>
      </c>
      <c r="Q101" s="16">
        <f>pivå!S100</f>
        <v>2.3940000000000001</v>
      </c>
      <c r="R101" s="16">
        <f>pivå!T100</f>
        <v>3.1480000000000001</v>
      </c>
      <c r="S101" s="16">
        <f>pivå!U100</f>
        <v>4.0730000000000004</v>
      </c>
      <c r="T101" s="16">
        <f>pivå!V100</f>
        <v>4.2830000000000004</v>
      </c>
      <c r="U101" s="16">
        <f>pivå!W100</f>
        <v>3.99</v>
      </c>
      <c r="V101" s="16">
        <f>pivå!X100</f>
        <v>4.4619999999999997</v>
      </c>
      <c r="W101" s="16">
        <f>pivå!Y100</f>
        <v>3.1160000000000001</v>
      </c>
      <c r="X101" s="16">
        <f>pivå!Z100</f>
        <v>3.7690000000000001</v>
      </c>
      <c r="Y101" s="16">
        <f>pivå!AA100</f>
        <v>4.76</v>
      </c>
      <c r="Z101" s="16">
        <f>pivå!AB100</f>
        <v>3.6379999999999999</v>
      </c>
      <c r="AA101" s="16">
        <f>pivå!AC100</f>
        <v>3.573</v>
      </c>
      <c r="AB101" s="136">
        <f>pivå!AD100</f>
        <v>3.9470000000000001</v>
      </c>
      <c r="AC101" s="149"/>
      <c r="AD101" s="154" t="e">
        <f>IF(Pilar!$B101=1,IF(pivå!AE100&gt;Tidigare_värde!AE100,-1,1),IF(pivå!AE100&lt;Tidigare_värde!AE100,-1,1))*((Tidigare_värde!AE100+1)/(Tidigare_värde!AE100+1))*((pivå!AE100+1)/(pivå!AE100+1))</f>
        <v>#VALUE!</v>
      </c>
      <c r="AE101" s="153" t="e">
        <f>IF(Pilar!$B101=1,IF(pivå!J100&gt;Tidigare_värde!J100,-1,1),IF(pivå!J100&lt;Tidigare_värde!J100,-1,1))*((Tidigare_värde!J100+1)/(Tidigare_värde!J100+1))*((pivå!J100+1)/(pivå!J100+1))</f>
        <v>#VALUE!</v>
      </c>
      <c r="AF101" s="153" t="e">
        <f>IF(Pilar!$B101=1,IF(pivå!K100&gt;Tidigare_värde!K100,-1,1),IF(pivå!K100&lt;Tidigare_värde!K100,-1,1))*((Tidigare_värde!K100+1)/(Tidigare_värde!K100+1))*((pivå!K100+1)/(pivå!K100+1))</f>
        <v>#VALUE!</v>
      </c>
      <c r="AG101" s="153" t="e">
        <f>IF(Pilar!$B101=1,IF(pivå!L100&gt;Tidigare_värde!L100,-1,1),IF(pivå!L100&lt;Tidigare_värde!L100,-1,1))*((Tidigare_värde!L100+1)/(Tidigare_värde!L100+1))*((pivå!L100+1)/(pivå!L100+1))</f>
        <v>#VALUE!</v>
      </c>
      <c r="AH101" s="153" t="e">
        <f>IF(Pilar!$B101=1,IF(pivå!M100&gt;Tidigare_värde!M100,-1,1),IF(pivå!M100&lt;Tidigare_värde!M100,-1,1))*((Tidigare_värde!M100+1)/(Tidigare_värde!M100+1))*((pivå!M100+1)/(pivå!M100+1))</f>
        <v>#VALUE!</v>
      </c>
      <c r="AI101" s="153" t="e">
        <f>IF(Pilar!$B101=1,IF(pivå!N100&gt;Tidigare_värde!N100,-1,1),IF(pivå!N100&lt;Tidigare_värde!N100,-1,1))*((Tidigare_värde!N100+1)/(Tidigare_värde!N100+1))*((pivå!N100+1)/(pivå!N100+1))</f>
        <v>#VALUE!</v>
      </c>
      <c r="AJ101" s="153" t="e">
        <f>IF(Pilar!$B101=1,IF(pivå!O100&gt;Tidigare_värde!O100,-1,1),IF(pivå!O100&lt;Tidigare_värde!O100,-1,1))*((Tidigare_värde!O100+1)/(Tidigare_värde!O100+1))*((pivå!O100+1)/(pivå!O100+1))</f>
        <v>#VALUE!</v>
      </c>
      <c r="AK101" s="153" t="e">
        <f>IF(Pilar!$B101=1,IF(pivå!P100&gt;Tidigare_värde!P100,-1,1),IF(pivå!P100&lt;Tidigare_värde!P100,-1,1))*((Tidigare_värde!P100+1)/(Tidigare_värde!P100+1))*((pivå!P100+1)/(pivå!P100+1))</f>
        <v>#VALUE!</v>
      </c>
      <c r="AL101" s="153" t="e">
        <f>IF(Pilar!$B101=1,IF(pivå!Q100&gt;Tidigare_värde!Q100,-1,1),IF(pivå!Q100&lt;Tidigare_värde!Q100,-1,1))*((Tidigare_värde!Q100+1)/(Tidigare_värde!Q100+1))*((pivå!Q100+1)/(pivå!Q100+1))</f>
        <v>#VALUE!</v>
      </c>
      <c r="AM101" s="153" t="e">
        <f>IF(Pilar!$B101=1,IF(pivå!R100&gt;Tidigare_värde!R100,-1,1),IF(pivå!R100&lt;Tidigare_värde!R100,-1,1))*((Tidigare_värde!R100+1)/(Tidigare_värde!R100+1))*((pivå!R100+1)/(pivå!R100+1))</f>
        <v>#VALUE!</v>
      </c>
      <c r="AN101" s="153" t="e">
        <f>IF(Pilar!$B101=1,IF(pivå!S100&gt;Tidigare_värde!S100,-1,1),IF(pivå!S100&lt;Tidigare_värde!S100,-1,1))*((Tidigare_värde!S100+1)/(Tidigare_värde!S100+1))*((pivå!S100+1)/(pivå!S100+1))</f>
        <v>#VALUE!</v>
      </c>
      <c r="AO101" s="153" t="e">
        <f>IF(Pilar!$B101=1,IF(pivå!T100&gt;Tidigare_värde!T100,-1,1),IF(pivå!T100&lt;Tidigare_värde!T100,-1,1))*((Tidigare_värde!T100+1)/(Tidigare_värde!T100+1))*((pivå!T100+1)/(pivå!T100+1))</f>
        <v>#VALUE!</v>
      </c>
      <c r="AP101" s="153" t="e">
        <f>IF(Pilar!$B101=1,IF(pivå!U100&gt;Tidigare_värde!U100,-1,1),IF(pivå!U100&lt;Tidigare_värde!U100,-1,1))*((Tidigare_värde!U100+1)/(Tidigare_värde!U100+1))*((pivå!U100+1)/(pivå!U100+1))</f>
        <v>#VALUE!</v>
      </c>
      <c r="AQ101" s="153" t="e">
        <f>IF(Pilar!$B101=1,IF(pivå!V100&gt;Tidigare_värde!V100,-1,1),IF(pivå!V100&lt;Tidigare_värde!V100,-1,1))*((Tidigare_värde!V100+1)/(Tidigare_värde!V100+1))*((pivå!V100+1)/(pivå!V100+1))</f>
        <v>#VALUE!</v>
      </c>
      <c r="AR101" s="153" t="e">
        <f>IF(Pilar!$B101=1,IF(pivå!W100&gt;Tidigare_värde!W100,-1,1),IF(pivå!W100&lt;Tidigare_värde!W100,-1,1))*((Tidigare_värde!W100+1)/(Tidigare_värde!W100+1))*((pivå!W100+1)/(pivå!W100+1))</f>
        <v>#VALUE!</v>
      </c>
      <c r="AS101" s="153" t="e">
        <f>IF(Pilar!$B101=1,IF(pivå!X100&gt;Tidigare_värde!X100,-1,1),IF(pivå!X100&lt;Tidigare_värde!X100,-1,1))*((Tidigare_värde!X100+1)/(Tidigare_värde!X100+1))*((pivå!X100+1)/(pivå!X100+1))</f>
        <v>#VALUE!</v>
      </c>
      <c r="AT101" s="153" t="e">
        <f>IF(Pilar!$B101=1,IF(pivå!Y100&gt;Tidigare_värde!Y100,-1,1),IF(pivå!Y100&lt;Tidigare_värde!Y100,-1,1))*((Tidigare_värde!Y100+1)/(Tidigare_värde!Y100+1))*((pivå!Y100+1)/(pivå!Y100+1))</f>
        <v>#VALUE!</v>
      </c>
      <c r="AU101" s="153" t="e">
        <f>IF(Pilar!$B101=1,IF(pivå!Z100&gt;Tidigare_värde!Z100,-1,1),IF(pivå!Z100&lt;Tidigare_värde!Z100,-1,1))*((Tidigare_värde!Z100+1)/(Tidigare_värde!Z100+1))*((pivå!Z100+1)/(pivå!Z100+1))</f>
        <v>#VALUE!</v>
      </c>
      <c r="AV101" s="153" t="e">
        <f>IF(Pilar!$B101=1,IF(pivå!AA100&gt;Tidigare_värde!AA100,-1,1),IF(pivå!AA100&lt;Tidigare_värde!AA100,-1,1))*((Tidigare_värde!AA100+1)/(Tidigare_värde!AA100+1))*((pivå!AA100+1)/(pivå!AA100+1))</f>
        <v>#VALUE!</v>
      </c>
      <c r="AW101" s="153" t="e">
        <f>IF(Pilar!$B101=1,IF(pivå!AB100&gt;Tidigare_värde!AB100,-1,1),IF(pivå!AB100&lt;Tidigare_värde!AB100,-1,1))*((Tidigare_värde!AB100+1)/(Tidigare_värde!AB100+1))*((pivå!AB100+1)/(pivå!AB100+1))</f>
        <v>#VALUE!</v>
      </c>
      <c r="AX101" s="153" t="e">
        <f>IF(Pilar!$B101=1,IF(pivå!AC100&gt;Tidigare_värde!AC100,-1,1),IF(pivå!AC100&lt;Tidigare_värde!AC100,-1,1))*((Tidigare_värde!AC100+1)/(Tidigare_värde!AC100+1))*((pivå!AC100+1)/(pivå!AC100+1))</f>
        <v>#VALUE!</v>
      </c>
      <c r="AY101" s="153" t="e">
        <f>IF(Pilar!$B101=1,IF(pivå!AD100&gt;Tidigare_värde!AD100,-1,1),IF(pivå!AD100&lt;Tidigare_värde!AD100,-1,1))*((Tidigare_värde!AD100+1)/(Tidigare_värde!AD100+1))*((pivå!AD100+1)/(pivå!AD100+1))</f>
        <v>#VALUE!</v>
      </c>
      <c r="AZ101" s="17"/>
      <c r="BA101" s="17"/>
      <c r="BB101" s="17"/>
      <c r="BC101" s="17"/>
      <c r="BD101" s="17"/>
      <c r="BE101" s="17"/>
      <c r="BF101" s="17"/>
      <c r="BG101" s="18" t="e">
        <f t="shared" si="10"/>
        <v>#DIV/0!</v>
      </c>
      <c r="BH101" s="18">
        <f t="shared" si="11"/>
        <v>3.6379999999999999</v>
      </c>
      <c r="BI101" s="19">
        <f t="shared" si="12"/>
        <v>4.1159999999999997</v>
      </c>
      <c r="BJ101" s="19">
        <f t="shared" si="13"/>
        <v>3.7690000000000001</v>
      </c>
      <c r="BM101" s="21">
        <f t="shared" si="14"/>
        <v>5.0430000000000001</v>
      </c>
      <c r="BN101" s="22">
        <f t="shared" si="15"/>
        <v>1.3560000000000001</v>
      </c>
    </row>
    <row r="102" spans="1:66" s="20" customFormat="1" ht="10.5" customHeight="1">
      <c r="A102" s="116">
        <f t="shared" si="16"/>
        <v>27.681542857142865</v>
      </c>
      <c r="B102" s="105">
        <f>pivå!I101</f>
        <v>1</v>
      </c>
      <c r="C102" s="120" t="str">
        <f>pivå!G101</f>
        <v>(tom)</v>
      </c>
      <c r="D102" s="103" t="str">
        <f>pivå!C101</f>
        <v>Hjärtsjukvård</v>
      </c>
      <c r="E102" s="112">
        <f>pivå!D101</f>
        <v>60</v>
      </c>
      <c r="F102" s="15" t="str">
        <f>pivå!F101</f>
        <v>Dödlighet efter hjärtinfarkt. Kvinnor</v>
      </c>
      <c r="G102" s="31">
        <f>pivå!AE101</f>
        <v>28.201899999999998</v>
      </c>
      <c r="H102" s="16">
        <f>pivå!J101</f>
        <v>28.2165</v>
      </c>
      <c r="I102" s="16">
        <f>pivå!K101</f>
        <v>22.8505</v>
      </c>
      <c r="J102" s="16">
        <f>pivå!L101</f>
        <v>27.357700000000001</v>
      </c>
      <c r="K102" s="16">
        <f>pivå!M101</f>
        <v>28.359300000000001</v>
      </c>
      <c r="L102" s="16">
        <f>pivå!N101</f>
        <v>30.557400000000001</v>
      </c>
      <c r="M102" s="16">
        <f>pivå!O101</f>
        <v>28.134699999999999</v>
      </c>
      <c r="N102" s="16">
        <f>pivå!P101</f>
        <v>30.66</v>
      </c>
      <c r="O102" s="16">
        <f>pivå!Q101</f>
        <v>18.867899999999999</v>
      </c>
      <c r="P102" s="16">
        <f>pivå!R101</f>
        <v>31.504799999999999</v>
      </c>
      <c r="Q102" s="16">
        <f>pivå!S101</f>
        <v>28.634699999999999</v>
      </c>
      <c r="R102" s="16">
        <f>pivå!T101</f>
        <v>28.783999999999999</v>
      </c>
      <c r="S102" s="16">
        <f>pivå!U101</f>
        <v>29.5564</v>
      </c>
      <c r="T102" s="16">
        <f>pivå!V101</f>
        <v>30.6768</v>
      </c>
      <c r="U102" s="16">
        <f>pivå!W101</f>
        <v>33.0749</v>
      </c>
      <c r="V102" s="16">
        <f>pivå!X101</f>
        <v>24.564699999999998</v>
      </c>
      <c r="W102" s="16">
        <f>pivå!Y101</f>
        <v>25.945699999999999</v>
      </c>
      <c r="X102" s="16">
        <f>pivå!Z101</f>
        <v>23.701899999999998</v>
      </c>
      <c r="Y102" s="16">
        <f>pivå!AA101</f>
        <v>28.565899999999999</v>
      </c>
      <c r="Z102" s="16">
        <f>pivå!AB101</f>
        <v>31.772099999999998</v>
      </c>
      <c r="AA102" s="16">
        <f>pivå!AC101</f>
        <v>24.857600000000001</v>
      </c>
      <c r="AB102" s="136">
        <f>pivå!AD101</f>
        <v>24.668900000000001</v>
      </c>
      <c r="AC102" s="149"/>
      <c r="AD102" s="154">
        <f>IF(Pilar!$B102=1,IF(pivå!AE101&gt;Tidigare_värde!AE101,-1,1),IF(pivå!AE101&lt;Tidigare_värde!AE101,-1,1))*((Tidigare_värde!AE101+1)/(Tidigare_värde!AE101+1))*((pivå!AE101+1)/(pivå!AE101+1))</f>
        <v>1</v>
      </c>
      <c r="AE102" s="153">
        <f>IF(Pilar!$B102=1,IF(pivå!J101&gt;Tidigare_värde!J101,-1,1),IF(pivå!J101&lt;Tidigare_värde!J101,-1,1))*((Tidigare_värde!J101+1)/(Tidigare_värde!J101+1))*((pivå!J101+1)/(pivå!J101+1))</f>
        <v>1</v>
      </c>
      <c r="AF102" s="153">
        <f>IF(Pilar!$B102=1,IF(pivå!K101&gt;Tidigare_värde!K101,-1,1),IF(pivå!K101&lt;Tidigare_värde!K101,-1,1))*((Tidigare_värde!K101+1)/(Tidigare_värde!K101+1))*((pivå!K101+1)/(pivå!K101+1))</f>
        <v>1</v>
      </c>
      <c r="AG102" s="153">
        <f>IF(Pilar!$B102=1,IF(pivå!L101&gt;Tidigare_värde!L101,-1,1),IF(pivå!L101&lt;Tidigare_värde!L101,-1,1))*((Tidigare_värde!L101+1)/(Tidigare_värde!L101+1))*((pivå!L101+1)/(pivå!L101+1))</f>
        <v>1</v>
      </c>
      <c r="AH102" s="153">
        <f>IF(Pilar!$B102=1,IF(pivå!M101&gt;Tidigare_värde!M101,-1,1),IF(pivå!M101&lt;Tidigare_värde!M101,-1,1))*((Tidigare_värde!M101+1)/(Tidigare_värde!M101+1))*((pivå!M101+1)/(pivå!M101+1))</f>
        <v>1</v>
      </c>
      <c r="AI102" s="153">
        <f>IF(Pilar!$B102=1,IF(pivå!N101&gt;Tidigare_värde!N101,-1,1),IF(pivå!N101&lt;Tidigare_värde!N101,-1,1))*((Tidigare_värde!N101+1)/(Tidigare_värde!N101+1))*((pivå!N101+1)/(pivå!N101+1))</f>
        <v>-1</v>
      </c>
      <c r="AJ102" s="153">
        <f>IF(Pilar!$B102=1,IF(pivå!O101&gt;Tidigare_värde!O101,-1,1),IF(pivå!O101&lt;Tidigare_värde!O101,-1,1))*((Tidigare_värde!O101+1)/(Tidigare_värde!O101+1))*((pivå!O101+1)/(pivå!O101+1))</f>
        <v>-1</v>
      </c>
      <c r="AK102" s="153">
        <f>IF(Pilar!$B102=1,IF(pivå!P101&gt;Tidigare_värde!P101,-1,1),IF(pivå!P101&lt;Tidigare_värde!P101,-1,1))*((Tidigare_värde!P101+1)/(Tidigare_värde!P101+1))*((pivå!P101+1)/(pivå!P101+1))</f>
        <v>1</v>
      </c>
      <c r="AL102" s="153">
        <f>IF(Pilar!$B102=1,IF(pivå!Q101&gt;Tidigare_värde!Q101,-1,1),IF(pivå!Q101&lt;Tidigare_värde!Q101,-1,1))*((Tidigare_värde!Q101+1)/(Tidigare_värde!Q101+1))*((pivå!Q101+1)/(pivå!Q101+1))</f>
        <v>1</v>
      </c>
      <c r="AM102" s="153">
        <f>IF(Pilar!$B102=1,IF(pivå!R101&gt;Tidigare_värde!R101,-1,1),IF(pivå!R101&lt;Tidigare_värde!R101,-1,1))*((Tidigare_värde!R101+1)/(Tidigare_värde!R101+1))*((pivå!R101+1)/(pivå!R101+1))</f>
        <v>-1</v>
      </c>
      <c r="AN102" s="153">
        <f>IF(Pilar!$B102=1,IF(pivå!S101&gt;Tidigare_värde!S101,-1,1),IF(pivå!S101&lt;Tidigare_värde!S101,-1,1))*((Tidigare_värde!S101+1)/(Tidigare_värde!S101+1))*((pivå!S101+1)/(pivå!S101+1))</f>
        <v>1</v>
      </c>
      <c r="AO102" s="153">
        <f>IF(Pilar!$B102=1,IF(pivå!T101&gt;Tidigare_värde!T101,-1,1),IF(pivå!T101&lt;Tidigare_värde!T101,-1,1))*((Tidigare_värde!T101+1)/(Tidigare_värde!T101+1))*((pivå!T101+1)/(pivå!T101+1))</f>
        <v>1</v>
      </c>
      <c r="AP102" s="153">
        <f>IF(Pilar!$B102=1,IF(pivå!U101&gt;Tidigare_värde!U101,-1,1),IF(pivå!U101&lt;Tidigare_värde!U101,-1,1))*((Tidigare_värde!U101+1)/(Tidigare_värde!U101+1))*((pivå!U101+1)/(pivå!U101+1))</f>
        <v>1</v>
      </c>
      <c r="AQ102" s="153">
        <f>IF(Pilar!$B102=1,IF(pivå!V101&gt;Tidigare_värde!V101,-1,1),IF(pivå!V101&lt;Tidigare_värde!V101,-1,1))*((Tidigare_värde!V101+1)/(Tidigare_värde!V101+1))*((pivå!V101+1)/(pivå!V101+1))</f>
        <v>1</v>
      </c>
      <c r="AR102" s="153">
        <f>IF(Pilar!$B102=1,IF(pivå!W101&gt;Tidigare_värde!W101,-1,1),IF(pivå!W101&lt;Tidigare_värde!W101,-1,1))*((Tidigare_värde!W101+1)/(Tidigare_värde!W101+1))*((pivå!W101+1)/(pivå!W101+1))</f>
        <v>1</v>
      </c>
      <c r="AS102" s="153">
        <f>IF(Pilar!$B102=1,IF(pivå!X101&gt;Tidigare_värde!X101,-1,1),IF(pivå!X101&lt;Tidigare_värde!X101,-1,1))*((Tidigare_värde!X101+1)/(Tidigare_värde!X101+1))*((pivå!X101+1)/(pivå!X101+1))</f>
        <v>1</v>
      </c>
      <c r="AT102" s="153">
        <f>IF(Pilar!$B102=1,IF(pivå!Y101&gt;Tidigare_värde!Y101,-1,1),IF(pivå!Y101&lt;Tidigare_värde!Y101,-1,1))*((Tidigare_värde!Y101+1)/(Tidigare_värde!Y101+1))*((pivå!Y101+1)/(pivå!Y101+1))</f>
        <v>1</v>
      </c>
      <c r="AU102" s="153">
        <f>IF(Pilar!$B102=1,IF(pivå!Z101&gt;Tidigare_värde!Z101,-1,1),IF(pivå!Z101&lt;Tidigare_värde!Z101,-1,1))*((Tidigare_värde!Z101+1)/(Tidigare_värde!Z101+1))*((pivå!Z101+1)/(pivå!Z101+1))</f>
        <v>1</v>
      </c>
      <c r="AV102" s="153">
        <f>IF(Pilar!$B102=1,IF(pivå!AA101&gt;Tidigare_värde!AA101,-1,1),IF(pivå!AA101&lt;Tidigare_värde!AA101,-1,1))*((Tidigare_värde!AA101+1)/(Tidigare_värde!AA101+1))*((pivå!AA101+1)/(pivå!AA101+1))</f>
        <v>-1</v>
      </c>
      <c r="AW102" s="153">
        <f>IF(Pilar!$B102=1,IF(pivå!AB101&gt;Tidigare_värde!AB101,-1,1),IF(pivå!AB101&lt;Tidigare_värde!AB101,-1,1))*((Tidigare_värde!AB101+1)/(Tidigare_värde!AB101+1))*((pivå!AB101+1)/(pivå!AB101+1))</f>
        <v>-1</v>
      </c>
      <c r="AX102" s="153">
        <f>IF(Pilar!$B102=1,IF(pivå!AC101&gt;Tidigare_värde!AC101,-1,1),IF(pivå!AC101&lt;Tidigare_värde!AC101,-1,1))*((Tidigare_värde!AC101+1)/(Tidigare_värde!AC101+1))*((pivå!AC101+1)/(pivå!AC101+1))</f>
        <v>1</v>
      </c>
      <c r="AY102" s="153">
        <f>IF(Pilar!$B102=1,IF(pivå!AD101&gt;Tidigare_värde!AD101,-1,1),IF(pivå!AD101&lt;Tidigare_värde!AD101,-1,1))*((Tidigare_värde!AD101+1)/(Tidigare_värde!AD101+1))*((pivå!AD101+1)/(pivå!AD101+1))</f>
        <v>1</v>
      </c>
      <c r="AZ102" s="17"/>
      <c r="BA102" s="17"/>
      <c r="BB102" s="17"/>
      <c r="BC102" s="17"/>
      <c r="BD102" s="17"/>
      <c r="BE102" s="17"/>
      <c r="BF102" s="17"/>
      <c r="BG102" s="18" t="e">
        <f t="shared" si="10"/>
        <v>#DIV/0!</v>
      </c>
      <c r="BH102" s="18">
        <f t="shared" si="11"/>
        <v>25.945699999999999</v>
      </c>
      <c r="BI102" s="19">
        <f t="shared" si="12"/>
        <v>28.783999999999999</v>
      </c>
      <c r="BJ102" s="19">
        <f t="shared" si="13"/>
        <v>27.357700000000001</v>
      </c>
      <c r="BM102" s="21">
        <f t="shared" si="14"/>
        <v>33.0749</v>
      </c>
      <c r="BN102" s="22">
        <f t="shared" si="15"/>
        <v>18.867899999999999</v>
      </c>
    </row>
    <row r="103" spans="1:66" s="20" customFormat="1" ht="10.5" customHeight="1">
      <c r="A103" s="116">
        <f t="shared" si="16"/>
        <v>31.033447619047621</v>
      </c>
      <c r="B103" s="105">
        <f>pivå!I102</f>
        <v>1</v>
      </c>
      <c r="C103" s="120" t="str">
        <f>pivå!G102</f>
        <v>(tom)</v>
      </c>
      <c r="D103" s="103">
        <f>pivå!C102</f>
        <v>0</v>
      </c>
      <c r="E103" s="112">
        <f>pivå!D102</f>
        <v>0</v>
      </c>
      <c r="F103" s="15" t="str">
        <f>pivå!F102</f>
        <v>Dödlighet efter hjärtinfarkt. Män</v>
      </c>
      <c r="G103" s="31">
        <f>pivå!AE102</f>
        <v>31.023099999999999</v>
      </c>
      <c r="H103" s="16">
        <f>pivå!J102</f>
        <v>30.706199999999999</v>
      </c>
      <c r="I103" s="16">
        <f>pivå!K102</f>
        <v>25.069099999999999</v>
      </c>
      <c r="J103" s="16">
        <f>pivå!L102</f>
        <v>31.4557</v>
      </c>
      <c r="K103" s="16">
        <f>pivå!M102</f>
        <v>30.522500000000001</v>
      </c>
      <c r="L103" s="16">
        <f>pivå!N102</f>
        <v>31.9924</v>
      </c>
      <c r="M103" s="16">
        <f>pivå!O102</f>
        <v>28.489899999999999</v>
      </c>
      <c r="N103" s="16">
        <f>pivå!P102</f>
        <v>34.413499999999999</v>
      </c>
      <c r="O103" s="16">
        <f>pivå!Q102</f>
        <v>29.756</v>
      </c>
      <c r="P103" s="16">
        <f>pivå!R102</f>
        <v>33.748699999999999</v>
      </c>
      <c r="Q103" s="16">
        <f>pivå!S102</f>
        <v>31.059200000000001</v>
      </c>
      <c r="R103" s="16">
        <f>pivå!T102</f>
        <v>31.901499999999999</v>
      </c>
      <c r="S103" s="16">
        <f>pivå!U102</f>
        <v>31.450800000000001</v>
      </c>
      <c r="T103" s="16">
        <f>pivå!V102</f>
        <v>34.401699999999998</v>
      </c>
      <c r="U103" s="16">
        <f>pivå!W102</f>
        <v>37.290999999999997</v>
      </c>
      <c r="V103" s="16">
        <f>pivå!X102</f>
        <v>28.000900000000001</v>
      </c>
      <c r="W103" s="16">
        <f>pivå!Y102</f>
        <v>29.677499999999998</v>
      </c>
      <c r="X103" s="16">
        <f>pivå!Z102</f>
        <v>29.5625</v>
      </c>
      <c r="Y103" s="16">
        <f>pivå!AA102</f>
        <v>28.806799999999999</v>
      </c>
      <c r="Z103" s="16">
        <f>pivå!AB102</f>
        <v>34.312800000000003</v>
      </c>
      <c r="AA103" s="16">
        <f>pivå!AC102</f>
        <v>27.6846</v>
      </c>
      <c r="AB103" s="136">
        <f>pivå!AD102</f>
        <v>31.399100000000001</v>
      </c>
      <c r="AC103" s="149"/>
      <c r="AD103" s="154">
        <f>IF(Pilar!$B103=1,IF(pivå!AE102&gt;Tidigare_värde!AE102,-1,1),IF(pivå!AE102&lt;Tidigare_värde!AE102,-1,1))*((Tidigare_värde!AE102+1)/(Tidigare_värde!AE102+1))*((pivå!AE102+1)/(pivå!AE102+1))</f>
        <v>1</v>
      </c>
      <c r="AE103" s="153">
        <f>IF(Pilar!$B103=1,IF(pivå!J102&gt;Tidigare_värde!J102,-1,1),IF(pivå!J102&lt;Tidigare_värde!J102,-1,1))*((Tidigare_värde!J102+1)/(Tidigare_värde!J102+1))*((pivå!J102+1)/(pivå!J102+1))</f>
        <v>1</v>
      </c>
      <c r="AF103" s="153">
        <f>IF(Pilar!$B103=1,IF(pivå!K102&gt;Tidigare_värde!K102,-1,1),IF(pivå!K102&lt;Tidigare_värde!K102,-1,1))*((Tidigare_värde!K102+1)/(Tidigare_värde!K102+1))*((pivå!K102+1)/(pivå!K102+1))</f>
        <v>1</v>
      </c>
      <c r="AG103" s="153">
        <f>IF(Pilar!$B103=1,IF(pivå!L102&gt;Tidigare_värde!L102,-1,1),IF(pivå!L102&lt;Tidigare_värde!L102,-1,1))*((Tidigare_värde!L102+1)/(Tidigare_värde!L102+1))*((pivå!L102+1)/(pivå!L102+1))</f>
        <v>1</v>
      </c>
      <c r="AH103" s="153">
        <f>IF(Pilar!$B103=1,IF(pivå!M102&gt;Tidigare_värde!M102,-1,1),IF(pivå!M102&lt;Tidigare_värde!M102,-1,1))*((Tidigare_värde!M102+1)/(Tidigare_värde!M102+1))*((pivå!M102+1)/(pivå!M102+1))</f>
        <v>1</v>
      </c>
      <c r="AI103" s="153">
        <f>IF(Pilar!$B103=1,IF(pivå!N102&gt;Tidigare_värde!N102,-1,1),IF(pivå!N102&lt;Tidigare_värde!N102,-1,1))*((Tidigare_värde!N102+1)/(Tidigare_värde!N102+1))*((pivå!N102+1)/(pivå!N102+1))</f>
        <v>1</v>
      </c>
      <c r="AJ103" s="153">
        <f>IF(Pilar!$B103=1,IF(pivå!O102&gt;Tidigare_värde!O102,-1,1),IF(pivå!O102&lt;Tidigare_värde!O102,-1,1))*((Tidigare_värde!O102+1)/(Tidigare_värde!O102+1))*((pivå!O102+1)/(pivå!O102+1))</f>
        <v>1</v>
      </c>
      <c r="AK103" s="153">
        <f>IF(Pilar!$B103=1,IF(pivå!P102&gt;Tidigare_värde!P102,-1,1),IF(pivå!P102&lt;Tidigare_värde!P102,-1,1))*((Tidigare_värde!P102+1)/(Tidigare_värde!P102+1))*((pivå!P102+1)/(pivå!P102+1))</f>
        <v>1</v>
      </c>
      <c r="AL103" s="153">
        <f>IF(Pilar!$B103=1,IF(pivå!Q102&gt;Tidigare_värde!Q102,-1,1),IF(pivå!Q102&lt;Tidigare_värde!Q102,-1,1))*((Tidigare_värde!Q102+1)/(Tidigare_värde!Q102+1))*((pivå!Q102+1)/(pivå!Q102+1))</f>
        <v>1</v>
      </c>
      <c r="AM103" s="153">
        <f>IF(Pilar!$B103=1,IF(pivå!R102&gt;Tidigare_värde!R102,-1,1),IF(pivå!R102&lt;Tidigare_värde!R102,-1,1))*((Tidigare_värde!R102+1)/(Tidigare_värde!R102+1))*((pivå!R102+1)/(pivå!R102+1))</f>
        <v>1</v>
      </c>
      <c r="AN103" s="153">
        <f>IF(Pilar!$B103=1,IF(pivå!S102&gt;Tidigare_värde!S102,-1,1),IF(pivå!S102&lt;Tidigare_värde!S102,-1,1))*((Tidigare_värde!S102+1)/(Tidigare_värde!S102+1))*((pivå!S102+1)/(pivå!S102+1))</f>
        <v>1</v>
      </c>
      <c r="AO103" s="153">
        <f>IF(Pilar!$B103=1,IF(pivå!T102&gt;Tidigare_värde!T102,-1,1),IF(pivå!T102&lt;Tidigare_värde!T102,-1,1))*((Tidigare_värde!T102+1)/(Tidigare_värde!T102+1))*((pivå!T102+1)/(pivå!T102+1))</f>
        <v>-1</v>
      </c>
      <c r="AP103" s="153">
        <f>IF(Pilar!$B103=1,IF(pivå!U102&gt;Tidigare_värde!U102,-1,1),IF(pivå!U102&lt;Tidigare_värde!U102,-1,1))*((Tidigare_värde!U102+1)/(Tidigare_värde!U102+1))*((pivå!U102+1)/(pivå!U102+1))</f>
        <v>1</v>
      </c>
      <c r="AQ103" s="153">
        <f>IF(Pilar!$B103=1,IF(pivå!V102&gt;Tidigare_värde!V102,-1,1),IF(pivå!V102&lt;Tidigare_värde!V102,-1,1))*((Tidigare_värde!V102+1)/(Tidigare_värde!V102+1))*((pivå!V102+1)/(pivå!V102+1))</f>
        <v>1</v>
      </c>
      <c r="AR103" s="153">
        <f>IF(Pilar!$B103=1,IF(pivå!W102&gt;Tidigare_värde!W102,-1,1),IF(pivå!W102&lt;Tidigare_värde!W102,-1,1))*((Tidigare_värde!W102+1)/(Tidigare_värde!W102+1))*((pivå!W102+1)/(pivå!W102+1))</f>
        <v>-1</v>
      </c>
      <c r="AS103" s="153">
        <f>IF(Pilar!$B103=1,IF(pivå!X102&gt;Tidigare_värde!X102,-1,1),IF(pivå!X102&lt;Tidigare_värde!X102,-1,1))*((Tidigare_värde!X102+1)/(Tidigare_värde!X102+1))*((pivå!X102+1)/(pivå!X102+1))</f>
        <v>1</v>
      </c>
      <c r="AT103" s="153">
        <f>IF(Pilar!$B103=1,IF(pivå!Y102&gt;Tidigare_värde!Y102,-1,1),IF(pivå!Y102&lt;Tidigare_värde!Y102,-1,1))*((Tidigare_värde!Y102+1)/(Tidigare_värde!Y102+1))*((pivå!Y102+1)/(pivå!Y102+1))</f>
        <v>1</v>
      </c>
      <c r="AU103" s="153">
        <f>IF(Pilar!$B103=1,IF(pivå!Z102&gt;Tidigare_värde!Z102,-1,1),IF(pivå!Z102&lt;Tidigare_värde!Z102,-1,1))*((Tidigare_värde!Z102+1)/(Tidigare_värde!Z102+1))*((pivå!Z102+1)/(pivå!Z102+1))</f>
        <v>1</v>
      </c>
      <c r="AV103" s="153">
        <f>IF(Pilar!$B103=1,IF(pivå!AA102&gt;Tidigare_värde!AA102,-1,1),IF(pivå!AA102&lt;Tidigare_värde!AA102,-1,1))*((Tidigare_värde!AA102+1)/(Tidigare_värde!AA102+1))*((pivå!AA102+1)/(pivå!AA102+1))</f>
        <v>1</v>
      </c>
      <c r="AW103" s="153">
        <f>IF(Pilar!$B103=1,IF(pivå!AB102&gt;Tidigare_värde!AB102,-1,1),IF(pivå!AB102&lt;Tidigare_värde!AB102,-1,1))*((Tidigare_värde!AB102+1)/(Tidigare_värde!AB102+1))*((pivå!AB102+1)/(pivå!AB102+1))</f>
        <v>1</v>
      </c>
      <c r="AX103" s="153">
        <f>IF(Pilar!$B103=1,IF(pivå!AC102&gt;Tidigare_värde!AC102,-1,1),IF(pivå!AC102&lt;Tidigare_värde!AC102,-1,1))*((Tidigare_värde!AC102+1)/(Tidigare_värde!AC102+1))*((pivå!AC102+1)/(pivå!AC102+1))</f>
        <v>1</v>
      </c>
      <c r="AY103" s="153">
        <f>IF(Pilar!$B103=1,IF(pivå!AD102&gt;Tidigare_värde!AD102,-1,1),IF(pivå!AD102&lt;Tidigare_värde!AD102,-1,1))*((Tidigare_värde!AD102+1)/(Tidigare_värde!AD102+1))*((pivå!AD102+1)/(pivå!AD102+1))</f>
        <v>1</v>
      </c>
      <c r="AZ103" s="17"/>
      <c r="BA103" s="17"/>
      <c r="BB103" s="17"/>
      <c r="BC103" s="17"/>
      <c r="BD103" s="17"/>
      <c r="BE103" s="17"/>
      <c r="BF103" s="17"/>
      <c r="BG103" s="18" t="e">
        <f t="shared" si="10"/>
        <v>#DIV/0!</v>
      </c>
      <c r="BH103" s="18">
        <f t="shared" si="11"/>
        <v>29.677499999999998</v>
      </c>
      <c r="BI103" s="19">
        <f t="shared" ref="BI103:BI134" si="17">IF(B103=1,SMALL(H103:AB103,14),SMALL(H103:AB103,14))</f>
        <v>31.4557</v>
      </c>
      <c r="BJ103" s="19">
        <f t="shared" si="13"/>
        <v>29.756</v>
      </c>
      <c r="BM103" s="21">
        <f t="shared" ref="BM103:BM123" si="18">MAX(H103:AB103)</f>
        <v>37.290999999999997</v>
      </c>
      <c r="BN103" s="22">
        <f t="shared" ref="BN103:BN123" si="19">MIN(H103:AB103)</f>
        <v>25.069099999999999</v>
      </c>
    </row>
    <row r="104" spans="1:66" s="20" customFormat="1" ht="10.5" customHeight="1">
      <c r="A104" s="116">
        <f t="shared" si="16"/>
        <v>29.589352380952381</v>
      </c>
      <c r="B104" s="105">
        <f>pivå!I103</f>
        <v>1</v>
      </c>
      <c r="C104" s="120" t="str">
        <f>pivå!G103</f>
        <v>(tom)</v>
      </c>
      <c r="D104" s="103">
        <f>pivå!C103</f>
        <v>0</v>
      </c>
      <c r="E104" s="112">
        <f>pivå!D103</f>
        <v>0</v>
      </c>
      <c r="F104" s="15" t="str">
        <f>pivå!F103</f>
        <v>Dödlighet efter hjärtinfarkt</v>
      </c>
      <c r="G104" s="31">
        <f>pivå!AE103</f>
        <v>29.789400000000001</v>
      </c>
      <c r="H104" s="16">
        <f>pivå!J103</f>
        <v>29.5792</v>
      </c>
      <c r="I104" s="16">
        <f>pivå!K103</f>
        <v>24.106200000000001</v>
      </c>
      <c r="J104" s="16">
        <f>pivå!L103</f>
        <v>29.191700000000001</v>
      </c>
      <c r="K104" s="16">
        <f>pivå!M103</f>
        <v>29.7761</v>
      </c>
      <c r="L104" s="16">
        <f>pivå!N103</f>
        <v>30.9602</v>
      </c>
      <c r="M104" s="16">
        <f>pivå!O103</f>
        <v>28.329799999999999</v>
      </c>
      <c r="N104" s="16">
        <f>pivå!P103</f>
        <v>32.698900000000002</v>
      </c>
      <c r="O104" s="16">
        <f>pivå!Q103</f>
        <v>26.2834</v>
      </c>
      <c r="P104" s="16">
        <f>pivå!R103</f>
        <v>32.941400000000002</v>
      </c>
      <c r="Q104" s="16">
        <f>pivå!S103</f>
        <v>29.966100000000001</v>
      </c>
      <c r="R104" s="16">
        <f>pivå!T103</f>
        <v>30.750499999999999</v>
      </c>
      <c r="S104" s="16">
        <f>pivå!U103</f>
        <v>30.758900000000001</v>
      </c>
      <c r="T104" s="16">
        <f>pivå!V103</f>
        <v>32.703299999999999</v>
      </c>
      <c r="U104" s="16">
        <f>pivå!W103</f>
        <v>35.166699999999999</v>
      </c>
      <c r="V104" s="16">
        <f>pivå!X103</f>
        <v>26.502300000000002</v>
      </c>
      <c r="W104" s="16">
        <f>pivå!Y103</f>
        <v>27.8794</v>
      </c>
      <c r="X104" s="16">
        <f>pivå!Z103</f>
        <v>26.956</v>
      </c>
      <c r="Y104" s="16">
        <f>pivå!AA103</f>
        <v>28.459599999999998</v>
      </c>
      <c r="Z104" s="16">
        <f>pivå!AB103</f>
        <v>33.184199999999997</v>
      </c>
      <c r="AA104" s="16">
        <f>pivå!AC103</f>
        <v>26.410900000000002</v>
      </c>
      <c r="AB104" s="136">
        <f>pivå!AD103</f>
        <v>28.771599999999999</v>
      </c>
      <c r="AC104" s="149"/>
      <c r="AD104" s="154">
        <f>IF(Pilar!$B104=1,IF(pivå!AE103&gt;Tidigare_värde!AE103,-1,1),IF(pivå!AE103&lt;Tidigare_värde!AE103,-1,1))*((Tidigare_värde!AE103+1)/(Tidigare_värde!AE103+1))*((pivå!AE103+1)/(pivå!AE103+1))</f>
        <v>1</v>
      </c>
      <c r="AE104" s="153">
        <f>IF(Pilar!$B104=1,IF(pivå!J103&gt;Tidigare_värde!J103,-1,1),IF(pivå!J103&lt;Tidigare_värde!J103,-1,1))*((Tidigare_värde!J103+1)/(Tidigare_värde!J103+1))*((pivå!J103+1)/(pivå!J103+1))</f>
        <v>1</v>
      </c>
      <c r="AF104" s="153">
        <f>IF(Pilar!$B104=1,IF(pivå!K103&gt;Tidigare_värde!K103,-1,1),IF(pivå!K103&lt;Tidigare_värde!K103,-1,1))*((Tidigare_värde!K103+1)/(Tidigare_värde!K103+1))*((pivå!K103+1)/(pivå!K103+1))</f>
        <v>1</v>
      </c>
      <c r="AG104" s="153">
        <f>IF(Pilar!$B104=1,IF(pivå!L103&gt;Tidigare_värde!L103,-1,1),IF(pivå!L103&lt;Tidigare_värde!L103,-1,1))*((Tidigare_värde!L103+1)/(Tidigare_värde!L103+1))*((pivå!L103+1)/(pivå!L103+1))</f>
        <v>1</v>
      </c>
      <c r="AH104" s="153">
        <f>IF(Pilar!$B104=1,IF(pivå!M103&gt;Tidigare_värde!M103,-1,1),IF(pivå!M103&lt;Tidigare_värde!M103,-1,1))*((Tidigare_värde!M103+1)/(Tidigare_värde!M103+1))*((pivå!M103+1)/(pivå!M103+1))</f>
        <v>1</v>
      </c>
      <c r="AI104" s="153">
        <f>IF(Pilar!$B104=1,IF(pivå!N103&gt;Tidigare_värde!N103,-1,1),IF(pivå!N103&lt;Tidigare_värde!N103,-1,1))*((Tidigare_värde!N103+1)/(Tidigare_värde!N103+1))*((pivå!N103+1)/(pivå!N103+1))</f>
        <v>1</v>
      </c>
      <c r="AJ104" s="153">
        <f>IF(Pilar!$B104=1,IF(pivå!O103&gt;Tidigare_värde!O103,-1,1),IF(pivå!O103&lt;Tidigare_värde!O103,-1,1))*((Tidigare_värde!O103+1)/(Tidigare_värde!O103+1))*((pivå!O103+1)/(pivå!O103+1))</f>
        <v>-1</v>
      </c>
      <c r="AK104" s="153">
        <f>IF(Pilar!$B104=1,IF(pivå!P103&gt;Tidigare_värde!P103,-1,1),IF(pivå!P103&lt;Tidigare_värde!P103,-1,1))*((Tidigare_värde!P103+1)/(Tidigare_värde!P103+1))*((pivå!P103+1)/(pivå!P103+1))</f>
        <v>1</v>
      </c>
      <c r="AL104" s="153">
        <f>IF(Pilar!$B104=1,IF(pivå!Q103&gt;Tidigare_värde!Q103,-1,1),IF(pivå!Q103&lt;Tidigare_värde!Q103,-1,1))*((Tidigare_värde!Q103+1)/(Tidigare_värde!Q103+1))*((pivå!Q103+1)/(pivå!Q103+1))</f>
        <v>1</v>
      </c>
      <c r="AM104" s="153">
        <f>IF(Pilar!$B104=1,IF(pivå!R103&gt;Tidigare_värde!R103,-1,1),IF(pivå!R103&lt;Tidigare_värde!R103,-1,1))*((Tidigare_värde!R103+1)/(Tidigare_värde!R103+1))*((pivå!R103+1)/(pivå!R103+1))</f>
        <v>1</v>
      </c>
      <c r="AN104" s="153">
        <f>IF(Pilar!$B104=1,IF(pivå!S103&gt;Tidigare_värde!S103,-1,1),IF(pivå!S103&lt;Tidigare_värde!S103,-1,1))*((Tidigare_värde!S103+1)/(Tidigare_värde!S103+1))*((pivå!S103+1)/(pivå!S103+1))</f>
        <v>1</v>
      </c>
      <c r="AO104" s="153">
        <f>IF(Pilar!$B104=1,IF(pivå!T103&gt;Tidigare_värde!T103,-1,1),IF(pivå!T103&lt;Tidigare_värde!T103,-1,1))*((Tidigare_värde!T103+1)/(Tidigare_värde!T103+1))*((pivå!T103+1)/(pivå!T103+1))</f>
        <v>-1</v>
      </c>
      <c r="AP104" s="153">
        <f>IF(Pilar!$B104=1,IF(pivå!U103&gt;Tidigare_värde!U103,-1,1),IF(pivå!U103&lt;Tidigare_värde!U103,-1,1))*((Tidigare_värde!U103+1)/(Tidigare_värde!U103+1))*((pivå!U103+1)/(pivå!U103+1))</f>
        <v>1</v>
      </c>
      <c r="AQ104" s="153">
        <f>IF(Pilar!$B104=1,IF(pivå!V103&gt;Tidigare_värde!V103,-1,1),IF(pivå!V103&lt;Tidigare_värde!V103,-1,1))*((Tidigare_värde!V103+1)/(Tidigare_värde!V103+1))*((pivå!V103+1)/(pivå!V103+1))</f>
        <v>1</v>
      </c>
      <c r="AR104" s="153">
        <f>IF(Pilar!$B104=1,IF(pivå!W103&gt;Tidigare_värde!W103,-1,1),IF(pivå!W103&lt;Tidigare_värde!W103,-1,1))*((Tidigare_värde!W103+1)/(Tidigare_värde!W103+1))*((pivå!W103+1)/(pivå!W103+1))</f>
        <v>1</v>
      </c>
      <c r="AS104" s="153">
        <f>IF(Pilar!$B104=1,IF(pivå!X103&gt;Tidigare_värde!X103,-1,1),IF(pivå!X103&lt;Tidigare_värde!X103,-1,1))*((Tidigare_värde!X103+1)/(Tidigare_värde!X103+1))*((pivå!X103+1)/(pivå!X103+1))</f>
        <v>1</v>
      </c>
      <c r="AT104" s="153">
        <f>IF(Pilar!$B104=1,IF(pivå!Y103&gt;Tidigare_värde!Y103,-1,1),IF(pivå!Y103&lt;Tidigare_värde!Y103,-1,1))*((Tidigare_värde!Y103+1)/(Tidigare_värde!Y103+1))*((pivå!Y103+1)/(pivå!Y103+1))</f>
        <v>1</v>
      </c>
      <c r="AU104" s="153">
        <f>IF(Pilar!$B104=1,IF(pivå!Z103&gt;Tidigare_värde!Z103,-1,1),IF(pivå!Z103&lt;Tidigare_värde!Z103,-1,1))*((Tidigare_värde!Z103+1)/(Tidigare_värde!Z103+1))*((pivå!Z103+1)/(pivå!Z103+1))</f>
        <v>1</v>
      </c>
      <c r="AV104" s="153">
        <f>IF(Pilar!$B104=1,IF(pivå!AA103&gt;Tidigare_värde!AA103,-1,1),IF(pivå!AA103&lt;Tidigare_värde!AA103,-1,1))*((Tidigare_värde!AA103+1)/(Tidigare_värde!AA103+1))*((pivå!AA103+1)/(pivå!AA103+1))</f>
        <v>1</v>
      </c>
      <c r="AW104" s="153">
        <f>IF(Pilar!$B104=1,IF(pivå!AB103&gt;Tidigare_värde!AB103,-1,1),IF(pivå!AB103&lt;Tidigare_värde!AB103,-1,1))*((Tidigare_värde!AB103+1)/(Tidigare_värde!AB103+1))*((pivå!AB103+1)/(pivå!AB103+1))</f>
        <v>-1</v>
      </c>
      <c r="AX104" s="153">
        <f>IF(Pilar!$B104=1,IF(pivå!AC103&gt;Tidigare_värde!AC103,-1,1),IF(pivå!AC103&lt;Tidigare_värde!AC103,-1,1))*((Tidigare_värde!AC103+1)/(Tidigare_värde!AC103+1))*((pivå!AC103+1)/(pivå!AC103+1))</f>
        <v>1</v>
      </c>
      <c r="AY104" s="153">
        <f>IF(Pilar!$B104=1,IF(pivå!AD103&gt;Tidigare_värde!AD103,-1,1),IF(pivå!AD103&lt;Tidigare_värde!AD103,-1,1))*((Tidigare_värde!AD103+1)/(Tidigare_värde!AD103+1))*((pivå!AD103+1)/(pivå!AD103+1))</f>
        <v>1</v>
      </c>
      <c r="AZ104" s="17"/>
      <c r="BA104" s="17"/>
      <c r="BB104" s="17"/>
      <c r="BC104" s="17"/>
      <c r="BD104" s="17"/>
      <c r="BE104" s="17"/>
      <c r="BF104" s="17"/>
      <c r="BG104" s="18" t="e">
        <f t="shared" si="10"/>
        <v>#DIV/0!</v>
      </c>
      <c r="BH104" s="18">
        <f t="shared" si="11"/>
        <v>28.329799999999999</v>
      </c>
      <c r="BI104" s="19">
        <f t="shared" si="17"/>
        <v>30.750499999999999</v>
      </c>
      <c r="BJ104" s="19">
        <f t="shared" si="13"/>
        <v>28.459599999999998</v>
      </c>
      <c r="BM104" s="21">
        <f t="shared" si="18"/>
        <v>35.166699999999999</v>
      </c>
      <c r="BN104" s="22">
        <f t="shared" si="19"/>
        <v>24.106200000000001</v>
      </c>
    </row>
    <row r="105" spans="1:66" s="20" customFormat="1" ht="10.5" customHeight="1">
      <c r="A105" s="116">
        <f t="shared" si="16"/>
        <v>13.614809523809521</v>
      </c>
      <c r="B105" s="105">
        <f>pivå!I104</f>
        <v>1</v>
      </c>
      <c r="C105" s="120" t="str">
        <f>pivå!G104</f>
        <v>(tom)</v>
      </c>
      <c r="D105" s="103">
        <f>pivå!C104</f>
        <v>0</v>
      </c>
      <c r="E105" s="112">
        <f>pivå!D104</f>
        <v>61</v>
      </c>
      <c r="F105" s="15" t="str">
        <f>pivå!F104</f>
        <v>Dödlighet efter sjukhusvårdad hjärtinfarkt. Kvinnor</v>
      </c>
      <c r="G105" s="31">
        <f>pivå!AE104</f>
        <v>14.022</v>
      </c>
      <c r="H105" s="16">
        <f>pivå!J104</f>
        <v>13.48</v>
      </c>
      <c r="I105" s="16">
        <f>pivå!K104</f>
        <v>12.266999999999999</v>
      </c>
      <c r="J105" s="16">
        <f>pivå!L104</f>
        <v>13.464</v>
      </c>
      <c r="K105" s="16">
        <f>pivå!M104</f>
        <v>14.734999999999999</v>
      </c>
      <c r="L105" s="16">
        <f>pivå!N104</f>
        <v>14.359</v>
      </c>
      <c r="M105" s="16">
        <f>pivå!O104</f>
        <v>14.769</v>
      </c>
      <c r="N105" s="16">
        <f>pivå!P104</f>
        <v>12.752000000000001</v>
      </c>
      <c r="O105" s="16">
        <f>pivå!Q104</f>
        <v>7.9429999999999996</v>
      </c>
      <c r="P105" s="16">
        <f>pivå!R104</f>
        <v>14.409000000000001</v>
      </c>
      <c r="Q105" s="16">
        <f>pivå!S104</f>
        <v>13.462</v>
      </c>
      <c r="R105" s="16">
        <f>pivå!T104</f>
        <v>14.975</v>
      </c>
      <c r="S105" s="16">
        <f>pivå!U104</f>
        <v>15.96</v>
      </c>
      <c r="T105" s="16">
        <f>pivå!V104</f>
        <v>15.135999999999999</v>
      </c>
      <c r="U105" s="16">
        <f>pivå!W104</f>
        <v>14.131</v>
      </c>
      <c r="V105" s="16">
        <f>pivå!X104</f>
        <v>12.945</v>
      </c>
      <c r="W105" s="16">
        <f>pivå!Y104</f>
        <v>13.648</v>
      </c>
      <c r="X105" s="16">
        <f>pivå!Z104</f>
        <v>13.311</v>
      </c>
      <c r="Y105" s="16">
        <f>pivå!AA104</f>
        <v>14.685</v>
      </c>
      <c r="Z105" s="16">
        <f>pivå!AB104</f>
        <v>12.861000000000001</v>
      </c>
      <c r="AA105" s="16">
        <f>pivå!AC104</f>
        <v>13.029</v>
      </c>
      <c r="AB105" s="136">
        <f>pivå!AD104</f>
        <v>13.59</v>
      </c>
      <c r="AC105" s="149"/>
      <c r="AD105" s="154">
        <f>IF(Pilar!$B105=1,IF(pivå!AE104&gt;Tidigare_värde!AE104,-1,1),IF(pivå!AE104&lt;Tidigare_värde!AE104,-1,1))*((Tidigare_värde!AE104+1)/(Tidigare_värde!AE104+1))*((pivå!AE104+1)/(pivå!AE104+1))</f>
        <v>1</v>
      </c>
      <c r="AE105" s="153">
        <f>IF(Pilar!$B105=1,IF(pivå!J104&gt;Tidigare_värde!J104,-1,1),IF(pivå!J104&lt;Tidigare_värde!J104,-1,1))*((Tidigare_värde!J104+1)/(Tidigare_värde!J104+1))*((pivå!J104+1)/(pivå!J104+1))</f>
        <v>1</v>
      </c>
      <c r="AF105" s="153">
        <f>IF(Pilar!$B105=1,IF(pivå!K104&gt;Tidigare_värde!K104,-1,1),IF(pivå!K104&lt;Tidigare_värde!K104,-1,1))*((Tidigare_värde!K104+1)/(Tidigare_värde!K104+1))*((pivå!K104+1)/(pivå!K104+1))</f>
        <v>1</v>
      </c>
      <c r="AG105" s="153">
        <f>IF(Pilar!$B105=1,IF(pivå!L104&gt;Tidigare_värde!L104,-1,1),IF(pivå!L104&lt;Tidigare_värde!L104,-1,1))*((Tidigare_värde!L104+1)/(Tidigare_värde!L104+1))*((pivå!L104+1)/(pivå!L104+1))</f>
        <v>1</v>
      </c>
      <c r="AH105" s="153">
        <f>IF(Pilar!$B105=1,IF(pivå!M104&gt;Tidigare_värde!M104,-1,1),IF(pivå!M104&lt;Tidigare_värde!M104,-1,1))*((Tidigare_värde!M104+1)/(Tidigare_värde!M104+1))*((pivå!M104+1)/(pivå!M104+1))</f>
        <v>1</v>
      </c>
      <c r="AI105" s="153">
        <f>IF(Pilar!$B105=1,IF(pivå!N104&gt;Tidigare_värde!N104,-1,1),IF(pivå!N104&lt;Tidigare_värde!N104,-1,1))*((Tidigare_värde!N104+1)/(Tidigare_värde!N104+1))*((pivå!N104+1)/(pivå!N104+1))</f>
        <v>-1</v>
      </c>
      <c r="AJ105" s="153">
        <f>IF(Pilar!$B105=1,IF(pivå!O104&gt;Tidigare_värde!O104,-1,1),IF(pivå!O104&lt;Tidigare_värde!O104,-1,1))*((Tidigare_värde!O104+1)/(Tidigare_värde!O104+1))*((pivå!O104+1)/(pivå!O104+1))</f>
        <v>1</v>
      </c>
      <c r="AK105" s="153">
        <f>IF(Pilar!$B105=1,IF(pivå!P104&gt;Tidigare_värde!P104,-1,1),IF(pivå!P104&lt;Tidigare_värde!P104,-1,1))*((Tidigare_värde!P104+1)/(Tidigare_värde!P104+1))*((pivå!P104+1)/(pivå!P104+1))</f>
        <v>1</v>
      </c>
      <c r="AL105" s="153">
        <f>IF(Pilar!$B105=1,IF(pivå!Q104&gt;Tidigare_värde!Q104,-1,1),IF(pivå!Q104&lt;Tidigare_värde!Q104,-1,1))*((Tidigare_värde!Q104+1)/(Tidigare_värde!Q104+1))*((pivå!Q104+1)/(pivå!Q104+1))</f>
        <v>1</v>
      </c>
      <c r="AM105" s="153">
        <f>IF(Pilar!$B105=1,IF(pivå!R104&gt;Tidigare_värde!R104,-1,1),IF(pivå!R104&lt;Tidigare_värde!R104,-1,1))*((Tidigare_värde!R104+1)/(Tidigare_värde!R104+1))*((pivå!R104+1)/(pivå!R104+1))</f>
        <v>-1</v>
      </c>
      <c r="AN105" s="153">
        <f>IF(Pilar!$B105=1,IF(pivå!S104&gt;Tidigare_värde!S104,-1,1),IF(pivå!S104&lt;Tidigare_värde!S104,-1,1))*((Tidigare_värde!S104+1)/(Tidigare_värde!S104+1))*((pivå!S104+1)/(pivå!S104+1))</f>
        <v>1</v>
      </c>
      <c r="AO105" s="153">
        <f>IF(Pilar!$B105=1,IF(pivå!T104&gt;Tidigare_värde!T104,-1,1),IF(pivå!T104&lt;Tidigare_värde!T104,-1,1))*((Tidigare_värde!T104+1)/(Tidigare_värde!T104+1))*((pivå!T104+1)/(pivå!T104+1))</f>
        <v>1</v>
      </c>
      <c r="AP105" s="153">
        <f>IF(Pilar!$B105=1,IF(pivå!U104&gt;Tidigare_värde!U104,-1,1),IF(pivå!U104&lt;Tidigare_värde!U104,-1,1))*((Tidigare_värde!U104+1)/(Tidigare_värde!U104+1))*((pivå!U104+1)/(pivå!U104+1))</f>
        <v>-1</v>
      </c>
      <c r="AQ105" s="153">
        <f>IF(Pilar!$B105=1,IF(pivå!V104&gt;Tidigare_värde!V104,-1,1),IF(pivå!V104&lt;Tidigare_värde!V104,-1,1))*((Tidigare_värde!V104+1)/(Tidigare_värde!V104+1))*((pivå!V104+1)/(pivå!V104+1))</f>
        <v>1</v>
      </c>
      <c r="AR105" s="153">
        <f>IF(Pilar!$B105=1,IF(pivå!W104&gt;Tidigare_värde!W104,-1,1),IF(pivå!W104&lt;Tidigare_värde!W104,-1,1))*((Tidigare_värde!W104+1)/(Tidigare_värde!W104+1))*((pivå!W104+1)/(pivå!W104+1))</f>
        <v>1</v>
      </c>
      <c r="AS105" s="153">
        <f>IF(Pilar!$B105=1,IF(pivå!X104&gt;Tidigare_värde!X104,-1,1),IF(pivå!X104&lt;Tidigare_värde!X104,-1,1))*((Tidigare_värde!X104+1)/(Tidigare_värde!X104+1))*((pivå!X104+1)/(pivå!X104+1))</f>
        <v>1</v>
      </c>
      <c r="AT105" s="153">
        <f>IF(Pilar!$B105=1,IF(pivå!Y104&gt;Tidigare_värde!Y104,-1,1),IF(pivå!Y104&lt;Tidigare_värde!Y104,-1,1))*((Tidigare_värde!Y104+1)/(Tidigare_värde!Y104+1))*((pivå!Y104+1)/(pivå!Y104+1))</f>
        <v>1</v>
      </c>
      <c r="AU105" s="153">
        <f>IF(Pilar!$B105=1,IF(pivå!Z104&gt;Tidigare_värde!Z104,-1,1),IF(pivå!Z104&lt;Tidigare_värde!Z104,-1,1))*((Tidigare_värde!Z104+1)/(Tidigare_värde!Z104+1))*((pivå!Z104+1)/(pivå!Z104+1))</f>
        <v>1</v>
      </c>
      <c r="AV105" s="153">
        <f>IF(Pilar!$B105=1,IF(pivå!AA104&gt;Tidigare_värde!AA104,-1,1),IF(pivå!AA104&lt;Tidigare_värde!AA104,-1,1))*((Tidigare_värde!AA104+1)/(Tidigare_värde!AA104+1))*((pivå!AA104+1)/(pivå!AA104+1))</f>
        <v>1</v>
      </c>
      <c r="AW105" s="153">
        <f>IF(Pilar!$B105=1,IF(pivå!AB104&gt;Tidigare_värde!AB104,-1,1),IF(pivå!AB104&lt;Tidigare_värde!AB104,-1,1))*((Tidigare_värde!AB104+1)/(Tidigare_värde!AB104+1))*((pivå!AB104+1)/(pivå!AB104+1))</f>
        <v>1</v>
      </c>
      <c r="AX105" s="153">
        <f>IF(Pilar!$B105=1,IF(pivå!AC104&gt;Tidigare_värde!AC104,-1,1),IF(pivå!AC104&lt;Tidigare_värde!AC104,-1,1))*((Tidigare_värde!AC104+1)/(Tidigare_värde!AC104+1))*((pivå!AC104+1)/(pivå!AC104+1))</f>
        <v>1</v>
      </c>
      <c r="AY105" s="153">
        <f>IF(Pilar!$B105=1,IF(pivå!AD104&gt;Tidigare_värde!AD104,-1,1),IF(pivå!AD104&lt;Tidigare_värde!AD104,-1,1))*((Tidigare_värde!AD104+1)/(Tidigare_värde!AD104+1))*((pivå!AD104+1)/(pivå!AD104+1))</f>
        <v>1</v>
      </c>
      <c r="AZ105" s="17"/>
      <c r="BA105" s="17"/>
      <c r="BB105" s="17"/>
      <c r="BC105" s="17"/>
      <c r="BD105" s="17"/>
      <c r="BE105" s="17"/>
      <c r="BF105" s="17"/>
      <c r="BG105" s="18" t="e">
        <f t="shared" si="10"/>
        <v>#DIV/0!</v>
      </c>
      <c r="BH105" s="18">
        <f t="shared" si="11"/>
        <v>13.311</v>
      </c>
      <c r="BI105" s="19">
        <f t="shared" si="17"/>
        <v>14.359</v>
      </c>
      <c r="BJ105" s="19">
        <f t="shared" si="13"/>
        <v>13.462</v>
      </c>
      <c r="BM105" s="21">
        <f t="shared" si="18"/>
        <v>15.96</v>
      </c>
      <c r="BN105" s="22">
        <f t="shared" si="19"/>
        <v>7.9429999999999996</v>
      </c>
    </row>
    <row r="106" spans="1:66" s="20" customFormat="1" ht="10.5" customHeight="1">
      <c r="A106" s="116">
        <f t="shared" si="16"/>
        <v>14.674571428571426</v>
      </c>
      <c r="B106" s="105">
        <f>pivå!I105</f>
        <v>1</v>
      </c>
      <c r="C106" s="120" t="str">
        <f>pivå!G105</f>
        <v>(tom)</v>
      </c>
      <c r="D106" s="103">
        <f>pivå!C105</f>
        <v>0</v>
      </c>
      <c r="E106" s="112">
        <f>pivå!D105</f>
        <v>0</v>
      </c>
      <c r="F106" s="15" t="str">
        <f>pivå!F105</f>
        <v>Dödlighet efter sjukhusvårdad hjärtinfarkt. Män</v>
      </c>
      <c r="G106" s="31">
        <f>pivå!AE105</f>
        <v>14.79</v>
      </c>
      <c r="H106" s="16">
        <f>pivå!J105</f>
        <v>14.563000000000001</v>
      </c>
      <c r="I106" s="16">
        <f>pivå!K105</f>
        <v>13.61</v>
      </c>
      <c r="J106" s="16">
        <f>pivå!L105</f>
        <v>13.901999999999999</v>
      </c>
      <c r="K106" s="16">
        <f>pivå!M105</f>
        <v>14.646000000000001</v>
      </c>
      <c r="L106" s="16">
        <f>pivå!N105</f>
        <v>13.804</v>
      </c>
      <c r="M106" s="16">
        <f>pivå!O105</f>
        <v>14.972</v>
      </c>
      <c r="N106" s="16">
        <f>pivå!P105</f>
        <v>14.763</v>
      </c>
      <c r="O106" s="16">
        <f>pivå!Q105</f>
        <v>13.029</v>
      </c>
      <c r="P106" s="16">
        <f>pivå!R105</f>
        <v>13.282999999999999</v>
      </c>
      <c r="Q106" s="16">
        <f>pivå!S105</f>
        <v>15.596</v>
      </c>
      <c r="R106" s="16">
        <f>pivå!T105</f>
        <v>16.408999999999999</v>
      </c>
      <c r="S106" s="16">
        <f>pivå!U105</f>
        <v>14.574999999999999</v>
      </c>
      <c r="T106" s="16">
        <f>pivå!V105</f>
        <v>15.69</v>
      </c>
      <c r="U106" s="16">
        <f>pivå!W105</f>
        <v>16.013000000000002</v>
      </c>
      <c r="V106" s="16">
        <f>pivå!X105</f>
        <v>12.278</v>
      </c>
      <c r="W106" s="16">
        <f>pivå!Y105</f>
        <v>12.686</v>
      </c>
      <c r="X106" s="16">
        <f>pivå!Z105</f>
        <v>14.914</v>
      </c>
      <c r="Y106" s="16">
        <f>pivå!AA105</f>
        <v>16.181999999999999</v>
      </c>
      <c r="Z106" s="16">
        <f>pivå!AB105</f>
        <v>15.849</v>
      </c>
      <c r="AA106" s="16">
        <f>pivå!AC105</f>
        <v>13.973000000000001</v>
      </c>
      <c r="AB106" s="136">
        <f>pivå!AD105</f>
        <v>17.428999999999998</v>
      </c>
      <c r="AC106" s="149"/>
      <c r="AD106" s="154">
        <f>IF(Pilar!$B106=1,IF(pivå!AE105&gt;Tidigare_värde!AE105,-1,1),IF(pivå!AE105&lt;Tidigare_värde!AE105,-1,1))*((Tidigare_värde!AE105+1)/(Tidigare_värde!AE105+1))*((pivå!AE105+1)/(pivå!AE105+1))</f>
        <v>1</v>
      </c>
      <c r="AE106" s="153">
        <f>IF(Pilar!$B106=1,IF(pivå!J105&gt;Tidigare_värde!J105,-1,1),IF(pivå!J105&lt;Tidigare_värde!J105,-1,1))*((Tidigare_värde!J105+1)/(Tidigare_värde!J105+1))*((pivå!J105+1)/(pivå!J105+1))</f>
        <v>1</v>
      </c>
      <c r="AF106" s="153">
        <f>IF(Pilar!$B106=1,IF(pivå!K105&gt;Tidigare_värde!K105,-1,1),IF(pivå!K105&lt;Tidigare_värde!K105,-1,1))*((Tidigare_värde!K105+1)/(Tidigare_värde!K105+1))*((pivå!K105+1)/(pivå!K105+1))</f>
        <v>1</v>
      </c>
      <c r="AG106" s="153">
        <f>IF(Pilar!$B106=1,IF(pivå!L105&gt;Tidigare_värde!L105,-1,1),IF(pivå!L105&lt;Tidigare_värde!L105,-1,1))*((Tidigare_värde!L105+1)/(Tidigare_värde!L105+1))*((pivå!L105+1)/(pivå!L105+1))</f>
        <v>1</v>
      </c>
      <c r="AH106" s="153">
        <f>IF(Pilar!$B106=1,IF(pivå!M105&gt;Tidigare_värde!M105,-1,1),IF(pivå!M105&lt;Tidigare_värde!M105,-1,1))*((Tidigare_värde!M105+1)/(Tidigare_värde!M105+1))*((pivå!M105+1)/(pivå!M105+1))</f>
        <v>1</v>
      </c>
      <c r="AI106" s="153">
        <f>IF(Pilar!$B106=1,IF(pivå!N105&gt;Tidigare_värde!N105,-1,1),IF(pivå!N105&lt;Tidigare_värde!N105,-1,1))*((Tidigare_värde!N105+1)/(Tidigare_värde!N105+1))*((pivå!N105+1)/(pivå!N105+1))</f>
        <v>1</v>
      </c>
      <c r="AJ106" s="153">
        <f>IF(Pilar!$B106=1,IF(pivå!O105&gt;Tidigare_värde!O105,-1,1),IF(pivå!O105&lt;Tidigare_värde!O105,-1,1))*((Tidigare_värde!O105+1)/(Tidigare_värde!O105+1))*((pivå!O105+1)/(pivå!O105+1))</f>
        <v>1</v>
      </c>
      <c r="AK106" s="153">
        <f>IF(Pilar!$B106=1,IF(pivå!P105&gt;Tidigare_värde!P105,-1,1),IF(pivå!P105&lt;Tidigare_värde!P105,-1,1))*((Tidigare_värde!P105+1)/(Tidigare_värde!P105+1))*((pivå!P105+1)/(pivå!P105+1))</f>
        <v>1</v>
      </c>
      <c r="AL106" s="153">
        <f>IF(Pilar!$B106=1,IF(pivå!Q105&gt;Tidigare_värde!Q105,-1,1),IF(pivå!Q105&lt;Tidigare_värde!Q105,-1,1))*((Tidigare_värde!Q105+1)/(Tidigare_värde!Q105+1))*((pivå!Q105+1)/(pivå!Q105+1))</f>
        <v>1</v>
      </c>
      <c r="AM106" s="153">
        <f>IF(Pilar!$B106=1,IF(pivå!R105&gt;Tidigare_värde!R105,-1,1),IF(pivå!R105&lt;Tidigare_värde!R105,-1,1))*((Tidigare_värde!R105+1)/(Tidigare_värde!R105+1))*((pivå!R105+1)/(pivå!R105+1))</f>
        <v>1</v>
      </c>
      <c r="AN106" s="153">
        <f>IF(Pilar!$B106=1,IF(pivå!S105&gt;Tidigare_värde!S105,-1,1),IF(pivå!S105&lt;Tidigare_värde!S105,-1,1))*((Tidigare_värde!S105+1)/(Tidigare_värde!S105+1))*((pivå!S105+1)/(pivå!S105+1))</f>
        <v>1</v>
      </c>
      <c r="AO106" s="153">
        <f>IF(Pilar!$B106=1,IF(pivå!T105&gt;Tidigare_värde!T105,-1,1),IF(pivå!T105&lt;Tidigare_värde!T105,-1,1))*((Tidigare_värde!T105+1)/(Tidigare_värde!T105+1))*((pivå!T105+1)/(pivå!T105+1))</f>
        <v>-1</v>
      </c>
      <c r="AP106" s="153">
        <f>IF(Pilar!$B106=1,IF(pivå!U105&gt;Tidigare_värde!U105,-1,1),IF(pivå!U105&lt;Tidigare_värde!U105,-1,1))*((Tidigare_värde!U105+1)/(Tidigare_värde!U105+1))*((pivå!U105+1)/(pivå!U105+1))</f>
        <v>1</v>
      </c>
      <c r="AQ106" s="153">
        <f>IF(Pilar!$B106=1,IF(pivå!V105&gt;Tidigare_värde!V105,-1,1),IF(pivå!V105&lt;Tidigare_värde!V105,-1,1))*((Tidigare_värde!V105+1)/(Tidigare_värde!V105+1))*((pivå!V105+1)/(pivå!V105+1))</f>
        <v>1</v>
      </c>
      <c r="AR106" s="153">
        <f>IF(Pilar!$B106=1,IF(pivå!W105&gt;Tidigare_värde!W105,-1,1),IF(pivå!W105&lt;Tidigare_värde!W105,-1,1))*((Tidigare_värde!W105+1)/(Tidigare_värde!W105+1))*((pivå!W105+1)/(pivå!W105+1))</f>
        <v>1</v>
      </c>
      <c r="AS106" s="153">
        <f>IF(Pilar!$B106=1,IF(pivå!X105&gt;Tidigare_värde!X105,-1,1),IF(pivå!X105&lt;Tidigare_värde!X105,-1,1))*((Tidigare_värde!X105+1)/(Tidigare_värde!X105+1))*((pivå!X105+1)/(pivå!X105+1))</f>
        <v>1</v>
      </c>
      <c r="AT106" s="153">
        <f>IF(Pilar!$B106=1,IF(pivå!Y105&gt;Tidigare_värde!Y105,-1,1),IF(pivå!Y105&lt;Tidigare_värde!Y105,-1,1))*((Tidigare_värde!Y105+1)/(Tidigare_värde!Y105+1))*((pivå!Y105+1)/(pivå!Y105+1))</f>
        <v>1</v>
      </c>
      <c r="AU106" s="153">
        <f>IF(Pilar!$B106=1,IF(pivå!Z105&gt;Tidigare_värde!Z105,-1,1),IF(pivå!Z105&lt;Tidigare_värde!Z105,-1,1))*((Tidigare_värde!Z105+1)/(Tidigare_värde!Z105+1))*((pivå!Z105+1)/(pivå!Z105+1))</f>
        <v>1</v>
      </c>
      <c r="AV106" s="153">
        <f>IF(Pilar!$B106=1,IF(pivå!AA105&gt;Tidigare_värde!AA105,-1,1),IF(pivå!AA105&lt;Tidigare_värde!AA105,-1,1))*((Tidigare_värde!AA105+1)/(Tidigare_värde!AA105+1))*((pivå!AA105+1)/(pivå!AA105+1))</f>
        <v>-1</v>
      </c>
      <c r="AW106" s="153">
        <f>IF(Pilar!$B106=1,IF(pivå!AB105&gt;Tidigare_värde!AB105,-1,1),IF(pivå!AB105&lt;Tidigare_värde!AB105,-1,1))*((Tidigare_värde!AB105+1)/(Tidigare_värde!AB105+1))*((pivå!AB105+1)/(pivå!AB105+1))</f>
        <v>1</v>
      </c>
      <c r="AX106" s="153">
        <f>IF(Pilar!$B106=1,IF(pivå!AC105&gt;Tidigare_värde!AC105,-1,1),IF(pivå!AC105&lt;Tidigare_värde!AC105,-1,1))*((Tidigare_värde!AC105+1)/(Tidigare_värde!AC105+1))*((pivå!AC105+1)/(pivå!AC105+1))</f>
        <v>1</v>
      </c>
      <c r="AY106" s="153">
        <f>IF(Pilar!$B106=1,IF(pivå!AD105&gt;Tidigare_värde!AD105,-1,1),IF(pivå!AD105&lt;Tidigare_värde!AD105,-1,1))*((Tidigare_värde!AD105+1)/(Tidigare_värde!AD105+1))*((pivå!AD105+1)/(pivå!AD105+1))</f>
        <v>1</v>
      </c>
      <c r="AZ106" s="17"/>
      <c r="BA106" s="17"/>
      <c r="BB106" s="17"/>
      <c r="BC106" s="17"/>
      <c r="BD106" s="17"/>
      <c r="BE106" s="17"/>
      <c r="BF106" s="17"/>
      <c r="BG106" s="18" t="e">
        <f t="shared" si="10"/>
        <v>#DIV/0!</v>
      </c>
      <c r="BH106" s="18">
        <f t="shared" si="11"/>
        <v>13.901999999999999</v>
      </c>
      <c r="BI106" s="19">
        <f t="shared" si="17"/>
        <v>14.972</v>
      </c>
      <c r="BJ106" s="19">
        <f t="shared" si="13"/>
        <v>13.973000000000001</v>
      </c>
      <c r="BM106" s="21">
        <f t="shared" si="18"/>
        <v>17.428999999999998</v>
      </c>
      <c r="BN106" s="22">
        <f t="shared" si="19"/>
        <v>12.278</v>
      </c>
    </row>
    <row r="107" spans="1:66" s="20" customFormat="1" ht="10.5" customHeight="1">
      <c r="A107" s="116">
        <f t="shared" si="16"/>
        <v>14.034809523809523</v>
      </c>
      <c r="B107" s="105">
        <f>pivå!I106</f>
        <v>1</v>
      </c>
      <c r="C107" s="120" t="str">
        <f>pivå!G106</f>
        <v>(tom)</v>
      </c>
      <c r="D107" s="103">
        <f>pivå!C106</f>
        <v>0</v>
      </c>
      <c r="E107" s="112">
        <f>pivå!D106</f>
        <v>0</v>
      </c>
      <c r="F107" s="15" t="str">
        <f>pivå!F106</f>
        <v>Dödlighet efter sjukhusvårdad hjärtinfarkt</v>
      </c>
      <c r="G107" s="31">
        <f>pivå!AE106</f>
        <v>14.278</v>
      </c>
      <c r="H107" s="16">
        <f>pivå!J106</f>
        <v>13.894</v>
      </c>
      <c r="I107" s="16">
        <f>pivå!K106</f>
        <v>12.816000000000001</v>
      </c>
      <c r="J107" s="16">
        <f>pivå!L106</f>
        <v>13.423</v>
      </c>
      <c r="K107" s="16">
        <f>pivå!M106</f>
        <v>14.515000000000001</v>
      </c>
      <c r="L107" s="16">
        <f>pivå!N106</f>
        <v>13.827</v>
      </c>
      <c r="M107" s="16">
        <f>pivå!O106</f>
        <v>14.794</v>
      </c>
      <c r="N107" s="16">
        <f>pivå!P106</f>
        <v>13.781000000000001</v>
      </c>
      <c r="O107" s="16">
        <f>pivå!Q106</f>
        <v>10.731999999999999</v>
      </c>
      <c r="P107" s="16">
        <f>pivå!R106</f>
        <v>13.888999999999999</v>
      </c>
      <c r="Q107" s="16">
        <f>pivå!S106</f>
        <v>14.462999999999999</v>
      </c>
      <c r="R107" s="16">
        <f>pivå!T106</f>
        <v>15.69</v>
      </c>
      <c r="S107" s="16">
        <f>pivå!U106</f>
        <v>15.036</v>
      </c>
      <c r="T107" s="16">
        <f>pivå!V106</f>
        <v>15.387</v>
      </c>
      <c r="U107" s="16">
        <f>pivå!W106</f>
        <v>15.068</v>
      </c>
      <c r="V107" s="16">
        <f>pivå!X106</f>
        <v>12.468</v>
      </c>
      <c r="W107" s="16">
        <f>pivå!Y106</f>
        <v>12.747</v>
      </c>
      <c r="X107" s="16">
        <f>pivå!Z106</f>
        <v>13.923999999999999</v>
      </c>
      <c r="Y107" s="16">
        <f>pivå!AA106</f>
        <v>15.19</v>
      </c>
      <c r="Z107" s="16">
        <f>pivå!AB106</f>
        <v>14.211</v>
      </c>
      <c r="AA107" s="16">
        <f>pivå!AC106</f>
        <v>13.25</v>
      </c>
      <c r="AB107" s="136">
        <f>pivå!AD106</f>
        <v>15.625999999999999</v>
      </c>
      <c r="AC107" s="149"/>
      <c r="AD107" s="154">
        <f>IF(Pilar!$B107=1,IF(pivå!AE106&gt;Tidigare_värde!AE106,-1,1),IF(pivå!AE106&lt;Tidigare_värde!AE106,-1,1))*((Tidigare_värde!AE106+1)/(Tidigare_värde!AE106+1))*((pivå!AE106+1)/(pivå!AE106+1))</f>
        <v>1</v>
      </c>
      <c r="AE107" s="153">
        <f>IF(Pilar!$B107=1,IF(pivå!J106&gt;Tidigare_värde!J106,-1,1),IF(pivå!J106&lt;Tidigare_värde!J106,-1,1))*((Tidigare_värde!J106+1)/(Tidigare_värde!J106+1))*((pivå!J106+1)/(pivå!J106+1))</f>
        <v>1</v>
      </c>
      <c r="AF107" s="153">
        <f>IF(Pilar!$B107=1,IF(pivå!K106&gt;Tidigare_värde!K106,-1,1),IF(pivå!K106&lt;Tidigare_värde!K106,-1,1))*((Tidigare_värde!K106+1)/(Tidigare_värde!K106+1))*((pivå!K106+1)/(pivå!K106+1))</f>
        <v>1</v>
      </c>
      <c r="AG107" s="153">
        <f>IF(Pilar!$B107=1,IF(pivå!L106&gt;Tidigare_värde!L106,-1,1),IF(pivå!L106&lt;Tidigare_värde!L106,-1,1))*((Tidigare_värde!L106+1)/(Tidigare_värde!L106+1))*((pivå!L106+1)/(pivå!L106+1))</f>
        <v>1</v>
      </c>
      <c r="AH107" s="153">
        <f>IF(Pilar!$B107=1,IF(pivå!M106&gt;Tidigare_värde!M106,-1,1),IF(pivå!M106&lt;Tidigare_värde!M106,-1,1))*((Tidigare_värde!M106+1)/(Tidigare_värde!M106+1))*((pivå!M106+1)/(pivå!M106+1))</f>
        <v>1</v>
      </c>
      <c r="AI107" s="153">
        <f>IF(Pilar!$B107=1,IF(pivå!N106&gt;Tidigare_värde!N106,-1,1),IF(pivå!N106&lt;Tidigare_värde!N106,-1,1))*((Tidigare_värde!N106+1)/(Tidigare_värde!N106+1))*((pivå!N106+1)/(pivå!N106+1))</f>
        <v>1</v>
      </c>
      <c r="AJ107" s="153">
        <f>IF(Pilar!$B107=1,IF(pivå!O106&gt;Tidigare_värde!O106,-1,1),IF(pivå!O106&lt;Tidigare_värde!O106,-1,1))*((Tidigare_värde!O106+1)/(Tidigare_värde!O106+1))*((pivå!O106+1)/(pivå!O106+1))</f>
        <v>1</v>
      </c>
      <c r="AK107" s="153">
        <f>IF(Pilar!$B107=1,IF(pivå!P106&gt;Tidigare_värde!P106,-1,1),IF(pivå!P106&lt;Tidigare_värde!P106,-1,1))*((Tidigare_värde!P106+1)/(Tidigare_värde!P106+1))*((pivå!P106+1)/(pivå!P106+1))</f>
        <v>1</v>
      </c>
      <c r="AL107" s="153">
        <f>IF(Pilar!$B107=1,IF(pivå!Q106&gt;Tidigare_värde!Q106,-1,1),IF(pivå!Q106&lt;Tidigare_värde!Q106,-1,1))*((Tidigare_värde!Q106+1)/(Tidigare_värde!Q106+1))*((pivå!Q106+1)/(pivå!Q106+1))</f>
        <v>1</v>
      </c>
      <c r="AM107" s="153">
        <f>IF(Pilar!$B107=1,IF(pivå!R106&gt;Tidigare_värde!R106,-1,1),IF(pivå!R106&lt;Tidigare_värde!R106,-1,1))*((Tidigare_värde!R106+1)/(Tidigare_värde!R106+1))*((pivå!R106+1)/(pivå!R106+1))</f>
        <v>1</v>
      </c>
      <c r="AN107" s="153">
        <f>IF(Pilar!$B107=1,IF(pivå!S106&gt;Tidigare_värde!S106,-1,1),IF(pivå!S106&lt;Tidigare_värde!S106,-1,1))*((Tidigare_värde!S106+1)/(Tidigare_värde!S106+1))*((pivå!S106+1)/(pivå!S106+1))</f>
        <v>1</v>
      </c>
      <c r="AO107" s="153">
        <f>IF(Pilar!$B107=1,IF(pivå!T106&gt;Tidigare_värde!T106,-1,1),IF(pivå!T106&lt;Tidigare_värde!T106,-1,1))*((Tidigare_värde!T106+1)/(Tidigare_värde!T106+1))*((pivå!T106+1)/(pivå!T106+1))</f>
        <v>-1</v>
      </c>
      <c r="AP107" s="153">
        <f>IF(Pilar!$B107=1,IF(pivå!U106&gt;Tidigare_värde!U106,-1,1),IF(pivå!U106&lt;Tidigare_värde!U106,-1,1))*((Tidigare_värde!U106+1)/(Tidigare_värde!U106+1))*((pivå!U106+1)/(pivå!U106+1))</f>
        <v>1</v>
      </c>
      <c r="AQ107" s="153">
        <f>IF(Pilar!$B107=1,IF(pivå!V106&gt;Tidigare_värde!V106,-1,1),IF(pivå!V106&lt;Tidigare_värde!V106,-1,1))*((Tidigare_värde!V106+1)/(Tidigare_värde!V106+1))*((pivå!V106+1)/(pivå!V106+1))</f>
        <v>1</v>
      </c>
      <c r="AR107" s="153">
        <f>IF(Pilar!$B107=1,IF(pivå!W106&gt;Tidigare_värde!W106,-1,1),IF(pivå!W106&lt;Tidigare_värde!W106,-1,1))*((Tidigare_värde!W106+1)/(Tidigare_värde!W106+1))*((pivå!W106+1)/(pivå!W106+1))</f>
        <v>1</v>
      </c>
      <c r="AS107" s="153">
        <f>IF(Pilar!$B107=1,IF(pivå!X106&gt;Tidigare_värde!X106,-1,1),IF(pivå!X106&lt;Tidigare_värde!X106,-1,1))*((Tidigare_värde!X106+1)/(Tidigare_värde!X106+1))*((pivå!X106+1)/(pivå!X106+1))</f>
        <v>1</v>
      </c>
      <c r="AT107" s="153">
        <f>IF(Pilar!$B107=1,IF(pivå!Y106&gt;Tidigare_värde!Y106,-1,1),IF(pivå!Y106&lt;Tidigare_värde!Y106,-1,1))*((Tidigare_värde!Y106+1)/(Tidigare_värde!Y106+1))*((pivå!Y106+1)/(pivå!Y106+1))</f>
        <v>1</v>
      </c>
      <c r="AU107" s="153">
        <f>IF(Pilar!$B107=1,IF(pivå!Z106&gt;Tidigare_värde!Z106,-1,1),IF(pivå!Z106&lt;Tidigare_värde!Z106,-1,1))*((Tidigare_värde!Z106+1)/(Tidigare_värde!Z106+1))*((pivå!Z106+1)/(pivå!Z106+1))</f>
        <v>1</v>
      </c>
      <c r="AV107" s="153">
        <f>IF(Pilar!$B107=1,IF(pivå!AA106&gt;Tidigare_värde!AA106,-1,1),IF(pivå!AA106&lt;Tidigare_värde!AA106,-1,1))*((Tidigare_värde!AA106+1)/(Tidigare_värde!AA106+1))*((pivå!AA106+1)/(pivå!AA106+1))</f>
        <v>1</v>
      </c>
      <c r="AW107" s="153">
        <f>IF(Pilar!$B107=1,IF(pivå!AB106&gt;Tidigare_värde!AB106,-1,1),IF(pivå!AB106&lt;Tidigare_värde!AB106,-1,1))*((Tidigare_värde!AB106+1)/(Tidigare_värde!AB106+1))*((pivå!AB106+1)/(pivå!AB106+1))</f>
        <v>1</v>
      </c>
      <c r="AX107" s="153">
        <f>IF(Pilar!$B107=1,IF(pivå!AC106&gt;Tidigare_värde!AC106,-1,1),IF(pivå!AC106&lt;Tidigare_värde!AC106,-1,1))*((Tidigare_värde!AC106+1)/(Tidigare_värde!AC106+1))*((pivå!AC106+1)/(pivå!AC106+1))</f>
        <v>1</v>
      </c>
      <c r="AY107" s="153">
        <f>IF(Pilar!$B107=1,IF(pivå!AD106&gt;Tidigare_värde!AD106,-1,1),IF(pivå!AD106&lt;Tidigare_värde!AD106,-1,1))*((Tidigare_värde!AD106+1)/(Tidigare_värde!AD106+1))*((pivå!AD106+1)/(pivå!AD106+1))</f>
        <v>1</v>
      </c>
      <c r="AZ107" s="17"/>
      <c r="BA107" s="17"/>
      <c r="BB107" s="17"/>
      <c r="BC107" s="17"/>
      <c r="BD107" s="17"/>
      <c r="BE107" s="17"/>
      <c r="BF107" s="17"/>
      <c r="BG107" s="18" t="e">
        <f t="shared" si="10"/>
        <v>#DIV/0!</v>
      </c>
      <c r="BH107" s="18">
        <f t="shared" si="11"/>
        <v>13.781000000000001</v>
      </c>
      <c r="BI107" s="19">
        <f t="shared" si="17"/>
        <v>14.515000000000001</v>
      </c>
      <c r="BJ107" s="19">
        <f t="shared" si="13"/>
        <v>13.827</v>
      </c>
      <c r="BM107" s="21">
        <f t="shared" si="18"/>
        <v>15.69</v>
      </c>
      <c r="BN107" s="22">
        <f t="shared" si="19"/>
        <v>10.731999999999999</v>
      </c>
    </row>
    <row r="108" spans="1:66" s="20" customFormat="1" ht="10.5" customHeight="1">
      <c r="A108" s="116">
        <f t="shared" si="16"/>
        <v>11.377142857142857</v>
      </c>
      <c r="B108" s="105">
        <f>pivå!I107</f>
        <v>1</v>
      </c>
      <c r="C108" s="120" t="str">
        <f>pivå!G107</f>
        <v>Ny</v>
      </c>
      <c r="D108" s="103">
        <f>pivå!C107</f>
        <v>0</v>
      </c>
      <c r="E108" s="112">
        <f>pivå!D107</f>
        <v>62</v>
      </c>
      <c r="F108" s="15" t="str">
        <f>pivå!F107</f>
        <v>Återinsjuknande i hjärtinfarkt. Kvinnor</v>
      </c>
      <c r="G108" s="31">
        <f>pivå!AE107</f>
        <v>11.66</v>
      </c>
      <c r="H108" s="16">
        <f>pivå!J107</f>
        <v>11.85</v>
      </c>
      <c r="I108" s="16">
        <f>pivå!K107</f>
        <v>12.55</v>
      </c>
      <c r="J108" s="16">
        <f>pivå!L107</f>
        <v>8.34</v>
      </c>
      <c r="K108" s="16">
        <f>pivå!M107</f>
        <v>14.11</v>
      </c>
      <c r="L108" s="16">
        <f>pivå!N107</f>
        <v>11.58</v>
      </c>
      <c r="M108" s="16">
        <f>pivå!O107</f>
        <v>10.88</v>
      </c>
      <c r="N108" s="16">
        <f>pivå!P107</f>
        <v>12.47</v>
      </c>
      <c r="O108" s="16">
        <f>pivå!Q107</f>
        <v>15.58</v>
      </c>
      <c r="P108" s="16">
        <f>pivå!R107</f>
        <v>14.93</v>
      </c>
      <c r="Q108" s="16">
        <f>pivå!S107</f>
        <v>11.17</v>
      </c>
      <c r="R108" s="16">
        <f>pivå!T107</f>
        <v>11.94</v>
      </c>
      <c r="S108" s="16">
        <f>pivå!U107</f>
        <v>13.36</v>
      </c>
      <c r="T108" s="16">
        <f>pivå!V107</f>
        <v>9.52</v>
      </c>
      <c r="U108" s="16">
        <f>pivå!W107</f>
        <v>6.94</v>
      </c>
      <c r="V108" s="16">
        <f>pivå!X107</f>
        <v>7.96</v>
      </c>
      <c r="W108" s="16">
        <f>pivå!Y107</f>
        <v>9.4</v>
      </c>
      <c r="X108" s="16">
        <f>pivå!Z107</f>
        <v>8.4</v>
      </c>
      <c r="Y108" s="16">
        <f>pivå!AA107</f>
        <v>11.94</v>
      </c>
      <c r="Z108" s="16">
        <f>pivå!AB107</f>
        <v>7.63</v>
      </c>
      <c r="AA108" s="16">
        <f>pivå!AC107</f>
        <v>13.05</v>
      </c>
      <c r="AB108" s="136">
        <f>pivå!AD107</f>
        <v>15.32</v>
      </c>
      <c r="AC108" s="149"/>
      <c r="AD108" s="154">
        <f>IF(Pilar!$B108=1,IF(pivå!AE107&gt;Tidigare_värde!AE107,-1,1),IF(pivå!AE107&lt;Tidigare_värde!AE107,-1,1))*((Tidigare_värde!AE107+1)/(Tidigare_värde!AE107+1))*((pivå!AE107+1)/(pivå!AE107+1))</f>
        <v>1</v>
      </c>
      <c r="AE108" s="153">
        <f>IF(Pilar!$B108=1,IF(pivå!J107&gt;Tidigare_värde!J107,-1,1),IF(pivå!J107&lt;Tidigare_värde!J107,-1,1))*((Tidigare_värde!J107+1)/(Tidigare_värde!J107+1))*((pivå!J107+1)/(pivå!J107+1))</f>
        <v>1</v>
      </c>
      <c r="AF108" s="153">
        <f>IF(Pilar!$B108=1,IF(pivå!K107&gt;Tidigare_värde!K107,-1,1),IF(pivå!K107&lt;Tidigare_värde!K107,-1,1))*((Tidigare_värde!K107+1)/(Tidigare_värde!K107+1))*((pivå!K107+1)/(pivå!K107+1))</f>
        <v>-1</v>
      </c>
      <c r="AG108" s="153">
        <f>IF(Pilar!$B108=1,IF(pivå!L107&gt;Tidigare_värde!L107,-1,1),IF(pivå!L107&lt;Tidigare_värde!L107,-1,1))*((Tidigare_värde!L107+1)/(Tidigare_värde!L107+1))*((pivå!L107+1)/(pivå!L107+1))</f>
        <v>1</v>
      </c>
      <c r="AH108" s="153">
        <f>IF(Pilar!$B108=1,IF(pivå!M107&gt;Tidigare_värde!M107,-1,1),IF(pivå!M107&lt;Tidigare_värde!M107,-1,1))*((Tidigare_värde!M107+1)/(Tidigare_värde!M107+1))*((pivå!M107+1)/(pivå!M107+1))</f>
        <v>-1</v>
      </c>
      <c r="AI108" s="153">
        <f>IF(Pilar!$B108=1,IF(pivå!N107&gt;Tidigare_värde!N107,-1,1),IF(pivå!N107&lt;Tidigare_värde!N107,-1,1))*((Tidigare_värde!N107+1)/(Tidigare_värde!N107+1))*((pivå!N107+1)/(pivå!N107+1))</f>
        <v>1</v>
      </c>
      <c r="AJ108" s="153">
        <f>IF(Pilar!$B108=1,IF(pivå!O107&gt;Tidigare_värde!O107,-1,1),IF(pivå!O107&lt;Tidigare_värde!O107,-1,1))*((Tidigare_värde!O107+1)/(Tidigare_värde!O107+1))*((pivå!O107+1)/(pivå!O107+1))</f>
        <v>1</v>
      </c>
      <c r="AK108" s="153">
        <f>IF(Pilar!$B108=1,IF(pivå!P107&gt;Tidigare_värde!P107,-1,1),IF(pivå!P107&lt;Tidigare_värde!P107,-1,1))*((Tidigare_värde!P107+1)/(Tidigare_värde!P107+1))*((pivå!P107+1)/(pivå!P107+1))</f>
        <v>-1</v>
      </c>
      <c r="AL108" s="153">
        <f>IF(Pilar!$B108=1,IF(pivå!Q107&gt;Tidigare_värde!Q107,-1,1),IF(pivå!Q107&lt;Tidigare_värde!Q107,-1,1))*((Tidigare_värde!Q107+1)/(Tidigare_värde!Q107+1))*((pivå!Q107+1)/(pivå!Q107+1))</f>
        <v>1</v>
      </c>
      <c r="AM108" s="153">
        <f>IF(Pilar!$B108=1,IF(pivå!R107&gt;Tidigare_värde!R107,-1,1),IF(pivå!R107&lt;Tidigare_värde!R107,-1,1))*((Tidigare_värde!R107+1)/(Tidigare_värde!R107+1))*((pivå!R107+1)/(pivå!R107+1))</f>
        <v>-1</v>
      </c>
      <c r="AN108" s="153">
        <f>IF(Pilar!$B108=1,IF(pivå!S107&gt;Tidigare_värde!S107,-1,1),IF(pivå!S107&lt;Tidigare_värde!S107,-1,1))*((Tidigare_värde!S107+1)/(Tidigare_värde!S107+1))*((pivå!S107+1)/(pivå!S107+1))</f>
        <v>1</v>
      </c>
      <c r="AO108" s="153">
        <f>IF(Pilar!$B108=1,IF(pivå!T107&gt;Tidigare_värde!T107,-1,1),IF(pivå!T107&lt;Tidigare_värde!T107,-1,1))*((Tidigare_värde!T107+1)/(Tidigare_värde!T107+1))*((pivå!T107+1)/(pivå!T107+1))</f>
        <v>-1</v>
      </c>
      <c r="AP108" s="153">
        <f>IF(Pilar!$B108=1,IF(pivå!U107&gt;Tidigare_värde!U107,-1,1),IF(pivå!U107&lt;Tidigare_värde!U107,-1,1))*((Tidigare_värde!U107+1)/(Tidigare_värde!U107+1))*((pivå!U107+1)/(pivå!U107+1))</f>
        <v>-1</v>
      </c>
      <c r="AQ108" s="153">
        <f>IF(Pilar!$B108=1,IF(pivå!V107&gt;Tidigare_värde!V107,-1,1),IF(pivå!V107&lt;Tidigare_värde!V107,-1,1))*((Tidigare_värde!V107+1)/(Tidigare_värde!V107+1))*((pivå!V107+1)/(pivå!V107+1))</f>
        <v>1</v>
      </c>
      <c r="AR108" s="153">
        <f>IF(Pilar!$B108=1,IF(pivå!W107&gt;Tidigare_värde!W107,-1,1),IF(pivå!W107&lt;Tidigare_värde!W107,-1,1))*((Tidigare_värde!W107+1)/(Tidigare_värde!W107+1))*((pivå!W107+1)/(pivå!W107+1))</f>
        <v>1</v>
      </c>
      <c r="AS108" s="153">
        <f>IF(Pilar!$B108=1,IF(pivå!X107&gt;Tidigare_värde!X107,-1,1),IF(pivå!X107&lt;Tidigare_värde!X107,-1,1))*((Tidigare_värde!X107+1)/(Tidigare_värde!X107+1))*((pivå!X107+1)/(pivå!X107+1))</f>
        <v>1</v>
      </c>
      <c r="AT108" s="153">
        <f>IF(Pilar!$B108=1,IF(pivå!Y107&gt;Tidigare_värde!Y107,-1,1),IF(pivå!Y107&lt;Tidigare_värde!Y107,-1,1))*((Tidigare_värde!Y107+1)/(Tidigare_värde!Y107+1))*((pivå!Y107+1)/(pivå!Y107+1))</f>
        <v>1</v>
      </c>
      <c r="AU108" s="153">
        <f>IF(Pilar!$B108=1,IF(pivå!Z107&gt;Tidigare_värde!Z107,-1,1),IF(pivå!Z107&lt;Tidigare_värde!Z107,-1,1))*((Tidigare_värde!Z107+1)/(Tidigare_värde!Z107+1))*((pivå!Z107+1)/(pivå!Z107+1))</f>
        <v>1</v>
      </c>
      <c r="AV108" s="153">
        <f>IF(Pilar!$B108=1,IF(pivå!AA107&gt;Tidigare_värde!AA107,-1,1),IF(pivå!AA107&lt;Tidigare_värde!AA107,-1,1))*((Tidigare_värde!AA107+1)/(Tidigare_värde!AA107+1))*((pivå!AA107+1)/(pivå!AA107+1))</f>
        <v>1</v>
      </c>
      <c r="AW108" s="153">
        <f>IF(Pilar!$B108=1,IF(pivå!AB107&gt;Tidigare_värde!AB107,-1,1),IF(pivå!AB107&lt;Tidigare_värde!AB107,-1,1))*((Tidigare_värde!AB107+1)/(Tidigare_värde!AB107+1))*((pivå!AB107+1)/(pivå!AB107+1))</f>
        <v>1</v>
      </c>
      <c r="AX108" s="153">
        <f>IF(Pilar!$B108=1,IF(pivå!AC107&gt;Tidigare_värde!AC107,-1,1),IF(pivå!AC107&lt;Tidigare_värde!AC107,-1,1))*((Tidigare_värde!AC107+1)/(Tidigare_värde!AC107+1))*((pivå!AC107+1)/(pivå!AC107+1))</f>
        <v>1</v>
      </c>
      <c r="AY108" s="153">
        <f>IF(Pilar!$B108=1,IF(pivå!AD107&gt;Tidigare_värde!AD107,-1,1),IF(pivå!AD107&lt;Tidigare_värde!AD107,-1,1))*((Tidigare_värde!AD107+1)/(Tidigare_värde!AD107+1))*((pivå!AD107+1)/(pivå!AD107+1))</f>
        <v>-1</v>
      </c>
      <c r="AZ108" s="17"/>
      <c r="BA108" s="17"/>
      <c r="BB108" s="17"/>
      <c r="BC108" s="17"/>
      <c r="BD108" s="17"/>
      <c r="BE108" s="17"/>
      <c r="BF108" s="17"/>
      <c r="BG108" s="18" t="e">
        <f t="shared" si="10"/>
        <v>#DIV/0!</v>
      </c>
      <c r="BH108" s="18">
        <f t="shared" si="11"/>
        <v>9.52</v>
      </c>
      <c r="BI108" s="19">
        <f t="shared" si="17"/>
        <v>12.47</v>
      </c>
      <c r="BJ108" s="19">
        <f t="shared" si="13"/>
        <v>10.88</v>
      </c>
      <c r="BM108" s="21">
        <f t="shared" si="18"/>
        <v>15.58</v>
      </c>
      <c r="BN108" s="22">
        <f t="shared" si="19"/>
        <v>6.94</v>
      </c>
    </row>
    <row r="109" spans="1:66" s="20" customFormat="1" ht="10.5" customHeight="1">
      <c r="A109" s="116">
        <f t="shared" si="16"/>
        <v>12.429523809523806</v>
      </c>
      <c r="B109" s="105">
        <f>pivå!I108</f>
        <v>1</v>
      </c>
      <c r="C109" s="120" t="str">
        <f>pivå!G108</f>
        <v>Ny</v>
      </c>
      <c r="D109" s="103">
        <f>pivå!C108</f>
        <v>0</v>
      </c>
      <c r="E109" s="112">
        <f>pivå!D108</f>
        <v>0</v>
      </c>
      <c r="F109" s="15" t="str">
        <f>pivå!F108</f>
        <v>Återinsjuknande i hjärtinfarkt. Män</v>
      </c>
      <c r="G109" s="31">
        <f>pivå!AE108</f>
        <v>12.59</v>
      </c>
      <c r="H109" s="16">
        <f>pivå!J108</f>
        <v>12.42</v>
      </c>
      <c r="I109" s="16">
        <f>pivå!K108</f>
        <v>12.3</v>
      </c>
      <c r="J109" s="16">
        <f>pivå!L108</f>
        <v>9.85</v>
      </c>
      <c r="K109" s="16">
        <f>pivå!M108</f>
        <v>12.86</v>
      </c>
      <c r="L109" s="16">
        <f>pivå!N108</f>
        <v>15.36</v>
      </c>
      <c r="M109" s="16">
        <f>pivå!O108</f>
        <v>11.43</v>
      </c>
      <c r="N109" s="16">
        <f>pivå!P108</f>
        <v>15.32</v>
      </c>
      <c r="O109" s="16">
        <f>pivå!Q108</f>
        <v>13.6</v>
      </c>
      <c r="P109" s="16">
        <f>pivå!R108</f>
        <v>10.14</v>
      </c>
      <c r="Q109" s="16">
        <f>pivå!S108</f>
        <v>13.62</v>
      </c>
      <c r="R109" s="16">
        <f>pivå!T108</f>
        <v>14.58</v>
      </c>
      <c r="S109" s="16">
        <f>pivå!U108</f>
        <v>11.48</v>
      </c>
      <c r="T109" s="16">
        <f>pivå!V108</f>
        <v>12.94</v>
      </c>
      <c r="U109" s="16">
        <f>pivå!W108</f>
        <v>5.56</v>
      </c>
      <c r="V109" s="16">
        <f>pivå!X108</f>
        <v>14.25</v>
      </c>
      <c r="W109" s="16">
        <f>pivå!Y108</f>
        <v>12.35</v>
      </c>
      <c r="X109" s="16">
        <f>pivå!Z108</f>
        <v>10.78</v>
      </c>
      <c r="Y109" s="16">
        <f>pivå!AA108</f>
        <v>15.13</v>
      </c>
      <c r="Z109" s="16">
        <f>pivå!AB108</f>
        <v>9.76</v>
      </c>
      <c r="AA109" s="16">
        <f>pivå!AC108</f>
        <v>13.14</v>
      </c>
      <c r="AB109" s="136">
        <f>pivå!AD108</f>
        <v>14.15</v>
      </c>
      <c r="AC109" s="149"/>
      <c r="AD109" s="154">
        <f>IF(Pilar!$B109=1,IF(pivå!AE108&gt;Tidigare_värde!AE108,-1,1),IF(pivå!AE108&lt;Tidigare_värde!AE108,-1,1))*((Tidigare_värde!AE108+1)/(Tidigare_värde!AE108+1))*((pivå!AE108+1)/(pivå!AE108+1))</f>
        <v>1</v>
      </c>
      <c r="AE109" s="153">
        <f>IF(Pilar!$B109=1,IF(pivå!J108&gt;Tidigare_värde!J108,-1,1),IF(pivå!J108&lt;Tidigare_värde!J108,-1,1))*((Tidigare_värde!J108+1)/(Tidigare_värde!J108+1))*((pivå!J108+1)/(pivå!J108+1))</f>
        <v>1</v>
      </c>
      <c r="AF109" s="153">
        <f>IF(Pilar!$B109=1,IF(pivå!K108&gt;Tidigare_värde!K108,-1,1),IF(pivå!K108&lt;Tidigare_värde!K108,-1,1))*((Tidigare_värde!K108+1)/(Tidigare_värde!K108+1))*((pivå!K108+1)/(pivå!K108+1))</f>
        <v>-1</v>
      </c>
      <c r="AG109" s="153">
        <f>IF(Pilar!$B109=1,IF(pivå!L108&gt;Tidigare_värde!L108,-1,1),IF(pivå!L108&lt;Tidigare_värde!L108,-1,1))*((Tidigare_värde!L108+1)/(Tidigare_värde!L108+1))*((pivå!L108+1)/(pivå!L108+1))</f>
        <v>-1</v>
      </c>
      <c r="AH109" s="153">
        <f>IF(Pilar!$B109=1,IF(pivå!M108&gt;Tidigare_värde!M108,-1,1),IF(pivå!M108&lt;Tidigare_värde!M108,-1,1))*((Tidigare_värde!M108+1)/(Tidigare_värde!M108+1))*((pivå!M108+1)/(pivå!M108+1))</f>
        <v>1</v>
      </c>
      <c r="AI109" s="153">
        <f>IF(Pilar!$B109=1,IF(pivå!N108&gt;Tidigare_värde!N108,-1,1),IF(pivå!N108&lt;Tidigare_värde!N108,-1,1))*((Tidigare_värde!N108+1)/(Tidigare_värde!N108+1))*((pivå!N108+1)/(pivå!N108+1))</f>
        <v>1</v>
      </c>
      <c r="AJ109" s="153">
        <f>IF(Pilar!$B109=1,IF(pivå!O108&gt;Tidigare_värde!O108,-1,1),IF(pivå!O108&lt;Tidigare_värde!O108,-1,1))*((Tidigare_värde!O108+1)/(Tidigare_värde!O108+1))*((pivå!O108+1)/(pivå!O108+1))</f>
        <v>-1</v>
      </c>
      <c r="AK109" s="153">
        <f>IF(Pilar!$B109=1,IF(pivå!P108&gt;Tidigare_värde!P108,-1,1),IF(pivå!P108&lt;Tidigare_värde!P108,-1,1))*((Tidigare_värde!P108+1)/(Tidigare_värde!P108+1))*((pivå!P108+1)/(pivå!P108+1))</f>
        <v>-1</v>
      </c>
      <c r="AL109" s="153">
        <f>IF(Pilar!$B109=1,IF(pivå!Q108&gt;Tidigare_värde!Q108,-1,1),IF(pivå!Q108&lt;Tidigare_värde!Q108,-1,1))*((Tidigare_värde!Q108+1)/(Tidigare_värde!Q108+1))*((pivå!Q108+1)/(pivå!Q108+1))</f>
        <v>1</v>
      </c>
      <c r="AM109" s="153">
        <f>IF(Pilar!$B109=1,IF(pivå!R108&gt;Tidigare_värde!R108,-1,1),IF(pivå!R108&lt;Tidigare_värde!R108,-1,1))*((Tidigare_värde!R108+1)/(Tidigare_värde!R108+1))*((pivå!R108+1)/(pivå!R108+1))</f>
        <v>1</v>
      </c>
      <c r="AN109" s="153">
        <f>IF(Pilar!$B109=1,IF(pivå!S108&gt;Tidigare_värde!S108,-1,1),IF(pivå!S108&lt;Tidigare_värde!S108,-1,1))*((Tidigare_värde!S108+1)/(Tidigare_värde!S108+1))*((pivå!S108+1)/(pivå!S108+1))</f>
        <v>1</v>
      </c>
      <c r="AO109" s="153">
        <f>IF(Pilar!$B109=1,IF(pivå!T108&gt;Tidigare_värde!T108,-1,1),IF(pivå!T108&lt;Tidigare_värde!T108,-1,1))*((Tidigare_värde!T108+1)/(Tidigare_värde!T108+1))*((pivå!T108+1)/(pivå!T108+1))</f>
        <v>-1</v>
      </c>
      <c r="AP109" s="153">
        <f>IF(Pilar!$B109=1,IF(pivå!U108&gt;Tidigare_värde!U108,-1,1),IF(pivå!U108&lt;Tidigare_värde!U108,-1,1))*((Tidigare_värde!U108+1)/(Tidigare_värde!U108+1))*((pivå!U108+1)/(pivå!U108+1))</f>
        <v>1</v>
      </c>
      <c r="AQ109" s="153">
        <f>IF(Pilar!$B109=1,IF(pivå!V108&gt;Tidigare_värde!V108,-1,1),IF(pivå!V108&lt;Tidigare_värde!V108,-1,1))*((Tidigare_värde!V108+1)/(Tidigare_värde!V108+1))*((pivå!V108+1)/(pivå!V108+1))</f>
        <v>1</v>
      </c>
      <c r="AR109" s="153">
        <f>IF(Pilar!$B109=1,IF(pivå!W108&gt;Tidigare_värde!W108,-1,1),IF(pivå!W108&lt;Tidigare_värde!W108,-1,1))*((Tidigare_värde!W108+1)/(Tidigare_värde!W108+1))*((pivå!W108+1)/(pivå!W108+1))</f>
        <v>1</v>
      </c>
      <c r="AS109" s="153">
        <f>IF(Pilar!$B109=1,IF(pivå!X108&gt;Tidigare_värde!X108,-1,1),IF(pivå!X108&lt;Tidigare_värde!X108,-1,1))*((Tidigare_värde!X108+1)/(Tidigare_värde!X108+1))*((pivå!X108+1)/(pivå!X108+1))</f>
        <v>1</v>
      </c>
      <c r="AT109" s="153">
        <f>IF(Pilar!$B109=1,IF(pivå!Y108&gt;Tidigare_värde!Y108,-1,1),IF(pivå!Y108&lt;Tidigare_värde!Y108,-1,1))*((Tidigare_värde!Y108+1)/(Tidigare_värde!Y108+1))*((pivå!Y108+1)/(pivå!Y108+1))</f>
        <v>1</v>
      </c>
      <c r="AU109" s="153">
        <f>IF(Pilar!$B109=1,IF(pivå!Z108&gt;Tidigare_värde!Z108,-1,1),IF(pivå!Z108&lt;Tidigare_värde!Z108,-1,1))*((Tidigare_värde!Z108+1)/(Tidigare_värde!Z108+1))*((pivå!Z108+1)/(pivå!Z108+1))</f>
        <v>1</v>
      </c>
      <c r="AV109" s="153">
        <f>IF(Pilar!$B109=1,IF(pivå!AA108&gt;Tidigare_värde!AA108,-1,1),IF(pivå!AA108&lt;Tidigare_värde!AA108,-1,1))*((Tidigare_värde!AA108+1)/(Tidigare_värde!AA108+1))*((pivå!AA108+1)/(pivå!AA108+1))</f>
        <v>1</v>
      </c>
      <c r="AW109" s="153">
        <f>IF(Pilar!$B109=1,IF(pivå!AB108&gt;Tidigare_värde!AB108,-1,1),IF(pivå!AB108&lt;Tidigare_värde!AB108,-1,1))*((Tidigare_värde!AB108+1)/(Tidigare_värde!AB108+1))*((pivå!AB108+1)/(pivå!AB108+1))</f>
        <v>-1</v>
      </c>
      <c r="AX109" s="153">
        <f>IF(Pilar!$B109=1,IF(pivå!AC108&gt;Tidigare_värde!AC108,-1,1),IF(pivå!AC108&lt;Tidigare_värde!AC108,-1,1))*((Tidigare_värde!AC108+1)/(Tidigare_värde!AC108+1))*((pivå!AC108+1)/(pivå!AC108+1))</f>
        <v>-1</v>
      </c>
      <c r="AY109" s="153">
        <f>IF(Pilar!$B109=1,IF(pivå!AD108&gt;Tidigare_värde!AD108,-1,1),IF(pivå!AD108&lt;Tidigare_värde!AD108,-1,1))*((Tidigare_värde!AD108+1)/(Tidigare_värde!AD108+1))*((pivå!AD108+1)/(pivå!AD108+1))</f>
        <v>1</v>
      </c>
      <c r="AZ109" s="17"/>
      <c r="BA109" s="17"/>
      <c r="BB109" s="17"/>
      <c r="BC109" s="17"/>
      <c r="BD109" s="17"/>
      <c r="BE109" s="17"/>
      <c r="BF109" s="17"/>
      <c r="BG109" s="18" t="e">
        <f t="shared" si="10"/>
        <v>#DIV/0!</v>
      </c>
      <c r="BH109" s="18">
        <f t="shared" si="11"/>
        <v>11.48</v>
      </c>
      <c r="BI109" s="19">
        <f t="shared" si="17"/>
        <v>13.6</v>
      </c>
      <c r="BJ109" s="19">
        <f t="shared" si="13"/>
        <v>12.3</v>
      </c>
      <c r="BM109" s="21">
        <f t="shared" si="18"/>
        <v>15.36</v>
      </c>
      <c r="BN109" s="22">
        <f t="shared" si="19"/>
        <v>5.56</v>
      </c>
    </row>
    <row r="110" spans="1:66" s="20" customFormat="1" ht="10.5" customHeight="1">
      <c r="A110" s="116">
        <f t="shared" si="16"/>
        <v>11.994285714285715</v>
      </c>
      <c r="B110" s="105">
        <f>pivå!I109</f>
        <v>1</v>
      </c>
      <c r="C110" s="120" t="str">
        <f>pivå!G109</f>
        <v>Ny</v>
      </c>
      <c r="D110" s="103">
        <f>pivå!C109</f>
        <v>0</v>
      </c>
      <c r="E110" s="112">
        <f>pivå!D109</f>
        <v>0</v>
      </c>
      <c r="F110" s="15" t="str">
        <f>pivå!F109</f>
        <v>Återinsjuknande i hjärtinfarkt</v>
      </c>
      <c r="G110" s="31">
        <f>pivå!AE109</f>
        <v>12.16</v>
      </c>
      <c r="H110" s="16">
        <f>pivå!J109</f>
        <v>12.33</v>
      </c>
      <c r="I110" s="16">
        <f>pivå!K109</f>
        <v>12.33</v>
      </c>
      <c r="J110" s="16">
        <f>pivå!L109</f>
        <v>9.4700000000000006</v>
      </c>
      <c r="K110" s="16">
        <f>pivå!M109</f>
        <v>13.56</v>
      </c>
      <c r="L110" s="16">
        <f>pivå!N109</f>
        <v>13.82</v>
      </c>
      <c r="M110" s="16">
        <f>pivå!O109</f>
        <v>11.14</v>
      </c>
      <c r="N110" s="16">
        <f>pivå!P109</f>
        <v>13.64</v>
      </c>
      <c r="O110" s="16">
        <f>pivå!Q109</f>
        <v>14.31</v>
      </c>
      <c r="P110" s="16">
        <f>pivå!R109</f>
        <v>11.73</v>
      </c>
      <c r="Q110" s="16">
        <f>pivå!S109</f>
        <v>12.19</v>
      </c>
      <c r="R110" s="16">
        <f>pivå!T109</f>
        <v>12.77</v>
      </c>
      <c r="S110" s="16">
        <f>pivå!U109</f>
        <v>12.3</v>
      </c>
      <c r="T110" s="16">
        <f>pivå!V109</f>
        <v>11.3</v>
      </c>
      <c r="U110" s="16">
        <f>pivå!W109</f>
        <v>6.47</v>
      </c>
      <c r="V110" s="16">
        <f>pivå!X109</f>
        <v>11.45</v>
      </c>
      <c r="W110" s="16">
        <f>pivå!Y109</f>
        <v>10.87</v>
      </c>
      <c r="X110" s="16">
        <f>pivå!Z109</f>
        <v>9.48</v>
      </c>
      <c r="Y110" s="16">
        <f>pivå!AA109</f>
        <v>14.22</v>
      </c>
      <c r="Z110" s="16">
        <f>pivå!AB109</f>
        <v>10.25</v>
      </c>
      <c r="AA110" s="16">
        <f>pivå!AC109</f>
        <v>12.98</v>
      </c>
      <c r="AB110" s="136">
        <f>pivå!AD109</f>
        <v>15.27</v>
      </c>
      <c r="AC110" s="149"/>
      <c r="AD110" s="154">
        <f>IF(Pilar!$B110=1,IF(pivå!AE109&gt;Tidigare_värde!AE109,-1,1),IF(pivå!AE109&lt;Tidigare_värde!AE109,-1,1))*((Tidigare_värde!AE109+1)/(Tidigare_värde!AE109+1))*((pivå!AE109+1)/(pivå!AE109+1))</f>
        <v>1</v>
      </c>
      <c r="AE110" s="153">
        <f>IF(Pilar!$B110=1,IF(pivå!J109&gt;Tidigare_värde!J109,-1,1),IF(pivå!J109&lt;Tidigare_värde!J109,-1,1))*((Tidigare_värde!J109+1)/(Tidigare_värde!J109+1))*((pivå!J109+1)/(pivå!J109+1))</f>
        <v>1</v>
      </c>
      <c r="AF110" s="153">
        <f>IF(Pilar!$B110=1,IF(pivå!K109&gt;Tidigare_värde!K109,-1,1),IF(pivå!K109&lt;Tidigare_värde!K109,-1,1))*((Tidigare_värde!K109+1)/(Tidigare_värde!K109+1))*((pivå!K109+1)/(pivå!K109+1))</f>
        <v>-1</v>
      </c>
      <c r="AG110" s="153">
        <f>IF(Pilar!$B110=1,IF(pivå!L109&gt;Tidigare_värde!L109,-1,1),IF(pivå!L109&lt;Tidigare_värde!L109,-1,1))*((Tidigare_värde!L109+1)/(Tidigare_värde!L109+1))*((pivå!L109+1)/(pivå!L109+1))</f>
        <v>1</v>
      </c>
      <c r="AH110" s="153">
        <f>IF(Pilar!$B110=1,IF(pivå!M109&gt;Tidigare_värde!M109,-1,1),IF(pivå!M109&lt;Tidigare_värde!M109,-1,1))*((Tidigare_värde!M109+1)/(Tidigare_värde!M109+1))*((pivå!M109+1)/(pivå!M109+1))</f>
        <v>-1</v>
      </c>
      <c r="AI110" s="153">
        <f>IF(Pilar!$B110=1,IF(pivå!N109&gt;Tidigare_värde!N109,-1,1),IF(pivå!N109&lt;Tidigare_värde!N109,-1,1))*((Tidigare_värde!N109+1)/(Tidigare_värde!N109+1))*((pivå!N109+1)/(pivå!N109+1))</f>
        <v>1</v>
      </c>
      <c r="AJ110" s="153">
        <f>IF(Pilar!$B110=1,IF(pivå!O109&gt;Tidigare_värde!O109,-1,1),IF(pivå!O109&lt;Tidigare_värde!O109,-1,1))*((Tidigare_värde!O109+1)/(Tidigare_värde!O109+1))*((pivå!O109+1)/(pivå!O109+1))</f>
        <v>-1</v>
      </c>
      <c r="AK110" s="153">
        <f>IF(Pilar!$B110=1,IF(pivå!P109&gt;Tidigare_värde!P109,-1,1),IF(pivå!P109&lt;Tidigare_värde!P109,-1,1))*((Tidigare_värde!P109+1)/(Tidigare_värde!P109+1))*((pivå!P109+1)/(pivå!P109+1))</f>
        <v>-1</v>
      </c>
      <c r="AL110" s="153">
        <f>IF(Pilar!$B110=1,IF(pivå!Q109&gt;Tidigare_värde!Q109,-1,1),IF(pivå!Q109&lt;Tidigare_värde!Q109,-1,1))*((Tidigare_värde!Q109+1)/(Tidigare_värde!Q109+1))*((pivå!Q109+1)/(pivå!Q109+1))</f>
        <v>1</v>
      </c>
      <c r="AM110" s="153">
        <f>IF(Pilar!$B110=1,IF(pivå!R109&gt;Tidigare_värde!R109,-1,1),IF(pivå!R109&lt;Tidigare_värde!R109,-1,1))*((Tidigare_värde!R109+1)/(Tidigare_värde!R109+1))*((pivå!R109+1)/(pivå!R109+1))</f>
        <v>-1</v>
      </c>
      <c r="AN110" s="153">
        <f>IF(Pilar!$B110=1,IF(pivå!S109&gt;Tidigare_värde!S109,-1,1),IF(pivå!S109&lt;Tidigare_värde!S109,-1,1))*((Tidigare_värde!S109+1)/(Tidigare_värde!S109+1))*((pivå!S109+1)/(pivå!S109+1))</f>
        <v>1</v>
      </c>
      <c r="AO110" s="153">
        <f>IF(Pilar!$B110=1,IF(pivå!T109&gt;Tidigare_värde!T109,-1,1),IF(pivå!T109&lt;Tidigare_värde!T109,-1,1))*((Tidigare_värde!T109+1)/(Tidigare_värde!T109+1))*((pivå!T109+1)/(pivå!T109+1))</f>
        <v>-1</v>
      </c>
      <c r="AP110" s="153">
        <f>IF(Pilar!$B110=1,IF(pivå!U109&gt;Tidigare_värde!U109,-1,1),IF(pivå!U109&lt;Tidigare_värde!U109,-1,1))*((Tidigare_värde!U109+1)/(Tidigare_värde!U109+1))*((pivå!U109+1)/(pivå!U109+1))</f>
        <v>1</v>
      </c>
      <c r="AQ110" s="153">
        <f>IF(Pilar!$B110=1,IF(pivå!V109&gt;Tidigare_värde!V109,-1,1),IF(pivå!V109&lt;Tidigare_värde!V109,-1,1))*((Tidigare_värde!V109+1)/(Tidigare_värde!V109+1))*((pivå!V109+1)/(pivå!V109+1))</f>
        <v>1</v>
      </c>
      <c r="AR110" s="153">
        <f>IF(Pilar!$B110=1,IF(pivå!W109&gt;Tidigare_värde!W109,-1,1),IF(pivå!W109&lt;Tidigare_värde!W109,-1,1))*((Tidigare_värde!W109+1)/(Tidigare_värde!W109+1))*((pivå!W109+1)/(pivå!W109+1))</f>
        <v>1</v>
      </c>
      <c r="AS110" s="153">
        <f>IF(Pilar!$B110=1,IF(pivå!X109&gt;Tidigare_värde!X109,-1,1),IF(pivå!X109&lt;Tidigare_värde!X109,-1,1))*((Tidigare_värde!X109+1)/(Tidigare_värde!X109+1))*((pivå!X109+1)/(pivå!X109+1))</f>
        <v>1</v>
      </c>
      <c r="AT110" s="153">
        <f>IF(Pilar!$B110=1,IF(pivå!Y109&gt;Tidigare_värde!Y109,-1,1),IF(pivå!Y109&lt;Tidigare_värde!Y109,-1,1))*((Tidigare_värde!Y109+1)/(Tidigare_värde!Y109+1))*((pivå!Y109+1)/(pivå!Y109+1))</f>
        <v>1</v>
      </c>
      <c r="AU110" s="153">
        <f>IF(Pilar!$B110=1,IF(pivå!Z109&gt;Tidigare_värde!Z109,-1,1),IF(pivå!Z109&lt;Tidigare_värde!Z109,-1,1))*((Tidigare_värde!Z109+1)/(Tidigare_värde!Z109+1))*((pivå!Z109+1)/(pivå!Z109+1))</f>
        <v>1</v>
      </c>
      <c r="AV110" s="153">
        <f>IF(Pilar!$B110=1,IF(pivå!AA109&gt;Tidigare_värde!AA109,-1,1),IF(pivå!AA109&lt;Tidigare_värde!AA109,-1,1))*((Tidigare_värde!AA109+1)/(Tidigare_värde!AA109+1))*((pivå!AA109+1)/(pivå!AA109+1))</f>
        <v>1</v>
      </c>
      <c r="AW110" s="153">
        <f>IF(Pilar!$B110=1,IF(pivå!AB109&gt;Tidigare_värde!AB109,-1,1),IF(pivå!AB109&lt;Tidigare_värde!AB109,-1,1))*((Tidigare_värde!AB109+1)/(Tidigare_värde!AB109+1))*((pivå!AB109+1)/(pivå!AB109+1))</f>
        <v>1</v>
      </c>
      <c r="AX110" s="153">
        <f>IF(Pilar!$B110=1,IF(pivå!AC109&gt;Tidigare_värde!AC109,-1,1),IF(pivå!AC109&lt;Tidigare_värde!AC109,-1,1))*((Tidigare_värde!AC109+1)/(Tidigare_värde!AC109+1))*((pivå!AC109+1)/(pivå!AC109+1))</f>
        <v>1</v>
      </c>
      <c r="AY110" s="153">
        <f>IF(Pilar!$B110=1,IF(pivå!AD109&gt;Tidigare_värde!AD109,-1,1),IF(pivå!AD109&lt;Tidigare_värde!AD109,-1,1))*((Tidigare_värde!AD109+1)/(Tidigare_värde!AD109+1))*((pivå!AD109+1)/(pivå!AD109+1))</f>
        <v>-1</v>
      </c>
      <c r="AZ110" s="17"/>
      <c r="BA110" s="17"/>
      <c r="BB110" s="17"/>
      <c r="BC110" s="17"/>
      <c r="BD110" s="17"/>
      <c r="BE110" s="17"/>
      <c r="BF110" s="17"/>
      <c r="BG110" s="18" t="e">
        <f t="shared" si="10"/>
        <v>#DIV/0!</v>
      </c>
      <c r="BH110" s="18">
        <f t="shared" si="11"/>
        <v>11.3</v>
      </c>
      <c r="BI110" s="19">
        <f t="shared" si="17"/>
        <v>12.77</v>
      </c>
      <c r="BJ110" s="19">
        <f t="shared" si="13"/>
        <v>11.45</v>
      </c>
      <c r="BM110" s="21">
        <f t="shared" si="18"/>
        <v>15.27</v>
      </c>
      <c r="BN110" s="22">
        <f t="shared" si="19"/>
        <v>6.47</v>
      </c>
    </row>
    <row r="111" spans="1:66" s="20" customFormat="1" ht="10.5" customHeight="1">
      <c r="A111" s="116">
        <f t="shared" si="16"/>
        <v>77.415074504000003</v>
      </c>
      <c r="B111" s="105">
        <f>pivå!I110</f>
        <v>0</v>
      </c>
      <c r="C111" s="120" t="str">
        <f>pivå!G110</f>
        <v>Ändrad</v>
      </c>
      <c r="D111" s="103">
        <f>pivå!C110</f>
        <v>0</v>
      </c>
      <c r="E111" s="112">
        <f>pivå!D110</f>
        <v>63</v>
      </c>
      <c r="F111" s="15" t="str">
        <f>pivå!F110</f>
        <v>Reperfusionsbehandling vid ST-höjningsinfarkt. Kvinnor</v>
      </c>
      <c r="G111" s="31">
        <f>pivå!AE110</f>
        <v>78.785046730000005</v>
      </c>
      <c r="H111" s="16">
        <f>pivå!J110</f>
        <v>77.16535433</v>
      </c>
      <c r="I111" s="16">
        <f>pivå!K110</f>
        <v>78.947368420000004</v>
      </c>
      <c r="J111" s="16">
        <f>pivå!L110</f>
        <v>88.235294120000006</v>
      </c>
      <c r="K111" s="16">
        <f>pivå!M110</f>
        <v>65.38461538</v>
      </c>
      <c r="L111" s="16">
        <f>pivå!N110</f>
        <v>82</v>
      </c>
      <c r="M111" s="16">
        <f>pivå!O110</f>
        <v>73.07692308</v>
      </c>
      <c r="N111" s="16">
        <f>pivå!P110</f>
        <v>87.878787880000004</v>
      </c>
      <c r="O111" s="39" t="str">
        <f>pivå!Q110</f>
        <v>us</v>
      </c>
      <c r="P111" s="16">
        <f>pivå!R110</f>
        <v>77.272727270000004</v>
      </c>
      <c r="Q111" s="16">
        <f>pivå!S110</f>
        <v>88.235294120000006</v>
      </c>
      <c r="R111" s="16">
        <f>pivå!T110</f>
        <v>74.193548390000004</v>
      </c>
      <c r="S111" s="16">
        <f>pivå!U110</f>
        <v>76.397515530000007</v>
      </c>
      <c r="T111" s="16">
        <f>pivå!V110</f>
        <v>79.166666669999998</v>
      </c>
      <c r="U111" s="16">
        <f>pivå!W110</f>
        <v>84.21052632</v>
      </c>
      <c r="V111" s="16">
        <f>pivå!X110</f>
        <v>77.777777779999994</v>
      </c>
      <c r="W111" s="16">
        <f>pivå!Y110</f>
        <v>75</v>
      </c>
      <c r="X111" s="16">
        <f>pivå!Z110</f>
        <v>72.222222220000006</v>
      </c>
      <c r="Y111" s="16">
        <f>pivå!AA110</f>
        <v>62.162162160000001</v>
      </c>
      <c r="Z111" s="16">
        <f>pivå!AB110</f>
        <v>58.333333330000002</v>
      </c>
      <c r="AA111" s="16">
        <f>pivå!AC110</f>
        <v>78.048780489999999</v>
      </c>
      <c r="AB111" s="136">
        <f>pivå!AD110</f>
        <v>92.592592589999995</v>
      </c>
      <c r="AC111" s="149"/>
      <c r="AD111" s="154">
        <f>IF(Pilar!$B111=1,IF(pivå!AE110&gt;Tidigare_värde!AE110,-1,1),IF(pivå!AE110&lt;Tidigare_värde!AE110,-1,1))*((Tidigare_värde!AE110+1)/(Tidigare_värde!AE110+1))*((pivå!AE110+1)/(pivå!AE110+1))</f>
        <v>1</v>
      </c>
      <c r="AE111" s="153">
        <f>IF(Pilar!$B111=1,IF(pivå!J110&gt;Tidigare_värde!J110,-1,1),IF(pivå!J110&lt;Tidigare_värde!J110,-1,1))*((Tidigare_värde!J110+1)/(Tidigare_värde!J110+1))*((pivå!J110+1)/(pivå!J110+1))</f>
        <v>1</v>
      </c>
      <c r="AF111" s="153">
        <f>IF(Pilar!$B111=1,IF(pivå!K110&gt;Tidigare_värde!K110,-1,1),IF(pivå!K110&lt;Tidigare_värde!K110,-1,1))*((Tidigare_värde!K110+1)/(Tidigare_värde!K110+1))*((pivå!K110+1)/(pivå!K110+1))</f>
        <v>-1</v>
      </c>
      <c r="AG111" s="153">
        <f>IF(Pilar!$B111=1,IF(pivå!L110&gt;Tidigare_värde!L110,-1,1),IF(pivå!L110&lt;Tidigare_värde!L110,-1,1))*((Tidigare_värde!L110+1)/(Tidigare_värde!L110+1))*((pivå!L110+1)/(pivå!L110+1))</f>
        <v>1</v>
      </c>
      <c r="AH111" s="153">
        <f>IF(Pilar!$B111=1,IF(pivå!M110&gt;Tidigare_värde!M110,-1,1),IF(pivå!M110&lt;Tidigare_värde!M110,-1,1))*((Tidigare_värde!M110+1)/(Tidigare_värde!M110+1))*((pivå!M110+1)/(pivå!M110+1))</f>
        <v>-1</v>
      </c>
      <c r="AI111" s="153">
        <f>IF(Pilar!$B111=1,IF(pivå!N110&gt;Tidigare_värde!N110,-1,1),IF(pivå!N110&lt;Tidigare_värde!N110,-1,1))*((Tidigare_värde!N110+1)/(Tidigare_värde!N110+1))*((pivå!N110+1)/(pivå!N110+1))</f>
        <v>1</v>
      </c>
      <c r="AJ111" s="153">
        <f>IF(Pilar!$B111=1,IF(pivå!O110&gt;Tidigare_värde!O110,-1,1),IF(pivå!O110&lt;Tidigare_värde!O110,-1,1))*((Tidigare_värde!O110+1)/(Tidigare_värde!O110+1))*((pivå!O110+1)/(pivå!O110+1))</f>
        <v>-1</v>
      </c>
      <c r="AK111" s="153">
        <f>IF(Pilar!$B111=1,IF(pivå!P110&gt;Tidigare_värde!P110,-1,1),IF(pivå!P110&lt;Tidigare_värde!P110,-1,1))*((Tidigare_värde!P110+1)/(Tidigare_värde!P110+1))*((pivå!P110+1)/(pivå!P110+1))</f>
        <v>1</v>
      </c>
      <c r="AL111" s="153" t="e">
        <f>IF(Pilar!$B111=1,IF(pivå!Q110&gt;Tidigare_värde!Q110,-1,1),IF(pivå!Q110&lt;Tidigare_värde!Q110,-1,1))*((Tidigare_värde!Q110+1)/(Tidigare_värde!Q110+1))*((pivå!Q110+1)/(pivå!Q110+1))</f>
        <v>#VALUE!</v>
      </c>
      <c r="AM111" s="153">
        <f>IF(Pilar!$B111=1,IF(pivå!R110&gt;Tidigare_värde!R110,-1,1),IF(pivå!R110&lt;Tidigare_värde!R110,-1,1))*((Tidigare_värde!R110+1)/(Tidigare_värde!R110+1))*((pivå!R110+1)/(pivå!R110+1))</f>
        <v>1</v>
      </c>
      <c r="AN111" s="153">
        <f>IF(Pilar!$B111=1,IF(pivå!S110&gt;Tidigare_värde!S110,-1,1),IF(pivå!S110&lt;Tidigare_värde!S110,-1,1))*((Tidigare_värde!S110+1)/(Tidigare_värde!S110+1))*((pivå!S110+1)/(pivå!S110+1))</f>
        <v>1</v>
      </c>
      <c r="AO111" s="153">
        <f>IF(Pilar!$B111=1,IF(pivå!T110&gt;Tidigare_värde!T110,-1,1),IF(pivå!T110&lt;Tidigare_värde!T110,-1,1))*((Tidigare_värde!T110+1)/(Tidigare_värde!T110+1))*((pivå!T110+1)/(pivå!T110+1))</f>
        <v>1</v>
      </c>
      <c r="AP111" s="153">
        <f>IF(Pilar!$B111=1,IF(pivå!U110&gt;Tidigare_värde!U110,-1,1),IF(pivå!U110&lt;Tidigare_värde!U110,-1,1))*((Tidigare_värde!U110+1)/(Tidigare_värde!U110+1))*((pivå!U110+1)/(pivå!U110+1))</f>
        <v>1</v>
      </c>
      <c r="AQ111" s="153">
        <f>IF(Pilar!$B111=1,IF(pivå!V110&gt;Tidigare_värde!V110,-1,1),IF(pivå!V110&lt;Tidigare_värde!V110,-1,1))*((Tidigare_värde!V110+1)/(Tidigare_värde!V110+1))*((pivå!V110+1)/(pivå!V110+1))</f>
        <v>1</v>
      </c>
      <c r="AR111" s="153">
        <f>IF(Pilar!$B111=1,IF(pivå!W110&gt;Tidigare_värde!W110,-1,1),IF(pivå!W110&lt;Tidigare_värde!W110,-1,1))*((Tidigare_värde!W110+1)/(Tidigare_värde!W110+1))*((pivå!W110+1)/(pivå!W110+1))</f>
        <v>1</v>
      </c>
      <c r="AS111" s="153">
        <f>IF(Pilar!$B111=1,IF(pivå!X110&gt;Tidigare_värde!X110,-1,1),IF(pivå!X110&lt;Tidigare_värde!X110,-1,1))*((Tidigare_värde!X110+1)/(Tidigare_värde!X110+1))*((pivå!X110+1)/(pivå!X110+1))</f>
        <v>1</v>
      </c>
      <c r="AT111" s="153">
        <f>IF(Pilar!$B111=1,IF(pivå!Y110&gt;Tidigare_värde!Y110,-1,1),IF(pivå!Y110&lt;Tidigare_värde!Y110,-1,1))*((Tidigare_värde!Y110+1)/(Tidigare_värde!Y110+1))*((pivå!Y110+1)/(pivå!Y110+1))</f>
        <v>1</v>
      </c>
      <c r="AU111" s="153">
        <f>IF(Pilar!$B111=1,IF(pivå!Z110&gt;Tidigare_värde!Z110,-1,1),IF(pivå!Z110&lt;Tidigare_värde!Z110,-1,1))*((Tidigare_värde!Z110+1)/(Tidigare_värde!Z110+1))*((pivå!Z110+1)/(pivå!Z110+1))</f>
        <v>1</v>
      </c>
      <c r="AV111" s="153">
        <f>IF(Pilar!$B111=1,IF(pivå!AA110&gt;Tidigare_värde!AA110,-1,1),IF(pivå!AA110&lt;Tidigare_värde!AA110,-1,1))*((Tidigare_värde!AA110+1)/(Tidigare_värde!AA110+1))*((pivå!AA110+1)/(pivå!AA110+1))</f>
        <v>-1</v>
      </c>
      <c r="AW111" s="153">
        <f>IF(Pilar!$B111=1,IF(pivå!AB110&gt;Tidigare_värde!AB110,-1,1),IF(pivå!AB110&lt;Tidigare_värde!AB110,-1,1))*((Tidigare_värde!AB110+1)/(Tidigare_värde!AB110+1))*((pivå!AB110+1)/(pivå!AB110+1))</f>
        <v>1</v>
      </c>
      <c r="AX111" s="153">
        <f>IF(Pilar!$B111=1,IF(pivå!AC110&gt;Tidigare_värde!AC110,-1,1),IF(pivå!AC110&lt;Tidigare_värde!AC110,-1,1))*((Tidigare_värde!AC110+1)/(Tidigare_värde!AC110+1))*((pivå!AC110+1)/(pivå!AC110+1))</f>
        <v>1</v>
      </c>
      <c r="AY111" s="153">
        <f>IF(Pilar!$B111=1,IF(pivå!AD110&gt;Tidigare_värde!AD110,-1,1),IF(pivå!AD110&lt;Tidigare_värde!AD110,-1,1))*((Tidigare_värde!AD110+1)/(Tidigare_värde!AD110+1))*((pivå!AD110+1)/(pivå!AD110+1))</f>
        <v>1</v>
      </c>
      <c r="AZ111" s="17"/>
      <c r="BA111" s="17"/>
      <c r="BB111" s="17"/>
      <c r="BC111" s="17"/>
      <c r="BD111" s="17"/>
      <c r="BE111" s="17"/>
      <c r="BF111" s="17"/>
      <c r="BG111" s="18">
        <f t="shared" si="10"/>
        <v>79.166666669999998</v>
      </c>
      <c r="BH111" s="18" t="e">
        <f t="shared" si="11"/>
        <v>#DIV/0!</v>
      </c>
      <c r="BI111" s="19">
        <f t="shared" si="17"/>
        <v>79.166666669999998</v>
      </c>
      <c r="BJ111" s="19">
        <f t="shared" si="13"/>
        <v>75</v>
      </c>
      <c r="BM111" s="21">
        <f t="shared" si="18"/>
        <v>92.592592589999995</v>
      </c>
      <c r="BN111" s="22">
        <f t="shared" si="19"/>
        <v>58.333333330000002</v>
      </c>
    </row>
    <row r="112" spans="1:66" s="20" customFormat="1" ht="10.5" customHeight="1">
      <c r="A112" s="116">
        <f t="shared" si="16"/>
        <v>83.357574556666648</v>
      </c>
      <c r="B112" s="105">
        <f>pivå!I111</f>
        <v>0</v>
      </c>
      <c r="C112" s="120" t="str">
        <f>pivå!G111</f>
        <v>Ändrad</v>
      </c>
      <c r="D112" s="103">
        <f>pivå!C111</f>
        <v>0</v>
      </c>
      <c r="E112" s="112">
        <f>pivå!D111</f>
        <v>0</v>
      </c>
      <c r="F112" s="15" t="str">
        <f>pivå!F111</f>
        <v>Reperfusionsbehandling vid ST-höjningsinfarkt. Män</v>
      </c>
      <c r="G112" s="31">
        <f>pivå!AE111</f>
        <v>83.918788269999993</v>
      </c>
      <c r="H112" s="16">
        <f>pivå!J111</f>
        <v>85.093167699999995</v>
      </c>
      <c r="I112" s="16">
        <f>pivå!K111</f>
        <v>84.693877549999996</v>
      </c>
      <c r="J112" s="16">
        <f>pivå!L111</f>
        <v>86.842105259999997</v>
      </c>
      <c r="K112" s="16">
        <f>pivå!M111</f>
        <v>81.021897809999999</v>
      </c>
      <c r="L112" s="16">
        <f>pivå!N111</f>
        <v>88.721804509999998</v>
      </c>
      <c r="M112" s="16">
        <f>pivå!O111</f>
        <v>83.606557379999998</v>
      </c>
      <c r="N112" s="16">
        <f>pivå!P111</f>
        <v>85.263157890000002</v>
      </c>
      <c r="O112" s="16">
        <f>pivå!Q111</f>
        <v>100</v>
      </c>
      <c r="P112" s="16">
        <f>pivå!R111</f>
        <v>79.245283020000002</v>
      </c>
      <c r="Q112" s="16">
        <f>pivå!S111</f>
        <v>86.444444439999998</v>
      </c>
      <c r="R112" s="16">
        <f>pivå!T111</f>
        <v>86.7768595</v>
      </c>
      <c r="S112" s="16">
        <f>pivå!U111</f>
        <v>85.632183909999995</v>
      </c>
      <c r="T112" s="16">
        <f>pivå!V111</f>
        <v>71.942446039999993</v>
      </c>
      <c r="U112" s="16">
        <f>pivå!W111</f>
        <v>78.494623660000002</v>
      </c>
      <c r="V112" s="16">
        <f>pivå!X111</f>
        <v>85.263157890000002</v>
      </c>
      <c r="W112" s="16">
        <f>pivå!Y111</f>
        <v>80.952380950000006</v>
      </c>
      <c r="X112" s="16">
        <f>pivå!Z111</f>
        <v>82.442748089999995</v>
      </c>
      <c r="Y112" s="16">
        <f>pivå!AA111</f>
        <v>72.826086959999998</v>
      </c>
      <c r="Z112" s="16">
        <f>pivå!AB111</f>
        <v>68</v>
      </c>
      <c r="AA112" s="16">
        <f>pivå!AC111</f>
        <v>89.010989010000003</v>
      </c>
      <c r="AB112" s="136">
        <f>pivå!AD111</f>
        <v>88.235294120000006</v>
      </c>
      <c r="AC112" s="149"/>
      <c r="AD112" s="154">
        <f>IF(Pilar!$B112=1,IF(pivå!AE111&gt;Tidigare_värde!AE111,-1,1),IF(pivå!AE111&lt;Tidigare_värde!AE111,-1,1))*((Tidigare_värde!AE111+1)/(Tidigare_värde!AE111+1))*((pivå!AE111+1)/(pivå!AE111+1))</f>
        <v>1</v>
      </c>
      <c r="AE112" s="153">
        <f>IF(Pilar!$B112=1,IF(pivå!J111&gt;Tidigare_värde!J111,-1,1),IF(pivå!J111&lt;Tidigare_värde!J111,-1,1))*((Tidigare_värde!J111+1)/(Tidigare_värde!J111+1))*((pivå!J111+1)/(pivå!J111+1))</f>
        <v>1</v>
      </c>
      <c r="AF112" s="153">
        <f>IF(Pilar!$B112=1,IF(pivå!K111&gt;Tidigare_värde!K111,-1,1),IF(pivå!K111&lt;Tidigare_värde!K111,-1,1))*((Tidigare_värde!K111+1)/(Tidigare_värde!K111+1))*((pivå!K111+1)/(pivå!K111+1))</f>
        <v>1</v>
      </c>
      <c r="AG112" s="153">
        <f>IF(Pilar!$B112=1,IF(pivå!L111&gt;Tidigare_värde!L111,-1,1),IF(pivå!L111&lt;Tidigare_värde!L111,-1,1))*((Tidigare_värde!L111+1)/(Tidigare_värde!L111+1))*((pivå!L111+1)/(pivå!L111+1))</f>
        <v>1</v>
      </c>
      <c r="AH112" s="153">
        <f>IF(Pilar!$B112=1,IF(pivå!M111&gt;Tidigare_värde!M111,-1,1),IF(pivå!M111&lt;Tidigare_värde!M111,-1,1))*((Tidigare_värde!M111+1)/(Tidigare_värde!M111+1))*((pivå!M111+1)/(pivå!M111+1))</f>
        <v>1</v>
      </c>
      <c r="AI112" s="153">
        <f>IF(Pilar!$B112=1,IF(pivå!N111&gt;Tidigare_värde!N111,-1,1),IF(pivå!N111&lt;Tidigare_värde!N111,-1,1))*((Tidigare_värde!N111+1)/(Tidigare_värde!N111+1))*((pivå!N111+1)/(pivå!N111+1))</f>
        <v>1</v>
      </c>
      <c r="AJ112" s="153">
        <f>IF(Pilar!$B112=1,IF(pivå!O111&gt;Tidigare_värde!O111,-1,1),IF(pivå!O111&lt;Tidigare_värde!O111,-1,1))*((Tidigare_värde!O111+1)/(Tidigare_värde!O111+1))*((pivå!O111+1)/(pivå!O111+1))</f>
        <v>1</v>
      </c>
      <c r="AK112" s="153">
        <f>IF(Pilar!$B112=1,IF(pivå!P111&gt;Tidigare_värde!P111,-1,1),IF(pivå!P111&lt;Tidigare_värde!P111,-1,1))*((Tidigare_värde!P111+1)/(Tidigare_värde!P111+1))*((pivå!P111+1)/(pivå!P111+1))</f>
        <v>-1</v>
      </c>
      <c r="AL112" s="153">
        <f>IF(Pilar!$B112=1,IF(pivå!Q111&gt;Tidigare_värde!Q111,-1,1),IF(pivå!Q111&lt;Tidigare_värde!Q111,-1,1))*((Tidigare_värde!Q111+1)/(Tidigare_värde!Q111+1))*((pivå!Q111+1)/(pivå!Q111+1))</f>
        <v>1</v>
      </c>
      <c r="AM112" s="153">
        <f>IF(Pilar!$B112=1,IF(pivå!R111&gt;Tidigare_värde!R111,-1,1),IF(pivå!R111&lt;Tidigare_värde!R111,-1,1))*((Tidigare_värde!R111+1)/(Tidigare_värde!R111+1))*((pivå!R111+1)/(pivå!R111+1))</f>
        <v>1</v>
      </c>
      <c r="AN112" s="153">
        <f>IF(Pilar!$B112=1,IF(pivå!S111&gt;Tidigare_värde!S111,-1,1),IF(pivå!S111&lt;Tidigare_värde!S111,-1,1))*((Tidigare_värde!S111+1)/(Tidigare_värde!S111+1))*((pivå!S111+1)/(pivå!S111+1))</f>
        <v>1</v>
      </c>
      <c r="AO112" s="153">
        <f>IF(Pilar!$B112=1,IF(pivå!T111&gt;Tidigare_värde!T111,-1,1),IF(pivå!T111&lt;Tidigare_värde!T111,-1,1))*((Tidigare_värde!T111+1)/(Tidigare_värde!T111+1))*((pivå!T111+1)/(pivå!T111+1))</f>
        <v>1</v>
      </c>
      <c r="AP112" s="153">
        <f>IF(Pilar!$B112=1,IF(pivå!U111&gt;Tidigare_värde!U111,-1,1),IF(pivå!U111&lt;Tidigare_värde!U111,-1,1))*((Tidigare_värde!U111+1)/(Tidigare_värde!U111+1))*((pivå!U111+1)/(pivå!U111+1))</f>
        <v>1</v>
      </c>
      <c r="AQ112" s="153">
        <f>IF(Pilar!$B112=1,IF(pivå!V111&gt;Tidigare_värde!V111,-1,1),IF(pivå!V111&lt;Tidigare_värde!V111,-1,1))*((Tidigare_värde!V111+1)/(Tidigare_värde!V111+1))*((pivå!V111+1)/(pivå!V111+1))</f>
        <v>-1</v>
      </c>
      <c r="AR112" s="153">
        <f>IF(Pilar!$B112=1,IF(pivå!W111&gt;Tidigare_värde!W111,-1,1),IF(pivå!W111&lt;Tidigare_värde!W111,-1,1))*((Tidigare_värde!W111+1)/(Tidigare_värde!W111+1))*((pivå!W111+1)/(pivå!W111+1))</f>
        <v>1</v>
      </c>
      <c r="AS112" s="153">
        <f>IF(Pilar!$B112=1,IF(pivå!X111&gt;Tidigare_värde!X111,-1,1),IF(pivå!X111&lt;Tidigare_värde!X111,-1,1))*((Tidigare_värde!X111+1)/(Tidigare_värde!X111+1))*((pivå!X111+1)/(pivå!X111+1))</f>
        <v>1</v>
      </c>
      <c r="AT112" s="153">
        <f>IF(Pilar!$B112=1,IF(pivå!Y111&gt;Tidigare_värde!Y111,-1,1),IF(pivå!Y111&lt;Tidigare_värde!Y111,-1,1))*((Tidigare_värde!Y111+1)/(Tidigare_värde!Y111+1))*((pivå!Y111+1)/(pivå!Y111+1))</f>
        <v>1</v>
      </c>
      <c r="AU112" s="153">
        <f>IF(Pilar!$B112=1,IF(pivå!Z111&gt;Tidigare_värde!Z111,-1,1),IF(pivå!Z111&lt;Tidigare_värde!Z111,-1,1))*((Tidigare_värde!Z111+1)/(Tidigare_värde!Z111+1))*((pivå!Z111+1)/(pivå!Z111+1))</f>
        <v>1</v>
      </c>
      <c r="AV112" s="153">
        <f>IF(Pilar!$B112=1,IF(pivå!AA111&gt;Tidigare_värde!AA111,-1,1),IF(pivå!AA111&lt;Tidigare_värde!AA111,-1,1))*((Tidigare_värde!AA111+1)/(Tidigare_värde!AA111+1))*((pivå!AA111+1)/(pivå!AA111+1))</f>
        <v>-1</v>
      </c>
      <c r="AW112" s="153">
        <f>IF(Pilar!$B112=1,IF(pivå!AB111&gt;Tidigare_värde!AB111,-1,1),IF(pivå!AB111&lt;Tidigare_värde!AB111,-1,1))*((Tidigare_värde!AB111+1)/(Tidigare_värde!AB111+1))*((pivå!AB111+1)/(pivå!AB111+1))</f>
        <v>-1</v>
      </c>
      <c r="AX112" s="153">
        <f>IF(Pilar!$B112=1,IF(pivå!AC111&gt;Tidigare_värde!AC111,-1,1),IF(pivå!AC111&lt;Tidigare_värde!AC111,-1,1))*((Tidigare_värde!AC111+1)/(Tidigare_värde!AC111+1))*((pivå!AC111+1)/(pivå!AC111+1))</f>
        <v>1</v>
      </c>
      <c r="AY112" s="153">
        <f>IF(Pilar!$B112=1,IF(pivå!AD111&gt;Tidigare_värde!AD111,-1,1),IF(pivå!AD111&lt;Tidigare_värde!AD111,-1,1))*((Tidigare_värde!AD111+1)/(Tidigare_värde!AD111+1))*((pivå!AD111+1)/(pivå!AD111+1))</f>
        <v>1</v>
      </c>
      <c r="AZ112" s="17"/>
      <c r="BA112" s="17"/>
      <c r="BB112" s="17"/>
      <c r="BC112" s="17"/>
      <c r="BD112" s="17"/>
      <c r="BE112" s="17"/>
      <c r="BF112" s="17"/>
      <c r="BG112" s="18">
        <f t="shared" si="10"/>
        <v>86.444444439999998</v>
      </c>
      <c r="BH112" s="18" t="e">
        <f t="shared" si="11"/>
        <v>#DIV/0!</v>
      </c>
      <c r="BI112" s="19">
        <f t="shared" si="17"/>
        <v>85.632183909999995</v>
      </c>
      <c r="BJ112" s="19">
        <f t="shared" si="13"/>
        <v>82.442748089999995</v>
      </c>
      <c r="BM112" s="21">
        <f t="shared" si="18"/>
        <v>100</v>
      </c>
      <c r="BN112" s="22">
        <f t="shared" si="19"/>
        <v>68</v>
      </c>
    </row>
    <row r="113" spans="1:66" s="20" customFormat="1" ht="10.5" customHeight="1">
      <c r="A113" s="116">
        <f t="shared" si="16"/>
        <v>81.797930726666678</v>
      </c>
      <c r="B113" s="105">
        <f>pivå!I112</f>
        <v>0</v>
      </c>
      <c r="C113" s="120" t="str">
        <f>pivå!G112</f>
        <v>Ändrad</v>
      </c>
      <c r="D113" s="103">
        <f>pivå!C112</f>
        <v>0</v>
      </c>
      <c r="E113" s="112">
        <f>pivå!D112</f>
        <v>0</v>
      </c>
      <c r="F113" s="15" t="str">
        <f>pivå!F112</f>
        <v>Reperfusionsbehandling vid ST-höjningsinfarkt</v>
      </c>
      <c r="G113" s="31">
        <f>pivå!AE112</f>
        <v>82.60244428</v>
      </c>
      <c r="H113" s="16">
        <f>pivå!J112</f>
        <v>83.442622950000001</v>
      </c>
      <c r="I113" s="16">
        <f>pivå!K112</f>
        <v>83.08823529</v>
      </c>
      <c r="J113" s="16">
        <f>pivå!L112</f>
        <v>87.162162159999994</v>
      </c>
      <c r="K113" s="16">
        <f>pivå!M112</f>
        <v>76.719576720000006</v>
      </c>
      <c r="L113" s="16">
        <f>pivå!N112</f>
        <v>86.885245900000001</v>
      </c>
      <c r="M113" s="16">
        <f>pivå!O112</f>
        <v>80.459770109999994</v>
      </c>
      <c r="N113" s="16">
        <f>pivå!P112</f>
        <v>85.9375</v>
      </c>
      <c r="O113" s="16">
        <f>pivå!Q112</f>
        <v>92.857142859999996</v>
      </c>
      <c r="P113" s="16">
        <f>pivå!R112</f>
        <v>78.666666669999998</v>
      </c>
      <c r="Q113" s="16">
        <f>pivå!S112</f>
        <v>86.898839140000007</v>
      </c>
      <c r="R113" s="16">
        <f>pivå!T112</f>
        <v>84.21052632</v>
      </c>
      <c r="S113" s="16">
        <f>pivå!U112</f>
        <v>83.455344069999995</v>
      </c>
      <c r="T113" s="16">
        <f>pivå!V112</f>
        <v>73.796791440000007</v>
      </c>
      <c r="U113" s="16">
        <f>pivå!W112</f>
        <v>80.666666669999998</v>
      </c>
      <c r="V113" s="16">
        <f>pivå!X112</f>
        <v>82.857142859999996</v>
      </c>
      <c r="W113" s="16">
        <f>pivå!Y112</f>
        <v>79.166666669999998</v>
      </c>
      <c r="X113" s="16">
        <f>pivå!Z112</f>
        <v>80.239520959999993</v>
      </c>
      <c r="Y113" s="16">
        <f>pivå!AA112</f>
        <v>69.767441860000005</v>
      </c>
      <c r="Z113" s="16">
        <f>pivå!AB112</f>
        <v>66.129032260000002</v>
      </c>
      <c r="AA113" s="16">
        <f>pivå!AC112</f>
        <v>85.60606061</v>
      </c>
      <c r="AB113" s="136">
        <f>pivå!AD112</f>
        <v>89.743589740000004</v>
      </c>
      <c r="AC113" s="149"/>
      <c r="AD113" s="154">
        <f>IF(Pilar!$B113=1,IF(pivå!AE112&gt;Tidigare_värde!AE112,-1,1),IF(pivå!AE112&lt;Tidigare_värde!AE112,-1,1))*((Tidigare_värde!AE112+1)/(Tidigare_värde!AE112+1))*((pivå!AE112+1)/(pivå!AE112+1))</f>
        <v>1</v>
      </c>
      <c r="AE113" s="153">
        <f>IF(Pilar!$B113=1,IF(pivå!J112&gt;Tidigare_värde!J112,-1,1),IF(pivå!J112&lt;Tidigare_värde!J112,-1,1))*((Tidigare_värde!J112+1)/(Tidigare_värde!J112+1))*((pivå!J112+1)/(pivå!J112+1))</f>
        <v>1</v>
      </c>
      <c r="AF113" s="153">
        <f>IF(Pilar!$B113=1,IF(pivå!K112&gt;Tidigare_värde!K112,-1,1),IF(pivå!K112&lt;Tidigare_värde!K112,-1,1))*((Tidigare_värde!K112+1)/(Tidigare_värde!K112+1))*((pivå!K112+1)/(pivå!K112+1))</f>
        <v>-1</v>
      </c>
      <c r="AG113" s="153">
        <f>IF(Pilar!$B113=1,IF(pivå!L112&gt;Tidigare_värde!L112,-1,1),IF(pivå!L112&lt;Tidigare_värde!L112,-1,1))*((Tidigare_värde!L112+1)/(Tidigare_värde!L112+1))*((pivå!L112+1)/(pivå!L112+1))</f>
        <v>1</v>
      </c>
      <c r="AH113" s="153">
        <f>IF(Pilar!$B113=1,IF(pivå!M112&gt;Tidigare_värde!M112,-1,1),IF(pivå!M112&lt;Tidigare_värde!M112,-1,1))*((Tidigare_värde!M112+1)/(Tidigare_värde!M112+1))*((pivå!M112+1)/(pivå!M112+1))</f>
        <v>-1</v>
      </c>
      <c r="AI113" s="153">
        <f>IF(Pilar!$B113=1,IF(pivå!N112&gt;Tidigare_värde!N112,-1,1),IF(pivå!N112&lt;Tidigare_värde!N112,-1,1))*((Tidigare_värde!N112+1)/(Tidigare_värde!N112+1))*((pivå!N112+1)/(pivå!N112+1))</f>
        <v>1</v>
      </c>
      <c r="AJ113" s="153">
        <f>IF(Pilar!$B113=1,IF(pivå!O112&gt;Tidigare_värde!O112,-1,1),IF(pivå!O112&lt;Tidigare_värde!O112,-1,1))*((Tidigare_värde!O112+1)/(Tidigare_värde!O112+1))*((pivå!O112+1)/(pivå!O112+1))</f>
        <v>-1</v>
      </c>
      <c r="AK113" s="153">
        <f>IF(Pilar!$B113=1,IF(pivå!P112&gt;Tidigare_värde!P112,-1,1),IF(pivå!P112&lt;Tidigare_värde!P112,-1,1))*((Tidigare_värde!P112+1)/(Tidigare_värde!P112+1))*((pivå!P112+1)/(pivå!P112+1))</f>
        <v>1</v>
      </c>
      <c r="AL113" s="153">
        <f>IF(Pilar!$B113=1,IF(pivå!Q112&gt;Tidigare_värde!Q112,-1,1),IF(pivå!Q112&lt;Tidigare_värde!Q112,-1,1))*((Tidigare_värde!Q112+1)/(Tidigare_värde!Q112+1))*((pivå!Q112+1)/(pivå!Q112+1))</f>
        <v>1</v>
      </c>
      <c r="AM113" s="153">
        <f>IF(Pilar!$B113=1,IF(pivå!R112&gt;Tidigare_värde!R112,-1,1),IF(pivå!R112&lt;Tidigare_värde!R112,-1,1))*((Tidigare_värde!R112+1)/(Tidigare_värde!R112+1))*((pivå!R112+1)/(pivå!R112+1))</f>
        <v>1</v>
      </c>
      <c r="AN113" s="153">
        <f>IF(Pilar!$B113=1,IF(pivå!S112&gt;Tidigare_värde!S112,-1,1),IF(pivå!S112&lt;Tidigare_värde!S112,-1,1))*((Tidigare_värde!S112+1)/(Tidigare_värde!S112+1))*((pivå!S112+1)/(pivå!S112+1))</f>
        <v>1</v>
      </c>
      <c r="AO113" s="153">
        <f>IF(Pilar!$B113=1,IF(pivå!T112&gt;Tidigare_värde!T112,-1,1),IF(pivå!T112&lt;Tidigare_värde!T112,-1,1))*((Tidigare_värde!T112+1)/(Tidigare_värde!T112+1))*((pivå!T112+1)/(pivå!T112+1))</f>
        <v>1</v>
      </c>
      <c r="AP113" s="153">
        <f>IF(Pilar!$B113=1,IF(pivå!U112&gt;Tidigare_värde!U112,-1,1),IF(pivå!U112&lt;Tidigare_värde!U112,-1,1))*((Tidigare_värde!U112+1)/(Tidigare_värde!U112+1))*((pivå!U112+1)/(pivå!U112+1))</f>
        <v>1</v>
      </c>
      <c r="AQ113" s="153">
        <f>IF(Pilar!$B113=1,IF(pivå!V112&gt;Tidigare_värde!V112,-1,1),IF(pivå!V112&lt;Tidigare_värde!V112,-1,1))*((Tidigare_värde!V112+1)/(Tidigare_värde!V112+1))*((pivå!V112+1)/(pivå!V112+1))</f>
        <v>1</v>
      </c>
      <c r="AR113" s="153">
        <f>IF(Pilar!$B113=1,IF(pivå!W112&gt;Tidigare_värde!W112,-1,1),IF(pivå!W112&lt;Tidigare_värde!W112,-1,1))*((Tidigare_värde!W112+1)/(Tidigare_värde!W112+1))*((pivå!W112+1)/(pivå!W112+1))</f>
        <v>1</v>
      </c>
      <c r="AS113" s="153">
        <f>IF(Pilar!$B113=1,IF(pivå!X112&gt;Tidigare_värde!X112,-1,1),IF(pivå!X112&lt;Tidigare_värde!X112,-1,1))*((Tidigare_värde!X112+1)/(Tidigare_värde!X112+1))*((pivå!X112+1)/(pivå!X112+1))</f>
        <v>1</v>
      </c>
      <c r="AT113" s="153">
        <f>IF(Pilar!$B113=1,IF(pivå!Y112&gt;Tidigare_värde!Y112,-1,1),IF(pivå!Y112&lt;Tidigare_värde!Y112,-1,1))*((Tidigare_värde!Y112+1)/(Tidigare_värde!Y112+1))*((pivå!Y112+1)/(pivå!Y112+1))</f>
        <v>1</v>
      </c>
      <c r="AU113" s="153">
        <f>IF(Pilar!$B113=1,IF(pivå!Z112&gt;Tidigare_värde!Z112,-1,1),IF(pivå!Z112&lt;Tidigare_värde!Z112,-1,1))*((Tidigare_värde!Z112+1)/(Tidigare_värde!Z112+1))*((pivå!Z112+1)/(pivå!Z112+1))</f>
        <v>1</v>
      </c>
      <c r="AV113" s="153">
        <f>IF(Pilar!$B113=1,IF(pivå!AA112&gt;Tidigare_värde!AA112,-1,1),IF(pivå!AA112&lt;Tidigare_värde!AA112,-1,1))*((Tidigare_värde!AA112+1)/(Tidigare_värde!AA112+1))*((pivå!AA112+1)/(pivå!AA112+1))</f>
        <v>-1</v>
      </c>
      <c r="AW113" s="153">
        <f>IF(Pilar!$B113=1,IF(pivå!AB112&gt;Tidigare_värde!AB112,-1,1),IF(pivå!AB112&lt;Tidigare_värde!AB112,-1,1))*((Tidigare_värde!AB112+1)/(Tidigare_värde!AB112+1))*((pivå!AB112+1)/(pivå!AB112+1))</f>
        <v>1</v>
      </c>
      <c r="AX113" s="153">
        <f>IF(Pilar!$B113=1,IF(pivå!AC112&gt;Tidigare_värde!AC112,-1,1),IF(pivå!AC112&lt;Tidigare_värde!AC112,-1,1))*((Tidigare_värde!AC112+1)/(Tidigare_värde!AC112+1))*((pivå!AC112+1)/(pivå!AC112+1))</f>
        <v>1</v>
      </c>
      <c r="AY113" s="153">
        <f>IF(Pilar!$B113=1,IF(pivå!AD112&gt;Tidigare_värde!AD112,-1,1),IF(pivå!AD112&lt;Tidigare_värde!AD112,-1,1))*((Tidigare_värde!AD112+1)/(Tidigare_värde!AD112+1))*((pivå!AD112+1)/(pivå!AD112+1))</f>
        <v>1</v>
      </c>
      <c r="AZ113" s="17"/>
      <c r="BA113" s="17"/>
      <c r="BB113" s="17"/>
      <c r="BC113" s="17"/>
      <c r="BD113" s="17"/>
      <c r="BE113" s="17"/>
      <c r="BF113" s="17"/>
      <c r="BG113" s="18">
        <f t="shared" si="10"/>
        <v>85.60606061</v>
      </c>
      <c r="BH113" s="18" t="e">
        <f t="shared" si="11"/>
        <v>#DIV/0!</v>
      </c>
      <c r="BI113" s="19">
        <f t="shared" si="17"/>
        <v>84.21052632</v>
      </c>
      <c r="BJ113" s="19">
        <f t="shared" si="13"/>
        <v>80.459770109999994</v>
      </c>
      <c r="BM113" s="21">
        <f t="shared" si="18"/>
        <v>92.857142859999996</v>
      </c>
      <c r="BN113" s="22">
        <f t="shared" si="19"/>
        <v>66.129032260000002</v>
      </c>
    </row>
    <row r="114" spans="1:66" s="24" customFormat="1" ht="10.5" customHeight="1">
      <c r="A114" s="116">
        <f t="shared" si="16"/>
        <v>73.796605769047602</v>
      </c>
      <c r="B114" s="105">
        <f>pivå!I113</f>
        <v>0</v>
      </c>
      <c r="C114" s="120" t="str">
        <f>pivå!G113</f>
        <v>(tom)</v>
      </c>
      <c r="D114" s="103">
        <f>pivå!C113</f>
        <v>0</v>
      </c>
      <c r="E114" s="112">
        <f>pivå!D113</f>
        <v>64</v>
      </c>
      <c r="F114" s="15" t="str">
        <f>pivå!F113</f>
        <v>Kranskärlsrönten vid icke ST-höjningsinfarkt och riskfaktor. Kvinnor</v>
      </c>
      <c r="G114" s="31">
        <f>pivå!AE113</f>
        <v>74.341412009999999</v>
      </c>
      <c r="H114" s="16">
        <f>pivå!J113</f>
        <v>68.106312290000005</v>
      </c>
      <c r="I114" s="16">
        <f>pivå!K113</f>
        <v>77.049180329999999</v>
      </c>
      <c r="J114" s="16">
        <f>pivå!L113</f>
        <v>91.358024689999993</v>
      </c>
      <c r="K114" s="16">
        <f>pivå!M113</f>
        <v>77.906976740000005</v>
      </c>
      <c r="L114" s="16">
        <f>pivå!N113</f>
        <v>78.571428569999995</v>
      </c>
      <c r="M114" s="16">
        <f>pivå!O113</f>
        <v>63.636363639999999</v>
      </c>
      <c r="N114" s="16">
        <f>pivå!P113</f>
        <v>84.722222220000006</v>
      </c>
      <c r="O114" s="16">
        <f>pivå!Q113</f>
        <v>64.285714290000001</v>
      </c>
      <c r="P114" s="16">
        <f>pivå!R113</f>
        <v>61.290322580000002</v>
      </c>
      <c r="Q114" s="16">
        <f>pivå!S113</f>
        <v>75.590551180000006</v>
      </c>
      <c r="R114" s="16">
        <f>pivå!T113</f>
        <v>76</v>
      </c>
      <c r="S114" s="16">
        <f>pivå!U113</f>
        <v>72.388059699999999</v>
      </c>
      <c r="T114" s="16">
        <f>pivå!V113</f>
        <v>78.125</v>
      </c>
      <c r="U114" s="16">
        <f>pivå!W113</f>
        <v>82.352941180000002</v>
      </c>
      <c r="V114" s="16">
        <f>pivå!X113</f>
        <v>77.906976740000005</v>
      </c>
      <c r="W114" s="16">
        <f>pivå!Y113</f>
        <v>70</v>
      </c>
      <c r="X114" s="16">
        <f>pivå!Z113</f>
        <v>82.716049380000001</v>
      </c>
      <c r="Y114" s="16">
        <f>pivå!AA113</f>
        <v>68.518518520000001</v>
      </c>
      <c r="Z114" s="16">
        <f>pivå!AB113</f>
        <v>58.823529409999999</v>
      </c>
      <c r="AA114" s="16">
        <f>pivå!AC113</f>
        <v>76.744186049999996</v>
      </c>
      <c r="AB114" s="136">
        <f>pivå!AD113</f>
        <v>63.636363639999999</v>
      </c>
      <c r="AC114" s="149"/>
      <c r="AD114" s="154">
        <f>IF(Pilar!$B114=1,IF(pivå!AE113&gt;Tidigare_värde!AE113,-1,1),IF(pivå!AE113&lt;Tidigare_värde!AE113,-1,1))*((Tidigare_värde!AE113+1)/(Tidigare_värde!AE113+1))*((pivå!AE113+1)/(pivå!AE113+1))</f>
        <v>1</v>
      </c>
      <c r="AE114" s="153">
        <f>IF(Pilar!$B114=1,IF(pivå!J113&gt;Tidigare_värde!J113,-1,1),IF(pivå!J113&lt;Tidigare_värde!J113,-1,1))*((Tidigare_värde!J113+1)/(Tidigare_värde!J113+1))*((pivå!J113+1)/(pivå!J113+1))</f>
        <v>-1</v>
      </c>
      <c r="AF114" s="153">
        <f>IF(Pilar!$B114=1,IF(pivå!K113&gt;Tidigare_värde!K113,-1,1),IF(pivå!K113&lt;Tidigare_värde!K113,-1,1))*((Tidigare_värde!K113+1)/(Tidigare_värde!K113+1))*((pivå!K113+1)/(pivå!K113+1))</f>
        <v>-1</v>
      </c>
      <c r="AG114" s="153">
        <f>IF(Pilar!$B114=1,IF(pivå!L113&gt;Tidigare_värde!L113,-1,1),IF(pivå!L113&lt;Tidigare_värde!L113,-1,1))*((Tidigare_värde!L113+1)/(Tidigare_värde!L113+1))*((pivå!L113+1)/(pivå!L113+1))</f>
        <v>1</v>
      </c>
      <c r="AH114" s="153">
        <f>IF(Pilar!$B114=1,IF(pivå!M113&gt;Tidigare_värde!M113,-1,1),IF(pivå!M113&lt;Tidigare_värde!M113,-1,1))*((Tidigare_värde!M113+1)/(Tidigare_värde!M113+1))*((pivå!M113+1)/(pivå!M113+1))</f>
        <v>1</v>
      </c>
      <c r="AI114" s="153">
        <f>IF(Pilar!$B114=1,IF(pivå!N113&gt;Tidigare_värde!N113,-1,1),IF(pivå!N113&lt;Tidigare_värde!N113,-1,1))*((Tidigare_värde!N113+1)/(Tidigare_värde!N113+1))*((pivå!N113+1)/(pivå!N113+1))</f>
        <v>1</v>
      </c>
      <c r="AJ114" s="153">
        <f>IF(Pilar!$B114=1,IF(pivå!O113&gt;Tidigare_värde!O113,-1,1),IF(pivå!O113&lt;Tidigare_värde!O113,-1,1))*((Tidigare_värde!O113+1)/(Tidigare_värde!O113+1))*((pivå!O113+1)/(pivå!O113+1))</f>
        <v>-1</v>
      </c>
      <c r="AK114" s="153">
        <f>IF(Pilar!$B114=1,IF(pivå!P113&gt;Tidigare_värde!P113,-1,1),IF(pivå!P113&lt;Tidigare_värde!P113,-1,1))*((Tidigare_värde!P113+1)/(Tidigare_värde!P113+1))*((pivå!P113+1)/(pivå!P113+1))</f>
        <v>1</v>
      </c>
      <c r="AL114" s="153">
        <f>IF(Pilar!$B114=1,IF(pivå!Q113&gt;Tidigare_värde!Q113,-1,1),IF(pivå!Q113&lt;Tidigare_värde!Q113,-1,1))*((Tidigare_värde!Q113+1)/(Tidigare_värde!Q113+1))*((pivå!Q113+1)/(pivå!Q113+1))</f>
        <v>1</v>
      </c>
      <c r="AM114" s="153">
        <f>IF(Pilar!$B114=1,IF(pivå!R113&gt;Tidigare_värde!R113,-1,1),IF(pivå!R113&lt;Tidigare_värde!R113,-1,1))*((Tidigare_värde!R113+1)/(Tidigare_värde!R113+1))*((pivå!R113+1)/(pivå!R113+1))</f>
        <v>-1</v>
      </c>
      <c r="AN114" s="153">
        <f>IF(Pilar!$B114=1,IF(pivå!S113&gt;Tidigare_värde!S113,-1,1),IF(pivå!S113&lt;Tidigare_värde!S113,-1,1))*((Tidigare_värde!S113+1)/(Tidigare_värde!S113+1))*((pivå!S113+1)/(pivå!S113+1))</f>
        <v>1</v>
      </c>
      <c r="AO114" s="153">
        <f>IF(Pilar!$B114=1,IF(pivå!T113&gt;Tidigare_värde!T113,-1,1),IF(pivå!T113&lt;Tidigare_värde!T113,-1,1))*((Tidigare_värde!T113+1)/(Tidigare_värde!T113+1))*((pivå!T113+1)/(pivå!T113+1))</f>
        <v>1</v>
      </c>
      <c r="AP114" s="153">
        <f>IF(Pilar!$B114=1,IF(pivå!U113&gt;Tidigare_värde!U113,-1,1),IF(pivå!U113&lt;Tidigare_värde!U113,-1,1))*((Tidigare_värde!U113+1)/(Tidigare_värde!U113+1))*((pivå!U113+1)/(pivå!U113+1))</f>
        <v>1</v>
      </c>
      <c r="AQ114" s="153">
        <f>IF(Pilar!$B114=1,IF(pivå!V113&gt;Tidigare_värde!V113,-1,1),IF(pivå!V113&lt;Tidigare_värde!V113,-1,1))*((Tidigare_värde!V113+1)/(Tidigare_värde!V113+1))*((pivå!V113+1)/(pivå!V113+1))</f>
        <v>1</v>
      </c>
      <c r="AR114" s="153">
        <f>IF(Pilar!$B114=1,IF(pivå!W113&gt;Tidigare_värde!W113,-1,1),IF(pivå!W113&lt;Tidigare_värde!W113,-1,1))*((Tidigare_värde!W113+1)/(Tidigare_värde!W113+1))*((pivå!W113+1)/(pivå!W113+1))</f>
        <v>1</v>
      </c>
      <c r="AS114" s="153">
        <f>IF(Pilar!$B114=1,IF(pivå!X113&gt;Tidigare_värde!X113,-1,1),IF(pivå!X113&lt;Tidigare_värde!X113,-1,1))*((Tidigare_värde!X113+1)/(Tidigare_värde!X113+1))*((pivå!X113+1)/(pivå!X113+1))</f>
        <v>1</v>
      </c>
      <c r="AT114" s="153">
        <f>IF(Pilar!$B114=1,IF(pivå!Y113&gt;Tidigare_värde!Y113,-1,1),IF(pivå!Y113&lt;Tidigare_värde!Y113,-1,1))*((Tidigare_värde!Y113+1)/(Tidigare_värde!Y113+1))*((pivå!Y113+1)/(pivå!Y113+1))</f>
        <v>1</v>
      </c>
      <c r="AU114" s="153">
        <f>IF(Pilar!$B114=1,IF(pivå!Z113&gt;Tidigare_värde!Z113,-1,1),IF(pivå!Z113&lt;Tidigare_värde!Z113,-1,1))*((Tidigare_värde!Z113+1)/(Tidigare_värde!Z113+1))*((pivå!Z113+1)/(pivå!Z113+1))</f>
        <v>1</v>
      </c>
      <c r="AV114" s="153">
        <f>IF(Pilar!$B114=1,IF(pivå!AA113&gt;Tidigare_värde!AA113,-1,1),IF(pivå!AA113&lt;Tidigare_värde!AA113,-1,1))*((Tidigare_värde!AA113+1)/(Tidigare_värde!AA113+1))*((pivå!AA113+1)/(pivå!AA113+1))</f>
        <v>1</v>
      </c>
      <c r="AW114" s="153">
        <f>IF(Pilar!$B114=1,IF(pivå!AB113&gt;Tidigare_värde!AB113,-1,1),IF(pivå!AB113&lt;Tidigare_värde!AB113,-1,1))*((Tidigare_värde!AB113+1)/(Tidigare_värde!AB113+1))*((pivå!AB113+1)/(pivå!AB113+1))</f>
        <v>1</v>
      </c>
      <c r="AX114" s="153">
        <f>IF(Pilar!$B114=1,IF(pivå!AC113&gt;Tidigare_värde!AC113,-1,1),IF(pivå!AC113&lt;Tidigare_värde!AC113,-1,1))*((Tidigare_värde!AC113+1)/(Tidigare_värde!AC113+1))*((pivå!AC113+1)/(pivå!AC113+1))</f>
        <v>1</v>
      </c>
      <c r="AY114" s="153">
        <f>IF(Pilar!$B114=1,IF(pivå!AD113&gt;Tidigare_värde!AD113,-1,1),IF(pivå!AD113&lt;Tidigare_värde!AD113,-1,1))*((Tidigare_värde!AD113+1)/(Tidigare_värde!AD113+1))*((pivå!AD113+1)/(pivå!AD113+1))</f>
        <v>1</v>
      </c>
      <c r="AZ114" s="17"/>
      <c r="BA114" s="17"/>
      <c r="BB114" s="17"/>
      <c r="BC114" s="17"/>
      <c r="BD114" s="17"/>
      <c r="BE114" s="17"/>
      <c r="BF114" s="17"/>
      <c r="BG114" s="18">
        <f t="shared" si="10"/>
        <v>77.906976740000005</v>
      </c>
      <c r="BH114" s="18" t="e">
        <f t="shared" si="11"/>
        <v>#DIV/0!</v>
      </c>
      <c r="BI114" s="19">
        <f t="shared" si="17"/>
        <v>77.906976740000005</v>
      </c>
      <c r="BJ114" s="19">
        <f t="shared" si="13"/>
        <v>70</v>
      </c>
      <c r="BK114" s="17"/>
      <c r="BM114" s="21">
        <f t="shared" si="18"/>
        <v>91.358024689999993</v>
      </c>
      <c r="BN114" s="22">
        <f t="shared" si="19"/>
        <v>58.823529409999999</v>
      </c>
    </row>
    <row r="115" spans="1:66" s="20" customFormat="1" ht="10.5" customHeight="1">
      <c r="A115" s="116">
        <f t="shared" si="16"/>
        <v>79.966028375238082</v>
      </c>
      <c r="B115" s="105">
        <f>pivå!I114</f>
        <v>0</v>
      </c>
      <c r="C115" s="120" t="str">
        <f>pivå!G114</f>
        <v>(tom)</v>
      </c>
      <c r="D115" s="103">
        <f>pivå!C114</f>
        <v>0</v>
      </c>
      <c r="E115" s="112">
        <f>pivå!D114</f>
        <v>0</v>
      </c>
      <c r="F115" s="15" t="str">
        <f>pivå!F114</f>
        <v>Kranskärlsrönten vid icke ST-höjningsinfarkt och riskfaktor. Män</v>
      </c>
      <c r="G115" s="31">
        <f>pivå!AE114</f>
        <v>80.84953204</v>
      </c>
      <c r="H115" s="16">
        <f>pivå!J114</f>
        <v>78.378378380000001</v>
      </c>
      <c r="I115" s="16">
        <f>pivå!K114</f>
        <v>88.46153846</v>
      </c>
      <c r="J115" s="16">
        <f>pivå!L114</f>
        <v>89.440993789999993</v>
      </c>
      <c r="K115" s="16">
        <f>pivå!M114</f>
        <v>78.817733989999994</v>
      </c>
      <c r="L115" s="16">
        <f>pivå!N114</f>
        <v>77.664974619999995</v>
      </c>
      <c r="M115" s="16">
        <f>pivå!O114</f>
        <v>81.818181820000007</v>
      </c>
      <c r="N115" s="16">
        <f>pivå!P114</f>
        <v>82.5</v>
      </c>
      <c r="O115" s="16">
        <f>pivå!Q114</f>
        <v>68.965517239999997</v>
      </c>
      <c r="P115" s="16">
        <f>pivå!R114</f>
        <v>78.75</v>
      </c>
      <c r="Q115" s="16">
        <f>pivå!S114</f>
        <v>85.328836420000002</v>
      </c>
      <c r="R115" s="16">
        <f>pivå!T114</f>
        <v>83.333333330000002</v>
      </c>
      <c r="S115" s="16">
        <f>pivå!U114</f>
        <v>77.838827839999993</v>
      </c>
      <c r="T115" s="16">
        <f>pivå!V114</f>
        <v>77.018633539999996</v>
      </c>
      <c r="U115" s="16">
        <f>pivå!W114</f>
        <v>88.095238100000003</v>
      </c>
      <c r="V115" s="16">
        <f>pivå!X114</f>
        <v>83.040935669999996</v>
      </c>
      <c r="W115" s="16">
        <f>pivå!Y114</f>
        <v>84.285714290000001</v>
      </c>
      <c r="X115" s="16">
        <f>pivå!Z114</f>
        <v>79.702970300000004</v>
      </c>
      <c r="Y115" s="16">
        <f>pivå!AA114</f>
        <v>77.777777779999994</v>
      </c>
      <c r="Z115" s="16">
        <f>pivå!AB114</f>
        <v>62.5</v>
      </c>
      <c r="AA115" s="16">
        <f>pivå!AC114</f>
        <v>85.567010310000001</v>
      </c>
      <c r="AB115" s="136">
        <f>pivå!AD114</f>
        <v>70</v>
      </c>
      <c r="AC115" s="149"/>
      <c r="AD115" s="154">
        <f>IF(Pilar!$B115=1,IF(pivå!AE114&gt;Tidigare_värde!AE114,-1,1),IF(pivå!AE114&lt;Tidigare_värde!AE114,-1,1))*((Tidigare_värde!AE114+1)/(Tidigare_värde!AE114+1))*((pivå!AE114+1)/(pivå!AE114+1))</f>
        <v>1</v>
      </c>
      <c r="AE115" s="153">
        <f>IF(Pilar!$B115=1,IF(pivå!J114&gt;Tidigare_värde!J114,-1,1),IF(pivå!J114&lt;Tidigare_värde!J114,-1,1))*((Tidigare_värde!J114+1)/(Tidigare_värde!J114+1))*((pivå!J114+1)/(pivå!J114+1))</f>
        <v>1</v>
      </c>
      <c r="AF115" s="153">
        <f>IF(Pilar!$B115=1,IF(pivå!K114&gt;Tidigare_värde!K114,-1,1),IF(pivå!K114&lt;Tidigare_värde!K114,-1,1))*((Tidigare_värde!K114+1)/(Tidigare_värde!K114+1))*((pivå!K114+1)/(pivå!K114+1))</f>
        <v>1</v>
      </c>
      <c r="AG115" s="153">
        <f>IF(Pilar!$B115=1,IF(pivå!L114&gt;Tidigare_värde!L114,-1,1),IF(pivå!L114&lt;Tidigare_värde!L114,-1,1))*((Tidigare_värde!L114+1)/(Tidigare_värde!L114+1))*((pivå!L114+1)/(pivå!L114+1))</f>
        <v>1</v>
      </c>
      <c r="AH115" s="153">
        <f>IF(Pilar!$B115=1,IF(pivå!M114&gt;Tidigare_värde!M114,-1,1),IF(pivå!M114&lt;Tidigare_värde!M114,-1,1))*((Tidigare_värde!M114+1)/(Tidigare_värde!M114+1))*((pivå!M114+1)/(pivå!M114+1))</f>
        <v>1</v>
      </c>
      <c r="AI115" s="153">
        <f>IF(Pilar!$B115=1,IF(pivå!N114&gt;Tidigare_värde!N114,-1,1),IF(pivå!N114&lt;Tidigare_värde!N114,-1,1))*((Tidigare_värde!N114+1)/(Tidigare_värde!N114+1))*((pivå!N114+1)/(pivå!N114+1))</f>
        <v>-1</v>
      </c>
      <c r="AJ115" s="153">
        <f>IF(Pilar!$B115=1,IF(pivå!O114&gt;Tidigare_värde!O114,-1,1),IF(pivå!O114&lt;Tidigare_värde!O114,-1,1))*((Tidigare_värde!O114+1)/(Tidigare_värde!O114+1))*((pivå!O114+1)/(pivå!O114+1))</f>
        <v>1</v>
      </c>
      <c r="AK115" s="153">
        <f>IF(Pilar!$B115=1,IF(pivå!P114&gt;Tidigare_värde!P114,-1,1),IF(pivå!P114&lt;Tidigare_värde!P114,-1,1))*((Tidigare_värde!P114+1)/(Tidigare_värde!P114+1))*((pivå!P114+1)/(pivå!P114+1))</f>
        <v>1</v>
      </c>
      <c r="AL115" s="153">
        <f>IF(Pilar!$B115=1,IF(pivå!Q114&gt;Tidigare_värde!Q114,-1,1),IF(pivå!Q114&lt;Tidigare_värde!Q114,-1,1))*((Tidigare_värde!Q114+1)/(Tidigare_värde!Q114+1))*((pivå!Q114+1)/(pivå!Q114+1))</f>
        <v>1</v>
      </c>
      <c r="AM115" s="153">
        <f>IF(Pilar!$B115=1,IF(pivå!R114&gt;Tidigare_värde!R114,-1,1),IF(pivå!R114&lt;Tidigare_värde!R114,-1,1))*((Tidigare_värde!R114+1)/(Tidigare_värde!R114+1))*((pivå!R114+1)/(pivå!R114+1))</f>
        <v>1</v>
      </c>
      <c r="AN115" s="153">
        <f>IF(Pilar!$B115=1,IF(pivå!S114&gt;Tidigare_värde!S114,-1,1),IF(pivå!S114&lt;Tidigare_värde!S114,-1,1))*((Tidigare_värde!S114+1)/(Tidigare_värde!S114+1))*((pivå!S114+1)/(pivå!S114+1))</f>
        <v>1</v>
      </c>
      <c r="AO115" s="153">
        <f>IF(Pilar!$B115=1,IF(pivå!T114&gt;Tidigare_värde!T114,-1,1),IF(pivå!T114&lt;Tidigare_värde!T114,-1,1))*((Tidigare_värde!T114+1)/(Tidigare_värde!T114+1))*((pivå!T114+1)/(pivå!T114+1))</f>
        <v>1</v>
      </c>
      <c r="AP115" s="153">
        <f>IF(Pilar!$B115=1,IF(pivå!U114&gt;Tidigare_värde!U114,-1,1),IF(pivå!U114&lt;Tidigare_värde!U114,-1,1))*((Tidigare_värde!U114+1)/(Tidigare_värde!U114+1))*((pivå!U114+1)/(pivå!U114+1))</f>
        <v>1</v>
      </c>
      <c r="AQ115" s="153">
        <f>IF(Pilar!$B115=1,IF(pivå!V114&gt;Tidigare_värde!V114,-1,1),IF(pivå!V114&lt;Tidigare_värde!V114,-1,1))*((Tidigare_värde!V114+1)/(Tidigare_värde!V114+1))*((pivå!V114+1)/(pivå!V114+1))</f>
        <v>-1</v>
      </c>
      <c r="AR115" s="153">
        <f>IF(Pilar!$B115=1,IF(pivå!W114&gt;Tidigare_värde!W114,-1,1),IF(pivå!W114&lt;Tidigare_värde!W114,-1,1))*((Tidigare_värde!W114+1)/(Tidigare_värde!W114+1))*((pivå!W114+1)/(pivå!W114+1))</f>
        <v>1</v>
      </c>
      <c r="AS115" s="153">
        <f>IF(Pilar!$B115=1,IF(pivå!X114&gt;Tidigare_värde!X114,-1,1),IF(pivå!X114&lt;Tidigare_värde!X114,-1,1))*((Tidigare_värde!X114+1)/(Tidigare_värde!X114+1))*((pivå!X114+1)/(pivå!X114+1))</f>
        <v>1</v>
      </c>
      <c r="AT115" s="153">
        <f>IF(Pilar!$B115=1,IF(pivå!Y114&gt;Tidigare_värde!Y114,-1,1),IF(pivå!Y114&lt;Tidigare_värde!Y114,-1,1))*((Tidigare_värde!Y114+1)/(Tidigare_värde!Y114+1))*((pivå!Y114+1)/(pivå!Y114+1))</f>
        <v>1</v>
      </c>
      <c r="AU115" s="153">
        <f>IF(Pilar!$B115=1,IF(pivå!Z114&gt;Tidigare_värde!Z114,-1,1),IF(pivå!Z114&lt;Tidigare_värde!Z114,-1,1))*((Tidigare_värde!Z114+1)/(Tidigare_värde!Z114+1))*((pivå!Z114+1)/(pivå!Z114+1))</f>
        <v>1</v>
      </c>
      <c r="AV115" s="153">
        <f>IF(Pilar!$B115=1,IF(pivå!AA114&gt;Tidigare_värde!AA114,-1,1),IF(pivå!AA114&lt;Tidigare_värde!AA114,-1,1))*((Tidigare_värde!AA114+1)/(Tidigare_värde!AA114+1))*((pivå!AA114+1)/(pivå!AA114+1))</f>
        <v>1</v>
      </c>
      <c r="AW115" s="153">
        <f>IF(Pilar!$B115=1,IF(pivå!AB114&gt;Tidigare_värde!AB114,-1,1),IF(pivå!AB114&lt;Tidigare_värde!AB114,-1,1))*((Tidigare_värde!AB114+1)/(Tidigare_värde!AB114+1))*((pivå!AB114+1)/(pivå!AB114+1))</f>
        <v>-1</v>
      </c>
      <c r="AX115" s="153">
        <f>IF(Pilar!$B115=1,IF(pivå!AC114&gt;Tidigare_värde!AC114,-1,1),IF(pivå!AC114&lt;Tidigare_värde!AC114,-1,1))*((Tidigare_värde!AC114+1)/(Tidigare_värde!AC114+1))*((pivå!AC114+1)/(pivå!AC114+1))</f>
        <v>1</v>
      </c>
      <c r="AY115" s="153">
        <f>IF(Pilar!$B115=1,IF(pivå!AD114&gt;Tidigare_värde!AD114,-1,1),IF(pivå!AD114&lt;Tidigare_värde!AD114,-1,1))*((Tidigare_värde!AD114+1)/(Tidigare_värde!AD114+1))*((pivå!AD114+1)/(pivå!AD114+1))</f>
        <v>1</v>
      </c>
      <c r="BG115" s="18">
        <f t="shared" si="10"/>
        <v>83.333333330000002</v>
      </c>
      <c r="BH115" s="18" t="e">
        <f t="shared" si="11"/>
        <v>#DIV/0!</v>
      </c>
      <c r="BI115" s="19">
        <f t="shared" si="17"/>
        <v>83.040935669999996</v>
      </c>
      <c r="BJ115" s="19">
        <f t="shared" si="13"/>
        <v>78.378378380000001</v>
      </c>
      <c r="BM115" s="21">
        <f t="shared" si="18"/>
        <v>89.440993789999993</v>
      </c>
      <c r="BN115" s="22">
        <f t="shared" si="19"/>
        <v>62.5</v>
      </c>
    </row>
    <row r="116" spans="1:66" s="20" customFormat="1" ht="10.5" customHeight="1">
      <c r="A116" s="116">
        <f t="shared" si="16"/>
        <v>77.994485261428565</v>
      </c>
      <c r="B116" s="105">
        <f>pivå!I115</f>
        <v>0</v>
      </c>
      <c r="C116" s="120" t="str">
        <f>pivå!G115</f>
        <v>(tom)</v>
      </c>
      <c r="D116" s="103">
        <f>pivå!C115</f>
        <v>0</v>
      </c>
      <c r="E116" s="112">
        <f>pivå!D115</f>
        <v>0</v>
      </c>
      <c r="F116" s="15" t="str">
        <f>pivå!F115</f>
        <v>Kranskärlsrönten vid icke ST-höjningsinfarkt och riskfaktor</v>
      </c>
      <c r="G116" s="31">
        <f>pivå!AE115</f>
        <v>78.81286068</v>
      </c>
      <c r="H116" s="16">
        <f>pivå!J115</f>
        <v>75.180972080000004</v>
      </c>
      <c r="I116" s="16">
        <f>pivå!K115</f>
        <v>85.253456220000004</v>
      </c>
      <c r="J116" s="16">
        <f>pivå!L115</f>
        <v>90.082644630000004</v>
      </c>
      <c r="K116" s="16">
        <f>pivå!M115</f>
        <v>78.546712799999995</v>
      </c>
      <c r="L116" s="16">
        <f>pivå!N115</f>
        <v>77.966101690000002</v>
      </c>
      <c r="M116" s="16">
        <f>pivå!O115</f>
        <v>74.825174829999995</v>
      </c>
      <c r="N116" s="16">
        <f>pivå!P115</f>
        <v>83.189655169999995</v>
      </c>
      <c r="O116" s="16">
        <f>pivå!Q115</f>
        <v>67.441860469999995</v>
      </c>
      <c r="P116" s="16">
        <f>pivå!R115</f>
        <v>73.873873869999997</v>
      </c>
      <c r="Q116" s="16">
        <f>pivå!S115</f>
        <v>82.408500590000003</v>
      </c>
      <c r="R116" s="16">
        <f>pivå!T115</f>
        <v>81.382978719999997</v>
      </c>
      <c r="S116" s="16">
        <f>pivå!U115</f>
        <v>76.044226039999998</v>
      </c>
      <c r="T116" s="16">
        <f>pivå!V115</f>
        <v>77.333333330000002</v>
      </c>
      <c r="U116" s="16">
        <f>pivå!W115</f>
        <v>86.440677969999996</v>
      </c>
      <c r="V116" s="16">
        <f>pivå!X115</f>
        <v>81.322957200000005</v>
      </c>
      <c r="W116" s="16">
        <f>pivå!Y115</f>
        <v>79.52380952</v>
      </c>
      <c r="X116" s="16">
        <f>pivå!Z115</f>
        <v>80.565371020000001</v>
      </c>
      <c r="Y116" s="16">
        <f>pivå!AA115</f>
        <v>74.509803919999996</v>
      </c>
      <c r="Z116" s="16">
        <f>pivå!AB115</f>
        <v>61.224489800000001</v>
      </c>
      <c r="AA116" s="16">
        <f>pivå!AC115</f>
        <v>82.857142859999996</v>
      </c>
      <c r="AB116" s="136">
        <f>pivå!AD115</f>
        <v>67.910447759999997</v>
      </c>
      <c r="AC116" s="149"/>
      <c r="AD116" s="154">
        <f>IF(Pilar!$B116=1,IF(pivå!AE115&gt;Tidigare_värde!AE115,-1,1),IF(pivå!AE115&lt;Tidigare_värde!AE115,-1,1))*((Tidigare_värde!AE115+1)/(Tidigare_värde!AE115+1))*((pivå!AE115+1)/(pivå!AE115+1))</f>
        <v>1</v>
      </c>
      <c r="AE116" s="153">
        <f>IF(Pilar!$B116=1,IF(pivå!J115&gt;Tidigare_värde!J115,-1,1),IF(pivå!J115&lt;Tidigare_värde!J115,-1,1))*((Tidigare_värde!J115+1)/(Tidigare_värde!J115+1))*((pivå!J115+1)/(pivå!J115+1))</f>
        <v>-1</v>
      </c>
      <c r="AF116" s="153">
        <f>IF(Pilar!$B116=1,IF(pivå!K115&gt;Tidigare_värde!K115,-1,1),IF(pivå!K115&lt;Tidigare_värde!K115,-1,1))*((Tidigare_värde!K115+1)/(Tidigare_värde!K115+1))*((pivå!K115+1)/(pivå!K115+1))</f>
        <v>1</v>
      </c>
      <c r="AG116" s="153">
        <f>IF(Pilar!$B116=1,IF(pivå!L115&gt;Tidigare_värde!L115,-1,1),IF(pivå!L115&lt;Tidigare_värde!L115,-1,1))*((Tidigare_värde!L115+1)/(Tidigare_värde!L115+1))*((pivå!L115+1)/(pivå!L115+1))</f>
        <v>1</v>
      </c>
      <c r="AH116" s="153">
        <f>IF(Pilar!$B116=1,IF(pivå!M115&gt;Tidigare_värde!M115,-1,1),IF(pivå!M115&lt;Tidigare_värde!M115,-1,1))*((Tidigare_värde!M115+1)/(Tidigare_värde!M115+1))*((pivå!M115+1)/(pivå!M115+1))</f>
        <v>1</v>
      </c>
      <c r="AI116" s="153">
        <f>IF(Pilar!$B116=1,IF(pivå!N115&gt;Tidigare_värde!N115,-1,1),IF(pivå!N115&lt;Tidigare_värde!N115,-1,1))*((Tidigare_värde!N115+1)/(Tidigare_värde!N115+1))*((pivå!N115+1)/(pivå!N115+1))</f>
        <v>1</v>
      </c>
      <c r="AJ116" s="153">
        <f>IF(Pilar!$B116=1,IF(pivå!O115&gt;Tidigare_värde!O115,-1,1),IF(pivå!O115&lt;Tidigare_värde!O115,-1,1))*((Tidigare_värde!O115+1)/(Tidigare_värde!O115+1))*((pivå!O115+1)/(pivå!O115+1))</f>
        <v>1</v>
      </c>
      <c r="AK116" s="153">
        <f>IF(Pilar!$B116=1,IF(pivå!P115&gt;Tidigare_värde!P115,-1,1),IF(pivå!P115&lt;Tidigare_värde!P115,-1,1))*((Tidigare_värde!P115+1)/(Tidigare_värde!P115+1))*((pivå!P115+1)/(pivå!P115+1))</f>
        <v>1</v>
      </c>
      <c r="AL116" s="153">
        <f>IF(Pilar!$B116=1,IF(pivå!Q115&gt;Tidigare_värde!Q115,-1,1),IF(pivå!Q115&lt;Tidigare_värde!Q115,-1,1))*((Tidigare_värde!Q115+1)/(Tidigare_värde!Q115+1))*((pivå!Q115+1)/(pivå!Q115+1))</f>
        <v>1</v>
      </c>
      <c r="AM116" s="153">
        <f>IF(Pilar!$B116=1,IF(pivå!R115&gt;Tidigare_värde!R115,-1,1),IF(pivå!R115&lt;Tidigare_värde!R115,-1,1))*((Tidigare_värde!R115+1)/(Tidigare_värde!R115+1))*((pivå!R115+1)/(pivå!R115+1))</f>
        <v>-1</v>
      </c>
      <c r="AN116" s="153">
        <f>IF(Pilar!$B116=1,IF(pivå!S115&gt;Tidigare_värde!S115,-1,1),IF(pivå!S115&lt;Tidigare_värde!S115,-1,1))*((Tidigare_värde!S115+1)/(Tidigare_värde!S115+1))*((pivå!S115+1)/(pivå!S115+1))</f>
        <v>1</v>
      </c>
      <c r="AO116" s="153">
        <f>IF(Pilar!$B116=1,IF(pivå!T115&gt;Tidigare_värde!T115,-1,1),IF(pivå!T115&lt;Tidigare_värde!T115,-1,1))*((Tidigare_värde!T115+1)/(Tidigare_värde!T115+1))*((pivå!T115+1)/(pivå!T115+1))</f>
        <v>1</v>
      </c>
      <c r="AP116" s="153">
        <f>IF(Pilar!$B116=1,IF(pivå!U115&gt;Tidigare_värde!U115,-1,1),IF(pivå!U115&lt;Tidigare_värde!U115,-1,1))*((Tidigare_värde!U115+1)/(Tidigare_värde!U115+1))*((pivå!U115+1)/(pivå!U115+1))</f>
        <v>1</v>
      </c>
      <c r="AQ116" s="153">
        <f>IF(Pilar!$B116=1,IF(pivå!V115&gt;Tidigare_värde!V115,-1,1),IF(pivå!V115&lt;Tidigare_värde!V115,-1,1))*((Tidigare_värde!V115+1)/(Tidigare_värde!V115+1))*((pivå!V115+1)/(pivå!V115+1))</f>
        <v>1</v>
      </c>
      <c r="AR116" s="153">
        <f>IF(Pilar!$B116=1,IF(pivå!W115&gt;Tidigare_värde!W115,-1,1),IF(pivå!W115&lt;Tidigare_värde!W115,-1,1))*((Tidigare_värde!W115+1)/(Tidigare_värde!W115+1))*((pivå!W115+1)/(pivå!W115+1))</f>
        <v>1</v>
      </c>
      <c r="AS116" s="153">
        <f>IF(Pilar!$B116=1,IF(pivå!X115&gt;Tidigare_värde!X115,-1,1),IF(pivå!X115&lt;Tidigare_värde!X115,-1,1))*((Tidigare_värde!X115+1)/(Tidigare_värde!X115+1))*((pivå!X115+1)/(pivå!X115+1))</f>
        <v>1</v>
      </c>
      <c r="AT116" s="153">
        <f>IF(Pilar!$B116=1,IF(pivå!Y115&gt;Tidigare_värde!Y115,-1,1),IF(pivå!Y115&lt;Tidigare_värde!Y115,-1,1))*((Tidigare_värde!Y115+1)/(Tidigare_värde!Y115+1))*((pivå!Y115+1)/(pivå!Y115+1))</f>
        <v>1</v>
      </c>
      <c r="AU116" s="153">
        <f>IF(Pilar!$B116=1,IF(pivå!Z115&gt;Tidigare_värde!Z115,-1,1),IF(pivå!Z115&lt;Tidigare_värde!Z115,-1,1))*((Tidigare_värde!Z115+1)/(Tidigare_värde!Z115+1))*((pivå!Z115+1)/(pivå!Z115+1))</f>
        <v>1</v>
      </c>
      <c r="AV116" s="153">
        <f>IF(Pilar!$B116=1,IF(pivå!AA115&gt;Tidigare_värde!AA115,-1,1),IF(pivå!AA115&lt;Tidigare_värde!AA115,-1,1))*((Tidigare_värde!AA115+1)/(Tidigare_värde!AA115+1))*((pivå!AA115+1)/(pivå!AA115+1))</f>
        <v>1</v>
      </c>
      <c r="AW116" s="153">
        <f>IF(Pilar!$B116=1,IF(pivå!AB115&gt;Tidigare_värde!AB115,-1,1),IF(pivå!AB115&lt;Tidigare_värde!AB115,-1,1))*((Tidigare_värde!AB115+1)/(Tidigare_värde!AB115+1))*((pivå!AB115+1)/(pivå!AB115+1))</f>
        <v>-1</v>
      </c>
      <c r="AX116" s="153">
        <f>IF(Pilar!$B116=1,IF(pivå!AC115&gt;Tidigare_värde!AC115,-1,1),IF(pivå!AC115&lt;Tidigare_värde!AC115,-1,1))*((Tidigare_värde!AC115+1)/(Tidigare_värde!AC115+1))*((pivå!AC115+1)/(pivå!AC115+1))</f>
        <v>1</v>
      </c>
      <c r="AY116" s="153">
        <f>IF(Pilar!$B116=1,IF(pivå!AD115&gt;Tidigare_värde!AD115,-1,1),IF(pivå!AD115&lt;Tidigare_värde!AD115,-1,1))*((Tidigare_värde!AD115+1)/(Tidigare_värde!AD115+1))*((pivå!AD115+1)/(pivå!AD115+1))</f>
        <v>1</v>
      </c>
      <c r="BG116" s="18">
        <f t="shared" si="10"/>
        <v>81.382978719999997</v>
      </c>
      <c r="BH116" s="18" t="e">
        <f t="shared" si="11"/>
        <v>#DIV/0!</v>
      </c>
      <c r="BI116" s="19">
        <f t="shared" si="17"/>
        <v>81.322957200000005</v>
      </c>
      <c r="BJ116" s="19">
        <f t="shared" si="13"/>
        <v>76.044226039999998</v>
      </c>
      <c r="BM116" s="21">
        <f t="shared" si="18"/>
        <v>90.082644630000004</v>
      </c>
      <c r="BN116" s="22">
        <f t="shared" si="19"/>
        <v>61.224489800000001</v>
      </c>
    </row>
    <row r="117" spans="1:66" s="20" customFormat="1" ht="10.5" customHeight="1">
      <c r="A117" s="116">
        <f t="shared" si="16"/>
        <v>84.721469500476204</v>
      </c>
      <c r="B117" s="105">
        <f>pivå!I116</f>
        <v>0</v>
      </c>
      <c r="C117" s="120" t="str">
        <f>pivå!G116</f>
        <v>(tom)</v>
      </c>
      <c r="D117" s="103">
        <f>pivå!C116</f>
        <v>0</v>
      </c>
      <c r="E117" s="112">
        <f>pivå!D116</f>
        <v>65</v>
      </c>
      <c r="F117" s="15" t="str">
        <f>pivå!F116</f>
        <v>Clopidogrelbehandling efter icke ST-höjningsinfarkt. Kvinnor</v>
      </c>
      <c r="G117" s="31">
        <f>pivå!AE116</f>
        <v>84.457347029999994</v>
      </c>
      <c r="H117" s="16">
        <f>pivå!J116</f>
        <v>83.045977010000001</v>
      </c>
      <c r="I117" s="16">
        <f>pivå!K116</f>
        <v>89.610389609999999</v>
      </c>
      <c r="J117" s="16">
        <f>pivå!L116</f>
        <v>95.78947368</v>
      </c>
      <c r="K117" s="16">
        <f>pivå!M116</f>
        <v>80.39215686</v>
      </c>
      <c r="L117" s="16">
        <f>pivå!N116</f>
        <v>83.018867920000005</v>
      </c>
      <c r="M117" s="16">
        <f>pivå!O116</f>
        <v>86.764705879999994</v>
      </c>
      <c r="N117" s="16">
        <f>pivå!P116</f>
        <v>79.381443300000001</v>
      </c>
      <c r="O117" s="16">
        <f>pivå!Q116</f>
        <v>63.157894740000003</v>
      </c>
      <c r="P117" s="16">
        <f>pivå!R116</f>
        <v>80.555555560000002</v>
      </c>
      <c r="Q117" s="16">
        <f>pivå!S116</f>
        <v>83.561643840000002</v>
      </c>
      <c r="R117" s="16">
        <f>pivå!T116</f>
        <v>92.727272729999996</v>
      </c>
      <c r="S117" s="16">
        <f>pivå!U116</f>
        <v>80.891719749999993</v>
      </c>
      <c r="T117" s="16">
        <f>pivå!V116</f>
        <v>87.654320990000002</v>
      </c>
      <c r="U117" s="16">
        <f>pivå!W116</f>
        <v>92.647058819999998</v>
      </c>
      <c r="V117" s="16">
        <f>pivå!X116</f>
        <v>93</v>
      </c>
      <c r="W117" s="16">
        <f>pivå!Y116</f>
        <v>61.038961039999997</v>
      </c>
      <c r="X117" s="16">
        <f>pivå!Z116</f>
        <v>91.509433959999996</v>
      </c>
      <c r="Y117" s="16">
        <f>pivå!AA116</f>
        <v>87.037037040000001</v>
      </c>
      <c r="Z117" s="16">
        <f>pivå!AB116</f>
        <v>92.857142859999996</v>
      </c>
      <c r="AA117" s="16">
        <f>pivå!AC116</f>
        <v>88.235294120000006</v>
      </c>
      <c r="AB117" s="136">
        <f>pivå!AD116</f>
        <v>86.274509800000004</v>
      </c>
      <c r="AC117" s="149"/>
      <c r="AD117" s="154">
        <f>IF(Pilar!$B117=1,IF(pivå!AE116&gt;Tidigare_värde!AE116,-1,1),IF(pivå!AE116&lt;Tidigare_värde!AE116,-1,1))*((Tidigare_värde!AE116+1)/(Tidigare_värde!AE116+1))*((pivå!AE116+1)/(pivå!AE116+1))</f>
        <v>1</v>
      </c>
      <c r="AE117" s="153">
        <f>IF(Pilar!$B117=1,IF(pivå!J116&gt;Tidigare_värde!J116,-1,1),IF(pivå!J116&lt;Tidigare_värde!J116,-1,1))*((Tidigare_värde!J116+1)/(Tidigare_värde!J116+1))*((pivå!J116+1)/(pivå!J116+1))</f>
        <v>1</v>
      </c>
      <c r="AF117" s="153">
        <f>IF(Pilar!$B117=1,IF(pivå!K116&gt;Tidigare_värde!K116,-1,1),IF(pivå!K116&lt;Tidigare_värde!K116,-1,1))*((Tidigare_värde!K116+1)/(Tidigare_värde!K116+1))*((pivå!K116+1)/(pivå!K116+1))</f>
        <v>1</v>
      </c>
      <c r="AG117" s="153">
        <f>IF(Pilar!$B117=1,IF(pivå!L116&gt;Tidigare_värde!L116,-1,1),IF(pivå!L116&lt;Tidigare_värde!L116,-1,1))*((Tidigare_värde!L116+1)/(Tidigare_värde!L116+1))*((pivå!L116+1)/(pivå!L116+1))</f>
        <v>1</v>
      </c>
      <c r="AH117" s="153">
        <f>IF(Pilar!$B117=1,IF(pivå!M116&gt;Tidigare_värde!M116,-1,1),IF(pivå!M116&lt;Tidigare_värde!M116,-1,1))*((Tidigare_värde!M116+1)/(Tidigare_värde!M116+1))*((pivå!M116+1)/(pivå!M116+1))</f>
        <v>1</v>
      </c>
      <c r="AI117" s="153">
        <f>IF(Pilar!$B117=1,IF(pivå!N116&gt;Tidigare_värde!N116,-1,1),IF(pivå!N116&lt;Tidigare_värde!N116,-1,1))*((Tidigare_värde!N116+1)/(Tidigare_värde!N116+1))*((pivå!N116+1)/(pivå!N116+1))</f>
        <v>-1</v>
      </c>
      <c r="AJ117" s="153">
        <f>IF(Pilar!$B117=1,IF(pivå!O116&gt;Tidigare_värde!O116,-1,1),IF(pivå!O116&lt;Tidigare_värde!O116,-1,1))*((Tidigare_värde!O116+1)/(Tidigare_värde!O116+1))*((pivå!O116+1)/(pivå!O116+1))</f>
        <v>1</v>
      </c>
      <c r="AK117" s="153">
        <f>IF(Pilar!$B117=1,IF(pivå!P116&gt;Tidigare_värde!P116,-1,1),IF(pivå!P116&lt;Tidigare_värde!P116,-1,1))*((Tidigare_värde!P116+1)/(Tidigare_värde!P116+1))*((pivå!P116+1)/(pivå!P116+1))</f>
        <v>1</v>
      </c>
      <c r="AL117" s="153">
        <f>IF(Pilar!$B117=1,IF(pivå!Q116&gt;Tidigare_värde!Q116,-1,1),IF(pivå!Q116&lt;Tidigare_värde!Q116,-1,1))*((Tidigare_värde!Q116+1)/(Tidigare_värde!Q116+1))*((pivå!Q116+1)/(pivå!Q116+1))</f>
        <v>-1</v>
      </c>
      <c r="AM117" s="153">
        <f>IF(Pilar!$B117=1,IF(pivå!R116&gt;Tidigare_värde!R116,-1,1),IF(pivå!R116&lt;Tidigare_värde!R116,-1,1))*((Tidigare_värde!R116+1)/(Tidigare_värde!R116+1))*((pivå!R116+1)/(pivå!R116+1))</f>
        <v>1</v>
      </c>
      <c r="AN117" s="153">
        <f>IF(Pilar!$B117=1,IF(pivå!S116&gt;Tidigare_värde!S116,-1,1),IF(pivå!S116&lt;Tidigare_värde!S116,-1,1))*((Tidigare_värde!S116+1)/(Tidigare_värde!S116+1))*((pivå!S116+1)/(pivå!S116+1))</f>
        <v>1</v>
      </c>
      <c r="AO117" s="153">
        <f>IF(Pilar!$B117=1,IF(pivå!T116&gt;Tidigare_värde!T116,-1,1),IF(pivå!T116&lt;Tidigare_värde!T116,-1,1))*((Tidigare_värde!T116+1)/(Tidigare_värde!T116+1))*((pivå!T116+1)/(pivå!T116+1))</f>
        <v>1</v>
      </c>
      <c r="AP117" s="153">
        <f>IF(Pilar!$B117=1,IF(pivå!U116&gt;Tidigare_värde!U116,-1,1),IF(pivå!U116&lt;Tidigare_värde!U116,-1,1))*((Tidigare_värde!U116+1)/(Tidigare_värde!U116+1))*((pivå!U116+1)/(pivå!U116+1))</f>
        <v>1</v>
      </c>
      <c r="AQ117" s="153">
        <f>IF(Pilar!$B117=1,IF(pivå!V116&gt;Tidigare_värde!V116,-1,1),IF(pivå!V116&lt;Tidigare_värde!V116,-1,1))*((Tidigare_värde!V116+1)/(Tidigare_värde!V116+1))*((pivå!V116+1)/(pivå!V116+1))</f>
        <v>1</v>
      </c>
      <c r="AR117" s="153">
        <f>IF(Pilar!$B117=1,IF(pivå!W116&gt;Tidigare_värde!W116,-1,1),IF(pivå!W116&lt;Tidigare_värde!W116,-1,1))*((Tidigare_värde!W116+1)/(Tidigare_värde!W116+1))*((pivå!W116+1)/(pivå!W116+1))</f>
        <v>1</v>
      </c>
      <c r="AS117" s="153">
        <f>IF(Pilar!$B117=1,IF(pivå!X116&gt;Tidigare_värde!X116,-1,1),IF(pivå!X116&lt;Tidigare_värde!X116,-1,1))*((Tidigare_värde!X116+1)/(Tidigare_värde!X116+1))*((pivå!X116+1)/(pivå!X116+1))</f>
        <v>1</v>
      </c>
      <c r="AT117" s="153">
        <f>IF(Pilar!$B117=1,IF(pivå!Y116&gt;Tidigare_värde!Y116,-1,1),IF(pivå!Y116&lt;Tidigare_värde!Y116,-1,1))*((Tidigare_värde!Y116+1)/(Tidigare_värde!Y116+1))*((pivå!Y116+1)/(pivå!Y116+1))</f>
        <v>-1</v>
      </c>
      <c r="AU117" s="153">
        <f>IF(Pilar!$B117=1,IF(pivå!Z116&gt;Tidigare_värde!Z116,-1,1),IF(pivå!Z116&lt;Tidigare_värde!Z116,-1,1))*((Tidigare_värde!Z116+1)/(Tidigare_värde!Z116+1))*((pivå!Z116+1)/(pivå!Z116+1))</f>
        <v>1</v>
      </c>
      <c r="AV117" s="153">
        <f>IF(Pilar!$B117=1,IF(pivå!AA116&gt;Tidigare_värde!AA116,-1,1),IF(pivå!AA116&lt;Tidigare_värde!AA116,-1,1))*((Tidigare_värde!AA116+1)/(Tidigare_värde!AA116+1))*((pivå!AA116+1)/(pivå!AA116+1))</f>
        <v>1</v>
      </c>
      <c r="AW117" s="153">
        <f>IF(Pilar!$B117=1,IF(pivå!AB116&gt;Tidigare_värde!AB116,-1,1),IF(pivå!AB116&lt;Tidigare_värde!AB116,-1,1))*((Tidigare_värde!AB116+1)/(Tidigare_värde!AB116+1))*((pivå!AB116+1)/(pivå!AB116+1))</f>
        <v>1</v>
      </c>
      <c r="AX117" s="153">
        <f>IF(Pilar!$B117=1,IF(pivå!AC116&gt;Tidigare_värde!AC116,-1,1),IF(pivå!AC116&lt;Tidigare_värde!AC116,-1,1))*((Tidigare_värde!AC116+1)/(Tidigare_värde!AC116+1))*((pivå!AC116+1)/(pivå!AC116+1))</f>
        <v>1</v>
      </c>
      <c r="AY117" s="153">
        <f>IF(Pilar!$B117=1,IF(pivå!AD116&gt;Tidigare_värde!AD116,-1,1),IF(pivå!AD116&lt;Tidigare_värde!AD116,-1,1))*((Tidigare_värde!AD116+1)/(Tidigare_värde!AD116+1))*((pivå!AD116+1)/(pivå!AD116+1))</f>
        <v>1</v>
      </c>
      <c r="BG117" s="18">
        <f t="shared" si="10"/>
        <v>89.610389609999999</v>
      </c>
      <c r="BH117" s="18" t="e">
        <f t="shared" si="11"/>
        <v>#DIV/0!</v>
      </c>
      <c r="BI117" s="19">
        <f t="shared" si="17"/>
        <v>88.235294120000006</v>
      </c>
      <c r="BJ117" s="19">
        <f t="shared" si="13"/>
        <v>83.045977010000001</v>
      </c>
      <c r="BM117" s="21">
        <f t="shared" si="18"/>
        <v>95.78947368</v>
      </c>
      <c r="BN117" s="22">
        <f t="shared" si="19"/>
        <v>61.038961039999997</v>
      </c>
    </row>
    <row r="118" spans="1:66" s="20" customFormat="1" ht="10.5" customHeight="1">
      <c r="A118" s="116">
        <f t="shared" si="16"/>
        <v>90.467367704285692</v>
      </c>
      <c r="B118" s="105">
        <f>pivå!I117</f>
        <v>0</v>
      </c>
      <c r="C118" s="120" t="str">
        <f>pivå!G117</f>
        <v>(tom)</v>
      </c>
      <c r="D118" s="103">
        <f>pivå!C117</f>
        <v>0</v>
      </c>
      <c r="E118" s="112">
        <f>pivå!D117</f>
        <v>0</v>
      </c>
      <c r="F118" s="15" t="str">
        <f>pivå!F117</f>
        <v>Clopidogrelbehandling efter icke ST-höjningsinfarkt. Män</v>
      </c>
      <c r="G118" s="31">
        <f>pivå!AE117</f>
        <v>90.490533560000003</v>
      </c>
      <c r="H118" s="16">
        <f>pivå!J117</f>
        <v>91.117092869999993</v>
      </c>
      <c r="I118" s="16">
        <f>pivå!K117</f>
        <v>95.505617979999997</v>
      </c>
      <c r="J118" s="16">
        <f>pivå!L117</f>
        <v>93.367346940000004</v>
      </c>
      <c r="K118" s="16">
        <f>pivå!M117</f>
        <v>85.596707820000006</v>
      </c>
      <c r="L118" s="16">
        <f>pivå!N117</f>
        <v>86.982248519999999</v>
      </c>
      <c r="M118" s="16">
        <f>pivå!O117</f>
        <v>93.023255809999995</v>
      </c>
      <c r="N118" s="16">
        <f>pivå!P117</f>
        <v>90.625</v>
      </c>
      <c r="O118" s="16">
        <f>pivå!Q117</f>
        <v>89.285714290000001</v>
      </c>
      <c r="P118" s="16">
        <f>pivå!R117</f>
        <v>85.542168669999995</v>
      </c>
      <c r="Q118" s="16">
        <f>pivå!S117</f>
        <v>91.07744108</v>
      </c>
      <c r="R118" s="16">
        <f>pivå!T117</f>
        <v>90.441176470000002</v>
      </c>
      <c r="S118" s="16">
        <f>pivå!U117</f>
        <v>87.993421049999995</v>
      </c>
      <c r="T118" s="16">
        <f>pivå!V117</f>
        <v>93.137254900000002</v>
      </c>
      <c r="U118" s="16">
        <f>pivå!W117</f>
        <v>95.906432749999993</v>
      </c>
      <c r="V118" s="16">
        <f>pivå!X117</f>
        <v>89.071038250000001</v>
      </c>
      <c r="W118" s="16">
        <f>pivå!Y117</f>
        <v>83.625730989999994</v>
      </c>
      <c r="X118" s="16">
        <f>pivå!Z117</f>
        <v>95.70815451</v>
      </c>
      <c r="Y118" s="16">
        <f>pivå!AA117</f>
        <v>88.888888890000004</v>
      </c>
      <c r="Z118" s="16">
        <f>pivå!AB117</f>
        <v>93.023255809999995</v>
      </c>
      <c r="AA118" s="16">
        <f>pivå!AC117</f>
        <v>92.8</v>
      </c>
      <c r="AB118" s="136">
        <f>pivå!AD117</f>
        <v>87.096774190000005</v>
      </c>
      <c r="AC118" s="149"/>
      <c r="AD118" s="154">
        <f>IF(Pilar!$B118=1,IF(pivå!AE117&gt;Tidigare_värde!AE117,-1,1),IF(pivå!AE117&lt;Tidigare_värde!AE117,-1,1))*((Tidigare_värde!AE117+1)/(Tidigare_värde!AE117+1))*((pivå!AE117+1)/(pivå!AE117+1))</f>
        <v>1</v>
      </c>
      <c r="AE118" s="153">
        <f>IF(Pilar!$B118=1,IF(pivå!J117&gt;Tidigare_värde!J117,-1,1),IF(pivå!J117&lt;Tidigare_värde!J117,-1,1))*((Tidigare_värde!J117+1)/(Tidigare_värde!J117+1))*((pivå!J117+1)/(pivå!J117+1))</f>
        <v>1</v>
      </c>
      <c r="AF118" s="153">
        <f>IF(Pilar!$B118=1,IF(pivå!K117&gt;Tidigare_värde!K117,-1,1),IF(pivå!K117&lt;Tidigare_värde!K117,-1,1))*((Tidigare_värde!K117+1)/(Tidigare_värde!K117+1))*((pivå!K117+1)/(pivå!K117+1))</f>
        <v>1</v>
      </c>
      <c r="AG118" s="153">
        <f>IF(Pilar!$B118=1,IF(pivå!L117&gt;Tidigare_värde!L117,-1,1),IF(pivå!L117&lt;Tidigare_värde!L117,-1,1))*((Tidigare_värde!L117+1)/(Tidigare_värde!L117+1))*((pivå!L117+1)/(pivå!L117+1))</f>
        <v>1</v>
      </c>
      <c r="AH118" s="153">
        <f>IF(Pilar!$B118=1,IF(pivå!M117&gt;Tidigare_värde!M117,-1,1),IF(pivå!M117&lt;Tidigare_värde!M117,-1,1))*((Tidigare_värde!M117+1)/(Tidigare_värde!M117+1))*((pivå!M117+1)/(pivå!M117+1))</f>
        <v>1</v>
      </c>
      <c r="AI118" s="153">
        <f>IF(Pilar!$B118=1,IF(pivå!N117&gt;Tidigare_värde!N117,-1,1),IF(pivå!N117&lt;Tidigare_värde!N117,-1,1))*((Tidigare_värde!N117+1)/(Tidigare_värde!N117+1))*((pivå!N117+1)/(pivå!N117+1))</f>
        <v>1</v>
      </c>
      <c r="AJ118" s="153">
        <f>IF(Pilar!$B118=1,IF(pivå!O117&gt;Tidigare_värde!O117,-1,1),IF(pivå!O117&lt;Tidigare_värde!O117,-1,1))*((Tidigare_värde!O117+1)/(Tidigare_värde!O117+1))*((pivå!O117+1)/(pivå!O117+1))</f>
        <v>1</v>
      </c>
      <c r="AK118" s="153">
        <f>IF(Pilar!$B118=1,IF(pivå!P117&gt;Tidigare_värde!P117,-1,1),IF(pivå!P117&lt;Tidigare_värde!P117,-1,1))*((Tidigare_värde!P117+1)/(Tidigare_värde!P117+1))*((pivå!P117+1)/(pivå!P117+1))</f>
        <v>1</v>
      </c>
      <c r="AL118" s="153">
        <f>IF(Pilar!$B118=1,IF(pivå!Q117&gt;Tidigare_värde!Q117,-1,1),IF(pivå!Q117&lt;Tidigare_värde!Q117,-1,1))*((Tidigare_värde!Q117+1)/(Tidigare_värde!Q117+1))*((pivå!Q117+1)/(pivå!Q117+1))</f>
        <v>1</v>
      </c>
      <c r="AM118" s="153">
        <f>IF(Pilar!$B118=1,IF(pivå!R117&gt;Tidigare_värde!R117,-1,1),IF(pivå!R117&lt;Tidigare_värde!R117,-1,1))*((Tidigare_värde!R117+1)/(Tidigare_värde!R117+1))*((pivå!R117+1)/(pivå!R117+1))</f>
        <v>1</v>
      </c>
      <c r="AN118" s="153">
        <f>IF(Pilar!$B118=1,IF(pivå!S117&gt;Tidigare_värde!S117,-1,1),IF(pivå!S117&lt;Tidigare_värde!S117,-1,1))*((Tidigare_värde!S117+1)/(Tidigare_värde!S117+1))*((pivå!S117+1)/(pivå!S117+1))</f>
        <v>1</v>
      </c>
      <c r="AO118" s="153">
        <f>IF(Pilar!$B118=1,IF(pivå!T117&gt;Tidigare_värde!T117,-1,1),IF(pivå!T117&lt;Tidigare_värde!T117,-1,1))*((Tidigare_värde!T117+1)/(Tidigare_värde!T117+1))*((pivå!T117+1)/(pivå!T117+1))</f>
        <v>1</v>
      </c>
      <c r="AP118" s="153">
        <f>IF(Pilar!$B118=1,IF(pivå!U117&gt;Tidigare_värde!U117,-1,1),IF(pivå!U117&lt;Tidigare_värde!U117,-1,1))*((Tidigare_värde!U117+1)/(Tidigare_värde!U117+1))*((pivå!U117+1)/(pivå!U117+1))</f>
        <v>1</v>
      </c>
      <c r="AQ118" s="153">
        <f>IF(Pilar!$B118=1,IF(pivå!V117&gt;Tidigare_värde!V117,-1,1),IF(pivå!V117&lt;Tidigare_värde!V117,-1,1))*((Tidigare_värde!V117+1)/(Tidigare_värde!V117+1))*((pivå!V117+1)/(pivå!V117+1))</f>
        <v>1</v>
      </c>
      <c r="AR118" s="153">
        <f>IF(Pilar!$B118=1,IF(pivå!W117&gt;Tidigare_värde!W117,-1,1),IF(pivå!W117&lt;Tidigare_värde!W117,-1,1))*((Tidigare_värde!W117+1)/(Tidigare_värde!W117+1))*((pivå!W117+1)/(pivå!W117+1))</f>
        <v>1</v>
      </c>
      <c r="AS118" s="153">
        <f>IF(Pilar!$B118=1,IF(pivå!X117&gt;Tidigare_värde!X117,-1,1),IF(pivå!X117&lt;Tidigare_värde!X117,-1,1))*((Tidigare_värde!X117+1)/(Tidigare_värde!X117+1))*((pivå!X117+1)/(pivå!X117+1))</f>
        <v>-1</v>
      </c>
      <c r="AT118" s="153">
        <f>IF(Pilar!$B118=1,IF(pivå!Y117&gt;Tidigare_värde!Y117,-1,1),IF(pivå!Y117&lt;Tidigare_värde!Y117,-1,1))*((Tidigare_värde!Y117+1)/(Tidigare_värde!Y117+1))*((pivå!Y117+1)/(pivå!Y117+1))</f>
        <v>1</v>
      </c>
      <c r="AU118" s="153">
        <f>IF(Pilar!$B118=1,IF(pivå!Z117&gt;Tidigare_värde!Z117,-1,1),IF(pivå!Z117&lt;Tidigare_värde!Z117,-1,1))*((Tidigare_värde!Z117+1)/(Tidigare_värde!Z117+1))*((pivå!Z117+1)/(pivå!Z117+1))</f>
        <v>1</v>
      </c>
      <c r="AV118" s="153">
        <f>IF(Pilar!$B118=1,IF(pivå!AA117&gt;Tidigare_värde!AA117,-1,1),IF(pivå!AA117&lt;Tidigare_värde!AA117,-1,1))*((Tidigare_värde!AA117+1)/(Tidigare_värde!AA117+1))*((pivå!AA117+1)/(pivå!AA117+1))</f>
        <v>-1</v>
      </c>
      <c r="AW118" s="153">
        <f>IF(Pilar!$B118=1,IF(pivå!AB117&gt;Tidigare_värde!AB117,-1,1),IF(pivå!AB117&lt;Tidigare_värde!AB117,-1,1))*((Tidigare_värde!AB117+1)/(Tidigare_värde!AB117+1))*((pivå!AB117+1)/(pivå!AB117+1))</f>
        <v>1</v>
      </c>
      <c r="AX118" s="153">
        <f>IF(Pilar!$B118=1,IF(pivå!AC117&gt;Tidigare_värde!AC117,-1,1),IF(pivå!AC117&lt;Tidigare_värde!AC117,-1,1))*((Tidigare_värde!AC117+1)/(Tidigare_värde!AC117+1))*((pivå!AC117+1)/(pivå!AC117+1))</f>
        <v>1</v>
      </c>
      <c r="AY118" s="153">
        <f>IF(Pilar!$B118=1,IF(pivå!AD117&gt;Tidigare_värde!AD117,-1,1),IF(pivå!AD117&lt;Tidigare_värde!AD117,-1,1))*((Tidigare_värde!AD117+1)/(Tidigare_värde!AD117+1))*((pivå!AD117+1)/(pivå!AD117+1))</f>
        <v>-1</v>
      </c>
      <c r="BG118" s="18">
        <f t="shared" si="10"/>
        <v>93.023255809999995</v>
      </c>
      <c r="BH118" s="18" t="e">
        <f t="shared" si="11"/>
        <v>#DIV/0!</v>
      </c>
      <c r="BI118" s="19">
        <f t="shared" si="17"/>
        <v>92.8</v>
      </c>
      <c r="BJ118" s="19">
        <f t="shared" si="13"/>
        <v>89.071038250000001</v>
      </c>
      <c r="BM118" s="21">
        <f t="shared" si="18"/>
        <v>95.906432749999993</v>
      </c>
      <c r="BN118" s="22">
        <f t="shared" si="19"/>
        <v>83.625730989999994</v>
      </c>
    </row>
    <row r="119" spans="1:66" s="20" customFormat="1" ht="10.5" customHeight="1">
      <c r="A119" s="116">
        <f t="shared" si="16"/>
        <v>88.509139232857123</v>
      </c>
      <c r="B119" s="105">
        <f>pivå!I118</f>
        <v>0</v>
      </c>
      <c r="C119" s="120" t="str">
        <f>pivå!G118</f>
        <v>(tom)</v>
      </c>
      <c r="D119" s="103">
        <f>pivå!C118</f>
        <v>0</v>
      </c>
      <c r="E119" s="112">
        <f>pivå!D118</f>
        <v>0</v>
      </c>
      <c r="F119" s="15" t="str">
        <f>pivå!F118</f>
        <v>Clopidogrelbehandling efter icke ST-höjningsinfarkt</v>
      </c>
      <c r="G119" s="31">
        <f>pivå!AE118</f>
        <v>88.529112819999995</v>
      </c>
      <c r="H119" s="16">
        <f>pivå!J118</f>
        <v>88.542621449999999</v>
      </c>
      <c r="I119" s="16">
        <f>pivå!K118</f>
        <v>93.725490199999996</v>
      </c>
      <c r="J119" s="16">
        <f>pivå!L118</f>
        <v>94.158075600000004</v>
      </c>
      <c r="K119" s="16">
        <f>pivå!M118</f>
        <v>84.057971010000003</v>
      </c>
      <c r="L119" s="16">
        <f>pivå!N118</f>
        <v>85.454545449999998</v>
      </c>
      <c r="M119" s="16">
        <f>pivå!O118</f>
        <v>90.259740260000001</v>
      </c>
      <c r="N119" s="16">
        <f>pivå!P118</f>
        <v>86.851211070000005</v>
      </c>
      <c r="O119" s="16">
        <f>pivå!Q118</f>
        <v>78.723404259999995</v>
      </c>
      <c r="P119" s="16">
        <f>pivå!R118</f>
        <v>84.033613450000004</v>
      </c>
      <c r="Q119" s="16">
        <f>pivå!S118</f>
        <v>88.600451469999996</v>
      </c>
      <c r="R119" s="16">
        <f>pivå!T118</f>
        <v>91.099476440000004</v>
      </c>
      <c r="S119" s="16">
        <f>pivå!U118</f>
        <v>85.574837310000007</v>
      </c>
      <c r="T119" s="16">
        <f>pivå!V118</f>
        <v>91.578947369999995</v>
      </c>
      <c r="U119" s="16">
        <f>pivå!W118</f>
        <v>94.979079499999997</v>
      </c>
      <c r="V119" s="16">
        <f>pivå!X118</f>
        <v>90.459363960000005</v>
      </c>
      <c r="W119" s="16">
        <f>pivå!Y118</f>
        <v>76.612903230000001</v>
      </c>
      <c r="X119" s="16">
        <f>pivå!Z118</f>
        <v>94.395280240000005</v>
      </c>
      <c r="Y119" s="16">
        <f>pivå!AA118</f>
        <v>88.333333330000002</v>
      </c>
      <c r="Z119" s="16">
        <f>pivå!AB118</f>
        <v>92.96875</v>
      </c>
      <c r="AA119" s="16">
        <f>pivå!AC118</f>
        <v>91.477272729999996</v>
      </c>
      <c r="AB119" s="136">
        <f>pivå!AD118</f>
        <v>86.805555560000002</v>
      </c>
      <c r="AC119" s="149"/>
      <c r="AD119" s="154">
        <f>IF(Pilar!$B119=1,IF(pivå!AE118&gt;Tidigare_värde!AE118,-1,1),IF(pivå!AE118&lt;Tidigare_värde!AE118,-1,1))*((Tidigare_värde!AE118+1)/(Tidigare_värde!AE118+1))*((pivå!AE118+1)/(pivå!AE118+1))</f>
        <v>1</v>
      </c>
      <c r="AE119" s="153">
        <f>IF(Pilar!$B119=1,IF(pivå!J118&gt;Tidigare_värde!J118,-1,1),IF(pivå!J118&lt;Tidigare_värde!J118,-1,1))*((Tidigare_värde!J118+1)/(Tidigare_värde!J118+1))*((pivå!J118+1)/(pivå!J118+1))</f>
        <v>1</v>
      </c>
      <c r="AF119" s="153">
        <f>IF(Pilar!$B119=1,IF(pivå!K118&gt;Tidigare_värde!K118,-1,1),IF(pivå!K118&lt;Tidigare_värde!K118,-1,1))*((Tidigare_värde!K118+1)/(Tidigare_värde!K118+1))*((pivå!K118+1)/(pivå!K118+1))</f>
        <v>1</v>
      </c>
      <c r="AG119" s="153">
        <f>IF(Pilar!$B119=1,IF(pivå!L118&gt;Tidigare_värde!L118,-1,1),IF(pivå!L118&lt;Tidigare_värde!L118,-1,1))*((Tidigare_värde!L118+1)/(Tidigare_värde!L118+1))*((pivå!L118+1)/(pivå!L118+1))</f>
        <v>1</v>
      </c>
      <c r="AH119" s="153">
        <f>IF(Pilar!$B119=1,IF(pivå!M118&gt;Tidigare_värde!M118,-1,1),IF(pivå!M118&lt;Tidigare_värde!M118,-1,1))*((Tidigare_värde!M118+1)/(Tidigare_värde!M118+1))*((pivå!M118+1)/(pivå!M118+1))</f>
        <v>1</v>
      </c>
      <c r="AI119" s="153">
        <f>IF(Pilar!$B119=1,IF(pivå!N118&gt;Tidigare_värde!N118,-1,1),IF(pivå!N118&lt;Tidigare_värde!N118,-1,1))*((Tidigare_värde!N118+1)/(Tidigare_värde!N118+1))*((pivå!N118+1)/(pivå!N118+1))</f>
        <v>-1</v>
      </c>
      <c r="AJ119" s="153">
        <f>IF(Pilar!$B119=1,IF(pivå!O118&gt;Tidigare_värde!O118,-1,1),IF(pivå!O118&lt;Tidigare_värde!O118,-1,1))*((Tidigare_värde!O118+1)/(Tidigare_värde!O118+1))*((pivå!O118+1)/(pivå!O118+1))</f>
        <v>1</v>
      </c>
      <c r="AK119" s="153">
        <f>IF(Pilar!$B119=1,IF(pivå!P118&gt;Tidigare_värde!P118,-1,1),IF(pivå!P118&lt;Tidigare_värde!P118,-1,1))*((Tidigare_värde!P118+1)/(Tidigare_värde!P118+1))*((pivå!P118+1)/(pivå!P118+1))</f>
        <v>1</v>
      </c>
      <c r="AL119" s="153">
        <f>IF(Pilar!$B119=1,IF(pivå!Q118&gt;Tidigare_värde!Q118,-1,1),IF(pivå!Q118&lt;Tidigare_värde!Q118,-1,1))*((Tidigare_värde!Q118+1)/(Tidigare_värde!Q118+1))*((pivå!Q118+1)/(pivå!Q118+1))</f>
        <v>-1</v>
      </c>
      <c r="AM119" s="153">
        <f>IF(Pilar!$B119=1,IF(pivå!R118&gt;Tidigare_värde!R118,-1,1),IF(pivå!R118&lt;Tidigare_värde!R118,-1,1))*((Tidigare_värde!R118+1)/(Tidigare_värde!R118+1))*((pivå!R118+1)/(pivå!R118+1))</f>
        <v>1</v>
      </c>
      <c r="AN119" s="153">
        <f>IF(Pilar!$B119=1,IF(pivå!S118&gt;Tidigare_värde!S118,-1,1),IF(pivå!S118&lt;Tidigare_värde!S118,-1,1))*((Tidigare_värde!S118+1)/(Tidigare_värde!S118+1))*((pivå!S118+1)/(pivå!S118+1))</f>
        <v>1</v>
      </c>
      <c r="AO119" s="153">
        <f>IF(Pilar!$B119=1,IF(pivå!T118&gt;Tidigare_värde!T118,-1,1),IF(pivå!T118&lt;Tidigare_värde!T118,-1,1))*((Tidigare_värde!T118+1)/(Tidigare_värde!T118+1))*((pivå!T118+1)/(pivå!T118+1))</f>
        <v>1</v>
      </c>
      <c r="AP119" s="153">
        <f>IF(Pilar!$B119=1,IF(pivå!U118&gt;Tidigare_värde!U118,-1,1),IF(pivå!U118&lt;Tidigare_värde!U118,-1,1))*((Tidigare_värde!U118+1)/(Tidigare_värde!U118+1))*((pivå!U118+1)/(pivå!U118+1))</f>
        <v>1</v>
      </c>
      <c r="AQ119" s="153">
        <f>IF(Pilar!$B119=1,IF(pivå!V118&gt;Tidigare_värde!V118,-1,1),IF(pivå!V118&lt;Tidigare_värde!V118,-1,1))*((Tidigare_värde!V118+1)/(Tidigare_värde!V118+1))*((pivå!V118+1)/(pivå!V118+1))</f>
        <v>1</v>
      </c>
      <c r="AR119" s="153">
        <f>IF(Pilar!$B119=1,IF(pivå!W118&gt;Tidigare_värde!W118,-1,1),IF(pivå!W118&lt;Tidigare_värde!W118,-1,1))*((Tidigare_värde!W118+1)/(Tidigare_värde!W118+1))*((pivå!W118+1)/(pivå!W118+1))</f>
        <v>1</v>
      </c>
      <c r="AS119" s="153">
        <f>IF(Pilar!$B119=1,IF(pivå!X118&gt;Tidigare_värde!X118,-1,1),IF(pivå!X118&lt;Tidigare_värde!X118,-1,1))*((Tidigare_värde!X118+1)/(Tidigare_värde!X118+1))*((pivå!X118+1)/(pivå!X118+1))</f>
        <v>1</v>
      </c>
      <c r="AT119" s="153">
        <f>IF(Pilar!$B119=1,IF(pivå!Y118&gt;Tidigare_värde!Y118,-1,1),IF(pivå!Y118&lt;Tidigare_värde!Y118,-1,1))*((Tidigare_värde!Y118+1)/(Tidigare_värde!Y118+1))*((pivå!Y118+1)/(pivå!Y118+1))</f>
        <v>1</v>
      </c>
      <c r="AU119" s="153">
        <f>IF(Pilar!$B119=1,IF(pivå!Z118&gt;Tidigare_värde!Z118,-1,1),IF(pivå!Z118&lt;Tidigare_värde!Z118,-1,1))*((Tidigare_värde!Z118+1)/(Tidigare_värde!Z118+1))*((pivå!Z118+1)/(pivå!Z118+1))</f>
        <v>1</v>
      </c>
      <c r="AV119" s="153">
        <f>IF(Pilar!$B119=1,IF(pivå!AA118&gt;Tidigare_värde!AA118,-1,1),IF(pivå!AA118&lt;Tidigare_värde!AA118,-1,1))*((Tidigare_värde!AA118+1)/(Tidigare_värde!AA118+1))*((pivå!AA118+1)/(pivå!AA118+1))</f>
        <v>1</v>
      </c>
      <c r="AW119" s="153">
        <f>IF(Pilar!$B119=1,IF(pivå!AB118&gt;Tidigare_värde!AB118,-1,1),IF(pivå!AB118&lt;Tidigare_värde!AB118,-1,1))*((Tidigare_värde!AB118+1)/(Tidigare_värde!AB118+1))*((pivå!AB118+1)/(pivå!AB118+1))</f>
        <v>1</v>
      </c>
      <c r="AX119" s="153">
        <f>IF(Pilar!$B119=1,IF(pivå!AC118&gt;Tidigare_värde!AC118,-1,1),IF(pivå!AC118&lt;Tidigare_värde!AC118,-1,1))*((Tidigare_värde!AC118+1)/(Tidigare_värde!AC118+1))*((pivå!AC118+1)/(pivå!AC118+1))</f>
        <v>1</v>
      </c>
      <c r="AY119" s="153">
        <f>IF(Pilar!$B119=1,IF(pivå!AD118&gt;Tidigare_värde!AD118,-1,1),IF(pivå!AD118&lt;Tidigare_värde!AD118,-1,1))*((Tidigare_värde!AD118+1)/(Tidigare_värde!AD118+1))*((pivå!AD118+1)/(pivå!AD118+1))</f>
        <v>1</v>
      </c>
      <c r="BG119" s="18">
        <f t="shared" si="10"/>
        <v>91.477272729999996</v>
      </c>
      <c r="BH119" s="18" t="e">
        <f t="shared" si="11"/>
        <v>#DIV/0!</v>
      </c>
      <c r="BI119" s="19">
        <f t="shared" si="17"/>
        <v>91.099476440000004</v>
      </c>
      <c r="BJ119" s="19">
        <f t="shared" si="13"/>
        <v>86.851211070000005</v>
      </c>
      <c r="BM119" s="21">
        <f t="shared" si="18"/>
        <v>94.979079499999997</v>
      </c>
      <c r="BN119" s="22">
        <f t="shared" si="19"/>
        <v>76.612903230000001</v>
      </c>
    </row>
    <row r="120" spans="1:66" s="20" customFormat="1" ht="10.5" customHeight="1">
      <c r="A120" s="116">
        <f t="shared" si="16"/>
        <v>82.497619047619054</v>
      </c>
      <c r="B120" s="105">
        <f>pivå!I119</f>
        <v>0</v>
      </c>
      <c r="C120" s="120" t="str">
        <f>pivå!G119</f>
        <v>(tom)</v>
      </c>
      <c r="D120" s="103">
        <f>pivå!C119</f>
        <v>0</v>
      </c>
      <c r="E120" s="112">
        <f>pivå!D119</f>
        <v>66</v>
      </c>
      <c r="F120" s="15" t="str">
        <f>pivå!F119</f>
        <v>Blodfettssänkande behandling efter hjärtinfarkt. Kvinnor</v>
      </c>
      <c r="G120" s="31">
        <f>pivå!AE119</f>
        <v>81.760000000000005</v>
      </c>
      <c r="H120" s="16">
        <f>pivå!J119</f>
        <v>78.64</v>
      </c>
      <c r="I120" s="16">
        <f>pivå!K119</f>
        <v>78.849999999999994</v>
      </c>
      <c r="J120" s="16">
        <f>pivå!L119</f>
        <v>83.89</v>
      </c>
      <c r="K120" s="16">
        <f>pivå!M119</f>
        <v>86</v>
      </c>
      <c r="L120" s="16">
        <f>pivå!N119</f>
        <v>84.89</v>
      </c>
      <c r="M120" s="16">
        <f>pivå!O119</f>
        <v>90.07</v>
      </c>
      <c r="N120" s="16">
        <f>pivå!P119</f>
        <v>83.48</v>
      </c>
      <c r="O120" s="16">
        <f>pivå!Q119</f>
        <v>69.290000000000006</v>
      </c>
      <c r="P120" s="16">
        <f>pivå!R119</f>
        <v>88.32</v>
      </c>
      <c r="Q120" s="16">
        <f>pivå!S119</f>
        <v>86.53</v>
      </c>
      <c r="R120" s="16">
        <f>pivå!T119</f>
        <v>85.49</v>
      </c>
      <c r="S120" s="16">
        <f>pivå!U119</f>
        <v>79.180000000000007</v>
      </c>
      <c r="T120" s="16">
        <f>pivå!V119</f>
        <v>83.68</v>
      </c>
      <c r="U120" s="16">
        <f>pivå!W119</f>
        <v>79.209999999999994</v>
      </c>
      <c r="V120" s="16">
        <f>pivå!X119</f>
        <v>87.83</v>
      </c>
      <c r="W120" s="16">
        <f>pivå!Y119</f>
        <v>82.93</v>
      </c>
      <c r="X120" s="16">
        <f>pivå!Z119</f>
        <v>84.86</v>
      </c>
      <c r="Y120" s="16">
        <f>pivå!AA119</f>
        <v>74.63</v>
      </c>
      <c r="Z120" s="16">
        <f>pivå!AB119</f>
        <v>83.73</v>
      </c>
      <c r="AA120" s="16">
        <f>pivå!AC119</f>
        <v>79.8</v>
      </c>
      <c r="AB120" s="136">
        <f>pivå!AD119</f>
        <v>81.150000000000006</v>
      </c>
      <c r="AC120" s="149"/>
      <c r="AD120" s="154">
        <f>IF(Pilar!$B120=1,IF(pivå!AE119&gt;Tidigare_värde!AE119,-1,1),IF(pivå!AE119&lt;Tidigare_värde!AE119,-1,1))*((Tidigare_värde!AE119+1)/(Tidigare_värde!AE119+1))*((pivå!AE119+1)/(pivå!AE119+1))</f>
        <v>1</v>
      </c>
      <c r="AE120" s="153">
        <f>IF(Pilar!$B120=1,IF(pivå!J119&gt;Tidigare_värde!J119,-1,1),IF(pivå!J119&lt;Tidigare_värde!J119,-1,1))*((Tidigare_värde!J119+1)/(Tidigare_värde!J119+1))*((pivå!J119+1)/(pivå!J119+1))</f>
        <v>1</v>
      </c>
      <c r="AF120" s="153">
        <f>IF(Pilar!$B120=1,IF(pivå!K119&gt;Tidigare_värde!K119,-1,1),IF(pivå!K119&lt;Tidigare_värde!K119,-1,1))*((Tidigare_värde!K119+1)/(Tidigare_värde!K119+1))*((pivå!K119+1)/(pivå!K119+1))</f>
        <v>1</v>
      </c>
      <c r="AG120" s="153">
        <f>IF(Pilar!$B120=1,IF(pivå!L119&gt;Tidigare_värde!L119,-1,1),IF(pivå!L119&lt;Tidigare_värde!L119,-1,1))*((Tidigare_värde!L119+1)/(Tidigare_värde!L119+1))*((pivå!L119+1)/(pivå!L119+1))</f>
        <v>1</v>
      </c>
      <c r="AH120" s="153">
        <f>IF(Pilar!$B120=1,IF(pivå!M119&gt;Tidigare_värde!M119,-1,1),IF(pivå!M119&lt;Tidigare_värde!M119,-1,1))*((Tidigare_värde!M119+1)/(Tidigare_värde!M119+1))*((pivå!M119+1)/(pivå!M119+1))</f>
        <v>1</v>
      </c>
      <c r="AI120" s="153">
        <f>IF(Pilar!$B120=1,IF(pivå!N119&gt;Tidigare_värde!N119,-1,1),IF(pivå!N119&lt;Tidigare_värde!N119,-1,1))*((Tidigare_värde!N119+1)/(Tidigare_värde!N119+1))*((pivå!N119+1)/(pivå!N119+1))</f>
        <v>1</v>
      </c>
      <c r="AJ120" s="153">
        <f>IF(Pilar!$B120=1,IF(pivå!O119&gt;Tidigare_värde!O119,-1,1),IF(pivå!O119&lt;Tidigare_värde!O119,-1,1))*((Tidigare_värde!O119+1)/(Tidigare_värde!O119+1))*((pivå!O119+1)/(pivå!O119+1))</f>
        <v>1</v>
      </c>
      <c r="AK120" s="153">
        <f>IF(Pilar!$B120=1,IF(pivå!P119&gt;Tidigare_värde!P119,-1,1),IF(pivå!P119&lt;Tidigare_värde!P119,-1,1))*((Tidigare_värde!P119+1)/(Tidigare_värde!P119+1))*((pivå!P119+1)/(pivå!P119+1))</f>
        <v>-1</v>
      </c>
      <c r="AL120" s="153">
        <f>IF(Pilar!$B120=1,IF(pivå!Q119&gt;Tidigare_värde!Q119,-1,1),IF(pivå!Q119&lt;Tidigare_värde!Q119,-1,1))*((Tidigare_värde!Q119+1)/(Tidigare_värde!Q119+1))*((pivå!Q119+1)/(pivå!Q119+1))</f>
        <v>1</v>
      </c>
      <c r="AM120" s="153">
        <f>IF(Pilar!$B120=1,IF(pivå!R119&gt;Tidigare_värde!R119,-1,1),IF(pivå!R119&lt;Tidigare_värde!R119,-1,1))*((Tidigare_värde!R119+1)/(Tidigare_värde!R119+1))*((pivå!R119+1)/(pivå!R119+1))</f>
        <v>1</v>
      </c>
      <c r="AN120" s="153">
        <f>IF(Pilar!$B120=1,IF(pivå!S119&gt;Tidigare_värde!S119,-1,1),IF(pivå!S119&lt;Tidigare_värde!S119,-1,1))*((Tidigare_värde!S119+1)/(Tidigare_värde!S119+1))*((pivå!S119+1)/(pivå!S119+1))</f>
        <v>1</v>
      </c>
      <c r="AO120" s="153">
        <f>IF(Pilar!$B120=1,IF(pivå!T119&gt;Tidigare_värde!T119,-1,1),IF(pivå!T119&lt;Tidigare_värde!T119,-1,1))*((Tidigare_värde!T119+1)/(Tidigare_värde!T119+1))*((pivå!T119+1)/(pivå!T119+1))</f>
        <v>-1</v>
      </c>
      <c r="AP120" s="153">
        <f>IF(Pilar!$B120=1,IF(pivå!U119&gt;Tidigare_värde!U119,-1,1),IF(pivå!U119&lt;Tidigare_värde!U119,-1,1))*((Tidigare_värde!U119+1)/(Tidigare_värde!U119+1))*((pivå!U119+1)/(pivå!U119+1))</f>
        <v>1</v>
      </c>
      <c r="AQ120" s="153">
        <f>IF(Pilar!$B120=1,IF(pivå!V119&gt;Tidigare_värde!V119,-1,1),IF(pivå!V119&lt;Tidigare_värde!V119,-1,1))*((Tidigare_värde!V119+1)/(Tidigare_värde!V119+1))*((pivå!V119+1)/(pivå!V119+1))</f>
        <v>1</v>
      </c>
      <c r="AR120" s="153">
        <f>IF(Pilar!$B120=1,IF(pivå!W119&gt;Tidigare_värde!W119,-1,1),IF(pivå!W119&lt;Tidigare_värde!W119,-1,1))*((Tidigare_värde!W119+1)/(Tidigare_värde!W119+1))*((pivå!W119+1)/(pivå!W119+1))</f>
        <v>-1</v>
      </c>
      <c r="AS120" s="153">
        <f>IF(Pilar!$B120=1,IF(pivå!X119&gt;Tidigare_värde!X119,-1,1),IF(pivå!X119&lt;Tidigare_värde!X119,-1,1))*((Tidigare_värde!X119+1)/(Tidigare_värde!X119+1))*((pivå!X119+1)/(pivå!X119+1))</f>
        <v>1</v>
      </c>
      <c r="AT120" s="153">
        <f>IF(Pilar!$B120=1,IF(pivå!Y119&gt;Tidigare_värde!Y119,-1,1),IF(pivå!Y119&lt;Tidigare_värde!Y119,-1,1))*((Tidigare_värde!Y119+1)/(Tidigare_värde!Y119+1))*((pivå!Y119+1)/(pivå!Y119+1))</f>
        <v>1</v>
      </c>
      <c r="AU120" s="153">
        <f>IF(Pilar!$B120=1,IF(pivå!Z119&gt;Tidigare_värde!Z119,-1,1),IF(pivå!Z119&lt;Tidigare_värde!Z119,-1,1))*((Tidigare_värde!Z119+1)/(Tidigare_värde!Z119+1))*((pivå!Z119+1)/(pivå!Z119+1))</f>
        <v>-1</v>
      </c>
      <c r="AV120" s="153">
        <f>IF(Pilar!$B120=1,IF(pivå!AA119&gt;Tidigare_värde!AA119,-1,1),IF(pivå!AA119&lt;Tidigare_värde!AA119,-1,1))*((Tidigare_värde!AA119+1)/(Tidigare_värde!AA119+1))*((pivå!AA119+1)/(pivå!AA119+1))</f>
        <v>-1</v>
      </c>
      <c r="AW120" s="153">
        <f>IF(Pilar!$B120=1,IF(pivå!AB119&gt;Tidigare_värde!AB119,-1,1),IF(pivå!AB119&lt;Tidigare_värde!AB119,-1,1))*((Tidigare_värde!AB119+1)/(Tidigare_värde!AB119+1))*((pivå!AB119+1)/(pivå!AB119+1))</f>
        <v>1</v>
      </c>
      <c r="AX120" s="153">
        <f>IF(Pilar!$B120=1,IF(pivå!AC119&gt;Tidigare_värde!AC119,-1,1),IF(pivå!AC119&lt;Tidigare_värde!AC119,-1,1))*((Tidigare_värde!AC119+1)/(Tidigare_värde!AC119+1))*((pivå!AC119+1)/(pivå!AC119+1))</f>
        <v>1</v>
      </c>
      <c r="AY120" s="153">
        <f>IF(Pilar!$B120=1,IF(pivå!AD119&gt;Tidigare_värde!AD119,-1,1),IF(pivå!AD119&lt;Tidigare_värde!AD119,-1,1))*((Tidigare_värde!AD119+1)/(Tidigare_värde!AD119+1))*((pivå!AD119+1)/(pivå!AD119+1))</f>
        <v>-1</v>
      </c>
      <c r="BG120" s="18">
        <f t="shared" si="10"/>
        <v>84.89</v>
      </c>
      <c r="BH120" s="18" t="e">
        <f t="shared" si="11"/>
        <v>#DIV/0!</v>
      </c>
      <c r="BI120" s="19">
        <f t="shared" si="17"/>
        <v>84.86</v>
      </c>
      <c r="BJ120" s="19">
        <f t="shared" si="13"/>
        <v>81.150000000000006</v>
      </c>
      <c r="BM120" s="21">
        <f t="shared" si="18"/>
        <v>90.07</v>
      </c>
      <c r="BN120" s="22">
        <f t="shared" si="19"/>
        <v>69.290000000000006</v>
      </c>
    </row>
    <row r="121" spans="1:66" s="20" customFormat="1" ht="10.5" customHeight="1">
      <c r="A121" s="116">
        <f t="shared" si="16"/>
        <v>85.588095238095221</v>
      </c>
      <c r="B121" s="105">
        <f>pivå!I120</f>
        <v>0</v>
      </c>
      <c r="C121" s="120" t="str">
        <f>pivå!G120</f>
        <v>(tom)</v>
      </c>
      <c r="D121" s="103">
        <f>pivå!C120</f>
        <v>0</v>
      </c>
      <c r="E121" s="112">
        <f>pivå!D120</f>
        <v>0</v>
      </c>
      <c r="F121" s="15" t="str">
        <f>pivå!F120</f>
        <v>Blodfettssänkande behandling efter hjärtinfarkt. Män</v>
      </c>
      <c r="G121" s="31">
        <f>pivå!AE120</f>
        <v>84.22</v>
      </c>
      <c r="H121" s="16">
        <f>pivå!J120</f>
        <v>82</v>
      </c>
      <c r="I121" s="16">
        <f>pivå!K120</f>
        <v>83.13</v>
      </c>
      <c r="J121" s="16">
        <f>pivå!L120</f>
        <v>87.88</v>
      </c>
      <c r="K121" s="16">
        <f>pivå!M120</f>
        <v>85.3</v>
      </c>
      <c r="L121" s="16">
        <f>pivå!N120</f>
        <v>85.12</v>
      </c>
      <c r="M121" s="16">
        <f>pivå!O120</f>
        <v>85.87</v>
      </c>
      <c r="N121" s="16">
        <f>pivå!P120</f>
        <v>88.47</v>
      </c>
      <c r="O121" s="16">
        <f>pivå!Q120</f>
        <v>78.55</v>
      </c>
      <c r="P121" s="16">
        <f>pivå!R120</f>
        <v>87.75</v>
      </c>
      <c r="Q121" s="16">
        <f>pivå!S120</f>
        <v>87.53</v>
      </c>
      <c r="R121" s="16">
        <f>pivå!T120</f>
        <v>85.35</v>
      </c>
      <c r="S121" s="16">
        <f>pivå!U120</f>
        <v>81.99</v>
      </c>
      <c r="T121" s="16">
        <f>pivå!V120</f>
        <v>84.97</v>
      </c>
      <c r="U121" s="16">
        <f>pivå!W120</f>
        <v>86.61</v>
      </c>
      <c r="V121" s="16">
        <f>pivå!X120</f>
        <v>91.57</v>
      </c>
      <c r="W121" s="16">
        <f>pivå!Y120</f>
        <v>87.49</v>
      </c>
      <c r="X121" s="16">
        <f>pivå!Z120</f>
        <v>88.29</v>
      </c>
      <c r="Y121" s="16">
        <f>pivå!AA120</f>
        <v>84.79</v>
      </c>
      <c r="Z121" s="16">
        <f>pivå!AB120</f>
        <v>86.69</v>
      </c>
      <c r="AA121" s="16">
        <f>pivå!AC120</f>
        <v>81.52</v>
      </c>
      <c r="AB121" s="136">
        <f>pivå!AD120</f>
        <v>86.48</v>
      </c>
      <c r="AC121" s="149"/>
      <c r="AD121" s="154">
        <f>IF(Pilar!$B121=1,IF(pivå!AE120&gt;Tidigare_värde!AE120,-1,1),IF(pivå!AE120&lt;Tidigare_värde!AE120,-1,1))*((Tidigare_värde!AE120+1)/(Tidigare_värde!AE120+1))*((pivå!AE120+1)/(pivå!AE120+1))</f>
        <v>1</v>
      </c>
      <c r="AE121" s="153">
        <f>IF(Pilar!$B121=1,IF(pivå!J120&gt;Tidigare_värde!J120,-1,1),IF(pivå!J120&lt;Tidigare_värde!J120,-1,1))*((Tidigare_värde!J120+1)/(Tidigare_värde!J120+1))*((pivå!J120+1)/(pivå!J120+1))</f>
        <v>1</v>
      </c>
      <c r="AF121" s="153">
        <f>IF(Pilar!$B121=1,IF(pivå!K120&gt;Tidigare_värde!K120,-1,1),IF(pivå!K120&lt;Tidigare_värde!K120,-1,1))*((Tidigare_värde!K120+1)/(Tidigare_värde!K120+1))*((pivå!K120+1)/(pivå!K120+1))</f>
        <v>1</v>
      </c>
      <c r="AG121" s="153">
        <f>IF(Pilar!$B121=1,IF(pivå!L120&gt;Tidigare_värde!L120,-1,1),IF(pivå!L120&lt;Tidigare_värde!L120,-1,1))*((Tidigare_värde!L120+1)/(Tidigare_värde!L120+1))*((pivå!L120+1)/(pivå!L120+1))</f>
        <v>1</v>
      </c>
      <c r="AH121" s="153">
        <f>IF(Pilar!$B121=1,IF(pivå!M120&gt;Tidigare_värde!M120,-1,1),IF(pivå!M120&lt;Tidigare_värde!M120,-1,1))*((Tidigare_värde!M120+1)/(Tidigare_värde!M120+1))*((pivå!M120+1)/(pivå!M120+1))</f>
        <v>-1</v>
      </c>
      <c r="AI121" s="153">
        <f>IF(Pilar!$B121=1,IF(pivå!N120&gt;Tidigare_värde!N120,-1,1),IF(pivå!N120&lt;Tidigare_värde!N120,-1,1))*((Tidigare_värde!N120+1)/(Tidigare_värde!N120+1))*((pivå!N120+1)/(pivå!N120+1))</f>
        <v>1</v>
      </c>
      <c r="AJ121" s="153">
        <f>IF(Pilar!$B121=1,IF(pivå!O120&gt;Tidigare_värde!O120,-1,1),IF(pivå!O120&lt;Tidigare_värde!O120,-1,1))*((Tidigare_värde!O120+1)/(Tidigare_värde!O120+1))*((pivå!O120+1)/(pivå!O120+1))</f>
        <v>-1</v>
      </c>
      <c r="AK121" s="153">
        <f>IF(Pilar!$B121=1,IF(pivå!P120&gt;Tidigare_värde!P120,-1,1),IF(pivå!P120&lt;Tidigare_värde!P120,-1,1))*((Tidigare_värde!P120+1)/(Tidigare_värde!P120+1))*((pivå!P120+1)/(pivå!P120+1))</f>
        <v>-1</v>
      </c>
      <c r="AL121" s="153">
        <f>IF(Pilar!$B121=1,IF(pivå!Q120&gt;Tidigare_värde!Q120,-1,1),IF(pivå!Q120&lt;Tidigare_värde!Q120,-1,1))*((Tidigare_värde!Q120+1)/(Tidigare_värde!Q120+1))*((pivå!Q120+1)/(pivå!Q120+1))</f>
        <v>1</v>
      </c>
      <c r="AM121" s="153">
        <f>IF(Pilar!$B121=1,IF(pivå!R120&gt;Tidigare_värde!R120,-1,1),IF(pivå!R120&lt;Tidigare_värde!R120,-1,1))*((Tidigare_värde!R120+1)/(Tidigare_värde!R120+1))*((pivå!R120+1)/(pivå!R120+1))</f>
        <v>1</v>
      </c>
      <c r="AN121" s="153">
        <f>IF(Pilar!$B121=1,IF(pivå!S120&gt;Tidigare_värde!S120,-1,1),IF(pivå!S120&lt;Tidigare_värde!S120,-1,1))*((Tidigare_värde!S120+1)/(Tidigare_värde!S120+1))*((pivå!S120+1)/(pivå!S120+1))</f>
        <v>1</v>
      </c>
      <c r="AO121" s="153">
        <f>IF(Pilar!$B121=1,IF(pivå!T120&gt;Tidigare_värde!T120,-1,1),IF(pivå!T120&lt;Tidigare_värde!T120,-1,1))*((Tidigare_värde!T120+1)/(Tidigare_värde!T120+1))*((pivå!T120+1)/(pivå!T120+1))</f>
        <v>1</v>
      </c>
      <c r="AP121" s="153">
        <f>IF(Pilar!$B121=1,IF(pivå!U120&gt;Tidigare_värde!U120,-1,1),IF(pivå!U120&lt;Tidigare_värde!U120,-1,1))*((Tidigare_värde!U120+1)/(Tidigare_värde!U120+1))*((pivå!U120+1)/(pivå!U120+1))</f>
        <v>1</v>
      </c>
      <c r="AQ121" s="153">
        <f>IF(Pilar!$B121=1,IF(pivå!V120&gt;Tidigare_värde!V120,-1,1),IF(pivå!V120&lt;Tidigare_värde!V120,-1,1))*((Tidigare_värde!V120+1)/(Tidigare_värde!V120+1))*((pivå!V120+1)/(pivå!V120+1))</f>
        <v>1</v>
      </c>
      <c r="AR121" s="153">
        <f>IF(Pilar!$B121=1,IF(pivå!W120&gt;Tidigare_värde!W120,-1,1),IF(pivå!W120&lt;Tidigare_värde!W120,-1,1))*((Tidigare_värde!W120+1)/(Tidigare_värde!W120+1))*((pivå!W120+1)/(pivå!W120+1))</f>
        <v>1</v>
      </c>
      <c r="AS121" s="153">
        <f>IF(Pilar!$B121=1,IF(pivå!X120&gt;Tidigare_värde!X120,-1,1),IF(pivå!X120&lt;Tidigare_värde!X120,-1,1))*((Tidigare_värde!X120+1)/(Tidigare_värde!X120+1))*((pivå!X120+1)/(pivå!X120+1))</f>
        <v>1</v>
      </c>
      <c r="AT121" s="153">
        <f>IF(Pilar!$B121=1,IF(pivå!Y120&gt;Tidigare_värde!Y120,-1,1),IF(pivå!Y120&lt;Tidigare_värde!Y120,-1,1))*((Tidigare_värde!Y120+1)/(Tidigare_värde!Y120+1))*((pivå!Y120+1)/(pivå!Y120+1))</f>
        <v>1</v>
      </c>
      <c r="AU121" s="153">
        <f>IF(Pilar!$B121=1,IF(pivå!Z120&gt;Tidigare_värde!Z120,-1,1),IF(pivå!Z120&lt;Tidigare_värde!Z120,-1,1))*((Tidigare_värde!Z120+1)/(Tidigare_värde!Z120+1))*((pivå!Z120+1)/(pivå!Z120+1))</f>
        <v>1</v>
      </c>
      <c r="AV121" s="153">
        <f>IF(Pilar!$B121=1,IF(pivå!AA120&gt;Tidigare_värde!AA120,-1,1),IF(pivå!AA120&lt;Tidigare_värde!AA120,-1,1))*((Tidigare_värde!AA120+1)/(Tidigare_värde!AA120+1))*((pivå!AA120+1)/(pivå!AA120+1))</f>
        <v>1</v>
      </c>
      <c r="AW121" s="153">
        <f>IF(Pilar!$B121=1,IF(pivå!AB120&gt;Tidigare_värde!AB120,-1,1),IF(pivå!AB120&lt;Tidigare_värde!AB120,-1,1))*((Tidigare_värde!AB120+1)/(Tidigare_värde!AB120+1))*((pivå!AB120+1)/(pivå!AB120+1))</f>
        <v>1</v>
      </c>
      <c r="AX121" s="153">
        <f>IF(Pilar!$B121=1,IF(pivå!AC120&gt;Tidigare_värde!AC120,-1,1),IF(pivå!AC120&lt;Tidigare_värde!AC120,-1,1))*((Tidigare_värde!AC120+1)/(Tidigare_värde!AC120+1))*((pivå!AC120+1)/(pivå!AC120+1))</f>
        <v>-1</v>
      </c>
      <c r="AY121" s="153">
        <f>IF(Pilar!$B121=1,IF(pivå!AD120&gt;Tidigare_värde!AD120,-1,1),IF(pivå!AD120&lt;Tidigare_värde!AD120,-1,1))*((Tidigare_värde!AD120+1)/(Tidigare_värde!AD120+1))*((pivå!AD120+1)/(pivå!AD120+1))</f>
        <v>1</v>
      </c>
      <c r="BG121" s="18">
        <f t="shared" si="10"/>
        <v>87.49</v>
      </c>
      <c r="BH121" s="18" t="e">
        <f t="shared" si="11"/>
        <v>#DIV/0!</v>
      </c>
      <c r="BI121" s="19">
        <f t="shared" si="17"/>
        <v>86.69</v>
      </c>
      <c r="BJ121" s="19">
        <f t="shared" si="13"/>
        <v>85.12</v>
      </c>
      <c r="BM121" s="21">
        <f t="shared" si="18"/>
        <v>91.57</v>
      </c>
      <c r="BN121" s="22">
        <f t="shared" si="19"/>
        <v>78.55</v>
      </c>
    </row>
    <row r="122" spans="1:66" s="20" customFormat="1" ht="10.5" customHeight="1">
      <c r="A122" s="116">
        <f t="shared" si="16"/>
        <v>84.670952380952372</v>
      </c>
      <c r="B122" s="105">
        <f>pivå!I121</f>
        <v>0</v>
      </c>
      <c r="C122" s="120" t="str">
        <f>pivå!G121</f>
        <v>(tom)</v>
      </c>
      <c r="D122" s="103">
        <f>pivå!C121</f>
        <v>0</v>
      </c>
      <c r="E122" s="112">
        <f>pivå!D121</f>
        <v>0</v>
      </c>
      <c r="F122" s="15" t="str">
        <f>pivå!F121</f>
        <v>Blodfettssänkande behandling efter hjärtinfarkt</v>
      </c>
      <c r="G122" s="31">
        <f>pivå!AE121</f>
        <v>83.48</v>
      </c>
      <c r="H122" s="16">
        <f>pivå!J121</f>
        <v>80.790000000000006</v>
      </c>
      <c r="I122" s="16">
        <f>pivå!K121</f>
        <v>81.92</v>
      </c>
      <c r="J122" s="16">
        <f>pivå!L121</f>
        <v>86.77</v>
      </c>
      <c r="K122" s="16">
        <f>pivå!M121</f>
        <v>85.55</v>
      </c>
      <c r="L122" s="16">
        <f>pivå!N121</f>
        <v>84.97</v>
      </c>
      <c r="M122" s="16">
        <f>pivå!O121</f>
        <v>87.35</v>
      </c>
      <c r="N122" s="16">
        <f>pivå!P121</f>
        <v>86.94</v>
      </c>
      <c r="O122" s="16">
        <f>pivå!Q121</f>
        <v>74.66</v>
      </c>
      <c r="P122" s="16">
        <f>pivå!R121</f>
        <v>87.99</v>
      </c>
      <c r="Q122" s="16">
        <f>pivå!S121</f>
        <v>87.13</v>
      </c>
      <c r="R122" s="16">
        <f>pivå!T121</f>
        <v>85.81</v>
      </c>
      <c r="S122" s="16">
        <f>pivå!U121</f>
        <v>81.38</v>
      </c>
      <c r="T122" s="16">
        <f>pivå!V121</f>
        <v>84.78</v>
      </c>
      <c r="U122" s="16">
        <f>pivå!W121</f>
        <v>84.93</v>
      </c>
      <c r="V122" s="16">
        <f>pivå!X121</f>
        <v>90.38</v>
      </c>
      <c r="W122" s="16">
        <f>pivå!Y121</f>
        <v>85.79</v>
      </c>
      <c r="X122" s="16">
        <f>pivå!Z121</f>
        <v>87.42</v>
      </c>
      <c r="Y122" s="16">
        <f>pivå!AA121</f>
        <v>81.58</v>
      </c>
      <c r="Z122" s="16">
        <f>pivå!AB121</f>
        <v>85.8</v>
      </c>
      <c r="AA122" s="16">
        <f>pivå!AC121</f>
        <v>81.33</v>
      </c>
      <c r="AB122" s="136">
        <f>pivå!AD121</f>
        <v>84.82</v>
      </c>
      <c r="AC122" s="149"/>
      <c r="AD122" s="154">
        <f>IF(Pilar!$B122=1,IF(pivå!AE121&gt;Tidigare_värde!AE121,-1,1),IF(pivå!AE121&lt;Tidigare_värde!AE121,-1,1))*((Tidigare_värde!AE121+1)/(Tidigare_värde!AE121+1))*((pivå!AE121+1)/(pivå!AE121+1))</f>
        <v>1</v>
      </c>
      <c r="AE122" s="153">
        <f>IF(Pilar!$B122=1,IF(pivå!J121&gt;Tidigare_värde!J121,-1,1),IF(pivå!J121&lt;Tidigare_värde!J121,-1,1))*((Tidigare_värde!J121+1)/(Tidigare_värde!J121+1))*((pivå!J121+1)/(pivå!J121+1))</f>
        <v>1</v>
      </c>
      <c r="AF122" s="153">
        <f>IF(Pilar!$B122=1,IF(pivå!K121&gt;Tidigare_värde!K121,-1,1),IF(pivå!K121&lt;Tidigare_värde!K121,-1,1))*((Tidigare_värde!K121+1)/(Tidigare_värde!K121+1))*((pivå!K121+1)/(pivå!K121+1))</f>
        <v>1</v>
      </c>
      <c r="AG122" s="153">
        <f>IF(Pilar!$B122=1,IF(pivå!L121&gt;Tidigare_värde!L121,-1,1),IF(pivå!L121&lt;Tidigare_värde!L121,-1,1))*((Tidigare_värde!L121+1)/(Tidigare_värde!L121+1))*((pivå!L121+1)/(pivå!L121+1))</f>
        <v>1</v>
      </c>
      <c r="AH122" s="153">
        <f>IF(Pilar!$B122=1,IF(pivå!M121&gt;Tidigare_värde!M121,-1,1),IF(pivå!M121&lt;Tidigare_värde!M121,-1,1))*((Tidigare_värde!M121+1)/(Tidigare_värde!M121+1))*((pivå!M121+1)/(pivå!M121+1))</f>
        <v>1</v>
      </c>
      <c r="AI122" s="153">
        <f>IF(Pilar!$B122=1,IF(pivå!N121&gt;Tidigare_värde!N121,-1,1),IF(pivå!N121&lt;Tidigare_värde!N121,-1,1))*((Tidigare_värde!N121+1)/(Tidigare_värde!N121+1))*((pivå!N121+1)/(pivå!N121+1))</f>
        <v>1</v>
      </c>
      <c r="AJ122" s="153">
        <f>IF(Pilar!$B122=1,IF(pivå!O121&gt;Tidigare_värde!O121,-1,1),IF(pivå!O121&lt;Tidigare_värde!O121,-1,1))*((Tidigare_värde!O121+1)/(Tidigare_värde!O121+1))*((pivå!O121+1)/(pivå!O121+1))</f>
        <v>-1</v>
      </c>
      <c r="AK122" s="153">
        <f>IF(Pilar!$B122=1,IF(pivå!P121&gt;Tidigare_värde!P121,-1,1),IF(pivå!P121&lt;Tidigare_värde!P121,-1,1))*((Tidigare_värde!P121+1)/(Tidigare_värde!P121+1))*((pivå!P121+1)/(pivå!P121+1))</f>
        <v>-1</v>
      </c>
      <c r="AL122" s="153">
        <f>IF(Pilar!$B122=1,IF(pivå!Q121&gt;Tidigare_värde!Q121,-1,1),IF(pivå!Q121&lt;Tidigare_värde!Q121,-1,1))*((Tidigare_värde!Q121+1)/(Tidigare_värde!Q121+1))*((pivå!Q121+1)/(pivå!Q121+1))</f>
        <v>1</v>
      </c>
      <c r="AM122" s="153">
        <f>IF(Pilar!$B122=1,IF(pivå!R121&gt;Tidigare_värde!R121,-1,1),IF(pivå!R121&lt;Tidigare_värde!R121,-1,1))*((Tidigare_värde!R121+1)/(Tidigare_värde!R121+1))*((pivå!R121+1)/(pivå!R121+1))</f>
        <v>1</v>
      </c>
      <c r="AN122" s="153">
        <f>IF(Pilar!$B122=1,IF(pivå!S121&gt;Tidigare_värde!S121,-1,1),IF(pivå!S121&lt;Tidigare_värde!S121,-1,1))*((Tidigare_värde!S121+1)/(Tidigare_värde!S121+1))*((pivå!S121+1)/(pivå!S121+1))</f>
        <v>1</v>
      </c>
      <c r="AO122" s="153">
        <f>IF(Pilar!$B122=1,IF(pivå!T121&gt;Tidigare_värde!T121,-1,1),IF(pivå!T121&lt;Tidigare_värde!T121,-1,1))*((Tidigare_värde!T121+1)/(Tidigare_värde!T121+1))*((pivå!T121+1)/(pivå!T121+1))</f>
        <v>-1</v>
      </c>
      <c r="AP122" s="153">
        <f>IF(Pilar!$B122=1,IF(pivå!U121&gt;Tidigare_värde!U121,-1,1),IF(pivå!U121&lt;Tidigare_värde!U121,-1,1))*((Tidigare_värde!U121+1)/(Tidigare_värde!U121+1))*((pivå!U121+1)/(pivå!U121+1))</f>
        <v>1</v>
      </c>
      <c r="AQ122" s="153">
        <f>IF(Pilar!$B122=1,IF(pivå!V121&gt;Tidigare_värde!V121,-1,1),IF(pivå!V121&lt;Tidigare_värde!V121,-1,1))*((Tidigare_värde!V121+1)/(Tidigare_värde!V121+1))*((pivå!V121+1)/(pivå!V121+1))</f>
        <v>1</v>
      </c>
      <c r="AR122" s="153">
        <f>IF(Pilar!$B122=1,IF(pivå!W121&gt;Tidigare_värde!W121,-1,1),IF(pivå!W121&lt;Tidigare_värde!W121,-1,1))*((Tidigare_värde!W121+1)/(Tidigare_värde!W121+1))*((pivå!W121+1)/(pivå!W121+1))</f>
        <v>1</v>
      </c>
      <c r="AS122" s="153">
        <f>IF(Pilar!$B122=1,IF(pivå!X121&gt;Tidigare_värde!X121,-1,1),IF(pivå!X121&lt;Tidigare_värde!X121,-1,1))*((Tidigare_värde!X121+1)/(Tidigare_värde!X121+1))*((pivå!X121+1)/(pivå!X121+1))</f>
        <v>1</v>
      </c>
      <c r="AT122" s="153">
        <f>IF(Pilar!$B122=1,IF(pivå!Y121&gt;Tidigare_värde!Y121,-1,1),IF(pivå!Y121&lt;Tidigare_värde!Y121,-1,1))*((Tidigare_värde!Y121+1)/(Tidigare_värde!Y121+1))*((pivå!Y121+1)/(pivå!Y121+1))</f>
        <v>1</v>
      </c>
      <c r="AU122" s="153">
        <f>IF(Pilar!$B122=1,IF(pivå!Z121&gt;Tidigare_värde!Z121,-1,1),IF(pivå!Z121&lt;Tidigare_värde!Z121,-1,1))*((Tidigare_värde!Z121+1)/(Tidigare_värde!Z121+1))*((pivå!Z121+1)/(pivå!Z121+1))</f>
        <v>1</v>
      </c>
      <c r="AV122" s="153">
        <f>IF(Pilar!$B122=1,IF(pivå!AA121&gt;Tidigare_värde!AA121,-1,1),IF(pivå!AA121&lt;Tidigare_värde!AA121,-1,1))*((Tidigare_värde!AA121+1)/(Tidigare_värde!AA121+1))*((pivå!AA121+1)/(pivå!AA121+1))</f>
        <v>-1</v>
      </c>
      <c r="AW122" s="153">
        <f>IF(Pilar!$B122=1,IF(pivå!AB121&gt;Tidigare_värde!AB121,-1,1),IF(pivå!AB121&lt;Tidigare_värde!AB121,-1,1))*((Tidigare_värde!AB121+1)/(Tidigare_värde!AB121+1))*((pivå!AB121+1)/(pivå!AB121+1))</f>
        <v>1</v>
      </c>
      <c r="AX122" s="153">
        <f>IF(Pilar!$B122=1,IF(pivå!AC121&gt;Tidigare_värde!AC121,-1,1),IF(pivå!AC121&lt;Tidigare_värde!AC121,-1,1))*((Tidigare_värde!AC121+1)/(Tidigare_värde!AC121+1))*((pivå!AC121+1)/(pivå!AC121+1))</f>
        <v>1</v>
      </c>
      <c r="AY122" s="153">
        <f>IF(Pilar!$B122=1,IF(pivå!AD121&gt;Tidigare_värde!AD121,-1,1),IF(pivå!AD121&lt;Tidigare_värde!AD121,-1,1))*((Tidigare_värde!AD121+1)/(Tidigare_värde!AD121+1))*((pivå!AD121+1)/(pivå!AD121+1))</f>
        <v>1</v>
      </c>
      <c r="BG122" s="18">
        <f t="shared" si="10"/>
        <v>86.77</v>
      </c>
      <c r="BH122" s="18" t="e">
        <f t="shared" si="11"/>
        <v>#DIV/0!</v>
      </c>
      <c r="BI122" s="19">
        <f t="shared" si="17"/>
        <v>85.81</v>
      </c>
      <c r="BJ122" s="19">
        <f t="shared" si="13"/>
        <v>84.82</v>
      </c>
      <c r="BM122" s="21">
        <f t="shared" si="18"/>
        <v>90.38</v>
      </c>
      <c r="BN122" s="22">
        <f t="shared" si="19"/>
        <v>74.66</v>
      </c>
    </row>
    <row r="123" spans="1:66" s="20" customFormat="1" ht="10.5" customHeight="1">
      <c r="A123" s="116">
        <f t="shared" si="16"/>
        <v>20.152380952380952</v>
      </c>
      <c r="B123" s="105">
        <f>pivå!I122</f>
        <v>1</v>
      </c>
      <c r="C123" s="120" t="str">
        <f>pivå!G122</f>
        <v>Ändrad</v>
      </c>
      <c r="D123" s="103">
        <f>pivå!C122</f>
        <v>0</v>
      </c>
      <c r="E123" s="112">
        <f>pivå!D122</f>
        <v>67</v>
      </c>
      <c r="F123" s="15" t="str">
        <f>pivå!F122</f>
        <v>Döda eller återinskrivna efter vård för hjärtsvikt. Kvinnor</v>
      </c>
      <c r="G123" s="31">
        <f>pivå!AE122</f>
        <v>19.100000000000001</v>
      </c>
      <c r="H123" s="16">
        <f>pivå!J122</f>
        <v>16.600000000000001</v>
      </c>
      <c r="I123" s="16">
        <f>pivå!K122</f>
        <v>20.3</v>
      </c>
      <c r="J123" s="16">
        <f>pivå!L122</f>
        <v>20.100000000000001</v>
      </c>
      <c r="K123" s="16">
        <f>pivå!M122</f>
        <v>20.399999999999999</v>
      </c>
      <c r="L123" s="16">
        <f>pivå!N122</f>
        <v>20</v>
      </c>
      <c r="M123" s="16">
        <f>pivå!O122</f>
        <v>19.399999999999999</v>
      </c>
      <c r="N123" s="16">
        <f>pivå!P122</f>
        <v>22.2</v>
      </c>
      <c r="O123" s="16">
        <f>pivå!Q122</f>
        <v>16.3</v>
      </c>
      <c r="P123" s="16">
        <f>pivå!R122</f>
        <v>23</v>
      </c>
      <c r="Q123" s="16">
        <f>pivå!S122</f>
        <v>18.600000000000001</v>
      </c>
      <c r="R123" s="16">
        <f>pivå!T122</f>
        <v>18.899999999999999</v>
      </c>
      <c r="S123" s="16">
        <f>pivå!U122</f>
        <v>17.100000000000001</v>
      </c>
      <c r="T123" s="16">
        <f>pivå!V122</f>
        <v>24.6</v>
      </c>
      <c r="U123" s="16">
        <f>pivå!W122</f>
        <v>20.8</v>
      </c>
      <c r="V123" s="16">
        <f>pivå!X122</f>
        <v>22.2</v>
      </c>
      <c r="W123" s="16">
        <f>pivå!Y122</f>
        <v>17.2</v>
      </c>
      <c r="X123" s="16">
        <f>pivå!Z122</f>
        <v>23.8</v>
      </c>
      <c r="Y123" s="16">
        <f>pivå!AA122</f>
        <v>20.9</v>
      </c>
      <c r="Z123" s="16">
        <f>pivå!AB122</f>
        <v>22.4</v>
      </c>
      <c r="AA123" s="16">
        <f>pivå!AC122</f>
        <v>19.3</v>
      </c>
      <c r="AB123" s="136">
        <f>pivå!AD122</f>
        <v>19.100000000000001</v>
      </c>
      <c r="AC123" s="149"/>
      <c r="AD123" s="154">
        <f>IF(Pilar!$B123=1,IF(pivå!AE122&gt;Tidigare_värde!AE122,-1,1),IF(pivå!AE122&lt;Tidigare_värde!AE122,-1,1))*((Tidigare_värde!AE122+1)/(Tidigare_värde!AE122+1))*((pivå!AE122+1)/(pivå!AE122+1))</f>
        <v>-1</v>
      </c>
      <c r="AE123" s="153">
        <f>IF(Pilar!$B123=1,IF(pivå!J122&gt;Tidigare_värde!J122,-1,1),IF(pivå!J122&lt;Tidigare_värde!J122,-1,1))*((Tidigare_värde!J122+1)/(Tidigare_värde!J122+1))*((pivå!J122+1)/(pivå!J122+1))</f>
        <v>-1</v>
      </c>
      <c r="AF123" s="153">
        <f>IF(Pilar!$B123=1,IF(pivå!K122&gt;Tidigare_värde!K122,-1,1),IF(pivå!K122&lt;Tidigare_värde!K122,-1,1))*((Tidigare_värde!K122+1)/(Tidigare_värde!K122+1))*((pivå!K122+1)/(pivå!K122+1))</f>
        <v>-1</v>
      </c>
      <c r="AG123" s="153">
        <f>IF(Pilar!$B123=1,IF(pivå!L122&gt;Tidigare_värde!L122,-1,1),IF(pivå!L122&lt;Tidigare_värde!L122,-1,1))*((Tidigare_värde!L122+1)/(Tidigare_värde!L122+1))*((pivå!L122+1)/(pivå!L122+1))</f>
        <v>1</v>
      </c>
      <c r="AH123" s="153">
        <f>IF(Pilar!$B123=1,IF(pivå!M122&gt;Tidigare_värde!M122,-1,1),IF(pivå!M122&lt;Tidigare_värde!M122,-1,1))*((Tidigare_värde!M122+1)/(Tidigare_värde!M122+1))*((pivå!M122+1)/(pivå!M122+1))</f>
        <v>-1</v>
      </c>
      <c r="AI123" s="153">
        <f>IF(Pilar!$B123=1,IF(pivå!N122&gt;Tidigare_värde!N122,-1,1),IF(pivå!N122&lt;Tidigare_värde!N122,-1,1))*((Tidigare_värde!N122+1)/(Tidigare_värde!N122+1))*((pivå!N122+1)/(pivå!N122+1))</f>
        <v>-1</v>
      </c>
      <c r="AJ123" s="153">
        <f>IF(Pilar!$B123=1,IF(pivå!O122&gt;Tidigare_värde!O122,-1,1),IF(pivå!O122&lt;Tidigare_värde!O122,-1,1))*((Tidigare_värde!O122+1)/(Tidigare_värde!O122+1))*((pivå!O122+1)/(pivå!O122+1))</f>
        <v>-1</v>
      </c>
      <c r="AK123" s="153">
        <f>IF(Pilar!$B123=1,IF(pivå!P122&gt;Tidigare_värde!P122,-1,1),IF(pivå!P122&lt;Tidigare_värde!P122,-1,1))*((Tidigare_värde!P122+1)/(Tidigare_värde!P122+1))*((pivå!P122+1)/(pivå!P122+1))</f>
        <v>1</v>
      </c>
      <c r="AL123" s="153">
        <f>IF(Pilar!$B123=1,IF(pivå!Q122&gt;Tidigare_värde!Q122,-1,1),IF(pivå!Q122&lt;Tidigare_värde!Q122,-1,1))*((Tidigare_värde!Q122+1)/(Tidigare_värde!Q122+1))*((pivå!Q122+1)/(pivå!Q122+1))</f>
        <v>1</v>
      </c>
      <c r="AM123" s="153">
        <f>IF(Pilar!$B123=1,IF(pivå!R122&gt;Tidigare_värde!R122,-1,1),IF(pivå!R122&lt;Tidigare_värde!R122,-1,1))*((Tidigare_värde!R122+1)/(Tidigare_värde!R122+1))*((pivå!R122+1)/(pivå!R122+1))</f>
        <v>-1</v>
      </c>
      <c r="AN123" s="153">
        <f>IF(Pilar!$B123=1,IF(pivå!S122&gt;Tidigare_värde!S122,-1,1),IF(pivå!S122&lt;Tidigare_värde!S122,-1,1))*((Tidigare_värde!S122+1)/(Tidigare_värde!S122+1))*((pivå!S122+1)/(pivå!S122+1))</f>
        <v>-1</v>
      </c>
      <c r="AO123" s="153">
        <f>IF(Pilar!$B123=1,IF(pivå!T122&gt;Tidigare_värde!T122,-1,1),IF(pivå!T122&lt;Tidigare_värde!T122,-1,1))*((Tidigare_värde!T122+1)/(Tidigare_värde!T122+1))*((pivå!T122+1)/(pivå!T122+1))</f>
        <v>-1</v>
      </c>
      <c r="AP123" s="153">
        <f>IF(Pilar!$B123=1,IF(pivå!U122&gt;Tidigare_värde!U122,-1,1),IF(pivå!U122&lt;Tidigare_värde!U122,-1,1))*((Tidigare_värde!U122+1)/(Tidigare_värde!U122+1))*((pivå!U122+1)/(pivå!U122+1))</f>
        <v>-1</v>
      </c>
      <c r="AQ123" s="153">
        <f>IF(Pilar!$B123=1,IF(pivå!V122&gt;Tidigare_värde!V122,-1,1),IF(pivå!V122&lt;Tidigare_värde!V122,-1,1))*((Tidigare_värde!V122+1)/(Tidigare_värde!V122+1))*((pivå!V122+1)/(pivå!V122+1))</f>
        <v>-1</v>
      </c>
      <c r="AR123" s="153">
        <f>IF(Pilar!$B123=1,IF(pivå!W122&gt;Tidigare_värde!W122,-1,1),IF(pivå!W122&lt;Tidigare_värde!W122,-1,1))*((Tidigare_värde!W122+1)/(Tidigare_värde!W122+1))*((pivå!W122+1)/(pivå!W122+1))</f>
        <v>-1</v>
      </c>
      <c r="AS123" s="153">
        <f>IF(Pilar!$B123=1,IF(pivå!X122&gt;Tidigare_värde!X122,-1,1),IF(pivå!X122&lt;Tidigare_värde!X122,-1,1))*((Tidigare_värde!X122+1)/(Tidigare_värde!X122+1))*((pivå!X122+1)/(pivå!X122+1))</f>
        <v>-1</v>
      </c>
      <c r="AT123" s="153">
        <f>IF(Pilar!$B123=1,IF(pivå!Y122&gt;Tidigare_värde!Y122,-1,1),IF(pivå!Y122&lt;Tidigare_värde!Y122,-1,1))*((Tidigare_värde!Y122+1)/(Tidigare_värde!Y122+1))*((pivå!Y122+1)/(pivå!Y122+1))</f>
        <v>1</v>
      </c>
      <c r="AU123" s="153">
        <f>IF(Pilar!$B123=1,IF(pivå!Z122&gt;Tidigare_värde!Z122,-1,1),IF(pivå!Z122&lt;Tidigare_värde!Z122,-1,1))*((Tidigare_värde!Z122+1)/(Tidigare_värde!Z122+1))*((pivå!Z122+1)/(pivå!Z122+1))</f>
        <v>-1</v>
      </c>
      <c r="AV123" s="153">
        <f>IF(Pilar!$B123=1,IF(pivå!AA122&gt;Tidigare_värde!AA122,-1,1),IF(pivå!AA122&lt;Tidigare_värde!AA122,-1,1))*((Tidigare_värde!AA122+1)/(Tidigare_värde!AA122+1))*((pivå!AA122+1)/(pivå!AA122+1))</f>
        <v>-1</v>
      </c>
      <c r="AW123" s="153">
        <f>IF(Pilar!$B123=1,IF(pivå!AB122&gt;Tidigare_värde!AB122,-1,1),IF(pivå!AB122&lt;Tidigare_värde!AB122,-1,1))*((Tidigare_värde!AB122+1)/(Tidigare_värde!AB122+1))*((pivå!AB122+1)/(pivå!AB122+1))</f>
        <v>1</v>
      </c>
      <c r="AX123" s="153">
        <f>IF(Pilar!$B123=1,IF(pivå!AC122&gt;Tidigare_värde!AC122,-1,1),IF(pivå!AC122&lt;Tidigare_värde!AC122,-1,1))*((Tidigare_värde!AC122+1)/(Tidigare_värde!AC122+1))*((pivå!AC122+1)/(pivå!AC122+1))</f>
        <v>1</v>
      </c>
      <c r="AY123" s="153">
        <f>IF(Pilar!$B123=1,IF(pivå!AD122&gt;Tidigare_värde!AD122,-1,1),IF(pivå!AD122&lt;Tidigare_värde!AD122,-1,1))*((Tidigare_värde!AD122+1)/(Tidigare_värde!AD122+1))*((pivå!AD122+1)/(pivå!AD122+1))</f>
        <v>1</v>
      </c>
      <c r="BG123" s="18" t="e">
        <f t="shared" si="10"/>
        <v>#DIV/0!</v>
      </c>
      <c r="BH123" s="18">
        <f t="shared" si="11"/>
        <v>19.100000000000001</v>
      </c>
      <c r="BI123" s="19">
        <f t="shared" si="17"/>
        <v>20.8</v>
      </c>
      <c r="BJ123" s="19">
        <f t="shared" si="13"/>
        <v>19.3</v>
      </c>
      <c r="BM123" s="21">
        <f t="shared" si="18"/>
        <v>24.6</v>
      </c>
      <c r="BN123" s="22">
        <f t="shared" si="19"/>
        <v>16.3</v>
      </c>
    </row>
    <row r="124" spans="1:66" ht="10.5" customHeight="1">
      <c r="A124" s="116">
        <f t="shared" si="16"/>
        <v>21.780952380952378</v>
      </c>
      <c r="B124" s="105">
        <f>pivå!I123</f>
        <v>1</v>
      </c>
      <c r="C124" s="120" t="str">
        <f>pivå!G123</f>
        <v>Ändrad</v>
      </c>
      <c r="D124" s="103">
        <f>pivå!C123</f>
        <v>0</v>
      </c>
      <c r="E124" s="112">
        <f>pivå!D123</f>
        <v>0</v>
      </c>
      <c r="F124" s="15" t="str">
        <f>pivå!F123</f>
        <v>Döda eller återinskrivna efter vård för hjärtsvikt. Män</v>
      </c>
      <c r="G124" s="31">
        <f>pivå!AE123</f>
        <v>20.399999999999999</v>
      </c>
      <c r="H124" s="16">
        <f>pivå!J123</f>
        <v>17.899999999999999</v>
      </c>
      <c r="I124" s="16">
        <f>pivå!K123</f>
        <v>19.8</v>
      </c>
      <c r="J124" s="16">
        <f>pivå!L123</f>
        <v>22.1</v>
      </c>
      <c r="K124" s="16">
        <f>pivå!M123</f>
        <v>21.6</v>
      </c>
      <c r="L124" s="16">
        <f>pivå!N123</f>
        <v>20.9</v>
      </c>
      <c r="M124" s="16">
        <f>pivå!O123</f>
        <v>21.6</v>
      </c>
      <c r="N124" s="16">
        <f>pivå!P123</f>
        <v>23.3</v>
      </c>
      <c r="O124" s="16">
        <f>pivå!Q123</f>
        <v>26.5</v>
      </c>
      <c r="P124" s="16">
        <f>pivå!R123</f>
        <v>22.7</v>
      </c>
      <c r="Q124" s="16">
        <f>pivå!S123</f>
        <v>18.8</v>
      </c>
      <c r="R124" s="16">
        <f>pivå!T123</f>
        <v>17.100000000000001</v>
      </c>
      <c r="S124" s="16">
        <f>pivå!U123</f>
        <v>18.5</v>
      </c>
      <c r="T124" s="16">
        <f>pivå!V123</f>
        <v>23.7</v>
      </c>
      <c r="U124" s="16">
        <f>pivå!W123</f>
        <v>24.3</v>
      </c>
      <c r="V124" s="16">
        <f>pivå!X123</f>
        <v>24.2</v>
      </c>
      <c r="W124" s="16">
        <f>pivå!Y123</f>
        <v>21.3</v>
      </c>
      <c r="X124" s="16">
        <f>pivå!Z123</f>
        <v>24.7</v>
      </c>
      <c r="Y124" s="16">
        <f>pivå!AA123</f>
        <v>22.2</v>
      </c>
      <c r="Z124" s="16">
        <f>pivå!AB123</f>
        <v>23.1</v>
      </c>
      <c r="AA124" s="16">
        <f>pivå!AC123</f>
        <v>20.399999999999999</v>
      </c>
      <c r="AB124" s="136">
        <f>pivå!AD123</f>
        <v>22.7</v>
      </c>
      <c r="AC124" s="149"/>
      <c r="AD124" s="154">
        <f>IF(Pilar!$B124=1,IF(pivå!AE123&gt;Tidigare_värde!AE123,-1,1),IF(pivå!AE123&lt;Tidigare_värde!AE123,-1,1))*((Tidigare_värde!AE123+1)/(Tidigare_värde!AE123+1))*((pivå!AE123+1)/(pivå!AE123+1))</f>
        <v>1</v>
      </c>
      <c r="AE124" s="153">
        <f>IF(Pilar!$B124=1,IF(pivå!J123&gt;Tidigare_värde!J123,-1,1),IF(pivå!J123&lt;Tidigare_värde!J123,-1,1))*((Tidigare_värde!J123+1)/(Tidigare_värde!J123+1))*((pivå!J123+1)/(pivå!J123+1))</f>
        <v>1</v>
      </c>
      <c r="AF124" s="153">
        <f>IF(Pilar!$B124=1,IF(pivå!K123&gt;Tidigare_värde!K123,-1,1),IF(pivå!K123&lt;Tidigare_värde!K123,-1,1))*((Tidigare_värde!K123+1)/(Tidigare_värde!K123+1))*((pivå!K123+1)/(pivå!K123+1))</f>
        <v>1</v>
      </c>
      <c r="AG124" s="153">
        <f>IF(Pilar!$B124=1,IF(pivå!L123&gt;Tidigare_värde!L123,-1,1),IF(pivå!L123&lt;Tidigare_värde!L123,-1,1))*((Tidigare_värde!L123+1)/(Tidigare_värde!L123+1))*((pivå!L123+1)/(pivå!L123+1))</f>
        <v>1</v>
      </c>
      <c r="AH124" s="153">
        <f>IF(Pilar!$B124=1,IF(pivå!M123&gt;Tidigare_värde!M123,-1,1),IF(pivå!M123&lt;Tidigare_värde!M123,-1,1))*((Tidigare_värde!M123+1)/(Tidigare_värde!M123+1))*((pivå!M123+1)/(pivå!M123+1))</f>
        <v>-1</v>
      </c>
      <c r="AI124" s="153">
        <f>IF(Pilar!$B124=1,IF(pivå!N123&gt;Tidigare_värde!N123,-1,1),IF(pivå!N123&lt;Tidigare_värde!N123,-1,1))*((Tidigare_värde!N123+1)/(Tidigare_värde!N123+1))*((pivå!N123+1)/(pivå!N123+1))</f>
        <v>-1</v>
      </c>
      <c r="AJ124" s="153">
        <f>IF(Pilar!$B124=1,IF(pivå!O123&gt;Tidigare_värde!O123,-1,1),IF(pivå!O123&lt;Tidigare_värde!O123,-1,1))*((Tidigare_värde!O123+1)/(Tidigare_värde!O123+1))*((pivå!O123+1)/(pivå!O123+1))</f>
        <v>1</v>
      </c>
      <c r="AK124" s="153">
        <f>IF(Pilar!$B124=1,IF(pivå!P123&gt;Tidigare_värde!P123,-1,1),IF(pivå!P123&lt;Tidigare_värde!P123,-1,1))*((Tidigare_värde!P123+1)/(Tidigare_värde!P123+1))*((pivå!P123+1)/(pivå!P123+1))</f>
        <v>1</v>
      </c>
      <c r="AL124" s="153">
        <f>IF(Pilar!$B124=1,IF(pivå!Q123&gt;Tidigare_värde!Q123,-1,1),IF(pivå!Q123&lt;Tidigare_värde!Q123,-1,1))*((Tidigare_värde!Q123+1)/(Tidigare_värde!Q123+1))*((pivå!Q123+1)/(pivå!Q123+1))</f>
        <v>-1</v>
      </c>
      <c r="AM124" s="153">
        <f>IF(Pilar!$B124=1,IF(pivå!R123&gt;Tidigare_värde!R123,-1,1),IF(pivå!R123&lt;Tidigare_värde!R123,-1,1))*((Tidigare_värde!R123+1)/(Tidigare_värde!R123+1))*((pivå!R123+1)/(pivå!R123+1))</f>
        <v>-1</v>
      </c>
      <c r="AN124" s="153">
        <f>IF(Pilar!$B124=1,IF(pivå!S123&gt;Tidigare_värde!S123,-1,1),IF(pivå!S123&lt;Tidigare_värde!S123,-1,1))*((Tidigare_värde!S123+1)/(Tidigare_värde!S123+1))*((pivå!S123+1)/(pivå!S123+1))</f>
        <v>1</v>
      </c>
      <c r="AO124" s="153">
        <f>IF(Pilar!$B124=1,IF(pivå!T123&gt;Tidigare_värde!T123,-1,1),IF(pivå!T123&lt;Tidigare_värde!T123,-1,1))*((Tidigare_värde!T123+1)/(Tidigare_värde!T123+1))*((pivå!T123+1)/(pivå!T123+1))</f>
        <v>1</v>
      </c>
      <c r="AP124" s="153">
        <f>IF(Pilar!$B124=1,IF(pivå!U123&gt;Tidigare_värde!U123,-1,1),IF(pivå!U123&lt;Tidigare_värde!U123,-1,1))*((Tidigare_värde!U123+1)/(Tidigare_värde!U123+1))*((pivå!U123+1)/(pivå!U123+1))</f>
        <v>1</v>
      </c>
      <c r="AQ124" s="153">
        <f>IF(Pilar!$B124=1,IF(pivå!V123&gt;Tidigare_värde!V123,-1,1),IF(pivå!V123&lt;Tidigare_värde!V123,-1,1))*((Tidigare_värde!V123+1)/(Tidigare_värde!V123+1))*((pivå!V123+1)/(pivå!V123+1))</f>
        <v>1</v>
      </c>
      <c r="AR124" s="153">
        <f>IF(Pilar!$B124=1,IF(pivå!W123&gt;Tidigare_värde!W123,-1,1),IF(pivå!W123&lt;Tidigare_värde!W123,-1,1))*((Tidigare_värde!W123+1)/(Tidigare_värde!W123+1))*((pivå!W123+1)/(pivå!W123+1))</f>
        <v>1</v>
      </c>
      <c r="AS124" s="153">
        <f>IF(Pilar!$B124=1,IF(pivå!X123&gt;Tidigare_värde!X123,-1,1),IF(pivå!X123&lt;Tidigare_värde!X123,-1,1))*((Tidigare_värde!X123+1)/(Tidigare_värde!X123+1))*((pivå!X123+1)/(pivå!X123+1))</f>
        <v>-1</v>
      </c>
      <c r="AT124" s="153">
        <f>IF(Pilar!$B124=1,IF(pivå!Y123&gt;Tidigare_värde!Y123,-1,1),IF(pivå!Y123&lt;Tidigare_värde!Y123,-1,1))*((Tidigare_värde!Y123+1)/(Tidigare_värde!Y123+1))*((pivå!Y123+1)/(pivå!Y123+1))</f>
        <v>-1</v>
      </c>
      <c r="AU124" s="153">
        <f>IF(Pilar!$B124=1,IF(pivå!Z123&gt;Tidigare_värde!Z123,-1,1),IF(pivå!Z123&lt;Tidigare_värde!Z123,-1,1))*((Tidigare_värde!Z123+1)/(Tidigare_värde!Z123+1))*((pivå!Z123+1)/(pivå!Z123+1))</f>
        <v>1</v>
      </c>
      <c r="AV124" s="153">
        <f>IF(Pilar!$B124=1,IF(pivå!AA123&gt;Tidigare_värde!AA123,-1,1),IF(pivå!AA123&lt;Tidigare_värde!AA123,-1,1))*((Tidigare_värde!AA123+1)/(Tidigare_värde!AA123+1))*((pivå!AA123+1)/(pivå!AA123+1))</f>
        <v>-1</v>
      </c>
      <c r="AW124" s="153">
        <f>IF(Pilar!$B124=1,IF(pivå!AB123&gt;Tidigare_värde!AB123,-1,1),IF(pivå!AB123&lt;Tidigare_värde!AB123,-1,1))*((Tidigare_värde!AB123+1)/(Tidigare_värde!AB123+1))*((pivå!AB123+1)/(pivå!AB123+1))</f>
        <v>-1</v>
      </c>
      <c r="AX124" s="153">
        <f>IF(Pilar!$B124=1,IF(pivå!AC123&gt;Tidigare_värde!AC123,-1,1),IF(pivå!AC123&lt;Tidigare_värde!AC123,-1,1))*((Tidigare_värde!AC123+1)/(Tidigare_värde!AC123+1))*((pivå!AC123+1)/(pivå!AC123+1))</f>
        <v>1</v>
      </c>
      <c r="AY124" s="153">
        <f>IF(Pilar!$B124=1,IF(pivå!AD123&gt;Tidigare_värde!AD123,-1,1),IF(pivå!AD123&lt;Tidigare_värde!AD123,-1,1))*((Tidigare_värde!AD123+1)/(Tidigare_värde!AD123+1))*((pivå!AD123+1)/(pivå!AD123+1))</f>
        <v>-1</v>
      </c>
      <c r="BG124" s="18" t="e">
        <f t="shared" si="10"/>
        <v>#DIV/0!</v>
      </c>
      <c r="BH124" s="18">
        <f t="shared" si="11"/>
        <v>20.9</v>
      </c>
      <c r="BI124" s="19">
        <f t="shared" si="17"/>
        <v>22.7</v>
      </c>
      <c r="BJ124" s="19">
        <f t="shared" si="13"/>
        <v>21.3</v>
      </c>
      <c r="BK124" s="20"/>
      <c r="BL124" s="20"/>
      <c r="BM124" s="21">
        <f t="shared" ref="BM124:BM155" si="20">MAX(H124:AB124)</f>
        <v>26.5</v>
      </c>
      <c r="BN124" s="22">
        <f t="shared" ref="BN124:BN155" si="21">MIN(H124:AB124)</f>
        <v>17.100000000000001</v>
      </c>
    </row>
    <row r="125" spans="1:66" ht="10.5" customHeight="1">
      <c r="A125" s="116">
        <f t="shared" si="16"/>
        <v>20.976190476190474</v>
      </c>
      <c r="B125" s="105">
        <f>pivå!I124</f>
        <v>1</v>
      </c>
      <c r="C125" s="120" t="str">
        <f>pivå!G124</f>
        <v>Ändrad</v>
      </c>
      <c r="D125" s="103">
        <f>pivå!C124</f>
        <v>0</v>
      </c>
      <c r="E125" s="112">
        <f>pivå!D124</f>
        <v>0</v>
      </c>
      <c r="F125" s="15" t="str">
        <f>pivå!F124</f>
        <v>Döda eller återinskrivna efter vård för hjärtsvikt</v>
      </c>
      <c r="G125" s="31">
        <f>pivå!AE124</f>
        <v>19.8</v>
      </c>
      <c r="H125" s="16">
        <f>pivå!J124</f>
        <v>17.3</v>
      </c>
      <c r="I125" s="16">
        <f>pivå!K124</f>
        <v>20.100000000000001</v>
      </c>
      <c r="J125" s="16">
        <f>pivå!L124</f>
        <v>21.2</v>
      </c>
      <c r="K125" s="16">
        <f>pivå!M124</f>
        <v>20.9</v>
      </c>
      <c r="L125" s="16">
        <f>pivå!N124</f>
        <v>20.3</v>
      </c>
      <c r="M125" s="16">
        <f>pivå!O124</f>
        <v>20.399999999999999</v>
      </c>
      <c r="N125" s="16">
        <f>pivå!P124</f>
        <v>22.6</v>
      </c>
      <c r="O125" s="16">
        <f>pivå!Q124</f>
        <v>21.7</v>
      </c>
      <c r="P125" s="16">
        <f>pivå!R124</f>
        <v>21.4</v>
      </c>
      <c r="Q125" s="16">
        <f>pivå!S124</f>
        <v>18.8</v>
      </c>
      <c r="R125" s="16">
        <f>pivå!T124</f>
        <v>18</v>
      </c>
      <c r="S125" s="16">
        <f>pivå!U124</f>
        <v>17.899999999999999</v>
      </c>
      <c r="T125" s="16">
        <f>pivå!V124</f>
        <v>24.3</v>
      </c>
      <c r="U125" s="16">
        <f>pivå!W124</f>
        <v>22.7</v>
      </c>
      <c r="V125" s="16">
        <f>pivå!X124</f>
        <v>23.4</v>
      </c>
      <c r="W125" s="16">
        <f>pivå!Y124</f>
        <v>19.3</v>
      </c>
      <c r="X125" s="16">
        <f>pivå!Z124</f>
        <v>24.4</v>
      </c>
      <c r="Y125" s="16">
        <f>pivå!AA124</f>
        <v>21.7</v>
      </c>
      <c r="Z125" s="16">
        <f>pivå!AB124</f>
        <v>22.8</v>
      </c>
      <c r="AA125" s="16">
        <f>pivå!AC124</f>
        <v>20.100000000000001</v>
      </c>
      <c r="AB125" s="136">
        <f>pivå!AD124</f>
        <v>21.2</v>
      </c>
      <c r="AC125" s="149"/>
      <c r="AD125" s="154">
        <f>IF(Pilar!$B125=1,IF(pivå!AE124&gt;Tidigare_värde!AE124,-1,1),IF(pivå!AE124&lt;Tidigare_värde!AE124,-1,1))*((Tidigare_värde!AE124+1)/(Tidigare_värde!AE124+1))*((pivå!AE124+1)/(pivå!AE124+1))</f>
        <v>-1</v>
      </c>
      <c r="AE125" s="153">
        <f>IF(Pilar!$B125=1,IF(pivå!J124&gt;Tidigare_värde!J124,-1,1),IF(pivå!J124&lt;Tidigare_värde!J124,-1,1))*((Tidigare_värde!J124+1)/(Tidigare_värde!J124+1))*((pivå!J124+1)/(pivå!J124+1))</f>
        <v>1</v>
      </c>
      <c r="AF125" s="153">
        <f>IF(Pilar!$B125=1,IF(pivå!K124&gt;Tidigare_värde!K124,-1,1),IF(pivå!K124&lt;Tidigare_värde!K124,-1,1))*((Tidigare_värde!K124+1)/(Tidigare_värde!K124+1))*((pivå!K124+1)/(pivå!K124+1))</f>
        <v>1</v>
      </c>
      <c r="AG125" s="153">
        <f>IF(Pilar!$B125=1,IF(pivå!L124&gt;Tidigare_värde!L124,-1,1),IF(pivå!L124&lt;Tidigare_värde!L124,-1,1))*((Tidigare_värde!L124+1)/(Tidigare_värde!L124+1))*((pivå!L124+1)/(pivå!L124+1))</f>
        <v>1</v>
      </c>
      <c r="AH125" s="153">
        <f>IF(Pilar!$B125=1,IF(pivå!M124&gt;Tidigare_värde!M124,-1,1),IF(pivå!M124&lt;Tidigare_värde!M124,-1,1))*((Tidigare_värde!M124+1)/(Tidigare_värde!M124+1))*((pivå!M124+1)/(pivå!M124+1))</f>
        <v>-1</v>
      </c>
      <c r="AI125" s="153">
        <f>IF(Pilar!$B125=1,IF(pivå!N124&gt;Tidigare_värde!N124,-1,1),IF(pivå!N124&lt;Tidigare_värde!N124,-1,1))*((Tidigare_värde!N124+1)/(Tidigare_värde!N124+1))*((pivå!N124+1)/(pivå!N124+1))</f>
        <v>-1</v>
      </c>
      <c r="AJ125" s="153">
        <f>IF(Pilar!$B125=1,IF(pivå!O124&gt;Tidigare_värde!O124,-1,1),IF(pivå!O124&lt;Tidigare_värde!O124,-1,1))*((Tidigare_värde!O124+1)/(Tidigare_värde!O124+1))*((pivå!O124+1)/(pivå!O124+1))</f>
        <v>1</v>
      </c>
      <c r="AK125" s="153">
        <f>IF(Pilar!$B125=1,IF(pivå!P124&gt;Tidigare_värde!P124,-1,1),IF(pivå!P124&lt;Tidigare_värde!P124,-1,1))*((Tidigare_värde!P124+1)/(Tidigare_värde!P124+1))*((pivå!P124+1)/(pivå!P124+1))</f>
        <v>1</v>
      </c>
      <c r="AL125" s="153">
        <f>IF(Pilar!$B125=1,IF(pivå!Q124&gt;Tidigare_värde!Q124,-1,1),IF(pivå!Q124&lt;Tidigare_värde!Q124,-1,1))*((Tidigare_värde!Q124+1)/(Tidigare_värde!Q124+1))*((pivå!Q124+1)/(pivå!Q124+1))</f>
        <v>1</v>
      </c>
      <c r="AM125" s="153">
        <f>IF(Pilar!$B125=1,IF(pivå!R124&gt;Tidigare_värde!R124,-1,1),IF(pivå!R124&lt;Tidigare_värde!R124,-1,1))*((Tidigare_värde!R124+1)/(Tidigare_värde!R124+1))*((pivå!R124+1)/(pivå!R124+1))</f>
        <v>1</v>
      </c>
      <c r="AN125" s="153">
        <f>IF(Pilar!$B125=1,IF(pivå!S124&gt;Tidigare_värde!S124,-1,1),IF(pivå!S124&lt;Tidigare_värde!S124,-1,1))*((Tidigare_värde!S124+1)/(Tidigare_värde!S124+1))*((pivå!S124+1)/(pivå!S124+1))</f>
        <v>1</v>
      </c>
      <c r="AO125" s="153">
        <f>IF(Pilar!$B125=1,IF(pivå!T124&gt;Tidigare_värde!T124,-1,1),IF(pivå!T124&lt;Tidigare_värde!T124,-1,1))*((Tidigare_värde!T124+1)/(Tidigare_värde!T124+1))*((pivå!T124+1)/(pivå!T124+1))</f>
        <v>1</v>
      </c>
      <c r="AP125" s="153">
        <f>IF(Pilar!$B125=1,IF(pivå!U124&gt;Tidigare_värde!U124,-1,1),IF(pivå!U124&lt;Tidigare_värde!U124,-1,1))*((Tidigare_värde!U124+1)/(Tidigare_värde!U124+1))*((pivå!U124+1)/(pivå!U124+1))</f>
        <v>1</v>
      </c>
      <c r="AQ125" s="153">
        <f>IF(Pilar!$B125=1,IF(pivå!V124&gt;Tidigare_värde!V124,-1,1),IF(pivå!V124&lt;Tidigare_värde!V124,-1,1))*((Tidigare_värde!V124+1)/(Tidigare_värde!V124+1))*((pivå!V124+1)/(pivå!V124+1))</f>
        <v>-1</v>
      </c>
      <c r="AR125" s="153">
        <f>IF(Pilar!$B125=1,IF(pivå!W124&gt;Tidigare_värde!W124,-1,1),IF(pivå!W124&lt;Tidigare_värde!W124,-1,1))*((Tidigare_värde!W124+1)/(Tidigare_värde!W124+1))*((pivå!W124+1)/(pivå!W124+1))</f>
        <v>1</v>
      </c>
      <c r="AS125" s="153">
        <f>IF(Pilar!$B125=1,IF(pivå!X124&gt;Tidigare_värde!X124,-1,1),IF(pivå!X124&lt;Tidigare_värde!X124,-1,1))*((Tidigare_värde!X124+1)/(Tidigare_värde!X124+1))*((pivå!X124+1)/(pivå!X124+1))</f>
        <v>-1</v>
      </c>
      <c r="AT125" s="153">
        <f>IF(Pilar!$B125=1,IF(pivå!Y124&gt;Tidigare_värde!Y124,-1,1),IF(pivå!Y124&lt;Tidigare_värde!Y124,-1,1))*((Tidigare_värde!Y124+1)/(Tidigare_värde!Y124+1))*((pivå!Y124+1)/(pivå!Y124+1))</f>
        <v>1</v>
      </c>
      <c r="AU125" s="153">
        <f>IF(Pilar!$B125=1,IF(pivå!Z124&gt;Tidigare_värde!Z124,-1,1),IF(pivå!Z124&lt;Tidigare_värde!Z124,-1,1))*((Tidigare_värde!Z124+1)/(Tidigare_värde!Z124+1))*((pivå!Z124+1)/(pivå!Z124+1))</f>
        <v>-1</v>
      </c>
      <c r="AV125" s="153">
        <f>IF(Pilar!$B125=1,IF(pivå!AA124&gt;Tidigare_värde!AA124,-1,1),IF(pivå!AA124&lt;Tidigare_värde!AA124,-1,1))*((Tidigare_värde!AA124+1)/(Tidigare_värde!AA124+1))*((pivå!AA124+1)/(pivå!AA124+1))</f>
        <v>-1</v>
      </c>
      <c r="AW125" s="153">
        <f>IF(Pilar!$B125=1,IF(pivå!AB124&gt;Tidigare_värde!AB124,-1,1),IF(pivå!AB124&lt;Tidigare_värde!AB124,-1,1))*((Tidigare_värde!AB124+1)/(Tidigare_värde!AB124+1))*((pivå!AB124+1)/(pivå!AB124+1))</f>
        <v>1</v>
      </c>
      <c r="AX125" s="153">
        <f>IF(Pilar!$B125=1,IF(pivå!AC124&gt;Tidigare_värde!AC124,-1,1),IF(pivå!AC124&lt;Tidigare_värde!AC124,-1,1))*((Tidigare_värde!AC124+1)/(Tidigare_värde!AC124+1))*((pivå!AC124+1)/(pivå!AC124+1))</f>
        <v>-1</v>
      </c>
      <c r="AY125" s="153">
        <f>IF(Pilar!$B125=1,IF(pivå!AD124&gt;Tidigare_värde!AD124,-1,1),IF(pivå!AD124&lt;Tidigare_värde!AD124,-1,1))*((Tidigare_värde!AD124+1)/(Tidigare_värde!AD124+1))*((pivå!AD124+1)/(pivå!AD124+1))</f>
        <v>1</v>
      </c>
      <c r="AZ125" s="25"/>
      <c r="BA125" s="25"/>
      <c r="BB125" s="25"/>
      <c r="BC125" s="25"/>
      <c r="BD125" s="25"/>
      <c r="BE125" s="25"/>
      <c r="BF125" s="25"/>
      <c r="BG125" s="18" t="e">
        <f t="shared" si="10"/>
        <v>#DIV/0!</v>
      </c>
      <c r="BH125" s="18">
        <f t="shared" si="11"/>
        <v>20.100000000000001</v>
      </c>
      <c r="BI125" s="19">
        <f t="shared" si="17"/>
        <v>21.7</v>
      </c>
      <c r="BJ125" s="19">
        <f t="shared" si="13"/>
        <v>20.3</v>
      </c>
      <c r="BK125" s="20"/>
      <c r="BL125" s="20"/>
      <c r="BM125" s="21">
        <f t="shared" si="20"/>
        <v>24.4</v>
      </c>
      <c r="BN125" s="22">
        <f t="shared" si="21"/>
        <v>17.3</v>
      </c>
    </row>
    <row r="126" spans="1:66" ht="10.5" customHeight="1">
      <c r="A126" s="116">
        <f t="shared" si="16"/>
        <v>11.475</v>
      </c>
      <c r="B126" s="105">
        <f>pivå!I125</f>
        <v>1</v>
      </c>
      <c r="C126" s="120" t="str">
        <f>pivå!G125</f>
        <v>(tom)</v>
      </c>
      <c r="D126" s="103">
        <f>pivå!C125</f>
        <v>0</v>
      </c>
      <c r="E126" s="112">
        <f>pivå!D125</f>
        <v>68</v>
      </c>
      <c r="F126" s="15" t="str">
        <f>pivå!F125</f>
        <v>Väntetid till kranskärlsoperation. Kvinnor</v>
      </c>
      <c r="G126" s="31">
        <f>pivå!AE125</f>
        <v>10</v>
      </c>
      <c r="H126" s="16">
        <f>pivå!J125</f>
        <v>7</v>
      </c>
      <c r="I126" s="16">
        <f>pivå!K125</f>
        <v>2</v>
      </c>
      <c r="J126" s="16">
        <f>pivå!L125</f>
        <v>19</v>
      </c>
      <c r="K126" s="16">
        <f>pivå!M125</f>
        <v>8</v>
      </c>
      <c r="L126" s="16">
        <f>pivå!N125</f>
        <v>23</v>
      </c>
      <c r="M126" s="16">
        <f>pivå!O125</f>
        <v>12.5</v>
      </c>
      <c r="N126" s="16">
        <f>pivå!P125</f>
        <v>16.5</v>
      </c>
      <c r="O126" s="16" t="str">
        <f>pivå!Q125</f>
        <v>us</v>
      </c>
      <c r="P126" s="16">
        <f>pivå!R125</f>
        <v>11.5</v>
      </c>
      <c r="Q126" s="16">
        <f>pivå!S125</f>
        <v>7</v>
      </c>
      <c r="R126" s="16">
        <f>pivå!T125</f>
        <v>8</v>
      </c>
      <c r="S126" s="16">
        <f>pivå!U125</f>
        <v>12</v>
      </c>
      <c r="T126" s="16">
        <f>pivå!V125</f>
        <v>8</v>
      </c>
      <c r="U126" s="16">
        <f>pivå!W125</f>
        <v>8</v>
      </c>
      <c r="V126" s="16">
        <f>pivå!X125</f>
        <v>3</v>
      </c>
      <c r="W126" s="16">
        <f>pivå!Y125</f>
        <v>5</v>
      </c>
      <c r="X126" s="16">
        <f>pivå!Z125</f>
        <v>17.5</v>
      </c>
      <c r="Y126" s="16">
        <f>pivå!AA125</f>
        <v>5</v>
      </c>
      <c r="Z126" s="16">
        <f>pivå!AB125</f>
        <v>20.5</v>
      </c>
      <c r="AA126" s="16">
        <f>pivå!AC125</f>
        <v>9</v>
      </c>
      <c r="AB126" s="136">
        <f>pivå!AD125</f>
        <v>27</v>
      </c>
      <c r="AC126" s="149"/>
      <c r="AD126" s="154">
        <f>IF(Pilar!$B126=1,IF(pivå!AE125&gt;Tidigare_värde!AE125,-1,1),IF(pivå!AE125&lt;Tidigare_värde!AE125,-1,1))*((Tidigare_värde!AE125+1)/(Tidigare_värde!AE125+1))*((pivå!AE125+1)/(pivå!AE125+1))</f>
        <v>1</v>
      </c>
      <c r="AE126" s="153">
        <f>IF(Pilar!$B126=1,IF(pivå!J125&gt;Tidigare_värde!J125,-1,1),IF(pivå!J125&lt;Tidigare_värde!J125,-1,1))*((Tidigare_värde!J125+1)/(Tidigare_värde!J125+1))*((pivå!J125+1)/(pivå!J125+1))</f>
        <v>1</v>
      </c>
      <c r="AF126" s="153">
        <f>IF(Pilar!$B126=1,IF(pivå!K125&gt;Tidigare_värde!K125,-1,1),IF(pivå!K125&lt;Tidigare_värde!K125,-1,1))*((Tidigare_värde!K125+1)/(Tidigare_värde!K125+1))*((pivå!K125+1)/(pivå!K125+1))</f>
        <v>1</v>
      </c>
      <c r="AG126" s="153">
        <f>IF(Pilar!$B126=1,IF(pivå!L125&gt;Tidigare_värde!L125,-1,1),IF(pivå!L125&lt;Tidigare_värde!L125,-1,1))*((Tidigare_värde!L125+1)/(Tidigare_värde!L125+1))*((pivå!L125+1)/(pivå!L125+1))</f>
        <v>-1</v>
      </c>
      <c r="AH126" s="153">
        <f>IF(Pilar!$B126=1,IF(pivå!M125&gt;Tidigare_värde!M125,-1,1),IF(pivå!M125&lt;Tidigare_värde!M125,-1,1))*((Tidigare_värde!M125+1)/(Tidigare_värde!M125+1))*((pivå!M125+1)/(pivå!M125+1))</f>
        <v>1</v>
      </c>
      <c r="AI126" s="153">
        <f>IF(Pilar!$B126=1,IF(pivå!N125&gt;Tidigare_värde!N125,-1,1),IF(pivå!N125&lt;Tidigare_värde!N125,-1,1))*((Tidigare_värde!N125+1)/(Tidigare_värde!N125+1))*((pivå!N125+1)/(pivå!N125+1))</f>
        <v>-1</v>
      </c>
      <c r="AJ126" s="153">
        <f>IF(Pilar!$B126=1,IF(pivå!O125&gt;Tidigare_värde!O125,-1,1),IF(pivå!O125&lt;Tidigare_värde!O125,-1,1))*((Tidigare_värde!O125+1)/(Tidigare_värde!O125+1))*((pivå!O125+1)/(pivå!O125+1))</f>
        <v>-1</v>
      </c>
      <c r="AK126" s="153">
        <f>IF(Pilar!$B126=1,IF(pivå!P125&gt;Tidigare_värde!P125,-1,1),IF(pivå!P125&lt;Tidigare_värde!P125,-1,1))*((Tidigare_värde!P125+1)/(Tidigare_värde!P125+1))*((pivå!P125+1)/(pivå!P125+1))</f>
        <v>1</v>
      </c>
      <c r="AL126" s="153" t="e">
        <f>IF(Pilar!$B126=1,IF(pivå!Q125&gt;Tidigare_värde!Q125,-1,1),IF(pivå!Q125&lt;Tidigare_värde!Q125,-1,1))*((Tidigare_värde!Q125+1)/(Tidigare_värde!Q125+1))*((pivå!Q125+1)/(pivå!Q125+1))</f>
        <v>#VALUE!</v>
      </c>
      <c r="AM126" s="153">
        <f>IF(Pilar!$B126=1,IF(pivå!R125&gt;Tidigare_värde!R125,-1,1),IF(pivå!R125&lt;Tidigare_värde!R125,-1,1))*((Tidigare_värde!R125+1)/(Tidigare_värde!R125+1))*((pivå!R125+1)/(pivå!R125+1))</f>
        <v>-1</v>
      </c>
      <c r="AN126" s="153">
        <f>IF(Pilar!$B126=1,IF(pivå!S125&gt;Tidigare_värde!S125,-1,1),IF(pivå!S125&lt;Tidigare_värde!S125,-1,1))*((Tidigare_värde!S125+1)/(Tidigare_värde!S125+1))*((pivå!S125+1)/(pivå!S125+1))</f>
        <v>1</v>
      </c>
      <c r="AO126" s="153">
        <f>IF(Pilar!$B126=1,IF(pivå!T125&gt;Tidigare_värde!T125,-1,1),IF(pivå!T125&lt;Tidigare_värde!T125,-1,1))*((Tidigare_värde!T125+1)/(Tidigare_värde!T125+1))*((pivå!T125+1)/(pivå!T125+1))</f>
        <v>1</v>
      </c>
      <c r="AP126" s="153">
        <f>IF(Pilar!$B126=1,IF(pivå!U125&gt;Tidigare_värde!U125,-1,1),IF(pivå!U125&lt;Tidigare_värde!U125,-1,1))*((Tidigare_värde!U125+1)/(Tidigare_värde!U125+1))*((pivå!U125+1)/(pivå!U125+1))</f>
        <v>1</v>
      </c>
      <c r="AQ126" s="153">
        <f>IF(Pilar!$B126=1,IF(pivå!V125&gt;Tidigare_värde!V125,-1,1),IF(pivå!V125&lt;Tidigare_värde!V125,-1,1))*((Tidigare_värde!V125+1)/(Tidigare_värde!V125+1))*((pivå!V125+1)/(pivå!V125+1))</f>
        <v>-1</v>
      </c>
      <c r="AR126" s="153">
        <f>IF(Pilar!$B126=1,IF(pivå!W125&gt;Tidigare_värde!W125,-1,1),IF(pivå!W125&lt;Tidigare_värde!W125,-1,1))*((Tidigare_värde!W125+1)/(Tidigare_värde!W125+1))*((pivå!W125+1)/(pivå!W125+1))</f>
        <v>1</v>
      </c>
      <c r="AS126" s="153">
        <f>IF(Pilar!$B126=1,IF(pivå!X125&gt;Tidigare_värde!X125,-1,1),IF(pivå!X125&lt;Tidigare_värde!X125,-1,1))*((Tidigare_värde!X125+1)/(Tidigare_värde!X125+1))*((pivå!X125+1)/(pivå!X125+1))</f>
        <v>1</v>
      </c>
      <c r="AT126" s="153">
        <f>IF(Pilar!$B126=1,IF(pivå!Y125&gt;Tidigare_värde!Y125,-1,1),IF(pivå!Y125&lt;Tidigare_värde!Y125,-1,1))*((Tidigare_värde!Y125+1)/(Tidigare_värde!Y125+1))*((pivå!Y125+1)/(pivå!Y125+1))</f>
        <v>1</v>
      </c>
      <c r="AU126" s="153">
        <f>IF(Pilar!$B126=1,IF(pivå!Z125&gt;Tidigare_värde!Z125,-1,1),IF(pivå!Z125&lt;Tidigare_värde!Z125,-1,1))*((Tidigare_värde!Z125+1)/(Tidigare_värde!Z125+1))*((pivå!Z125+1)/(pivå!Z125+1))</f>
        <v>-1</v>
      </c>
      <c r="AV126" s="153">
        <f>IF(Pilar!$B126=1,IF(pivå!AA125&gt;Tidigare_värde!AA125,-1,1),IF(pivå!AA125&lt;Tidigare_värde!AA125,-1,1))*((Tidigare_värde!AA125+1)/(Tidigare_värde!AA125+1))*((pivå!AA125+1)/(pivå!AA125+1))</f>
        <v>1</v>
      </c>
      <c r="AW126" s="153">
        <f>IF(Pilar!$B126=1,IF(pivå!AB125&gt;Tidigare_värde!AB125,-1,1),IF(pivå!AB125&lt;Tidigare_värde!AB125,-1,1))*((Tidigare_värde!AB125+1)/(Tidigare_värde!AB125+1))*((pivå!AB125+1)/(pivå!AB125+1))</f>
        <v>-1</v>
      </c>
      <c r="AX126" s="153">
        <f>IF(Pilar!$B126=1,IF(pivå!AC125&gt;Tidigare_värde!AC125,-1,1),IF(pivå!AC125&lt;Tidigare_värde!AC125,-1,1))*((Tidigare_värde!AC125+1)/(Tidigare_värde!AC125+1))*((pivå!AC125+1)/(pivå!AC125+1))</f>
        <v>1</v>
      </c>
      <c r="AY126" s="153">
        <f>IF(Pilar!$B126=1,IF(pivå!AD125&gt;Tidigare_värde!AD125,-1,1),IF(pivå!AD125&lt;Tidigare_värde!AD125,-1,1))*((Tidigare_värde!AD125+1)/(Tidigare_värde!AD125+1))*((pivå!AD125+1)/(pivå!AD125+1))</f>
        <v>1</v>
      </c>
      <c r="AZ126" s="25"/>
      <c r="BA126" s="25"/>
      <c r="BB126" s="25"/>
      <c r="BC126" s="25"/>
      <c r="BD126" s="25"/>
      <c r="BE126" s="25"/>
      <c r="BF126" s="25"/>
      <c r="BG126" s="18" t="e">
        <f t="shared" si="10"/>
        <v>#DIV/0!</v>
      </c>
      <c r="BH126" s="18">
        <f t="shared" si="11"/>
        <v>8</v>
      </c>
      <c r="BI126" s="19">
        <f t="shared" si="17"/>
        <v>12.5</v>
      </c>
      <c r="BJ126" s="19">
        <f t="shared" si="13"/>
        <v>8</v>
      </c>
      <c r="BK126" s="20"/>
      <c r="BL126" s="20"/>
      <c r="BM126" s="21">
        <f t="shared" si="20"/>
        <v>27</v>
      </c>
      <c r="BN126" s="22">
        <f t="shared" si="21"/>
        <v>2</v>
      </c>
    </row>
    <row r="127" spans="1:66" ht="10.5" customHeight="1">
      <c r="A127" s="116">
        <f t="shared" si="16"/>
        <v>13.761904761904763</v>
      </c>
      <c r="B127" s="105">
        <f>pivå!I126</f>
        <v>1</v>
      </c>
      <c r="C127" s="120" t="str">
        <f>pivå!G126</f>
        <v>(tom)</v>
      </c>
      <c r="D127" s="103">
        <f>pivå!C126</f>
        <v>0</v>
      </c>
      <c r="E127" s="112">
        <f>pivå!D126</f>
        <v>0</v>
      </c>
      <c r="F127" s="15" t="str">
        <f>pivå!F126</f>
        <v>Väntetid till kranskärlsoperation. Män</v>
      </c>
      <c r="G127" s="31">
        <f>pivå!AE126</f>
        <v>12</v>
      </c>
      <c r="H127" s="16">
        <f>pivå!J126</f>
        <v>10</v>
      </c>
      <c r="I127" s="16">
        <f>pivå!K126</f>
        <v>7</v>
      </c>
      <c r="J127" s="16">
        <f>pivå!L126</f>
        <v>22</v>
      </c>
      <c r="K127" s="16">
        <f>pivå!M126</f>
        <v>8</v>
      </c>
      <c r="L127" s="16">
        <f>pivå!N126</f>
        <v>13</v>
      </c>
      <c r="M127" s="16">
        <f>pivå!O126</f>
        <v>12</v>
      </c>
      <c r="N127" s="16">
        <f>pivå!P126</f>
        <v>21.5</v>
      </c>
      <c r="O127" s="16">
        <f>pivå!Q126</f>
        <v>8</v>
      </c>
      <c r="P127" s="16">
        <f>pivå!R126</f>
        <v>7</v>
      </c>
      <c r="Q127" s="16">
        <f>pivå!S126</f>
        <v>10</v>
      </c>
      <c r="R127" s="16">
        <f>pivå!T126</f>
        <v>11</v>
      </c>
      <c r="S127" s="16">
        <f>pivå!U126</f>
        <v>14</v>
      </c>
      <c r="T127" s="16">
        <f>pivå!V126</f>
        <v>10</v>
      </c>
      <c r="U127" s="16">
        <f>pivå!W126</f>
        <v>12</v>
      </c>
      <c r="V127" s="16">
        <f>pivå!X126</f>
        <v>10.5</v>
      </c>
      <c r="W127" s="16">
        <f>pivå!Y126</f>
        <v>29</v>
      </c>
      <c r="X127" s="16">
        <f>pivå!Z126</f>
        <v>20</v>
      </c>
      <c r="Y127" s="16">
        <f>pivå!AA126</f>
        <v>11.5</v>
      </c>
      <c r="Z127" s="16">
        <f>pivå!AB126</f>
        <v>24</v>
      </c>
      <c r="AA127" s="16">
        <f>pivå!AC126</f>
        <v>6.5</v>
      </c>
      <c r="AB127" s="136">
        <f>pivå!AD126</f>
        <v>22</v>
      </c>
      <c r="AC127" s="149"/>
      <c r="AD127" s="154">
        <f>IF(Pilar!$B127=1,IF(pivå!AE126&gt;Tidigare_värde!AE126,-1,1),IF(pivå!AE126&lt;Tidigare_värde!AE126,-1,1))*((Tidigare_värde!AE126+1)/(Tidigare_värde!AE126+1))*((pivå!AE126+1)/(pivå!AE126+1))</f>
        <v>1</v>
      </c>
      <c r="AE127" s="153">
        <f>IF(Pilar!$B127=1,IF(pivå!J126&gt;Tidigare_värde!J126,-1,1),IF(pivå!J126&lt;Tidigare_värde!J126,-1,1))*((Tidigare_värde!J126+1)/(Tidigare_värde!J126+1))*((pivå!J126+1)/(pivå!J126+1))</f>
        <v>1</v>
      </c>
      <c r="AF127" s="153">
        <f>IF(Pilar!$B127=1,IF(pivå!K126&gt;Tidigare_värde!K126,-1,1),IF(pivå!K126&lt;Tidigare_värde!K126,-1,1))*((Tidigare_värde!K126+1)/(Tidigare_värde!K126+1))*((pivå!K126+1)/(pivå!K126+1))</f>
        <v>1</v>
      </c>
      <c r="AG127" s="153">
        <f>IF(Pilar!$B127=1,IF(pivå!L126&gt;Tidigare_värde!L126,-1,1),IF(pivå!L126&lt;Tidigare_värde!L126,-1,1))*((Tidigare_värde!L126+1)/(Tidigare_värde!L126+1))*((pivå!L126+1)/(pivå!L126+1))</f>
        <v>-1</v>
      </c>
      <c r="AH127" s="153">
        <f>IF(Pilar!$B127=1,IF(pivå!M126&gt;Tidigare_värde!M126,-1,1),IF(pivå!M126&lt;Tidigare_värde!M126,-1,1))*((Tidigare_värde!M126+1)/(Tidigare_värde!M126+1))*((pivå!M126+1)/(pivå!M126+1))</f>
        <v>1</v>
      </c>
      <c r="AI127" s="153">
        <f>IF(Pilar!$B127=1,IF(pivå!N126&gt;Tidigare_värde!N126,-1,1),IF(pivå!N126&lt;Tidigare_värde!N126,-1,1))*((Tidigare_värde!N126+1)/(Tidigare_värde!N126+1))*((pivå!N126+1)/(pivå!N126+1))</f>
        <v>-1</v>
      </c>
      <c r="AJ127" s="153">
        <f>IF(Pilar!$B127=1,IF(pivå!O126&gt;Tidigare_värde!O126,-1,1),IF(pivå!O126&lt;Tidigare_värde!O126,-1,1))*((Tidigare_värde!O126+1)/(Tidigare_värde!O126+1))*((pivå!O126+1)/(pivå!O126+1))</f>
        <v>-1</v>
      </c>
      <c r="AK127" s="153">
        <f>IF(Pilar!$B127=1,IF(pivå!P126&gt;Tidigare_värde!P126,-1,1),IF(pivå!P126&lt;Tidigare_värde!P126,-1,1))*((Tidigare_värde!P126+1)/(Tidigare_värde!P126+1))*((pivå!P126+1)/(pivå!P126+1))</f>
        <v>-1</v>
      </c>
      <c r="AL127" s="153">
        <f>IF(Pilar!$B127=1,IF(pivå!Q126&gt;Tidigare_värde!Q126,-1,1),IF(pivå!Q126&lt;Tidigare_värde!Q126,-1,1))*((Tidigare_värde!Q126+1)/(Tidigare_värde!Q126+1))*((pivå!Q126+1)/(pivå!Q126+1))</f>
        <v>-1</v>
      </c>
      <c r="AM127" s="153">
        <f>IF(Pilar!$B127=1,IF(pivå!R126&gt;Tidigare_värde!R126,-1,1),IF(pivå!R126&lt;Tidigare_värde!R126,-1,1))*((Tidigare_värde!R126+1)/(Tidigare_värde!R126+1))*((pivå!R126+1)/(pivå!R126+1))</f>
        <v>1</v>
      </c>
      <c r="AN127" s="153">
        <f>IF(Pilar!$B127=1,IF(pivå!S126&gt;Tidigare_värde!S126,-1,1),IF(pivå!S126&lt;Tidigare_värde!S126,-1,1))*((Tidigare_värde!S126+1)/(Tidigare_värde!S126+1))*((pivå!S126+1)/(pivå!S126+1))</f>
        <v>1</v>
      </c>
      <c r="AO127" s="153">
        <f>IF(Pilar!$B127=1,IF(pivå!T126&gt;Tidigare_värde!T126,-1,1),IF(pivå!T126&lt;Tidigare_värde!T126,-1,1))*((Tidigare_värde!T126+1)/(Tidigare_värde!T126+1))*((pivå!T126+1)/(pivå!T126+1))</f>
        <v>1</v>
      </c>
      <c r="AP127" s="153">
        <f>IF(Pilar!$B127=1,IF(pivå!U126&gt;Tidigare_värde!U126,-1,1),IF(pivå!U126&lt;Tidigare_värde!U126,-1,1))*((Tidigare_värde!U126+1)/(Tidigare_värde!U126+1))*((pivå!U126+1)/(pivå!U126+1))</f>
        <v>1</v>
      </c>
      <c r="AQ127" s="153">
        <f>IF(Pilar!$B127=1,IF(pivå!V126&gt;Tidigare_värde!V126,-1,1),IF(pivå!V126&lt;Tidigare_värde!V126,-1,1))*((Tidigare_värde!V126+1)/(Tidigare_värde!V126+1))*((pivå!V126+1)/(pivå!V126+1))</f>
        <v>1</v>
      </c>
      <c r="AR127" s="153">
        <f>IF(Pilar!$B127=1,IF(pivå!W126&gt;Tidigare_värde!W126,-1,1),IF(pivå!W126&lt;Tidigare_värde!W126,-1,1))*((Tidigare_värde!W126+1)/(Tidigare_värde!W126+1))*((pivå!W126+1)/(pivå!W126+1))</f>
        <v>-1</v>
      </c>
      <c r="AS127" s="153">
        <f>IF(Pilar!$B127=1,IF(pivå!X126&gt;Tidigare_värde!X126,-1,1),IF(pivå!X126&lt;Tidigare_värde!X126,-1,1))*((Tidigare_värde!X126+1)/(Tidigare_värde!X126+1))*((pivå!X126+1)/(pivå!X126+1))</f>
        <v>-1</v>
      </c>
      <c r="AT127" s="153">
        <f>IF(Pilar!$B127=1,IF(pivå!Y126&gt;Tidigare_värde!Y126,-1,1),IF(pivå!Y126&lt;Tidigare_värde!Y126,-1,1))*((Tidigare_värde!Y126+1)/(Tidigare_värde!Y126+1))*((pivå!Y126+1)/(pivå!Y126+1))</f>
        <v>1</v>
      </c>
      <c r="AU127" s="153">
        <f>IF(Pilar!$B127=1,IF(pivå!Z126&gt;Tidigare_värde!Z126,-1,1),IF(pivå!Z126&lt;Tidigare_värde!Z126,-1,1))*((Tidigare_värde!Z126+1)/(Tidigare_värde!Z126+1))*((pivå!Z126+1)/(pivå!Z126+1))</f>
        <v>-1</v>
      </c>
      <c r="AV127" s="153">
        <f>IF(Pilar!$B127=1,IF(pivå!AA126&gt;Tidigare_värde!AA126,-1,1),IF(pivå!AA126&lt;Tidigare_värde!AA126,-1,1))*((Tidigare_värde!AA126+1)/(Tidigare_värde!AA126+1))*((pivå!AA126+1)/(pivå!AA126+1))</f>
        <v>1</v>
      </c>
      <c r="AW127" s="153">
        <f>IF(Pilar!$B127=1,IF(pivå!AB126&gt;Tidigare_värde!AB126,-1,1),IF(pivå!AB126&lt;Tidigare_värde!AB126,-1,1))*((Tidigare_värde!AB126+1)/(Tidigare_värde!AB126+1))*((pivå!AB126+1)/(pivå!AB126+1))</f>
        <v>1</v>
      </c>
      <c r="AX127" s="153">
        <f>IF(Pilar!$B127=1,IF(pivå!AC126&gt;Tidigare_värde!AC126,-1,1),IF(pivå!AC126&lt;Tidigare_värde!AC126,-1,1))*((Tidigare_värde!AC126+1)/(Tidigare_värde!AC126+1))*((pivå!AC126+1)/(pivå!AC126+1))</f>
        <v>1</v>
      </c>
      <c r="AY127" s="153">
        <f>IF(Pilar!$B127=1,IF(pivå!AD126&gt;Tidigare_värde!AD126,-1,1),IF(pivå!AD126&lt;Tidigare_värde!AD126,-1,1))*((Tidigare_värde!AD126+1)/(Tidigare_värde!AD126+1))*((pivå!AD126+1)/(pivå!AD126+1))</f>
        <v>1</v>
      </c>
      <c r="AZ127" s="25"/>
      <c r="BA127" s="25"/>
      <c r="BB127" s="25"/>
      <c r="BC127" s="25"/>
      <c r="BD127" s="25"/>
      <c r="BE127" s="25"/>
      <c r="BF127" s="25"/>
      <c r="BG127" s="18" t="e">
        <f t="shared" si="10"/>
        <v>#DIV/0!</v>
      </c>
      <c r="BH127" s="18">
        <f t="shared" si="11"/>
        <v>10</v>
      </c>
      <c r="BI127" s="19">
        <f t="shared" si="17"/>
        <v>13</v>
      </c>
      <c r="BJ127" s="19">
        <f t="shared" si="13"/>
        <v>10</v>
      </c>
      <c r="BK127" s="20"/>
      <c r="BL127" s="20"/>
      <c r="BM127" s="21">
        <f t="shared" si="20"/>
        <v>29</v>
      </c>
      <c r="BN127" s="22">
        <f t="shared" si="21"/>
        <v>6.5</v>
      </c>
    </row>
    <row r="128" spans="1:66" ht="10.5" customHeight="1">
      <c r="A128" s="116">
        <f t="shared" si="16"/>
        <v>12.952380952380953</v>
      </c>
      <c r="B128" s="105">
        <f>pivå!I127</f>
        <v>1</v>
      </c>
      <c r="C128" s="120" t="str">
        <f>pivå!G127</f>
        <v>(tom)</v>
      </c>
      <c r="D128" s="103">
        <f>pivå!C127</f>
        <v>0</v>
      </c>
      <c r="E128" s="112">
        <f>pivå!D127</f>
        <v>0</v>
      </c>
      <c r="F128" s="15" t="str">
        <f>pivå!F127</f>
        <v>Väntetid till kranskärlsoperation</v>
      </c>
      <c r="G128" s="31">
        <f>pivå!AE127</f>
        <v>12</v>
      </c>
      <c r="H128" s="16">
        <f>pivå!J127</f>
        <v>9</v>
      </c>
      <c r="I128" s="16">
        <f>pivå!K127</f>
        <v>5.5</v>
      </c>
      <c r="J128" s="16">
        <f>pivå!L127</f>
        <v>21.5</v>
      </c>
      <c r="K128" s="16">
        <f>pivå!M127</f>
        <v>8</v>
      </c>
      <c r="L128" s="16">
        <f>pivå!N127</f>
        <v>13</v>
      </c>
      <c r="M128" s="16">
        <f>pivå!O127</f>
        <v>12</v>
      </c>
      <c r="N128" s="16">
        <f>pivå!P127</f>
        <v>20</v>
      </c>
      <c r="O128" s="16">
        <f>pivå!Q127</f>
        <v>7</v>
      </c>
      <c r="P128" s="16">
        <f>pivå!R127</f>
        <v>8</v>
      </c>
      <c r="Q128" s="16">
        <f>pivå!S127</f>
        <v>9</v>
      </c>
      <c r="R128" s="16">
        <f>pivå!T127</f>
        <v>10</v>
      </c>
      <c r="S128" s="16">
        <f>pivå!U127</f>
        <v>13</v>
      </c>
      <c r="T128" s="16">
        <f>pivå!V127</f>
        <v>9.5</v>
      </c>
      <c r="U128" s="16">
        <f>pivå!W127</f>
        <v>12</v>
      </c>
      <c r="V128" s="16">
        <f>pivå!X127</f>
        <v>7</v>
      </c>
      <c r="W128" s="16">
        <f>pivå!Y127</f>
        <v>26.5</v>
      </c>
      <c r="X128" s="16">
        <f>pivå!Z127</f>
        <v>19</v>
      </c>
      <c r="Y128" s="16">
        <f>pivå!AA127</f>
        <v>8</v>
      </c>
      <c r="Z128" s="16">
        <f>pivå!AB127</f>
        <v>23</v>
      </c>
      <c r="AA128" s="16">
        <f>pivå!AC127</f>
        <v>9</v>
      </c>
      <c r="AB128" s="136">
        <f>pivå!AD127</f>
        <v>22</v>
      </c>
      <c r="AC128" s="149"/>
      <c r="AD128" s="154">
        <f>IF(Pilar!$B128=1,IF(pivå!AE127&gt;Tidigare_värde!AE127,-1,1),IF(pivå!AE127&lt;Tidigare_värde!AE127,-1,1))*((Tidigare_värde!AE127+1)/(Tidigare_värde!AE127+1))*((pivå!AE127+1)/(pivå!AE127+1))</f>
        <v>1</v>
      </c>
      <c r="AE128" s="153">
        <f>IF(Pilar!$B128=1,IF(pivå!J127&gt;Tidigare_värde!J127,-1,1),IF(pivå!J127&lt;Tidigare_värde!J127,-1,1))*((Tidigare_värde!J127+1)/(Tidigare_värde!J127+1))*((pivå!J127+1)/(pivå!J127+1))</f>
        <v>1</v>
      </c>
      <c r="AF128" s="153">
        <f>IF(Pilar!$B128=1,IF(pivå!K127&gt;Tidigare_värde!K127,-1,1),IF(pivå!K127&lt;Tidigare_värde!K127,-1,1))*((Tidigare_värde!K127+1)/(Tidigare_värde!K127+1))*((pivå!K127+1)/(pivå!K127+1))</f>
        <v>1</v>
      </c>
      <c r="AG128" s="153">
        <f>IF(Pilar!$B128=1,IF(pivå!L127&gt;Tidigare_värde!L127,-1,1),IF(pivå!L127&lt;Tidigare_värde!L127,-1,1))*((Tidigare_värde!L127+1)/(Tidigare_värde!L127+1))*((pivå!L127+1)/(pivå!L127+1))</f>
        <v>-1</v>
      </c>
      <c r="AH128" s="153">
        <f>IF(Pilar!$B128=1,IF(pivå!M127&gt;Tidigare_värde!M127,-1,1),IF(pivå!M127&lt;Tidigare_värde!M127,-1,1))*((Tidigare_värde!M127+1)/(Tidigare_värde!M127+1))*((pivå!M127+1)/(pivå!M127+1))</f>
        <v>1</v>
      </c>
      <c r="AI128" s="153">
        <f>IF(Pilar!$B128=1,IF(pivå!N127&gt;Tidigare_värde!N127,-1,1),IF(pivå!N127&lt;Tidigare_värde!N127,-1,1))*((Tidigare_värde!N127+1)/(Tidigare_värde!N127+1))*((pivå!N127+1)/(pivå!N127+1))</f>
        <v>-1</v>
      </c>
      <c r="AJ128" s="153">
        <f>IF(Pilar!$B128=1,IF(pivå!O127&gt;Tidigare_värde!O127,-1,1),IF(pivå!O127&lt;Tidigare_värde!O127,-1,1))*((Tidigare_värde!O127+1)/(Tidigare_värde!O127+1))*((pivå!O127+1)/(pivå!O127+1))</f>
        <v>-1</v>
      </c>
      <c r="AK128" s="153">
        <f>IF(Pilar!$B128=1,IF(pivå!P127&gt;Tidigare_värde!P127,-1,1),IF(pivå!P127&lt;Tidigare_värde!P127,-1,1))*((Tidigare_värde!P127+1)/(Tidigare_värde!P127+1))*((pivå!P127+1)/(pivå!P127+1))</f>
        <v>-1</v>
      </c>
      <c r="AL128" s="153">
        <f>IF(Pilar!$B128=1,IF(pivå!Q127&gt;Tidigare_värde!Q127,-1,1),IF(pivå!Q127&lt;Tidigare_värde!Q127,-1,1))*((Tidigare_värde!Q127+1)/(Tidigare_värde!Q127+1))*((pivå!Q127+1)/(pivå!Q127+1))</f>
        <v>-1</v>
      </c>
      <c r="AM128" s="153">
        <f>IF(Pilar!$B128=1,IF(pivå!R127&gt;Tidigare_värde!R127,-1,1),IF(pivå!R127&lt;Tidigare_värde!R127,-1,1))*((Tidigare_värde!R127+1)/(Tidigare_värde!R127+1))*((pivå!R127+1)/(pivå!R127+1))</f>
        <v>1</v>
      </c>
      <c r="AN128" s="153">
        <f>IF(Pilar!$B128=1,IF(pivå!S127&gt;Tidigare_värde!S127,-1,1),IF(pivå!S127&lt;Tidigare_värde!S127,-1,1))*((Tidigare_värde!S127+1)/(Tidigare_värde!S127+1))*((pivå!S127+1)/(pivå!S127+1))</f>
        <v>1</v>
      </c>
      <c r="AO128" s="153">
        <f>IF(Pilar!$B128=1,IF(pivå!T127&gt;Tidigare_värde!T127,-1,1),IF(pivå!T127&lt;Tidigare_värde!T127,-1,1))*((Tidigare_värde!T127+1)/(Tidigare_värde!T127+1))*((pivå!T127+1)/(pivå!T127+1))</f>
        <v>1</v>
      </c>
      <c r="AP128" s="153">
        <f>IF(Pilar!$B128=1,IF(pivå!U127&gt;Tidigare_värde!U127,-1,1),IF(pivå!U127&lt;Tidigare_värde!U127,-1,1))*((Tidigare_värde!U127+1)/(Tidigare_värde!U127+1))*((pivå!U127+1)/(pivå!U127+1))</f>
        <v>1</v>
      </c>
      <c r="AQ128" s="153">
        <f>IF(Pilar!$B128=1,IF(pivå!V127&gt;Tidigare_värde!V127,-1,1),IF(pivå!V127&lt;Tidigare_värde!V127,-1,1))*((Tidigare_värde!V127+1)/(Tidigare_värde!V127+1))*((pivå!V127+1)/(pivå!V127+1))</f>
        <v>-1</v>
      </c>
      <c r="AR128" s="153">
        <f>IF(Pilar!$B128=1,IF(pivå!W127&gt;Tidigare_värde!W127,-1,1),IF(pivå!W127&lt;Tidigare_värde!W127,-1,1))*((Tidigare_värde!W127+1)/(Tidigare_värde!W127+1))*((pivå!W127+1)/(pivå!W127+1))</f>
        <v>-1</v>
      </c>
      <c r="AS128" s="153">
        <f>IF(Pilar!$B128=1,IF(pivå!X127&gt;Tidigare_värde!X127,-1,1),IF(pivå!X127&lt;Tidigare_värde!X127,-1,1))*((Tidigare_värde!X127+1)/(Tidigare_värde!X127+1))*((pivå!X127+1)/(pivå!X127+1))</f>
        <v>1</v>
      </c>
      <c r="AT128" s="153">
        <f>IF(Pilar!$B128=1,IF(pivå!Y127&gt;Tidigare_värde!Y127,-1,1),IF(pivå!Y127&lt;Tidigare_värde!Y127,-1,1))*((Tidigare_värde!Y127+1)/(Tidigare_värde!Y127+1))*((pivå!Y127+1)/(pivå!Y127+1))</f>
        <v>1</v>
      </c>
      <c r="AU128" s="153">
        <f>IF(Pilar!$B128=1,IF(pivå!Z127&gt;Tidigare_värde!Z127,-1,1),IF(pivå!Z127&lt;Tidigare_värde!Z127,-1,1))*((Tidigare_värde!Z127+1)/(Tidigare_värde!Z127+1))*((pivå!Z127+1)/(pivå!Z127+1))</f>
        <v>-1</v>
      </c>
      <c r="AV128" s="153">
        <f>IF(Pilar!$B128=1,IF(pivå!AA127&gt;Tidigare_värde!AA127,-1,1),IF(pivå!AA127&lt;Tidigare_värde!AA127,-1,1))*((Tidigare_värde!AA127+1)/(Tidigare_värde!AA127+1))*((pivå!AA127+1)/(pivå!AA127+1))</f>
        <v>1</v>
      </c>
      <c r="AW128" s="153">
        <f>IF(Pilar!$B128=1,IF(pivå!AB127&gt;Tidigare_värde!AB127,-1,1),IF(pivå!AB127&lt;Tidigare_värde!AB127,-1,1))*((Tidigare_värde!AB127+1)/(Tidigare_värde!AB127+1))*((pivå!AB127+1)/(pivå!AB127+1))</f>
        <v>1</v>
      </c>
      <c r="AX128" s="153">
        <f>IF(Pilar!$B128=1,IF(pivå!AC127&gt;Tidigare_värde!AC127,-1,1),IF(pivå!AC127&lt;Tidigare_värde!AC127,-1,1))*((Tidigare_värde!AC127+1)/(Tidigare_värde!AC127+1))*((pivå!AC127+1)/(pivå!AC127+1))</f>
        <v>1</v>
      </c>
      <c r="AY128" s="153">
        <f>IF(Pilar!$B128=1,IF(pivå!AD127&gt;Tidigare_värde!AD127,-1,1),IF(pivå!AD127&lt;Tidigare_värde!AD127,-1,1))*((Tidigare_värde!AD127+1)/(Tidigare_värde!AD127+1))*((pivå!AD127+1)/(pivå!AD127+1))</f>
        <v>1</v>
      </c>
      <c r="AZ128" s="25"/>
      <c r="BA128" s="25"/>
      <c r="BB128" s="25"/>
      <c r="BC128" s="25"/>
      <c r="BD128" s="25"/>
      <c r="BE128" s="25"/>
      <c r="BF128" s="25"/>
      <c r="BG128" s="18" t="e">
        <f t="shared" si="10"/>
        <v>#DIV/0!</v>
      </c>
      <c r="BH128" s="18">
        <f t="shared" si="11"/>
        <v>9</v>
      </c>
      <c r="BI128" s="19">
        <f t="shared" si="17"/>
        <v>13</v>
      </c>
      <c r="BJ128" s="19">
        <f t="shared" si="13"/>
        <v>9</v>
      </c>
      <c r="BK128" s="20"/>
      <c r="BL128" s="20"/>
      <c r="BM128" s="21">
        <f t="shared" si="20"/>
        <v>26.5</v>
      </c>
      <c r="BN128" s="22">
        <f t="shared" si="21"/>
        <v>5.5</v>
      </c>
    </row>
    <row r="129" spans="1:66" ht="10.5" customHeight="1">
      <c r="A129" s="116">
        <f t="shared" si="16"/>
        <v>16.971499999999999</v>
      </c>
      <c r="B129" s="105">
        <f>pivå!I128</f>
        <v>1</v>
      </c>
      <c r="C129" s="120" t="str">
        <f>pivå!G128</f>
        <v>Ny</v>
      </c>
      <c r="D129" s="103">
        <f>pivå!C128</f>
        <v>0</v>
      </c>
      <c r="E129" s="112">
        <f>pivå!D128</f>
        <v>69</v>
      </c>
      <c r="F129" s="15" t="str">
        <f>pivå!F128</f>
        <v>Tillgänglighet - besök kardiologi</v>
      </c>
      <c r="G129" s="31">
        <f>pivå!AE128</f>
        <v>16.920000000000002</v>
      </c>
      <c r="H129" s="16">
        <f>pivå!J128</f>
        <v>1.68</v>
      </c>
      <c r="I129" s="16">
        <f>pivå!K128</f>
        <v>29.55</v>
      </c>
      <c r="J129" s="39" t="str">
        <f>pivå!L128</f>
        <v>us</v>
      </c>
      <c r="K129" s="16">
        <f>pivå!M128</f>
        <v>22.4</v>
      </c>
      <c r="L129" s="16">
        <f>pivå!N128</f>
        <v>2.69</v>
      </c>
      <c r="M129" s="16">
        <f>pivå!O128</f>
        <v>0</v>
      </c>
      <c r="N129" s="16">
        <f>pivå!P128</f>
        <v>11.66</v>
      </c>
      <c r="O129" s="16">
        <f>pivå!Q128</f>
        <v>19.440000000000001</v>
      </c>
      <c r="P129" s="16">
        <f>pivå!R128</f>
        <v>0</v>
      </c>
      <c r="Q129" s="16">
        <f>pivå!S128</f>
        <v>24.72</v>
      </c>
      <c r="R129" s="16">
        <f>pivå!T128</f>
        <v>2.84</v>
      </c>
      <c r="S129" s="16">
        <f>pivå!U128</f>
        <v>0.68</v>
      </c>
      <c r="T129" s="16">
        <f>pivå!V128</f>
        <v>4.76</v>
      </c>
      <c r="U129" s="16">
        <f>pivå!W128</f>
        <v>14.4</v>
      </c>
      <c r="V129" s="16">
        <f>pivå!X128</f>
        <v>0</v>
      </c>
      <c r="W129" s="16">
        <f>pivå!Y128</f>
        <v>13.29</v>
      </c>
      <c r="X129" s="16">
        <f>pivå!Z128</f>
        <v>26.72</v>
      </c>
      <c r="Y129" s="16">
        <f>pivå!AA128</f>
        <v>57.54</v>
      </c>
      <c r="Z129" s="16">
        <f>pivå!AB128</f>
        <v>43.4</v>
      </c>
      <c r="AA129" s="16">
        <f>pivå!AC128</f>
        <v>8.43</v>
      </c>
      <c r="AB129" s="136">
        <f>pivå!AD128</f>
        <v>55.23</v>
      </c>
      <c r="AC129" s="149"/>
      <c r="AD129" s="154">
        <f>IF(Pilar!$B129=1,IF(pivå!AE128&gt;Tidigare_värde!AE128,-1,1),IF(pivå!AE128&lt;Tidigare_värde!AE128,-1,1))*((Tidigare_värde!AE128+1)/(Tidigare_värde!AE128+1))*((pivå!AE128+1)/(pivå!AE128+1))</f>
        <v>1</v>
      </c>
      <c r="AE129" s="153">
        <f>IF(Pilar!$B129=1,IF(pivå!J128&gt;Tidigare_värde!J128,-1,1),IF(pivå!J128&lt;Tidigare_värde!J128,-1,1))*((Tidigare_värde!J128+1)/(Tidigare_värde!J128+1))*((pivå!J128+1)/(pivå!J128+1))</f>
        <v>1</v>
      </c>
      <c r="AF129" s="153" t="e">
        <f>IF(Pilar!$B129=1,IF(pivå!K128&gt;Tidigare_värde!K128,-1,1),IF(pivå!K128&lt;Tidigare_värde!K128,-1,1))*((Tidigare_värde!K128+1)/(Tidigare_värde!K128+1))*((pivå!K128+1)/(pivå!K128+1))</f>
        <v>#VALUE!</v>
      </c>
      <c r="AG129" s="153" t="e">
        <f>IF(Pilar!$B129=1,IF(pivå!L128&gt;Tidigare_värde!L128,-1,1),IF(pivå!L128&lt;Tidigare_värde!L128,-1,1))*((Tidigare_värde!L128+1)/(Tidigare_värde!L128+1))*((pivå!L128+1)/(pivå!L128+1))</f>
        <v>#VALUE!</v>
      </c>
      <c r="AH129" s="153" t="e">
        <f>IF(Pilar!$B129=1,IF(pivå!M128&gt;Tidigare_värde!M128,-1,1),IF(pivå!M128&lt;Tidigare_värde!M128,-1,1))*((Tidigare_värde!M128+1)/(Tidigare_värde!M128+1))*((pivå!M128+1)/(pivå!M128+1))</f>
        <v>#VALUE!</v>
      </c>
      <c r="AI129" s="153">
        <f>IF(Pilar!$B129=1,IF(pivå!N128&gt;Tidigare_värde!N128,-1,1),IF(pivå!N128&lt;Tidigare_värde!N128,-1,1))*((Tidigare_värde!N128+1)/(Tidigare_värde!N128+1))*((pivå!N128+1)/(pivå!N128+1))</f>
        <v>-1</v>
      </c>
      <c r="AJ129" s="153">
        <f>IF(Pilar!$B129=1,IF(pivå!O128&gt;Tidigare_värde!O128,-1,1),IF(pivå!O128&lt;Tidigare_värde!O128,-1,1))*((Tidigare_värde!O128+1)/(Tidigare_värde!O128+1))*((pivå!O128+1)/(pivå!O128+1))</f>
        <v>1</v>
      </c>
      <c r="AK129" s="153">
        <f>IF(Pilar!$B129=1,IF(pivå!P128&gt;Tidigare_värde!P128,-1,1),IF(pivå!P128&lt;Tidigare_värde!P128,-1,1))*((Tidigare_värde!P128+1)/(Tidigare_värde!P128+1))*((pivå!P128+1)/(pivå!P128+1))</f>
        <v>1</v>
      </c>
      <c r="AL129" s="153">
        <f>IF(Pilar!$B129=1,IF(pivå!Q128&gt;Tidigare_värde!Q128,-1,1),IF(pivå!Q128&lt;Tidigare_värde!Q128,-1,1))*((Tidigare_värde!Q128+1)/(Tidigare_värde!Q128+1))*((pivå!Q128+1)/(pivå!Q128+1))</f>
        <v>-1</v>
      </c>
      <c r="AM129" s="153">
        <f>IF(Pilar!$B129=1,IF(pivå!R128&gt;Tidigare_värde!R128,-1,1),IF(pivå!R128&lt;Tidigare_värde!R128,-1,1))*((Tidigare_värde!R128+1)/(Tidigare_värde!R128+1))*((pivå!R128+1)/(pivå!R128+1))</f>
        <v>1</v>
      </c>
      <c r="AN129" s="153">
        <f>IF(Pilar!$B129=1,IF(pivå!S128&gt;Tidigare_värde!S128,-1,1),IF(pivå!S128&lt;Tidigare_värde!S128,-1,1))*((Tidigare_värde!S128+1)/(Tidigare_värde!S128+1))*((pivå!S128+1)/(pivå!S128+1))</f>
        <v>1</v>
      </c>
      <c r="AO129" s="153">
        <f>IF(Pilar!$B129=1,IF(pivå!T128&gt;Tidigare_värde!T128,-1,1),IF(pivå!T128&lt;Tidigare_värde!T128,-1,1))*((Tidigare_värde!T128+1)/(Tidigare_värde!T128+1))*((pivå!T128+1)/(pivå!T128+1))</f>
        <v>-1</v>
      </c>
      <c r="AP129" s="153">
        <f>IF(Pilar!$B129=1,IF(pivå!U128&gt;Tidigare_värde!U128,-1,1),IF(pivå!U128&lt;Tidigare_värde!U128,-1,1))*((Tidigare_värde!U128+1)/(Tidigare_värde!U128+1))*((pivå!U128+1)/(pivå!U128+1))</f>
        <v>1</v>
      </c>
      <c r="AQ129" s="153">
        <f>IF(Pilar!$B129=1,IF(pivå!V128&gt;Tidigare_värde!V128,-1,1),IF(pivå!V128&lt;Tidigare_värde!V128,-1,1))*((Tidigare_värde!V128+1)/(Tidigare_värde!V128+1))*((pivå!V128+1)/(pivå!V128+1))</f>
        <v>1</v>
      </c>
      <c r="AR129" s="153">
        <f>IF(Pilar!$B129=1,IF(pivå!W128&gt;Tidigare_värde!W128,-1,1),IF(pivå!W128&lt;Tidigare_värde!W128,-1,1))*((Tidigare_värde!W128+1)/(Tidigare_värde!W128+1))*((pivå!W128+1)/(pivå!W128+1))</f>
        <v>1</v>
      </c>
      <c r="AS129" s="153">
        <f>IF(Pilar!$B129=1,IF(pivå!X128&gt;Tidigare_värde!X128,-1,1),IF(pivå!X128&lt;Tidigare_värde!X128,-1,1))*((Tidigare_värde!X128+1)/(Tidigare_värde!X128+1))*((pivå!X128+1)/(pivå!X128+1))</f>
        <v>1</v>
      </c>
      <c r="AT129" s="153">
        <f>IF(Pilar!$B129=1,IF(pivå!Y128&gt;Tidigare_värde!Y128,-1,1),IF(pivå!Y128&lt;Tidigare_värde!Y128,-1,1))*((Tidigare_värde!Y128+1)/(Tidigare_värde!Y128+1))*((pivå!Y128+1)/(pivå!Y128+1))</f>
        <v>-1</v>
      </c>
      <c r="AU129" s="153">
        <f>IF(Pilar!$B129=1,IF(pivå!Z128&gt;Tidigare_värde!Z128,-1,1),IF(pivå!Z128&lt;Tidigare_värde!Z128,-1,1))*((Tidigare_värde!Z128+1)/(Tidigare_värde!Z128+1))*((pivå!Z128+1)/(pivå!Z128+1))</f>
        <v>1</v>
      </c>
      <c r="AV129" s="153">
        <f>IF(Pilar!$B129=1,IF(pivå!AA128&gt;Tidigare_värde!AA128,-1,1),IF(pivå!AA128&lt;Tidigare_värde!AA128,-1,1))*((Tidigare_värde!AA128+1)/(Tidigare_värde!AA128+1))*((pivå!AA128+1)/(pivå!AA128+1))</f>
        <v>-1</v>
      </c>
      <c r="AW129" s="153">
        <f>IF(Pilar!$B129=1,IF(pivå!AB128&gt;Tidigare_värde!AB128,-1,1),IF(pivå!AB128&lt;Tidigare_värde!AB128,-1,1))*((Tidigare_värde!AB128+1)/(Tidigare_värde!AB128+1))*((pivå!AB128+1)/(pivå!AB128+1))</f>
        <v>-1</v>
      </c>
      <c r="AX129" s="153">
        <f>IF(Pilar!$B129=1,IF(pivå!AC128&gt;Tidigare_värde!AC128,-1,1),IF(pivå!AC128&lt;Tidigare_värde!AC128,-1,1))*((Tidigare_värde!AC128+1)/(Tidigare_värde!AC128+1))*((pivå!AC128+1)/(pivå!AC128+1))</f>
        <v>1</v>
      </c>
      <c r="AY129" s="153">
        <f>IF(Pilar!$B129=1,IF(pivå!AD128&gt;Tidigare_värde!AD128,-1,1),IF(pivå!AD128&lt;Tidigare_värde!AD128,-1,1))*((Tidigare_värde!AD128+1)/(Tidigare_värde!AD128+1))*((pivå!AD128+1)/(pivå!AD128+1))</f>
        <v>-1</v>
      </c>
      <c r="AZ129" s="25"/>
      <c r="BA129" s="25"/>
      <c r="BB129" s="25"/>
      <c r="BC129" s="25"/>
      <c r="BD129" s="25"/>
      <c r="BE129" s="25"/>
      <c r="BF129" s="25"/>
      <c r="BG129" s="18" t="e">
        <f t="shared" si="10"/>
        <v>#DIV/0!</v>
      </c>
      <c r="BH129" s="18">
        <f t="shared" si="11"/>
        <v>2.84</v>
      </c>
      <c r="BI129" s="19">
        <f t="shared" si="17"/>
        <v>22.4</v>
      </c>
      <c r="BJ129" s="19">
        <f t="shared" si="13"/>
        <v>4.76</v>
      </c>
      <c r="BK129" s="20"/>
      <c r="BL129" s="20"/>
      <c r="BM129" s="21">
        <f t="shared" si="20"/>
        <v>57.54</v>
      </c>
      <c r="BN129" s="22">
        <f t="shared" si="21"/>
        <v>0</v>
      </c>
    </row>
    <row r="130" spans="1:66" ht="10.5" customHeight="1">
      <c r="A130" s="116">
        <f t="shared" si="16"/>
        <v>22.995437669523813</v>
      </c>
      <c r="B130" s="105">
        <f>pivå!I129</f>
        <v>1</v>
      </c>
      <c r="C130" s="120" t="str">
        <f>pivå!G129</f>
        <v>(tom)</v>
      </c>
      <c r="D130" s="103" t="str">
        <f>pivå!C129</f>
        <v>Strokesjukvård</v>
      </c>
      <c r="E130" s="112">
        <f>pivå!D129</f>
        <v>71</v>
      </c>
      <c r="F130" s="15" t="str">
        <f>pivå!F129</f>
        <v>Dödlighet efter förstagångsstroke. Kvinnor</v>
      </c>
      <c r="G130" s="31">
        <f>pivå!AE129</f>
        <v>22.538422929999999</v>
      </c>
      <c r="H130" s="16">
        <f>pivå!J129</f>
        <v>21.338894929999999</v>
      </c>
      <c r="I130" s="16">
        <f>pivå!K129</f>
        <v>20.15714788</v>
      </c>
      <c r="J130" s="16">
        <f>pivå!L129</f>
        <v>23.420804700000001</v>
      </c>
      <c r="K130" s="16">
        <f>pivå!M129</f>
        <v>22.955133199999999</v>
      </c>
      <c r="L130" s="16">
        <f>pivå!N129</f>
        <v>22.523563370000002</v>
      </c>
      <c r="M130" s="16">
        <f>pivå!O129</f>
        <v>28.175222470000001</v>
      </c>
      <c r="N130" s="16">
        <f>pivå!P129</f>
        <v>24.673031080000001</v>
      </c>
      <c r="O130" s="16">
        <f>pivå!Q129</f>
        <v>22.49243727</v>
      </c>
      <c r="P130" s="16">
        <f>pivå!R129</f>
        <v>26.019856770000001</v>
      </c>
      <c r="Q130" s="16">
        <f>pivå!S129</f>
        <v>22.962984049999999</v>
      </c>
      <c r="R130" s="16">
        <f>pivå!T129</f>
        <v>22.251873920000001</v>
      </c>
      <c r="S130" s="16">
        <f>pivå!U129</f>
        <v>22.12654199</v>
      </c>
      <c r="T130" s="16">
        <f>pivå!V129</f>
        <v>25.269654370000001</v>
      </c>
      <c r="U130" s="16">
        <f>pivå!W129</f>
        <v>24.332949280000001</v>
      </c>
      <c r="V130" s="16">
        <f>pivå!X129</f>
        <v>17.80973942</v>
      </c>
      <c r="W130" s="16">
        <f>pivå!Y129</f>
        <v>22.691830899999999</v>
      </c>
      <c r="X130" s="16">
        <f>pivå!Z129</f>
        <v>25.51141681</v>
      </c>
      <c r="Y130" s="16">
        <f>pivå!AA129</f>
        <v>18.034863529999999</v>
      </c>
      <c r="Z130" s="16">
        <f>pivå!AB129</f>
        <v>24.727920690000001</v>
      </c>
      <c r="AA130" s="16">
        <f>pivå!AC129</f>
        <v>21.654798589999999</v>
      </c>
      <c r="AB130" s="136">
        <f>pivå!AD129</f>
        <v>23.773525840000001</v>
      </c>
      <c r="AC130" s="149"/>
      <c r="AD130" s="154">
        <f>IF(Pilar!$B130=1,IF(pivå!AE129&gt;Tidigare_värde!AE129,-1,1),IF(pivå!AE129&lt;Tidigare_värde!AE129,-1,1))*((Tidigare_värde!AE129+1)/(Tidigare_värde!AE129+1))*((pivå!AE129+1)/(pivå!AE129+1))</f>
        <v>1</v>
      </c>
      <c r="AE130" s="153">
        <f>IF(Pilar!$B130=1,IF(pivå!J129&gt;Tidigare_värde!J129,-1,1),IF(pivå!J129&lt;Tidigare_värde!J129,-1,1))*((Tidigare_värde!J129+1)/(Tidigare_värde!J129+1))*((pivå!J129+1)/(pivå!J129+1))</f>
        <v>1</v>
      </c>
      <c r="AF130" s="153">
        <f>IF(Pilar!$B130=1,IF(pivå!K129&gt;Tidigare_värde!K129,-1,1),IF(pivå!K129&lt;Tidigare_värde!K129,-1,1))*((Tidigare_värde!K129+1)/(Tidigare_värde!K129+1))*((pivå!K129+1)/(pivå!K129+1))</f>
        <v>-1</v>
      </c>
      <c r="AG130" s="153">
        <f>IF(Pilar!$B130=1,IF(pivå!L129&gt;Tidigare_värde!L129,-1,1),IF(pivå!L129&lt;Tidigare_värde!L129,-1,1))*((Tidigare_värde!L129+1)/(Tidigare_värde!L129+1))*((pivå!L129+1)/(pivå!L129+1))</f>
        <v>-1</v>
      </c>
      <c r="AH130" s="153">
        <f>IF(Pilar!$B130=1,IF(pivå!M129&gt;Tidigare_värde!M129,-1,1),IF(pivå!M129&lt;Tidigare_värde!M129,-1,1))*((Tidigare_värde!M129+1)/(Tidigare_värde!M129+1))*((pivå!M129+1)/(pivå!M129+1))</f>
        <v>1</v>
      </c>
      <c r="AI130" s="153">
        <f>IF(Pilar!$B130=1,IF(pivå!N129&gt;Tidigare_värde!N129,-1,1),IF(pivå!N129&lt;Tidigare_värde!N129,-1,1))*((Tidigare_värde!N129+1)/(Tidigare_värde!N129+1))*((pivå!N129+1)/(pivå!N129+1))</f>
        <v>1</v>
      </c>
      <c r="AJ130" s="153">
        <f>IF(Pilar!$B130=1,IF(pivå!O129&gt;Tidigare_värde!O129,-1,1),IF(pivå!O129&lt;Tidigare_värde!O129,-1,1))*((Tidigare_värde!O129+1)/(Tidigare_värde!O129+1))*((pivå!O129+1)/(pivå!O129+1))</f>
        <v>-1</v>
      </c>
      <c r="AK130" s="153">
        <f>IF(Pilar!$B130=1,IF(pivå!P129&gt;Tidigare_värde!P129,-1,1),IF(pivå!P129&lt;Tidigare_värde!P129,-1,1))*((Tidigare_värde!P129+1)/(Tidigare_värde!P129+1))*((pivå!P129+1)/(pivå!P129+1))</f>
        <v>1</v>
      </c>
      <c r="AL130" s="153">
        <f>IF(Pilar!$B130=1,IF(pivå!Q129&gt;Tidigare_värde!Q129,-1,1),IF(pivå!Q129&lt;Tidigare_värde!Q129,-1,1))*((Tidigare_värde!Q129+1)/(Tidigare_värde!Q129+1))*((pivå!Q129+1)/(pivå!Q129+1))</f>
        <v>-1</v>
      </c>
      <c r="AM130" s="153">
        <f>IF(Pilar!$B130=1,IF(pivå!R129&gt;Tidigare_värde!R129,-1,1),IF(pivå!R129&lt;Tidigare_värde!R129,-1,1))*((Tidigare_värde!R129+1)/(Tidigare_värde!R129+1))*((pivå!R129+1)/(pivå!R129+1))</f>
        <v>-1</v>
      </c>
      <c r="AN130" s="153">
        <f>IF(Pilar!$B130=1,IF(pivå!S129&gt;Tidigare_värde!S129,-1,1),IF(pivå!S129&lt;Tidigare_värde!S129,-1,1))*((Tidigare_värde!S129+1)/(Tidigare_värde!S129+1))*((pivå!S129+1)/(pivå!S129+1))</f>
        <v>1</v>
      </c>
      <c r="AO130" s="153">
        <f>IF(Pilar!$B130=1,IF(pivå!T129&gt;Tidigare_värde!T129,-1,1),IF(pivå!T129&lt;Tidigare_värde!T129,-1,1))*((Tidigare_värde!T129+1)/(Tidigare_värde!T129+1))*((pivå!T129+1)/(pivå!T129+1))</f>
        <v>1</v>
      </c>
      <c r="AP130" s="153">
        <f>IF(Pilar!$B130=1,IF(pivå!U129&gt;Tidigare_värde!U129,-1,1),IF(pivå!U129&lt;Tidigare_värde!U129,-1,1))*((Tidigare_värde!U129+1)/(Tidigare_värde!U129+1))*((pivå!U129+1)/(pivå!U129+1))</f>
        <v>1</v>
      </c>
      <c r="AQ130" s="153">
        <f>IF(Pilar!$B130=1,IF(pivå!V129&gt;Tidigare_värde!V129,-1,1),IF(pivå!V129&lt;Tidigare_värde!V129,-1,1))*((Tidigare_värde!V129+1)/(Tidigare_värde!V129+1))*((pivå!V129+1)/(pivå!V129+1))</f>
        <v>1</v>
      </c>
      <c r="AR130" s="153">
        <f>IF(Pilar!$B130=1,IF(pivå!W129&gt;Tidigare_värde!W129,-1,1),IF(pivå!W129&lt;Tidigare_värde!W129,-1,1))*((Tidigare_värde!W129+1)/(Tidigare_värde!W129+1))*((pivå!W129+1)/(pivå!W129+1))</f>
        <v>-1</v>
      </c>
      <c r="AS130" s="153">
        <f>IF(Pilar!$B130=1,IF(pivå!X129&gt;Tidigare_värde!X129,-1,1),IF(pivå!X129&lt;Tidigare_värde!X129,-1,1))*((Tidigare_värde!X129+1)/(Tidigare_värde!X129+1))*((pivå!X129+1)/(pivå!X129+1))</f>
        <v>1</v>
      </c>
      <c r="AT130" s="153">
        <f>IF(Pilar!$B130=1,IF(pivå!Y129&gt;Tidigare_värde!Y129,-1,1),IF(pivå!Y129&lt;Tidigare_värde!Y129,-1,1))*((Tidigare_värde!Y129+1)/(Tidigare_värde!Y129+1))*((pivå!Y129+1)/(pivå!Y129+1))</f>
        <v>-1</v>
      </c>
      <c r="AU130" s="153">
        <f>IF(Pilar!$B130=1,IF(pivå!Z129&gt;Tidigare_värde!Z129,-1,1),IF(pivå!Z129&lt;Tidigare_värde!Z129,-1,1))*((Tidigare_värde!Z129+1)/(Tidigare_värde!Z129+1))*((pivå!Z129+1)/(pivå!Z129+1))</f>
        <v>1</v>
      </c>
      <c r="AV130" s="153">
        <f>IF(Pilar!$B130=1,IF(pivå!AA129&gt;Tidigare_värde!AA129,-1,1),IF(pivå!AA129&lt;Tidigare_värde!AA129,-1,1))*((Tidigare_värde!AA129+1)/(Tidigare_värde!AA129+1))*((pivå!AA129+1)/(pivå!AA129+1))</f>
        <v>1</v>
      </c>
      <c r="AW130" s="153">
        <f>IF(Pilar!$B130=1,IF(pivå!AB129&gt;Tidigare_värde!AB129,-1,1),IF(pivå!AB129&lt;Tidigare_värde!AB129,-1,1))*((Tidigare_värde!AB129+1)/(Tidigare_värde!AB129+1))*((pivå!AB129+1)/(pivå!AB129+1))</f>
        <v>-1</v>
      </c>
      <c r="AX130" s="153">
        <f>IF(Pilar!$B130=1,IF(pivå!AC129&gt;Tidigare_värde!AC129,-1,1),IF(pivå!AC129&lt;Tidigare_värde!AC129,-1,1))*((Tidigare_värde!AC129+1)/(Tidigare_värde!AC129+1))*((pivå!AC129+1)/(pivå!AC129+1))</f>
        <v>1</v>
      </c>
      <c r="AY130" s="153">
        <f>IF(Pilar!$B130=1,IF(pivå!AD129&gt;Tidigare_värde!AD129,-1,1),IF(pivå!AD129&lt;Tidigare_värde!AD129,-1,1))*((Tidigare_värde!AD129+1)/(Tidigare_värde!AD129+1))*((pivå!AD129+1)/(pivå!AD129+1))</f>
        <v>1</v>
      </c>
      <c r="AZ130" s="25"/>
      <c r="BA130" s="25"/>
      <c r="BB130" s="25"/>
      <c r="BC130" s="25"/>
      <c r="BD130" s="25"/>
      <c r="BE130" s="25"/>
      <c r="BF130" s="25"/>
      <c r="BG130" s="18" t="e">
        <f t="shared" si="10"/>
        <v>#DIV/0!</v>
      </c>
      <c r="BH130" s="18">
        <f t="shared" si="11"/>
        <v>22.251873920000001</v>
      </c>
      <c r="BI130" s="19">
        <f t="shared" si="17"/>
        <v>23.773525840000001</v>
      </c>
      <c r="BJ130" s="19">
        <f t="shared" si="13"/>
        <v>22.49243727</v>
      </c>
      <c r="BK130" s="20"/>
      <c r="BL130" s="20"/>
      <c r="BM130" s="21">
        <f t="shared" si="20"/>
        <v>28.175222470000001</v>
      </c>
      <c r="BN130" s="22">
        <f t="shared" si="21"/>
        <v>17.80973942</v>
      </c>
    </row>
    <row r="131" spans="1:66" ht="10.5" customHeight="1">
      <c r="A131" s="116">
        <f t="shared" si="16"/>
        <v>22.011552757619054</v>
      </c>
      <c r="B131" s="105">
        <f>pivå!I130</f>
        <v>1</v>
      </c>
      <c r="C131" s="120" t="str">
        <f>pivå!G130</f>
        <v>(tom)</v>
      </c>
      <c r="D131" s="103">
        <f>pivå!C130</f>
        <v>0</v>
      </c>
      <c r="E131" s="112">
        <f>pivå!D130</f>
        <v>0</v>
      </c>
      <c r="F131" s="15" t="str">
        <f>pivå!F130</f>
        <v>Dödlighet efter förstagångsstroke. Män</v>
      </c>
      <c r="G131" s="31">
        <f>pivå!AE130</f>
        <v>21.754791440000002</v>
      </c>
      <c r="H131" s="16">
        <f>pivå!J130</f>
        <v>21.71856116</v>
      </c>
      <c r="I131" s="16">
        <f>pivå!K130</f>
        <v>16.463979349999999</v>
      </c>
      <c r="J131" s="16">
        <f>pivå!L130</f>
        <v>20.773521809999998</v>
      </c>
      <c r="K131" s="16">
        <f>pivå!M130</f>
        <v>23.017007110000002</v>
      </c>
      <c r="L131" s="16">
        <f>pivå!N130</f>
        <v>21.68328468</v>
      </c>
      <c r="M131" s="16">
        <f>pivå!O130</f>
        <v>26.972286149999999</v>
      </c>
      <c r="N131" s="16">
        <f>pivå!P130</f>
        <v>28.283089950000001</v>
      </c>
      <c r="O131" s="16">
        <f>pivå!Q130</f>
        <v>22.584849760000001</v>
      </c>
      <c r="P131" s="16">
        <f>pivå!R130</f>
        <v>23.31955048</v>
      </c>
      <c r="Q131" s="16">
        <f>pivå!S130</f>
        <v>21.385673560000001</v>
      </c>
      <c r="R131" s="16">
        <f>pivå!T130</f>
        <v>18.88268587</v>
      </c>
      <c r="S131" s="16">
        <f>pivå!U130</f>
        <v>21.225304959999999</v>
      </c>
      <c r="T131" s="16">
        <f>pivå!V130</f>
        <v>23.855331469999999</v>
      </c>
      <c r="U131" s="16">
        <f>pivå!W130</f>
        <v>21.45853074</v>
      </c>
      <c r="V131" s="16">
        <f>pivå!X130</f>
        <v>18.825823020000001</v>
      </c>
      <c r="W131" s="16">
        <f>pivå!Y130</f>
        <v>22.449786069999998</v>
      </c>
      <c r="X131" s="16">
        <f>pivå!Z130</f>
        <v>22.935945449999998</v>
      </c>
      <c r="Y131" s="16">
        <f>pivå!AA130</f>
        <v>20.400384330000001</v>
      </c>
      <c r="Z131" s="16">
        <f>pivå!AB130</f>
        <v>23.734078220000001</v>
      </c>
      <c r="AA131" s="16">
        <f>pivå!AC130</f>
        <v>18.548656640000001</v>
      </c>
      <c r="AB131" s="136">
        <f>pivå!AD130</f>
        <v>23.724277130000001</v>
      </c>
      <c r="AC131" s="149"/>
      <c r="AD131" s="154">
        <f>IF(Pilar!$B131=1,IF(pivå!AE130&gt;Tidigare_värde!AE130,-1,1),IF(pivå!AE130&lt;Tidigare_värde!AE130,-1,1))*((Tidigare_värde!AE130+1)/(Tidigare_värde!AE130+1))*((pivå!AE130+1)/(pivå!AE130+1))</f>
        <v>1</v>
      </c>
      <c r="AE131" s="153">
        <f>IF(Pilar!$B131=1,IF(pivå!J130&gt;Tidigare_värde!J130,-1,1),IF(pivå!J130&lt;Tidigare_värde!J130,-1,1))*((Tidigare_värde!J130+1)/(Tidigare_värde!J130+1))*((pivå!J130+1)/(pivå!J130+1))</f>
        <v>1</v>
      </c>
      <c r="AF131" s="153">
        <f>IF(Pilar!$B131=1,IF(pivå!K130&gt;Tidigare_värde!K130,-1,1),IF(pivå!K130&lt;Tidigare_värde!K130,-1,1))*((Tidigare_värde!K130+1)/(Tidigare_värde!K130+1))*((pivå!K130+1)/(pivå!K130+1))</f>
        <v>1</v>
      </c>
      <c r="AG131" s="153">
        <f>IF(Pilar!$B131=1,IF(pivå!L130&gt;Tidigare_värde!L130,-1,1),IF(pivå!L130&lt;Tidigare_värde!L130,-1,1))*((Tidigare_värde!L130+1)/(Tidigare_värde!L130+1))*((pivå!L130+1)/(pivå!L130+1))</f>
        <v>1</v>
      </c>
      <c r="AH131" s="153">
        <f>IF(Pilar!$B131=1,IF(pivå!M130&gt;Tidigare_värde!M130,-1,1),IF(pivå!M130&lt;Tidigare_värde!M130,-1,1))*((Tidigare_värde!M130+1)/(Tidigare_värde!M130+1))*((pivå!M130+1)/(pivå!M130+1))</f>
        <v>1</v>
      </c>
      <c r="AI131" s="153">
        <f>IF(Pilar!$B131=1,IF(pivå!N130&gt;Tidigare_värde!N130,-1,1),IF(pivå!N130&lt;Tidigare_värde!N130,-1,1))*((Tidigare_värde!N130+1)/(Tidigare_värde!N130+1))*((pivå!N130+1)/(pivå!N130+1))</f>
        <v>1</v>
      </c>
      <c r="AJ131" s="153">
        <f>IF(Pilar!$B131=1,IF(pivå!O130&gt;Tidigare_värde!O130,-1,1),IF(pivå!O130&lt;Tidigare_värde!O130,-1,1))*((Tidigare_värde!O130+1)/(Tidigare_värde!O130+1))*((pivå!O130+1)/(pivå!O130+1))</f>
        <v>-1</v>
      </c>
      <c r="AK131" s="153">
        <f>IF(Pilar!$B131=1,IF(pivå!P130&gt;Tidigare_värde!P130,-1,1),IF(pivå!P130&lt;Tidigare_värde!P130,-1,1))*((Tidigare_värde!P130+1)/(Tidigare_värde!P130+1))*((pivå!P130+1)/(pivå!P130+1))</f>
        <v>-1</v>
      </c>
      <c r="AL131" s="153">
        <f>IF(Pilar!$B131=1,IF(pivå!Q130&gt;Tidigare_värde!Q130,-1,1),IF(pivå!Q130&lt;Tidigare_värde!Q130,-1,1))*((Tidigare_värde!Q130+1)/(Tidigare_värde!Q130+1))*((pivå!Q130+1)/(pivå!Q130+1))</f>
        <v>1</v>
      </c>
      <c r="AM131" s="153">
        <f>IF(Pilar!$B131=1,IF(pivå!R130&gt;Tidigare_värde!R130,-1,1),IF(pivå!R130&lt;Tidigare_värde!R130,-1,1))*((Tidigare_värde!R130+1)/(Tidigare_värde!R130+1))*((pivå!R130+1)/(pivå!R130+1))</f>
        <v>1</v>
      </c>
      <c r="AN131" s="153">
        <f>IF(Pilar!$B131=1,IF(pivå!S130&gt;Tidigare_värde!S130,-1,1),IF(pivå!S130&lt;Tidigare_värde!S130,-1,1))*((Tidigare_värde!S130+1)/(Tidigare_värde!S130+1))*((pivå!S130+1)/(pivå!S130+1))</f>
        <v>1</v>
      </c>
      <c r="AO131" s="153">
        <f>IF(Pilar!$B131=1,IF(pivå!T130&gt;Tidigare_värde!T130,-1,1),IF(pivå!T130&lt;Tidigare_värde!T130,-1,1))*((Tidigare_värde!T130+1)/(Tidigare_värde!T130+1))*((pivå!T130+1)/(pivå!T130+1))</f>
        <v>1</v>
      </c>
      <c r="AP131" s="153">
        <f>IF(Pilar!$B131=1,IF(pivå!U130&gt;Tidigare_värde!U130,-1,1),IF(pivå!U130&lt;Tidigare_värde!U130,-1,1))*((Tidigare_värde!U130+1)/(Tidigare_värde!U130+1))*((pivå!U130+1)/(pivå!U130+1))</f>
        <v>1</v>
      </c>
      <c r="AQ131" s="153">
        <f>IF(Pilar!$B131=1,IF(pivå!V130&gt;Tidigare_värde!V130,-1,1),IF(pivå!V130&lt;Tidigare_värde!V130,-1,1))*((Tidigare_värde!V130+1)/(Tidigare_värde!V130+1))*((pivå!V130+1)/(pivå!V130+1))</f>
        <v>1</v>
      </c>
      <c r="AR131" s="153">
        <f>IF(Pilar!$B131=1,IF(pivå!W130&gt;Tidigare_värde!W130,-1,1),IF(pivå!W130&lt;Tidigare_värde!W130,-1,1))*((Tidigare_värde!W130+1)/(Tidigare_värde!W130+1))*((pivå!W130+1)/(pivå!W130+1))</f>
        <v>1</v>
      </c>
      <c r="AS131" s="153">
        <f>IF(Pilar!$B131=1,IF(pivå!X130&gt;Tidigare_värde!X130,-1,1),IF(pivå!X130&lt;Tidigare_värde!X130,-1,1))*((Tidigare_värde!X130+1)/(Tidigare_värde!X130+1))*((pivå!X130+1)/(pivå!X130+1))</f>
        <v>1</v>
      </c>
      <c r="AT131" s="153">
        <f>IF(Pilar!$B131=1,IF(pivå!Y130&gt;Tidigare_värde!Y130,-1,1),IF(pivå!Y130&lt;Tidigare_värde!Y130,-1,1))*((Tidigare_värde!Y130+1)/(Tidigare_värde!Y130+1))*((pivå!Y130+1)/(pivå!Y130+1))</f>
        <v>1</v>
      </c>
      <c r="AU131" s="153">
        <f>IF(Pilar!$B131=1,IF(pivå!Z130&gt;Tidigare_värde!Z130,-1,1),IF(pivå!Z130&lt;Tidigare_värde!Z130,-1,1))*((Tidigare_värde!Z130+1)/(Tidigare_värde!Z130+1))*((pivå!Z130+1)/(pivå!Z130+1))</f>
        <v>1</v>
      </c>
      <c r="AV131" s="153">
        <f>IF(Pilar!$B131=1,IF(pivå!AA130&gt;Tidigare_värde!AA130,-1,1),IF(pivå!AA130&lt;Tidigare_värde!AA130,-1,1))*((Tidigare_värde!AA130+1)/(Tidigare_värde!AA130+1))*((pivå!AA130+1)/(pivå!AA130+1))</f>
        <v>1</v>
      </c>
      <c r="AW131" s="153">
        <f>IF(Pilar!$B131=1,IF(pivå!AB130&gt;Tidigare_värde!AB130,-1,1),IF(pivå!AB130&lt;Tidigare_värde!AB130,-1,1))*((Tidigare_värde!AB130+1)/(Tidigare_värde!AB130+1))*((pivå!AB130+1)/(pivå!AB130+1))</f>
        <v>1</v>
      </c>
      <c r="AX131" s="153">
        <f>IF(Pilar!$B131=1,IF(pivå!AC130&gt;Tidigare_värde!AC130,-1,1),IF(pivå!AC130&lt;Tidigare_värde!AC130,-1,1))*((Tidigare_värde!AC130+1)/(Tidigare_värde!AC130+1))*((pivå!AC130+1)/(pivå!AC130+1))</f>
        <v>1</v>
      </c>
      <c r="AY131" s="153">
        <f>IF(Pilar!$B131=1,IF(pivå!AD130&gt;Tidigare_värde!AD130,-1,1),IF(pivå!AD130&lt;Tidigare_värde!AD130,-1,1))*((Tidigare_värde!AD130+1)/(Tidigare_värde!AD130+1))*((pivå!AD130+1)/(pivå!AD130+1))</f>
        <v>1</v>
      </c>
      <c r="AZ131" s="25"/>
      <c r="BA131" s="25"/>
      <c r="BB131" s="25"/>
      <c r="BC131" s="25"/>
      <c r="BD131" s="25"/>
      <c r="BE131" s="25"/>
      <c r="BF131" s="25"/>
      <c r="BG131" s="18" t="e">
        <f t="shared" si="10"/>
        <v>#DIV/0!</v>
      </c>
      <c r="BH131" s="18">
        <f t="shared" si="11"/>
        <v>21.225304959999999</v>
      </c>
      <c r="BI131" s="19">
        <f t="shared" si="17"/>
        <v>22.935945449999998</v>
      </c>
      <c r="BJ131" s="19">
        <f t="shared" si="13"/>
        <v>21.385673560000001</v>
      </c>
      <c r="BK131" s="20"/>
      <c r="BL131" s="20"/>
      <c r="BM131" s="21">
        <f t="shared" si="20"/>
        <v>28.283089950000001</v>
      </c>
      <c r="BN131" s="22">
        <f t="shared" si="21"/>
        <v>16.463979349999999</v>
      </c>
    </row>
    <row r="132" spans="1:66" ht="10.5" customHeight="1">
      <c r="A132" s="116">
        <f t="shared" si="16"/>
        <v>22.61275987714286</v>
      </c>
      <c r="B132" s="105">
        <f>pivå!I131</f>
        <v>1</v>
      </c>
      <c r="C132" s="120" t="str">
        <f>pivå!G131</f>
        <v>(tom)</v>
      </c>
      <c r="D132" s="103">
        <f>pivå!C131</f>
        <v>0</v>
      </c>
      <c r="E132" s="112">
        <f>pivå!D131</f>
        <v>0</v>
      </c>
      <c r="F132" s="15" t="str">
        <f>pivå!F131</f>
        <v>Dödlighet efter förstagångsstroke</v>
      </c>
      <c r="G132" s="31">
        <f>pivå!AE131</f>
        <v>22.26217887</v>
      </c>
      <c r="H132" s="16">
        <f>pivå!J131</f>
        <v>21.433753729999999</v>
      </c>
      <c r="I132" s="16">
        <f>pivå!K131</f>
        <v>18.55123699</v>
      </c>
      <c r="J132" s="16">
        <f>pivå!L131</f>
        <v>22.543911510000001</v>
      </c>
      <c r="K132" s="16">
        <f>pivå!M131</f>
        <v>23.22125475</v>
      </c>
      <c r="L132" s="16">
        <f>pivå!N131</f>
        <v>22.366115749999999</v>
      </c>
      <c r="M132" s="16">
        <f>pivå!O131</f>
        <v>27.35532632</v>
      </c>
      <c r="N132" s="16">
        <f>pivå!P131</f>
        <v>26.837650750000002</v>
      </c>
      <c r="O132" s="16">
        <f>pivå!Q131</f>
        <v>22.216817150000001</v>
      </c>
      <c r="P132" s="16">
        <f>pivå!R131</f>
        <v>24.894452309999998</v>
      </c>
      <c r="Q132" s="16">
        <f>pivå!S131</f>
        <v>22.361108640000001</v>
      </c>
      <c r="R132" s="16">
        <f>pivå!T131</f>
        <v>20.861597549999999</v>
      </c>
      <c r="S132" s="16">
        <f>pivå!U131</f>
        <v>21.826488059999999</v>
      </c>
      <c r="T132" s="16">
        <f>pivå!V131</f>
        <v>24.777448159999999</v>
      </c>
      <c r="U132" s="16">
        <f>pivå!W131</f>
        <v>23.09638412</v>
      </c>
      <c r="V132" s="16">
        <f>pivå!X131</f>
        <v>18.522379239999999</v>
      </c>
      <c r="W132" s="16">
        <f>pivå!Y131</f>
        <v>22.476606719999999</v>
      </c>
      <c r="X132" s="16">
        <f>pivå!Z131</f>
        <v>24.379056899999998</v>
      </c>
      <c r="Y132" s="16">
        <f>pivå!AA131</f>
        <v>19.365188880000002</v>
      </c>
      <c r="Z132" s="16">
        <f>pivå!AB131</f>
        <v>23.762580230000001</v>
      </c>
      <c r="AA132" s="16">
        <f>pivå!AC131</f>
        <v>20.344877650000001</v>
      </c>
      <c r="AB132" s="136">
        <f>pivå!AD131</f>
        <v>23.673722009999999</v>
      </c>
      <c r="AC132" s="149"/>
      <c r="AD132" s="154">
        <f>IF(Pilar!$B132=1,IF(pivå!AE131&gt;Tidigare_värde!AE131,-1,1),IF(pivå!AE131&lt;Tidigare_värde!AE131,-1,1))*((Tidigare_värde!AE131+1)/(Tidigare_värde!AE131+1))*((pivå!AE131+1)/(pivå!AE131+1))</f>
        <v>1</v>
      </c>
      <c r="AE132" s="153">
        <f>IF(Pilar!$B132=1,IF(pivå!J131&gt;Tidigare_värde!J131,-1,1),IF(pivå!J131&lt;Tidigare_värde!J131,-1,1))*((Tidigare_värde!J131+1)/(Tidigare_värde!J131+1))*((pivå!J131+1)/(pivå!J131+1))</f>
        <v>1</v>
      </c>
      <c r="AF132" s="153">
        <f>IF(Pilar!$B132=1,IF(pivå!K131&gt;Tidigare_värde!K131,-1,1),IF(pivå!K131&lt;Tidigare_värde!K131,-1,1))*((Tidigare_värde!K131+1)/(Tidigare_värde!K131+1))*((pivå!K131+1)/(pivå!K131+1))</f>
        <v>1</v>
      </c>
      <c r="AG132" s="153">
        <f>IF(Pilar!$B132=1,IF(pivå!L131&gt;Tidigare_värde!L131,-1,1),IF(pivå!L131&lt;Tidigare_värde!L131,-1,1))*((Tidigare_värde!L131+1)/(Tidigare_värde!L131+1))*((pivå!L131+1)/(pivå!L131+1))</f>
        <v>-1</v>
      </c>
      <c r="AH132" s="153">
        <f>IF(Pilar!$B132=1,IF(pivå!M131&gt;Tidigare_värde!M131,-1,1),IF(pivå!M131&lt;Tidigare_värde!M131,-1,1))*((Tidigare_värde!M131+1)/(Tidigare_värde!M131+1))*((pivå!M131+1)/(pivå!M131+1))</f>
        <v>1</v>
      </c>
      <c r="AI132" s="153">
        <f>IF(Pilar!$B132=1,IF(pivå!N131&gt;Tidigare_värde!N131,-1,1),IF(pivå!N131&lt;Tidigare_värde!N131,-1,1))*((Tidigare_värde!N131+1)/(Tidigare_värde!N131+1))*((pivå!N131+1)/(pivå!N131+1))</f>
        <v>1</v>
      </c>
      <c r="AJ132" s="153">
        <f>IF(Pilar!$B132=1,IF(pivå!O131&gt;Tidigare_värde!O131,-1,1),IF(pivå!O131&lt;Tidigare_värde!O131,-1,1))*((Tidigare_värde!O131+1)/(Tidigare_värde!O131+1))*((pivå!O131+1)/(pivå!O131+1))</f>
        <v>-1</v>
      </c>
      <c r="AK132" s="153">
        <f>IF(Pilar!$B132=1,IF(pivå!P131&gt;Tidigare_värde!P131,-1,1),IF(pivå!P131&lt;Tidigare_värde!P131,-1,1))*((Tidigare_värde!P131+1)/(Tidigare_värde!P131+1))*((pivå!P131+1)/(pivå!P131+1))</f>
        <v>-1</v>
      </c>
      <c r="AL132" s="153">
        <f>IF(Pilar!$B132=1,IF(pivå!Q131&gt;Tidigare_värde!Q131,-1,1),IF(pivå!Q131&lt;Tidigare_värde!Q131,-1,1))*((Tidigare_värde!Q131+1)/(Tidigare_värde!Q131+1))*((pivå!Q131+1)/(pivå!Q131+1))</f>
        <v>1</v>
      </c>
      <c r="AM132" s="153">
        <f>IF(Pilar!$B132=1,IF(pivå!R131&gt;Tidigare_värde!R131,-1,1),IF(pivå!R131&lt;Tidigare_värde!R131,-1,1))*((Tidigare_värde!R131+1)/(Tidigare_värde!R131+1))*((pivå!R131+1)/(pivå!R131+1))</f>
        <v>-1</v>
      </c>
      <c r="AN132" s="153">
        <f>IF(Pilar!$B132=1,IF(pivå!S131&gt;Tidigare_värde!S131,-1,1),IF(pivå!S131&lt;Tidigare_värde!S131,-1,1))*((Tidigare_värde!S131+1)/(Tidigare_värde!S131+1))*((pivå!S131+1)/(pivå!S131+1))</f>
        <v>1</v>
      </c>
      <c r="AO132" s="153">
        <f>IF(Pilar!$B132=1,IF(pivå!T131&gt;Tidigare_värde!T131,-1,1),IF(pivå!T131&lt;Tidigare_värde!T131,-1,1))*((Tidigare_värde!T131+1)/(Tidigare_värde!T131+1))*((pivå!T131+1)/(pivå!T131+1))</f>
        <v>1</v>
      </c>
      <c r="AP132" s="153">
        <f>IF(Pilar!$B132=1,IF(pivå!U131&gt;Tidigare_värde!U131,-1,1),IF(pivå!U131&lt;Tidigare_värde!U131,-1,1))*((Tidigare_värde!U131+1)/(Tidigare_värde!U131+1))*((pivå!U131+1)/(pivå!U131+1))</f>
        <v>1</v>
      </c>
      <c r="AQ132" s="153">
        <f>IF(Pilar!$B132=1,IF(pivå!V131&gt;Tidigare_värde!V131,-1,1),IF(pivå!V131&lt;Tidigare_värde!V131,-1,1))*((Tidigare_värde!V131+1)/(Tidigare_värde!V131+1))*((pivå!V131+1)/(pivå!V131+1))</f>
        <v>1</v>
      </c>
      <c r="AR132" s="153">
        <f>IF(Pilar!$B132=1,IF(pivå!W131&gt;Tidigare_värde!W131,-1,1),IF(pivå!W131&lt;Tidigare_värde!W131,-1,1))*((Tidigare_värde!W131+1)/(Tidigare_värde!W131+1))*((pivå!W131+1)/(pivå!W131+1))</f>
        <v>1</v>
      </c>
      <c r="AS132" s="153">
        <f>IF(Pilar!$B132=1,IF(pivå!X131&gt;Tidigare_värde!X131,-1,1),IF(pivå!X131&lt;Tidigare_värde!X131,-1,1))*((Tidigare_värde!X131+1)/(Tidigare_värde!X131+1))*((pivå!X131+1)/(pivå!X131+1))</f>
        <v>1</v>
      </c>
      <c r="AT132" s="153">
        <f>IF(Pilar!$B132=1,IF(pivå!Y131&gt;Tidigare_värde!Y131,-1,1),IF(pivå!Y131&lt;Tidigare_värde!Y131,-1,1))*((Tidigare_värde!Y131+1)/(Tidigare_värde!Y131+1))*((pivå!Y131+1)/(pivå!Y131+1))</f>
        <v>1</v>
      </c>
      <c r="AU132" s="153">
        <f>IF(Pilar!$B132=1,IF(pivå!Z131&gt;Tidigare_värde!Z131,-1,1),IF(pivå!Z131&lt;Tidigare_värde!Z131,-1,1))*((Tidigare_värde!Z131+1)/(Tidigare_värde!Z131+1))*((pivå!Z131+1)/(pivå!Z131+1))</f>
        <v>1</v>
      </c>
      <c r="AV132" s="153">
        <f>IF(Pilar!$B132=1,IF(pivå!AA131&gt;Tidigare_värde!AA131,-1,1),IF(pivå!AA131&lt;Tidigare_värde!AA131,-1,1))*((Tidigare_värde!AA131+1)/(Tidigare_värde!AA131+1))*((pivå!AA131+1)/(pivå!AA131+1))</f>
        <v>1</v>
      </c>
      <c r="AW132" s="153">
        <f>IF(Pilar!$B132=1,IF(pivå!AB131&gt;Tidigare_värde!AB131,-1,1),IF(pivå!AB131&lt;Tidigare_värde!AB131,-1,1))*((Tidigare_värde!AB131+1)/(Tidigare_värde!AB131+1))*((pivå!AB131+1)/(pivå!AB131+1))</f>
        <v>1</v>
      </c>
      <c r="AX132" s="153">
        <f>IF(Pilar!$B132=1,IF(pivå!AC131&gt;Tidigare_värde!AC131,-1,1),IF(pivå!AC131&lt;Tidigare_värde!AC131,-1,1))*((Tidigare_värde!AC131+1)/(Tidigare_värde!AC131+1))*((pivå!AC131+1)/(pivå!AC131+1))</f>
        <v>1</v>
      </c>
      <c r="AY132" s="153">
        <f>IF(Pilar!$B132=1,IF(pivå!AD131&gt;Tidigare_värde!AD131,-1,1),IF(pivå!AD131&lt;Tidigare_värde!AD131,-1,1))*((Tidigare_värde!AD131+1)/(Tidigare_värde!AD131+1))*((pivå!AD131+1)/(pivå!AD131+1))</f>
        <v>1</v>
      </c>
      <c r="AZ132" s="25"/>
      <c r="BA132" s="25"/>
      <c r="BB132" s="25"/>
      <c r="BC132" s="25"/>
      <c r="BD132" s="25"/>
      <c r="BE132" s="25"/>
      <c r="BF132" s="25"/>
      <c r="BG132" s="18" t="e">
        <f t="shared" si="10"/>
        <v>#DIV/0!</v>
      </c>
      <c r="BH132" s="18">
        <f t="shared" si="11"/>
        <v>21.826488059999999</v>
      </c>
      <c r="BI132" s="19">
        <f t="shared" si="17"/>
        <v>23.22125475</v>
      </c>
      <c r="BJ132" s="19">
        <f t="shared" si="13"/>
        <v>22.216817150000001</v>
      </c>
      <c r="BK132" s="20"/>
      <c r="BL132" s="20"/>
      <c r="BM132" s="21">
        <f t="shared" si="20"/>
        <v>27.35532632</v>
      </c>
      <c r="BN132" s="22">
        <f t="shared" si="21"/>
        <v>18.522379239999999</v>
      </c>
    </row>
    <row r="133" spans="1:66" ht="10.5" customHeight="1">
      <c r="A133" s="116">
        <f t="shared" si="16"/>
        <v>15.066666666666666</v>
      </c>
      <c r="B133" s="105">
        <f>pivå!I132</f>
        <v>1</v>
      </c>
      <c r="C133" s="120" t="str">
        <f>pivå!G132</f>
        <v>(tom)</v>
      </c>
      <c r="D133" s="103">
        <f>pivå!C132</f>
        <v>0</v>
      </c>
      <c r="E133" s="112">
        <f>pivå!D132</f>
        <v>72</v>
      </c>
      <c r="F133" s="15" t="str">
        <f>pivå!F132</f>
        <v>Dödlighet efter förstagångsstroke - sjukhusvårdade . Kvinnor</v>
      </c>
      <c r="G133" s="31">
        <f>pivå!AE132</f>
        <v>14.69</v>
      </c>
      <c r="H133" s="16">
        <f>pivå!J132</f>
        <v>14.16</v>
      </c>
      <c r="I133" s="16">
        <f>pivå!K132</f>
        <v>13.74</v>
      </c>
      <c r="J133" s="16">
        <f>pivå!L132</f>
        <v>15.35</v>
      </c>
      <c r="K133" s="16">
        <f>pivå!M132</f>
        <v>15.16</v>
      </c>
      <c r="L133" s="16">
        <f>pivå!N132</f>
        <v>14.58</v>
      </c>
      <c r="M133" s="16">
        <f>pivå!O132</f>
        <v>15.98</v>
      </c>
      <c r="N133" s="16">
        <f>pivå!P132</f>
        <v>16.579999999999998</v>
      </c>
      <c r="O133" s="16">
        <f>pivå!Q132</f>
        <v>15.04</v>
      </c>
      <c r="P133" s="16">
        <f>pivå!R132</f>
        <v>15.87</v>
      </c>
      <c r="Q133" s="16">
        <f>pivå!S132</f>
        <v>14.98</v>
      </c>
      <c r="R133" s="16">
        <f>pivå!T132</f>
        <v>14.2</v>
      </c>
      <c r="S133" s="16">
        <f>pivå!U132</f>
        <v>13.97</v>
      </c>
      <c r="T133" s="16">
        <f>pivå!V132</f>
        <v>17.57</v>
      </c>
      <c r="U133" s="16">
        <f>pivå!W132</f>
        <v>18.29</v>
      </c>
      <c r="V133" s="16">
        <f>pivå!X132</f>
        <v>11.6</v>
      </c>
      <c r="W133" s="16">
        <f>pivå!Y132</f>
        <v>14.38</v>
      </c>
      <c r="X133" s="16">
        <f>pivå!Z132</f>
        <v>14.63</v>
      </c>
      <c r="Y133" s="16">
        <f>pivå!AA132</f>
        <v>13.1</v>
      </c>
      <c r="Z133" s="16">
        <f>pivå!AB132</f>
        <v>18.690000000000001</v>
      </c>
      <c r="AA133" s="16">
        <f>pivå!AC132</f>
        <v>13.82</v>
      </c>
      <c r="AB133" s="136">
        <f>pivå!AD132</f>
        <v>14.71</v>
      </c>
      <c r="AC133" s="149"/>
      <c r="AD133" s="154">
        <f>IF(Pilar!$B133=1,IF(pivå!AE132&gt;Tidigare_värde!AE132,-1,1),IF(pivå!AE132&lt;Tidigare_värde!AE132,-1,1))*((Tidigare_värde!AE132+1)/(Tidigare_värde!AE132+1))*((pivå!AE132+1)/(pivå!AE132+1))</f>
        <v>1</v>
      </c>
      <c r="AE133" s="153">
        <f>IF(Pilar!$B133=1,IF(pivå!J132&gt;Tidigare_värde!J132,-1,1),IF(pivå!J132&lt;Tidigare_värde!J132,-1,1))*((Tidigare_värde!J132+1)/(Tidigare_värde!J132+1))*((pivå!J132+1)/(pivå!J132+1))</f>
        <v>1</v>
      </c>
      <c r="AF133" s="153">
        <f>IF(Pilar!$B133=1,IF(pivå!K132&gt;Tidigare_värde!K132,-1,1),IF(pivå!K132&lt;Tidigare_värde!K132,-1,1))*((Tidigare_värde!K132+1)/(Tidigare_värde!K132+1))*((pivå!K132+1)/(pivå!K132+1))</f>
        <v>1</v>
      </c>
      <c r="AG133" s="153">
        <f>IF(Pilar!$B133=1,IF(pivå!L132&gt;Tidigare_värde!L132,-1,1),IF(pivå!L132&lt;Tidigare_värde!L132,-1,1))*((Tidigare_värde!L132+1)/(Tidigare_värde!L132+1))*((pivå!L132+1)/(pivå!L132+1))</f>
        <v>-1</v>
      </c>
      <c r="AH133" s="153">
        <f>IF(Pilar!$B133=1,IF(pivå!M132&gt;Tidigare_värde!M132,-1,1),IF(pivå!M132&lt;Tidigare_värde!M132,-1,1))*((Tidigare_värde!M132+1)/(Tidigare_värde!M132+1))*((pivå!M132+1)/(pivå!M132+1))</f>
        <v>1</v>
      </c>
      <c r="AI133" s="153">
        <f>IF(Pilar!$B133=1,IF(pivå!N132&gt;Tidigare_värde!N132,-1,1),IF(pivå!N132&lt;Tidigare_värde!N132,-1,1))*((Tidigare_värde!N132+1)/(Tidigare_värde!N132+1))*((pivå!N132+1)/(pivå!N132+1))</f>
        <v>1</v>
      </c>
      <c r="AJ133" s="153">
        <f>IF(Pilar!$B133=1,IF(pivå!O132&gt;Tidigare_värde!O132,-1,1),IF(pivå!O132&lt;Tidigare_värde!O132,-1,1))*((Tidigare_värde!O132+1)/(Tidigare_värde!O132+1))*((pivå!O132+1)/(pivå!O132+1))</f>
        <v>1</v>
      </c>
      <c r="AK133" s="153">
        <f>IF(Pilar!$B133=1,IF(pivå!P132&gt;Tidigare_värde!P132,-1,1),IF(pivå!P132&lt;Tidigare_värde!P132,-1,1))*((Tidigare_värde!P132+1)/(Tidigare_värde!P132+1))*((pivå!P132+1)/(pivå!P132+1))</f>
        <v>1</v>
      </c>
      <c r="AL133" s="153">
        <f>IF(Pilar!$B133=1,IF(pivå!Q132&gt;Tidigare_värde!Q132,-1,1),IF(pivå!Q132&lt;Tidigare_värde!Q132,-1,1))*((Tidigare_värde!Q132+1)/(Tidigare_värde!Q132+1))*((pivå!Q132+1)/(pivå!Q132+1))</f>
        <v>-1</v>
      </c>
      <c r="AM133" s="153">
        <f>IF(Pilar!$B133=1,IF(pivå!R132&gt;Tidigare_värde!R132,-1,1),IF(pivå!R132&lt;Tidigare_värde!R132,-1,1))*((Tidigare_värde!R132+1)/(Tidigare_värde!R132+1))*((pivå!R132+1)/(pivå!R132+1))</f>
        <v>-1</v>
      </c>
      <c r="AN133" s="153">
        <f>IF(Pilar!$B133=1,IF(pivå!S132&gt;Tidigare_värde!S132,-1,1),IF(pivå!S132&lt;Tidigare_värde!S132,-1,1))*((Tidigare_värde!S132+1)/(Tidigare_värde!S132+1))*((pivå!S132+1)/(pivå!S132+1))</f>
        <v>-1</v>
      </c>
      <c r="AO133" s="153">
        <f>IF(Pilar!$B133=1,IF(pivå!T132&gt;Tidigare_värde!T132,-1,1),IF(pivå!T132&lt;Tidigare_värde!T132,-1,1))*((Tidigare_värde!T132+1)/(Tidigare_värde!T132+1))*((pivå!T132+1)/(pivå!T132+1))</f>
        <v>1</v>
      </c>
      <c r="AP133" s="153">
        <f>IF(Pilar!$B133=1,IF(pivå!U132&gt;Tidigare_värde!U132,-1,1),IF(pivå!U132&lt;Tidigare_värde!U132,-1,1))*((Tidigare_värde!U132+1)/(Tidigare_värde!U132+1))*((pivå!U132+1)/(pivå!U132+1))</f>
        <v>-1</v>
      </c>
      <c r="AQ133" s="153">
        <f>IF(Pilar!$B133=1,IF(pivå!V132&gt;Tidigare_värde!V132,-1,1),IF(pivå!V132&lt;Tidigare_värde!V132,-1,1))*((Tidigare_värde!V132+1)/(Tidigare_värde!V132+1))*((pivå!V132+1)/(pivå!V132+1))</f>
        <v>1</v>
      </c>
      <c r="AR133" s="153">
        <f>IF(Pilar!$B133=1,IF(pivå!W132&gt;Tidigare_värde!W132,-1,1),IF(pivå!W132&lt;Tidigare_värde!W132,-1,1))*((Tidigare_värde!W132+1)/(Tidigare_värde!W132+1))*((pivå!W132+1)/(pivå!W132+1))</f>
        <v>-1</v>
      </c>
      <c r="AS133" s="153">
        <f>IF(Pilar!$B133=1,IF(pivå!X132&gt;Tidigare_värde!X132,-1,1),IF(pivå!X132&lt;Tidigare_värde!X132,-1,1))*((Tidigare_värde!X132+1)/(Tidigare_värde!X132+1))*((pivå!X132+1)/(pivå!X132+1))</f>
        <v>1</v>
      </c>
      <c r="AT133" s="153">
        <f>IF(Pilar!$B133=1,IF(pivå!Y132&gt;Tidigare_värde!Y132,-1,1),IF(pivå!Y132&lt;Tidigare_värde!Y132,-1,1))*((Tidigare_värde!Y132+1)/(Tidigare_värde!Y132+1))*((pivå!Y132+1)/(pivå!Y132+1))</f>
        <v>-1</v>
      </c>
      <c r="AU133" s="153">
        <f>IF(Pilar!$B133=1,IF(pivå!Z132&gt;Tidigare_värde!Z132,-1,1),IF(pivå!Z132&lt;Tidigare_värde!Z132,-1,1))*((Tidigare_värde!Z132+1)/(Tidigare_värde!Z132+1))*((pivå!Z132+1)/(pivå!Z132+1))</f>
        <v>1</v>
      </c>
      <c r="AV133" s="153">
        <f>IF(Pilar!$B133=1,IF(pivå!AA132&gt;Tidigare_värde!AA132,-1,1),IF(pivå!AA132&lt;Tidigare_värde!AA132,-1,1))*((Tidigare_värde!AA132+1)/(Tidigare_värde!AA132+1))*((pivå!AA132+1)/(pivå!AA132+1))</f>
        <v>1</v>
      </c>
      <c r="AW133" s="153">
        <f>IF(Pilar!$B133=1,IF(pivå!AB132&gt;Tidigare_värde!AB132,-1,1),IF(pivå!AB132&lt;Tidigare_värde!AB132,-1,1))*((Tidigare_värde!AB132+1)/(Tidigare_värde!AB132+1))*((pivå!AB132+1)/(pivå!AB132+1))</f>
        <v>-1</v>
      </c>
      <c r="AX133" s="153">
        <f>IF(Pilar!$B133=1,IF(pivå!AC132&gt;Tidigare_värde!AC132,-1,1),IF(pivå!AC132&lt;Tidigare_värde!AC132,-1,1))*((Tidigare_värde!AC132+1)/(Tidigare_värde!AC132+1))*((pivå!AC132+1)/(pivå!AC132+1))</f>
        <v>-1</v>
      </c>
      <c r="AY133" s="153">
        <f>IF(Pilar!$B133=1,IF(pivå!AD132&gt;Tidigare_värde!AD132,-1,1),IF(pivå!AD132&lt;Tidigare_värde!AD132,-1,1))*((Tidigare_värde!AD132+1)/(Tidigare_värde!AD132+1))*((pivå!AD132+1)/(pivå!AD132+1))</f>
        <v>1</v>
      </c>
      <c r="AZ133" s="25"/>
      <c r="BA133" s="25"/>
      <c r="BB133" s="25"/>
      <c r="BC133" s="25"/>
      <c r="BD133" s="25"/>
      <c r="BE133" s="25"/>
      <c r="BF133" s="25"/>
      <c r="BG133" s="18" t="e">
        <f t="shared" si="10"/>
        <v>#DIV/0!</v>
      </c>
      <c r="BH133" s="18">
        <f t="shared" si="11"/>
        <v>14.2</v>
      </c>
      <c r="BI133" s="19">
        <f t="shared" si="17"/>
        <v>15.16</v>
      </c>
      <c r="BJ133" s="19">
        <f t="shared" si="13"/>
        <v>14.38</v>
      </c>
      <c r="BK133" s="20"/>
      <c r="BL133" s="20"/>
      <c r="BM133" s="21">
        <f t="shared" si="20"/>
        <v>18.690000000000001</v>
      </c>
      <c r="BN133" s="22">
        <f t="shared" si="21"/>
        <v>11.6</v>
      </c>
    </row>
    <row r="134" spans="1:66" ht="10.5" customHeight="1">
      <c r="A134" s="116">
        <f t="shared" si="16"/>
        <v>14.909047619047621</v>
      </c>
      <c r="B134" s="105">
        <f>pivå!I133</f>
        <v>1</v>
      </c>
      <c r="C134" s="120" t="str">
        <f>pivå!G133</f>
        <v>(tom)</v>
      </c>
      <c r="D134" s="103">
        <f>pivå!C133</f>
        <v>0</v>
      </c>
      <c r="E134" s="112">
        <f>pivå!D133</f>
        <v>0</v>
      </c>
      <c r="F134" s="15" t="str">
        <f>pivå!F133</f>
        <v>Dödlighet efter förstagångsstroke - sjukhusvårdade . Män</v>
      </c>
      <c r="G134" s="31">
        <f>pivå!AE133</f>
        <v>14.56</v>
      </c>
      <c r="H134" s="16">
        <f>pivå!J133</f>
        <v>15.2</v>
      </c>
      <c r="I134" s="16">
        <f>pivå!K133</f>
        <v>13.44</v>
      </c>
      <c r="J134" s="16">
        <f>pivå!L133</f>
        <v>14.36</v>
      </c>
      <c r="K134" s="16">
        <f>pivå!M133</f>
        <v>14.32</v>
      </c>
      <c r="L134" s="16">
        <f>pivå!N133</f>
        <v>14.86</v>
      </c>
      <c r="M134" s="16">
        <f>pivå!O133</f>
        <v>15.54</v>
      </c>
      <c r="N134" s="16">
        <f>pivå!P133</f>
        <v>19.61</v>
      </c>
      <c r="O134" s="16">
        <f>pivå!Q133</f>
        <v>16.239999999999998</v>
      </c>
      <c r="P134" s="16">
        <f>pivå!R133</f>
        <v>13.24</v>
      </c>
      <c r="Q134" s="16">
        <f>pivå!S133</f>
        <v>14.1</v>
      </c>
      <c r="R134" s="16">
        <f>pivå!T133</f>
        <v>13.27</v>
      </c>
      <c r="S134" s="16">
        <f>pivå!U133</f>
        <v>13.12</v>
      </c>
      <c r="T134" s="16">
        <f>pivå!V133</f>
        <v>16.22</v>
      </c>
      <c r="U134" s="16">
        <f>pivå!W133</f>
        <v>16.18</v>
      </c>
      <c r="V134" s="16">
        <f>pivå!X133</f>
        <v>12.62</v>
      </c>
      <c r="W134" s="16">
        <f>pivå!Y133</f>
        <v>14.77</v>
      </c>
      <c r="X134" s="16">
        <f>pivå!Z133</f>
        <v>14.52</v>
      </c>
      <c r="Y134" s="16">
        <f>pivå!AA133</f>
        <v>15.32</v>
      </c>
      <c r="Z134" s="16">
        <f>pivå!AB133</f>
        <v>17.510000000000002</v>
      </c>
      <c r="AA134" s="16">
        <f>pivå!AC133</f>
        <v>11.08</v>
      </c>
      <c r="AB134" s="136">
        <f>pivå!AD133</f>
        <v>17.57</v>
      </c>
      <c r="AC134" s="149"/>
      <c r="AD134" s="154">
        <f>IF(Pilar!$B134=1,IF(pivå!AE133&gt;Tidigare_värde!AE133,-1,1),IF(pivå!AE133&lt;Tidigare_värde!AE133,-1,1))*((Tidigare_värde!AE133+1)/(Tidigare_värde!AE133+1))*((pivå!AE133+1)/(pivå!AE133+1))</f>
        <v>1</v>
      </c>
      <c r="AE134" s="153">
        <f>IF(Pilar!$B134=1,IF(pivå!J133&gt;Tidigare_värde!J133,-1,1),IF(pivå!J133&lt;Tidigare_värde!J133,-1,1))*((Tidigare_värde!J133+1)/(Tidigare_värde!J133+1))*((pivå!J133+1)/(pivå!J133+1))</f>
        <v>-1</v>
      </c>
      <c r="AF134" s="153">
        <f>IF(Pilar!$B134=1,IF(pivå!K133&gt;Tidigare_värde!K133,-1,1),IF(pivå!K133&lt;Tidigare_värde!K133,-1,1))*((Tidigare_värde!K133+1)/(Tidigare_värde!K133+1))*((pivå!K133+1)/(pivå!K133+1))</f>
        <v>-1</v>
      </c>
      <c r="AG134" s="153">
        <f>IF(Pilar!$B134=1,IF(pivå!L133&gt;Tidigare_värde!L133,-1,1),IF(pivå!L133&lt;Tidigare_värde!L133,-1,1))*((Tidigare_värde!L133+1)/(Tidigare_värde!L133+1))*((pivå!L133+1)/(pivå!L133+1))</f>
        <v>1</v>
      </c>
      <c r="AH134" s="153">
        <f>IF(Pilar!$B134=1,IF(pivå!M133&gt;Tidigare_värde!M133,-1,1),IF(pivå!M133&lt;Tidigare_värde!M133,-1,1))*((Tidigare_värde!M133+1)/(Tidigare_värde!M133+1))*((pivå!M133+1)/(pivå!M133+1))</f>
        <v>1</v>
      </c>
      <c r="AI134" s="153">
        <f>IF(Pilar!$B134=1,IF(pivå!N133&gt;Tidigare_värde!N133,-1,1),IF(pivå!N133&lt;Tidigare_värde!N133,-1,1))*((Tidigare_värde!N133+1)/(Tidigare_värde!N133+1))*((pivå!N133+1)/(pivå!N133+1))</f>
        <v>1</v>
      </c>
      <c r="AJ134" s="153">
        <f>IF(Pilar!$B134=1,IF(pivå!O133&gt;Tidigare_värde!O133,-1,1),IF(pivå!O133&lt;Tidigare_värde!O133,-1,1))*((Tidigare_värde!O133+1)/(Tidigare_värde!O133+1))*((pivå!O133+1)/(pivå!O133+1))</f>
        <v>1</v>
      </c>
      <c r="AK134" s="153">
        <f>IF(Pilar!$B134=1,IF(pivå!P133&gt;Tidigare_värde!P133,-1,1),IF(pivå!P133&lt;Tidigare_värde!P133,-1,1))*((Tidigare_värde!P133+1)/(Tidigare_värde!P133+1))*((pivå!P133+1)/(pivå!P133+1))</f>
        <v>1</v>
      </c>
      <c r="AL134" s="153">
        <f>IF(Pilar!$B134=1,IF(pivå!Q133&gt;Tidigare_värde!Q133,-1,1),IF(pivå!Q133&lt;Tidigare_värde!Q133,-1,1))*((Tidigare_värde!Q133+1)/(Tidigare_värde!Q133+1))*((pivå!Q133+1)/(pivå!Q133+1))</f>
        <v>1</v>
      </c>
      <c r="AM134" s="153">
        <f>IF(Pilar!$B134=1,IF(pivå!R133&gt;Tidigare_värde!R133,-1,1),IF(pivå!R133&lt;Tidigare_värde!R133,-1,1))*((Tidigare_värde!R133+1)/(Tidigare_värde!R133+1))*((pivå!R133+1)/(pivå!R133+1))</f>
        <v>1</v>
      </c>
      <c r="AN134" s="153">
        <f>IF(Pilar!$B134=1,IF(pivå!S133&gt;Tidigare_värde!S133,-1,1),IF(pivå!S133&lt;Tidigare_värde!S133,-1,1))*((Tidigare_värde!S133+1)/(Tidigare_värde!S133+1))*((pivå!S133+1)/(pivå!S133+1))</f>
        <v>-1</v>
      </c>
      <c r="AO134" s="153">
        <f>IF(Pilar!$B134=1,IF(pivå!T133&gt;Tidigare_värde!T133,-1,1),IF(pivå!T133&lt;Tidigare_värde!T133,-1,1))*((Tidigare_värde!T133+1)/(Tidigare_värde!T133+1))*((pivå!T133+1)/(pivå!T133+1))</f>
        <v>1</v>
      </c>
      <c r="AP134" s="153">
        <f>IF(Pilar!$B134=1,IF(pivå!U133&gt;Tidigare_värde!U133,-1,1),IF(pivå!U133&lt;Tidigare_värde!U133,-1,1))*((Tidigare_värde!U133+1)/(Tidigare_värde!U133+1))*((pivå!U133+1)/(pivå!U133+1))</f>
        <v>1</v>
      </c>
      <c r="AQ134" s="153">
        <f>IF(Pilar!$B134=1,IF(pivå!V133&gt;Tidigare_värde!V133,-1,1),IF(pivå!V133&lt;Tidigare_värde!V133,-1,1))*((Tidigare_värde!V133+1)/(Tidigare_värde!V133+1))*((pivå!V133+1)/(pivå!V133+1))</f>
        <v>1</v>
      </c>
      <c r="AR134" s="153">
        <f>IF(Pilar!$B134=1,IF(pivå!W133&gt;Tidigare_värde!W133,-1,1),IF(pivå!W133&lt;Tidigare_värde!W133,-1,1))*((Tidigare_värde!W133+1)/(Tidigare_värde!W133+1))*((pivå!W133+1)/(pivå!W133+1))</f>
        <v>-1</v>
      </c>
      <c r="AS134" s="153">
        <f>IF(Pilar!$B134=1,IF(pivå!X133&gt;Tidigare_värde!X133,-1,1),IF(pivå!X133&lt;Tidigare_värde!X133,-1,1))*((Tidigare_värde!X133+1)/(Tidigare_värde!X133+1))*((pivå!X133+1)/(pivå!X133+1))</f>
        <v>1</v>
      </c>
      <c r="AT134" s="153">
        <f>IF(Pilar!$B134=1,IF(pivå!Y133&gt;Tidigare_värde!Y133,-1,1),IF(pivå!Y133&lt;Tidigare_värde!Y133,-1,1))*((Tidigare_värde!Y133+1)/(Tidigare_värde!Y133+1))*((pivå!Y133+1)/(pivå!Y133+1))</f>
        <v>-1</v>
      </c>
      <c r="AU134" s="153">
        <f>IF(Pilar!$B134=1,IF(pivå!Z133&gt;Tidigare_värde!Z133,-1,1),IF(pivå!Z133&lt;Tidigare_värde!Z133,-1,1))*((Tidigare_värde!Z133+1)/(Tidigare_värde!Z133+1))*((pivå!Z133+1)/(pivå!Z133+1))</f>
        <v>1</v>
      </c>
      <c r="AV134" s="153">
        <f>IF(Pilar!$B134=1,IF(pivå!AA133&gt;Tidigare_värde!AA133,-1,1),IF(pivå!AA133&lt;Tidigare_värde!AA133,-1,1))*((Tidigare_värde!AA133+1)/(Tidigare_värde!AA133+1))*((pivå!AA133+1)/(pivå!AA133+1))</f>
        <v>-1</v>
      </c>
      <c r="AW134" s="153">
        <f>IF(Pilar!$B134=1,IF(pivå!AB133&gt;Tidigare_värde!AB133,-1,1),IF(pivå!AB133&lt;Tidigare_värde!AB133,-1,1))*((Tidigare_värde!AB133+1)/(Tidigare_värde!AB133+1))*((pivå!AB133+1)/(pivå!AB133+1))</f>
        <v>-1</v>
      </c>
      <c r="AX134" s="153">
        <f>IF(Pilar!$B134=1,IF(pivå!AC133&gt;Tidigare_värde!AC133,-1,1),IF(pivå!AC133&lt;Tidigare_värde!AC133,-1,1))*((Tidigare_värde!AC133+1)/(Tidigare_värde!AC133+1))*((pivå!AC133+1)/(pivå!AC133+1))</f>
        <v>1</v>
      </c>
      <c r="AY134" s="153">
        <f>IF(Pilar!$B134=1,IF(pivå!AD133&gt;Tidigare_värde!AD133,-1,1),IF(pivå!AD133&lt;Tidigare_värde!AD133,-1,1))*((Tidigare_värde!AD133+1)/(Tidigare_värde!AD133+1))*((pivå!AD133+1)/(pivå!AD133+1))</f>
        <v>-1</v>
      </c>
      <c r="AZ134" s="25"/>
      <c r="BA134" s="25"/>
      <c r="BB134" s="25"/>
      <c r="BC134" s="25"/>
      <c r="BD134" s="25"/>
      <c r="BE134" s="25"/>
      <c r="BF134" s="25"/>
      <c r="BG134" s="18" t="e">
        <f t="shared" si="10"/>
        <v>#DIV/0!</v>
      </c>
      <c r="BH134" s="18">
        <f t="shared" si="11"/>
        <v>14.1</v>
      </c>
      <c r="BI134" s="19">
        <f t="shared" si="17"/>
        <v>15.32</v>
      </c>
      <c r="BJ134" s="19">
        <f t="shared" si="13"/>
        <v>14.32</v>
      </c>
      <c r="BK134" s="20"/>
      <c r="BL134" s="20"/>
      <c r="BM134" s="21">
        <f t="shared" si="20"/>
        <v>19.61</v>
      </c>
      <c r="BN134" s="22">
        <f t="shared" si="21"/>
        <v>11.08</v>
      </c>
    </row>
    <row r="135" spans="1:66" ht="10.5" customHeight="1">
      <c r="A135" s="116">
        <f t="shared" si="16"/>
        <v>15.010476190476192</v>
      </c>
      <c r="B135" s="105">
        <f>pivå!I134</f>
        <v>1</v>
      </c>
      <c r="C135" s="120" t="str">
        <f>pivå!G134</f>
        <v>(tom)</v>
      </c>
      <c r="D135" s="103">
        <f>pivå!C134</f>
        <v>0</v>
      </c>
      <c r="E135" s="112">
        <f>pivå!D134</f>
        <v>0</v>
      </c>
      <c r="F135" s="15" t="str">
        <f>pivå!F134</f>
        <v xml:space="preserve">Dödlighet efter förstagångsstroke - sjukhusvårdade </v>
      </c>
      <c r="G135" s="31">
        <f>pivå!AE134</f>
        <v>14.61</v>
      </c>
      <c r="H135" s="16">
        <f>pivå!J134</f>
        <v>14.52</v>
      </c>
      <c r="I135" s="16">
        <f>pivå!K134</f>
        <v>13.81</v>
      </c>
      <c r="J135" s="16">
        <f>pivå!L134</f>
        <v>15.29</v>
      </c>
      <c r="K135" s="16">
        <f>pivå!M134</f>
        <v>14.67</v>
      </c>
      <c r="L135" s="16">
        <f>pivå!N134</f>
        <v>14.68</v>
      </c>
      <c r="M135" s="16">
        <f>pivå!O134</f>
        <v>15.78</v>
      </c>
      <c r="N135" s="16">
        <f>pivå!P134</f>
        <v>18.440000000000001</v>
      </c>
      <c r="O135" s="16">
        <f>pivå!Q134</f>
        <v>15.61</v>
      </c>
      <c r="P135" s="16">
        <f>pivå!R134</f>
        <v>14.66</v>
      </c>
      <c r="Q135" s="16">
        <f>pivå!S134</f>
        <v>14.65</v>
      </c>
      <c r="R135" s="16">
        <f>pivå!T134</f>
        <v>13.81</v>
      </c>
      <c r="S135" s="16">
        <f>pivå!U134</f>
        <v>13.48</v>
      </c>
      <c r="T135" s="16">
        <f>pivå!V134</f>
        <v>16.850000000000001</v>
      </c>
      <c r="U135" s="16">
        <f>pivå!W134</f>
        <v>17.37</v>
      </c>
      <c r="V135" s="16">
        <f>pivå!X134</f>
        <v>12.16</v>
      </c>
      <c r="W135" s="16">
        <f>pivå!Y134</f>
        <v>14.24</v>
      </c>
      <c r="X135" s="16">
        <f>pivå!Z134</f>
        <v>14.5</v>
      </c>
      <c r="Y135" s="16">
        <f>pivå!AA134</f>
        <v>14.24</v>
      </c>
      <c r="Z135" s="16">
        <f>pivå!AB134</f>
        <v>18.170000000000002</v>
      </c>
      <c r="AA135" s="16">
        <f>pivå!AC134</f>
        <v>12.41</v>
      </c>
      <c r="AB135" s="136">
        <f>pivå!AD134</f>
        <v>15.88</v>
      </c>
      <c r="AC135" s="149"/>
      <c r="AD135" s="154">
        <f>IF(Pilar!$B135=1,IF(pivå!AE134&gt;Tidigare_värde!AE134,-1,1),IF(pivå!AE134&lt;Tidigare_värde!AE134,-1,1))*((Tidigare_värde!AE134+1)/(Tidigare_värde!AE134+1))*((pivå!AE134+1)/(pivå!AE134+1))</f>
        <v>1</v>
      </c>
      <c r="AE135" s="153">
        <f>IF(Pilar!$B135=1,IF(pivå!J134&gt;Tidigare_värde!J134,-1,1),IF(pivå!J134&lt;Tidigare_värde!J134,-1,1))*((Tidigare_värde!J134+1)/(Tidigare_värde!J134+1))*((pivå!J134+1)/(pivå!J134+1))</f>
        <v>1</v>
      </c>
      <c r="AF135" s="153">
        <f>IF(Pilar!$B135=1,IF(pivå!K134&gt;Tidigare_värde!K134,-1,1),IF(pivå!K134&lt;Tidigare_värde!K134,-1,1))*((Tidigare_värde!K134+1)/(Tidigare_värde!K134+1))*((pivå!K134+1)/(pivå!K134+1))</f>
        <v>-1</v>
      </c>
      <c r="AG135" s="153">
        <f>IF(Pilar!$B135=1,IF(pivå!L134&gt;Tidigare_värde!L134,-1,1),IF(pivå!L134&lt;Tidigare_värde!L134,-1,1))*((Tidigare_värde!L134+1)/(Tidigare_värde!L134+1))*((pivå!L134+1)/(pivå!L134+1))</f>
        <v>-1</v>
      </c>
      <c r="AH135" s="153">
        <f>IF(Pilar!$B135=1,IF(pivå!M134&gt;Tidigare_värde!M134,-1,1),IF(pivå!M134&lt;Tidigare_värde!M134,-1,1))*((Tidigare_värde!M134+1)/(Tidigare_värde!M134+1))*((pivå!M134+1)/(pivå!M134+1))</f>
        <v>1</v>
      </c>
      <c r="AI135" s="153">
        <f>IF(Pilar!$B135=1,IF(pivå!N134&gt;Tidigare_värde!N134,-1,1),IF(pivå!N134&lt;Tidigare_värde!N134,-1,1))*((Tidigare_värde!N134+1)/(Tidigare_värde!N134+1))*((pivå!N134+1)/(pivå!N134+1))</f>
        <v>1</v>
      </c>
      <c r="AJ135" s="153">
        <f>IF(Pilar!$B135=1,IF(pivå!O134&gt;Tidigare_värde!O134,-1,1),IF(pivå!O134&lt;Tidigare_värde!O134,-1,1))*((Tidigare_värde!O134+1)/(Tidigare_värde!O134+1))*((pivå!O134+1)/(pivå!O134+1))</f>
        <v>1</v>
      </c>
      <c r="AK135" s="153">
        <f>IF(Pilar!$B135=1,IF(pivå!P134&gt;Tidigare_värde!P134,-1,1),IF(pivå!P134&lt;Tidigare_värde!P134,-1,1))*((Tidigare_värde!P134+1)/(Tidigare_värde!P134+1))*((pivå!P134+1)/(pivå!P134+1))</f>
        <v>1</v>
      </c>
      <c r="AL135" s="153">
        <f>IF(Pilar!$B135=1,IF(pivå!Q134&gt;Tidigare_värde!Q134,-1,1),IF(pivå!Q134&lt;Tidigare_värde!Q134,-1,1))*((Tidigare_värde!Q134+1)/(Tidigare_värde!Q134+1))*((pivå!Q134+1)/(pivå!Q134+1))</f>
        <v>1</v>
      </c>
      <c r="AM135" s="153">
        <f>IF(Pilar!$B135=1,IF(pivå!R134&gt;Tidigare_värde!R134,-1,1),IF(pivå!R134&lt;Tidigare_värde!R134,-1,1))*((Tidigare_värde!R134+1)/(Tidigare_värde!R134+1))*((pivå!R134+1)/(pivå!R134+1))</f>
        <v>1</v>
      </c>
      <c r="AN135" s="153">
        <f>IF(Pilar!$B135=1,IF(pivå!S134&gt;Tidigare_värde!S134,-1,1),IF(pivå!S134&lt;Tidigare_värde!S134,-1,1))*((Tidigare_värde!S134+1)/(Tidigare_värde!S134+1))*((pivå!S134+1)/(pivå!S134+1))</f>
        <v>-1</v>
      </c>
      <c r="AO135" s="153">
        <f>IF(Pilar!$B135=1,IF(pivå!T134&gt;Tidigare_värde!T134,-1,1),IF(pivå!T134&lt;Tidigare_värde!T134,-1,1))*((Tidigare_värde!T134+1)/(Tidigare_värde!T134+1))*((pivå!T134+1)/(pivå!T134+1))</f>
        <v>1</v>
      </c>
      <c r="AP135" s="153">
        <f>IF(Pilar!$B135=1,IF(pivå!U134&gt;Tidigare_värde!U134,-1,1),IF(pivå!U134&lt;Tidigare_värde!U134,-1,1))*((Tidigare_värde!U134+1)/(Tidigare_värde!U134+1))*((pivå!U134+1)/(pivå!U134+1))</f>
        <v>1</v>
      </c>
      <c r="AQ135" s="153">
        <f>IF(Pilar!$B135=1,IF(pivå!V134&gt;Tidigare_värde!V134,-1,1),IF(pivå!V134&lt;Tidigare_värde!V134,-1,1))*((Tidigare_värde!V134+1)/(Tidigare_värde!V134+1))*((pivå!V134+1)/(pivå!V134+1))</f>
        <v>1</v>
      </c>
      <c r="AR135" s="153">
        <f>IF(Pilar!$B135=1,IF(pivå!W134&gt;Tidigare_värde!W134,-1,1),IF(pivå!W134&lt;Tidigare_värde!W134,-1,1))*((Tidigare_värde!W134+1)/(Tidigare_värde!W134+1))*((pivå!W134+1)/(pivå!W134+1))</f>
        <v>-1</v>
      </c>
      <c r="AS135" s="153">
        <f>IF(Pilar!$B135=1,IF(pivå!X134&gt;Tidigare_värde!X134,-1,1),IF(pivå!X134&lt;Tidigare_värde!X134,-1,1))*((Tidigare_värde!X134+1)/(Tidigare_värde!X134+1))*((pivå!X134+1)/(pivå!X134+1))</f>
        <v>1</v>
      </c>
      <c r="AT135" s="153">
        <f>IF(Pilar!$B135=1,IF(pivå!Y134&gt;Tidigare_värde!Y134,-1,1),IF(pivå!Y134&lt;Tidigare_värde!Y134,-1,1))*((Tidigare_värde!Y134+1)/(Tidigare_värde!Y134+1))*((pivå!Y134+1)/(pivå!Y134+1))</f>
        <v>-1</v>
      </c>
      <c r="AU135" s="153">
        <f>IF(Pilar!$B135=1,IF(pivå!Z134&gt;Tidigare_värde!Z134,-1,1),IF(pivå!Z134&lt;Tidigare_värde!Z134,-1,1))*((Tidigare_värde!Z134+1)/(Tidigare_värde!Z134+1))*((pivå!Z134+1)/(pivå!Z134+1))</f>
        <v>1</v>
      </c>
      <c r="AV135" s="153">
        <f>IF(Pilar!$B135=1,IF(pivå!AA134&gt;Tidigare_värde!AA134,-1,1),IF(pivå!AA134&lt;Tidigare_värde!AA134,-1,1))*((Tidigare_värde!AA134+1)/(Tidigare_värde!AA134+1))*((pivå!AA134+1)/(pivå!AA134+1))</f>
        <v>-1</v>
      </c>
      <c r="AW135" s="153">
        <f>IF(Pilar!$B135=1,IF(pivå!AB134&gt;Tidigare_värde!AB134,-1,1),IF(pivå!AB134&lt;Tidigare_värde!AB134,-1,1))*((Tidigare_värde!AB134+1)/(Tidigare_värde!AB134+1))*((pivå!AB134+1)/(pivå!AB134+1))</f>
        <v>-1</v>
      </c>
      <c r="AX135" s="153">
        <f>IF(Pilar!$B135=1,IF(pivå!AC134&gt;Tidigare_värde!AC134,-1,1),IF(pivå!AC134&lt;Tidigare_värde!AC134,-1,1))*((Tidigare_värde!AC134+1)/(Tidigare_värde!AC134+1))*((pivå!AC134+1)/(pivå!AC134+1))</f>
        <v>1</v>
      </c>
      <c r="AY135" s="153">
        <f>IF(Pilar!$B135=1,IF(pivå!AD134&gt;Tidigare_värde!AD134,-1,1),IF(pivå!AD134&lt;Tidigare_värde!AD134,-1,1))*((Tidigare_värde!AD134+1)/(Tidigare_värde!AD134+1))*((pivå!AD134+1)/(pivå!AD134+1))</f>
        <v>1</v>
      </c>
      <c r="AZ135" s="25"/>
      <c r="BA135" s="25"/>
      <c r="BB135" s="25"/>
      <c r="BC135" s="25"/>
      <c r="BD135" s="25"/>
      <c r="BE135" s="25"/>
      <c r="BF135" s="25"/>
      <c r="BG135" s="18" t="e">
        <f t="shared" ref="BG135:BG198" si="22">IF(B135=1,1/0,LARGE(H135:AB135,7))</f>
        <v>#DIV/0!</v>
      </c>
      <c r="BH135" s="18">
        <f t="shared" ref="BH135:BH198" si="23">IF(B135=1,SMALL(H135:AB135,7),1/0)</f>
        <v>14.24</v>
      </c>
      <c r="BI135" s="19">
        <f t="shared" ref="BI135:BI166" si="24">IF(B135=1,SMALL(H135:AB135,14),SMALL(H135:AB135,14))</f>
        <v>15.29</v>
      </c>
      <c r="BJ135" s="19">
        <f t="shared" ref="BJ135:BJ198" si="25">IF(B135=1,SMALL(H135:AB135,8),LARGE(H135:AB135,14))</f>
        <v>14.5</v>
      </c>
      <c r="BK135" s="20"/>
      <c r="BL135" s="20"/>
      <c r="BM135" s="21">
        <f t="shared" si="20"/>
        <v>18.440000000000001</v>
      </c>
      <c r="BN135" s="22">
        <f t="shared" si="21"/>
        <v>12.16</v>
      </c>
    </row>
    <row r="136" spans="1:66" ht="10.5" customHeight="1">
      <c r="A136" s="116">
        <f t="shared" ref="A136:A199" si="26">AVERAGE(H136:AB136)</f>
        <v>84.892519047619061</v>
      </c>
      <c r="B136" s="105">
        <f>pivå!I135</f>
        <v>0</v>
      </c>
      <c r="C136" s="120" t="str">
        <f>pivå!G135</f>
        <v>(tom)</v>
      </c>
      <c r="D136" s="103">
        <f>pivå!C135</f>
        <v>0</v>
      </c>
      <c r="E136" s="112">
        <f>pivå!D135</f>
        <v>73</v>
      </c>
      <c r="F136" s="15" t="str">
        <f>pivå!F135</f>
        <v>Vård vid strokeenhet. Kvinnor</v>
      </c>
      <c r="G136" s="31">
        <f>pivå!AE135</f>
        <v>82.502700000000004</v>
      </c>
      <c r="H136" s="16">
        <f>pivå!J135</f>
        <v>70.936400000000006</v>
      </c>
      <c r="I136" s="16">
        <f>pivå!K135</f>
        <v>86.980599999999995</v>
      </c>
      <c r="J136" s="16">
        <f>pivå!L135</f>
        <v>88.121499999999997</v>
      </c>
      <c r="K136" s="16">
        <f>pivå!M135</f>
        <v>95.102000000000004</v>
      </c>
      <c r="L136" s="16">
        <f>pivå!N135</f>
        <v>81.299199999999999</v>
      </c>
      <c r="M136" s="16">
        <f>pivå!O135</f>
        <v>86.842100000000002</v>
      </c>
      <c r="N136" s="16">
        <f>pivå!P135</f>
        <v>92.857100000000003</v>
      </c>
      <c r="O136" s="16">
        <f>pivå!Q135</f>
        <v>75</v>
      </c>
      <c r="P136" s="16">
        <f>pivå!R135</f>
        <v>80.808099999999996</v>
      </c>
      <c r="Q136" s="16">
        <f>pivå!S135</f>
        <v>77.590500000000006</v>
      </c>
      <c r="R136" s="16">
        <f>pivå!T135</f>
        <v>89.766099999999994</v>
      </c>
      <c r="S136" s="16">
        <f>pivå!U135</f>
        <v>84.051299999999998</v>
      </c>
      <c r="T136" s="16">
        <f>pivå!V135</f>
        <v>82.519300000000001</v>
      </c>
      <c r="U136" s="16">
        <f>pivå!W135</f>
        <v>86.556600000000003</v>
      </c>
      <c r="V136" s="16">
        <f>pivå!X135</f>
        <v>84.842100000000002</v>
      </c>
      <c r="W136" s="16">
        <f>pivå!Y135</f>
        <v>80.044300000000007</v>
      </c>
      <c r="X136" s="16">
        <f>pivå!Z135</f>
        <v>86.177099999999996</v>
      </c>
      <c r="Y136" s="16">
        <f>pivå!AA135</f>
        <v>91.247299999999996</v>
      </c>
      <c r="Z136" s="16">
        <f>pivå!AB135</f>
        <v>74.1935</v>
      </c>
      <c r="AA136" s="16">
        <f>pivå!AC135</f>
        <v>95.061700000000002</v>
      </c>
      <c r="AB136" s="136">
        <f>pivå!AD135</f>
        <v>92.746099999999998</v>
      </c>
      <c r="AC136" s="149"/>
      <c r="AD136" s="154">
        <f>IF(Pilar!$B136=1,IF(pivå!AE135&gt;Tidigare_värde!AE135,-1,1),IF(pivå!AE135&lt;Tidigare_värde!AE135,-1,1))*((Tidigare_värde!AE135+1)/(Tidigare_värde!AE135+1))*((pivå!AE135+1)/(pivå!AE135+1))</f>
        <v>1</v>
      </c>
      <c r="AE136" s="153">
        <f>IF(Pilar!$B136=1,IF(pivå!J135&gt;Tidigare_värde!J135,-1,1),IF(pivå!J135&lt;Tidigare_värde!J135,-1,1))*((Tidigare_värde!J135+1)/(Tidigare_värde!J135+1))*((pivå!J135+1)/(pivå!J135+1))</f>
        <v>-1</v>
      </c>
      <c r="AF136" s="153">
        <f>IF(Pilar!$B136=1,IF(pivå!K135&gt;Tidigare_värde!K135,-1,1),IF(pivå!K135&lt;Tidigare_värde!K135,-1,1))*((Tidigare_värde!K135+1)/(Tidigare_värde!K135+1))*((pivå!K135+1)/(pivå!K135+1))</f>
        <v>1</v>
      </c>
      <c r="AG136" s="153">
        <f>IF(Pilar!$B136=1,IF(pivå!L135&gt;Tidigare_värde!L135,-1,1),IF(pivå!L135&lt;Tidigare_värde!L135,-1,1))*((Tidigare_värde!L135+1)/(Tidigare_värde!L135+1))*((pivå!L135+1)/(pivå!L135+1))</f>
        <v>1</v>
      </c>
      <c r="AH136" s="153">
        <f>IF(Pilar!$B136=1,IF(pivå!M135&gt;Tidigare_värde!M135,-1,1),IF(pivå!M135&lt;Tidigare_värde!M135,-1,1))*((Tidigare_värde!M135+1)/(Tidigare_värde!M135+1))*((pivå!M135+1)/(pivå!M135+1))</f>
        <v>1</v>
      </c>
      <c r="AI136" s="153">
        <f>IF(Pilar!$B136=1,IF(pivå!N135&gt;Tidigare_värde!N135,-1,1),IF(pivå!N135&lt;Tidigare_värde!N135,-1,1))*((Tidigare_värde!N135+1)/(Tidigare_värde!N135+1))*((pivå!N135+1)/(pivå!N135+1))</f>
        <v>1</v>
      </c>
      <c r="AJ136" s="153">
        <f>IF(Pilar!$B136=1,IF(pivå!O135&gt;Tidigare_värde!O135,-1,1),IF(pivå!O135&lt;Tidigare_värde!O135,-1,1))*((Tidigare_värde!O135+1)/(Tidigare_värde!O135+1))*((pivå!O135+1)/(pivå!O135+1))</f>
        <v>1</v>
      </c>
      <c r="AK136" s="153">
        <f>IF(Pilar!$B136=1,IF(pivå!P135&gt;Tidigare_värde!P135,-1,1),IF(pivå!P135&lt;Tidigare_värde!P135,-1,1))*((Tidigare_värde!P135+1)/(Tidigare_värde!P135+1))*((pivå!P135+1)/(pivå!P135+1))</f>
        <v>1</v>
      </c>
      <c r="AL136" s="153">
        <f>IF(Pilar!$B136=1,IF(pivå!Q135&gt;Tidigare_värde!Q135,-1,1),IF(pivå!Q135&lt;Tidigare_värde!Q135,-1,1))*((Tidigare_värde!Q135+1)/(Tidigare_värde!Q135+1))*((pivå!Q135+1)/(pivå!Q135+1))</f>
        <v>-1</v>
      </c>
      <c r="AM136" s="153">
        <f>IF(Pilar!$B136=1,IF(pivå!R135&gt;Tidigare_värde!R135,-1,1),IF(pivå!R135&lt;Tidigare_värde!R135,-1,1))*((Tidigare_värde!R135+1)/(Tidigare_värde!R135+1))*((pivå!R135+1)/(pivå!R135+1))</f>
        <v>-1</v>
      </c>
      <c r="AN136" s="153">
        <f>IF(Pilar!$B136=1,IF(pivå!S135&gt;Tidigare_värde!S135,-1,1),IF(pivå!S135&lt;Tidigare_värde!S135,-1,1))*((Tidigare_värde!S135+1)/(Tidigare_värde!S135+1))*((pivå!S135+1)/(pivå!S135+1))</f>
        <v>-1</v>
      </c>
      <c r="AO136" s="153">
        <f>IF(Pilar!$B136=1,IF(pivå!T135&gt;Tidigare_värde!T135,-1,1),IF(pivå!T135&lt;Tidigare_värde!T135,-1,1))*((Tidigare_värde!T135+1)/(Tidigare_värde!T135+1))*((pivå!T135+1)/(pivå!T135+1))</f>
        <v>1</v>
      </c>
      <c r="AP136" s="153">
        <f>IF(Pilar!$B136=1,IF(pivå!U135&gt;Tidigare_värde!U135,-1,1),IF(pivå!U135&lt;Tidigare_värde!U135,-1,1))*((Tidigare_värde!U135+1)/(Tidigare_värde!U135+1))*((pivå!U135+1)/(pivå!U135+1))</f>
        <v>1</v>
      </c>
      <c r="AQ136" s="153">
        <f>IF(Pilar!$B136=1,IF(pivå!V135&gt;Tidigare_värde!V135,-1,1),IF(pivå!V135&lt;Tidigare_värde!V135,-1,1))*((Tidigare_värde!V135+1)/(Tidigare_värde!V135+1))*((pivå!V135+1)/(pivå!V135+1))</f>
        <v>1</v>
      </c>
      <c r="AR136" s="153">
        <f>IF(Pilar!$B136=1,IF(pivå!W135&gt;Tidigare_värde!W135,-1,1),IF(pivå!W135&lt;Tidigare_värde!W135,-1,1))*((Tidigare_värde!W135+1)/(Tidigare_värde!W135+1))*((pivå!W135+1)/(pivå!W135+1))</f>
        <v>-1</v>
      </c>
      <c r="AS136" s="153">
        <f>IF(Pilar!$B136=1,IF(pivå!X135&gt;Tidigare_värde!X135,-1,1),IF(pivå!X135&lt;Tidigare_värde!X135,-1,1))*((Tidigare_värde!X135+1)/(Tidigare_värde!X135+1))*((pivå!X135+1)/(pivå!X135+1))</f>
        <v>1</v>
      </c>
      <c r="AT136" s="153">
        <f>IF(Pilar!$B136=1,IF(pivå!Y135&gt;Tidigare_värde!Y135,-1,1),IF(pivå!Y135&lt;Tidigare_värde!Y135,-1,1))*((Tidigare_värde!Y135+1)/(Tidigare_värde!Y135+1))*((pivå!Y135+1)/(pivå!Y135+1))</f>
        <v>1</v>
      </c>
      <c r="AU136" s="153">
        <f>IF(Pilar!$B136=1,IF(pivå!Z135&gt;Tidigare_värde!Z135,-1,1),IF(pivå!Z135&lt;Tidigare_värde!Z135,-1,1))*((Tidigare_värde!Z135+1)/(Tidigare_värde!Z135+1))*((pivå!Z135+1)/(pivå!Z135+1))</f>
        <v>1</v>
      </c>
      <c r="AV136" s="153">
        <f>IF(Pilar!$B136=1,IF(pivå!AA135&gt;Tidigare_värde!AA135,-1,1),IF(pivå!AA135&lt;Tidigare_värde!AA135,-1,1))*((Tidigare_värde!AA135+1)/(Tidigare_värde!AA135+1))*((pivå!AA135+1)/(pivå!AA135+1))</f>
        <v>1</v>
      </c>
      <c r="AW136" s="153">
        <f>IF(Pilar!$B136=1,IF(pivå!AB135&gt;Tidigare_värde!AB135,-1,1),IF(pivå!AB135&lt;Tidigare_värde!AB135,-1,1))*((Tidigare_värde!AB135+1)/(Tidigare_värde!AB135+1))*((pivå!AB135+1)/(pivå!AB135+1))</f>
        <v>1</v>
      </c>
      <c r="AX136" s="153">
        <f>IF(Pilar!$B136=1,IF(pivå!AC135&gt;Tidigare_värde!AC135,-1,1),IF(pivå!AC135&lt;Tidigare_värde!AC135,-1,1))*((Tidigare_värde!AC135+1)/(Tidigare_värde!AC135+1))*((pivå!AC135+1)/(pivå!AC135+1))</f>
        <v>1</v>
      </c>
      <c r="AY136" s="153">
        <f>IF(Pilar!$B136=1,IF(pivå!AD135&gt;Tidigare_värde!AD135,-1,1),IF(pivå!AD135&lt;Tidigare_värde!AD135,-1,1))*((Tidigare_värde!AD135+1)/(Tidigare_värde!AD135+1))*((pivå!AD135+1)/(pivå!AD135+1))</f>
        <v>1</v>
      </c>
      <c r="AZ136" s="25"/>
      <c r="BA136" s="25"/>
      <c r="BB136" s="25"/>
      <c r="BC136" s="25"/>
      <c r="BD136" s="25"/>
      <c r="BE136" s="25"/>
      <c r="BF136" s="25"/>
      <c r="BG136" s="18">
        <f t="shared" si="22"/>
        <v>88.121499999999997</v>
      </c>
      <c r="BH136" s="18" t="e">
        <f t="shared" si="23"/>
        <v>#DIV/0!</v>
      </c>
      <c r="BI136" s="19">
        <f t="shared" si="24"/>
        <v>86.980599999999995</v>
      </c>
      <c r="BJ136" s="19">
        <f t="shared" si="25"/>
        <v>82.519300000000001</v>
      </c>
      <c r="BK136" s="20"/>
      <c r="BL136" s="20"/>
      <c r="BM136" s="21">
        <f t="shared" si="20"/>
        <v>95.102000000000004</v>
      </c>
      <c r="BN136" s="22">
        <f t="shared" si="21"/>
        <v>70.936400000000006</v>
      </c>
    </row>
    <row r="137" spans="1:66" ht="10.5" customHeight="1">
      <c r="A137" s="116">
        <f t="shared" si="26"/>
        <v>86.509599999999992</v>
      </c>
      <c r="B137" s="105">
        <f>pivå!I136</f>
        <v>0</v>
      </c>
      <c r="C137" s="120" t="str">
        <f>pivå!G136</f>
        <v>(tom)</v>
      </c>
      <c r="D137" s="103">
        <f>pivå!C136</f>
        <v>0</v>
      </c>
      <c r="E137" s="112">
        <f>pivå!D136</f>
        <v>0</v>
      </c>
      <c r="F137" s="15" t="str">
        <f>pivå!F136</f>
        <v>Vård vid strokeenhet. Män</v>
      </c>
      <c r="G137" s="31">
        <f>pivå!AE136</f>
        <v>84.911900000000003</v>
      </c>
      <c r="H137" s="16">
        <f>pivå!J136</f>
        <v>78.254599999999996</v>
      </c>
      <c r="I137" s="16">
        <f>pivå!K136</f>
        <v>87.755099999999999</v>
      </c>
      <c r="J137" s="16">
        <f>pivå!L136</f>
        <v>91.340800000000002</v>
      </c>
      <c r="K137" s="16">
        <f>pivå!M136</f>
        <v>95.229399999999998</v>
      </c>
      <c r="L137" s="16">
        <f>pivå!N136</f>
        <v>85.573099999999997</v>
      </c>
      <c r="M137" s="16">
        <f>pivå!O136</f>
        <v>91.194999999999993</v>
      </c>
      <c r="N137" s="16">
        <f>pivå!P136</f>
        <v>93.989099999999993</v>
      </c>
      <c r="O137" s="16">
        <f>pivå!Q136</f>
        <v>73.912999999999997</v>
      </c>
      <c r="P137" s="16">
        <f>pivå!R136</f>
        <v>88.796700000000001</v>
      </c>
      <c r="Q137" s="16">
        <f>pivå!S136</f>
        <v>79.243099999999998</v>
      </c>
      <c r="R137" s="16">
        <f>pivå!T136</f>
        <v>90.860200000000006</v>
      </c>
      <c r="S137" s="16">
        <f>pivå!U136</f>
        <v>86.2346</v>
      </c>
      <c r="T137" s="16">
        <f>pivå!V136</f>
        <v>79.569900000000004</v>
      </c>
      <c r="U137" s="16">
        <f>pivå!W136</f>
        <v>87.5</v>
      </c>
      <c r="V137" s="16">
        <f>pivå!X136</f>
        <v>86.240799999999993</v>
      </c>
      <c r="W137" s="16">
        <f>pivå!Y136</f>
        <v>81.144099999999995</v>
      </c>
      <c r="X137" s="16">
        <f>pivå!Z136</f>
        <v>85.558000000000007</v>
      </c>
      <c r="Y137" s="16">
        <f>pivå!AA136</f>
        <v>91.962199999999996</v>
      </c>
      <c r="Z137" s="16">
        <f>pivå!AB136</f>
        <v>78.095200000000006</v>
      </c>
      <c r="AA137" s="16">
        <f>pivå!AC136</f>
        <v>93.693700000000007</v>
      </c>
      <c r="AB137" s="136">
        <f>pivå!AD136</f>
        <v>90.552999999999997</v>
      </c>
      <c r="AC137" s="149"/>
      <c r="AD137" s="154">
        <f>IF(Pilar!$B137=1,IF(pivå!AE136&gt;Tidigare_värde!AE136,-1,1),IF(pivå!AE136&lt;Tidigare_värde!AE136,-1,1))*((Tidigare_värde!AE136+1)/(Tidigare_värde!AE136+1))*((pivå!AE136+1)/(pivå!AE136+1))</f>
        <v>1</v>
      </c>
      <c r="AE137" s="153">
        <f>IF(Pilar!$B137=1,IF(pivå!J136&gt;Tidigare_värde!J136,-1,1),IF(pivå!J136&lt;Tidigare_värde!J136,-1,1))*((Tidigare_värde!J136+1)/(Tidigare_värde!J136+1))*((pivå!J136+1)/(pivå!J136+1))</f>
        <v>1</v>
      </c>
      <c r="AF137" s="153">
        <f>IF(Pilar!$B137=1,IF(pivå!K136&gt;Tidigare_värde!K136,-1,1),IF(pivå!K136&lt;Tidigare_värde!K136,-1,1))*((Tidigare_värde!K136+1)/(Tidigare_värde!K136+1))*((pivå!K136+1)/(pivå!K136+1))</f>
        <v>1</v>
      </c>
      <c r="AG137" s="153">
        <f>IF(Pilar!$B137=1,IF(pivå!L136&gt;Tidigare_värde!L136,-1,1),IF(pivå!L136&lt;Tidigare_värde!L136,-1,1))*((Tidigare_värde!L136+1)/(Tidigare_värde!L136+1))*((pivå!L136+1)/(pivå!L136+1))</f>
        <v>1</v>
      </c>
      <c r="AH137" s="153">
        <f>IF(Pilar!$B137=1,IF(pivå!M136&gt;Tidigare_värde!M136,-1,1),IF(pivå!M136&lt;Tidigare_värde!M136,-1,1))*((Tidigare_värde!M136+1)/(Tidigare_värde!M136+1))*((pivå!M136+1)/(pivå!M136+1))</f>
        <v>1</v>
      </c>
      <c r="AI137" s="153">
        <f>IF(Pilar!$B137=1,IF(pivå!N136&gt;Tidigare_värde!N136,-1,1),IF(pivå!N136&lt;Tidigare_värde!N136,-1,1))*((Tidigare_värde!N136+1)/(Tidigare_värde!N136+1))*((pivå!N136+1)/(pivå!N136+1))</f>
        <v>1</v>
      </c>
      <c r="AJ137" s="153">
        <f>IF(Pilar!$B137=1,IF(pivå!O136&gt;Tidigare_värde!O136,-1,1),IF(pivå!O136&lt;Tidigare_värde!O136,-1,1))*((Tidigare_värde!O136+1)/(Tidigare_värde!O136+1))*((pivå!O136+1)/(pivå!O136+1))</f>
        <v>1</v>
      </c>
      <c r="AK137" s="153">
        <f>IF(Pilar!$B137=1,IF(pivå!P136&gt;Tidigare_värde!P136,-1,1),IF(pivå!P136&lt;Tidigare_värde!P136,-1,1))*((Tidigare_värde!P136+1)/(Tidigare_värde!P136+1))*((pivå!P136+1)/(pivå!P136+1))</f>
        <v>1</v>
      </c>
      <c r="AL137" s="153">
        <f>IF(Pilar!$B137=1,IF(pivå!Q136&gt;Tidigare_värde!Q136,-1,1),IF(pivå!Q136&lt;Tidigare_värde!Q136,-1,1))*((Tidigare_värde!Q136+1)/(Tidigare_värde!Q136+1))*((pivå!Q136+1)/(pivå!Q136+1))</f>
        <v>-1</v>
      </c>
      <c r="AM137" s="153">
        <f>IF(Pilar!$B137=1,IF(pivå!R136&gt;Tidigare_värde!R136,-1,1),IF(pivå!R136&lt;Tidigare_värde!R136,-1,1))*((Tidigare_värde!R136+1)/(Tidigare_värde!R136+1))*((pivå!R136+1)/(pivå!R136+1))</f>
        <v>1</v>
      </c>
      <c r="AN137" s="153">
        <f>IF(Pilar!$B137=1,IF(pivå!S136&gt;Tidigare_värde!S136,-1,1),IF(pivå!S136&lt;Tidigare_värde!S136,-1,1))*((Tidigare_värde!S136+1)/(Tidigare_värde!S136+1))*((pivå!S136+1)/(pivå!S136+1))</f>
        <v>-1</v>
      </c>
      <c r="AO137" s="153">
        <f>IF(Pilar!$B137=1,IF(pivå!T136&gt;Tidigare_värde!T136,-1,1),IF(pivå!T136&lt;Tidigare_värde!T136,-1,1))*((Tidigare_värde!T136+1)/(Tidigare_värde!T136+1))*((pivå!T136+1)/(pivå!T136+1))</f>
        <v>1</v>
      </c>
      <c r="AP137" s="153">
        <f>IF(Pilar!$B137=1,IF(pivå!U136&gt;Tidigare_värde!U136,-1,1),IF(pivå!U136&lt;Tidigare_värde!U136,-1,1))*((Tidigare_värde!U136+1)/(Tidigare_värde!U136+1))*((pivå!U136+1)/(pivå!U136+1))</f>
        <v>1</v>
      </c>
      <c r="AQ137" s="153">
        <f>IF(Pilar!$B137=1,IF(pivå!V136&gt;Tidigare_värde!V136,-1,1),IF(pivå!V136&lt;Tidigare_värde!V136,-1,1))*((Tidigare_värde!V136+1)/(Tidigare_värde!V136+1))*((pivå!V136+1)/(pivå!V136+1))</f>
        <v>-1</v>
      </c>
      <c r="AR137" s="153">
        <f>IF(Pilar!$B137=1,IF(pivå!W136&gt;Tidigare_värde!W136,-1,1),IF(pivå!W136&lt;Tidigare_värde!W136,-1,1))*((Tidigare_värde!W136+1)/(Tidigare_värde!W136+1))*((pivå!W136+1)/(pivå!W136+1))</f>
        <v>-1</v>
      </c>
      <c r="AS137" s="153">
        <f>IF(Pilar!$B137=1,IF(pivå!X136&gt;Tidigare_värde!X136,-1,1),IF(pivå!X136&lt;Tidigare_värde!X136,-1,1))*((Tidigare_värde!X136+1)/(Tidigare_värde!X136+1))*((pivå!X136+1)/(pivå!X136+1))</f>
        <v>1</v>
      </c>
      <c r="AT137" s="153">
        <f>IF(Pilar!$B137=1,IF(pivå!Y136&gt;Tidigare_värde!Y136,-1,1),IF(pivå!Y136&lt;Tidigare_värde!Y136,-1,1))*((Tidigare_värde!Y136+1)/(Tidigare_värde!Y136+1))*((pivå!Y136+1)/(pivå!Y136+1))</f>
        <v>1</v>
      </c>
      <c r="AU137" s="153">
        <f>IF(Pilar!$B137=1,IF(pivå!Z136&gt;Tidigare_värde!Z136,-1,1),IF(pivå!Z136&lt;Tidigare_värde!Z136,-1,1))*((Tidigare_värde!Z136+1)/(Tidigare_värde!Z136+1))*((pivå!Z136+1)/(pivå!Z136+1))</f>
        <v>1</v>
      </c>
      <c r="AV137" s="153">
        <f>IF(Pilar!$B137=1,IF(pivå!AA136&gt;Tidigare_värde!AA136,-1,1),IF(pivå!AA136&lt;Tidigare_värde!AA136,-1,1))*((Tidigare_värde!AA136+1)/(Tidigare_värde!AA136+1))*((pivå!AA136+1)/(pivå!AA136+1))</f>
        <v>-1</v>
      </c>
      <c r="AW137" s="153">
        <f>IF(Pilar!$B137=1,IF(pivå!AB136&gt;Tidigare_värde!AB136,-1,1),IF(pivå!AB136&lt;Tidigare_värde!AB136,-1,1))*((Tidigare_värde!AB136+1)/(Tidigare_värde!AB136+1))*((pivå!AB136+1)/(pivå!AB136+1))</f>
        <v>-1</v>
      </c>
      <c r="AX137" s="153">
        <f>IF(Pilar!$B137=1,IF(pivå!AC136&gt;Tidigare_värde!AC136,-1,1),IF(pivå!AC136&lt;Tidigare_värde!AC136,-1,1))*((Tidigare_värde!AC136+1)/(Tidigare_värde!AC136+1))*((pivå!AC136+1)/(pivå!AC136+1))</f>
        <v>1</v>
      </c>
      <c r="AY137" s="153">
        <f>IF(Pilar!$B137=1,IF(pivå!AD136&gt;Tidigare_värde!AD136,-1,1),IF(pivå!AD136&lt;Tidigare_värde!AD136,-1,1))*((Tidigare_värde!AD136+1)/(Tidigare_värde!AD136+1))*((pivå!AD136+1)/(pivå!AD136+1))</f>
        <v>-1</v>
      </c>
      <c r="AZ137" s="25"/>
      <c r="BA137" s="25"/>
      <c r="BB137" s="25"/>
      <c r="BC137" s="25"/>
      <c r="BD137" s="25"/>
      <c r="BE137" s="25"/>
      <c r="BF137" s="25"/>
      <c r="BG137" s="18">
        <f t="shared" si="22"/>
        <v>90.860200000000006</v>
      </c>
      <c r="BH137" s="18" t="e">
        <f t="shared" si="23"/>
        <v>#DIV/0!</v>
      </c>
      <c r="BI137" s="19">
        <f t="shared" si="24"/>
        <v>90.552999999999997</v>
      </c>
      <c r="BJ137" s="19">
        <f t="shared" si="25"/>
        <v>85.573099999999997</v>
      </c>
      <c r="BK137" s="20"/>
      <c r="BL137" s="20"/>
      <c r="BM137" s="21">
        <f t="shared" si="20"/>
        <v>95.229399999999998</v>
      </c>
      <c r="BN137" s="22">
        <f t="shared" si="21"/>
        <v>73.912999999999997</v>
      </c>
    </row>
    <row r="138" spans="1:66" ht="10.5" customHeight="1">
      <c r="A138" s="116">
        <f t="shared" si="26"/>
        <v>85.722552380952379</v>
      </c>
      <c r="B138" s="105">
        <f>pivå!I137</f>
        <v>0</v>
      </c>
      <c r="C138" s="120" t="str">
        <f>pivå!G137</f>
        <v>(tom)</v>
      </c>
      <c r="D138" s="103">
        <f>pivå!C137</f>
        <v>0</v>
      </c>
      <c r="E138" s="112">
        <f>pivå!D137</f>
        <v>0</v>
      </c>
      <c r="F138" s="15" t="str">
        <f>pivå!F137</f>
        <v>Vård vid strokeenhet</v>
      </c>
      <c r="G138" s="31">
        <f>pivå!AE137</f>
        <v>83.731999999999999</v>
      </c>
      <c r="H138" s="16">
        <f>pivå!J137</f>
        <v>74.606999999999999</v>
      </c>
      <c r="I138" s="16">
        <f>pivå!K137</f>
        <v>87.383799999999994</v>
      </c>
      <c r="J138" s="16">
        <f>pivå!L137</f>
        <v>89.722200000000001</v>
      </c>
      <c r="K138" s="16">
        <f>pivå!M137</f>
        <v>95.1691</v>
      </c>
      <c r="L138" s="16">
        <f>pivå!N137</f>
        <v>83.432000000000002</v>
      </c>
      <c r="M138" s="16">
        <f>pivå!O137</f>
        <v>89.067499999999995</v>
      </c>
      <c r="N138" s="16">
        <f>pivå!P137</f>
        <v>93.459299999999999</v>
      </c>
      <c r="O138" s="16">
        <f>pivå!Q137</f>
        <v>74.482799999999997</v>
      </c>
      <c r="P138" s="16">
        <f>pivå!R137</f>
        <v>85.193600000000004</v>
      </c>
      <c r="Q138" s="16">
        <f>pivå!S137</f>
        <v>78.439099999999996</v>
      </c>
      <c r="R138" s="16">
        <f>pivå!T137</f>
        <v>90.336100000000002</v>
      </c>
      <c r="S138" s="16">
        <f>pivå!U137</f>
        <v>85.186999999999998</v>
      </c>
      <c r="T138" s="16">
        <f>pivå!V137</f>
        <v>80.913300000000007</v>
      </c>
      <c r="U138" s="16">
        <f>pivå!W137</f>
        <v>87.009799999999998</v>
      </c>
      <c r="V138" s="16">
        <f>pivå!X137</f>
        <v>85.487499999999997</v>
      </c>
      <c r="W138" s="16">
        <f>pivå!Y137</f>
        <v>80.606700000000004</v>
      </c>
      <c r="X138" s="16">
        <f>pivå!Z137</f>
        <v>85.869600000000005</v>
      </c>
      <c r="Y138" s="16">
        <f>pivå!AA137</f>
        <v>91.590900000000005</v>
      </c>
      <c r="Z138" s="16">
        <f>pivå!AB137</f>
        <v>76.262600000000006</v>
      </c>
      <c r="AA138" s="16">
        <f>pivå!AC137</f>
        <v>94.368300000000005</v>
      </c>
      <c r="AB138" s="136">
        <f>pivå!AD137</f>
        <v>91.585400000000007</v>
      </c>
      <c r="AC138" s="149"/>
      <c r="AD138" s="154">
        <f>IF(Pilar!$B138=1,IF(pivå!AE137&gt;Tidigare_värde!AE137,-1,1),IF(pivå!AE137&lt;Tidigare_värde!AE137,-1,1))*((Tidigare_värde!AE137+1)/(Tidigare_värde!AE137+1))*((pivå!AE137+1)/(pivå!AE137+1))</f>
        <v>1</v>
      </c>
      <c r="AE138" s="153">
        <f>IF(Pilar!$B138=1,IF(pivå!J137&gt;Tidigare_värde!J137,-1,1),IF(pivå!J137&lt;Tidigare_värde!J137,-1,1))*((Tidigare_värde!J137+1)/(Tidigare_värde!J137+1))*((pivå!J137+1)/(pivå!J137+1))</f>
        <v>1</v>
      </c>
      <c r="AF138" s="153">
        <f>IF(Pilar!$B138=1,IF(pivå!K137&gt;Tidigare_värde!K137,-1,1),IF(pivå!K137&lt;Tidigare_värde!K137,-1,1))*((Tidigare_värde!K137+1)/(Tidigare_värde!K137+1))*((pivå!K137+1)/(pivå!K137+1))</f>
        <v>1</v>
      </c>
      <c r="AG138" s="153">
        <f>IF(Pilar!$B138=1,IF(pivå!L137&gt;Tidigare_värde!L137,-1,1),IF(pivå!L137&lt;Tidigare_värde!L137,-1,1))*((Tidigare_värde!L137+1)/(Tidigare_värde!L137+1))*((pivå!L137+1)/(pivå!L137+1))</f>
        <v>1</v>
      </c>
      <c r="AH138" s="153">
        <f>IF(Pilar!$B138=1,IF(pivå!M137&gt;Tidigare_värde!M137,-1,1),IF(pivå!M137&lt;Tidigare_värde!M137,-1,1))*((Tidigare_värde!M137+1)/(Tidigare_värde!M137+1))*((pivå!M137+1)/(pivå!M137+1))</f>
        <v>1</v>
      </c>
      <c r="AI138" s="153">
        <f>IF(Pilar!$B138=1,IF(pivå!N137&gt;Tidigare_värde!N137,-1,1),IF(pivå!N137&lt;Tidigare_värde!N137,-1,1))*((Tidigare_värde!N137+1)/(Tidigare_värde!N137+1))*((pivå!N137+1)/(pivå!N137+1))</f>
        <v>1</v>
      </c>
      <c r="AJ138" s="153">
        <f>IF(Pilar!$B138=1,IF(pivå!O137&gt;Tidigare_värde!O137,-1,1),IF(pivå!O137&lt;Tidigare_värde!O137,-1,1))*((Tidigare_värde!O137+1)/(Tidigare_värde!O137+1))*((pivå!O137+1)/(pivå!O137+1))</f>
        <v>1</v>
      </c>
      <c r="AK138" s="153">
        <f>IF(Pilar!$B138=1,IF(pivå!P137&gt;Tidigare_värde!P137,-1,1),IF(pivå!P137&lt;Tidigare_värde!P137,-1,1))*((Tidigare_värde!P137+1)/(Tidigare_värde!P137+1))*((pivå!P137+1)/(pivå!P137+1))</f>
        <v>1</v>
      </c>
      <c r="AL138" s="153">
        <f>IF(Pilar!$B138=1,IF(pivå!Q137&gt;Tidigare_värde!Q137,-1,1),IF(pivå!Q137&lt;Tidigare_värde!Q137,-1,1))*((Tidigare_värde!Q137+1)/(Tidigare_värde!Q137+1))*((pivå!Q137+1)/(pivå!Q137+1))</f>
        <v>-1</v>
      </c>
      <c r="AM138" s="153">
        <f>IF(Pilar!$B138=1,IF(pivå!R137&gt;Tidigare_värde!R137,-1,1),IF(pivå!R137&lt;Tidigare_värde!R137,-1,1))*((Tidigare_värde!R137+1)/(Tidigare_värde!R137+1))*((pivå!R137+1)/(pivå!R137+1))</f>
        <v>1</v>
      </c>
      <c r="AN138" s="153">
        <f>IF(Pilar!$B138=1,IF(pivå!S137&gt;Tidigare_värde!S137,-1,1),IF(pivå!S137&lt;Tidigare_värde!S137,-1,1))*((Tidigare_värde!S137+1)/(Tidigare_värde!S137+1))*((pivå!S137+1)/(pivå!S137+1))</f>
        <v>-1</v>
      </c>
      <c r="AO138" s="153">
        <f>IF(Pilar!$B138=1,IF(pivå!T137&gt;Tidigare_värde!T137,-1,1),IF(pivå!T137&lt;Tidigare_värde!T137,-1,1))*((Tidigare_värde!T137+1)/(Tidigare_värde!T137+1))*((pivå!T137+1)/(pivå!T137+1))</f>
        <v>1</v>
      </c>
      <c r="AP138" s="153">
        <f>IF(Pilar!$B138=1,IF(pivå!U137&gt;Tidigare_värde!U137,-1,1),IF(pivå!U137&lt;Tidigare_värde!U137,-1,1))*((Tidigare_värde!U137+1)/(Tidigare_värde!U137+1))*((pivå!U137+1)/(pivå!U137+1))</f>
        <v>1</v>
      </c>
      <c r="AQ138" s="153">
        <f>IF(Pilar!$B138=1,IF(pivå!V137&gt;Tidigare_värde!V137,-1,1),IF(pivå!V137&lt;Tidigare_värde!V137,-1,1))*((Tidigare_värde!V137+1)/(Tidigare_värde!V137+1))*((pivå!V137+1)/(pivå!V137+1))</f>
        <v>1</v>
      </c>
      <c r="AR138" s="153">
        <f>IF(Pilar!$B138=1,IF(pivå!W137&gt;Tidigare_värde!W137,-1,1),IF(pivå!W137&lt;Tidigare_värde!W137,-1,1))*((Tidigare_värde!W137+1)/(Tidigare_värde!W137+1))*((pivå!W137+1)/(pivå!W137+1))</f>
        <v>-1</v>
      </c>
      <c r="AS138" s="153">
        <f>IF(Pilar!$B138=1,IF(pivå!X137&gt;Tidigare_värde!X137,-1,1),IF(pivå!X137&lt;Tidigare_värde!X137,-1,1))*((Tidigare_värde!X137+1)/(Tidigare_värde!X137+1))*((pivå!X137+1)/(pivå!X137+1))</f>
        <v>1</v>
      </c>
      <c r="AT138" s="153">
        <f>IF(Pilar!$B138=1,IF(pivå!Y137&gt;Tidigare_värde!Y137,-1,1),IF(pivå!Y137&lt;Tidigare_värde!Y137,-1,1))*((Tidigare_värde!Y137+1)/(Tidigare_värde!Y137+1))*((pivå!Y137+1)/(pivå!Y137+1))</f>
        <v>1</v>
      </c>
      <c r="AU138" s="153">
        <f>IF(Pilar!$B138=1,IF(pivå!Z137&gt;Tidigare_värde!Z137,-1,1),IF(pivå!Z137&lt;Tidigare_värde!Z137,-1,1))*((Tidigare_värde!Z137+1)/(Tidigare_värde!Z137+1))*((pivå!Z137+1)/(pivå!Z137+1))</f>
        <v>1</v>
      </c>
      <c r="AV138" s="153">
        <f>IF(Pilar!$B138=1,IF(pivå!AA137&gt;Tidigare_värde!AA137,-1,1),IF(pivå!AA137&lt;Tidigare_värde!AA137,-1,1))*((Tidigare_värde!AA137+1)/(Tidigare_värde!AA137+1))*((pivå!AA137+1)/(pivå!AA137+1))</f>
        <v>1</v>
      </c>
      <c r="AW138" s="153">
        <f>IF(Pilar!$B138=1,IF(pivå!AB137&gt;Tidigare_värde!AB137,-1,1),IF(pivå!AB137&lt;Tidigare_värde!AB137,-1,1))*((Tidigare_värde!AB137+1)/(Tidigare_värde!AB137+1))*((pivå!AB137+1)/(pivå!AB137+1))</f>
        <v>1</v>
      </c>
      <c r="AX138" s="153">
        <f>IF(Pilar!$B138=1,IF(pivå!AC137&gt;Tidigare_värde!AC137,-1,1),IF(pivå!AC137&lt;Tidigare_värde!AC137,-1,1))*((Tidigare_värde!AC137+1)/(Tidigare_värde!AC137+1))*((pivå!AC137+1)/(pivå!AC137+1))</f>
        <v>1</v>
      </c>
      <c r="AY138" s="153">
        <f>IF(Pilar!$B138=1,IF(pivå!AD137&gt;Tidigare_värde!AD137,-1,1),IF(pivå!AD137&lt;Tidigare_värde!AD137,-1,1))*((Tidigare_värde!AD137+1)/(Tidigare_värde!AD137+1))*((pivå!AD137+1)/(pivå!AD137+1))</f>
        <v>-1</v>
      </c>
      <c r="AZ138" s="25"/>
      <c r="BA138" s="25"/>
      <c r="BB138" s="25"/>
      <c r="BC138" s="25"/>
      <c r="BD138" s="25"/>
      <c r="BE138" s="25"/>
      <c r="BF138" s="25"/>
      <c r="BG138" s="18">
        <f t="shared" si="22"/>
        <v>89.722200000000001</v>
      </c>
      <c r="BH138" s="18" t="e">
        <f t="shared" si="23"/>
        <v>#DIV/0!</v>
      </c>
      <c r="BI138" s="19">
        <f t="shared" si="24"/>
        <v>89.067499999999995</v>
      </c>
      <c r="BJ138" s="19">
        <f t="shared" si="25"/>
        <v>85.186999999999998</v>
      </c>
      <c r="BK138" s="20"/>
      <c r="BL138" s="20"/>
      <c r="BM138" s="21">
        <f t="shared" si="20"/>
        <v>95.1691</v>
      </c>
      <c r="BN138" s="22">
        <f t="shared" si="21"/>
        <v>74.482799999999997</v>
      </c>
    </row>
    <row r="139" spans="1:66" ht="10.5" customHeight="1">
      <c r="A139" s="116">
        <f t="shared" si="26"/>
        <v>7.6382430639523822</v>
      </c>
      <c r="B139" s="105">
        <f>pivå!I138</f>
        <v>0</v>
      </c>
      <c r="C139" s="120" t="str">
        <f>pivå!G138</f>
        <v>Ny</v>
      </c>
      <c r="D139" s="103">
        <f>pivå!C138</f>
        <v>0</v>
      </c>
      <c r="E139" s="112">
        <f>pivå!D138</f>
        <v>74</v>
      </c>
      <c r="F139" s="15" t="str">
        <f>pivå!F138</f>
        <v>Trombolysbehandling vid stroke. Kvinnor</v>
      </c>
      <c r="G139" s="31">
        <f>pivå!AE138</f>
        <v>7.3766816139999998</v>
      </c>
      <c r="H139" s="16">
        <f>pivå!J138</f>
        <v>9.4339622639999998</v>
      </c>
      <c r="I139" s="16">
        <f>pivå!K138</f>
        <v>7.5</v>
      </c>
      <c r="J139" s="16">
        <f>pivå!L138</f>
        <v>6.25</v>
      </c>
      <c r="K139" s="16">
        <f>pivå!M138</f>
        <v>2.8248587569999999</v>
      </c>
      <c r="L139" s="16">
        <f>pivå!N138</f>
        <v>6.6298342540000004</v>
      </c>
      <c r="M139" s="16">
        <f>pivå!O138</f>
        <v>5.1724137929999996</v>
      </c>
      <c r="N139" s="16">
        <f>pivå!P138</f>
        <v>1.818181818</v>
      </c>
      <c r="O139" s="16">
        <f>pivå!Q138</f>
        <v>24.137931030000001</v>
      </c>
      <c r="P139" s="16">
        <f>pivå!R138</f>
        <v>6.153846154</v>
      </c>
      <c r="Q139" s="16">
        <f>pivå!S138</f>
        <v>7.7175697870000004</v>
      </c>
      <c r="R139" s="16">
        <f>pivå!T138</f>
        <v>5.263157895</v>
      </c>
      <c r="S139" s="16">
        <f>pivå!U138</f>
        <v>7.4285714289999998</v>
      </c>
      <c r="T139" s="16">
        <f>pivå!V138</f>
        <v>8.3333333330000006</v>
      </c>
      <c r="U139" s="16">
        <f>pivå!W138</f>
        <v>3.9473684210000002</v>
      </c>
      <c r="V139" s="16">
        <f>pivå!X138</f>
        <v>3.8251366120000001</v>
      </c>
      <c r="W139" s="16">
        <f>pivå!Y138</f>
        <v>4.375</v>
      </c>
      <c r="X139" s="16">
        <f>pivå!Z138</f>
        <v>5.9523809520000004</v>
      </c>
      <c r="Y139" s="16">
        <f>pivå!AA138</f>
        <v>7.1794871789999997</v>
      </c>
      <c r="Z139" s="16">
        <f>pivå!AB138</f>
        <v>11.688311690000001</v>
      </c>
      <c r="AA139" s="16">
        <f>pivå!AC138</f>
        <v>15.09433962</v>
      </c>
      <c r="AB139" s="136">
        <f>pivå!AD138</f>
        <v>9.6774193549999996</v>
      </c>
      <c r="AC139" s="149"/>
      <c r="AD139" s="154">
        <f>IF(Pilar!$B139=1,IF(pivå!AE138&gt;Tidigare_värde!AE138,-1,1),IF(pivå!AE138&lt;Tidigare_värde!AE138,-1,1))*((Tidigare_värde!AE138+1)/(Tidigare_värde!AE138+1))*((pivå!AE138+1)/(pivå!AE138+1))</f>
        <v>1</v>
      </c>
      <c r="AE139" s="153">
        <f>IF(Pilar!$B139=1,IF(pivå!J138&gt;Tidigare_värde!J138,-1,1),IF(pivå!J138&lt;Tidigare_värde!J138,-1,1))*((Tidigare_värde!J138+1)/(Tidigare_värde!J138+1))*((pivå!J138+1)/(pivå!J138+1))</f>
        <v>1</v>
      </c>
      <c r="AF139" s="153">
        <f>IF(Pilar!$B139=1,IF(pivå!K138&gt;Tidigare_värde!K138,-1,1),IF(pivå!K138&lt;Tidigare_värde!K138,-1,1))*((Tidigare_värde!K138+1)/(Tidigare_värde!K138+1))*((pivå!K138+1)/(pivå!K138+1))</f>
        <v>1</v>
      </c>
      <c r="AG139" s="153">
        <f>IF(Pilar!$B139=1,IF(pivå!L138&gt;Tidigare_värde!L138,-1,1),IF(pivå!L138&lt;Tidigare_värde!L138,-1,1))*((Tidigare_värde!L138+1)/(Tidigare_värde!L138+1))*((pivå!L138+1)/(pivå!L138+1))</f>
        <v>1</v>
      </c>
      <c r="AH139" s="153">
        <f>IF(Pilar!$B139=1,IF(pivå!M138&gt;Tidigare_värde!M138,-1,1),IF(pivå!M138&lt;Tidigare_värde!M138,-1,1))*((Tidigare_värde!M138+1)/(Tidigare_värde!M138+1))*((pivå!M138+1)/(pivå!M138+1))</f>
        <v>1</v>
      </c>
      <c r="AI139" s="153">
        <f>IF(Pilar!$B139=1,IF(pivå!N138&gt;Tidigare_värde!N138,-1,1),IF(pivå!N138&lt;Tidigare_värde!N138,-1,1))*((Tidigare_värde!N138+1)/(Tidigare_värde!N138+1))*((pivå!N138+1)/(pivå!N138+1))</f>
        <v>1</v>
      </c>
      <c r="AJ139" s="153">
        <f>IF(Pilar!$B139=1,IF(pivå!O138&gt;Tidigare_värde!O138,-1,1),IF(pivå!O138&lt;Tidigare_värde!O138,-1,1))*((Tidigare_värde!O138+1)/(Tidigare_värde!O138+1))*((pivå!O138+1)/(pivå!O138+1))</f>
        <v>1</v>
      </c>
      <c r="AK139" s="153">
        <f>IF(Pilar!$B139=1,IF(pivå!P138&gt;Tidigare_värde!P138,-1,1),IF(pivå!P138&lt;Tidigare_värde!P138,-1,1))*((Tidigare_värde!P138+1)/(Tidigare_värde!P138+1))*((pivå!P138+1)/(pivå!P138+1))</f>
        <v>-1</v>
      </c>
      <c r="AL139" s="153">
        <f>IF(Pilar!$B139=1,IF(pivå!Q138&gt;Tidigare_värde!Q138,-1,1),IF(pivå!Q138&lt;Tidigare_värde!Q138,-1,1))*((Tidigare_värde!Q138+1)/(Tidigare_värde!Q138+1))*((pivå!Q138+1)/(pivå!Q138+1))</f>
        <v>1</v>
      </c>
      <c r="AM139" s="153">
        <f>IF(Pilar!$B139=1,IF(pivå!R138&gt;Tidigare_värde!R138,-1,1),IF(pivå!R138&lt;Tidigare_värde!R138,-1,1))*((Tidigare_värde!R138+1)/(Tidigare_värde!R138+1))*((pivå!R138+1)/(pivå!R138+1))</f>
        <v>1</v>
      </c>
      <c r="AN139" s="153">
        <f>IF(Pilar!$B139=1,IF(pivå!S138&gt;Tidigare_värde!S138,-1,1),IF(pivå!S138&lt;Tidigare_värde!S138,-1,1))*((Tidigare_värde!S138+1)/(Tidigare_värde!S138+1))*((pivå!S138+1)/(pivå!S138+1))</f>
        <v>1</v>
      </c>
      <c r="AO139" s="153">
        <f>IF(Pilar!$B139=1,IF(pivå!T138&gt;Tidigare_värde!T138,-1,1),IF(pivå!T138&lt;Tidigare_värde!T138,-1,1))*((Tidigare_värde!T138+1)/(Tidigare_värde!T138+1))*((pivå!T138+1)/(pivå!T138+1))</f>
        <v>1</v>
      </c>
      <c r="AP139" s="153">
        <f>IF(Pilar!$B139=1,IF(pivå!U138&gt;Tidigare_värde!U138,-1,1),IF(pivå!U138&lt;Tidigare_värde!U138,-1,1))*((Tidigare_värde!U138+1)/(Tidigare_värde!U138+1))*((pivå!U138+1)/(pivå!U138+1))</f>
        <v>1</v>
      </c>
      <c r="AQ139" s="153">
        <f>IF(Pilar!$B139=1,IF(pivå!V138&gt;Tidigare_värde!V138,-1,1),IF(pivå!V138&lt;Tidigare_värde!V138,-1,1))*((Tidigare_värde!V138+1)/(Tidigare_värde!V138+1))*((pivå!V138+1)/(pivå!V138+1))</f>
        <v>1</v>
      </c>
      <c r="AR139" s="153">
        <f>IF(Pilar!$B139=1,IF(pivå!W138&gt;Tidigare_värde!W138,-1,1),IF(pivå!W138&lt;Tidigare_värde!W138,-1,1))*((Tidigare_värde!W138+1)/(Tidigare_värde!W138+1))*((pivå!W138+1)/(pivå!W138+1))</f>
        <v>-1</v>
      </c>
      <c r="AS139" s="153">
        <f>IF(Pilar!$B139=1,IF(pivå!X138&gt;Tidigare_värde!X138,-1,1),IF(pivå!X138&lt;Tidigare_värde!X138,-1,1))*((Tidigare_värde!X138+1)/(Tidigare_värde!X138+1))*((pivå!X138+1)/(pivå!X138+1))</f>
        <v>1</v>
      </c>
      <c r="AT139" s="153">
        <f>IF(Pilar!$B139=1,IF(pivå!Y138&gt;Tidigare_värde!Y138,-1,1),IF(pivå!Y138&lt;Tidigare_värde!Y138,-1,1))*((Tidigare_värde!Y138+1)/(Tidigare_värde!Y138+1))*((pivå!Y138+1)/(pivå!Y138+1))</f>
        <v>1</v>
      </c>
      <c r="AU139" s="153">
        <f>IF(Pilar!$B139=1,IF(pivå!Z138&gt;Tidigare_värde!Z138,-1,1),IF(pivå!Z138&lt;Tidigare_värde!Z138,-1,1))*((Tidigare_värde!Z138+1)/(Tidigare_värde!Z138+1))*((pivå!Z138+1)/(pivå!Z138+1))</f>
        <v>1</v>
      </c>
      <c r="AV139" s="153">
        <f>IF(Pilar!$B139=1,IF(pivå!AA138&gt;Tidigare_värde!AA138,-1,1),IF(pivå!AA138&lt;Tidigare_värde!AA138,-1,1))*((Tidigare_värde!AA138+1)/(Tidigare_värde!AA138+1))*((pivå!AA138+1)/(pivå!AA138+1))</f>
        <v>1</v>
      </c>
      <c r="AW139" s="153">
        <f>IF(Pilar!$B139=1,IF(pivå!AB138&gt;Tidigare_värde!AB138,-1,1),IF(pivå!AB138&lt;Tidigare_värde!AB138,-1,1))*((Tidigare_värde!AB138+1)/(Tidigare_värde!AB138+1))*((pivå!AB138+1)/(pivå!AB138+1))</f>
        <v>1</v>
      </c>
      <c r="AX139" s="153">
        <f>IF(Pilar!$B139=1,IF(pivå!AC138&gt;Tidigare_värde!AC138,-1,1),IF(pivå!AC138&lt;Tidigare_värde!AC138,-1,1))*((Tidigare_värde!AC138+1)/(Tidigare_värde!AC138+1))*((pivå!AC138+1)/(pivå!AC138+1))</f>
        <v>1</v>
      </c>
      <c r="AY139" s="153">
        <f>IF(Pilar!$B139=1,IF(pivå!AD138&gt;Tidigare_värde!AD138,-1,1),IF(pivå!AD138&lt;Tidigare_värde!AD138,-1,1))*((Tidigare_värde!AD138+1)/(Tidigare_värde!AD138+1))*((pivå!AD138+1)/(pivå!AD138+1))</f>
        <v>1</v>
      </c>
      <c r="AZ139" s="25"/>
      <c r="BA139" s="25"/>
      <c r="BB139" s="25"/>
      <c r="BC139" s="25"/>
      <c r="BD139" s="25"/>
      <c r="BE139" s="25"/>
      <c r="BF139" s="25"/>
      <c r="BG139" s="18">
        <f t="shared" si="22"/>
        <v>7.7175697870000004</v>
      </c>
      <c r="BH139" s="18" t="e">
        <f t="shared" si="23"/>
        <v>#DIV/0!</v>
      </c>
      <c r="BI139" s="19">
        <f t="shared" si="24"/>
        <v>7.5</v>
      </c>
      <c r="BJ139" s="19">
        <f t="shared" si="25"/>
        <v>5.9523809520000004</v>
      </c>
      <c r="BK139" s="20"/>
      <c r="BL139" s="20"/>
      <c r="BM139" s="21">
        <f t="shared" si="20"/>
        <v>24.137931030000001</v>
      </c>
      <c r="BN139" s="22">
        <f t="shared" si="21"/>
        <v>1.818181818</v>
      </c>
    </row>
    <row r="140" spans="1:66" ht="10.5" customHeight="1">
      <c r="A140" s="116">
        <f t="shared" si="26"/>
        <v>6.9326976485238099</v>
      </c>
      <c r="B140" s="105">
        <f>pivå!I139</f>
        <v>0</v>
      </c>
      <c r="C140" s="120" t="str">
        <f>pivå!G139</f>
        <v>Ny</v>
      </c>
      <c r="D140" s="103">
        <f>pivå!C139</f>
        <v>0</v>
      </c>
      <c r="E140" s="112">
        <f>pivå!D139</f>
        <v>0</v>
      </c>
      <c r="F140" s="15" t="str">
        <f>pivå!F139</f>
        <v>Trombolysbehandling vid stroke. Män</v>
      </c>
      <c r="G140" s="31">
        <f>pivå!AE139</f>
        <v>7.4229272670000004</v>
      </c>
      <c r="H140" s="16">
        <f>pivå!J139</f>
        <v>9.3321917810000006</v>
      </c>
      <c r="I140" s="16">
        <f>pivå!K139</f>
        <v>5.9360730589999999</v>
      </c>
      <c r="J140" s="16">
        <f>pivå!L139</f>
        <v>4.2780748659999999</v>
      </c>
      <c r="K140" s="16">
        <f>pivå!M139</f>
        <v>5.050505051</v>
      </c>
      <c r="L140" s="16">
        <f>pivå!N139</f>
        <v>6.7729083670000003</v>
      </c>
      <c r="M140" s="16">
        <f>pivå!O139</f>
        <v>6.4102564099999997</v>
      </c>
      <c r="N140" s="16">
        <f>pivå!P139</f>
        <v>7.8125</v>
      </c>
      <c r="O140" s="16">
        <f>pivå!Q139</f>
        <v>11.764705879999999</v>
      </c>
      <c r="P140" s="16">
        <f>pivå!R139</f>
        <v>6.722689076</v>
      </c>
      <c r="Q140" s="16">
        <f>pivå!S139</f>
        <v>9.9385245900000001</v>
      </c>
      <c r="R140" s="16">
        <f>pivå!T139</f>
        <v>7.5892857139999998</v>
      </c>
      <c r="S140" s="16">
        <f>pivå!U139</f>
        <v>6.2788550320000001</v>
      </c>
      <c r="T140" s="16">
        <f>pivå!V139</f>
        <v>9.2511013220000002</v>
      </c>
      <c r="U140" s="16">
        <f>pivå!W139</f>
        <v>3.80952381</v>
      </c>
      <c r="V140" s="16">
        <f>pivå!X139</f>
        <v>2.4271844659999999</v>
      </c>
      <c r="W140" s="16">
        <f>pivå!Y139</f>
        <v>6.3025210080000003</v>
      </c>
      <c r="X140" s="16">
        <f>pivå!Z139</f>
        <v>3.0172413790000001</v>
      </c>
      <c r="Y140" s="16">
        <f>pivå!AA139</f>
        <v>8.984375</v>
      </c>
      <c r="Z140" s="16">
        <f>pivå!AB139</f>
        <v>5</v>
      </c>
      <c r="AA140" s="16">
        <f>pivå!AC139</f>
        <v>9.9337748339999994</v>
      </c>
      <c r="AB140" s="136">
        <f>pivå!AD139</f>
        <v>8.9743589739999994</v>
      </c>
      <c r="AC140" s="149"/>
      <c r="AD140" s="154">
        <f>IF(Pilar!$B140=1,IF(pivå!AE139&gt;Tidigare_värde!AE139,-1,1),IF(pivå!AE139&lt;Tidigare_värde!AE139,-1,1))*((Tidigare_värde!AE139+1)/(Tidigare_värde!AE139+1))*((pivå!AE139+1)/(pivå!AE139+1))</f>
        <v>1</v>
      </c>
      <c r="AE140" s="153">
        <f>IF(Pilar!$B140=1,IF(pivå!J139&gt;Tidigare_värde!J139,-1,1),IF(pivå!J139&lt;Tidigare_värde!J139,-1,1))*((Tidigare_värde!J139+1)/(Tidigare_värde!J139+1))*((pivå!J139+1)/(pivå!J139+1))</f>
        <v>1</v>
      </c>
      <c r="AF140" s="153">
        <f>IF(Pilar!$B140=1,IF(pivå!K139&gt;Tidigare_värde!K139,-1,1),IF(pivå!K139&lt;Tidigare_värde!K139,-1,1))*((Tidigare_värde!K139+1)/(Tidigare_värde!K139+1))*((pivå!K139+1)/(pivå!K139+1))</f>
        <v>1</v>
      </c>
      <c r="AG140" s="153">
        <f>IF(Pilar!$B140=1,IF(pivå!L139&gt;Tidigare_värde!L139,-1,1),IF(pivå!L139&lt;Tidigare_värde!L139,-1,1))*((Tidigare_värde!L139+1)/(Tidigare_värde!L139+1))*((pivå!L139+1)/(pivå!L139+1))</f>
        <v>-1</v>
      </c>
      <c r="AH140" s="153">
        <f>IF(Pilar!$B140=1,IF(pivå!M139&gt;Tidigare_värde!M139,-1,1),IF(pivå!M139&lt;Tidigare_värde!M139,-1,1))*((Tidigare_värde!M139+1)/(Tidigare_värde!M139+1))*((pivå!M139+1)/(pivå!M139+1))</f>
        <v>1</v>
      </c>
      <c r="AI140" s="153">
        <f>IF(Pilar!$B140=1,IF(pivå!N139&gt;Tidigare_värde!N139,-1,1),IF(pivå!N139&lt;Tidigare_värde!N139,-1,1))*((Tidigare_värde!N139+1)/(Tidigare_värde!N139+1))*((pivå!N139+1)/(pivå!N139+1))</f>
        <v>1</v>
      </c>
      <c r="AJ140" s="153">
        <f>IF(Pilar!$B140=1,IF(pivå!O139&gt;Tidigare_värde!O139,-1,1),IF(pivå!O139&lt;Tidigare_värde!O139,-1,1))*((Tidigare_värde!O139+1)/(Tidigare_värde!O139+1))*((pivå!O139+1)/(pivå!O139+1))</f>
        <v>1</v>
      </c>
      <c r="AK140" s="153">
        <f>IF(Pilar!$B140=1,IF(pivå!P139&gt;Tidigare_värde!P139,-1,1),IF(pivå!P139&lt;Tidigare_värde!P139,-1,1))*((Tidigare_värde!P139+1)/(Tidigare_värde!P139+1))*((pivå!P139+1)/(pivå!P139+1))</f>
        <v>1</v>
      </c>
      <c r="AL140" s="153">
        <f>IF(Pilar!$B140=1,IF(pivå!Q139&gt;Tidigare_värde!Q139,-1,1),IF(pivå!Q139&lt;Tidigare_värde!Q139,-1,1))*((Tidigare_värde!Q139+1)/(Tidigare_värde!Q139+1))*((pivå!Q139+1)/(pivå!Q139+1))</f>
        <v>1</v>
      </c>
      <c r="AM140" s="153">
        <f>IF(Pilar!$B140=1,IF(pivå!R139&gt;Tidigare_värde!R139,-1,1),IF(pivå!R139&lt;Tidigare_värde!R139,-1,1))*((Tidigare_värde!R139+1)/(Tidigare_värde!R139+1))*((pivå!R139+1)/(pivå!R139+1))</f>
        <v>1</v>
      </c>
      <c r="AN140" s="153">
        <f>IF(Pilar!$B140=1,IF(pivå!S139&gt;Tidigare_värde!S139,-1,1),IF(pivå!S139&lt;Tidigare_värde!S139,-1,1))*((Tidigare_värde!S139+1)/(Tidigare_värde!S139+1))*((pivå!S139+1)/(pivå!S139+1))</f>
        <v>1</v>
      </c>
      <c r="AO140" s="153">
        <f>IF(Pilar!$B140=1,IF(pivå!T139&gt;Tidigare_värde!T139,-1,1),IF(pivå!T139&lt;Tidigare_värde!T139,-1,1))*((Tidigare_värde!T139+1)/(Tidigare_värde!T139+1))*((pivå!T139+1)/(pivå!T139+1))</f>
        <v>1</v>
      </c>
      <c r="AP140" s="153">
        <f>IF(Pilar!$B140=1,IF(pivå!U139&gt;Tidigare_värde!U139,-1,1),IF(pivå!U139&lt;Tidigare_värde!U139,-1,1))*((Tidigare_värde!U139+1)/(Tidigare_värde!U139+1))*((pivå!U139+1)/(pivå!U139+1))</f>
        <v>1</v>
      </c>
      <c r="AQ140" s="153">
        <f>IF(Pilar!$B140=1,IF(pivå!V139&gt;Tidigare_värde!V139,-1,1),IF(pivå!V139&lt;Tidigare_värde!V139,-1,1))*((Tidigare_värde!V139+1)/(Tidigare_värde!V139+1))*((pivå!V139+1)/(pivå!V139+1))</f>
        <v>1</v>
      </c>
      <c r="AR140" s="153">
        <f>IF(Pilar!$B140=1,IF(pivå!W139&gt;Tidigare_värde!W139,-1,1),IF(pivå!W139&lt;Tidigare_värde!W139,-1,1))*((Tidigare_värde!W139+1)/(Tidigare_värde!W139+1))*((pivå!W139+1)/(pivå!W139+1))</f>
        <v>1</v>
      </c>
      <c r="AS140" s="153">
        <f>IF(Pilar!$B140=1,IF(pivå!X139&gt;Tidigare_värde!X139,-1,1),IF(pivå!X139&lt;Tidigare_värde!X139,-1,1))*((Tidigare_värde!X139+1)/(Tidigare_värde!X139+1))*((pivå!X139+1)/(pivå!X139+1))</f>
        <v>1</v>
      </c>
      <c r="AT140" s="153">
        <f>IF(Pilar!$B140=1,IF(pivå!Y139&gt;Tidigare_värde!Y139,-1,1),IF(pivå!Y139&lt;Tidigare_värde!Y139,-1,1))*((Tidigare_värde!Y139+1)/(Tidigare_värde!Y139+1))*((pivå!Y139+1)/(pivå!Y139+1))</f>
        <v>1</v>
      </c>
      <c r="AU140" s="153">
        <f>IF(Pilar!$B140=1,IF(pivå!Z139&gt;Tidigare_värde!Z139,-1,1),IF(pivå!Z139&lt;Tidigare_värde!Z139,-1,1))*((Tidigare_värde!Z139+1)/(Tidigare_värde!Z139+1))*((pivå!Z139+1)/(pivå!Z139+1))</f>
        <v>-1</v>
      </c>
      <c r="AV140" s="153">
        <f>IF(Pilar!$B140=1,IF(pivå!AA139&gt;Tidigare_värde!AA139,-1,1),IF(pivå!AA139&lt;Tidigare_värde!AA139,-1,1))*((Tidigare_värde!AA139+1)/(Tidigare_värde!AA139+1))*((pivå!AA139+1)/(pivå!AA139+1))</f>
        <v>1</v>
      </c>
      <c r="AW140" s="153">
        <f>IF(Pilar!$B140=1,IF(pivå!AB139&gt;Tidigare_värde!AB139,-1,1),IF(pivå!AB139&lt;Tidigare_värde!AB139,-1,1))*((Tidigare_värde!AB139+1)/(Tidigare_värde!AB139+1))*((pivå!AB139+1)/(pivå!AB139+1))</f>
        <v>1</v>
      </c>
      <c r="AX140" s="153">
        <f>IF(Pilar!$B140=1,IF(pivå!AC139&gt;Tidigare_värde!AC139,-1,1),IF(pivå!AC139&lt;Tidigare_värde!AC139,-1,1))*((Tidigare_värde!AC139+1)/(Tidigare_värde!AC139+1))*((pivå!AC139+1)/(pivå!AC139+1))</f>
        <v>1</v>
      </c>
      <c r="AY140" s="153">
        <f>IF(Pilar!$B140=1,IF(pivå!AD139&gt;Tidigare_värde!AD139,-1,1),IF(pivå!AD139&lt;Tidigare_värde!AD139,-1,1))*((Tidigare_värde!AD139+1)/(Tidigare_värde!AD139+1))*((pivå!AD139+1)/(pivå!AD139+1))</f>
        <v>1</v>
      </c>
      <c r="AZ140" s="25"/>
      <c r="BA140" s="25"/>
      <c r="BB140" s="25"/>
      <c r="BC140" s="25"/>
      <c r="BD140" s="25"/>
      <c r="BE140" s="25"/>
      <c r="BF140" s="25"/>
      <c r="BG140" s="18">
        <f t="shared" si="22"/>
        <v>8.9743589739999994</v>
      </c>
      <c r="BH140" s="18" t="e">
        <f t="shared" si="23"/>
        <v>#DIV/0!</v>
      </c>
      <c r="BI140" s="19">
        <f t="shared" si="24"/>
        <v>7.8125</v>
      </c>
      <c r="BJ140" s="19">
        <f t="shared" si="25"/>
        <v>6.2788550320000001</v>
      </c>
      <c r="BK140" s="20"/>
      <c r="BL140" s="20"/>
      <c r="BM140" s="21">
        <f t="shared" si="20"/>
        <v>11.764705879999999</v>
      </c>
      <c r="BN140" s="22">
        <f t="shared" si="21"/>
        <v>2.4271844659999999</v>
      </c>
    </row>
    <row r="141" spans="1:66" ht="10.5" customHeight="1">
      <c r="A141" s="116">
        <f t="shared" si="26"/>
        <v>7.282387581666665</v>
      </c>
      <c r="B141" s="105">
        <f>pivå!I140</f>
        <v>0</v>
      </c>
      <c r="C141" s="120" t="str">
        <f>pivå!G140</f>
        <v>Ny</v>
      </c>
      <c r="D141" s="103">
        <f>pivå!C140</f>
        <v>0</v>
      </c>
      <c r="E141" s="112">
        <f>pivå!D140</f>
        <v>0</v>
      </c>
      <c r="F141" s="15" t="str">
        <f>pivå!F140</f>
        <v>Trombolysbehandling vid stroke</v>
      </c>
      <c r="G141" s="31">
        <f>pivå!AE140</f>
        <v>7.4044157239999997</v>
      </c>
      <c r="H141" s="16">
        <f>pivå!J140</f>
        <v>9.373408049</v>
      </c>
      <c r="I141" s="16">
        <f>pivå!K140</f>
        <v>6.4896755160000001</v>
      </c>
      <c r="J141" s="16">
        <f>pivå!L140</f>
        <v>5.0167224079999997</v>
      </c>
      <c r="K141" s="16">
        <f>pivå!M140</f>
        <v>4.2194092830000001</v>
      </c>
      <c r="L141" s="16">
        <f>pivå!N140</f>
        <v>6.7129629629999998</v>
      </c>
      <c r="M141" s="16">
        <f>pivå!O140</f>
        <v>5.8823529409999997</v>
      </c>
      <c r="N141" s="16">
        <f>pivå!P140</f>
        <v>5.6291390730000002</v>
      </c>
      <c r="O141" s="16">
        <f>pivå!Q140</f>
        <v>17.460317459999999</v>
      </c>
      <c r="P141" s="16">
        <f>pivå!R140</f>
        <v>6.5217391300000003</v>
      </c>
      <c r="Q141" s="16">
        <f>pivå!S140</f>
        <v>9.085173502</v>
      </c>
      <c r="R141" s="16">
        <f>pivå!T140</f>
        <v>6.722689076</v>
      </c>
      <c r="S141" s="16">
        <f>pivå!U140</f>
        <v>6.73022995</v>
      </c>
      <c r="T141" s="16">
        <f>pivå!V140</f>
        <v>8.8948787060000001</v>
      </c>
      <c r="U141" s="16">
        <f>pivå!W140</f>
        <v>3.8674033149999998</v>
      </c>
      <c r="V141" s="16">
        <f>pivå!X140</f>
        <v>3.0848329049999998</v>
      </c>
      <c r="W141" s="16">
        <f>pivå!Y140</f>
        <v>5.5276381910000003</v>
      </c>
      <c r="X141" s="16">
        <f>pivå!Z140</f>
        <v>4.25</v>
      </c>
      <c r="Y141" s="16">
        <f>pivå!AA140</f>
        <v>8.2039911310000004</v>
      </c>
      <c r="Z141" s="16">
        <f>pivå!AB140</f>
        <v>7.9096045200000002</v>
      </c>
      <c r="AA141" s="16">
        <f>pivå!AC140</f>
        <v>12.062256809999999</v>
      </c>
      <c r="AB141" s="136">
        <f>pivå!AD140</f>
        <v>9.2857142859999993</v>
      </c>
      <c r="AC141" s="149"/>
      <c r="AD141" s="154">
        <f>IF(Pilar!$B141=1,IF(pivå!AE140&gt;Tidigare_värde!AE140,-1,1),IF(pivå!AE140&lt;Tidigare_värde!AE140,-1,1))*((Tidigare_värde!AE140+1)/(Tidigare_värde!AE140+1))*((pivå!AE140+1)/(pivå!AE140+1))</f>
        <v>1</v>
      </c>
      <c r="AE141" s="153">
        <f>IF(Pilar!$B141=1,IF(pivå!J140&gt;Tidigare_värde!J140,-1,1),IF(pivå!J140&lt;Tidigare_värde!J140,-1,1))*((Tidigare_värde!J140+1)/(Tidigare_värde!J140+1))*((pivå!J140+1)/(pivå!J140+1))</f>
        <v>1</v>
      </c>
      <c r="AF141" s="153">
        <f>IF(Pilar!$B141=1,IF(pivå!K140&gt;Tidigare_värde!K140,-1,1),IF(pivå!K140&lt;Tidigare_värde!K140,-1,1))*((Tidigare_värde!K140+1)/(Tidigare_värde!K140+1))*((pivå!K140+1)/(pivå!K140+1))</f>
        <v>1</v>
      </c>
      <c r="AG141" s="153">
        <f>IF(Pilar!$B141=1,IF(pivå!L140&gt;Tidigare_värde!L140,-1,1),IF(pivå!L140&lt;Tidigare_värde!L140,-1,1))*((Tidigare_värde!L140+1)/(Tidigare_värde!L140+1))*((pivå!L140+1)/(pivå!L140+1))</f>
        <v>1</v>
      </c>
      <c r="AH141" s="153">
        <f>IF(Pilar!$B141=1,IF(pivå!M140&gt;Tidigare_värde!M140,-1,1),IF(pivå!M140&lt;Tidigare_värde!M140,-1,1))*((Tidigare_värde!M140+1)/(Tidigare_värde!M140+1))*((pivå!M140+1)/(pivå!M140+1))</f>
        <v>1</v>
      </c>
      <c r="AI141" s="153">
        <f>IF(Pilar!$B141=1,IF(pivå!N140&gt;Tidigare_värde!N140,-1,1),IF(pivå!N140&lt;Tidigare_värde!N140,-1,1))*((Tidigare_värde!N140+1)/(Tidigare_värde!N140+1))*((pivå!N140+1)/(pivå!N140+1))</f>
        <v>1</v>
      </c>
      <c r="AJ141" s="153">
        <f>IF(Pilar!$B141=1,IF(pivå!O140&gt;Tidigare_värde!O140,-1,1),IF(pivå!O140&lt;Tidigare_värde!O140,-1,1))*((Tidigare_värde!O140+1)/(Tidigare_värde!O140+1))*((pivå!O140+1)/(pivå!O140+1))</f>
        <v>1</v>
      </c>
      <c r="AK141" s="153">
        <f>IF(Pilar!$B141=1,IF(pivå!P140&gt;Tidigare_värde!P140,-1,1),IF(pivå!P140&lt;Tidigare_värde!P140,-1,1))*((Tidigare_värde!P140+1)/(Tidigare_värde!P140+1))*((pivå!P140+1)/(pivå!P140+1))</f>
        <v>1</v>
      </c>
      <c r="AL141" s="153">
        <f>IF(Pilar!$B141=1,IF(pivå!Q140&gt;Tidigare_värde!Q140,-1,1),IF(pivå!Q140&lt;Tidigare_värde!Q140,-1,1))*((Tidigare_värde!Q140+1)/(Tidigare_värde!Q140+1))*((pivå!Q140+1)/(pivå!Q140+1))</f>
        <v>1</v>
      </c>
      <c r="AM141" s="153">
        <f>IF(Pilar!$B141=1,IF(pivå!R140&gt;Tidigare_värde!R140,-1,1),IF(pivå!R140&lt;Tidigare_värde!R140,-1,1))*((Tidigare_värde!R140+1)/(Tidigare_värde!R140+1))*((pivå!R140+1)/(pivå!R140+1))</f>
        <v>1</v>
      </c>
      <c r="AN141" s="153">
        <f>IF(Pilar!$B141=1,IF(pivå!S140&gt;Tidigare_värde!S140,-1,1),IF(pivå!S140&lt;Tidigare_värde!S140,-1,1))*((Tidigare_värde!S140+1)/(Tidigare_värde!S140+1))*((pivå!S140+1)/(pivå!S140+1))</f>
        <v>1</v>
      </c>
      <c r="AO141" s="153">
        <f>IF(Pilar!$B141=1,IF(pivå!T140&gt;Tidigare_värde!T140,-1,1),IF(pivå!T140&lt;Tidigare_värde!T140,-1,1))*((Tidigare_värde!T140+1)/(Tidigare_värde!T140+1))*((pivå!T140+1)/(pivå!T140+1))</f>
        <v>1</v>
      </c>
      <c r="AP141" s="153">
        <f>IF(Pilar!$B141=1,IF(pivå!U140&gt;Tidigare_värde!U140,-1,1),IF(pivå!U140&lt;Tidigare_värde!U140,-1,1))*((Tidigare_värde!U140+1)/(Tidigare_värde!U140+1))*((pivå!U140+1)/(pivå!U140+1))</f>
        <v>1</v>
      </c>
      <c r="AQ141" s="153">
        <f>IF(Pilar!$B141=1,IF(pivå!V140&gt;Tidigare_värde!V140,-1,1),IF(pivå!V140&lt;Tidigare_värde!V140,-1,1))*((Tidigare_värde!V140+1)/(Tidigare_värde!V140+1))*((pivå!V140+1)/(pivå!V140+1))</f>
        <v>1</v>
      </c>
      <c r="AR141" s="153">
        <f>IF(Pilar!$B141=1,IF(pivå!W140&gt;Tidigare_värde!W140,-1,1),IF(pivå!W140&lt;Tidigare_värde!W140,-1,1))*((Tidigare_värde!W140+1)/(Tidigare_värde!W140+1))*((pivå!W140+1)/(pivå!W140+1))</f>
        <v>1</v>
      </c>
      <c r="AS141" s="153">
        <f>IF(Pilar!$B141=1,IF(pivå!X140&gt;Tidigare_värde!X140,-1,1),IF(pivå!X140&lt;Tidigare_värde!X140,-1,1))*((Tidigare_värde!X140+1)/(Tidigare_värde!X140+1))*((pivå!X140+1)/(pivå!X140+1))</f>
        <v>1</v>
      </c>
      <c r="AT141" s="153">
        <f>IF(Pilar!$B141=1,IF(pivå!Y140&gt;Tidigare_värde!Y140,-1,1),IF(pivå!Y140&lt;Tidigare_värde!Y140,-1,1))*((Tidigare_värde!Y140+1)/(Tidigare_värde!Y140+1))*((pivå!Y140+1)/(pivå!Y140+1))</f>
        <v>1</v>
      </c>
      <c r="AU141" s="153">
        <f>IF(Pilar!$B141=1,IF(pivå!Z140&gt;Tidigare_värde!Z140,-1,1),IF(pivå!Z140&lt;Tidigare_värde!Z140,-1,1))*((Tidigare_värde!Z140+1)/(Tidigare_värde!Z140+1))*((pivå!Z140+1)/(pivå!Z140+1))</f>
        <v>-1</v>
      </c>
      <c r="AV141" s="153">
        <f>IF(Pilar!$B141=1,IF(pivå!AA140&gt;Tidigare_värde!AA140,-1,1),IF(pivå!AA140&lt;Tidigare_värde!AA140,-1,1))*((Tidigare_värde!AA140+1)/(Tidigare_värde!AA140+1))*((pivå!AA140+1)/(pivå!AA140+1))</f>
        <v>1</v>
      </c>
      <c r="AW141" s="153">
        <f>IF(Pilar!$B141=1,IF(pivå!AB140&gt;Tidigare_värde!AB140,-1,1),IF(pivå!AB140&lt;Tidigare_värde!AB140,-1,1))*((Tidigare_värde!AB140+1)/(Tidigare_värde!AB140+1))*((pivå!AB140+1)/(pivå!AB140+1))</f>
        <v>1</v>
      </c>
      <c r="AX141" s="153">
        <f>IF(Pilar!$B141=1,IF(pivå!AC140&gt;Tidigare_värde!AC140,-1,1),IF(pivå!AC140&lt;Tidigare_värde!AC140,-1,1))*((Tidigare_värde!AC140+1)/(Tidigare_värde!AC140+1))*((pivå!AC140+1)/(pivå!AC140+1))</f>
        <v>1</v>
      </c>
      <c r="AY141" s="153">
        <f>IF(Pilar!$B141=1,IF(pivå!AD140&gt;Tidigare_värde!AD140,-1,1),IF(pivå!AD140&lt;Tidigare_värde!AD140,-1,1))*((Tidigare_värde!AD140+1)/(Tidigare_värde!AD140+1))*((pivå!AD140+1)/(pivå!AD140+1))</f>
        <v>1</v>
      </c>
      <c r="AZ141" s="25"/>
      <c r="BA141" s="25"/>
      <c r="BB141" s="25"/>
      <c r="BC141" s="25"/>
      <c r="BD141" s="25"/>
      <c r="BE141" s="25"/>
      <c r="BF141" s="25"/>
      <c r="BG141" s="18">
        <f t="shared" si="22"/>
        <v>8.2039911310000004</v>
      </c>
      <c r="BH141" s="18" t="e">
        <f t="shared" si="23"/>
        <v>#DIV/0!</v>
      </c>
      <c r="BI141" s="19">
        <f t="shared" si="24"/>
        <v>7.9096045200000002</v>
      </c>
      <c r="BJ141" s="19">
        <f t="shared" si="25"/>
        <v>5.8823529409999997</v>
      </c>
      <c r="BK141" s="20"/>
      <c r="BL141" s="20"/>
      <c r="BM141" s="21">
        <f t="shared" si="20"/>
        <v>17.460317459999999</v>
      </c>
      <c r="BN141" s="22">
        <f t="shared" si="21"/>
        <v>3.0848329049999998</v>
      </c>
    </row>
    <row r="142" spans="1:66" ht="10.5" customHeight="1">
      <c r="A142" s="116">
        <f t="shared" si="26"/>
        <v>66.320237515499997</v>
      </c>
      <c r="B142" s="105">
        <f>pivå!I141</f>
        <v>0</v>
      </c>
      <c r="C142" s="120" t="str">
        <f>pivå!G141</f>
        <v>Ändrad</v>
      </c>
      <c r="D142" s="103">
        <f>pivå!C141</f>
        <v>0</v>
      </c>
      <c r="E142" s="112">
        <f>pivå!D141</f>
        <v>75</v>
      </c>
      <c r="F142" s="15" t="str">
        <f>pivå!F141</f>
        <v>Blodförtunnande behandling vid stroke och förmaksflimmer. Kvinnor</v>
      </c>
      <c r="G142" s="31">
        <f>pivå!AE141</f>
        <v>63.829823949999998</v>
      </c>
      <c r="H142" s="16">
        <f>pivå!J141</f>
        <v>60.409209689999997</v>
      </c>
      <c r="I142" s="16">
        <f>pivå!K141</f>
        <v>69.002117200000001</v>
      </c>
      <c r="J142" s="16">
        <f>pivå!L141</f>
        <v>72.819200780000003</v>
      </c>
      <c r="K142" s="16">
        <f>pivå!M141</f>
        <v>87.751786870000004</v>
      </c>
      <c r="L142" s="16">
        <f>pivå!N141</f>
        <v>58.873825979999999</v>
      </c>
      <c r="M142" s="16">
        <f>pivå!O141</f>
        <v>86.805555560000002</v>
      </c>
      <c r="N142" s="16">
        <f>pivå!P141</f>
        <v>54.257692839999997</v>
      </c>
      <c r="O142" s="39" t="str">
        <f>pivå!Q141</f>
        <v>us</v>
      </c>
      <c r="P142" s="16">
        <f>pivå!R141</f>
        <v>60.520224169999999</v>
      </c>
      <c r="Q142" s="16">
        <f>pivå!S141</f>
        <v>62.214712069999997</v>
      </c>
      <c r="R142" s="16">
        <f>pivå!T141</f>
        <v>75.95663485</v>
      </c>
      <c r="S142" s="16">
        <f>pivå!U141</f>
        <v>58.529917879999999</v>
      </c>
      <c r="T142" s="16">
        <f>pivå!V141</f>
        <v>57.756972560000001</v>
      </c>
      <c r="U142" s="16">
        <f>pivå!W141</f>
        <v>53.554961120000002</v>
      </c>
      <c r="V142" s="16">
        <f>pivå!X141</f>
        <v>47.141717929999999</v>
      </c>
      <c r="W142" s="16">
        <f>pivå!Y141</f>
        <v>60.327322940000002</v>
      </c>
      <c r="X142" s="16">
        <f>pivå!Z141</f>
        <v>66.668328020000004</v>
      </c>
      <c r="Y142" s="16">
        <f>pivå!AA141</f>
        <v>76.014744269999994</v>
      </c>
      <c r="Z142" s="16">
        <f>pivå!AB141</f>
        <v>75.462962959999999</v>
      </c>
      <c r="AA142" s="16">
        <f>pivå!AC141</f>
        <v>66.858670610000004</v>
      </c>
      <c r="AB142" s="136">
        <f>pivå!AD141</f>
        <v>75.478192010000001</v>
      </c>
      <c r="AC142" s="149"/>
      <c r="AD142" s="154">
        <f>IF(Pilar!$B142=1,IF(pivå!AE141&gt;Tidigare_värde!AE141,-1,1),IF(pivå!AE141&lt;Tidigare_värde!AE141,-1,1))*((Tidigare_värde!AE141+1)/(Tidigare_värde!AE141+1))*((pivå!AE141+1)/(pivå!AE141+1))</f>
        <v>1</v>
      </c>
      <c r="AE142" s="153">
        <f>IF(Pilar!$B142=1,IF(pivå!J141&gt;Tidigare_värde!J141,-1,1),IF(pivå!J141&lt;Tidigare_värde!J141,-1,1))*((Tidigare_värde!J141+1)/(Tidigare_värde!J141+1))*((pivå!J141+1)/(pivå!J141+1))</f>
        <v>1</v>
      </c>
      <c r="AF142" s="153">
        <f>IF(Pilar!$B142=1,IF(pivå!K141&gt;Tidigare_värde!K141,-1,1),IF(pivå!K141&lt;Tidigare_värde!K141,-1,1))*((Tidigare_värde!K141+1)/(Tidigare_värde!K141+1))*((pivå!K141+1)/(pivå!K141+1))</f>
        <v>1</v>
      </c>
      <c r="AG142" s="153">
        <f>IF(Pilar!$B142=1,IF(pivå!L141&gt;Tidigare_värde!L141,-1,1),IF(pivå!L141&lt;Tidigare_värde!L141,-1,1))*((Tidigare_värde!L141+1)/(Tidigare_värde!L141+1))*((pivå!L141+1)/(pivå!L141+1))</f>
        <v>1</v>
      </c>
      <c r="AH142" s="153">
        <f>IF(Pilar!$B142=1,IF(pivå!M141&gt;Tidigare_värde!M141,-1,1),IF(pivå!M141&lt;Tidigare_värde!M141,-1,1))*((Tidigare_värde!M141+1)/(Tidigare_värde!M141+1))*((pivå!M141+1)/(pivå!M141+1))</f>
        <v>1</v>
      </c>
      <c r="AI142" s="153">
        <f>IF(Pilar!$B142=1,IF(pivå!N141&gt;Tidigare_värde!N141,-1,1),IF(pivå!N141&lt;Tidigare_värde!N141,-1,1))*((Tidigare_värde!N141+1)/(Tidigare_värde!N141+1))*((pivå!N141+1)/(pivå!N141+1))</f>
        <v>1</v>
      </c>
      <c r="AJ142" s="153">
        <f>IF(Pilar!$B142=1,IF(pivå!O141&gt;Tidigare_värde!O141,-1,1),IF(pivå!O141&lt;Tidigare_värde!O141,-1,1))*((Tidigare_värde!O141+1)/(Tidigare_värde!O141+1))*((pivå!O141+1)/(pivå!O141+1))</f>
        <v>1</v>
      </c>
      <c r="AK142" s="153">
        <f>IF(Pilar!$B142=1,IF(pivå!P141&gt;Tidigare_värde!P141,-1,1),IF(pivå!P141&lt;Tidigare_värde!P141,-1,1))*((Tidigare_värde!P141+1)/(Tidigare_värde!P141+1))*((pivå!P141+1)/(pivå!P141+1))</f>
        <v>-1</v>
      </c>
      <c r="AL142" s="153" t="e">
        <f>IF(Pilar!$B142=1,IF(pivå!Q141&gt;Tidigare_värde!Q141,-1,1),IF(pivå!Q141&lt;Tidigare_värde!Q141,-1,1))*((Tidigare_värde!Q141+1)/(Tidigare_värde!Q141+1))*((pivå!Q141+1)/(pivå!Q141+1))</f>
        <v>#VALUE!</v>
      </c>
      <c r="AM142" s="153">
        <f>IF(Pilar!$B142=1,IF(pivå!R141&gt;Tidigare_värde!R141,-1,1),IF(pivå!R141&lt;Tidigare_värde!R141,-1,1))*((Tidigare_värde!R141+1)/(Tidigare_värde!R141+1))*((pivå!R141+1)/(pivå!R141+1))</f>
        <v>-1</v>
      </c>
      <c r="AN142" s="153">
        <f>IF(Pilar!$B142=1,IF(pivå!S141&gt;Tidigare_värde!S141,-1,1),IF(pivå!S141&lt;Tidigare_värde!S141,-1,1))*((Tidigare_värde!S141+1)/(Tidigare_värde!S141+1))*((pivå!S141+1)/(pivå!S141+1))</f>
        <v>1</v>
      </c>
      <c r="AO142" s="153">
        <f>IF(Pilar!$B142=1,IF(pivå!T141&gt;Tidigare_värde!T141,-1,1),IF(pivå!T141&lt;Tidigare_värde!T141,-1,1))*((Tidigare_värde!T141+1)/(Tidigare_värde!T141+1))*((pivå!T141+1)/(pivå!T141+1))</f>
        <v>1</v>
      </c>
      <c r="AP142" s="153">
        <f>IF(Pilar!$B142=1,IF(pivå!U141&gt;Tidigare_värde!U141,-1,1),IF(pivå!U141&lt;Tidigare_värde!U141,-1,1))*((Tidigare_värde!U141+1)/(Tidigare_värde!U141+1))*((pivå!U141+1)/(pivå!U141+1))</f>
        <v>1</v>
      </c>
      <c r="AQ142" s="153">
        <f>IF(Pilar!$B142=1,IF(pivå!V141&gt;Tidigare_värde!V141,-1,1),IF(pivå!V141&lt;Tidigare_värde!V141,-1,1))*((Tidigare_värde!V141+1)/(Tidigare_värde!V141+1))*((pivå!V141+1)/(pivå!V141+1))</f>
        <v>1</v>
      </c>
      <c r="AR142" s="153">
        <f>IF(Pilar!$B142=1,IF(pivå!W141&gt;Tidigare_värde!W141,-1,1),IF(pivå!W141&lt;Tidigare_värde!W141,-1,1))*((Tidigare_värde!W141+1)/(Tidigare_värde!W141+1))*((pivå!W141+1)/(pivå!W141+1))</f>
        <v>-1</v>
      </c>
      <c r="AS142" s="153">
        <f>IF(Pilar!$B142=1,IF(pivå!X141&gt;Tidigare_värde!X141,-1,1),IF(pivå!X141&lt;Tidigare_värde!X141,-1,1))*((Tidigare_värde!X141+1)/(Tidigare_värde!X141+1))*((pivå!X141+1)/(pivå!X141+1))</f>
        <v>-1</v>
      </c>
      <c r="AT142" s="153">
        <f>IF(Pilar!$B142=1,IF(pivå!Y141&gt;Tidigare_värde!Y141,-1,1),IF(pivå!Y141&lt;Tidigare_värde!Y141,-1,1))*((Tidigare_värde!Y141+1)/(Tidigare_värde!Y141+1))*((pivå!Y141+1)/(pivå!Y141+1))</f>
        <v>-1</v>
      </c>
      <c r="AU142" s="153">
        <f>IF(Pilar!$B142=1,IF(pivå!Z141&gt;Tidigare_värde!Z141,-1,1),IF(pivå!Z141&lt;Tidigare_värde!Z141,-1,1))*((Tidigare_värde!Z141+1)/(Tidigare_värde!Z141+1))*((pivå!Z141+1)/(pivå!Z141+1))</f>
        <v>-1</v>
      </c>
      <c r="AV142" s="153">
        <f>IF(Pilar!$B142=1,IF(pivå!AA141&gt;Tidigare_värde!AA141,-1,1),IF(pivå!AA141&lt;Tidigare_värde!AA141,-1,1))*((Tidigare_värde!AA141+1)/(Tidigare_värde!AA141+1))*((pivå!AA141+1)/(pivå!AA141+1))</f>
        <v>1</v>
      </c>
      <c r="AW142" s="153">
        <f>IF(Pilar!$B142=1,IF(pivå!AB141&gt;Tidigare_värde!AB141,-1,1),IF(pivå!AB141&lt;Tidigare_värde!AB141,-1,1))*((Tidigare_värde!AB141+1)/(Tidigare_värde!AB141+1))*((pivå!AB141+1)/(pivå!AB141+1))</f>
        <v>1</v>
      </c>
      <c r="AX142" s="153">
        <f>IF(Pilar!$B142=1,IF(pivå!AC141&gt;Tidigare_värde!AC141,-1,1),IF(pivå!AC141&lt;Tidigare_värde!AC141,-1,1))*((Tidigare_värde!AC141+1)/(Tidigare_värde!AC141+1))*((pivå!AC141+1)/(pivå!AC141+1))</f>
        <v>-1</v>
      </c>
      <c r="AY142" s="153">
        <f>IF(Pilar!$B142=1,IF(pivå!AD141&gt;Tidigare_värde!AD141,-1,1),IF(pivå!AD141&lt;Tidigare_värde!AD141,-1,1))*((Tidigare_värde!AD141+1)/(Tidigare_värde!AD141+1))*((pivå!AD141+1)/(pivå!AD141+1))</f>
        <v>1</v>
      </c>
      <c r="AZ142" s="25"/>
      <c r="BA142" s="25"/>
      <c r="BB142" s="25"/>
      <c r="BC142" s="25"/>
      <c r="BD142" s="25"/>
      <c r="BE142" s="25"/>
      <c r="BF142" s="25"/>
      <c r="BG142" s="18">
        <f t="shared" si="22"/>
        <v>72.819200780000003</v>
      </c>
      <c r="BH142" s="18" t="e">
        <f t="shared" si="23"/>
        <v>#DIV/0!</v>
      </c>
      <c r="BI142" s="19">
        <f t="shared" si="24"/>
        <v>72.819200780000003</v>
      </c>
      <c r="BJ142" s="19">
        <f t="shared" si="25"/>
        <v>60.327322940000002</v>
      </c>
      <c r="BK142" s="20"/>
      <c r="BL142" s="20"/>
      <c r="BM142" s="21">
        <f t="shared" si="20"/>
        <v>87.751786870000004</v>
      </c>
      <c r="BN142" s="22">
        <f t="shared" si="21"/>
        <v>47.141717929999999</v>
      </c>
    </row>
    <row r="143" spans="1:66" ht="10.5" customHeight="1">
      <c r="A143" s="116">
        <f t="shared" si="26"/>
        <v>67.256051118499997</v>
      </c>
      <c r="B143" s="105">
        <f>pivå!I142</f>
        <v>0</v>
      </c>
      <c r="C143" s="120" t="str">
        <f>pivå!G142</f>
        <v>Ändrad</v>
      </c>
      <c r="D143" s="103">
        <f>pivå!C142</f>
        <v>0</v>
      </c>
      <c r="E143" s="112">
        <f>pivå!D142</f>
        <v>0</v>
      </c>
      <c r="F143" s="15" t="str">
        <f>pivå!F142</f>
        <v>Blodförtunnande behandling vid stroke och förmaksflimmer. Män</v>
      </c>
      <c r="G143" s="31">
        <f>pivå!AE142</f>
        <v>61.67134454</v>
      </c>
      <c r="H143" s="16">
        <f>pivå!J142</f>
        <v>57.961284200000001</v>
      </c>
      <c r="I143" s="16">
        <f>pivå!K142</f>
        <v>63.217418549999998</v>
      </c>
      <c r="J143" s="16">
        <f>pivå!L142</f>
        <v>71.920890189999994</v>
      </c>
      <c r="K143" s="16">
        <f>pivå!M142</f>
        <v>71.556706509999998</v>
      </c>
      <c r="L143" s="16">
        <f>pivå!N142</f>
        <v>65.992605710000007</v>
      </c>
      <c r="M143" s="16">
        <f>pivå!O142</f>
        <v>76.518031190000002</v>
      </c>
      <c r="N143" s="16">
        <f>pivå!P142</f>
        <v>64.009483380000006</v>
      </c>
      <c r="O143" s="39" t="str">
        <f>pivå!Q142</f>
        <v>us</v>
      </c>
      <c r="P143" s="16">
        <f>pivå!R142</f>
        <v>81.354997339999997</v>
      </c>
      <c r="Q143" s="16">
        <f>pivå!S142</f>
        <v>61.328864060000001</v>
      </c>
      <c r="R143" s="16">
        <f>pivå!T142</f>
        <v>74.889658650000001</v>
      </c>
      <c r="S143" s="16">
        <f>pivå!U142</f>
        <v>54.349321240000002</v>
      </c>
      <c r="T143" s="16">
        <f>pivå!V142</f>
        <v>85.38446811</v>
      </c>
      <c r="U143" s="16">
        <f>pivå!W142</f>
        <v>62.241832330000001</v>
      </c>
      <c r="V143" s="16">
        <f>pivå!X142</f>
        <v>60.25883838</v>
      </c>
      <c r="W143" s="16">
        <f>pivå!Y142</f>
        <v>58.123353250000001</v>
      </c>
      <c r="X143" s="16">
        <f>pivå!Z142</f>
        <v>60.82737968</v>
      </c>
      <c r="Y143" s="16">
        <f>pivå!AA142</f>
        <v>60.642582619999999</v>
      </c>
      <c r="Z143" s="16">
        <f>pivå!AB142</f>
        <v>86.013645220000001</v>
      </c>
      <c r="AA143" s="16">
        <f>pivå!AC142</f>
        <v>58.170292969999998</v>
      </c>
      <c r="AB143" s="136">
        <f>pivå!AD142</f>
        <v>70.359368790000005</v>
      </c>
      <c r="AC143" s="149"/>
      <c r="AD143" s="154">
        <f>IF(Pilar!$B143=1,IF(pivå!AE142&gt;Tidigare_värde!AE142,-1,1),IF(pivå!AE142&lt;Tidigare_värde!AE142,-1,1))*((Tidigare_värde!AE142+1)/(Tidigare_värde!AE142+1))*((pivå!AE142+1)/(pivå!AE142+1))</f>
        <v>1</v>
      </c>
      <c r="AE143" s="153">
        <f>IF(Pilar!$B143=1,IF(pivå!J142&gt;Tidigare_värde!J142,-1,1),IF(pivå!J142&lt;Tidigare_värde!J142,-1,1))*((Tidigare_värde!J142+1)/(Tidigare_värde!J142+1))*((pivå!J142+1)/(pivå!J142+1))</f>
        <v>1</v>
      </c>
      <c r="AF143" s="153">
        <f>IF(Pilar!$B143=1,IF(pivå!K142&gt;Tidigare_värde!K142,-1,1),IF(pivå!K142&lt;Tidigare_värde!K142,-1,1))*((Tidigare_värde!K142+1)/(Tidigare_värde!K142+1))*((pivå!K142+1)/(pivå!K142+1))</f>
        <v>1</v>
      </c>
      <c r="AG143" s="153">
        <f>IF(Pilar!$B143=1,IF(pivå!L142&gt;Tidigare_värde!L142,-1,1),IF(pivå!L142&lt;Tidigare_värde!L142,-1,1))*((Tidigare_värde!L142+1)/(Tidigare_värde!L142+1))*((pivå!L142+1)/(pivå!L142+1))</f>
        <v>1</v>
      </c>
      <c r="AH143" s="153">
        <f>IF(Pilar!$B143=1,IF(pivå!M142&gt;Tidigare_värde!M142,-1,1),IF(pivå!M142&lt;Tidigare_värde!M142,-1,1))*((Tidigare_värde!M142+1)/(Tidigare_värde!M142+1))*((pivå!M142+1)/(pivå!M142+1))</f>
        <v>-1</v>
      </c>
      <c r="AI143" s="153">
        <f>IF(Pilar!$B143=1,IF(pivå!N142&gt;Tidigare_värde!N142,-1,1),IF(pivå!N142&lt;Tidigare_värde!N142,-1,1))*((Tidigare_värde!N142+1)/(Tidigare_värde!N142+1))*((pivå!N142+1)/(pivå!N142+1))</f>
        <v>1</v>
      </c>
      <c r="AJ143" s="153">
        <f>IF(Pilar!$B143=1,IF(pivå!O142&gt;Tidigare_värde!O142,-1,1),IF(pivå!O142&lt;Tidigare_värde!O142,-1,1))*((Tidigare_värde!O142+1)/(Tidigare_värde!O142+1))*((pivå!O142+1)/(pivå!O142+1))</f>
        <v>1</v>
      </c>
      <c r="AK143" s="153">
        <f>IF(Pilar!$B143=1,IF(pivå!P142&gt;Tidigare_värde!P142,-1,1),IF(pivå!P142&lt;Tidigare_värde!P142,-1,1))*((Tidigare_värde!P142+1)/(Tidigare_värde!P142+1))*((pivå!P142+1)/(pivå!P142+1))</f>
        <v>1</v>
      </c>
      <c r="AL143" s="153" t="e">
        <f>IF(Pilar!$B143=1,IF(pivå!Q142&gt;Tidigare_värde!Q142,-1,1),IF(pivå!Q142&lt;Tidigare_värde!Q142,-1,1))*((Tidigare_värde!Q142+1)/(Tidigare_värde!Q142+1))*((pivå!Q142+1)/(pivå!Q142+1))</f>
        <v>#VALUE!</v>
      </c>
      <c r="AM143" s="153">
        <f>IF(Pilar!$B143=1,IF(pivå!R142&gt;Tidigare_värde!R142,-1,1),IF(pivå!R142&lt;Tidigare_värde!R142,-1,1))*((Tidigare_värde!R142+1)/(Tidigare_värde!R142+1))*((pivå!R142+1)/(pivå!R142+1))</f>
        <v>1</v>
      </c>
      <c r="AN143" s="153">
        <f>IF(Pilar!$B143=1,IF(pivå!S142&gt;Tidigare_värde!S142,-1,1),IF(pivå!S142&lt;Tidigare_värde!S142,-1,1))*((Tidigare_värde!S142+1)/(Tidigare_värde!S142+1))*((pivå!S142+1)/(pivå!S142+1))</f>
        <v>-1</v>
      </c>
      <c r="AO143" s="153">
        <f>IF(Pilar!$B143=1,IF(pivå!T142&gt;Tidigare_värde!T142,-1,1),IF(pivå!T142&lt;Tidigare_värde!T142,-1,1))*((Tidigare_värde!T142+1)/(Tidigare_värde!T142+1))*((pivå!T142+1)/(pivå!T142+1))</f>
        <v>1</v>
      </c>
      <c r="AP143" s="153">
        <f>IF(Pilar!$B143=1,IF(pivå!U142&gt;Tidigare_värde!U142,-1,1),IF(pivå!U142&lt;Tidigare_värde!U142,-1,1))*((Tidigare_värde!U142+1)/(Tidigare_värde!U142+1))*((pivå!U142+1)/(pivå!U142+1))</f>
        <v>1</v>
      </c>
      <c r="AQ143" s="153">
        <f>IF(Pilar!$B143=1,IF(pivå!V142&gt;Tidigare_värde!V142,-1,1),IF(pivå!V142&lt;Tidigare_värde!V142,-1,1))*((Tidigare_värde!V142+1)/(Tidigare_värde!V142+1))*((pivå!V142+1)/(pivå!V142+1))</f>
        <v>1</v>
      </c>
      <c r="AR143" s="153">
        <f>IF(Pilar!$B143=1,IF(pivå!W142&gt;Tidigare_värde!W142,-1,1),IF(pivå!W142&lt;Tidigare_värde!W142,-1,1))*((Tidigare_värde!W142+1)/(Tidigare_värde!W142+1))*((pivå!W142+1)/(pivå!W142+1))</f>
        <v>-1</v>
      </c>
      <c r="AS143" s="153">
        <f>IF(Pilar!$B143=1,IF(pivå!X142&gt;Tidigare_värde!X142,-1,1),IF(pivå!X142&lt;Tidigare_värde!X142,-1,1))*((Tidigare_värde!X142+1)/(Tidigare_värde!X142+1))*((pivå!X142+1)/(pivå!X142+1))</f>
        <v>-1</v>
      </c>
      <c r="AT143" s="153">
        <f>IF(Pilar!$B143=1,IF(pivå!Y142&gt;Tidigare_värde!Y142,-1,1),IF(pivå!Y142&lt;Tidigare_värde!Y142,-1,1))*((Tidigare_värde!Y142+1)/(Tidigare_värde!Y142+1))*((pivå!Y142+1)/(pivå!Y142+1))</f>
        <v>1</v>
      </c>
      <c r="AU143" s="153">
        <f>IF(Pilar!$B143=1,IF(pivå!Z142&gt;Tidigare_värde!Z142,-1,1),IF(pivå!Z142&lt;Tidigare_värde!Z142,-1,1))*((Tidigare_värde!Z142+1)/(Tidigare_värde!Z142+1))*((pivå!Z142+1)/(pivå!Z142+1))</f>
        <v>-1</v>
      </c>
      <c r="AV143" s="153">
        <f>IF(Pilar!$B143=1,IF(pivå!AA142&gt;Tidigare_värde!AA142,-1,1),IF(pivå!AA142&lt;Tidigare_värde!AA142,-1,1))*((Tidigare_värde!AA142+1)/(Tidigare_värde!AA142+1))*((pivå!AA142+1)/(pivå!AA142+1))</f>
        <v>1</v>
      </c>
      <c r="AW143" s="153">
        <f>IF(Pilar!$B143=1,IF(pivå!AB142&gt;Tidigare_värde!AB142,-1,1),IF(pivå!AB142&lt;Tidigare_värde!AB142,-1,1))*((Tidigare_värde!AB142+1)/(Tidigare_värde!AB142+1))*((pivå!AB142+1)/(pivå!AB142+1))</f>
        <v>1</v>
      </c>
      <c r="AX143" s="153">
        <f>IF(Pilar!$B143=1,IF(pivå!AC142&gt;Tidigare_värde!AC142,-1,1),IF(pivå!AC142&lt;Tidigare_värde!AC142,-1,1))*((Tidigare_värde!AC142+1)/(Tidigare_värde!AC142+1))*((pivå!AC142+1)/(pivå!AC142+1))</f>
        <v>1</v>
      </c>
      <c r="AY143" s="153">
        <f>IF(Pilar!$B143=1,IF(pivå!AD142&gt;Tidigare_värde!AD142,-1,1),IF(pivå!AD142&lt;Tidigare_värde!AD142,-1,1))*((Tidigare_värde!AD142+1)/(Tidigare_värde!AD142+1))*((pivå!AD142+1)/(pivå!AD142+1))</f>
        <v>1</v>
      </c>
      <c r="AZ143" s="25"/>
      <c r="BA143" s="25"/>
      <c r="BB143" s="25"/>
      <c r="BC143" s="25"/>
      <c r="BD143" s="25"/>
      <c r="BE143" s="25"/>
      <c r="BF143" s="25"/>
      <c r="BG143" s="18">
        <f t="shared" si="22"/>
        <v>71.556706509999998</v>
      </c>
      <c r="BH143" s="18" t="e">
        <f t="shared" si="23"/>
        <v>#DIV/0!</v>
      </c>
      <c r="BI143" s="19">
        <f t="shared" si="24"/>
        <v>71.556706509999998</v>
      </c>
      <c r="BJ143" s="19">
        <f t="shared" si="25"/>
        <v>60.82737968</v>
      </c>
      <c r="BK143" s="20"/>
      <c r="BL143" s="20"/>
      <c r="BM143" s="21">
        <f t="shared" si="20"/>
        <v>86.013645220000001</v>
      </c>
      <c r="BN143" s="22">
        <f t="shared" si="21"/>
        <v>54.349321240000002</v>
      </c>
    </row>
    <row r="144" spans="1:66" ht="10.5" customHeight="1">
      <c r="A144" s="116">
        <f t="shared" si="26"/>
        <v>66.755722228095237</v>
      </c>
      <c r="B144" s="105">
        <f>pivå!I143</f>
        <v>0</v>
      </c>
      <c r="C144" s="120" t="str">
        <f>pivå!G143</f>
        <v>Ändrad</v>
      </c>
      <c r="D144" s="103">
        <f>pivå!C143</f>
        <v>0</v>
      </c>
      <c r="E144" s="112">
        <f>pivå!D143</f>
        <v>0</v>
      </c>
      <c r="F144" s="15" t="str">
        <f>pivå!F143</f>
        <v>Blodförtunnande behandling vid stroke och förmaksflimmer</v>
      </c>
      <c r="G144" s="31">
        <f>pivå!AE143</f>
        <v>62.552707669999997</v>
      </c>
      <c r="H144" s="16">
        <f>pivå!J143</f>
        <v>58.953735190000003</v>
      </c>
      <c r="I144" s="16">
        <f>pivå!K143</f>
        <v>68.224847510000004</v>
      </c>
      <c r="J144" s="16">
        <f>pivå!L143</f>
        <v>72.063027939999998</v>
      </c>
      <c r="K144" s="16">
        <f>pivå!M143</f>
        <v>79.134961099999998</v>
      </c>
      <c r="L144" s="16">
        <f>pivå!N143</f>
        <v>62.220062470000002</v>
      </c>
      <c r="M144" s="16">
        <f>pivå!O143</f>
        <v>76.381890350000006</v>
      </c>
      <c r="N144" s="16">
        <f>pivå!P143</f>
        <v>61.600685220000003</v>
      </c>
      <c r="O144" s="16">
        <f>pivå!Q143</f>
        <v>63.230994150000001</v>
      </c>
      <c r="P144" s="16">
        <f>pivå!R143</f>
        <v>74.894702030000005</v>
      </c>
      <c r="Q144" s="16">
        <f>pivå!S143</f>
        <v>61.176076729999998</v>
      </c>
      <c r="R144" s="16">
        <f>pivå!T143</f>
        <v>75.818022799999994</v>
      </c>
      <c r="S144" s="16">
        <f>pivå!U143</f>
        <v>55.78878924</v>
      </c>
      <c r="T144" s="16">
        <f>pivå!V143</f>
        <v>70.287698410000004</v>
      </c>
      <c r="U144" s="16">
        <f>pivå!W143</f>
        <v>58.859922709999999</v>
      </c>
      <c r="V144" s="16">
        <f>pivå!X143</f>
        <v>56.40431169</v>
      </c>
      <c r="W144" s="16">
        <f>pivå!Y143</f>
        <v>60.277406419999998</v>
      </c>
      <c r="X144" s="16">
        <f>pivå!Z143</f>
        <v>62.666838669999997</v>
      </c>
      <c r="Y144" s="16">
        <f>pivå!AA143</f>
        <v>66.724119310000006</v>
      </c>
      <c r="Z144" s="16">
        <f>pivå!AB143</f>
        <v>81.144099569999995</v>
      </c>
      <c r="AA144" s="16">
        <f>pivå!AC143</f>
        <v>63.39388632</v>
      </c>
      <c r="AB144" s="136">
        <f>pivå!AD143</f>
        <v>72.624088959999995</v>
      </c>
      <c r="AC144" s="149"/>
      <c r="AD144" s="154">
        <f>IF(Pilar!$B144=1,IF(pivå!AE143&gt;Tidigare_värde!AE143,-1,1),IF(pivå!AE143&lt;Tidigare_värde!AE143,-1,1))*((Tidigare_värde!AE143+1)/(Tidigare_värde!AE143+1))*((pivå!AE143+1)/(pivå!AE143+1))</f>
        <v>1</v>
      </c>
      <c r="AE144" s="153">
        <f>IF(Pilar!$B144=1,IF(pivå!J143&gt;Tidigare_värde!J143,-1,1),IF(pivå!J143&lt;Tidigare_värde!J143,-1,1))*((Tidigare_värde!J143+1)/(Tidigare_värde!J143+1))*((pivå!J143+1)/(pivå!J143+1))</f>
        <v>1</v>
      </c>
      <c r="AF144" s="153">
        <f>IF(Pilar!$B144=1,IF(pivå!K143&gt;Tidigare_värde!K143,-1,1),IF(pivå!K143&lt;Tidigare_värde!K143,-1,1))*((Tidigare_värde!K143+1)/(Tidigare_värde!K143+1))*((pivå!K143+1)/(pivå!K143+1))</f>
        <v>1</v>
      </c>
      <c r="AG144" s="153">
        <f>IF(Pilar!$B144=1,IF(pivå!L143&gt;Tidigare_värde!L143,-1,1),IF(pivå!L143&lt;Tidigare_värde!L143,-1,1))*((Tidigare_värde!L143+1)/(Tidigare_värde!L143+1))*((pivå!L143+1)/(pivå!L143+1))</f>
        <v>1</v>
      </c>
      <c r="AH144" s="153">
        <f>IF(Pilar!$B144=1,IF(pivå!M143&gt;Tidigare_värde!M143,-1,1),IF(pivå!M143&lt;Tidigare_värde!M143,-1,1))*((Tidigare_värde!M143+1)/(Tidigare_värde!M143+1))*((pivå!M143+1)/(pivå!M143+1))</f>
        <v>1</v>
      </c>
      <c r="AI144" s="153">
        <f>IF(Pilar!$B144=1,IF(pivå!N143&gt;Tidigare_värde!N143,-1,1),IF(pivå!N143&lt;Tidigare_värde!N143,-1,1))*((Tidigare_värde!N143+1)/(Tidigare_värde!N143+1))*((pivå!N143+1)/(pivå!N143+1))</f>
        <v>1</v>
      </c>
      <c r="AJ144" s="153">
        <f>IF(Pilar!$B144=1,IF(pivå!O143&gt;Tidigare_värde!O143,-1,1),IF(pivå!O143&lt;Tidigare_värde!O143,-1,1))*((Tidigare_värde!O143+1)/(Tidigare_värde!O143+1))*((pivå!O143+1)/(pivå!O143+1))</f>
        <v>1</v>
      </c>
      <c r="AK144" s="153">
        <f>IF(Pilar!$B144=1,IF(pivå!P143&gt;Tidigare_värde!P143,-1,1),IF(pivå!P143&lt;Tidigare_värde!P143,-1,1))*((Tidigare_värde!P143+1)/(Tidigare_värde!P143+1))*((pivå!P143+1)/(pivå!P143+1))</f>
        <v>1</v>
      </c>
      <c r="AL144" s="153" t="e">
        <f>IF(Pilar!$B144=1,IF(pivå!Q143&gt;Tidigare_värde!Q143,-1,1),IF(pivå!Q143&lt;Tidigare_värde!Q143,-1,1))*((Tidigare_värde!Q143+1)/(Tidigare_värde!Q143+1))*((pivå!Q143+1)/(pivå!Q143+1))</f>
        <v>#VALUE!</v>
      </c>
      <c r="AM144" s="153">
        <f>IF(Pilar!$B144=1,IF(pivå!R143&gt;Tidigare_värde!R143,-1,1),IF(pivå!R143&lt;Tidigare_värde!R143,-1,1))*((Tidigare_värde!R143+1)/(Tidigare_värde!R143+1))*((pivå!R143+1)/(pivå!R143+1))</f>
        <v>1</v>
      </c>
      <c r="AN144" s="153">
        <f>IF(Pilar!$B144=1,IF(pivå!S143&gt;Tidigare_värde!S143,-1,1),IF(pivå!S143&lt;Tidigare_värde!S143,-1,1))*((Tidigare_värde!S143+1)/(Tidigare_värde!S143+1))*((pivå!S143+1)/(pivå!S143+1))</f>
        <v>-1</v>
      </c>
      <c r="AO144" s="153">
        <f>IF(Pilar!$B144=1,IF(pivå!T143&gt;Tidigare_värde!T143,-1,1),IF(pivå!T143&lt;Tidigare_värde!T143,-1,1))*((Tidigare_värde!T143+1)/(Tidigare_värde!T143+1))*((pivå!T143+1)/(pivå!T143+1))</f>
        <v>1</v>
      </c>
      <c r="AP144" s="153">
        <f>IF(Pilar!$B144=1,IF(pivå!U143&gt;Tidigare_värde!U143,-1,1),IF(pivå!U143&lt;Tidigare_värde!U143,-1,1))*((Tidigare_värde!U143+1)/(Tidigare_värde!U143+1))*((pivå!U143+1)/(pivå!U143+1))</f>
        <v>1</v>
      </c>
      <c r="AQ144" s="153">
        <f>IF(Pilar!$B144=1,IF(pivå!V143&gt;Tidigare_värde!V143,-1,1),IF(pivå!V143&lt;Tidigare_värde!V143,-1,1))*((Tidigare_värde!V143+1)/(Tidigare_värde!V143+1))*((pivå!V143+1)/(pivå!V143+1))</f>
        <v>1</v>
      </c>
      <c r="AR144" s="153">
        <f>IF(Pilar!$B144=1,IF(pivå!W143&gt;Tidigare_värde!W143,-1,1),IF(pivå!W143&lt;Tidigare_värde!W143,-1,1))*((Tidigare_värde!W143+1)/(Tidigare_värde!W143+1))*((pivå!W143+1)/(pivå!W143+1))</f>
        <v>-1</v>
      </c>
      <c r="AS144" s="153">
        <f>IF(Pilar!$B144=1,IF(pivå!X143&gt;Tidigare_värde!X143,-1,1),IF(pivå!X143&lt;Tidigare_värde!X143,-1,1))*((Tidigare_värde!X143+1)/(Tidigare_värde!X143+1))*((pivå!X143+1)/(pivå!X143+1))</f>
        <v>-1</v>
      </c>
      <c r="AT144" s="153">
        <f>IF(Pilar!$B144=1,IF(pivå!Y143&gt;Tidigare_värde!Y143,-1,1),IF(pivå!Y143&lt;Tidigare_värde!Y143,-1,1))*((Tidigare_värde!Y143+1)/(Tidigare_värde!Y143+1))*((pivå!Y143+1)/(pivå!Y143+1))</f>
        <v>-1</v>
      </c>
      <c r="AU144" s="153">
        <f>IF(Pilar!$B144=1,IF(pivå!Z143&gt;Tidigare_värde!Z143,-1,1),IF(pivå!Z143&lt;Tidigare_värde!Z143,-1,1))*((Tidigare_värde!Z143+1)/(Tidigare_värde!Z143+1))*((pivå!Z143+1)/(pivå!Z143+1))</f>
        <v>-1</v>
      </c>
      <c r="AV144" s="153">
        <f>IF(Pilar!$B144=1,IF(pivå!AA143&gt;Tidigare_värde!AA143,-1,1),IF(pivå!AA143&lt;Tidigare_värde!AA143,-1,1))*((Tidigare_värde!AA143+1)/(Tidigare_värde!AA143+1))*((pivå!AA143+1)/(pivå!AA143+1))</f>
        <v>1</v>
      </c>
      <c r="AW144" s="153">
        <f>IF(Pilar!$B144=1,IF(pivå!AB143&gt;Tidigare_värde!AB143,-1,1),IF(pivå!AB143&lt;Tidigare_värde!AB143,-1,1))*((Tidigare_värde!AB143+1)/(Tidigare_värde!AB143+1))*((pivå!AB143+1)/(pivå!AB143+1))</f>
        <v>1</v>
      </c>
      <c r="AX144" s="153">
        <f>IF(Pilar!$B144=1,IF(pivå!AC143&gt;Tidigare_värde!AC143,-1,1),IF(pivå!AC143&lt;Tidigare_värde!AC143,-1,1))*((Tidigare_värde!AC143+1)/(Tidigare_värde!AC143+1))*((pivå!AC143+1)/(pivå!AC143+1))</f>
        <v>1</v>
      </c>
      <c r="AY144" s="153">
        <f>IF(Pilar!$B144=1,IF(pivå!AD143&gt;Tidigare_värde!AD143,-1,1),IF(pivå!AD143&lt;Tidigare_värde!AD143,-1,1))*((Tidigare_värde!AD143+1)/(Tidigare_värde!AD143+1))*((pivå!AD143+1)/(pivå!AD143+1))</f>
        <v>1</v>
      </c>
      <c r="AZ144" s="25"/>
      <c r="BA144" s="25"/>
      <c r="BB144" s="25"/>
      <c r="BC144" s="25"/>
      <c r="BD144" s="25"/>
      <c r="BE144" s="25"/>
      <c r="BF144" s="25"/>
      <c r="BG144" s="18">
        <f t="shared" si="22"/>
        <v>72.063027939999998</v>
      </c>
      <c r="BH144" s="18" t="e">
        <f t="shared" si="23"/>
        <v>#DIV/0!</v>
      </c>
      <c r="BI144" s="19">
        <f t="shared" si="24"/>
        <v>70.287698410000004</v>
      </c>
      <c r="BJ144" s="19">
        <f t="shared" si="25"/>
        <v>62.220062470000002</v>
      </c>
      <c r="BK144" s="20"/>
      <c r="BL144" s="20"/>
      <c r="BM144" s="21">
        <f t="shared" si="20"/>
        <v>81.144099569999995</v>
      </c>
      <c r="BN144" s="22">
        <f t="shared" si="21"/>
        <v>55.78878924</v>
      </c>
    </row>
    <row r="145" spans="1:66" ht="10.5" customHeight="1">
      <c r="A145" s="116">
        <f t="shared" si="26"/>
        <v>9.1695238095238114</v>
      </c>
      <c r="B145" s="105">
        <f>pivå!I144</f>
        <v>1</v>
      </c>
      <c r="C145" s="120" t="str">
        <f>pivå!G144</f>
        <v>(tom)</v>
      </c>
      <c r="D145" s="103">
        <f>pivå!C144</f>
        <v>0</v>
      </c>
      <c r="E145" s="112">
        <f>pivå!D144</f>
        <v>76</v>
      </c>
      <c r="F145" s="15" t="str">
        <f>pivå!F144</f>
        <v>Återinsjuknande efter stroke. Kvinnor</v>
      </c>
      <c r="G145" s="31">
        <f>pivå!AE144</f>
        <v>9.3699999999999992</v>
      </c>
      <c r="H145" s="16">
        <f>pivå!J144</f>
        <v>10.88</v>
      </c>
      <c r="I145" s="16">
        <f>pivå!K144</f>
        <v>6.97</v>
      </c>
      <c r="J145" s="16">
        <f>pivå!L144</f>
        <v>8.61</v>
      </c>
      <c r="K145" s="16">
        <f>pivå!M144</f>
        <v>6.69</v>
      </c>
      <c r="L145" s="16">
        <f>pivå!N144</f>
        <v>11.27</v>
      </c>
      <c r="M145" s="16">
        <f>pivå!O144</f>
        <v>11.15</v>
      </c>
      <c r="N145" s="16">
        <f>pivå!P144</f>
        <v>7.86</v>
      </c>
      <c r="O145" s="16">
        <f>pivå!Q144</f>
        <v>10.039999999999999</v>
      </c>
      <c r="P145" s="16">
        <f>pivå!R144</f>
        <v>8.9700000000000006</v>
      </c>
      <c r="Q145" s="16">
        <f>pivå!S144</f>
        <v>8.86</v>
      </c>
      <c r="R145" s="16">
        <f>pivå!T144</f>
        <v>7.66</v>
      </c>
      <c r="S145" s="16">
        <f>pivå!U144</f>
        <v>9.66</v>
      </c>
      <c r="T145" s="16">
        <f>pivå!V144</f>
        <v>7.92</v>
      </c>
      <c r="U145" s="16">
        <f>pivå!W144</f>
        <v>9.33</v>
      </c>
      <c r="V145" s="16">
        <f>pivå!X144</f>
        <v>8.25</v>
      </c>
      <c r="W145" s="16">
        <f>pivå!Y144</f>
        <v>9.02</v>
      </c>
      <c r="X145" s="16">
        <f>pivå!Z144</f>
        <v>8.89</v>
      </c>
      <c r="Y145" s="16">
        <f>pivå!AA144</f>
        <v>10.66</v>
      </c>
      <c r="Z145" s="16">
        <f>pivå!AB144</f>
        <v>10.52</v>
      </c>
      <c r="AA145" s="16">
        <f>pivå!AC144</f>
        <v>9.3800000000000008</v>
      </c>
      <c r="AB145" s="136">
        <f>pivå!AD144</f>
        <v>9.9700000000000006</v>
      </c>
      <c r="AC145" s="149"/>
      <c r="AD145" s="154">
        <f>IF(Pilar!$B145=1,IF(pivå!AE144&gt;Tidigare_värde!AE144,-1,1),IF(pivå!AE144&lt;Tidigare_värde!AE144,-1,1))*((Tidigare_värde!AE144+1)/(Tidigare_värde!AE144+1))*((pivå!AE144+1)/(pivå!AE144+1))</f>
        <v>1</v>
      </c>
      <c r="AE145" s="153">
        <f>IF(Pilar!$B145=1,IF(pivå!J144&gt;Tidigare_värde!J144,-1,1),IF(pivå!J144&lt;Tidigare_värde!J144,-1,1))*((Tidigare_värde!J144+1)/(Tidigare_värde!J144+1))*((pivå!J144+1)/(pivå!J144+1))</f>
        <v>-1</v>
      </c>
      <c r="AF145" s="153">
        <f>IF(Pilar!$B145=1,IF(pivå!K144&gt;Tidigare_värde!K144,-1,1),IF(pivå!K144&lt;Tidigare_värde!K144,-1,1))*((Tidigare_värde!K144+1)/(Tidigare_värde!K144+1))*((pivå!K144+1)/(pivå!K144+1))</f>
        <v>1</v>
      </c>
      <c r="AG145" s="153">
        <f>IF(Pilar!$B145=1,IF(pivå!L144&gt;Tidigare_värde!L144,-1,1),IF(pivå!L144&lt;Tidigare_värde!L144,-1,1))*((Tidigare_värde!L144+1)/(Tidigare_värde!L144+1))*((pivå!L144+1)/(pivå!L144+1))</f>
        <v>1</v>
      </c>
      <c r="AH145" s="153">
        <f>IF(Pilar!$B145=1,IF(pivå!M144&gt;Tidigare_värde!M144,-1,1),IF(pivå!M144&lt;Tidigare_värde!M144,-1,1))*((Tidigare_värde!M144+1)/(Tidigare_värde!M144+1))*((pivå!M144+1)/(pivå!M144+1))</f>
        <v>1</v>
      </c>
      <c r="AI145" s="153">
        <f>IF(Pilar!$B145=1,IF(pivå!N144&gt;Tidigare_värde!N144,-1,1),IF(pivå!N144&lt;Tidigare_värde!N144,-1,1))*((Tidigare_värde!N144+1)/(Tidigare_värde!N144+1))*((pivå!N144+1)/(pivå!N144+1))</f>
        <v>-1</v>
      </c>
      <c r="AJ145" s="153">
        <f>IF(Pilar!$B145=1,IF(pivå!O144&gt;Tidigare_värde!O144,-1,1),IF(pivå!O144&lt;Tidigare_värde!O144,-1,1))*((Tidigare_värde!O144+1)/(Tidigare_värde!O144+1))*((pivå!O144+1)/(pivå!O144+1))</f>
        <v>-1</v>
      </c>
      <c r="AK145" s="153">
        <f>IF(Pilar!$B145=1,IF(pivå!P144&gt;Tidigare_värde!P144,-1,1),IF(pivå!P144&lt;Tidigare_värde!P144,-1,1))*((Tidigare_värde!P144+1)/(Tidigare_värde!P144+1))*((pivå!P144+1)/(pivå!P144+1))</f>
        <v>1</v>
      </c>
      <c r="AL145" s="153">
        <f>IF(Pilar!$B145=1,IF(pivå!Q144&gt;Tidigare_värde!Q144,-1,1),IF(pivå!Q144&lt;Tidigare_värde!Q144,-1,1))*((Tidigare_värde!Q144+1)/(Tidigare_värde!Q144+1))*((pivå!Q144+1)/(pivå!Q144+1))</f>
        <v>1</v>
      </c>
      <c r="AM145" s="153">
        <f>IF(Pilar!$B145=1,IF(pivå!R144&gt;Tidigare_värde!R144,-1,1),IF(pivå!R144&lt;Tidigare_värde!R144,-1,1))*((Tidigare_värde!R144+1)/(Tidigare_värde!R144+1))*((pivå!R144+1)/(pivå!R144+1))</f>
        <v>1</v>
      </c>
      <c r="AN145" s="153">
        <f>IF(Pilar!$B145=1,IF(pivå!S144&gt;Tidigare_värde!S144,-1,1),IF(pivå!S144&lt;Tidigare_värde!S144,-1,1))*((Tidigare_värde!S144+1)/(Tidigare_värde!S144+1))*((pivå!S144+1)/(pivå!S144+1))</f>
        <v>-1</v>
      </c>
      <c r="AO145" s="153">
        <f>IF(Pilar!$B145=1,IF(pivå!T144&gt;Tidigare_värde!T144,-1,1),IF(pivå!T144&lt;Tidigare_värde!T144,-1,1))*((Tidigare_värde!T144+1)/(Tidigare_värde!T144+1))*((pivå!T144+1)/(pivå!T144+1))</f>
        <v>1</v>
      </c>
      <c r="AP145" s="153">
        <f>IF(Pilar!$B145=1,IF(pivå!U144&gt;Tidigare_värde!U144,-1,1),IF(pivå!U144&lt;Tidigare_värde!U144,-1,1))*((Tidigare_värde!U144+1)/(Tidigare_värde!U144+1))*((pivå!U144+1)/(pivå!U144+1))</f>
        <v>1</v>
      </c>
      <c r="AQ145" s="153">
        <f>IF(Pilar!$B145=1,IF(pivå!V144&gt;Tidigare_värde!V144,-1,1),IF(pivå!V144&lt;Tidigare_värde!V144,-1,1))*((Tidigare_värde!V144+1)/(Tidigare_värde!V144+1))*((pivå!V144+1)/(pivå!V144+1))</f>
        <v>-1</v>
      </c>
      <c r="AR145" s="153">
        <f>IF(Pilar!$B145=1,IF(pivå!W144&gt;Tidigare_värde!W144,-1,1),IF(pivå!W144&lt;Tidigare_värde!W144,-1,1))*((Tidigare_värde!W144+1)/(Tidigare_värde!W144+1))*((pivå!W144+1)/(pivå!W144+1))</f>
        <v>1</v>
      </c>
      <c r="AS145" s="153">
        <f>IF(Pilar!$B145=1,IF(pivå!X144&gt;Tidigare_värde!X144,-1,1),IF(pivå!X144&lt;Tidigare_värde!X144,-1,1))*((Tidigare_värde!X144+1)/(Tidigare_värde!X144+1))*((pivå!X144+1)/(pivå!X144+1))</f>
        <v>1</v>
      </c>
      <c r="AT145" s="153">
        <f>IF(Pilar!$B145=1,IF(pivå!Y144&gt;Tidigare_värde!Y144,-1,1),IF(pivå!Y144&lt;Tidigare_värde!Y144,-1,1))*((Tidigare_värde!Y144+1)/(Tidigare_värde!Y144+1))*((pivå!Y144+1)/(pivå!Y144+1))</f>
        <v>1</v>
      </c>
      <c r="AU145" s="153">
        <f>IF(Pilar!$B145=1,IF(pivå!Z144&gt;Tidigare_värde!Z144,-1,1),IF(pivå!Z144&lt;Tidigare_värde!Z144,-1,1))*((Tidigare_värde!Z144+1)/(Tidigare_värde!Z144+1))*((pivå!Z144+1)/(pivå!Z144+1))</f>
        <v>1</v>
      </c>
      <c r="AV145" s="153">
        <f>IF(Pilar!$B145=1,IF(pivå!AA144&gt;Tidigare_värde!AA144,-1,1),IF(pivå!AA144&lt;Tidigare_värde!AA144,-1,1))*((Tidigare_värde!AA144+1)/(Tidigare_värde!AA144+1))*((pivå!AA144+1)/(pivå!AA144+1))</f>
        <v>-1</v>
      </c>
      <c r="AW145" s="153">
        <f>IF(Pilar!$B145=1,IF(pivå!AB144&gt;Tidigare_värde!AB144,-1,1),IF(pivå!AB144&lt;Tidigare_värde!AB144,-1,1))*((Tidigare_värde!AB144+1)/(Tidigare_värde!AB144+1))*((pivå!AB144+1)/(pivå!AB144+1))</f>
        <v>1</v>
      </c>
      <c r="AX145" s="153">
        <f>IF(Pilar!$B145=1,IF(pivå!AC144&gt;Tidigare_värde!AC144,-1,1),IF(pivå!AC144&lt;Tidigare_värde!AC144,-1,1))*((Tidigare_värde!AC144+1)/(Tidigare_värde!AC144+1))*((pivå!AC144+1)/(pivå!AC144+1))</f>
        <v>1</v>
      </c>
      <c r="AY145" s="153">
        <f>IF(Pilar!$B145=1,IF(pivå!AD144&gt;Tidigare_värde!AD144,-1,1),IF(pivå!AD144&lt;Tidigare_värde!AD144,-1,1))*((Tidigare_värde!AD144+1)/(Tidigare_värde!AD144+1))*((pivå!AD144+1)/(pivå!AD144+1))</f>
        <v>1</v>
      </c>
      <c r="AZ145" s="25"/>
      <c r="BA145" s="25"/>
      <c r="BB145" s="25"/>
      <c r="BC145" s="25"/>
      <c r="BD145" s="25"/>
      <c r="BE145" s="25"/>
      <c r="BF145" s="25"/>
      <c r="BG145" s="18" t="e">
        <f t="shared" si="22"/>
        <v>#DIV/0!</v>
      </c>
      <c r="BH145" s="18">
        <f t="shared" si="23"/>
        <v>8.61</v>
      </c>
      <c r="BI145" s="19">
        <f t="shared" si="24"/>
        <v>9.66</v>
      </c>
      <c r="BJ145" s="19">
        <f t="shared" si="25"/>
        <v>8.86</v>
      </c>
      <c r="BK145" s="20"/>
      <c r="BL145" s="20"/>
      <c r="BM145" s="21">
        <f t="shared" si="20"/>
        <v>11.27</v>
      </c>
      <c r="BN145" s="22">
        <f t="shared" si="21"/>
        <v>6.69</v>
      </c>
    </row>
    <row r="146" spans="1:66" ht="10.5" customHeight="1">
      <c r="A146" s="116">
        <f t="shared" si="26"/>
        <v>9.8785714285714299</v>
      </c>
      <c r="B146" s="105">
        <f>pivå!I145</f>
        <v>1</v>
      </c>
      <c r="C146" s="120" t="str">
        <f>pivå!G145</f>
        <v>(tom)</v>
      </c>
      <c r="D146" s="103">
        <f>pivå!C145</f>
        <v>0</v>
      </c>
      <c r="E146" s="112">
        <f>pivå!D145</f>
        <v>0</v>
      </c>
      <c r="F146" s="15" t="str">
        <f>pivå!F145</f>
        <v>Återinsjuknande efter stroke. Män</v>
      </c>
      <c r="G146" s="31">
        <f>pivå!AE145</f>
        <v>9.8800000000000008</v>
      </c>
      <c r="H146" s="16">
        <f>pivå!J145</f>
        <v>10.7</v>
      </c>
      <c r="I146" s="16">
        <f>pivå!K145</f>
        <v>9.15</v>
      </c>
      <c r="J146" s="16">
        <f>pivå!L145</f>
        <v>9.5299999999999994</v>
      </c>
      <c r="K146" s="16">
        <f>pivå!M145</f>
        <v>8.16</v>
      </c>
      <c r="L146" s="16">
        <f>pivå!N145</f>
        <v>12.1</v>
      </c>
      <c r="M146" s="16">
        <f>pivå!O145</f>
        <v>10.72</v>
      </c>
      <c r="N146" s="16">
        <f>pivå!P145</f>
        <v>7.93</v>
      </c>
      <c r="O146" s="16">
        <f>pivå!Q145</f>
        <v>8.36</v>
      </c>
      <c r="P146" s="16">
        <f>pivå!R145</f>
        <v>7.98</v>
      </c>
      <c r="Q146" s="16">
        <f>pivå!S145</f>
        <v>8.9499999999999993</v>
      </c>
      <c r="R146" s="16">
        <f>pivå!T145</f>
        <v>9.2200000000000006</v>
      </c>
      <c r="S146" s="16">
        <f>pivå!U145</f>
        <v>9.77</v>
      </c>
      <c r="T146" s="16">
        <f>pivå!V145</f>
        <v>9.67</v>
      </c>
      <c r="U146" s="16">
        <f>pivå!W145</f>
        <v>8.83</v>
      </c>
      <c r="V146" s="16">
        <f>pivå!X145</f>
        <v>9.49</v>
      </c>
      <c r="W146" s="16">
        <f>pivå!Y145</f>
        <v>10.48</v>
      </c>
      <c r="X146" s="16">
        <f>pivå!Z145</f>
        <v>8.9700000000000006</v>
      </c>
      <c r="Y146" s="16">
        <f>pivå!AA145</f>
        <v>12.1</v>
      </c>
      <c r="Z146" s="16">
        <f>pivå!AB145</f>
        <v>11.79</v>
      </c>
      <c r="AA146" s="16">
        <f>pivå!AC145</f>
        <v>12.56</v>
      </c>
      <c r="AB146" s="136">
        <f>pivå!AD145</f>
        <v>10.99</v>
      </c>
      <c r="AC146" s="149"/>
      <c r="AD146" s="154">
        <f>IF(Pilar!$B146=1,IF(pivå!AE145&gt;Tidigare_värde!AE145,-1,1),IF(pivå!AE145&lt;Tidigare_värde!AE145,-1,1))*((Tidigare_värde!AE145+1)/(Tidigare_värde!AE145+1))*((pivå!AE145+1)/(pivå!AE145+1))</f>
        <v>1</v>
      </c>
      <c r="AE146" s="153">
        <f>IF(Pilar!$B146=1,IF(pivå!J145&gt;Tidigare_värde!J145,-1,1),IF(pivå!J145&lt;Tidigare_värde!J145,-1,1))*((Tidigare_värde!J145+1)/(Tidigare_värde!J145+1))*((pivå!J145+1)/(pivå!J145+1))</f>
        <v>-1</v>
      </c>
      <c r="AF146" s="153">
        <f>IF(Pilar!$B146=1,IF(pivå!K145&gt;Tidigare_värde!K145,-1,1),IF(pivå!K145&lt;Tidigare_värde!K145,-1,1))*((Tidigare_värde!K145+1)/(Tidigare_värde!K145+1))*((pivå!K145+1)/(pivå!K145+1))</f>
        <v>1</v>
      </c>
      <c r="AG146" s="153">
        <f>IF(Pilar!$B146=1,IF(pivå!L145&gt;Tidigare_värde!L145,-1,1),IF(pivå!L145&lt;Tidigare_värde!L145,-1,1))*((Tidigare_värde!L145+1)/(Tidigare_värde!L145+1))*((pivå!L145+1)/(pivå!L145+1))</f>
        <v>1</v>
      </c>
      <c r="AH146" s="153">
        <f>IF(Pilar!$B146=1,IF(pivå!M145&gt;Tidigare_värde!M145,-1,1),IF(pivå!M145&lt;Tidigare_värde!M145,-1,1))*((Tidigare_värde!M145+1)/(Tidigare_värde!M145+1))*((pivå!M145+1)/(pivå!M145+1))</f>
        <v>1</v>
      </c>
      <c r="AI146" s="153">
        <f>IF(Pilar!$B146=1,IF(pivå!N145&gt;Tidigare_värde!N145,-1,1),IF(pivå!N145&lt;Tidigare_värde!N145,-1,1))*((Tidigare_värde!N145+1)/(Tidigare_värde!N145+1))*((pivå!N145+1)/(pivå!N145+1))</f>
        <v>1</v>
      </c>
      <c r="AJ146" s="153">
        <f>IF(Pilar!$B146=1,IF(pivå!O145&gt;Tidigare_värde!O145,-1,1),IF(pivå!O145&lt;Tidigare_värde!O145,-1,1))*((Tidigare_värde!O145+1)/(Tidigare_värde!O145+1))*((pivå!O145+1)/(pivå!O145+1))</f>
        <v>1</v>
      </c>
      <c r="AK146" s="153">
        <f>IF(Pilar!$B146=1,IF(pivå!P145&gt;Tidigare_värde!P145,-1,1),IF(pivå!P145&lt;Tidigare_värde!P145,-1,1))*((Tidigare_värde!P145+1)/(Tidigare_värde!P145+1))*((pivå!P145+1)/(pivå!P145+1))</f>
        <v>1</v>
      </c>
      <c r="AL146" s="153">
        <f>IF(Pilar!$B146=1,IF(pivå!Q145&gt;Tidigare_värde!Q145,-1,1),IF(pivå!Q145&lt;Tidigare_värde!Q145,-1,1))*((Tidigare_värde!Q145+1)/(Tidigare_värde!Q145+1))*((pivå!Q145+1)/(pivå!Q145+1))</f>
        <v>1</v>
      </c>
      <c r="AM146" s="153">
        <f>IF(Pilar!$B146=1,IF(pivå!R145&gt;Tidigare_värde!R145,-1,1),IF(pivå!R145&lt;Tidigare_värde!R145,-1,1))*((Tidigare_värde!R145+1)/(Tidigare_värde!R145+1))*((pivå!R145+1)/(pivå!R145+1))</f>
        <v>1</v>
      </c>
      <c r="AN146" s="153">
        <f>IF(Pilar!$B146=1,IF(pivå!S145&gt;Tidigare_värde!S145,-1,1),IF(pivå!S145&lt;Tidigare_värde!S145,-1,1))*((Tidigare_värde!S145+1)/(Tidigare_värde!S145+1))*((pivå!S145+1)/(pivå!S145+1))</f>
        <v>1</v>
      </c>
      <c r="AO146" s="153">
        <f>IF(Pilar!$B146=1,IF(pivå!T145&gt;Tidigare_värde!T145,-1,1),IF(pivå!T145&lt;Tidigare_värde!T145,-1,1))*((Tidigare_värde!T145+1)/(Tidigare_värde!T145+1))*((pivå!T145+1)/(pivå!T145+1))</f>
        <v>1</v>
      </c>
      <c r="AP146" s="153">
        <f>IF(Pilar!$B146=1,IF(pivå!U145&gt;Tidigare_värde!U145,-1,1),IF(pivå!U145&lt;Tidigare_värde!U145,-1,1))*((Tidigare_värde!U145+1)/(Tidigare_värde!U145+1))*((pivå!U145+1)/(pivå!U145+1))</f>
        <v>1</v>
      </c>
      <c r="AQ146" s="153">
        <f>IF(Pilar!$B146=1,IF(pivå!V145&gt;Tidigare_värde!V145,-1,1),IF(pivå!V145&lt;Tidigare_värde!V145,-1,1))*((Tidigare_värde!V145+1)/(Tidigare_värde!V145+1))*((pivå!V145+1)/(pivå!V145+1))</f>
        <v>-1</v>
      </c>
      <c r="AR146" s="153">
        <f>IF(Pilar!$B146=1,IF(pivå!W145&gt;Tidigare_värde!W145,-1,1),IF(pivå!W145&lt;Tidigare_värde!W145,-1,1))*((Tidigare_värde!W145+1)/(Tidigare_värde!W145+1))*((pivå!W145+1)/(pivå!W145+1))</f>
        <v>1</v>
      </c>
      <c r="AS146" s="153">
        <f>IF(Pilar!$B146=1,IF(pivå!X145&gt;Tidigare_värde!X145,-1,1),IF(pivå!X145&lt;Tidigare_värde!X145,-1,1))*((Tidigare_värde!X145+1)/(Tidigare_värde!X145+1))*((pivå!X145+1)/(pivå!X145+1))</f>
        <v>-1</v>
      </c>
      <c r="AT146" s="153">
        <f>IF(Pilar!$B146=1,IF(pivå!Y145&gt;Tidigare_värde!Y145,-1,1),IF(pivå!Y145&lt;Tidigare_värde!Y145,-1,1))*((Tidigare_värde!Y145+1)/(Tidigare_värde!Y145+1))*((pivå!Y145+1)/(pivå!Y145+1))</f>
        <v>-1</v>
      </c>
      <c r="AU146" s="153">
        <f>IF(Pilar!$B146=1,IF(pivå!Z145&gt;Tidigare_värde!Z145,-1,1),IF(pivå!Z145&lt;Tidigare_värde!Z145,-1,1))*((Tidigare_värde!Z145+1)/(Tidigare_värde!Z145+1))*((pivå!Z145+1)/(pivå!Z145+1))</f>
        <v>1</v>
      </c>
      <c r="AV146" s="153">
        <f>IF(Pilar!$B146=1,IF(pivå!AA145&gt;Tidigare_värde!AA145,-1,1),IF(pivå!AA145&lt;Tidigare_värde!AA145,-1,1))*((Tidigare_värde!AA145+1)/(Tidigare_värde!AA145+1))*((pivå!AA145+1)/(pivå!AA145+1))</f>
        <v>-1</v>
      </c>
      <c r="AW146" s="153">
        <f>IF(Pilar!$B146=1,IF(pivå!AB145&gt;Tidigare_värde!AB145,-1,1),IF(pivå!AB145&lt;Tidigare_värde!AB145,-1,1))*((Tidigare_värde!AB145+1)/(Tidigare_värde!AB145+1))*((pivå!AB145+1)/(pivå!AB145+1))</f>
        <v>1</v>
      </c>
      <c r="AX146" s="153">
        <f>IF(Pilar!$B146=1,IF(pivå!AC145&gt;Tidigare_värde!AC145,-1,1),IF(pivå!AC145&lt;Tidigare_värde!AC145,-1,1))*((Tidigare_värde!AC145+1)/(Tidigare_värde!AC145+1))*((pivå!AC145+1)/(pivå!AC145+1))</f>
        <v>-1</v>
      </c>
      <c r="AY146" s="153">
        <f>IF(Pilar!$B146=1,IF(pivå!AD145&gt;Tidigare_värde!AD145,-1,1),IF(pivå!AD145&lt;Tidigare_värde!AD145,-1,1))*((Tidigare_värde!AD145+1)/(Tidigare_värde!AD145+1))*((pivå!AD145+1)/(pivå!AD145+1))</f>
        <v>1</v>
      </c>
      <c r="AZ146" s="25"/>
      <c r="BA146" s="25"/>
      <c r="BB146" s="25"/>
      <c r="BC146" s="25"/>
      <c r="BD146" s="25"/>
      <c r="BE146" s="25"/>
      <c r="BF146" s="25"/>
      <c r="BG146" s="18" t="e">
        <f t="shared" si="22"/>
        <v>#DIV/0!</v>
      </c>
      <c r="BH146" s="18">
        <f t="shared" si="23"/>
        <v>8.9700000000000006</v>
      </c>
      <c r="BI146" s="19">
        <f t="shared" si="24"/>
        <v>10.48</v>
      </c>
      <c r="BJ146" s="19">
        <f t="shared" si="25"/>
        <v>9.15</v>
      </c>
      <c r="BK146" s="20"/>
      <c r="BL146" s="20"/>
      <c r="BM146" s="21">
        <f t="shared" si="20"/>
        <v>12.56</v>
      </c>
      <c r="BN146" s="22">
        <f t="shared" si="21"/>
        <v>7.93</v>
      </c>
    </row>
    <row r="147" spans="1:66" ht="10.5" customHeight="1">
      <c r="A147" s="116">
        <f t="shared" si="26"/>
        <v>9.5890476190476193</v>
      </c>
      <c r="B147" s="105">
        <f>pivå!I146</f>
        <v>1</v>
      </c>
      <c r="C147" s="120" t="str">
        <f>pivå!G146</f>
        <v>(tom)</v>
      </c>
      <c r="D147" s="103">
        <f>pivå!C146</f>
        <v>0</v>
      </c>
      <c r="E147" s="112">
        <f>pivå!D146</f>
        <v>0</v>
      </c>
      <c r="F147" s="15" t="str">
        <f>pivå!F146</f>
        <v>Återinsjuknande efter stroke</v>
      </c>
      <c r="G147" s="31">
        <f>pivå!AE146</f>
        <v>9.61</v>
      </c>
      <c r="H147" s="16">
        <f>pivå!J146</f>
        <v>10.77</v>
      </c>
      <c r="I147" s="16">
        <f>pivå!K146</f>
        <v>8.01</v>
      </c>
      <c r="J147" s="16">
        <f>pivå!L146</f>
        <v>9.0299999999999994</v>
      </c>
      <c r="K147" s="16">
        <f>pivå!M146</f>
        <v>7.27</v>
      </c>
      <c r="L147" s="16">
        <f>pivå!N146</f>
        <v>11.57</v>
      </c>
      <c r="M147" s="16">
        <f>pivå!O146</f>
        <v>11.17</v>
      </c>
      <c r="N147" s="16">
        <f>pivå!P146</f>
        <v>7.83</v>
      </c>
      <c r="O147" s="16">
        <f>pivå!Q146</f>
        <v>9.99</v>
      </c>
      <c r="P147" s="16">
        <f>pivå!R146</f>
        <v>8.66</v>
      </c>
      <c r="Q147" s="16">
        <f>pivå!S146</f>
        <v>8.7899999999999991</v>
      </c>
      <c r="R147" s="16">
        <f>pivå!T146</f>
        <v>8.5399999999999991</v>
      </c>
      <c r="S147" s="16">
        <f>pivå!U146</f>
        <v>9.74</v>
      </c>
      <c r="T147" s="16">
        <f>pivå!V146</f>
        <v>8.81</v>
      </c>
      <c r="U147" s="16">
        <f>pivå!W146</f>
        <v>9.1300000000000008</v>
      </c>
      <c r="V147" s="16">
        <f>pivå!X146</f>
        <v>8.83</v>
      </c>
      <c r="W147" s="16">
        <f>pivå!Y146</f>
        <v>9.69</v>
      </c>
      <c r="X147" s="16">
        <f>pivå!Z146</f>
        <v>9.18</v>
      </c>
      <c r="Y147" s="16">
        <f>pivå!AA146</f>
        <v>11.51</v>
      </c>
      <c r="Z147" s="16">
        <f>pivå!AB146</f>
        <v>11.35</v>
      </c>
      <c r="AA147" s="16">
        <f>pivå!AC146</f>
        <v>10.95</v>
      </c>
      <c r="AB147" s="136">
        <f>pivå!AD146</f>
        <v>10.55</v>
      </c>
      <c r="AC147" s="149"/>
      <c r="AD147" s="154">
        <f>IF(Pilar!$B147=1,IF(pivå!AE146&gt;Tidigare_värde!AE146,-1,1),IF(pivå!AE146&lt;Tidigare_värde!AE146,-1,1))*((Tidigare_värde!AE146+1)/(Tidigare_värde!AE146+1))*((pivå!AE146+1)/(pivå!AE146+1))</f>
        <v>1</v>
      </c>
      <c r="AE147" s="153">
        <f>IF(Pilar!$B147=1,IF(pivå!J146&gt;Tidigare_värde!J146,-1,1),IF(pivå!J146&lt;Tidigare_värde!J146,-1,1))*((Tidigare_värde!J146+1)/(Tidigare_värde!J146+1))*((pivå!J146+1)/(pivå!J146+1))</f>
        <v>-1</v>
      </c>
      <c r="AF147" s="153">
        <f>IF(Pilar!$B147=1,IF(pivå!K146&gt;Tidigare_värde!K146,-1,1),IF(pivå!K146&lt;Tidigare_värde!K146,-1,1))*((Tidigare_värde!K146+1)/(Tidigare_värde!K146+1))*((pivå!K146+1)/(pivå!K146+1))</f>
        <v>1</v>
      </c>
      <c r="AG147" s="153">
        <f>IF(Pilar!$B147=1,IF(pivå!L146&gt;Tidigare_värde!L146,-1,1),IF(pivå!L146&lt;Tidigare_värde!L146,-1,1))*((Tidigare_värde!L146+1)/(Tidigare_värde!L146+1))*((pivå!L146+1)/(pivå!L146+1))</f>
        <v>1</v>
      </c>
      <c r="AH147" s="153">
        <f>IF(Pilar!$B147=1,IF(pivå!M146&gt;Tidigare_värde!M146,-1,1),IF(pivå!M146&lt;Tidigare_värde!M146,-1,1))*((Tidigare_värde!M146+1)/(Tidigare_värde!M146+1))*((pivå!M146+1)/(pivå!M146+1))</f>
        <v>1</v>
      </c>
      <c r="AI147" s="153">
        <f>IF(Pilar!$B147=1,IF(pivå!N146&gt;Tidigare_värde!N146,-1,1),IF(pivå!N146&lt;Tidigare_värde!N146,-1,1))*((Tidigare_värde!N146+1)/(Tidigare_värde!N146+1))*((pivå!N146+1)/(pivå!N146+1))</f>
        <v>-1</v>
      </c>
      <c r="AJ147" s="153">
        <f>IF(Pilar!$B147=1,IF(pivå!O146&gt;Tidigare_värde!O146,-1,1),IF(pivå!O146&lt;Tidigare_värde!O146,-1,1))*((Tidigare_värde!O146+1)/(Tidigare_värde!O146+1))*((pivå!O146+1)/(pivå!O146+1))</f>
        <v>-1</v>
      </c>
      <c r="AK147" s="153">
        <f>IF(Pilar!$B147=1,IF(pivå!P146&gt;Tidigare_värde!P146,-1,1),IF(pivå!P146&lt;Tidigare_värde!P146,-1,1))*((Tidigare_värde!P146+1)/(Tidigare_värde!P146+1))*((pivå!P146+1)/(pivå!P146+1))</f>
        <v>1</v>
      </c>
      <c r="AL147" s="153">
        <f>IF(Pilar!$B147=1,IF(pivå!Q146&gt;Tidigare_värde!Q146,-1,1),IF(pivå!Q146&lt;Tidigare_värde!Q146,-1,1))*((Tidigare_värde!Q146+1)/(Tidigare_värde!Q146+1))*((pivå!Q146+1)/(pivå!Q146+1))</f>
        <v>-1</v>
      </c>
      <c r="AM147" s="153">
        <f>IF(Pilar!$B147=1,IF(pivå!R146&gt;Tidigare_värde!R146,-1,1),IF(pivå!R146&lt;Tidigare_värde!R146,-1,1))*((Tidigare_värde!R146+1)/(Tidigare_värde!R146+1))*((pivå!R146+1)/(pivå!R146+1))</f>
        <v>1</v>
      </c>
      <c r="AN147" s="153">
        <f>IF(Pilar!$B147=1,IF(pivå!S146&gt;Tidigare_värde!S146,-1,1),IF(pivå!S146&lt;Tidigare_värde!S146,-1,1))*((Tidigare_värde!S146+1)/(Tidigare_värde!S146+1))*((pivå!S146+1)/(pivå!S146+1))</f>
        <v>1</v>
      </c>
      <c r="AO147" s="153">
        <f>IF(Pilar!$B147=1,IF(pivå!T146&gt;Tidigare_värde!T146,-1,1),IF(pivå!T146&lt;Tidigare_värde!T146,-1,1))*((Tidigare_värde!T146+1)/(Tidigare_värde!T146+1))*((pivå!T146+1)/(pivå!T146+1))</f>
        <v>1</v>
      </c>
      <c r="AP147" s="153">
        <f>IF(Pilar!$B147=1,IF(pivå!U146&gt;Tidigare_värde!U146,-1,1),IF(pivå!U146&lt;Tidigare_värde!U146,-1,1))*((Tidigare_värde!U146+1)/(Tidigare_värde!U146+1))*((pivå!U146+1)/(pivå!U146+1))</f>
        <v>1</v>
      </c>
      <c r="AQ147" s="153">
        <f>IF(Pilar!$B147=1,IF(pivå!V146&gt;Tidigare_värde!V146,-1,1),IF(pivå!V146&lt;Tidigare_värde!V146,-1,1))*((Tidigare_värde!V146+1)/(Tidigare_värde!V146+1))*((pivå!V146+1)/(pivå!V146+1))</f>
        <v>-1</v>
      </c>
      <c r="AR147" s="153">
        <f>IF(Pilar!$B147=1,IF(pivå!W146&gt;Tidigare_värde!W146,-1,1),IF(pivå!W146&lt;Tidigare_värde!W146,-1,1))*((Tidigare_värde!W146+1)/(Tidigare_värde!W146+1))*((pivå!W146+1)/(pivå!W146+1))</f>
        <v>1</v>
      </c>
      <c r="AS147" s="153">
        <f>IF(Pilar!$B147=1,IF(pivå!X146&gt;Tidigare_värde!X146,-1,1),IF(pivå!X146&lt;Tidigare_värde!X146,-1,1))*((Tidigare_värde!X146+1)/(Tidigare_värde!X146+1))*((pivå!X146+1)/(pivå!X146+1))</f>
        <v>-1</v>
      </c>
      <c r="AT147" s="153">
        <f>IF(Pilar!$B147=1,IF(pivå!Y146&gt;Tidigare_värde!Y146,-1,1),IF(pivå!Y146&lt;Tidigare_värde!Y146,-1,1))*((Tidigare_värde!Y146+1)/(Tidigare_värde!Y146+1))*((pivå!Y146+1)/(pivå!Y146+1))</f>
        <v>1</v>
      </c>
      <c r="AU147" s="153">
        <f>IF(Pilar!$B147=1,IF(pivå!Z146&gt;Tidigare_värde!Z146,-1,1),IF(pivå!Z146&lt;Tidigare_värde!Z146,-1,1))*((Tidigare_värde!Z146+1)/(Tidigare_värde!Z146+1))*((pivå!Z146+1)/(pivå!Z146+1))</f>
        <v>1</v>
      </c>
      <c r="AV147" s="153">
        <f>IF(Pilar!$B147=1,IF(pivå!AA146&gt;Tidigare_värde!AA146,-1,1),IF(pivå!AA146&lt;Tidigare_värde!AA146,-1,1))*((Tidigare_värde!AA146+1)/(Tidigare_värde!AA146+1))*((pivå!AA146+1)/(pivå!AA146+1))</f>
        <v>-1</v>
      </c>
      <c r="AW147" s="153">
        <f>IF(Pilar!$B147=1,IF(pivå!AB146&gt;Tidigare_värde!AB146,-1,1),IF(pivå!AB146&lt;Tidigare_värde!AB146,-1,1))*((Tidigare_värde!AB146+1)/(Tidigare_värde!AB146+1))*((pivå!AB146+1)/(pivå!AB146+1))</f>
        <v>1</v>
      </c>
      <c r="AX147" s="153">
        <f>IF(Pilar!$B147=1,IF(pivå!AC146&gt;Tidigare_värde!AC146,-1,1),IF(pivå!AC146&lt;Tidigare_värde!AC146,-1,1))*((Tidigare_värde!AC146+1)/(Tidigare_värde!AC146+1))*((pivå!AC146+1)/(pivå!AC146+1))</f>
        <v>1</v>
      </c>
      <c r="AY147" s="153">
        <f>IF(Pilar!$B147=1,IF(pivå!AD146&gt;Tidigare_värde!AD146,-1,1),IF(pivå!AD146&lt;Tidigare_värde!AD146,-1,1))*((Tidigare_värde!AD146+1)/(Tidigare_värde!AD146+1))*((pivå!AD146+1)/(pivå!AD146+1))</f>
        <v>1</v>
      </c>
      <c r="AZ147" s="25"/>
      <c r="BA147" s="25"/>
      <c r="BB147" s="25"/>
      <c r="BC147" s="25"/>
      <c r="BD147" s="25"/>
      <c r="BE147" s="25"/>
      <c r="BF147" s="25"/>
      <c r="BG147" s="18" t="e">
        <f t="shared" si="22"/>
        <v>#DIV/0!</v>
      </c>
      <c r="BH147" s="18">
        <f t="shared" si="23"/>
        <v>8.81</v>
      </c>
      <c r="BI147" s="19">
        <f t="shared" si="24"/>
        <v>9.99</v>
      </c>
      <c r="BJ147" s="19">
        <f t="shared" si="25"/>
        <v>8.83</v>
      </c>
      <c r="BK147" s="20"/>
      <c r="BL147" s="20"/>
      <c r="BM147" s="21">
        <f t="shared" si="20"/>
        <v>11.57</v>
      </c>
      <c r="BN147" s="22">
        <f t="shared" si="21"/>
        <v>7.27</v>
      </c>
    </row>
    <row r="148" spans="1:66" ht="10.5" customHeight="1">
      <c r="A148" s="116">
        <f t="shared" si="26"/>
        <v>24.23486806095238</v>
      </c>
      <c r="B148" s="105">
        <f>pivå!I147</f>
        <v>1</v>
      </c>
      <c r="C148" s="120" t="str">
        <f>pivå!G147</f>
        <v>(tom)</v>
      </c>
      <c r="D148" s="103">
        <f>pivå!C147</f>
        <v>0</v>
      </c>
      <c r="E148" s="112">
        <f>pivå!D147</f>
        <v>77</v>
      </c>
      <c r="F148" s="15" t="str">
        <f>pivå!F147</f>
        <v>Funktionsförmåga efter stroke. Kvinnor</v>
      </c>
      <c r="G148" s="31">
        <f>pivå!AE147</f>
        <v>23.027599670000001</v>
      </c>
      <c r="H148" s="16">
        <f>pivå!J147</f>
        <v>20.787545789999999</v>
      </c>
      <c r="I148" s="16">
        <f>pivå!K147</f>
        <v>27.68595041</v>
      </c>
      <c r="J148" s="16">
        <f>pivå!L147</f>
        <v>22.885572140000001</v>
      </c>
      <c r="K148" s="16">
        <f>pivå!M147</f>
        <v>26.642335769999999</v>
      </c>
      <c r="L148" s="16">
        <f>pivå!N147</f>
        <v>23.219814240000002</v>
      </c>
      <c r="M148" s="16">
        <f>pivå!O147</f>
        <v>32.258064519999998</v>
      </c>
      <c r="N148" s="16">
        <f>pivå!P147</f>
        <v>26.630434780000002</v>
      </c>
      <c r="O148" s="16">
        <f>pivå!Q147</f>
        <v>24.528301890000002</v>
      </c>
      <c r="P148" s="16">
        <f>pivå!R147</f>
        <v>19.780219779999999</v>
      </c>
      <c r="Q148" s="16">
        <f>pivå!S147</f>
        <v>18.992248060000001</v>
      </c>
      <c r="R148" s="16">
        <f>pivå!T147</f>
        <v>25.210084030000001</v>
      </c>
      <c r="S148" s="16">
        <f>pivå!U147</f>
        <v>24.366812230000001</v>
      </c>
      <c r="T148" s="16">
        <f>pivå!V147</f>
        <v>25.438596489999998</v>
      </c>
      <c r="U148" s="16">
        <f>pivå!W147</f>
        <v>25.210084030000001</v>
      </c>
      <c r="V148" s="16">
        <f>pivå!X147</f>
        <v>18.296529970000002</v>
      </c>
      <c r="W148" s="16">
        <f>pivå!Y147</f>
        <v>23.875432530000001</v>
      </c>
      <c r="X148" s="16">
        <f>pivå!Z147</f>
        <v>30.036630039999999</v>
      </c>
      <c r="Y148" s="16">
        <f>pivå!AA147</f>
        <v>19.666666670000001</v>
      </c>
      <c r="Z148" s="16">
        <f>pivå!AB147</f>
        <v>28.037383179999999</v>
      </c>
      <c r="AA148" s="16">
        <f>pivå!AC147</f>
        <v>22.727272729999999</v>
      </c>
      <c r="AB148" s="136">
        <f>pivå!AD147</f>
        <v>22.65625</v>
      </c>
      <c r="AC148" s="149"/>
      <c r="AD148" s="154">
        <f>IF(Pilar!$B148=1,IF(pivå!AE147&gt;Tidigare_värde!AE147,-1,1),IF(pivå!AE147&lt;Tidigare_värde!AE147,-1,1))*((Tidigare_värde!AE147+1)/(Tidigare_värde!AE147+1))*((pivå!AE147+1)/(pivå!AE147+1))</f>
        <v>1</v>
      </c>
      <c r="AE148" s="153">
        <f>IF(Pilar!$B148=1,IF(pivå!J147&gt;Tidigare_värde!J147,-1,1),IF(pivå!J147&lt;Tidigare_värde!J147,-1,1))*((Tidigare_värde!J147+1)/(Tidigare_värde!J147+1))*((pivå!J147+1)/(pivå!J147+1))</f>
        <v>1</v>
      </c>
      <c r="AF148" s="153">
        <f>IF(Pilar!$B148=1,IF(pivå!K147&gt;Tidigare_värde!K147,-1,1),IF(pivå!K147&lt;Tidigare_värde!K147,-1,1))*((Tidigare_värde!K147+1)/(Tidigare_värde!K147+1))*((pivå!K147+1)/(pivå!K147+1))</f>
        <v>-1</v>
      </c>
      <c r="AG148" s="153">
        <f>IF(Pilar!$B148=1,IF(pivå!L147&gt;Tidigare_värde!L147,-1,1),IF(pivå!L147&lt;Tidigare_värde!L147,-1,1))*((Tidigare_värde!L147+1)/(Tidigare_värde!L147+1))*((pivå!L147+1)/(pivå!L147+1))</f>
        <v>1</v>
      </c>
      <c r="AH148" s="153">
        <f>IF(Pilar!$B148=1,IF(pivå!M147&gt;Tidigare_värde!M147,-1,1),IF(pivå!M147&lt;Tidigare_värde!M147,-1,1))*((Tidigare_värde!M147+1)/(Tidigare_värde!M147+1))*((pivå!M147+1)/(pivå!M147+1))</f>
        <v>-1</v>
      </c>
      <c r="AI148" s="153">
        <f>IF(Pilar!$B148=1,IF(pivå!N147&gt;Tidigare_värde!N147,-1,1),IF(pivå!N147&lt;Tidigare_värde!N147,-1,1))*((Tidigare_värde!N147+1)/(Tidigare_värde!N147+1))*((pivå!N147+1)/(pivå!N147+1))</f>
        <v>1</v>
      </c>
      <c r="AJ148" s="153">
        <f>IF(Pilar!$B148=1,IF(pivå!O147&gt;Tidigare_värde!O147,-1,1),IF(pivå!O147&lt;Tidigare_värde!O147,-1,1))*((Tidigare_värde!O147+1)/(Tidigare_värde!O147+1))*((pivå!O147+1)/(pivå!O147+1))</f>
        <v>-1</v>
      </c>
      <c r="AK148" s="153">
        <f>IF(Pilar!$B148=1,IF(pivå!P147&gt;Tidigare_värde!P147,-1,1),IF(pivå!P147&lt;Tidigare_värde!P147,-1,1))*((Tidigare_värde!P147+1)/(Tidigare_värde!P147+1))*((pivå!P147+1)/(pivå!P147+1))</f>
        <v>-1</v>
      </c>
      <c r="AL148" s="153">
        <f>IF(Pilar!$B148=1,IF(pivå!Q147&gt;Tidigare_värde!Q147,-1,1),IF(pivå!Q147&lt;Tidigare_värde!Q147,-1,1))*((Tidigare_värde!Q147+1)/(Tidigare_värde!Q147+1))*((pivå!Q147+1)/(pivå!Q147+1))</f>
        <v>1</v>
      </c>
      <c r="AM148" s="153">
        <f>IF(Pilar!$B148=1,IF(pivå!R147&gt;Tidigare_värde!R147,-1,1),IF(pivå!R147&lt;Tidigare_värde!R147,-1,1))*((Tidigare_värde!R147+1)/(Tidigare_värde!R147+1))*((pivå!R147+1)/(pivå!R147+1))</f>
        <v>1</v>
      </c>
      <c r="AN148" s="153">
        <f>IF(Pilar!$B148=1,IF(pivå!S147&gt;Tidigare_värde!S147,-1,1),IF(pivå!S147&lt;Tidigare_värde!S147,-1,1))*((Tidigare_värde!S147+1)/(Tidigare_värde!S147+1))*((pivå!S147+1)/(pivå!S147+1))</f>
        <v>1</v>
      </c>
      <c r="AO148" s="153">
        <f>IF(Pilar!$B148=1,IF(pivå!T147&gt;Tidigare_värde!T147,-1,1),IF(pivå!T147&lt;Tidigare_värde!T147,-1,1))*((Tidigare_värde!T147+1)/(Tidigare_värde!T147+1))*((pivå!T147+1)/(pivå!T147+1))</f>
        <v>-1</v>
      </c>
      <c r="AP148" s="153">
        <f>IF(Pilar!$B148=1,IF(pivå!U147&gt;Tidigare_värde!U147,-1,1),IF(pivå!U147&lt;Tidigare_värde!U147,-1,1))*((Tidigare_värde!U147+1)/(Tidigare_värde!U147+1))*((pivå!U147+1)/(pivå!U147+1))</f>
        <v>-1</v>
      </c>
      <c r="AQ148" s="153">
        <f>IF(Pilar!$B148=1,IF(pivå!V147&gt;Tidigare_värde!V147,-1,1),IF(pivå!V147&lt;Tidigare_värde!V147,-1,1))*((Tidigare_värde!V147+1)/(Tidigare_värde!V147+1))*((pivå!V147+1)/(pivå!V147+1))</f>
        <v>-1</v>
      </c>
      <c r="AR148" s="153">
        <f>IF(Pilar!$B148=1,IF(pivå!W147&gt;Tidigare_värde!W147,-1,1),IF(pivå!W147&lt;Tidigare_värde!W147,-1,1))*((Tidigare_värde!W147+1)/(Tidigare_värde!W147+1))*((pivå!W147+1)/(pivå!W147+1))</f>
        <v>1</v>
      </c>
      <c r="AS148" s="153">
        <f>IF(Pilar!$B148=1,IF(pivå!X147&gt;Tidigare_värde!X147,-1,1),IF(pivå!X147&lt;Tidigare_värde!X147,-1,1))*((Tidigare_värde!X147+1)/(Tidigare_värde!X147+1))*((pivå!X147+1)/(pivå!X147+1))</f>
        <v>1</v>
      </c>
      <c r="AT148" s="153">
        <f>IF(Pilar!$B148=1,IF(pivå!Y147&gt;Tidigare_värde!Y147,-1,1),IF(pivå!Y147&lt;Tidigare_värde!Y147,-1,1))*((Tidigare_värde!Y147+1)/(Tidigare_värde!Y147+1))*((pivå!Y147+1)/(pivå!Y147+1))</f>
        <v>-1</v>
      </c>
      <c r="AU148" s="153">
        <f>IF(Pilar!$B148=1,IF(pivå!Z147&gt;Tidigare_värde!Z147,-1,1),IF(pivå!Z147&lt;Tidigare_värde!Z147,-1,1))*((Tidigare_värde!Z147+1)/(Tidigare_värde!Z147+1))*((pivå!Z147+1)/(pivå!Z147+1))</f>
        <v>-1</v>
      </c>
      <c r="AV148" s="153">
        <f>IF(Pilar!$B148=1,IF(pivå!AA147&gt;Tidigare_värde!AA147,-1,1),IF(pivå!AA147&lt;Tidigare_värde!AA147,-1,1))*((Tidigare_värde!AA147+1)/(Tidigare_värde!AA147+1))*((pivå!AA147+1)/(pivå!AA147+1))</f>
        <v>1</v>
      </c>
      <c r="AW148" s="153">
        <f>IF(Pilar!$B148=1,IF(pivå!AB147&gt;Tidigare_värde!AB147,-1,1),IF(pivå!AB147&lt;Tidigare_värde!AB147,-1,1))*((Tidigare_värde!AB147+1)/(Tidigare_värde!AB147+1))*((pivå!AB147+1)/(pivå!AB147+1))</f>
        <v>-1</v>
      </c>
      <c r="AX148" s="153">
        <f>IF(Pilar!$B148=1,IF(pivå!AC147&gt;Tidigare_värde!AC147,-1,1),IF(pivå!AC147&lt;Tidigare_värde!AC147,-1,1))*((Tidigare_värde!AC147+1)/(Tidigare_värde!AC147+1))*((pivå!AC147+1)/(pivå!AC147+1))</f>
        <v>-1</v>
      </c>
      <c r="AY148" s="153">
        <f>IF(Pilar!$B148=1,IF(pivå!AD147&gt;Tidigare_värde!AD147,-1,1),IF(pivå!AD147&lt;Tidigare_värde!AD147,-1,1))*((Tidigare_värde!AD147+1)/(Tidigare_värde!AD147+1))*((pivå!AD147+1)/(pivå!AD147+1))</f>
        <v>1</v>
      </c>
      <c r="AZ148" s="25"/>
      <c r="BA148" s="25"/>
      <c r="BB148" s="25"/>
      <c r="BC148" s="25"/>
      <c r="BD148" s="25"/>
      <c r="BE148" s="25"/>
      <c r="BF148" s="25"/>
      <c r="BG148" s="18" t="e">
        <f t="shared" si="22"/>
        <v>#DIV/0!</v>
      </c>
      <c r="BH148" s="18">
        <f t="shared" si="23"/>
        <v>22.727272729999999</v>
      </c>
      <c r="BI148" s="19">
        <f t="shared" si="24"/>
        <v>25.210084030000001</v>
      </c>
      <c r="BJ148" s="19">
        <f t="shared" si="25"/>
        <v>22.885572140000001</v>
      </c>
      <c r="BK148" s="20"/>
      <c r="BL148" s="20"/>
      <c r="BM148" s="21">
        <f t="shared" si="20"/>
        <v>32.258064519999998</v>
      </c>
      <c r="BN148" s="22">
        <f t="shared" si="21"/>
        <v>18.296529970000002</v>
      </c>
    </row>
    <row r="149" spans="1:66" ht="10.5" customHeight="1">
      <c r="A149" s="116">
        <f t="shared" si="26"/>
        <v>19.412432205714289</v>
      </c>
      <c r="B149" s="105">
        <f>pivå!I148</f>
        <v>1</v>
      </c>
      <c r="C149" s="120" t="str">
        <f>pivå!G148</f>
        <v>(tom)</v>
      </c>
      <c r="D149" s="103">
        <f>pivå!C148</f>
        <v>0</v>
      </c>
      <c r="E149" s="112">
        <f>pivå!D148</f>
        <v>0</v>
      </c>
      <c r="F149" s="15" t="str">
        <f>pivå!F148</f>
        <v>Funktionsförmåga efter stroke. Män</v>
      </c>
      <c r="G149" s="31">
        <f>pivå!AE148</f>
        <v>18.635265700000001</v>
      </c>
      <c r="H149" s="16">
        <f>pivå!J148</f>
        <v>17.921440260000001</v>
      </c>
      <c r="I149" s="16">
        <f>pivå!K148</f>
        <v>17.515923570000002</v>
      </c>
      <c r="J149" s="16">
        <f>pivå!L148</f>
        <v>19.282511209999999</v>
      </c>
      <c r="K149" s="16">
        <f>pivå!M148</f>
        <v>17.867435159999999</v>
      </c>
      <c r="L149" s="16">
        <f>pivå!N148</f>
        <v>22.31884058</v>
      </c>
      <c r="M149" s="16">
        <f>pivå!O148</f>
        <v>22.85714286</v>
      </c>
      <c r="N149" s="16">
        <f>pivå!P148</f>
        <v>22.357723579999998</v>
      </c>
      <c r="O149" s="16">
        <f>pivå!Q148</f>
        <v>14.28571429</v>
      </c>
      <c r="P149" s="16">
        <f>pivå!R148</f>
        <v>23.27044025</v>
      </c>
      <c r="Q149" s="16">
        <f>pivå!S148</f>
        <v>15.4373928</v>
      </c>
      <c r="R149" s="16">
        <f>pivå!T148</f>
        <v>19.20289855</v>
      </c>
      <c r="S149" s="16">
        <f>pivå!U148</f>
        <v>18.885672939999999</v>
      </c>
      <c r="T149" s="16">
        <f>pivå!V148</f>
        <v>22.903225809999999</v>
      </c>
      <c r="U149" s="16">
        <f>pivå!W148</f>
        <v>22.868217049999998</v>
      </c>
      <c r="V149" s="16">
        <f>pivå!X148</f>
        <v>16.271186440000001</v>
      </c>
      <c r="W149" s="16">
        <f>pivå!Y148</f>
        <v>16.770186339999999</v>
      </c>
      <c r="X149" s="16">
        <f>pivå!Z148</f>
        <v>24.590163929999999</v>
      </c>
      <c r="Y149" s="16">
        <f>pivå!AA148</f>
        <v>11.40065147</v>
      </c>
      <c r="Z149" s="16">
        <f>pivå!AB148</f>
        <v>24.82758621</v>
      </c>
      <c r="AA149" s="16">
        <f>pivå!AC148</f>
        <v>19.1588785</v>
      </c>
      <c r="AB149" s="136">
        <f>pivå!AD148</f>
        <v>17.667844519999999</v>
      </c>
      <c r="AC149" s="149"/>
      <c r="AD149" s="154">
        <f>IF(Pilar!$B149=1,IF(pivå!AE148&gt;Tidigare_värde!AE148,-1,1),IF(pivå!AE148&lt;Tidigare_värde!AE148,-1,1))*((Tidigare_värde!AE148+1)/(Tidigare_värde!AE148+1))*((pivå!AE148+1)/(pivå!AE148+1))</f>
        <v>-1</v>
      </c>
      <c r="AE149" s="153">
        <f>IF(Pilar!$B149=1,IF(pivå!J148&gt;Tidigare_värde!J148,-1,1),IF(pivå!J148&lt;Tidigare_värde!J148,-1,1))*((Tidigare_värde!J148+1)/(Tidigare_värde!J148+1))*((pivå!J148+1)/(pivå!J148+1))</f>
        <v>-1</v>
      </c>
      <c r="AF149" s="153">
        <f>IF(Pilar!$B149=1,IF(pivå!K148&gt;Tidigare_värde!K148,-1,1),IF(pivå!K148&lt;Tidigare_värde!K148,-1,1))*((Tidigare_värde!K148+1)/(Tidigare_värde!K148+1))*((pivå!K148+1)/(pivå!K148+1))</f>
        <v>1</v>
      </c>
      <c r="AG149" s="153">
        <f>IF(Pilar!$B149=1,IF(pivå!L148&gt;Tidigare_värde!L148,-1,1),IF(pivå!L148&lt;Tidigare_värde!L148,-1,1))*((Tidigare_värde!L148+1)/(Tidigare_värde!L148+1))*((pivå!L148+1)/(pivå!L148+1))</f>
        <v>-1</v>
      </c>
      <c r="AH149" s="153">
        <f>IF(Pilar!$B149=1,IF(pivå!M148&gt;Tidigare_värde!M148,-1,1),IF(pivå!M148&lt;Tidigare_värde!M148,-1,1))*((Tidigare_värde!M148+1)/(Tidigare_värde!M148+1))*((pivå!M148+1)/(pivå!M148+1))</f>
        <v>-1</v>
      </c>
      <c r="AI149" s="153">
        <f>IF(Pilar!$B149=1,IF(pivå!N148&gt;Tidigare_värde!N148,-1,1),IF(pivå!N148&lt;Tidigare_värde!N148,-1,1))*((Tidigare_värde!N148+1)/(Tidigare_värde!N148+1))*((pivå!N148+1)/(pivå!N148+1))</f>
        <v>1</v>
      </c>
      <c r="AJ149" s="153">
        <f>IF(Pilar!$B149=1,IF(pivå!O148&gt;Tidigare_värde!O148,-1,1),IF(pivå!O148&lt;Tidigare_värde!O148,-1,1))*((Tidigare_värde!O148+1)/(Tidigare_värde!O148+1))*((pivå!O148+1)/(pivå!O148+1))</f>
        <v>1</v>
      </c>
      <c r="AK149" s="153">
        <f>IF(Pilar!$B149=1,IF(pivå!P148&gt;Tidigare_värde!P148,-1,1),IF(pivå!P148&lt;Tidigare_värde!P148,-1,1))*((Tidigare_värde!P148+1)/(Tidigare_värde!P148+1))*((pivå!P148+1)/(pivå!P148+1))</f>
        <v>1</v>
      </c>
      <c r="AL149" s="153">
        <f>IF(Pilar!$B149=1,IF(pivå!Q148&gt;Tidigare_värde!Q148,-1,1),IF(pivå!Q148&lt;Tidigare_värde!Q148,-1,1))*((Tidigare_värde!Q148+1)/(Tidigare_värde!Q148+1))*((pivå!Q148+1)/(pivå!Q148+1))</f>
        <v>-1</v>
      </c>
      <c r="AM149" s="153">
        <f>IF(Pilar!$B149=1,IF(pivå!R148&gt;Tidigare_värde!R148,-1,1),IF(pivå!R148&lt;Tidigare_värde!R148,-1,1))*((Tidigare_värde!R148+1)/(Tidigare_värde!R148+1))*((pivå!R148+1)/(pivå!R148+1))</f>
        <v>1</v>
      </c>
      <c r="AN149" s="153">
        <f>IF(Pilar!$B149=1,IF(pivå!S148&gt;Tidigare_värde!S148,-1,1),IF(pivå!S148&lt;Tidigare_värde!S148,-1,1))*((Tidigare_värde!S148+1)/(Tidigare_värde!S148+1))*((pivå!S148+1)/(pivå!S148+1))</f>
        <v>1</v>
      </c>
      <c r="AO149" s="153">
        <f>IF(Pilar!$B149=1,IF(pivå!T148&gt;Tidigare_värde!T148,-1,1),IF(pivå!T148&lt;Tidigare_värde!T148,-1,1))*((Tidigare_värde!T148+1)/(Tidigare_värde!T148+1))*((pivå!T148+1)/(pivå!T148+1))</f>
        <v>1</v>
      </c>
      <c r="AP149" s="153">
        <f>IF(Pilar!$B149=1,IF(pivå!U148&gt;Tidigare_värde!U148,-1,1),IF(pivå!U148&lt;Tidigare_värde!U148,-1,1))*((Tidigare_värde!U148+1)/(Tidigare_värde!U148+1))*((pivå!U148+1)/(pivå!U148+1))</f>
        <v>1</v>
      </c>
      <c r="AQ149" s="153">
        <f>IF(Pilar!$B149=1,IF(pivå!V148&gt;Tidigare_värde!V148,-1,1),IF(pivå!V148&lt;Tidigare_värde!V148,-1,1))*((Tidigare_värde!V148+1)/(Tidigare_värde!V148+1))*((pivå!V148+1)/(pivå!V148+1))</f>
        <v>-1</v>
      </c>
      <c r="AR149" s="153">
        <f>IF(Pilar!$B149=1,IF(pivå!W148&gt;Tidigare_värde!W148,-1,1),IF(pivå!W148&lt;Tidigare_värde!W148,-1,1))*((Tidigare_värde!W148+1)/(Tidigare_värde!W148+1))*((pivå!W148+1)/(pivå!W148+1))</f>
        <v>-1</v>
      </c>
      <c r="AS149" s="153">
        <f>IF(Pilar!$B149=1,IF(pivå!X148&gt;Tidigare_värde!X148,-1,1),IF(pivå!X148&lt;Tidigare_värde!X148,-1,1))*((Tidigare_värde!X148+1)/(Tidigare_värde!X148+1))*((pivå!X148+1)/(pivå!X148+1))</f>
        <v>-1</v>
      </c>
      <c r="AT149" s="153">
        <f>IF(Pilar!$B149=1,IF(pivå!Y148&gt;Tidigare_värde!Y148,-1,1),IF(pivå!Y148&lt;Tidigare_värde!Y148,-1,1))*((Tidigare_värde!Y148+1)/(Tidigare_värde!Y148+1))*((pivå!Y148+1)/(pivå!Y148+1))</f>
        <v>1</v>
      </c>
      <c r="AU149" s="153">
        <f>IF(Pilar!$B149=1,IF(pivå!Z148&gt;Tidigare_värde!Z148,-1,1),IF(pivå!Z148&lt;Tidigare_värde!Z148,-1,1))*((Tidigare_värde!Z148+1)/(Tidigare_värde!Z148+1))*((pivå!Z148+1)/(pivå!Z148+1))</f>
        <v>-1</v>
      </c>
      <c r="AV149" s="153">
        <f>IF(Pilar!$B149=1,IF(pivå!AA148&gt;Tidigare_värde!AA148,-1,1),IF(pivå!AA148&lt;Tidigare_värde!AA148,-1,1))*((Tidigare_värde!AA148+1)/(Tidigare_värde!AA148+1))*((pivå!AA148+1)/(pivå!AA148+1))</f>
        <v>1</v>
      </c>
      <c r="AW149" s="153">
        <f>IF(Pilar!$B149=1,IF(pivå!AB148&gt;Tidigare_värde!AB148,-1,1),IF(pivå!AB148&lt;Tidigare_värde!AB148,-1,1))*((Tidigare_värde!AB148+1)/(Tidigare_värde!AB148+1))*((pivå!AB148+1)/(pivå!AB148+1))</f>
        <v>-1</v>
      </c>
      <c r="AX149" s="153">
        <f>IF(Pilar!$B149=1,IF(pivå!AC148&gt;Tidigare_värde!AC148,-1,1),IF(pivå!AC148&lt;Tidigare_värde!AC148,-1,1))*((Tidigare_värde!AC148+1)/(Tidigare_värde!AC148+1))*((pivå!AC148+1)/(pivå!AC148+1))</f>
        <v>1</v>
      </c>
      <c r="AY149" s="153">
        <f>IF(Pilar!$B149=1,IF(pivå!AD148&gt;Tidigare_värde!AD148,-1,1),IF(pivå!AD148&lt;Tidigare_värde!AD148,-1,1))*((Tidigare_värde!AD148+1)/(Tidigare_värde!AD148+1))*((pivå!AD148+1)/(pivå!AD148+1))</f>
        <v>1</v>
      </c>
      <c r="AZ149" s="25"/>
      <c r="BA149" s="25"/>
      <c r="BB149" s="25"/>
      <c r="BC149" s="25"/>
      <c r="BD149" s="25"/>
      <c r="BE149" s="25"/>
      <c r="BF149" s="25"/>
      <c r="BG149" s="18" t="e">
        <f t="shared" si="22"/>
        <v>#DIV/0!</v>
      </c>
      <c r="BH149" s="18">
        <f t="shared" si="23"/>
        <v>17.667844519999999</v>
      </c>
      <c r="BI149" s="19">
        <f t="shared" si="24"/>
        <v>22.31884058</v>
      </c>
      <c r="BJ149" s="19">
        <f t="shared" si="25"/>
        <v>17.867435159999999</v>
      </c>
      <c r="BK149" s="20"/>
      <c r="BL149" s="20"/>
      <c r="BM149" s="21">
        <f t="shared" si="20"/>
        <v>24.82758621</v>
      </c>
      <c r="BN149" s="22">
        <f t="shared" si="21"/>
        <v>11.40065147</v>
      </c>
    </row>
    <row r="150" spans="1:66" ht="10.5" customHeight="1">
      <c r="A150" s="116">
        <f t="shared" si="26"/>
        <v>21.669351206190477</v>
      </c>
      <c r="B150" s="105">
        <f>pivå!I149</f>
        <v>1</v>
      </c>
      <c r="C150" s="120" t="str">
        <f>pivå!G149</f>
        <v>(tom)</v>
      </c>
      <c r="D150" s="103">
        <f>pivå!C149</f>
        <v>0</v>
      </c>
      <c r="E150" s="112">
        <f>pivå!D149</f>
        <v>0</v>
      </c>
      <c r="F150" s="15" t="str">
        <f>pivå!F149</f>
        <v>Funktionsförmåga efter stroke</v>
      </c>
      <c r="G150" s="31">
        <f>pivå!AE149</f>
        <v>20.67425909</v>
      </c>
      <c r="H150" s="16">
        <f>pivå!J149</f>
        <v>19.27398444</v>
      </c>
      <c r="I150" s="16">
        <f>pivå!K149</f>
        <v>21.94244604</v>
      </c>
      <c r="J150" s="16">
        <f>pivå!L149</f>
        <v>20.990566040000001</v>
      </c>
      <c r="K150" s="16">
        <f>pivå!M149</f>
        <v>21.739130429999999</v>
      </c>
      <c r="L150" s="16">
        <f>pivå!N149</f>
        <v>22.75449102</v>
      </c>
      <c r="M150" s="16">
        <f>pivå!O149</f>
        <v>27.272727270000001</v>
      </c>
      <c r="N150" s="16">
        <f>pivå!P149</f>
        <v>24.186046510000001</v>
      </c>
      <c r="O150" s="16">
        <f>pivå!Q149</f>
        <v>19.266055049999999</v>
      </c>
      <c r="P150" s="16">
        <f>pivå!R149</f>
        <v>22</v>
      </c>
      <c r="Q150" s="16">
        <f>pivå!S149</f>
        <v>17.106460420000001</v>
      </c>
      <c r="R150" s="16">
        <f>pivå!T149</f>
        <v>21.9844358</v>
      </c>
      <c r="S150" s="16">
        <f>pivå!U149</f>
        <v>21.3692125</v>
      </c>
      <c r="T150" s="16">
        <f>pivå!V149</f>
        <v>23.977695170000001</v>
      </c>
      <c r="U150" s="16">
        <f>pivå!W149</f>
        <v>23.991935479999999</v>
      </c>
      <c r="V150" s="16">
        <f>pivå!X149</f>
        <v>17.320261439999999</v>
      </c>
      <c r="W150" s="16">
        <f>pivå!Y149</f>
        <v>20.130932900000001</v>
      </c>
      <c r="X150" s="16">
        <f>pivå!Z149</f>
        <v>27.162629760000002</v>
      </c>
      <c r="Y150" s="16">
        <f>pivå!AA149</f>
        <v>15.48599671</v>
      </c>
      <c r="Z150" s="16">
        <f>pivå!AB149</f>
        <v>26.190476189999998</v>
      </c>
      <c r="AA150" s="16">
        <f>pivå!AC149</f>
        <v>20.873786410000001</v>
      </c>
      <c r="AB150" s="136">
        <f>pivå!AD149</f>
        <v>20.037105749999998</v>
      </c>
      <c r="AC150" s="149"/>
      <c r="AD150" s="154">
        <f>IF(Pilar!$B150=1,IF(pivå!AE149&gt;Tidigare_värde!AE149,-1,1),IF(pivå!AE149&lt;Tidigare_värde!AE149,-1,1))*((Tidigare_värde!AE149+1)/(Tidigare_värde!AE149+1))*((pivå!AE149+1)/(pivå!AE149+1))</f>
        <v>-1</v>
      </c>
      <c r="AE150" s="153">
        <f>IF(Pilar!$B150=1,IF(pivå!J149&gt;Tidigare_värde!J149,-1,1),IF(pivå!J149&lt;Tidigare_värde!J149,-1,1))*((Tidigare_värde!J149+1)/(Tidigare_värde!J149+1))*((pivå!J149+1)/(pivå!J149+1))</f>
        <v>-1</v>
      </c>
      <c r="AF150" s="153">
        <f>IF(Pilar!$B150=1,IF(pivå!K149&gt;Tidigare_värde!K149,-1,1),IF(pivå!K149&lt;Tidigare_värde!K149,-1,1))*((Tidigare_värde!K149+1)/(Tidigare_värde!K149+1))*((pivå!K149+1)/(pivå!K149+1))</f>
        <v>1</v>
      </c>
      <c r="AG150" s="153">
        <f>IF(Pilar!$B150=1,IF(pivå!L149&gt;Tidigare_värde!L149,-1,1),IF(pivå!L149&lt;Tidigare_värde!L149,-1,1))*((Tidigare_värde!L149+1)/(Tidigare_värde!L149+1))*((pivå!L149+1)/(pivå!L149+1))</f>
        <v>-1</v>
      </c>
      <c r="AH150" s="153">
        <f>IF(Pilar!$B150=1,IF(pivå!M149&gt;Tidigare_värde!M149,-1,1),IF(pivå!M149&lt;Tidigare_värde!M149,-1,1))*((Tidigare_värde!M149+1)/(Tidigare_värde!M149+1))*((pivå!M149+1)/(pivå!M149+1))</f>
        <v>-1</v>
      </c>
      <c r="AI150" s="153">
        <f>IF(Pilar!$B150=1,IF(pivå!N149&gt;Tidigare_värde!N149,-1,1),IF(pivå!N149&lt;Tidigare_värde!N149,-1,1))*((Tidigare_värde!N149+1)/(Tidigare_värde!N149+1))*((pivå!N149+1)/(pivå!N149+1))</f>
        <v>1</v>
      </c>
      <c r="AJ150" s="153">
        <f>IF(Pilar!$B150=1,IF(pivå!O149&gt;Tidigare_värde!O149,-1,1),IF(pivå!O149&lt;Tidigare_värde!O149,-1,1))*((Tidigare_värde!O149+1)/(Tidigare_värde!O149+1))*((pivå!O149+1)/(pivå!O149+1))</f>
        <v>1</v>
      </c>
      <c r="AK150" s="153">
        <f>IF(Pilar!$B150=1,IF(pivå!P149&gt;Tidigare_värde!P149,-1,1),IF(pivå!P149&lt;Tidigare_värde!P149,-1,1))*((Tidigare_värde!P149+1)/(Tidigare_värde!P149+1))*((pivå!P149+1)/(pivå!P149+1))</f>
        <v>1</v>
      </c>
      <c r="AL150" s="153">
        <f>IF(Pilar!$B150=1,IF(pivå!Q149&gt;Tidigare_värde!Q149,-1,1),IF(pivå!Q149&lt;Tidigare_värde!Q149,-1,1))*((Tidigare_värde!Q149+1)/(Tidigare_värde!Q149+1))*((pivå!Q149+1)/(pivå!Q149+1))</f>
        <v>1</v>
      </c>
      <c r="AM150" s="153">
        <f>IF(Pilar!$B150=1,IF(pivå!R149&gt;Tidigare_värde!R149,-1,1),IF(pivå!R149&lt;Tidigare_värde!R149,-1,1))*((Tidigare_värde!R149+1)/(Tidigare_värde!R149+1))*((pivå!R149+1)/(pivå!R149+1))</f>
        <v>1</v>
      </c>
      <c r="AN150" s="153">
        <f>IF(Pilar!$B150=1,IF(pivå!S149&gt;Tidigare_värde!S149,-1,1),IF(pivå!S149&lt;Tidigare_värde!S149,-1,1))*((Tidigare_värde!S149+1)/(Tidigare_värde!S149+1))*((pivå!S149+1)/(pivå!S149+1))</f>
        <v>1</v>
      </c>
      <c r="AO150" s="153">
        <f>IF(Pilar!$B150=1,IF(pivå!T149&gt;Tidigare_värde!T149,-1,1),IF(pivå!T149&lt;Tidigare_värde!T149,-1,1))*((Tidigare_värde!T149+1)/(Tidigare_värde!T149+1))*((pivå!T149+1)/(pivå!T149+1))</f>
        <v>1</v>
      </c>
      <c r="AP150" s="153">
        <f>IF(Pilar!$B150=1,IF(pivå!U149&gt;Tidigare_värde!U149,-1,1),IF(pivå!U149&lt;Tidigare_värde!U149,-1,1))*((Tidigare_värde!U149+1)/(Tidigare_värde!U149+1))*((pivå!U149+1)/(pivå!U149+1))</f>
        <v>-1</v>
      </c>
      <c r="AQ150" s="153">
        <f>IF(Pilar!$B150=1,IF(pivå!V149&gt;Tidigare_värde!V149,-1,1),IF(pivå!V149&lt;Tidigare_värde!V149,-1,1))*((Tidigare_värde!V149+1)/(Tidigare_värde!V149+1))*((pivå!V149+1)/(pivå!V149+1))</f>
        <v>-1</v>
      </c>
      <c r="AR150" s="153">
        <f>IF(Pilar!$B150=1,IF(pivå!W149&gt;Tidigare_värde!W149,-1,1),IF(pivå!W149&lt;Tidigare_värde!W149,-1,1))*((Tidigare_värde!W149+1)/(Tidigare_värde!W149+1))*((pivå!W149+1)/(pivå!W149+1))</f>
        <v>-1</v>
      </c>
      <c r="AS150" s="153">
        <f>IF(Pilar!$B150=1,IF(pivå!X149&gt;Tidigare_värde!X149,-1,1),IF(pivå!X149&lt;Tidigare_värde!X149,-1,1))*((Tidigare_värde!X149+1)/(Tidigare_värde!X149+1))*((pivå!X149+1)/(pivå!X149+1))</f>
        <v>-1</v>
      </c>
      <c r="AT150" s="153">
        <f>IF(Pilar!$B150=1,IF(pivå!Y149&gt;Tidigare_värde!Y149,-1,1),IF(pivå!Y149&lt;Tidigare_värde!Y149,-1,1))*((Tidigare_värde!Y149+1)/(Tidigare_värde!Y149+1))*((pivå!Y149+1)/(pivå!Y149+1))</f>
        <v>1</v>
      </c>
      <c r="AU150" s="153">
        <f>IF(Pilar!$B150=1,IF(pivå!Z149&gt;Tidigare_värde!Z149,-1,1),IF(pivå!Z149&lt;Tidigare_värde!Z149,-1,1))*((Tidigare_värde!Z149+1)/(Tidigare_värde!Z149+1))*((pivå!Z149+1)/(pivå!Z149+1))</f>
        <v>-1</v>
      </c>
      <c r="AV150" s="153">
        <f>IF(Pilar!$B150=1,IF(pivå!AA149&gt;Tidigare_värde!AA149,-1,1),IF(pivå!AA149&lt;Tidigare_värde!AA149,-1,1))*((Tidigare_värde!AA149+1)/(Tidigare_värde!AA149+1))*((pivå!AA149+1)/(pivå!AA149+1))</f>
        <v>1</v>
      </c>
      <c r="AW150" s="153">
        <f>IF(Pilar!$B150=1,IF(pivå!AB149&gt;Tidigare_värde!AB149,-1,1),IF(pivå!AB149&lt;Tidigare_värde!AB149,-1,1))*((Tidigare_värde!AB149+1)/(Tidigare_värde!AB149+1))*((pivå!AB149+1)/(pivå!AB149+1))</f>
        <v>-1</v>
      </c>
      <c r="AX150" s="153">
        <f>IF(Pilar!$B150=1,IF(pivå!AC149&gt;Tidigare_värde!AC149,-1,1),IF(pivå!AC149&lt;Tidigare_värde!AC149,-1,1))*((Tidigare_värde!AC149+1)/(Tidigare_värde!AC149+1))*((pivå!AC149+1)/(pivå!AC149+1))</f>
        <v>-1</v>
      </c>
      <c r="AY150" s="153">
        <f>IF(Pilar!$B150=1,IF(pivå!AD149&gt;Tidigare_värde!AD149,-1,1),IF(pivå!AD149&lt;Tidigare_värde!AD149,-1,1))*((Tidigare_värde!AD149+1)/(Tidigare_värde!AD149+1))*((pivå!AD149+1)/(pivå!AD149+1))</f>
        <v>1</v>
      </c>
      <c r="AZ150" s="25"/>
      <c r="BA150" s="25"/>
      <c r="BB150" s="25"/>
      <c r="BC150" s="25"/>
      <c r="BD150" s="25"/>
      <c r="BE150" s="25"/>
      <c r="BF150" s="25"/>
      <c r="BG150" s="18" t="e">
        <f t="shared" si="22"/>
        <v>#DIV/0!</v>
      </c>
      <c r="BH150" s="18">
        <f t="shared" si="23"/>
        <v>20.130932900000001</v>
      </c>
      <c r="BI150" s="19">
        <f t="shared" si="24"/>
        <v>22</v>
      </c>
      <c r="BJ150" s="19">
        <f t="shared" si="25"/>
        <v>20.873786410000001</v>
      </c>
      <c r="BK150" s="20"/>
      <c r="BL150" s="20"/>
      <c r="BM150" s="21">
        <f t="shared" si="20"/>
        <v>27.272727270000001</v>
      </c>
      <c r="BN150" s="22">
        <f t="shared" si="21"/>
        <v>15.48599671</v>
      </c>
    </row>
    <row r="151" spans="1:66" ht="10.5" customHeight="1">
      <c r="A151" s="116">
        <f t="shared" si="26"/>
        <v>89.48932974380952</v>
      </c>
      <c r="B151" s="105">
        <f>pivå!I150</f>
        <v>0</v>
      </c>
      <c r="C151" s="120" t="str">
        <f>pivå!G150</f>
        <v>(tom)</v>
      </c>
      <c r="D151" s="103">
        <f>pivå!C150</f>
        <v>0</v>
      </c>
      <c r="E151" s="112">
        <f>pivå!D150</f>
        <v>78</v>
      </c>
      <c r="F151" s="15" t="str">
        <f>pivå!F150</f>
        <v>Nöjdhet med sjukhusvård vid stroke. Kvinnor</v>
      </c>
      <c r="G151" s="31">
        <f>pivå!AE150</f>
        <v>88.512537739999999</v>
      </c>
      <c r="H151" s="16">
        <f>pivå!J150</f>
        <v>86.700336699999994</v>
      </c>
      <c r="I151" s="16">
        <f>pivå!K150</f>
        <v>87.654320990000002</v>
      </c>
      <c r="J151" s="16">
        <f>pivå!L150</f>
        <v>84.186046509999997</v>
      </c>
      <c r="K151" s="16">
        <f>pivå!M150</f>
        <v>91.666666669999998</v>
      </c>
      <c r="L151" s="16">
        <f>pivå!N150</f>
        <v>84.866468839999996</v>
      </c>
      <c r="M151" s="16">
        <f>pivå!O150</f>
        <v>88.421052630000005</v>
      </c>
      <c r="N151" s="16">
        <f>pivå!P150</f>
        <v>92.5</v>
      </c>
      <c r="O151" s="16">
        <f>pivå!Q150</f>
        <v>90.163934429999998</v>
      </c>
      <c r="P151" s="16">
        <f>pivå!R150</f>
        <v>96.190476189999998</v>
      </c>
      <c r="Q151" s="16">
        <f>pivå!S150</f>
        <v>86.525505289999998</v>
      </c>
      <c r="R151" s="16">
        <f>pivå!T150</f>
        <v>93.032786889999997</v>
      </c>
      <c r="S151" s="16">
        <f>pivå!U150</f>
        <v>89.22829582</v>
      </c>
      <c r="T151" s="16">
        <f>pivå!V150</f>
        <v>90</v>
      </c>
      <c r="U151" s="16">
        <f>pivå!W150</f>
        <v>93.700787399999996</v>
      </c>
      <c r="V151" s="16">
        <f>pivå!X150</f>
        <v>85.632183909999995</v>
      </c>
      <c r="W151" s="16">
        <f>pivå!Y150</f>
        <v>88.513513509999996</v>
      </c>
      <c r="X151" s="16">
        <f>pivå!Z150</f>
        <v>81.333333330000002</v>
      </c>
      <c r="Y151" s="16">
        <f>pivå!AA150</f>
        <v>90.654205610000005</v>
      </c>
      <c r="Z151" s="16">
        <f>pivå!AB150</f>
        <v>91.056910569999999</v>
      </c>
      <c r="AA151" s="16">
        <f>pivå!AC150</f>
        <v>93.965517239999997</v>
      </c>
      <c r="AB151" s="136">
        <f>pivå!AD150</f>
        <v>93.283582089999996</v>
      </c>
      <c r="AC151" s="149"/>
      <c r="AD151" s="154">
        <f>IF(Pilar!$B151=1,IF(pivå!AE150&gt;Tidigare_värde!AE150,-1,1),IF(pivå!AE150&lt;Tidigare_värde!AE150,-1,1))*((Tidigare_värde!AE150+1)/(Tidigare_värde!AE150+1))*((pivå!AE150+1)/(pivå!AE150+1))</f>
        <v>-1</v>
      </c>
      <c r="AE151" s="153">
        <f>IF(Pilar!$B151=1,IF(pivå!J150&gt;Tidigare_värde!J150,-1,1),IF(pivå!J150&lt;Tidigare_värde!J150,-1,1))*((Tidigare_värde!J150+1)/(Tidigare_värde!J150+1))*((pivå!J150+1)/(pivå!J150+1))</f>
        <v>-1</v>
      </c>
      <c r="AF151" s="153">
        <f>IF(Pilar!$B151=1,IF(pivå!K150&gt;Tidigare_värde!K150,-1,1),IF(pivå!K150&lt;Tidigare_värde!K150,-1,1))*((Tidigare_värde!K150+1)/(Tidigare_värde!K150+1))*((pivå!K150+1)/(pivå!K150+1))</f>
        <v>1</v>
      </c>
      <c r="AG151" s="153">
        <f>IF(Pilar!$B151=1,IF(pivå!L150&gt;Tidigare_värde!L150,-1,1),IF(pivå!L150&lt;Tidigare_värde!L150,-1,1))*((Tidigare_värde!L150+1)/(Tidigare_värde!L150+1))*((pivå!L150+1)/(pivå!L150+1))</f>
        <v>1</v>
      </c>
      <c r="AH151" s="153">
        <f>IF(Pilar!$B151=1,IF(pivå!M150&gt;Tidigare_värde!M150,-1,1),IF(pivå!M150&lt;Tidigare_värde!M150,-1,1))*((Tidigare_värde!M150+1)/(Tidigare_värde!M150+1))*((pivå!M150+1)/(pivå!M150+1))</f>
        <v>-1</v>
      </c>
      <c r="AI151" s="153">
        <f>IF(Pilar!$B151=1,IF(pivå!N150&gt;Tidigare_värde!N150,-1,1),IF(pivå!N150&lt;Tidigare_värde!N150,-1,1))*((Tidigare_värde!N150+1)/(Tidigare_värde!N150+1))*((pivå!N150+1)/(pivå!N150+1))</f>
        <v>-1</v>
      </c>
      <c r="AJ151" s="153">
        <f>IF(Pilar!$B151=1,IF(pivå!O150&gt;Tidigare_värde!O150,-1,1),IF(pivå!O150&lt;Tidigare_värde!O150,-1,1))*((Tidigare_värde!O150+1)/(Tidigare_värde!O150+1))*((pivå!O150+1)/(pivå!O150+1))</f>
        <v>-1</v>
      </c>
      <c r="AK151" s="153">
        <f>IF(Pilar!$B151=1,IF(pivå!P150&gt;Tidigare_värde!P150,-1,1),IF(pivå!P150&lt;Tidigare_värde!P150,-1,1))*((Tidigare_värde!P150+1)/(Tidigare_värde!P150+1))*((pivå!P150+1)/(pivå!P150+1))</f>
        <v>-1</v>
      </c>
      <c r="AL151" s="153">
        <f>IF(Pilar!$B151=1,IF(pivå!Q150&gt;Tidigare_värde!Q150,-1,1),IF(pivå!Q150&lt;Tidigare_värde!Q150,-1,1))*((Tidigare_värde!Q150+1)/(Tidigare_värde!Q150+1))*((pivå!Q150+1)/(pivå!Q150+1))</f>
        <v>-1</v>
      </c>
      <c r="AM151" s="153">
        <f>IF(Pilar!$B151=1,IF(pivå!R150&gt;Tidigare_värde!R150,-1,1),IF(pivå!R150&lt;Tidigare_värde!R150,-1,1))*((Tidigare_värde!R150+1)/(Tidigare_värde!R150+1))*((pivå!R150+1)/(pivå!R150+1))</f>
        <v>-1</v>
      </c>
      <c r="AN151" s="153">
        <f>IF(Pilar!$B151=1,IF(pivå!S150&gt;Tidigare_värde!S150,-1,1),IF(pivå!S150&lt;Tidigare_värde!S150,-1,1))*((Tidigare_värde!S150+1)/(Tidigare_värde!S150+1))*((pivå!S150+1)/(pivå!S150+1))</f>
        <v>-1</v>
      </c>
      <c r="AO151" s="153">
        <f>IF(Pilar!$B151=1,IF(pivå!T150&gt;Tidigare_värde!T150,-1,1),IF(pivå!T150&lt;Tidigare_värde!T150,-1,1))*((Tidigare_värde!T150+1)/(Tidigare_värde!T150+1))*((pivå!T150+1)/(pivå!T150+1))</f>
        <v>1</v>
      </c>
      <c r="AP151" s="153">
        <f>IF(Pilar!$B151=1,IF(pivå!U150&gt;Tidigare_värde!U150,-1,1),IF(pivå!U150&lt;Tidigare_värde!U150,-1,1))*((Tidigare_värde!U150+1)/(Tidigare_värde!U150+1))*((pivå!U150+1)/(pivå!U150+1))</f>
        <v>1</v>
      </c>
      <c r="AQ151" s="153">
        <f>IF(Pilar!$B151=1,IF(pivå!V150&gt;Tidigare_värde!V150,-1,1),IF(pivå!V150&lt;Tidigare_värde!V150,-1,1))*((Tidigare_värde!V150+1)/(Tidigare_värde!V150+1))*((pivå!V150+1)/(pivå!V150+1))</f>
        <v>-1</v>
      </c>
      <c r="AR151" s="153">
        <f>IF(Pilar!$B151=1,IF(pivå!W150&gt;Tidigare_värde!W150,-1,1),IF(pivå!W150&lt;Tidigare_värde!W150,-1,1))*((Tidigare_värde!W150+1)/(Tidigare_värde!W150+1))*((pivå!W150+1)/(pivå!W150+1))</f>
        <v>-1</v>
      </c>
      <c r="AS151" s="153">
        <f>IF(Pilar!$B151=1,IF(pivå!X150&gt;Tidigare_värde!X150,-1,1),IF(pivå!X150&lt;Tidigare_värde!X150,-1,1))*((Tidigare_värde!X150+1)/(Tidigare_värde!X150+1))*((pivå!X150+1)/(pivå!X150+1))</f>
        <v>-1</v>
      </c>
      <c r="AT151" s="153">
        <f>IF(Pilar!$B151=1,IF(pivå!Y150&gt;Tidigare_värde!Y150,-1,1),IF(pivå!Y150&lt;Tidigare_värde!Y150,-1,1))*((Tidigare_värde!Y150+1)/(Tidigare_värde!Y150+1))*((pivå!Y150+1)/(pivå!Y150+1))</f>
        <v>-1</v>
      </c>
      <c r="AU151" s="153">
        <f>IF(Pilar!$B151=1,IF(pivå!Z150&gt;Tidigare_värde!Z150,-1,1),IF(pivå!Z150&lt;Tidigare_värde!Z150,-1,1))*((Tidigare_värde!Z150+1)/(Tidigare_värde!Z150+1))*((pivå!Z150+1)/(pivå!Z150+1))</f>
        <v>-1</v>
      </c>
      <c r="AV151" s="153">
        <f>IF(Pilar!$B151=1,IF(pivå!AA150&gt;Tidigare_värde!AA150,-1,1),IF(pivå!AA150&lt;Tidigare_värde!AA150,-1,1))*((Tidigare_värde!AA150+1)/(Tidigare_värde!AA150+1))*((pivå!AA150+1)/(pivå!AA150+1))</f>
        <v>-1</v>
      </c>
      <c r="AW151" s="153">
        <f>IF(Pilar!$B151=1,IF(pivå!AB150&gt;Tidigare_värde!AB150,-1,1),IF(pivå!AB150&lt;Tidigare_värde!AB150,-1,1))*((Tidigare_värde!AB150+1)/(Tidigare_värde!AB150+1))*((pivå!AB150+1)/(pivå!AB150+1))</f>
        <v>1</v>
      </c>
      <c r="AX151" s="153">
        <f>IF(Pilar!$B151=1,IF(pivå!AC150&gt;Tidigare_värde!AC150,-1,1),IF(pivå!AC150&lt;Tidigare_värde!AC150,-1,1))*((Tidigare_värde!AC150+1)/(Tidigare_värde!AC150+1))*((pivå!AC150+1)/(pivå!AC150+1))</f>
        <v>-1</v>
      </c>
      <c r="AY151" s="153">
        <f>IF(Pilar!$B151=1,IF(pivå!AD150&gt;Tidigare_värde!AD150,-1,1),IF(pivå!AD150&lt;Tidigare_värde!AD150,-1,1))*((Tidigare_värde!AD150+1)/(Tidigare_värde!AD150+1))*((pivå!AD150+1)/(pivå!AD150+1))</f>
        <v>-1</v>
      </c>
      <c r="AZ151" s="25"/>
      <c r="BA151" s="25"/>
      <c r="BB151" s="25"/>
      <c r="BC151" s="25"/>
      <c r="BD151" s="25"/>
      <c r="BE151" s="25"/>
      <c r="BF151" s="25"/>
      <c r="BG151" s="18">
        <f t="shared" si="22"/>
        <v>91.666666669999998</v>
      </c>
      <c r="BH151" s="18" t="e">
        <f t="shared" si="23"/>
        <v>#DIV/0!</v>
      </c>
      <c r="BI151" s="19">
        <f t="shared" si="24"/>
        <v>91.056910569999999</v>
      </c>
      <c r="BJ151" s="19">
        <f t="shared" si="25"/>
        <v>88.421052630000005</v>
      </c>
      <c r="BK151" s="20"/>
      <c r="BL151" s="20"/>
      <c r="BM151" s="21">
        <f t="shared" si="20"/>
        <v>96.190476189999998</v>
      </c>
      <c r="BN151" s="22">
        <f t="shared" si="21"/>
        <v>81.333333330000002</v>
      </c>
    </row>
    <row r="152" spans="1:66" ht="10.5" customHeight="1">
      <c r="A152" s="116">
        <f t="shared" si="26"/>
        <v>91.409780745238095</v>
      </c>
      <c r="B152" s="105">
        <f>pivå!I151</f>
        <v>0</v>
      </c>
      <c r="C152" s="120" t="str">
        <f>pivå!G151</f>
        <v>(tom)</v>
      </c>
      <c r="D152" s="103">
        <f>pivå!C151</f>
        <v>0</v>
      </c>
      <c r="E152" s="112">
        <f>pivå!D151</f>
        <v>0</v>
      </c>
      <c r="F152" s="15" t="str">
        <f>pivå!F151</f>
        <v>Nöjdhet med sjukhusvård vid stroke. Män</v>
      </c>
      <c r="G152" s="31">
        <f>pivå!AE151</f>
        <v>91.317469529999997</v>
      </c>
      <c r="H152" s="16">
        <f>pivå!J151</f>
        <v>89.660493829999993</v>
      </c>
      <c r="I152" s="16">
        <f>pivå!K151</f>
        <v>89.677419349999994</v>
      </c>
      <c r="J152" s="16">
        <f>pivå!L151</f>
        <v>84.937238489999999</v>
      </c>
      <c r="K152" s="16">
        <f>pivå!M151</f>
        <v>90.406976740000005</v>
      </c>
      <c r="L152" s="16">
        <f>pivå!N151</f>
        <v>92.307692309999993</v>
      </c>
      <c r="M152" s="16">
        <f>pivå!O151</f>
        <v>86.792452830000002</v>
      </c>
      <c r="N152" s="16">
        <f>pivå!P151</f>
        <v>91.2</v>
      </c>
      <c r="O152" s="16">
        <f>pivå!Q151</f>
        <v>94.915254239999996</v>
      </c>
      <c r="P152" s="16">
        <f>pivå!R151</f>
        <v>95.857988169999999</v>
      </c>
      <c r="Q152" s="16">
        <f>pivå!S151</f>
        <v>90.862068969999996</v>
      </c>
      <c r="R152" s="16">
        <f>pivå!T151</f>
        <v>91.134751769999994</v>
      </c>
      <c r="S152" s="16">
        <f>pivå!U151</f>
        <v>93.526635200000001</v>
      </c>
      <c r="T152" s="16">
        <f>pivå!V151</f>
        <v>93.690851739999999</v>
      </c>
      <c r="U152" s="16">
        <f>pivå!W151</f>
        <v>93.75</v>
      </c>
      <c r="V152" s="16">
        <f>pivå!X151</f>
        <v>90.880503140000002</v>
      </c>
      <c r="W152" s="16">
        <f>pivå!Y151</f>
        <v>89.274447949999995</v>
      </c>
      <c r="X152" s="16">
        <f>pivå!Z151</f>
        <v>87.234042549999998</v>
      </c>
      <c r="Y152" s="16">
        <f>pivå!AA151</f>
        <v>92.628205129999998</v>
      </c>
      <c r="Z152" s="16">
        <f>pivå!AB151</f>
        <v>96.202531649999997</v>
      </c>
      <c r="AA152" s="16">
        <f>pivå!AC151</f>
        <v>92.916666669999998</v>
      </c>
      <c r="AB152" s="136">
        <f>pivå!AD151</f>
        <v>91.749174920000002</v>
      </c>
      <c r="AC152" s="149"/>
      <c r="AD152" s="154">
        <f>IF(Pilar!$B152=1,IF(pivå!AE151&gt;Tidigare_värde!AE151,-1,1),IF(pivå!AE151&lt;Tidigare_värde!AE151,-1,1))*((Tidigare_värde!AE151+1)/(Tidigare_värde!AE151+1))*((pivå!AE151+1)/(pivå!AE151+1))</f>
        <v>-1</v>
      </c>
      <c r="AE152" s="153">
        <f>IF(Pilar!$B152=1,IF(pivå!J151&gt;Tidigare_värde!J151,-1,1),IF(pivå!J151&lt;Tidigare_värde!J151,-1,1))*((Tidigare_värde!J151+1)/(Tidigare_värde!J151+1))*((pivå!J151+1)/(pivå!J151+1))</f>
        <v>-1</v>
      </c>
      <c r="AF152" s="153">
        <f>IF(Pilar!$B152=1,IF(pivå!K151&gt;Tidigare_värde!K151,-1,1),IF(pivå!K151&lt;Tidigare_värde!K151,-1,1))*((Tidigare_värde!K151+1)/(Tidigare_värde!K151+1))*((pivå!K151+1)/(pivå!K151+1))</f>
        <v>1</v>
      </c>
      <c r="AG152" s="153">
        <f>IF(Pilar!$B152=1,IF(pivå!L151&gt;Tidigare_värde!L151,-1,1),IF(pivå!L151&lt;Tidigare_värde!L151,-1,1))*((Tidigare_värde!L151+1)/(Tidigare_värde!L151+1))*((pivå!L151+1)/(pivå!L151+1))</f>
        <v>-1</v>
      </c>
      <c r="AH152" s="153">
        <f>IF(Pilar!$B152=1,IF(pivå!M151&gt;Tidigare_värde!M151,-1,1),IF(pivå!M151&lt;Tidigare_värde!M151,-1,1))*((Tidigare_värde!M151+1)/(Tidigare_värde!M151+1))*((pivå!M151+1)/(pivå!M151+1))</f>
        <v>-1</v>
      </c>
      <c r="AI152" s="153">
        <f>IF(Pilar!$B152=1,IF(pivå!N151&gt;Tidigare_värde!N151,-1,1),IF(pivå!N151&lt;Tidigare_värde!N151,-1,1))*((Tidigare_värde!N151+1)/(Tidigare_värde!N151+1))*((pivå!N151+1)/(pivå!N151+1))</f>
        <v>-1</v>
      </c>
      <c r="AJ152" s="153">
        <f>IF(Pilar!$B152=1,IF(pivå!O151&gt;Tidigare_värde!O151,-1,1),IF(pivå!O151&lt;Tidigare_värde!O151,-1,1))*((Tidigare_värde!O151+1)/(Tidigare_värde!O151+1))*((pivå!O151+1)/(pivå!O151+1))</f>
        <v>-1</v>
      </c>
      <c r="AK152" s="153">
        <f>IF(Pilar!$B152=1,IF(pivå!P151&gt;Tidigare_värde!P151,-1,1),IF(pivå!P151&lt;Tidigare_värde!P151,-1,1))*((Tidigare_värde!P151+1)/(Tidigare_värde!P151+1))*((pivå!P151+1)/(pivå!P151+1))</f>
        <v>-1</v>
      </c>
      <c r="AL152" s="153">
        <f>IF(Pilar!$B152=1,IF(pivå!Q151&gt;Tidigare_värde!Q151,-1,1),IF(pivå!Q151&lt;Tidigare_värde!Q151,-1,1))*((Tidigare_värde!Q151+1)/(Tidigare_värde!Q151+1))*((pivå!Q151+1)/(pivå!Q151+1))</f>
        <v>-1</v>
      </c>
      <c r="AM152" s="153">
        <f>IF(Pilar!$B152=1,IF(pivå!R151&gt;Tidigare_värde!R151,-1,1),IF(pivå!R151&lt;Tidigare_värde!R151,-1,1))*((Tidigare_värde!R151+1)/(Tidigare_värde!R151+1))*((pivå!R151+1)/(pivå!R151+1))</f>
        <v>-1</v>
      </c>
      <c r="AN152" s="153">
        <f>IF(Pilar!$B152=1,IF(pivå!S151&gt;Tidigare_värde!S151,-1,1),IF(pivå!S151&lt;Tidigare_värde!S151,-1,1))*((Tidigare_värde!S151+1)/(Tidigare_värde!S151+1))*((pivå!S151+1)/(pivå!S151+1))</f>
        <v>-1</v>
      </c>
      <c r="AO152" s="153">
        <f>IF(Pilar!$B152=1,IF(pivå!T151&gt;Tidigare_värde!T151,-1,1),IF(pivå!T151&lt;Tidigare_värde!T151,-1,1))*((Tidigare_värde!T151+1)/(Tidigare_värde!T151+1))*((pivå!T151+1)/(pivå!T151+1))</f>
        <v>1</v>
      </c>
      <c r="AP152" s="153">
        <f>IF(Pilar!$B152=1,IF(pivå!U151&gt;Tidigare_värde!U151,-1,1),IF(pivå!U151&lt;Tidigare_värde!U151,-1,1))*((Tidigare_värde!U151+1)/(Tidigare_värde!U151+1))*((pivå!U151+1)/(pivå!U151+1))</f>
        <v>1</v>
      </c>
      <c r="AQ152" s="153">
        <f>IF(Pilar!$B152=1,IF(pivå!V151&gt;Tidigare_värde!V151,-1,1),IF(pivå!V151&lt;Tidigare_värde!V151,-1,1))*((Tidigare_värde!V151+1)/(Tidigare_värde!V151+1))*((pivå!V151+1)/(pivå!V151+1))</f>
        <v>1</v>
      </c>
      <c r="AR152" s="153">
        <f>IF(Pilar!$B152=1,IF(pivå!W151&gt;Tidigare_värde!W151,-1,1),IF(pivå!W151&lt;Tidigare_värde!W151,-1,1))*((Tidigare_värde!W151+1)/(Tidigare_värde!W151+1))*((pivå!W151+1)/(pivå!W151+1))</f>
        <v>-1</v>
      </c>
      <c r="AS152" s="153">
        <f>IF(Pilar!$B152=1,IF(pivå!X151&gt;Tidigare_värde!X151,-1,1),IF(pivå!X151&lt;Tidigare_värde!X151,-1,1))*((Tidigare_värde!X151+1)/(Tidigare_värde!X151+1))*((pivå!X151+1)/(pivå!X151+1))</f>
        <v>-1</v>
      </c>
      <c r="AT152" s="153">
        <f>IF(Pilar!$B152=1,IF(pivå!Y151&gt;Tidigare_värde!Y151,-1,1),IF(pivå!Y151&lt;Tidigare_värde!Y151,-1,1))*((Tidigare_värde!Y151+1)/(Tidigare_värde!Y151+1))*((pivå!Y151+1)/(pivå!Y151+1))</f>
        <v>-1</v>
      </c>
      <c r="AU152" s="153">
        <f>IF(Pilar!$B152=1,IF(pivå!Z151&gt;Tidigare_värde!Z151,-1,1),IF(pivå!Z151&lt;Tidigare_värde!Z151,-1,1))*((Tidigare_värde!Z151+1)/(Tidigare_värde!Z151+1))*((pivå!Z151+1)/(pivå!Z151+1))</f>
        <v>-1</v>
      </c>
      <c r="AV152" s="153">
        <f>IF(Pilar!$B152=1,IF(pivå!AA151&gt;Tidigare_värde!AA151,-1,1),IF(pivå!AA151&lt;Tidigare_värde!AA151,-1,1))*((Tidigare_värde!AA151+1)/(Tidigare_värde!AA151+1))*((pivå!AA151+1)/(pivå!AA151+1))</f>
        <v>-1</v>
      </c>
      <c r="AW152" s="153">
        <f>IF(Pilar!$B152=1,IF(pivå!AB151&gt;Tidigare_värde!AB151,-1,1),IF(pivå!AB151&lt;Tidigare_värde!AB151,-1,1))*((Tidigare_värde!AB151+1)/(Tidigare_värde!AB151+1))*((pivå!AB151+1)/(pivå!AB151+1))</f>
        <v>-1</v>
      </c>
      <c r="AX152" s="153">
        <f>IF(Pilar!$B152=1,IF(pivå!AC151&gt;Tidigare_värde!AC151,-1,1),IF(pivå!AC151&lt;Tidigare_värde!AC151,-1,1))*((Tidigare_värde!AC151+1)/(Tidigare_värde!AC151+1))*((pivå!AC151+1)/(pivå!AC151+1))</f>
        <v>1</v>
      </c>
      <c r="AY152" s="153">
        <f>IF(Pilar!$B152=1,IF(pivå!AD151&gt;Tidigare_värde!AD151,-1,1),IF(pivå!AD151&lt;Tidigare_värde!AD151,-1,1))*((Tidigare_värde!AD151+1)/(Tidigare_värde!AD151+1))*((pivå!AD151+1)/(pivå!AD151+1))</f>
        <v>-1</v>
      </c>
      <c r="AZ152" s="25"/>
      <c r="BA152" s="25"/>
      <c r="BB152" s="25"/>
      <c r="BC152" s="25"/>
      <c r="BD152" s="25"/>
      <c r="BE152" s="25"/>
      <c r="BF152" s="25"/>
      <c r="BG152" s="18">
        <f t="shared" si="22"/>
        <v>92.916666669999998</v>
      </c>
      <c r="BH152" s="18" t="e">
        <f t="shared" si="23"/>
        <v>#DIV/0!</v>
      </c>
      <c r="BI152" s="19">
        <f t="shared" si="24"/>
        <v>92.628205129999998</v>
      </c>
      <c r="BJ152" s="19">
        <f t="shared" si="25"/>
        <v>90.862068969999996</v>
      </c>
      <c r="BK152" s="20"/>
      <c r="BL152" s="20"/>
      <c r="BM152" s="21">
        <f t="shared" si="20"/>
        <v>96.202531649999997</v>
      </c>
      <c r="BN152" s="22">
        <f t="shared" si="21"/>
        <v>84.937238489999999</v>
      </c>
    </row>
    <row r="153" spans="1:66" ht="10.5" customHeight="1">
      <c r="A153" s="116">
        <f t="shared" si="26"/>
        <v>90.486736819047607</v>
      </c>
      <c r="B153" s="105">
        <f>pivå!I152</f>
        <v>0</v>
      </c>
      <c r="C153" s="120" t="str">
        <f>pivå!G152</f>
        <v>(tom)</v>
      </c>
      <c r="D153" s="103">
        <f>pivå!C152</f>
        <v>0</v>
      </c>
      <c r="E153" s="112">
        <f>pivå!D152</f>
        <v>0</v>
      </c>
      <c r="F153" s="15" t="str">
        <f>pivå!F152</f>
        <v>Nöjdhet med sjukhusvård vid stroke</v>
      </c>
      <c r="G153" s="31">
        <f>pivå!AE152</f>
        <v>90.001232130000005</v>
      </c>
      <c r="H153" s="16">
        <f>pivå!J152</f>
        <v>88.244766510000005</v>
      </c>
      <c r="I153" s="16">
        <f>pivå!K152</f>
        <v>88.788426759999993</v>
      </c>
      <c r="J153" s="16">
        <f>pivå!L152</f>
        <v>84.581497799999994</v>
      </c>
      <c r="K153" s="16">
        <f>pivå!M152</f>
        <v>90.953947369999995</v>
      </c>
      <c r="L153" s="16">
        <f>pivå!N152</f>
        <v>88.662790700000002</v>
      </c>
      <c r="M153" s="16">
        <f>pivå!O152</f>
        <v>87.562189050000001</v>
      </c>
      <c r="N153" s="16">
        <f>pivå!P152</f>
        <v>91.777777779999994</v>
      </c>
      <c r="O153" s="16">
        <f>pivå!Q152</f>
        <v>92.5</v>
      </c>
      <c r="P153" s="16">
        <f>pivå!R152</f>
        <v>95.985401460000006</v>
      </c>
      <c r="Q153" s="16">
        <f>pivå!S152</f>
        <v>88.813096860000002</v>
      </c>
      <c r="R153" s="16">
        <f>pivå!T152</f>
        <v>92.015209130000002</v>
      </c>
      <c r="S153" s="16">
        <f>pivå!U152</f>
        <v>91.565823249999994</v>
      </c>
      <c r="T153" s="16">
        <f>pivå!V152</f>
        <v>92.100538599999993</v>
      </c>
      <c r="U153" s="16">
        <f>pivå!W152</f>
        <v>93.726235740000007</v>
      </c>
      <c r="V153" s="16">
        <f>pivå!X152</f>
        <v>88.138138139999995</v>
      </c>
      <c r="W153" s="16">
        <f>pivå!Y152</f>
        <v>88.907014680000003</v>
      </c>
      <c r="X153" s="16">
        <f>pivå!Z152</f>
        <v>84.419713830000006</v>
      </c>
      <c r="Y153" s="16">
        <f>pivå!AA152</f>
        <v>91.627172200000004</v>
      </c>
      <c r="Z153" s="16">
        <f>pivå!AB152</f>
        <v>93.950177940000003</v>
      </c>
      <c r="AA153" s="16">
        <f>pivå!AC152</f>
        <v>93.432203389999998</v>
      </c>
      <c r="AB153" s="136">
        <f>pivå!AD152</f>
        <v>92.469352009999994</v>
      </c>
      <c r="AC153" s="149"/>
      <c r="AD153" s="154">
        <f>IF(Pilar!$B153=1,IF(pivå!AE152&gt;Tidigare_värde!AE152,-1,1),IF(pivå!AE152&lt;Tidigare_värde!AE152,-1,1))*((Tidigare_värde!AE152+1)/(Tidigare_värde!AE152+1))*((pivå!AE152+1)/(pivå!AE152+1))</f>
        <v>-1</v>
      </c>
      <c r="AE153" s="153">
        <f>IF(Pilar!$B153=1,IF(pivå!J152&gt;Tidigare_värde!J152,-1,1),IF(pivå!J152&lt;Tidigare_värde!J152,-1,1))*((Tidigare_värde!J152+1)/(Tidigare_värde!J152+1))*((pivå!J152+1)/(pivå!J152+1))</f>
        <v>-1</v>
      </c>
      <c r="AF153" s="153">
        <f>IF(Pilar!$B153=1,IF(pivå!K152&gt;Tidigare_värde!K152,-1,1),IF(pivå!K152&lt;Tidigare_värde!K152,-1,1))*((Tidigare_värde!K152+1)/(Tidigare_värde!K152+1))*((pivå!K152+1)/(pivå!K152+1))</f>
        <v>1</v>
      </c>
      <c r="AG153" s="153">
        <f>IF(Pilar!$B153=1,IF(pivå!L152&gt;Tidigare_värde!L152,-1,1),IF(pivå!L152&lt;Tidigare_värde!L152,-1,1))*((Tidigare_värde!L152+1)/(Tidigare_värde!L152+1))*((pivå!L152+1)/(pivå!L152+1))</f>
        <v>-1</v>
      </c>
      <c r="AH153" s="153">
        <f>IF(Pilar!$B153=1,IF(pivå!M152&gt;Tidigare_värde!M152,-1,1),IF(pivå!M152&lt;Tidigare_värde!M152,-1,1))*((Tidigare_värde!M152+1)/(Tidigare_värde!M152+1))*((pivå!M152+1)/(pivå!M152+1))</f>
        <v>-1</v>
      </c>
      <c r="AI153" s="153">
        <f>IF(Pilar!$B153=1,IF(pivå!N152&gt;Tidigare_värde!N152,-1,1),IF(pivå!N152&lt;Tidigare_värde!N152,-1,1))*((Tidigare_värde!N152+1)/(Tidigare_värde!N152+1))*((pivå!N152+1)/(pivå!N152+1))</f>
        <v>-1</v>
      </c>
      <c r="AJ153" s="153">
        <f>IF(Pilar!$B153=1,IF(pivå!O152&gt;Tidigare_värde!O152,-1,1),IF(pivå!O152&lt;Tidigare_värde!O152,-1,1))*((Tidigare_värde!O152+1)/(Tidigare_värde!O152+1))*((pivå!O152+1)/(pivå!O152+1))</f>
        <v>-1</v>
      </c>
      <c r="AK153" s="153">
        <f>IF(Pilar!$B153=1,IF(pivå!P152&gt;Tidigare_värde!P152,-1,1),IF(pivå!P152&lt;Tidigare_värde!P152,-1,1))*((Tidigare_värde!P152+1)/(Tidigare_värde!P152+1))*((pivå!P152+1)/(pivå!P152+1))</f>
        <v>-1</v>
      </c>
      <c r="AL153" s="153">
        <f>IF(Pilar!$B153=1,IF(pivå!Q152&gt;Tidigare_värde!Q152,-1,1),IF(pivå!Q152&lt;Tidigare_värde!Q152,-1,1))*((Tidigare_värde!Q152+1)/(Tidigare_värde!Q152+1))*((pivå!Q152+1)/(pivå!Q152+1))</f>
        <v>-1</v>
      </c>
      <c r="AM153" s="153">
        <f>IF(Pilar!$B153=1,IF(pivå!R152&gt;Tidigare_värde!R152,-1,1),IF(pivå!R152&lt;Tidigare_värde!R152,-1,1))*((Tidigare_värde!R152+1)/(Tidigare_värde!R152+1))*((pivå!R152+1)/(pivå!R152+1))</f>
        <v>-1</v>
      </c>
      <c r="AN153" s="153">
        <f>IF(Pilar!$B153=1,IF(pivå!S152&gt;Tidigare_värde!S152,-1,1),IF(pivå!S152&lt;Tidigare_värde!S152,-1,1))*((Tidigare_värde!S152+1)/(Tidigare_värde!S152+1))*((pivå!S152+1)/(pivå!S152+1))</f>
        <v>-1</v>
      </c>
      <c r="AO153" s="153">
        <f>IF(Pilar!$B153=1,IF(pivå!T152&gt;Tidigare_värde!T152,-1,1),IF(pivå!T152&lt;Tidigare_värde!T152,-1,1))*((Tidigare_värde!T152+1)/(Tidigare_värde!T152+1))*((pivå!T152+1)/(pivå!T152+1))</f>
        <v>1</v>
      </c>
      <c r="AP153" s="153">
        <f>IF(Pilar!$B153=1,IF(pivå!U152&gt;Tidigare_värde!U152,-1,1),IF(pivå!U152&lt;Tidigare_värde!U152,-1,1))*((Tidigare_värde!U152+1)/(Tidigare_värde!U152+1))*((pivå!U152+1)/(pivå!U152+1))</f>
        <v>1</v>
      </c>
      <c r="AQ153" s="153">
        <f>IF(Pilar!$B153=1,IF(pivå!V152&gt;Tidigare_värde!V152,-1,1),IF(pivå!V152&lt;Tidigare_värde!V152,-1,1))*((Tidigare_värde!V152+1)/(Tidigare_värde!V152+1))*((pivå!V152+1)/(pivå!V152+1))</f>
        <v>-1</v>
      </c>
      <c r="AR153" s="153">
        <f>IF(Pilar!$B153=1,IF(pivå!W152&gt;Tidigare_värde!W152,-1,1),IF(pivå!W152&lt;Tidigare_värde!W152,-1,1))*((Tidigare_värde!W152+1)/(Tidigare_värde!W152+1))*((pivå!W152+1)/(pivå!W152+1))</f>
        <v>-1</v>
      </c>
      <c r="AS153" s="153">
        <f>IF(Pilar!$B153=1,IF(pivå!X152&gt;Tidigare_värde!X152,-1,1),IF(pivå!X152&lt;Tidigare_värde!X152,-1,1))*((Tidigare_värde!X152+1)/(Tidigare_värde!X152+1))*((pivå!X152+1)/(pivå!X152+1))</f>
        <v>-1</v>
      </c>
      <c r="AT153" s="153">
        <f>IF(Pilar!$B153=1,IF(pivå!Y152&gt;Tidigare_värde!Y152,-1,1),IF(pivå!Y152&lt;Tidigare_värde!Y152,-1,1))*((Tidigare_värde!Y152+1)/(Tidigare_värde!Y152+1))*((pivå!Y152+1)/(pivå!Y152+1))</f>
        <v>-1</v>
      </c>
      <c r="AU153" s="153">
        <f>IF(Pilar!$B153=1,IF(pivå!Z152&gt;Tidigare_värde!Z152,-1,1),IF(pivå!Z152&lt;Tidigare_värde!Z152,-1,1))*((Tidigare_värde!Z152+1)/(Tidigare_värde!Z152+1))*((pivå!Z152+1)/(pivå!Z152+1))</f>
        <v>-1</v>
      </c>
      <c r="AV153" s="153">
        <f>IF(Pilar!$B153=1,IF(pivå!AA152&gt;Tidigare_värde!AA152,-1,1),IF(pivå!AA152&lt;Tidigare_värde!AA152,-1,1))*((Tidigare_värde!AA152+1)/(Tidigare_värde!AA152+1))*((pivå!AA152+1)/(pivå!AA152+1))</f>
        <v>-1</v>
      </c>
      <c r="AW153" s="153">
        <f>IF(Pilar!$B153=1,IF(pivå!AB152&gt;Tidigare_värde!AB152,-1,1),IF(pivå!AB152&lt;Tidigare_värde!AB152,-1,1))*((Tidigare_värde!AB152+1)/(Tidigare_värde!AB152+1))*((pivå!AB152+1)/(pivå!AB152+1))</f>
        <v>1</v>
      </c>
      <c r="AX153" s="153">
        <f>IF(Pilar!$B153=1,IF(pivå!AC152&gt;Tidigare_värde!AC152,-1,1),IF(pivå!AC152&lt;Tidigare_värde!AC152,-1,1))*((Tidigare_värde!AC152+1)/(Tidigare_värde!AC152+1))*((pivå!AC152+1)/(pivå!AC152+1))</f>
        <v>-1</v>
      </c>
      <c r="AY153" s="153">
        <f>IF(Pilar!$B153=1,IF(pivå!AD152&gt;Tidigare_värde!AD152,-1,1),IF(pivå!AD152&lt;Tidigare_värde!AD152,-1,1))*((Tidigare_värde!AD152+1)/(Tidigare_värde!AD152+1))*((pivå!AD152+1)/(pivå!AD152+1))</f>
        <v>-1</v>
      </c>
      <c r="AZ153" s="25"/>
      <c r="BA153" s="25"/>
      <c r="BB153" s="25"/>
      <c r="BC153" s="25"/>
      <c r="BD153" s="25"/>
      <c r="BE153" s="25"/>
      <c r="BF153" s="25"/>
      <c r="BG153" s="18">
        <f t="shared" si="22"/>
        <v>92.100538599999993</v>
      </c>
      <c r="BH153" s="18" t="e">
        <f t="shared" si="23"/>
        <v>#DIV/0!</v>
      </c>
      <c r="BI153" s="19">
        <f t="shared" si="24"/>
        <v>92.015209130000002</v>
      </c>
      <c r="BJ153" s="19">
        <f t="shared" si="25"/>
        <v>88.813096860000002</v>
      </c>
      <c r="BK153" s="20"/>
      <c r="BL153" s="20"/>
      <c r="BM153" s="21">
        <f t="shared" si="20"/>
        <v>95.985401460000006</v>
      </c>
      <c r="BN153" s="22">
        <f t="shared" si="21"/>
        <v>84.419713830000006</v>
      </c>
    </row>
    <row r="154" spans="1:66" ht="10.5" customHeight="1">
      <c r="A154" s="116">
        <f t="shared" si="26"/>
        <v>45.405714285714289</v>
      </c>
      <c r="B154" s="105">
        <f>pivå!I153</f>
        <v>0</v>
      </c>
      <c r="C154" s="120" t="str">
        <f>pivå!G153</f>
        <v>Ändrad</v>
      </c>
      <c r="D154" s="103" t="str">
        <f>pivå!C153</f>
        <v>Njursjukvård</v>
      </c>
      <c r="E154" s="112">
        <f>pivå!D153</f>
        <v>79</v>
      </c>
      <c r="F154" s="15" t="str">
        <f>pivå!F153</f>
        <v>Dödlighet i aktiv uremivård. Kvinnor</v>
      </c>
      <c r="G154" s="31">
        <f>pivå!AE153</f>
        <v>45.86</v>
      </c>
      <c r="H154" s="16">
        <f>pivå!J153</f>
        <v>49.36</v>
      </c>
      <c r="I154" s="16">
        <f>pivå!K153</f>
        <v>47.38</v>
      </c>
      <c r="J154" s="16">
        <f>pivå!L153</f>
        <v>44.47</v>
      </c>
      <c r="K154" s="16">
        <f>pivå!M153</f>
        <v>41.29</v>
      </c>
      <c r="L154" s="16">
        <f>pivå!N153</f>
        <v>48.46</v>
      </c>
      <c r="M154" s="16">
        <f>pivå!O153</f>
        <v>32.97</v>
      </c>
      <c r="N154" s="16">
        <f>pivå!P153</f>
        <v>50.35</v>
      </c>
      <c r="O154" s="16">
        <f>pivå!Q153</f>
        <v>49.33</v>
      </c>
      <c r="P154" s="16">
        <f>pivå!R153</f>
        <v>64.209999999999994</v>
      </c>
      <c r="Q154" s="16">
        <f>pivå!S153</f>
        <v>38.85</v>
      </c>
      <c r="R154" s="16">
        <f>pivå!T153</f>
        <v>40.56</v>
      </c>
      <c r="S154" s="16">
        <f>pivå!U153</f>
        <v>50.45</v>
      </c>
      <c r="T154" s="16">
        <f>pivå!V153</f>
        <v>38.97</v>
      </c>
      <c r="U154" s="16">
        <f>pivå!W153</f>
        <v>48.59</v>
      </c>
      <c r="V154" s="16">
        <f>pivå!X153</f>
        <v>47.3</v>
      </c>
      <c r="W154" s="16">
        <f>pivå!Y153</f>
        <v>43.53</v>
      </c>
      <c r="X154" s="16">
        <f>pivå!Z153</f>
        <v>42.75</v>
      </c>
      <c r="Y154" s="16">
        <f>pivå!AA153</f>
        <v>45.8</v>
      </c>
      <c r="Z154" s="16">
        <f>pivå!AB153</f>
        <v>27.98</v>
      </c>
      <c r="AA154" s="16">
        <f>pivå!AC153</f>
        <v>52.22</v>
      </c>
      <c r="AB154" s="136">
        <f>pivå!AD153</f>
        <v>48.7</v>
      </c>
      <c r="AC154" s="149"/>
      <c r="AD154" s="154" t="e">
        <f>IF(Pilar!$B154=1,IF(pivå!AE153&gt;Tidigare_värde!AE153,-1,1),IF(pivå!AE153&lt;Tidigare_värde!AE153,-1,1))*((Tidigare_värde!AE153+1)/(Tidigare_värde!AE153+1))*((pivå!AE153+1)/(pivå!AE153+1))</f>
        <v>#VALUE!</v>
      </c>
      <c r="AE154" s="153" t="e">
        <f>IF(Pilar!$B154=1,IF(pivå!J153&gt;Tidigare_värde!J153,-1,1),IF(pivå!J153&lt;Tidigare_värde!J153,-1,1))*((Tidigare_värde!J153+1)/(Tidigare_värde!J153+1))*((pivå!J153+1)/(pivå!J153+1))</f>
        <v>#VALUE!</v>
      </c>
      <c r="AF154" s="153" t="e">
        <f>IF(Pilar!$B154=1,IF(pivå!K153&gt;Tidigare_värde!K153,-1,1),IF(pivå!K153&lt;Tidigare_värde!K153,-1,1))*((Tidigare_värde!K153+1)/(Tidigare_värde!K153+1))*((pivå!K153+1)/(pivå!K153+1))</f>
        <v>#VALUE!</v>
      </c>
      <c r="AG154" s="153" t="e">
        <f>IF(Pilar!$B154=1,IF(pivå!L153&gt;Tidigare_värde!L153,-1,1),IF(pivå!L153&lt;Tidigare_värde!L153,-1,1))*((Tidigare_värde!L153+1)/(Tidigare_värde!L153+1))*((pivå!L153+1)/(pivå!L153+1))</f>
        <v>#VALUE!</v>
      </c>
      <c r="AH154" s="153" t="e">
        <f>IF(Pilar!$B154=1,IF(pivå!M153&gt;Tidigare_värde!M153,-1,1),IF(pivå!M153&lt;Tidigare_värde!M153,-1,1))*((Tidigare_värde!M153+1)/(Tidigare_värde!M153+1))*((pivå!M153+1)/(pivå!M153+1))</f>
        <v>#VALUE!</v>
      </c>
      <c r="AI154" s="153" t="e">
        <f>IF(Pilar!$B154=1,IF(pivå!N153&gt;Tidigare_värde!N153,-1,1),IF(pivå!N153&lt;Tidigare_värde!N153,-1,1))*((Tidigare_värde!N153+1)/(Tidigare_värde!N153+1))*((pivå!N153+1)/(pivå!N153+1))</f>
        <v>#VALUE!</v>
      </c>
      <c r="AJ154" s="153" t="e">
        <f>IF(Pilar!$B154=1,IF(pivå!O153&gt;Tidigare_värde!O153,-1,1),IF(pivå!O153&lt;Tidigare_värde!O153,-1,1))*((Tidigare_värde!O153+1)/(Tidigare_värde!O153+1))*((pivå!O153+1)/(pivå!O153+1))</f>
        <v>#VALUE!</v>
      </c>
      <c r="AK154" s="153" t="e">
        <f>IF(Pilar!$B154=1,IF(pivå!P153&gt;Tidigare_värde!P153,-1,1),IF(pivå!P153&lt;Tidigare_värde!P153,-1,1))*((Tidigare_värde!P153+1)/(Tidigare_värde!P153+1))*((pivå!P153+1)/(pivå!P153+1))</f>
        <v>#VALUE!</v>
      </c>
      <c r="AL154" s="153" t="e">
        <f>IF(Pilar!$B154=1,IF(pivå!Q153&gt;Tidigare_värde!Q153,-1,1),IF(pivå!Q153&lt;Tidigare_värde!Q153,-1,1))*((Tidigare_värde!Q153+1)/(Tidigare_värde!Q153+1))*((pivå!Q153+1)/(pivå!Q153+1))</f>
        <v>#VALUE!</v>
      </c>
      <c r="AM154" s="153" t="e">
        <f>IF(Pilar!$B154=1,IF(pivå!R153&gt;Tidigare_värde!R153,-1,1),IF(pivå!R153&lt;Tidigare_värde!R153,-1,1))*((Tidigare_värde!R153+1)/(Tidigare_värde!R153+1))*((pivå!R153+1)/(pivå!R153+1))</f>
        <v>#VALUE!</v>
      </c>
      <c r="AN154" s="153" t="e">
        <f>IF(Pilar!$B154=1,IF(pivå!S153&gt;Tidigare_värde!S153,-1,1),IF(pivå!S153&lt;Tidigare_värde!S153,-1,1))*((Tidigare_värde!S153+1)/(Tidigare_värde!S153+1))*((pivå!S153+1)/(pivå!S153+1))</f>
        <v>#VALUE!</v>
      </c>
      <c r="AO154" s="153" t="e">
        <f>IF(Pilar!$B154=1,IF(pivå!T153&gt;Tidigare_värde!T153,-1,1),IF(pivå!T153&lt;Tidigare_värde!T153,-1,1))*((Tidigare_värde!T153+1)/(Tidigare_värde!T153+1))*((pivå!T153+1)/(pivå!T153+1))</f>
        <v>#VALUE!</v>
      </c>
      <c r="AP154" s="153" t="e">
        <f>IF(Pilar!$B154=1,IF(pivå!U153&gt;Tidigare_värde!U153,-1,1),IF(pivå!U153&lt;Tidigare_värde!U153,-1,1))*((Tidigare_värde!U153+1)/(Tidigare_värde!U153+1))*((pivå!U153+1)/(pivå!U153+1))</f>
        <v>#VALUE!</v>
      </c>
      <c r="AQ154" s="153" t="e">
        <f>IF(Pilar!$B154=1,IF(pivå!V153&gt;Tidigare_värde!V153,-1,1),IF(pivå!V153&lt;Tidigare_värde!V153,-1,1))*((Tidigare_värde!V153+1)/(Tidigare_värde!V153+1))*((pivå!V153+1)/(pivå!V153+1))</f>
        <v>#VALUE!</v>
      </c>
      <c r="AR154" s="153" t="e">
        <f>IF(Pilar!$B154=1,IF(pivå!W153&gt;Tidigare_värde!W153,-1,1),IF(pivå!W153&lt;Tidigare_värde!W153,-1,1))*((Tidigare_värde!W153+1)/(Tidigare_värde!W153+1))*((pivå!W153+1)/(pivå!W153+1))</f>
        <v>#VALUE!</v>
      </c>
      <c r="AS154" s="153" t="e">
        <f>IF(Pilar!$B154=1,IF(pivå!X153&gt;Tidigare_värde!X153,-1,1),IF(pivå!X153&lt;Tidigare_värde!X153,-1,1))*((Tidigare_värde!X153+1)/(Tidigare_värde!X153+1))*((pivå!X153+1)/(pivå!X153+1))</f>
        <v>#VALUE!</v>
      </c>
      <c r="AT154" s="153" t="e">
        <f>IF(Pilar!$B154=1,IF(pivå!Y153&gt;Tidigare_värde!Y153,-1,1),IF(pivå!Y153&lt;Tidigare_värde!Y153,-1,1))*((Tidigare_värde!Y153+1)/(Tidigare_värde!Y153+1))*((pivå!Y153+1)/(pivå!Y153+1))</f>
        <v>#VALUE!</v>
      </c>
      <c r="AU154" s="153" t="e">
        <f>IF(Pilar!$B154=1,IF(pivå!Z153&gt;Tidigare_värde!Z153,-1,1),IF(pivå!Z153&lt;Tidigare_värde!Z153,-1,1))*((Tidigare_värde!Z153+1)/(Tidigare_värde!Z153+1))*((pivå!Z153+1)/(pivå!Z153+1))</f>
        <v>#VALUE!</v>
      </c>
      <c r="AV154" s="153" t="e">
        <f>IF(Pilar!$B154=1,IF(pivå!AA153&gt;Tidigare_värde!AA153,-1,1),IF(pivå!AA153&lt;Tidigare_värde!AA153,-1,1))*((Tidigare_värde!AA153+1)/(Tidigare_värde!AA153+1))*((pivå!AA153+1)/(pivå!AA153+1))</f>
        <v>#VALUE!</v>
      </c>
      <c r="AW154" s="153" t="e">
        <f>IF(Pilar!$B154=1,IF(pivå!AB153&gt;Tidigare_värde!AB153,-1,1),IF(pivå!AB153&lt;Tidigare_värde!AB153,-1,1))*((Tidigare_värde!AB153+1)/(Tidigare_värde!AB153+1))*((pivå!AB153+1)/(pivå!AB153+1))</f>
        <v>#VALUE!</v>
      </c>
      <c r="AX154" s="153" t="e">
        <f>IF(Pilar!$B154=1,IF(pivå!AC153&gt;Tidigare_värde!AC153,-1,1),IF(pivå!AC153&lt;Tidigare_värde!AC153,-1,1))*((Tidigare_värde!AC153+1)/(Tidigare_värde!AC153+1))*((pivå!AC153+1)/(pivå!AC153+1))</f>
        <v>#VALUE!</v>
      </c>
      <c r="AY154" s="153" t="e">
        <f>IF(Pilar!$B154=1,IF(pivå!AD153&gt;Tidigare_värde!AD153,-1,1),IF(pivå!AD153&lt;Tidigare_värde!AD153,-1,1))*((Tidigare_värde!AD153+1)/(Tidigare_värde!AD153+1))*((pivå!AD153+1)/(pivå!AD153+1))</f>
        <v>#VALUE!</v>
      </c>
      <c r="AZ154" s="25"/>
      <c r="BA154" s="25"/>
      <c r="BB154" s="25"/>
      <c r="BC154" s="25"/>
      <c r="BD154" s="25"/>
      <c r="BE154" s="25"/>
      <c r="BF154" s="25"/>
      <c r="BG154" s="18">
        <f t="shared" si="22"/>
        <v>48.7</v>
      </c>
      <c r="BH154" s="18" t="e">
        <f t="shared" si="23"/>
        <v>#DIV/0!</v>
      </c>
      <c r="BI154" s="19">
        <f t="shared" si="24"/>
        <v>48.59</v>
      </c>
      <c r="BJ154" s="19">
        <f t="shared" si="25"/>
        <v>43.53</v>
      </c>
      <c r="BK154" s="20"/>
      <c r="BL154" s="20"/>
      <c r="BM154" s="21">
        <f t="shared" si="20"/>
        <v>64.209999999999994</v>
      </c>
      <c r="BN154" s="22">
        <f t="shared" si="21"/>
        <v>27.98</v>
      </c>
    </row>
    <row r="155" spans="1:66" ht="10.5" customHeight="1">
      <c r="A155" s="116">
        <f t="shared" si="26"/>
        <v>43.781428571428577</v>
      </c>
      <c r="B155" s="105">
        <f>pivå!I154</f>
        <v>0</v>
      </c>
      <c r="C155" s="120" t="str">
        <f>pivå!G154</f>
        <v>Ändrad</v>
      </c>
      <c r="D155" s="103">
        <f>pivå!C154</f>
        <v>0</v>
      </c>
      <c r="E155" s="112">
        <f>pivå!D154</f>
        <v>0</v>
      </c>
      <c r="F155" s="15" t="str">
        <f>pivå!F154</f>
        <v>Dödlighet i aktiv uremivård. Män</v>
      </c>
      <c r="G155" s="31">
        <f>pivå!AE154</f>
        <v>44.63</v>
      </c>
      <c r="H155" s="16">
        <f>pivå!J154</f>
        <v>48.31</v>
      </c>
      <c r="I155" s="16">
        <f>pivå!K154</f>
        <v>37.54</v>
      </c>
      <c r="J155" s="16">
        <f>pivå!L154</f>
        <v>38.19</v>
      </c>
      <c r="K155" s="16">
        <f>pivå!M154</f>
        <v>37.770000000000003</v>
      </c>
      <c r="L155" s="16">
        <f>pivå!N154</f>
        <v>46.11</v>
      </c>
      <c r="M155" s="16">
        <f>pivå!O154</f>
        <v>40.24</v>
      </c>
      <c r="N155" s="16">
        <f>pivå!P154</f>
        <v>41.74</v>
      </c>
      <c r="O155" s="16">
        <f>pivå!Q154</f>
        <v>39.25</v>
      </c>
      <c r="P155" s="16">
        <f>pivå!R154</f>
        <v>47.42</v>
      </c>
      <c r="Q155" s="16">
        <f>pivå!S154</f>
        <v>46.47</v>
      </c>
      <c r="R155" s="16">
        <f>pivå!T154</f>
        <v>43.42</v>
      </c>
      <c r="S155" s="16">
        <f>pivå!U154</f>
        <v>43.53</v>
      </c>
      <c r="T155" s="16">
        <f>pivå!V154</f>
        <v>44.5</v>
      </c>
      <c r="U155" s="16">
        <f>pivå!W154</f>
        <v>53.84</v>
      </c>
      <c r="V155" s="16">
        <f>pivå!X154</f>
        <v>40.020000000000003</v>
      </c>
      <c r="W155" s="16">
        <f>pivå!Y154</f>
        <v>50.03</v>
      </c>
      <c r="X155" s="16">
        <f>pivå!Z154</f>
        <v>37.71</v>
      </c>
      <c r="Y155" s="16">
        <f>pivå!AA154</f>
        <v>49.14</v>
      </c>
      <c r="Z155" s="16">
        <f>pivå!AB154</f>
        <v>43.01</v>
      </c>
      <c r="AA155" s="16">
        <f>pivå!AC154</f>
        <v>52.51</v>
      </c>
      <c r="AB155" s="136">
        <f>pivå!AD154</f>
        <v>38.659999999999997</v>
      </c>
      <c r="AC155" s="149"/>
      <c r="AD155" s="154" t="e">
        <f>IF(Pilar!$B155=1,IF(pivå!AE154&gt;Tidigare_värde!AE154,-1,1),IF(pivå!AE154&lt;Tidigare_värde!AE154,-1,1))*((Tidigare_värde!AE154+1)/(Tidigare_värde!AE154+1))*((pivå!AE154+1)/(pivå!AE154+1))</f>
        <v>#VALUE!</v>
      </c>
      <c r="AE155" s="153" t="e">
        <f>IF(Pilar!$B155=1,IF(pivå!J154&gt;Tidigare_värde!J154,-1,1),IF(pivå!J154&lt;Tidigare_värde!J154,-1,1))*((Tidigare_värde!J154+1)/(Tidigare_värde!J154+1))*((pivå!J154+1)/(pivå!J154+1))</f>
        <v>#VALUE!</v>
      </c>
      <c r="AF155" s="153" t="e">
        <f>IF(Pilar!$B155=1,IF(pivå!K154&gt;Tidigare_värde!K154,-1,1),IF(pivå!K154&lt;Tidigare_värde!K154,-1,1))*((Tidigare_värde!K154+1)/(Tidigare_värde!K154+1))*((pivå!K154+1)/(pivå!K154+1))</f>
        <v>#VALUE!</v>
      </c>
      <c r="AG155" s="153" t="e">
        <f>IF(Pilar!$B155=1,IF(pivå!L154&gt;Tidigare_värde!L154,-1,1),IF(pivå!L154&lt;Tidigare_värde!L154,-1,1))*((Tidigare_värde!L154+1)/(Tidigare_värde!L154+1))*((pivå!L154+1)/(pivå!L154+1))</f>
        <v>#VALUE!</v>
      </c>
      <c r="AH155" s="153" t="e">
        <f>IF(Pilar!$B155=1,IF(pivå!M154&gt;Tidigare_värde!M154,-1,1),IF(pivå!M154&lt;Tidigare_värde!M154,-1,1))*((Tidigare_värde!M154+1)/(Tidigare_värde!M154+1))*((pivå!M154+1)/(pivå!M154+1))</f>
        <v>#VALUE!</v>
      </c>
      <c r="AI155" s="153" t="e">
        <f>IF(Pilar!$B155=1,IF(pivå!N154&gt;Tidigare_värde!N154,-1,1),IF(pivå!N154&lt;Tidigare_värde!N154,-1,1))*((Tidigare_värde!N154+1)/(Tidigare_värde!N154+1))*((pivå!N154+1)/(pivå!N154+1))</f>
        <v>#VALUE!</v>
      </c>
      <c r="AJ155" s="153" t="e">
        <f>IF(Pilar!$B155=1,IF(pivå!O154&gt;Tidigare_värde!O154,-1,1),IF(pivå!O154&lt;Tidigare_värde!O154,-1,1))*((Tidigare_värde!O154+1)/(Tidigare_värde!O154+1))*((pivå!O154+1)/(pivå!O154+1))</f>
        <v>#VALUE!</v>
      </c>
      <c r="AK155" s="153" t="e">
        <f>IF(Pilar!$B155=1,IF(pivå!P154&gt;Tidigare_värde!P154,-1,1),IF(pivå!P154&lt;Tidigare_värde!P154,-1,1))*((Tidigare_värde!P154+1)/(Tidigare_värde!P154+1))*((pivå!P154+1)/(pivå!P154+1))</f>
        <v>#VALUE!</v>
      </c>
      <c r="AL155" s="153" t="e">
        <f>IF(Pilar!$B155=1,IF(pivå!Q154&gt;Tidigare_värde!Q154,-1,1),IF(pivå!Q154&lt;Tidigare_värde!Q154,-1,1))*((Tidigare_värde!Q154+1)/(Tidigare_värde!Q154+1))*((pivå!Q154+1)/(pivå!Q154+1))</f>
        <v>#VALUE!</v>
      </c>
      <c r="AM155" s="153" t="e">
        <f>IF(Pilar!$B155=1,IF(pivå!R154&gt;Tidigare_värde!R154,-1,1),IF(pivå!R154&lt;Tidigare_värde!R154,-1,1))*((Tidigare_värde!R154+1)/(Tidigare_värde!R154+1))*((pivå!R154+1)/(pivå!R154+1))</f>
        <v>#VALUE!</v>
      </c>
      <c r="AN155" s="153" t="e">
        <f>IF(Pilar!$B155=1,IF(pivå!S154&gt;Tidigare_värde!S154,-1,1),IF(pivå!S154&lt;Tidigare_värde!S154,-1,1))*((Tidigare_värde!S154+1)/(Tidigare_värde!S154+1))*((pivå!S154+1)/(pivå!S154+1))</f>
        <v>#VALUE!</v>
      </c>
      <c r="AO155" s="153" t="e">
        <f>IF(Pilar!$B155=1,IF(pivå!T154&gt;Tidigare_värde!T154,-1,1),IF(pivå!T154&lt;Tidigare_värde!T154,-1,1))*((Tidigare_värde!T154+1)/(Tidigare_värde!T154+1))*((pivå!T154+1)/(pivå!T154+1))</f>
        <v>#VALUE!</v>
      </c>
      <c r="AP155" s="153" t="e">
        <f>IF(Pilar!$B155=1,IF(pivå!U154&gt;Tidigare_värde!U154,-1,1),IF(pivå!U154&lt;Tidigare_värde!U154,-1,1))*((Tidigare_värde!U154+1)/(Tidigare_värde!U154+1))*((pivå!U154+1)/(pivå!U154+1))</f>
        <v>#VALUE!</v>
      </c>
      <c r="AQ155" s="153" t="e">
        <f>IF(Pilar!$B155=1,IF(pivå!V154&gt;Tidigare_värde!V154,-1,1),IF(pivå!V154&lt;Tidigare_värde!V154,-1,1))*((Tidigare_värde!V154+1)/(Tidigare_värde!V154+1))*((pivå!V154+1)/(pivå!V154+1))</f>
        <v>#VALUE!</v>
      </c>
      <c r="AR155" s="153" t="e">
        <f>IF(Pilar!$B155=1,IF(pivå!W154&gt;Tidigare_värde!W154,-1,1),IF(pivå!W154&lt;Tidigare_värde!W154,-1,1))*((Tidigare_värde!W154+1)/(Tidigare_värde!W154+1))*((pivå!W154+1)/(pivå!W154+1))</f>
        <v>#VALUE!</v>
      </c>
      <c r="AS155" s="153" t="e">
        <f>IF(Pilar!$B155=1,IF(pivå!X154&gt;Tidigare_värde!X154,-1,1),IF(pivå!X154&lt;Tidigare_värde!X154,-1,1))*((Tidigare_värde!X154+1)/(Tidigare_värde!X154+1))*((pivå!X154+1)/(pivå!X154+1))</f>
        <v>#VALUE!</v>
      </c>
      <c r="AT155" s="153" t="e">
        <f>IF(Pilar!$B155=1,IF(pivå!Y154&gt;Tidigare_värde!Y154,-1,1),IF(pivå!Y154&lt;Tidigare_värde!Y154,-1,1))*((Tidigare_värde!Y154+1)/(Tidigare_värde!Y154+1))*((pivå!Y154+1)/(pivå!Y154+1))</f>
        <v>#VALUE!</v>
      </c>
      <c r="AU155" s="153" t="e">
        <f>IF(Pilar!$B155=1,IF(pivå!Z154&gt;Tidigare_värde!Z154,-1,1),IF(pivå!Z154&lt;Tidigare_värde!Z154,-1,1))*((Tidigare_värde!Z154+1)/(Tidigare_värde!Z154+1))*((pivå!Z154+1)/(pivå!Z154+1))</f>
        <v>#VALUE!</v>
      </c>
      <c r="AV155" s="153" t="e">
        <f>IF(Pilar!$B155=1,IF(pivå!AA154&gt;Tidigare_värde!AA154,-1,1),IF(pivå!AA154&lt;Tidigare_värde!AA154,-1,1))*((Tidigare_värde!AA154+1)/(Tidigare_värde!AA154+1))*((pivå!AA154+1)/(pivå!AA154+1))</f>
        <v>#VALUE!</v>
      </c>
      <c r="AW155" s="153" t="e">
        <f>IF(Pilar!$B155=1,IF(pivå!AB154&gt;Tidigare_värde!AB154,-1,1),IF(pivå!AB154&lt;Tidigare_värde!AB154,-1,1))*((Tidigare_värde!AB154+1)/(Tidigare_värde!AB154+1))*((pivå!AB154+1)/(pivå!AB154+1))</f>
        <v>#VALUE!</v>
      </c>
      <c r="AX155" s="153" t="e">
        <f>IF(Pilar!$B155=1,IF(pivå!AC154&gt;Tidigare_värde!AC154,-1,1),IF(pivå!AC154&lt;Tidigare_värde!AC154,-1,1))*((Tidigare_värde!AC154+1)/(Tidigare_värde!AC154+1))*((pivå!AC154+1)/(pivå!AC154+1))</f>
        <v>#VALUE!</v>
      </c>
      <c r="AY155" s="153" t="e">
        <f>IF(Pilar!$B155=1,IF(pivå!AD154&gt;Tidigare_värde!AD154,-1,1),IF(pivå!AD154&lt;Tidigare_värde!AD154,-1,1))*((Tidigare_värde!AD154+1)/(Tidigare_värde!AD154+1))*((pivå!AD154+1)/(pivå!AD154+1))</f>
        <v>#VALUE!</v>
      </c>
      <c r="AZ155" s="25"/>
      <c r="BA155" s="25"/>
      <c r="BB155" s="25"/>
      <c r="BC155" s="25"/>
      <c r="BD155" s="25"/>
      <c r="BE155" s="25"/>
      <c r="BF155" s="25"/>
      <c r="BG155" s="18">
        <f t="shared" si="22"/>
        <v>46.47</v>
      </c>
      <c r="BH155" s="18" t="e">
        <f t="shared" si="23"/>
        <v>#DIV/0!</v>
      </c>
      <c r="BI155" s="19">
        <f t="shared" si="24"/>
        <v>46.11</v>
      </c>
      <c r="BJ155" s="19">
        <f t="shared" si="25"/>
        <v>40.24</v>
      </c>
      <c r="BK155" s="20"/>
      <c r="BL155" s="20"/>
      <c r="BM155" s="21">
        <f t="shared" si="20"/>
        <v>53.84</v>
      </c>
      <c r="BN155" s="22">
        <f t="shared" si="21"/>
        <v>37.54</v>
      </c>
    </row>
    <row r="156" spans="1:66" ht="10.5" customHeight="1">
      <c r="A156" s="116">
        <f t="shared" si="26"/>
        <v>44.33</v>
      </c>
      <c r="B156" s="105">
        <f>pivå!I155</f>
        <v>0</v>
      </c>
      <c r="C156" s="120" t="str">
        <f>pivå!G155</f>
        <v>Ändrad</v>
      </c>
      <c r="D156" s="103">
        <f>pivå!C155</f>
        <v>0</v>
      </c>
      <c r="E156" s="112">
        <f>pivå!D155</f>
        <v>0</v>
      </c>
      <c r="F156" s="15" t="str">
        <f>pivå!F155</f>
        <v>Dödlighet i aktiv uremivård</v>
      </c>
      <c r="G156" s="31">
        <f>pivå!AE155</f>
        <v>45.08</v>
      </c>
      <c r="H156" s="16">
        <f>pivå!J155</f>
        <v>48.69</v>
      </c>
      <c r="I156" s="16">
        <f>pivå!K155</f>
        <v>40.82</v>
      </c>
      <c r="J156" s="16">
        <f>pivå!L155</f>
        <v>40.65</v>
      </c>
      <c r="K156" s="16">
        <f>pivå!M155</f>
        <v>39.049999999999997</v>
      </c>
      <c r="L156" s="16">
        <f>pivå!N155</f>
        <v>46.83</v>
      </c>
      <c r="M156" s="16">
        <f>pivå!O155</f>
        <v>38.130000000000003</v>
      </c>
      <c r="N156" s="16">
        <f>pivå!P155</f>
        <v>44.87</v>
      </c>
      <c r="O156" s="16">
        <f>pivå!Q155</f>
        <v>44.06</v>
      </c>
      <c r="P156" s="16">
        <f>pivå!R155</f>
        <v>51.02</v>
      </c>
      <c r="Q156" s="16">
        <f>pivå!S155</f>
        <v>43.85</v>
      </c>
      <c r="R156" s="16">
        <f>pivå!T155</f>
        <v>42.19</v>
      </c>
      <c r="S156" s="16">
        <f>pivå!U155</f>
        <v>46.17</v>
      </c>
      <c r="T156" s="16">
        <f>pivå!V155</f>
        <v>42.23</v>
      </c>
      <c r="U156" s="16">
        <f>pivå!W155</f>
        <v>51.64</v>
      </c>
      <c r="V156" s="16">
        <f>pivå!X155</f>
        <v>42.1</v>
      </c>
      <c r="W156" s="16">
        <f>pivå!Y155</f>
        <v>47.68</v>
      </c>
      <c r="X156" s="16">
        <f>pivå!Z155</f>
        <v>39.630000000000003</v>
      </c>
      <c r="Y156" s="16">
        <f>pivå!AA155</f>
        <v>48.09</v>
      </c>
      <c r="Z156" s="16">
        <f>pivå!AB155</f>
        <v>37.86</v>
      </c>
      <c r="AA156" s="16">
        <f>pivå!AC155</f>
        <v>52.73</v>
      </c>
      <c r="AB156" s="136">
        <f>pivå!AD155</f>
        <v>42.64</v>
      </c>
      <c r="AC156" s="149"/>
      <c r="AD156" s="154" t="e">
        <f>IF(Pilar!$B156=1,IF(pivå!AE155&gt;Tidigare_värde!AE155,-1,1),IF(pivå!AE155&lt;Tidigare_värde!AE155,-1,1))*((Tidigare_värde!AE155+1)/(Tidigare_värde!AE155+1))*((pivå!AE155+1)/(pivå!AE155+1))</f>
        <v>#VALUE!</v>
      </c>
      <c r="AE156" s="153" t="e">
        <f>IF(Pilar!$B156=1,IF(pivå!J155&gt;Tidigare_värde!J155,-1,1),IF(pivå!J155&lt;Tidigare_värde!J155,-1,1))*((Tidigare_värde!J155+1)/(Tidigare_värde!J155+1))*((pivå!J155+1)/(pivå!J155+1))</f>
        <v>#VALUE!</v>
      </c>
      <c r="AF156" s="153" t="e">
        <f>IF(Pilar!$B156=1,IF(pivå!K155&gt;Tidigare_värde!K155,-1,1),IF(pivå!K155&lt;Tidigare_värde!K155,-1,1))*((Tidigare_värde!K155+1)/(Tidigare_värde!K155+1))*((pivå!K155+1)/(pivå!K155+1))</f>
        <v>#VALUE!</v>
      </c>
      <c r="AG156" s="153" t="e">
        <f>IF(Pilar!$B156=1,IF(pivå!L155&gt;Tidigare_värde!L155,-1,1),IF(pivå!L155&lt;Tidigare_värde!L155,-1,1))*((Tidigare_värde!L155+1)/(Tidigare_värde!L155+1))*((pivå!L155+1)/(pivå!L155+1))</f>
        <v>#VALUE!</v>
      </c>
      <c r="AH156" s="153" t="e">
        <f>IF(Pilar!$B156=1,IF(pivå!M155&gt;Tidigare_värde!M155,-1,1),IF(pivå!M155&lt;Tidigare_värde!M155,-1,1))*((Tidigare_värde!M155+1)/(Tidigare_värde!M155+1))*((pivå!M155+1)/(pivå!M155+1))</f>
        <v>#VALUE!</v>
      </c>
      <c r="AI156" s="153" t="e">
        <f>IF(Pilar!$B156=1,IF(pivå!N155&gt;Tidigare_värde!N155,-1,1),IF(pivå!N155&lt;Tidigare_värde!N155,-1,1))*((Tidigare_värde!N155+1)/(Tidigare_värde!N155+1))*((pivå!N155+1)/(pivå!N155+1))</f>
        <v>#VALUE!</v>
      </c>
      <c r="AJ156" s="153" t="e">
        <f>IF(Pilar!$B156=1,IF(pivå!O155&gt;Tidigare_värde!O155,-1,1),IF(pivå!O155&lt;Tidigare_värde!O155,-1,1))*((Tidigare_värde!O155+1)/(Tidigare_värde!O155+1))*((pivå!O155+1)/(pivå!O155+1))</f>
        <v>#VALUE!</v>
      </c>
      <c r="AK156" s="153" t="e">
        <f>IF(Pilar!$B156=1,IF(pivå!P155&gt;Tidigare_värde!P155,-1,1),IF(pivå!P155&lt;Tidigare_värde!P155,-1,1))*((Tidigare_värde!P155+1)/(Tidigare_värde!P155+1))*((pivå!P155+1)/(pivå!P155+1))</f>
        <v>#VALUE!</v>
      </c>
      <c r="AL156" s="153" t="e">
        <f>IF(Pilar!$B156=1,IF(pivå!Q155&gt;Tidigare_värde!Q155,-1,1),IF(pivå!Q155&lt;Tidigare_värde!Q155,-1,1))*((Tidigare_värde!Q155+1)/(Tidigare_värde!Q155+1))*((pivå!Q155+1)/(pivå!Q155+1))</f>
        <v>#VALUE!</v>
      </c>
      <c r="AM156" s="153" t="e">
        <f>IF(Pilar!$B156=1,IF(pivå!R155&gt;Tidigare_värde!R155,-1,1),IF(pivå!R155&lt;Tidigare_värde!R155,-1,1))*((Tidigare_värde!R155+1)/(Tidigare_värde!R155+1))*((pivå!R155+1)/(pivå!R155+1))</f>
        <v>#VALUE!</v>
      </c>
      <c r="AN156" s="153" t="e">
        <f>IF(Pilar!$B156=1,IF(pivå!S155&gt;Tidigare_värde!S155,-1,1),IF(pivå!S155&lt;Tidigare_värde!S155,-1,1))*((Tidigare_värde!S155+1)/(Tidigare_värde!S155+1))*((pivå!S155+1)/(pivå!S155+1))</f>
        <v>#VALUE!</v>
      </c>
      <c r="AO156" s="153" t="e">
        <f>IF(Pilar!$B156=1,IF(pivå!T155&gt;Tidigare_värde!T155,-1,1),IF(pivå!T155&lt;Tidigare_värde!T155,-1,1))*((Tidigare_värde!T155+1)/(Tidigare_värde!T155+1))*((pivå!T155+1)/(pivå!T155+1))</f>
        <v>#VALUE!</v>
      </c>
      <c r="AP156" s="153" t="e">
        <f>IF(Pilar!$B156=1,IF(pivå!U155&gt;Tidigare_värde!U155,-1,1),IF(pivå!U155&lt;Tidigare_värde!U155,-1,1))*((Tidigare_värde!U155+1)/(Tidigare_värde!U155+1))*((pivå!U155+1)/(pivå!U155+1))</f>
        <v>#VALUE!</v>
      </c>
      <c r="AQ156" s="153" t="e">
        <f>IF(Pilar!$B156=1,IF(pivå!V155&gt;Tidigare_värde!V155,-1,1),IF(pivå!V155&lt;Tidigare_värde!V155,-1,1))*((Tidigare_värde!V155+1)/(Tidigare_värde!V155+1))*((pivå!V155+1)/(pivå!V155+1))</f>
        <v>#VALUE!</v>
      </c>
      <c r="AR156" s="153" t="e">
        <f>IF(Pilar!$B156=1,IF(pivå!W155&gt;Tidigare_värde!W155,-1,1),IF(pivå!W155&lt;Tidigare_värde!W155,-1,1))*((Tidigare_värde!W155+1)/(Tidigare_värde!W155+1))*((pivå!W155+1)/(pivå!W155+1))</f>
        <v>#VALUE!</v>
      </c>
      <c r="AS156" s="153" t="e">
        <f>IF(Pilar!$B156=1,IF(pivå!X155&gt;Tidigare_värde!X155,-1,1),IF(pivå!X155&lt;Tidigare_värde!X155,-1,1))*((Tidigare_värde!X155+1)/(Tidigare_värde!X155+1))*((pivå!X155+1)/(pivå!X155+1))</f>
        <v>#VALUE!</v>
      </c>
      <c r="AT156" s="153" t="e">
        <f>IF(Pilar!$B156=1,IF(pivå!Y155&gt;Tidigare_värde!Y155,-1,1),IF(pivå!Y155&lt;Tidigare_värde!Y155,-1,1))*((Tidigare_värde!Y155+1)/(Tidigare_värde!Y155+1))*((pivå!Y155+1)/(pivå!Y155+1))</f>
        <v>#VALUE!</v>
      </c>
      <c r="AU156" s="153" t="e">
        <f>IF(Pilar!$B156=1,IF(pivå!Z155&gt;Tidigare_värde!Z155,-1,1),IF(pivå!Z155&lt;Tidigare_värde!Z155,-1,1))*((Tidigare_värde!Z155+1)/(Tidigare_värde!Z155+1))*((pivå!Z155+1)/(pivå!Z155+1))</f>
        <v>#VALUE!</v>
      </c>
      <c r="AV156" s="153" t="e">
        <f>IF(Pilar!$B156=1,IF(pivå!AA155&gt;Tidigare_värde!AA155,-1,1),IF(pivå!AA155&lt;Tidigare_värde!AA155,-1,1))*((Tidigare_värde!AA155+1)/(Tidigare_värde!AA155+1))*((pivå!AA155+1)/(pivå!AA155+1))</f>
        <v>#VALUE!</v>
      </c>
      <c r="AW156" s="153" t="e">
        <f>IF(Pilar!$B156=1,IF(pivå!AB155&gt;Tidigare_värde!AB155,-1,1),IF(pivå!AB155&lt;Tidigare_värde!AB155,-1,1))*((Tidigare_värde!AB155+1)/(Tidigare_värde!AB155+1))*((pivå!AB155+1)/(pivå!AB155+1))</f>
        <v>#VALUE!</v>
      </c>
      <c r="AX156" s="153" t="e">
        <f>IF(Pilar!$B156=1,IF(pivå!AC155&gt;Tidigare_värde!AC155,-1,1),IF(pivå!AC155&lt;Tidigare_värde!AC155,-1,1))*((Tidigare_värde!AC155+1)/(Tidigare_värde!AC155+1))*((pivå!AC155+1)/(pivå!AC155+1))</f>
        <v>#VALUE!</v>
      </c>
      <c r="AY156" s="153" t="e">
        <f>IF(Pilar!$B156=1,IF(pivå!AD155&gt;Tidigare_värde!AD155,-1,1),IF(pivå!AD155&lt;Tidigare_värde!AD155,-1,1))*((Tidigare_värde!AD155+1)/(Tidigare_värde!AD155+1))*((pivå!AD155+1)/(pivå!AD155+1))</f>
        <v>#VALUE!</v>
      </c>
      <c r="AZ156" s="25"/>
      <c r="BA156" s="25"/>
      <c r="BB156" s="25"/>
      <c r="BC156" s="25"/>
      <c r="BD156" s="25"/>
      <c r="BE156" s="25"/>
      <c r="BF156" s="25"/>
      <c r="BG156" s="18">
        <f t="shared" si="22"/>
        <v>46.83</v>
      </c>
      <c r="BH156" s="18" t="e">
        <f t="shared" si="23"/>
        <v>#DIV/0!</v>
      </c>
      <c r="BI156" s="19">
        <f t="shared" si="24"/>
        <v>46.17</v>
      </c>
      <c r="BJ156" s="19">
        <f t="shared" si="25"/>
        <v>42.19</v>
      </c>
      <c r="BK156" s="20"/>
      <c r="BL156" s="20"/>
      <c r="BM156" s="21">
        <f t="shared" ref="BM156:BM201" si="27">MAX(H156:AB156)</f>
        <v>52.73</v>
      </c>
      <c r="BN156" s="22">
        <f t="shared" ref="BN156:BN201" si="28">MIN(H156:AB156)</f>
        <v>37.86</v>
      </c>
    </row>
    <row r="157" spans="1:66" ht="10.5" customHeight="1">
      <c r="A157" s="116">
        <f t="shared" si="26"/>
        <v>81.724285714285728</v>
      </c>
      <c r="B157" s="105">
        <f>pivå!I156</f>
        <v>0</v>
      </c>
      <c r="C157" s="120" t="str">
        <f>pivå!G156</f>
        <v>(tom)</v>
      </c>
      <c r="D157" s="103">
        <f>pivå!C156</f>
        <v>0</v>
      </c>
      <c r="E157" s="112">
        <f>pivå!D156</f>
        <v>80</v>
      </c>
      <c r="F157" s="15" t="str">
        <f>pivå!F156</f>
        <v>Måluppfyllelse för dialysdos. Kvinnor</v>
      </c>
      <c r="G157" s="31">
        <f>pivå!AE156</f>
        <v>84.57</v>
      </c>
      <c r="H157" s="16">
        <f>pivå!J156</f>
        <v>89.09</v>
      </c>
      <c r="I157" s="23">
        <f>pivå!K156</f>
        <v>100</v>
      </c>
      <c r="J157" s="16">
        <f>pivå!L156</f>
        <v>88.46</v>
      </c>
      <c r="K157" s="16">
        <f>pivå!M156</f>
        <v>79.31</v>
      </c>
      <c r="L157" s="16">
        <f>pivå!N156</f>
        <v>92.11</v>
      </c>
      <c r="M157" s="23">
        <f>pivå!O156</f>
        <v>100</v>
      </c>
      <c r="N157" s="16">
        <f>pivå!P156</f>
        <v>59.26</v>
      </c>
      <c r="O157" s="16">
        <f>pivå!Q156</f>
        <v>92.86</v>
      </c>
      <c r="P157" s="16">
        <f>pivå!R156</f>
        <v>94.74</v>
      </c>
      <c r="Q157" s="16">
        <f>pivå!S156</f>
        <v>92.98</v>
      </c>
      <c r="R157" s="16">
        <f>pivå!T156</f>
        <v>90.48</v>
      </c>
      <c r="S157" s="16">
        <f>pivå!U156</f>
        <v>85.91</v>
      </c>
      <c r="T157" s="16">
        <f>pivå!V156</f>
        <v>81.400000000000006</v>
      </c>
      <c r="U157" s="16">
        <f>pivå!W156</f>
        <v>69.23</v>
      </c>
      <c r="V157" s="23">
        <f>pivå!X156</f>
        <v>100</v>
      </c>
      <c r="W157" s="16">
        <f>pivå!Y156</f>
        <v>86.67</v>
      </c>
      <c r="X157" s="16">
        <f>pivå!Z156</f>
        <v>68.97</v>
      </c>
      <c r="Y157" s="16">
        <f>pivå!AA156</f>
        <v>81.25</v>
      </c>
      <c r="Z157" s="16">
        <f>pivå!AB156</f>
        <v>35.71</v>
      </c>
      <c r="AA157" s="16">
        <f>pivå!AC156</f>
        <v>55.56</v>
      </c>
      <c r="AB157" s="136">
        <f>pivå!AD156</f>
        <v>72.22</v>
      </c>
      <c r="AC157" s="149"/>
      <c r="AD157" s="154" t="e">
        <f>IF(Pilar!$B157=1,IF(pivå!AE156&gt;Tidigare_värde!AE156,-1,1),IF(pivå!AE156&lt;Tidigare_värde!AE156,-1,1))*((Tidigare_värde!AE156+1)/(Tidigare_värde!AE156+1))*((pivå!AE156+1)/(pivå!AE156+1))</f>
        <v>#VALUE!</v>
      </c>
      <c r="AE157" s="153" t="e">
        <f>IF(Pilar!$B157=1,IF(pivå!J156&gt;Tidigare_värde!J156,-1,1),IF(pivå!J156&lt;Tidigare_värde!J156,-1,1))*((Tidigare_värde!J156+1)/(Tidigare_värde!J156+1))*((pivå!J156+1)/(pivå!J156+1))</f>
        <v>#VALUE!</v>
      </c>
      <c r="AF157" s="153" t="e">
        <f>IF(Pilar!$B157=1,IF(pivå!K156&gt;Tidigare_värde!K156,-1,1),IF(pivå!K156&lt;Tidigare_värde!K156,-1,1))*((Tidigare_värde!K156+1)/(Tidigare_värde!K156+1))*((pivå!K156+1)/(pivå!K156+1))</f>
        <v>#VALUE!</v>
      </c>
      <c r="AG157" s="153" t="e">
        <f>IF(Pilar!$B157=1,IF(pivå!L156&gt;Tidigare_värde!L156,-1,1),IF(pivå!L156&lt;Tidigare_värde!L156,-1,1))*((Tidigare_värde!L156+1)/(Tidigare_värde!L156+1))*((pivå!L156+1)/(pivå!L156+1))</f>
        <v>#VALUE!</v>
      </c>
      <c r="AH157" s="153" t="e">
        <f>IF(Pilar!$B157=1,IF(pivå!M156&gt;Tidigare_värde!M156,-1,1),IF(pivå!M156&lt;Tidigare_värde!M156,-1,1))*((Tidigare_värde!M156+1)/(Tidigare_värde!M156+1))*((pivå!M156+1)/(pivå!M156+1))</f>
        <v>#VALUE!</v>
      </c>
      <c r="AI157" s="153" t="e">
        <f>IF(Pilar!$B157=1,IF(pivå!N156&gt;Tidigare_värde!N156,-1,1),IF(pivå!N156&lt;Tidigare_värde!N156,-1,1))*((Tidigare_värde!N156+1)/(Tidigare_värde!N156+1))*((pivå!N156+1)/(pivå!N156+1))</f>
        <v>#VALUE!</v>
      </c>
      <c r="AJ157" s="153" t="e">
        <f>IF(Pilar!$B157=1,IF(pivå!O156&gt;Tidigare_värde!O156,-1,1),IF(pivå!O156&lt;Tidigare_värde!O156,-1,1))*((Tidigare_värde!O156+1)/(Tidigare_värde!O156+1))*((pivå!O156+1)/(pivå!O156+1))</f>
        <v>#VALUE!</v>
      </c>
      <c r="AK157" s="153" t="e">
        <f>IF(Pilar!$B157=1,IF(pivå!P156&gt;Tidigare_värde!P156,-1,1),IF(pivå!P156&lt;Tidigare_värde!P156,-1,1))*((Tidigare_värde!P156+1)/(Tidigare_värde!P156+1))*((pivå!P156+1)/(pivå!P156+1))</f>
        <v>#VALUE!</v>
      </c>
      <c r="AL157" s="153" t="e">
        <f>IF(Pilar!$B157=1,IF(pivå!Q156&gt;Tidigare_värde!Q156,-1,1),IF(pivå!Q156&lt;Tidigare_värde!Q156,-1,1))*((Tidigare_värde!Q156+1)/(Tidigare_värde!Q156+1))*((pivå!Q156+1)/(pivå!Q156+1))</f>
        <v>#VALUE!</v>
      </c>
      <c r="AM157" s="153" t="e">
        <f>IF(Pilar!$B157=1,IF(pivå!R156&gt;Tidigare_värde!R156,-1,1),IF(pivå!R156&lt;Tidigare_värde!R156,-1,1))*((Tidigare_värde!R156+1)/(Tidigare_värde!R156+1))*((pivå!R156+1)/(pivå!R156+1))</f>
        <v>#VALUE!</v>
      </c>
      <c r="AN157" s="153" t="e">
        <f>IF(Pilar!$B157=1,IF(pivå!S156&gt;Tidigare_värde!S156,-1,1),IF(pivå!S156&lt;Tidigare_värde!S156,-1,1))*((Tidigare_värde!S156+1)/(Tidigare_värde!S156+1))*((pivå!S156+1)/(pivå!S156+1))</f>
        <v>#VALUE!</v>
      </c>
      <c r="AO157" s="153" t="e">
        <f>IF(Pilar!$B157=1,IF(pivå!T156&gt;Tidigare_värde!T156,-1,1),IF(pivå!T156&lt;Tidigare_värde!T156,-1,1))*((Tidigare_värde!T156+1)/(Tidigare_värde!T156+1))*((pivå!T156+1)/(pivå!T156+1))</f>
        <v>#VALUE!</v>
      </c>
      <c r="AP157" s="153" t="e">
        <f>IF(Pilar!$B157=1,IF(pivå!U156&gt;Tidigare_värde!U156,-1,1),IF(pivå!U156&lt;Tidigare_värde!U156,-1,1))*((Tidigare_värde!U156+1)/(Tidigare_värde!U156+1))*((pivå!U156+1)/(pivå!U156+1))</f>
        <v>#VALUE!</v>
      </c>
      <c r="AQ157" s="153" t="e">
        <f>IF(Pilar!$B157=1,IF(pivå!V156&gt;Tidigare_värde!V156,-1,1),IF(pivå!V156&lt;Tidigare_värde!V156,-1,1))*((Tidigare_värde!V156+1)/(Tidigare_värde!V156+1))*((pivå!V156+1)/(pivå!V156+1))</f>
        <v>#VALUE!</v>
      </c>
      <c r="AR157" s="153" t="e">
        <f>IF(Pilar!$B157=1,IF(pivå!W156&gt;Tidigare_värde!W156,-1,1),IF(pivå!W156&lt;Tidigare_värde!W156,-1,1))*((Tidigare_värde!W156+1)/(Tidigare_värde!W156+1))*((pivå!W156+1)/(pivå!W156+1))</f>
        <v>#VALUE!</v>
      </c>
      <c r="AS157" s="153" t="e">
        <f>IF(Pilar!$B157=1,IF(pivå!X156&gt;Tidigare_värde!X156,-1,1),IF(pivå!X156&lt;Tidigare_värde!X156,-1,1))*((Tidigare_värde!X156+1)/(Tidigare_värde!X156+1))*((pivå!X156+1)/(pivå!X156+1))</f>
        <v>#VALUE!</v>
      </c>
      <c r="AT157" s="153" t="e">
        <f>IF(Pilar!$B157=1,IF(pivå!Y156&gt;Tidigare_värde!Y156,-1,1),IF(pivå!Y156&lt;Tidigare_värde!Y156,-1,1))*((Tidigare_värde!Y156+1)/(Tidigare_värde!Y156+1))*((pivå!Y156+1)/(pivå!Y156+1))</f>
        <v>#VALUE!</v>
      </c>
      <c r="AU157" s="153" t="e">
        <f>IF(Pilar!$B157=1,IF(pivå!Z156&gt;Tidigare_värde!Z156,-1,1),IF(pivå!Z156&lt;Tidigare_värde!Z156,-1,1))*((Tidigare_värde!Z156+1)/(Tidigare_värde!Z156+1))*((pivå!Z156+1)/(pivå!Z156+1))</f>
        <v>#VALUE!</v>
      </c>
      <c r="AV157" s="153" t="e">
        <f>IF(Pilar!$B157=1,IF(pivå!AA156&gt;Tidigare_värde!AA156,-1,1),IF(pivå!AA156&lt;Tidigare_värde!AA156,-1,1))*((Tidigare_värde!AA156+1)/(Tidigare_värde!AA156+1))*((pivå!AA156+1)/(pivå!AA156+1))</f>
        <v>#VALUE!</v>
      </c>
      <c r="AW157" s="153" t="e">
        <f>IF(Pilar!$B157=1,IF(pivå!AB156&gt;Tidigare_värde!AB156,-1,1),IF(pivå!AB156&lt;Tidigare_värde!AB156,-1,1))*((Tidigare_värde!AB156+1)/(Tidigare_värde!AB156+1))*((pivå!AB156+1)/(pivå!AB156+1))</f>
        <v>#VALUE!</v>
      </c>
      <c r="AX157" s="153" t="e">
        <f>IF(Pilar!$B157=1,IF(pivå!AC156&gt;Tidigare_värde!AC156,-1,1),IF(pivå!AC156&lt;Tidigare_värde!AC156,-1,1))*((Tidigare_värde!AC156+1)/(Tidigare_värde!AC156+1))*((pivå!AC156+1)/(pivå!AC156+1))</f>
        <v>#VALUE!</v>
      </c>
      <c r="AY157" s="153" t="e">
        <f>IF(Pilar!$B157=1,IF(pivå!AD156&gt;Tidigare_värde!AD156,-1,1),IF(pivå!AD156&lt;Tidigare_värde!AD156,-1,1))*((Tidigare_värde!AD156+1)/(Tidigare_värde!AD156+1))*((pivå!AD156+1)/(pivå!AD156+1))</f>
        <v>#VALUE!</v>
      </c>
      <c r="AZ157" s="25"/>
      <c r="BA157" s="25"/>
      <c r="BB157" s="25"/>
      <c r="BC157" s="25"/>
      <c r="BD157" s="25"/>
      <c r="BE157" s="25"/>
      <c r="BF157" s="25"/>
      <c r="BG157" s="18">
        <f t="shared" si="22"/>
        <v>92.11</v>
      </c>
      <c r="BH157" s="18" t="e">
        <f t="shared" si="23"/>
        <v>#DIV/0!</v>
      </c>
      <c r="BI157" s="19">
        <f t="shared" si="24"/>
        <v>90.48</v>
      </c>
      <c r="BJ157" s="19">
        <f t="shared" si="25"/>
        <v>81.25</v>
      </c>
      <c r="BK157" s="20"/>
      <c r="BL157" s="20"/>
      <c r="BM157" s="21">
        <f t="shared" si="27"/>
        <v>100</v>
      </c>
      <c r="BN157" s="22">
        <f t="shared" si="28"/>
        <v>35.71</v>
      </c>
    </row>
    <row r="158" spans="1:66" ht="10.5" customHeight="1">
      <c r="A158" s="116">
        <f t="shared" si="26"/>
        <v>76.975238095238112</v>
      </c>
      <c r="B158" s="105">
        <f>pivå!I157</f>
        <v>0</v>
      </c>
      <c r="C158" s="120" t="str">
        <f>pivå!G157</f>
        <v>(tom)</v>
      </c>
      <c r="D158" s="103">
        <f>pivå!C157</f>
        <v>0</v>
      </c>
      <c r="E158" s="112">
        <f>pivå!D157</f>
        <v>0</v>
      </c>
      <c r="F158" s="15" t="str">
        <f>pivå!F157</f>
        <v>Måluppfyllelse för dialysdos. Män</v>
      </c>
      <c r="G158" s="33">
        <f>pivå!AE157</f>
        <v>78.2</v>
      </c>
      <c r="H158" s="16">
        <f>pivå!J157</f>
        <v>81.67</v>
      </c>
      <c r="I158" s="16">
        <f>pivå!K157</f>
        <v>84.62</v>
      </c>
      <c r="J158" s="16">
        <f>pivå!L157</f>
        <v>77.78</v>
      </c>
      <c r="K158" s="16">
        <f>pivå!M157</f>
        <v>81.33</v>
      </c>
      <c r="L158" s="16">
        <f>pivå!N157</f>
        <v>81.97</v>
      </c>
      <c r="M158" s="16">
        <f>pivå!O157</f>
        <v>91.89</v>
      </c>
      <c r="N158" s="16">
        <f>pivå!P157</f>
        <v>62.5</v>
      </c>
      <c r="O158" s="16">
        <f>pivå!Q157</f>
        <v>90</v>
      </c>
      <c r="P158" s="16">
        <f>pivå!R157</f>
        <v>91.43</v>
      </c>
      <c r="Q158" s="16">
        <f>pivå!S157</f>
        <v>89.3</v>
      </c>
      <c r="R158" s="16">
        <f>pivå!T157</f>
        <v>86.49</v>
      </c>
      <c r="S158" s="16">
        <f>pivå!U157</f>
        <v>73.64</v>
      </c>
      <c r="T158" s="16">
        <f>pivå!V157</f>
        <v>76.040000000000006</v>
      </c>
      <c r="U158" s="16">
        <f>pivå!W157</f>
        <v>68</v>
      </c>
      <c r="V158" s="16">
        <f>pivå!X157</f>
        <v>86.49</v>
      </c>
      <c r="W158" s="16">
        <f>pivå!Y157</f>
        <v>79.66</v>
      </c>
      <c r="X158" s="16">
        <f>pivå!Z157</f>
        <v>62.5</v>
      </c>
      <c r="Y158" s="16">
        <f>pivå!AA157</f>
        <v>85.48</v>
      </c>
      <c r="Z158" s="16">
        <f>pivå!AB157</f>
        <v>43.33</v>
      </c>
      <c r="AA158" s="16">
        <f>pivå!AC157</f>
        <v>65.22</v>
      </c>
      <c r="AB158" s="136">
        <f>pivå!AD157</f>
        <v>57.14</v>
      </c>
      <c r="AC158" s="149"/>
      <c r="AD158" s="154" t="e">
        <f>IF(Pilar!$B158=1,IF(pivå!AE157&gt;Tidigare_värde!AE157,-1,1),IF(pivå!AE157&lt;Tidigare_värde!AE157,-1,1))*((Tidigare_värde!AE157+1)/(Tidigare_värde!AE157+1))*((pivå!AE157+1)/(pivå!AE157+1))</f>
        <v>#VALUE!</v>
      </c>
      <c r="AE158" s="153" t="e">
        <f>IF(Pilar!$B158=1,IF(pivå!J157&gt;Tidigare_värde!J157,-1,1),IF(pivå!J157&lt;Tidigare_värde!J157,-1,1))*((Tidigare_värde!J157+1)/(Tidigare_värde!J157+1))*((pivå!J157+1)/(pivå!J157+1))</f>
        <v>#VALUE!</v>
      </c>
      <c r="AF158" s="153" t="e">
        <f>IF(Pilar!$B158=1,IF(pivå!K157&gt;Tidigare_värde!K157,-1,1),IF(pivå!K157&lt;Tidigare_värde!K157,-1,1))*((Tidigare_värde!K157+1)/(Tidigare_värde!K157+1))*((pivå!K157+1)/(pivå!K157+1))</f>
        <v>#VALUE!</v>
      </c>
      <c r="AG158" s="153" t="e">
        <f>IF(Pilar!$B158=1,IF(pivå!L157&gt;Tidigare_värde!L157,-1,1),IF(pivå!L157&lt;Tidigare_värde!L157,-1,1))*((Tidigare_värde!L157+1)/(Tidigare_värde!L157+1))*((pivå!L157+1)/(pivå!L157+1))</f>
        <v>#VALUE!</v>
      </c>
      <c r="AH158" s="153" t="e">
        <f>IF(Pilar!$B158=1,IF(pivå!M157&gt;Tidigare_värde!M157,-1,1),IF(pivå!M157&lt;Tidigare_värde!M157,-1,1))*((Tidigare_värde!M157+1)/(Tidigare_värde!M157+1))*((pivå!M157+1)/(pivå!M157+1))</f>
        <v>#VALUE!</v>
      </c>
      <c r="AI158" s="153" t="e">
        <f>IF(Pilar!$B158=1,IF(pivå!N157&gt;Tidigare_värde!N157,-1,1),IF(pivå!N157&lt;Tidigare_värde!N157,-1,1))*((Tidigare_värde!N157+1)/(Tidigare_värde!N157+1))*((pivå!N157+1)/(pivå!N157+1))</f>
        <v>#VALUE!</v>
      </c>
      <c r="AJ158" s="153" t="e">
        <f>IF(Pilar!$B158=1,IF(pivå!O157&gt;Tidigare_värde!O157,-1,1),IF(pivå!O157&lt;Tidigare_värde!O157,-1,1))*((Tidigare_värde!O157+1)/(Tidigare_värde!O157+1))*((pivå!O157+1)/(pivå!O157+1))</f>
        <v>#VALUE!</v>
      </c>
      <c r="AK158" s="153" t="e">
        <f>IF(Pilar!$B158=1,IF(pivå!P157&gt;Tidigare_värde!P157,-1,1),IF(pivå!P157&lt;Tidigare_värde!P157,-1,1))*((Tidigare_värde!P157+1)/(Tidigare_värde!P157+1))*((pivå!P157+1)/(pivå!P157+1))</f>
        <v>#VALUE!</v>
      </c>
      <c r="AL158" s="153" t="e">
        <f>IF(Pilar!$B158=1,IF(pivå!Q157&gt;Tidigare_värde!Q157,-1,1),IF(pivå!Q157&lt;Tidigare_värde!Q157,-1,1))*((Tidigare_värde!Q157+1)/(Tidigare_värde!Q157+1))*((pivå!Q157+1)/(pivå!Q157+1))</f>
        <v>#VALUE!</v>
      </c>
      <c r="AM158" s="153" t="e">
        <f>IF(Pilar!$B158=1,IF(pivå!R157&gt;Tidigare_värde!R157,-1,1),IF(pivå!R157&lt;Tidigare_värde!R157,-1,1))*((Tidigare_värde!R157+1)/(Tidigare_värde!R157+1))*((pivå!R157+1)/(pivå!R157+1))</f>
        <v>#VALUE!</v>
      </c>
      <c r="AN158" s="153" t="e">
        <f>IF(Pilar!$B158=1,IF(pivå!S157&gt;Tidigare_värde!S157,-1,1),IF(pivå!S157&lt;Tidigare_värde!S157,-1,1))*((Tidigare_värde!S157+1)/(Tidigare_värde!S157+1))*((pivå!S157+1)/(pivå!S157+1))</f>
        <v>#VALUE!</v>
      </c>
      <c r="AO158" s="153" t="e">
        <f>IF(Pilar!$B158=1,IF(pivå!T157&gt;Tidigare_värde!T157,-1,1),IF(pivå!T157&lt;Tidigare_värde!T157,-1,1))*((Tidigare_värde!T157+1)/(Tidigare_värde!T157+1))*((pivå!T157+1)/(pivå!T157+1))</f>
        <v>#VALUE!</v>
      </c>
      <c r="AP158" s="153" t="e">
        <f>IF(Pilar!$B158=1,IF(pivå!U157&gt;Tidigare_värde!U157,-1,1),IF(pivå!U157&lt;Tidigare_värde!U157,-1,1))*((Tidigare_värde!U157+1)/(Tidigare_värde!U157+1))*((pivå!U157+1)/(pivå!U157+1))</f>
        <v>#VALUE!</v>
      </c>
      <c r="AQ158" s="153" t="e">
        <f>IF(Pilar!$B158=1,IF(pivå!V157&gt;Tidigare_värde!V157,-1,1),IF(pivå!V157&lt;Tidigare_värde!V157,-1,1))*((Tidigare_värde!V157+1)/(Tidigare_värde!V157+1))*((pivå!V157+1)/(pivå!V157+1))</f>
        <v>#VALUE!</v>
      </c>
      <c r="AR158" s="153" t="e">
        <f>IF(Pilar!$B158=1,IF(pivå!W157&gt;Tidigare_värde!W157,-1,1),IF(pivå!W157&lt;Tidigare_värde!W157,-1,1))*((Tidigare_värde!W157+1)/(Tidigare_värde!W157+1))*((pivå!W157+1)/(pivå!W157+1))</f>
        <v>#VALUE!</v>
      </c>
      <c r="AS158" s="153" t="e">
        <f>IF(Pilar!$B158=1,IF(pivå!X157&gt;Tidigare_värde!X157,-1,1),IF(pivå!X157&lt;Tidigare_värde!X157,-1,1))*((Tidigare_värde!X157+1)/(Tidigare_värde!X157+1))*((pivå!X157+1)/(pivå!X157+1))</f>
        <v>#VALUE!</v>
      </c>
      <c r="AT158" s="153" t="e">
        <f>IF(Pilar!$B158=1,IF(pivå!Y157&gt;Tidigare_värde!Y157,-1,1),IF(pivå!Y157&lt;Tidigare_värde!Y157,-1,1))*((Tidigare_värde!Y157+1)/(Tidigare_värde!Y157+1))*((pivå!Y157+1)/(pivå!Y157+1))</f>
        <v>#VALUE!</v>
      </c>
      <c r="AU158" s="153" t="e">
        <f>IF(Pilar!$B158=1,IF(pivå!Z157&gt;Tidigare_värde!Z157,-1,1),IF(pivå!Z157&lt;Tidigare_värde!Z157,-1,1))*((Tidigare_värde!Z157+1)/(Tidigare_värde!Z157+1))*((pivå!Z157+1)/(pivå!Z157+1))</f>
        <v>#VALUE!</v>
      </c>
      <c r="AV158" s="153" t="e">
        <f>IF(Pilar!$B158=1,IF(pivå!AA157&gt;Tidigare_värde!AA157,-1,1),IF(pivå!AA157&lt;Tidigare_värde!AA157,-1,1))*((Tidigare_värde!AA157+1)/(Tidigare_värde!AA157+1))*((pivå!AA157+1)/(pivå!AA157+1))</f>
        <v>#VALUE!</v>
      </c>
      <c r="AW158" s="153" t="e">
        <f>IF(Pilar!$B158=1,IF(pivå!AB157&gt;Tidigare_värde!AB157,-1,1),IF(pivå!AB157&lt;Tidigare_värde!AB157,-1,1))*((Tidigare_värde!AB157+1)/(Tidigare_värde!AB157+1))*((pivå!AB157+1)/(pivå!AB157+1))</f>
        <v>#VALUE!</v>
      </c>
      <c r="AX158" s="153" t="e">
        <f>IF(Pilar!$B158=1,IF(pivå!AC157&gt;Tidigare_värde!AC157,-1,1),IF(pivå!AC157&lt;Tidigare_värde!AC157,-1,1))*((Tidigare_värde!AC157+1)/(Tidigare_värde!AC157+1))*((pivå!AC157+1)/(pivå!AC157+1))</f>
        <v>#VALUE!</v>
      </c>
      <c r="AY158" s="153" t="e">
        <f>IF(Pilar!$B158=1,IF(pivå!AD157&gt;Tidigare_värde!AD157,-1,1),IF(pivå!AD157&lt;Tidigare_värde!AD157,-1,1))*((Tidigare_värde!AD157+1)/(Tidigare_värde!AD157+1))*((pivå!AD157+1)/(pivå!AD157+1))</f>
        <v>#VALUE!</v>
      </c>
      <c r="AZ158" s="25"/>
      <c r="BA158" s="25"/>
      <c r="BB158" s="25"/>
      <c r="BC158" s="25"/>
      <c r="BD158" s="25"/>
      <c r="BE158" s="25"/>
      <c r="BF158" s="25"/>
      <c r="BG158" s="18">
        <f t="shared" si="22"/>
        <v>85.48</v>
      </c>
      <c r="BH158" s="18" t="e">
        <f t="shared" si="23"/>
        <v>#DIV/0!</v>
      </c>
      <c r="BI158" s="19">
        <f t="shared" si="24"/>
        <v>84.62</v>
      </c>
      <c r="BJ158" s="19">
        <f t="shared" si="25"/>
        <v>76.040000000000006</v>
      </c>
      <c r="BK158" s="20"/>
      <c r="BL158" s="20"/>
      <c r="BM158" s="21">
        <f t="shared" si="27"/>
        <v>91.89</v>
      </c>
      <c r="BN158" s="22">
        <f t="shared" si="28"/>
        <v>43.33</v>
      </c>
    </row>
    <row r="159" spans="1:66" ht="10.5" customHeight="1">
      <c r="A159" s="116">
        <f t="shared" si="26"/>
        <v>78.817619047619061</v>
      </c>
      <c r="B159" s="105">
        <f>pivå!I158</f>
        <v>0</v>
      </c>
      <c r="C159" s="120" t="str">
        <f>pivå!G158</f>
        <v>(tom)</v>
      </c>
      <c r="D159" s="103">
        <f>pivå!C158</f>
        <v>0</v>
      </c>
      <c r="E159" s="112">
        <f>pivå!D158</f>
        <v>0</v>
      </c>
      <c r="F159" s="15" t="str">
        <f>pivå!F158</f>
        <v>Måluppfyllelse för dialysdos</v>
      </c>
      <c r="G159" s="31">
        <f>pivå!AE158</f>
        <v>80.48</v>
      </c>
      <c r="H159" s="16">
        <f>pivå!J158</f>
        <v>84.69</v>
      </c>
      <c r="I159" s="16">
        <f>pivå!K158</f>
        <v>93.55</v>
      </c>
      <c r="J159" s="16">
        <f>pivå!L158</f>
        <v>81.69</v>
      </c>
      <c r="K159" s="16">
        <f>pivå!M158</f>
        <v>80.77</v>
      </c>
      <c r="L159" s="16">
        <f>pivå!N158</f>
        <v>85.86</v>
      </c>
      <c r="M159" s="16">
        <f>pivå!O158</f>
        <v>94.12</v>
      </c>
      <c r="N159" s="16">
        <f>pivå!P158</f>
        <v>61.45</v>
      </c>
      <c r="O159" s="16">
        <f>pivå!Q158</f>
        <v>91.67</v>
      </c>
      <c r="P159" s="16">
        <f>pivå!R158</f>
        <v>92.59</v>
      </c>
      <c r="Q159" s="16">
        <f>pivå!S158</f>
        <v>90.48</v>
      </c>
      <c r="R159" s="16">
        <f>pivå!T158</f>
        <v>87.93</v>
      </c>
      <c r="S159" s="16">
        <f>pivå!U158</f>
        <v>78.59</v>
      </c>
      <c r="T159" s="16">
        <f>pivå!V158</f>
        <v>77.7</v>
      </c>
      <c r="U159" s="16">
        <f>pivå!W158</f>
        <v>68.42</v>
      </c>
      <c r="V159" s="16">
        <f>pivå!X158</f>
        <v>91.53</v>
      </c>
      <c r="W159" s="16">
        <f>pivå!Y158</f>
        <v>82.02</v>
      </c>
      <c r="X159" s="16">
        <f>pivå!Z158</f>
        <v>64.709999999999994</v>
      </c>
      <c r="Y159" s="16">
        <f>pivå!AA158</f>
        <v>84.04</v>
      </c>
      <c r="Z159" s="16">
        <f>pivå!AB158</f>
        <v>40.909999999999997</v>
      </c>
      <c r="AA159" s="16">
        <f>pivå!AC158</f>
        <v>61.64</v>
      </c>
      <c r="AB159" s="136">
        <f>pivå!AD158</f>
        <v>60.81</v>
      </c>
      <c r="AC159" s="149"/>
      <c r="AD159" s="154">
        <f>IF(Pilar!$B159=1,IF(pivå!AE158&gt;Tidigare_värde!AE158,-1,1),IF(pivå!AE158&lt;Tidigare_värde!AE158,-1,1))*((Tidigare_värde!AE158+1)/(Tidigare_värde!AE158+1))*((pivå!AE158+1)/(pivå!AE158+1))</f>
        <v>1</v>
      </c>
      <c r="AE159" s="153">
        <f>IF(Pilar!$B159=1,IF(pivå!J158&gt;Tidigare_värde!J158,-1,1),IF(pivå!J158&lt;Tidigare_värde!J158,-1,1))*((Tidigare_värde!J158+1)/(Tidigare_värde!J158+1))*((pivå!J158+1)/(pivå!J158+1))</f>
        <v>1</v>
      </c>
      <c r="AF159" s="153">
        <f>IF(Pilar!$B159=1,IF(pivå!K158&gt;Tidigare_värde!K158,-1,1),IF(pivå!K158&lt;Tidigare_värde!K158,-1,1))*((Tidigare_värde!K158+1)/(Tidigare_värde!K158+1))*((pivå!K158+1)/(pivå!K158+1))</f>
        <v>1</v>
      </c>
      <c r="AG159" s="153">
        <f>IF(Pilar!$B159=1,IF(pivå!L158&gt;Tidigare_värde!L158,-1,1),IF(pivå!L158&lt;Tidigare_värde!L158,-1,1))*((Tidigare_värde!L158+1)/(Tidigare_värde!L158+1))*((pivå!L158+1)/(pivå!L158+1))</f>
        <v>1</v>
      </c>
      <c r="AH159" s="153">
        <f>IF(Pilar!$B159=1,IF(pivå!M158&gt;Tidigare_värde!M158,-1,1),IF(pivå!M158&lt;Tidigare_värde!M158,-1,1))*((Tidigare_värde!M158+1)/(Tidigare_värde!M158+1))*((pivå!M158+1)/(pivå!M158+1))</f>
        <v>1</v>
      </c>
      <c r="AI159" s="153">
        <f>IF(Pilar!$B159=1,IF(pivå!N158&gt;Tidigare_värde!N158,-1,1),IF(pivå!N158&lt;Tidigare_värde!N158,-1,1))*((Tidigare_värde!N158+1)/(Tidigare_värde!N158+1))*((pivå!N158+1)/(pivå!N158+1))</f>
        <v>1</v>
      </c>
      <c r="AJ159" s="153">
        <f>IF(Pilar!$B159=1,IF(pivå!O158&gt;Tidigare_värde!O158,-1,1),IF(pivå!O158&lt;Tidigare_värde!O158,-1,1))*((Tidigare_värde!O158+1)/(Tidigare_värde!O158+1))*((pivå!O158+1)/(pivå!O158+1))</f>
        <v>1</v>
      </c>
      <c r="AK159" s="153">
        <f>IF(Pilar!$B159=1,IF(pivå!P158&gt;Tidigare_värde!P158,-1,1),IF(pivå!P158&lt;Tidigare_värde!P158,-1,1))*((Tidigare_värde!P158+1)/(Tidigare_värde!P158+1))*((pivå!P158+1)/(pivå!P158+1))</f>
        <v>-1</v>
      </c>
      <c r="AL159" s="153">
        <f>IF(Pilar!$B159=1,IF(pivå!Q158&gt;Tidigare_värde!Q158,-1,1),IF(pivå!Q158&lt;Tidigare_värde!Q158,-1,1))*((Tidigare_värde!Q158+1)/(Tidigare_värde!Q158+1))*((pivå!Q158+1)/(pivå!Q158+1))</f>
        <v>1</v>
      </c>
      <c r="AM159" s="153">
        <f>IF(Pilar!$B159=1,IF(pivå!R158&gt;Tidigare_värde!R158,-1,1),IF(pivå!R158&lt;Tidigare_värde!R158,-1,1))*((Tidigare_värde!R158+1)/(Tidigare_värde!R158+1))*((pivå!R158+1)/(pivå!R158+1))</f>
        <v>1</v>
      </c>
      <c r="AN159" s="153">
        <f>IF(Pilar!$B159=1,IF(pivå!S158&gt;Tidigare_värde!S158,-1,1),IF(pivå!S158&lt;Tidigare_värde!S158,-1,1))*((Tidigare_värde!S158+1)/(Tidigare_värde!S158+1))*((pivå!S158+1)/(pivå!S158+1))</f>
        <v>1</v>
      </c>
      <c r="AO159" s="153">
        <f>IF(Pilar!$B159=1,IF(pivå!T158&gt;Tidigare_värde!T158,-1,1),IF(pivå!T158&lt;Tidigare_värde!T158,-1,1))*((Tidigare_värde!T158+1)/(Tidigare_värde!T158+1))*((pivå!T158+1)/(pivå!T158+1))</f>
        <v>-1</v>
      </c>
      <c r="AP159" s="153">
        <f>IF(Pilar!$B159=1,IF(pivå!U158&gt;Tidigare_värde!U158,-1,1),IF(pivå!U158&lt;Tidigare_värde!U158,-1,1))*((Tidigare_värde!U158+1)/(Tidigare_värde!U158+1))*((pivå!U158+1)/(pivå!U158+1))</f>
        <v>1</v>
      </c>
      <c r="AQ159" s="153">
        <f>IF(Pilar!$B159=1,IF(pivå!V158&gt;Tidigare_värde!V158,-1,1),IF(pivå!V158&lt;Tidigare_värde!V158,-1,1))*((Tidigare_värde!V158+1)/(Tidigare_värde!V158+1))*((pivå!V158+1)/(pivå!V158+1))</f>
        <v>1</v>
      </c>
      <c r="AR159" s="153">
        <f>IF(Pilar!$B159=1,IF(pivå!W158&gt;Tidigare_värde!W158,-1,1),IF(pivå!W158&lt;Tidigare_värde!W158,-1,1))*((Tidigare_värde!W158+1)/(Tidigare_värde!W158+1))*((pivå!W158+1)/(pivå!W158+1))</f>
        <v>-1</v>
      </c>
      <c r="AS159" s="153">
        <f>IF(Pilar!$B159=1,IF(pivå!X158&gt;Tidigare_värde!X158,-1,1),IF(pivå!X158&lt;Tidigare_värde!X158,-1,1))*((Tidigare_värde!X158+1)/(Tidigare_värde!X158+1))*((pivå!X158+1)/(pivå!X158+1))</f>
        <v>1</v>
      </c>
      <c r="AT159" s="153">
        <f>IF(Pilar!$B159=1,IF(pivå!Y158&gt;Tidigare_värde!Y158,-1,1),IF(pivå!Y158&lt;Tidigare_värde!Y158,-1,1))*((Tidigare_värde!Y158+1)/(Tidigare_värde!Y158+1))*((pivå!Y158+1)/(pivå!Y158+1))</f>
        <v>-1</v>
      </c>
      <c r="AU159" s="153">
        <f>IF(Pilar!$B159=1,IF(pivå!Z158&gt;Tidigare_värde!Z158,-1,1),IF(pivå!Z158&lt;Tidigare_värde!Z158,-1,1))*((Tidigare_värde!Z158+1)/(Tidigare_värde!Z158+1))*((pivå!Z158+1)/(pivå!Z158+1))</f>
        <v>-1</v>
      </c>
      <c r="AV159" s="153">
        <f>IF(Pilar!$B159=1,IF(pivå!AA158&gt;Tidigare_värde!AA158,-1,1),IF(pivå!AA158&lt;Tidigare_värde!AA158,-1,1))*((Tidigare_värde!AA158+1)/(Tidigare_värde!AA158+1))*((pivå!AA158+1)/(pivå!AA158+1))</f>
        <v>-1</v>
      </c>
      <c r="AW159" s="153">
        <f>IF(Pilar!$B159=1,IF(pivå!AB158&gt;Tidigare_värde!AB158,-1,1),IF(pivå!AB158&lt;Tidigare_värde!AB158,-1,1))*((Tidigare_värde!AB158+1)/(Tidigare_värde!AB158+1))*((pivå!AB158+1)/(pivå!AB158+1))</f>
        <v>1</v>
      </c>
      <c r="AX159" s="153">
        <f>IF(Pilar!$B159=1,IF(pivå!AC158&gt;Tidigare_värde!AC158,-1,1),IF(pivå!AC158&lt;Tidigare_värde!AC158,-1,1))*((Tidigare_värde!AC158+1)/(Tidigare_värde!AC158+1))*((pivå!AC158+1)/(pivå!AC158+1))</f>
        <v>-1</v>
      </c>
      <c r="AY159" s="153">
        <f>IF(Pilar!$B159=1,IF(pivå!AD158&gt;Tidigare_värde!AD158,-1,1),IF(pivå!AD158&lt;Tidigare_värde!AD158,-1,1))*((Tidigare_värde!AD158+1)/(Tidigare_värde!AD158+1))*((pivå!AD158+1)/(pivå!AD158+1))</f>
        <v>-1</v>
      </c>
      <c r="AZ159" s="25"/>
      <c r="BA159" s="25"/>
      <c r="BB159" s="25"/>
      <c r="BC159" s="25"/>
      <c r="BD159" s="25"/>
      <c r="BE159" s="25"/>
      <c r="BF159" s="25"/>
      <c r="BG159" s="18">
        <f t="shared" si="22"/>
        <v>87.93</v>
      </c>
      <c r="BH159" s="18" t="e">
        <f t="shared" si="23"/>
        <v>#DIV/0!</v>
      </c>
      <c r="BI159" s="19">
        <f t="shared" si="24"/>
        <v>85.86</v>
      </c>
      <c r="BJ159" s="19">
        <f t="shared" si="25"/>
        <v>78.59</v>
      </c>
      <c r="BK159" s="20"/>
      <c r="BL159" s="20"/>
      <c r="BM159" s="21">
        <f t="shared" si="27"/>
        <v>94.12</v>
      </c>
      <c r="BN159" s="22">
        <f t="shared" si="28"/>
        <v>40.909999999999997</v>
      </c>
    </row>
    <row r="160" spans="1:66" ht="10.5" customHeight="1">
      <c r="A160" s="116">
        <f t="shared" si="26"/>
        <v>55.024285714285725</v>
      </c>
      <c r="B160" s="105">
        <f>pivå!I159</f>
        <v>0</v>
      </c>
      <c r="C160" s="120" t="str">
        <f>pivå!G159</f>
        <v>(tom)</v>
      </c>
      <c r="D160" s="103">
        <f>pivå!C159</f>
        <v>0</v>
      </c>
      <c r="E160" s="112">
        <f>pivå!D159</f>
        <v>81</v>
      </c>
      <c r="F160" s="15" t="str">
        <f>pivå!F159</f>
        <v>Kärlacccess vid dialys. Kvinnor</v>
      </c>
      <c r="G160" s="31">
        <f>pivå!AE159</f>
        <v>56.75</v>
      </c>
      <c r="H160" s="16">
        <f>pivå!J159</f>
        <v>63.54</v>
      </c>
      <c r="I160" s="16">
        <f>pivå!K159</f>
        <v>21.88</v>
      </c>
      <c r="J160" s="16">
        <f>pivå!L159</f>
        <v>44.44</v>
      </c>
      <c r="K160" s="16">
        <f>pivå!M159</f>
        <v>63.64</v>
      </c>
      <c r="L160" s="16">
        <f>pivå!N159</f>
        <v>43.59</v>
      </c>
      <c r="M160" s="16">
        <f>pivå!O159</f>
        <v>60</v>
      </c>
      <c r="N160" s="16">
        <f>pivå!P159</f>
        <v>55.56</v>
      </c>
      <c r="O160" s="16">
        <f>pivå!Q159</f>
        <v>33.33</v>
      </c>
      <c r="P160" s="16">
        <f>pivå!R159</f>
        <v>76.19</v>
      </c>
      <c r="Q160" s="16">
        <f>pivå!S159</f>
        <v>60.17</v>
      </c>
      <c r="R160" s="16">
        <f>pivå!T159</f>
        <v>59.09</v>
      </c>
      <c r="S160" s="16">
        <f>pivå!U159</f>
        <v>58.71</v>
      </c>
      <c r="T160" s="16">
        <f>pivå!V159</f>
        <v>65.959999999999994</v>
      </c>
      <c r="U160" s="16">
        <f>pivå!W159</f>
        <v>34.619999999999997</v>
      </c>
      <c r="V160" s="16">
        <f>pivå!X159</f>
        <v>55.56</v>
      </c>
      <c r="W160" s="16">
        <f>pivå!Y159</f>
        <v>45.16</v>
      </c>
      <c r="X160" s="16">
        <f>pivå!Z159</f>
        <v>40</v>
      </c>
      <c r="Y160" s="16">
        <f>pivå!AA159</f>
        <v>37.5</v>
      </c>
      <c r="Z160" s="16">
        <f>pivå!AB159</f>
        <v>87.5</v>
      </c>
      <c r="AA160" s="16">
        <f>pivå!AC159</f>
        <v>74.069999999999993</v>
      </c>
      <c r="AB160" s="136">
        <f>pivå!AD159</f>
        <v>75</v>
      </c>
      <c r="AC160" s="149"/>
      <c r="AD160" s="154" t="e">
        <f>IF(Pilar!$B160=1,IF(pivå!AE159&gt;Tidigare_värde!AE159,-1,1),IF(pivå!AE159&lt;Tidigare_värde!AE159,-1,1))*((Tidigare_värde!AE159+1)/(Tidigare_värde!AE159+1))*((pivå!AE159+1)/(pivå!AE159+1))</f>
        <v>#VALUE!</v>
      </c>
      <c r="AE160" s="153" t="e">
        <f>IF(Pilar!$B160=1,IF(pivå!J159&gt;Tidigare_värde!J159,-1,1),IF(pivå!J159&lt;Tidigare_värde!J159,-1,1))*((Tidigare_värde!J159+1)/(Tidigare_värde!J159+1))*((pivå!J159+1)/(pivå!J159+1))</f>
        <v>#VALUE!</v>
      </c>
      <c r="AF160" s="153" t="e">
        <f>IF(Pilar!$B160=1,IF(pivå!K159&gt;Tidigare_värde!K159,-1,1),IF(pivå!K159&lt;Tidigare_värde!K159,-1,1))*((Tidigare_värde!K159+1)/(Tidigare_värde!K159+1))*((pivå!K159+1)/(pivå!K159+1))</f>
        <v>#VALUE!</v>
      </c>
      <c r="AG160" s="153" t="e">
        <f>IF(Pilar!$B160=1,IF(pivå!L159&gt;Tidigare_värde!L159,-1,1),IF(pivå!L159&lt;Tidigare_värde!L159,-1,1))*((Tidigare_värde!L159+1)/(Tidigare_värde!L159+1))*((pivå!L159+1)/(pivå!L159+1))</f>
        <v>#VALUE!</v>
      </c>
      <c r="AH160" s="153" t="e">
        <f>IF(Pilar!$B160=1,IF(pivå!M159&gt;Tidigare_värde!M159,-1,1),IF(pivå!M159&lt;Tidigare_värde!M159,-1,1))*((Tidigare_värde!M159+1)/(Tidigare_värde!M159+1))*((pivå!M159+1)/(pivå!M159+1))</f>
        <v>#VALUE!</v>
      </c>
      <c r="AI160" s="153" t="e">
        <f>IF(Pilar!$B160=1,IF(pivå!N159&gt;Tidigare_värde!N159,-1,1),IF(pivå!N159&lt;Tidigare_värde!N159,-1,1))*((Tidigare_värde!N159+1)/(Tidigare_värde!N159+1))*((pivå!N159+1)/(pivå!N159+1))</f>
        <v>#VALUE!</v>
      </c>
      <c r="AJ160" s="153" t="e">
        <f>IF(Pilar!$B160=1,IF(pivå!O159&gt;Tidigare_värde!O159,-1,1),IF(pivå!O159&lt;Tidigare_värde!O159,-1,1))*((Tidigare_värde!O159+1)/(Tidigare_värde!O159+1))*((pivå!O159+1)/(pivå!O159+1))</f>
        <v>#VALUE!</v>
      </c>
      <c r="AK160" s="153" t="e">
        <f>IF(Pilar!$B160=1,IF(pivå!P159&gt;Tidigare_värde!P159,-1,1),IF(pivå!P159&lt;Tidigare_värde!P159,-1,1))*((Tidigare_värde!P159+1)/(Tidigare_värde!P159+1))*((pivå!P159+1)/(pivå!P159+1))</f>
        <v>#VALUE!</v>
      </c>
      <c r="AL160" s="153" t="e">
        <f>IF(Pilar!$B160=1,IF(pivå!Q159&gt;Tidigare_värde!Q159,-1,1),IF(pivå!Q159&lt;Tidigare_värde!Q159,-1,1))*((Tidigare_värde!Q159+1)/(Tidigare_värde!Q159+1))*((pivå!Q159+1)/(pivå!Q159+1))</f>
        <v>#VALUE!</v>
      </c>
      <c r="AM160" s="153" t="e">
        <f>IF(Pilar!$B160=1,IF(pivå!R159&gt;Tidigare_värde!R159,-1,1),IF(pivå!R159&lt;Tidigare_värde!R159,-1,1))*((Tidigare_värde!R159+1)/(Tidigare_värde!R159+1))*((pivå!R159+1)/(pivå!R159+1))</f>
        <v>#VALUE!</v>
      </c>
      <c r="AN160" s="153" t="e">
        <f>IF(Pilar!$B160=1,IF(pivå!S159&gt;Tidigare_värde!S159,-1,1),IF(pivå!S159&lt;Tidigare_värde!S159,-1,1))*((Tidigare_värde!S159+1)/(Tidigare_värde!S159+1))*((pivå!S159+1)/(pivå!S159+1))</f>
        <v>#VALUE!</v>
      </c>
      <c r="AO160" s="153" t="e">
        <f>IF(Pilar!$B160=1,IF(pivå!T159&gt;Tidigare_värde!T159,-1,1),IF(pivå!T159&lt;Tidigare_värde!T159,-1,1))*((Tidigare_värde!T159+1)/(Tidigare_värde!T159+1))*((pivå!T159+1)/(pivå!T159+1))</f>
        <v>#VALUE!</v>
      </c>
      <c r="AP160" s="153" t="e">
        <f>IF(Pilar!$B160=1,IF(pivå!U159&gt;Tidigare_värde!U159,-1,1),IF(pivå!U159&lt;Tidigare_värde!U159,-1,1))*((Tidigare_värde!U159+1)/(Tidigare_värde!U159+1))*((pivå!U159+1)/(pivå!U159+1))</f>
        <v>#VALUE!</v>
      </c>
      <c r="AQ160" s="153" t="e">
        <f>IF(Pilar!$B160=1,IF(pivå!V159&gt;Tidigare_värde!V159,-1,1),IF(pivå!V159&lt;Tidigare_värde!V159,-1,1))*((Tidigare_värde!V159+1)/(Tidigare_värde!V159+1))*((pivå!V159+1)/(pivå!V159+1))</f>
        <v>#VALUE!</v>
      </c>
      <c r="AR160" s="153" t="e">
        <f>IF(Pilar!$B160=1,IF(pivå!W159&gt;Tidigare_värde!W159,-1,1),IF(pivå!W159&lt;Tidigare_värde!W159,-1,1))*((Tidigare_värde!W159+1)/(Tidigare_värde!W159+1))*((pivå!W159+1)/(pivå!W159+1))</f>
        <v>#VALUE!</v>
      </c>
      <c r="AS160" s="153" t="e">
        <f>IF(Pilar!$B160=1,IF(pivå!X159&gt;Tidigare_värde!X159,-1,1),IF(pivå!X159&lt;Tidigare_värde!X159,-1,1))*((Tidigare_värde!X159+1)/(Tidigare_värde!X159+1))*((pivå!X159+1)/(pivå!X159+1))</f>
        <v>#VALUE!</v>
      </c>
      <c r="AT160" s="153" t="e">
        <f>IF(Pilar!$B160=1,IF(pivå!Y159&gt;Tidigare_värde!Y159,-1,1),IF(pivå!Y159&lt;Tidigare_värde!Y159,-1,1))*((Tidigare_värde!Y159+1)/(Tidigare_värde!Y159+1))*((pivå!Y159+1)/(pivå!Y159+1))</f>
        <v>#VALUE!</v>
      </c>
      <c r="AU160" s="153" t="e">
        <f>IF(Pilar!$B160=1,IF(pivå!Z159&gt;Tidigare_värde!Z159,-1,1),IF(pivå!Z159&lt;Tidigare_värde!Z159,-1,1))*((Tidigare_värde!Z159+1)/(Tidigare_värde!Z159+1))*((pivå!Z159+1)/(pivå!Z159+1))</f>
        <v>#VALUE!</v>
      </c>
      <c r="AV160" s="153" t="e">
        <f>IF(Pilar!$B160=1,IF(pivå!AA159&gt;Tidigare_värde!AA159,-1,1),IF(pivå!AA159&lt;Tidigare_värde!AA159,-1,1))*((Tidigare_värde!AA159+1)/(Tidigare_värde!AA159+1))*((pivå!AA159+1)/(pivå!AA159+1))</f>
        <v>#VALUE!</v>
      </c>
      <c r="AW160" s="153" t="e">
        <f>IF(Pilar!$B160=1,IF(pivå!AB159&gt;Tidigare_värde!AB159,-1,1),IF(pivå!AB159&lt;Tidigare_värde!AB159,-1,1))*((Tidigare_värde!AB159+1)/(Tidigare_värde!AB159+1))*((pivå!AB159+1)/(pivå!AB159+1))</f>
        <v>#VALUE!</v>
      </c>
      <c r="AX160" s="153" t="e">
        <f>IF(Pilar!$B160=1,IF(pivå!AC159&gt;Tidigare_värde!AC159,-1,1),IF(pivå!AC159&lt;Tidigare_värde!AC159,-1,1))*((Tidigare_värde!AC159+1)/(Tidigare_värde!AC159+1))*((pivå!AC159+1)/(pivå!AC159+1))</f>
        <v>#VALUE!</v>
      </c>
      <c r="AY160" s="153" t="e">
        <f>IF(Pilar!$B160=1,IF(pivå!AD159&gt;Tidigare_värde!AD159,-1,1),IF(pivå!AD159&lt;Tidigare_värde!AD159,-1,1))*((Tidigare_värde!AD159+1)/(Tidigare_värde!AD159+1))*((pivå!AD159+1)/(pivå!AD159+1))</f>
        <v>#VALUE!</v>
      </c>
      <c r="AZ160" s="25"/>
      <c r="BA160" s="25"/>
      <c r="BB160" s="25"/>
      <c r="BC160" s="25"/>
      <c r="BD160" s="25"/>
      <c r="BE160" s="25"/>
      <c r="BF160" s="25"/>
      <c r="BG160" s="18">
        <f t="shared" si="22"/>
        <v>63.54</v>
      </c>
      <c r="BH160" s="18" t="e">
        <f t="shared" si="23"/>
        <v>#DIV/0!</v>
      </c>
      <c r="BI160" s="19">
        <f t="shared" si="24"/>
        <v>60.17</v>
      </c>
      <c r="BJ160" s="19">
        <f t="shared" si="25"/>
        <v>45.16</v>
      </c>
      <c r="BK160" s="20"/>
      <c r="BL160" s="20"/>
      <c r="BM160" s="21">
        <f t="shared" si="27"/>
        <v>87.5</v>
      </c>
      <c r="BN160" s="22">
        <f t="shared" si="28"/>
        <v>21.88</v>
      </c>
    </row>
    <row r="161" spans="1:66" ht="10.5" customHeight="1">
      <c r="A161" s="116">
        <f t="shared" si="26"/>
        <v>66.231904761904758</v>
      </c>
      <c r="B161" s="105">
        <f>pivå!I160</f>
        <v>0</v>
      </c>
      <c r="C161" s="120" t="str">
        <f>pivå!G160</f>
        <v>(tom)</v>
      </c>
      <c r="D161" s="103">
        <f>pivå!C160</f>
        <v>0</v>
      </c>
      <c r="E161" s="112">
        <f>pivå!D160</f>
        <v>0</v>
      </c>
      <c r="F161" s="15" t="str">
        <f>pivå!F160</f>
        <v>Kärlacccess vid dialys. Män</v>
      </c>
      <c r="G161" s="31">
        <f>pivå!AE160</f>
        <v>69.260000000000005</v>
      </c>
      <c r="H161" s="16">
        <f>pivå!J160</f>
        <v>79.23</v>
      </c>
      <c r="I161" s="16">
        <f>pivå!K160</f>
        <v>50</v>
      </c>
      <c r="J161" s="16">
        <f>pivå!L160</f>
        <v>34.78</v>
      </c>
      <c r="K161" s="16">
        <f>pivå!M160</f>
        <v>73.489999999999995</v>
      </c>
      <c r="L161" s="16">
        <f>pivå!N160</f>
        <v>56.45</v>
      </c>
      <c r="M161" s="16">
        <f>pivå!O160</f>
        <v>73.17</v>
      </c>
      <c r="N161" s="16">
        <f>pivå!P160</f>
        <v>62.5</v>
      </c>
      <c r="O161" s="16">
        <f>pivå!Q160</f>
        <v>70</v>
      </c>
      <c r="P161" s="16">
        <f>pivå!R160</f>
        <v>61.54</v>
      </c>
      <c r="Q161" s="16">
        <f>pivå!S160</f>
        <v>81.349999999999994</v>
      </c>
      <c r="R161" s="16">
        <f>pivå!T160</f>
        <v>68.42</v>
      </c>
      <c r="S161" s="16">
        <f>pivå!U160</f>
        <v>61.4</v>
      </c>
      <c r="T161" s="16">
        <f>pivå!V160</f>
        <v>71.13</v>
      </c>
      <c r="U161" s="16">
        <f>pivå!W160</f>
        <v>56.86</v>
      </c>
      <c r="V161" s="16">
        <f>pivå!X160</f>
        <v>69.05</v>
      </c>
      <c r="W161" s="16">
        <f>pivå!Y160</f>
        <v>66.67</v>
      </c>
      <c r="X161" s="16">
        <f>pivå!Z160</f>
        <v>58.93</v>
      </c>
      <c r="Y161" s="16">
        <f>pivå!AA160</f>
        <v>77.42</v>
      </c>
      <c r="Z161" s="16">
        <f>pivå!AB160</f>
        <v>93.55</v>
      </c>
      <c r="AA161" s="16">
        <f>pivå!AC160</f>
        <v>60.87</v>
      </c>
      <c r="AB161" s="136">
        <f>pivå!AD160</f>
        <v>64.06</v>
      </c>
      <c r="AC161" s="149"/>
      <c r="AD161" s="154" t="e">
        <f>IF(Pilar!$B161=1,IF(pivå!AE160&gt;Tidigare_värde!AE160,-1,1),IF(pivå!AE160&lt;Tidigare_värde!AE160,-1,1))*((Tidigare_värde!AE160+1)/(Tidigare_värde!AE160+1))*((pivå!AE160+1)/(pivå!AE160+1))</f>
        <v>#VALUE!</v>
      </c>
      <c r="AE161" s="153" t="e">
        <f>IF(Pilar!$B161=1,IF(pivå!J160&gt;Tidigare_värde!J160,-1,1),IF(pivå!J160&lt;Tidigare_värde!J160,-1,1))*((Tidigare_värde!J160+1)/(Tidigare_värde!J160+1))*((pivå!J160+1)/(pivå!J160+1))</f>
        <v>#VALUE!</v>
      </c>
      <c r="AF161" s="153" t="e">
        <f>IF(Pilar!$B161=1,IF(pivå!K160&gt;Tidigare_värde!K160,-1,1),IF(pivå!K160&lt;Tidigare_värde!K160,-1,1))*((Tidigare_värde!K160+1)/(Tidigare_värde!K160+1))*((pivå!K160+1)/(pivå!K160+1))</f>
        <v>#VALUE!</v>
      </c>
      <c r="AG161" s="153" t="e">
        <f>IF(Pilar!$B161=1,IF(pivå!L160&gt;Tidigare_värde!L160,-1,1),IF(pivå!L160&lt;Tidigare_värde!L160,-1,1))*((Tidigare_värde!L160+1)/(Tidigare_värde!L160+1))*((pivå!L160+1)/(pivå!L160+1))</f>
        <v>#VALUE!</v>
      </c>
      <c r="AH161" s="153" t="e">
        <f>IF(Pilar!$B161=1,IF(pivå!M160&gt;Tidigare_värde!M160,-1,1),IF(pivå!M160&lt;Tidigare_värde!M160,-1,1))*((Tidigare_värde!M160+1)/(Tidigare_värde!M160+1))*((pivå!M160+1)/(pivå!M160+1))</f>
        <v>#VALUE!</v>
      </c>
      <c r="AI161" s="153" t="e">
        <f>IF(Pilar!$B161=1,IF(pivå!N160&gt;Tidigare_värde!N160,-1,1),IF(pivå!N160&lt;Tidigare_värde!N160,-1,1))*((Tidigare_värde!N160+1)/(Tidigare_värde!N160+1))*((pivå!N160+1)/(pivå!N160+1))</f>
        <v>#VALUE!</v>
      </c>
      <c r="AJ161" s="153" t="e">
        <f>IF(Pilar!$B161=1,IF(pivå!O160&gt;Tidigare_värde!O160,-1,1),IF(pivå!O160&lt;Tidigare_värde!O160,-1,1))*((Tidigare_värde!O160+1)/(Tidigare_värde!O160+1))*((pivå!O160+1)/(pivå!O160+1))</f>
        <v>#VALUE!</v>
      </c>
      <c r="AK161" s="153" t="e">
        <f>IF(Pilar!$B161=1,IF(pivå!P160&gt;Tidigare_värde!P160,-1,1),IF(pivå!P160&lt;Tidigare_värde!P160,-1,1))*((Tidigare_värde!P160+1)/(Tidigare_värde!P160+1))*((pivå!P160+1)/(pivå!P160+1))</f>
        <v>#VALUE!</v>
      </c>
      <c r="AL161" s="153" t="e">
        <f>IF(Pilar!$B161=1,IF(pivå!Q160&gt;Tidigare_värde!Q160,-1,1),IF(pivå!Q160&lt;Tidigare_värde!Q160,-1,1))*((Tidigare_värde!Q160+1)/(Tidigare_värde!Q160+1))*((pivå!Q160+1)/(pivå!Q160+1))</f>
        <v>#VALUE!</v>
      </c>
      <c r="AM161" s="153" t="e">
        <f>IF(Pilar!$B161=1,IF(pivå!R160&gt;Tidigare_värde!R160,-1,1),IF(pivå!R160&lt;Tidigare_värde!R160,-1,1))*((Tidigare_värde!R160+1)/(Tidigare_värde!R160+1))*((pivå!R160+1)/(pivå!R160+1))</f>
        <v>#VALUE!</v>
      </c>
      <c r="AN161" s="153" t="e">
        <f>IF(Pilar!$B161=1,IF(pivå!S160&gt;Tidigare_värde!S160,-1,1),IF(pivå!S160&lt;Tidigare_värde!S160,-1,1))*((Tidigare_värde!S160+1)/(Tidigare_värde!S160+1))*((pivå!S160+1)/(pivå!S160+1))</f>
        <v>#VALUE!</v>
      </c>
      <c r="AO161" s="153" t="e">
        <f>IF(Pilar!$B161=1,IF(pivå!T160&gt;Tidigare_värde!T160,-1,1),IF(pivå!T160&lt;Tidigare_värde!T160,-1,1))*((Tidigare_värde!T160+1)/(Tidigare_värde!T160+1))*((pivå!T160+1)/(pivå!T160+1))</f>
        <v>#VALUE!</v>
      </c>
      <c r="AP161" s="153" t="e">
        <f>IF(Pilar!$B161=1,IF(pivå!U160&gt;Tidigare_värde!U160,-1,1),IF(pivå!U160&lt;Tidigare_värde!U160,-1,1))*((Tidigare_värde!U160+1)/(Tidigare_värde!U160+1))*((pivå!U160+1)/(pivå!U160+1))</f>
        <v>#VALUE!</v>
      </c>
      <c r="AQ161" s="153" t="e">
        <f>IF(Pilar!$B161=1,IF(pivå!V160&gt;Tidigare_värde!V160,-1,1),IF(pivå!V160&lt;Tidigare_värde!V160,-1,1))*((Tidigare_värde!V160+1)/(Tidigare_värde!V160+1))*((pivå!V160+1)/(pivå!V160+1))</f>
        <v>#VALUE!</v>
      </c>
      <c r="AR161" s="153" t="e">
        <f>IF(Pilar!$B161=1,IF(pivå!W160&gt;Tidigare_värde!W160,-1,1),IF(pivå!W160&lt;Tidigare_värde!W160,-1,1))*((Tidigare_värde!W160+1)/(Tidigare_värde!W160+1))*((pivå!W160+1)/(pivå!W160+1))</f>
        <v>#VALUE!</v>
      </c>
      <c r="AS161" s="153" t="e">
        <f>IF(Pilar!$B161=1,IF(pivå!X160&gt;Tidigare_värde!X160,-1,1),IF(pivå!X160&lt;Tidigare_värde!X160,-1,1))*((Tidigare_värde!X160+1)/(Tidigare_värde!X160+1))*((pivå!X160+1)/(pivå!X160+1))</f>
        <v>#VALUE!</v>
      </c>
      <c r="AT161" s="153" t="e">
        <f>IF(Pilar!$B161=1,IF(pivå!Y160&gt;Tidigare_värde!Y160,-1,1),IF(pivå!Y160&lt;Tidigare_värde!Y160,-1,1))*((Tidigare_värde!Y160+1)/(Tidigare_värde!Y160+1))*((pivå!Y160+1)/(pivå!Y160+1))</f>
        <v>#VALUE!</v>
      </c>
      <c r="AU161" s="153" t="e">
        <f>IF(Pilar!$B161=1,IF(pivå!Z160&gt;Tidigare_värde!Z160,-1,1),IF(pivå!Z160&lt;Tidigare_värde!Z160,-1,1))*((Tidigare_värde!Z160+1)/(Tidigare_värde!Z160+1))*((pivå!Z160+1)/(pivå!Z160+1))</f>
        <v>#VALUE!</v>
      </c>
      <c r="AV161" s="153" t="e">
        <f>IF(Pilar!$B161=1,IF(pivå!AA160&gt;Tidigare_värde!AA160,-1,1),IF(pivå!AA160&lt;Tidigare_värde!AA160,-1,1))*((Tidigare_värde!AA160+1)/(Tidigare_värde!AA160+1))*((pivå!AA160+1)/(pivå!AA160+1))</f>
        <v>#VALUE!</v>
      </c>
      <c r="AW161" s="153" t="e">
        <f>IF(Pilar!$B161=1,IF(pivå!AB160&gt;Tidigare_värde!AB160,-1,1),IF(pivå!AB160&lt;Tidigare_värde!AB160,-1,1))*((Tidigare_värde!AB160+1)/(Tidigare_värde!AB160+1))*((pivå!AB160+1)/(pivå!AB160+1))</f>
        <v>#VALUE!</v>
      </c>
      <c r="AX161" s="153" t="e">
        <f>IF(Pilar!$B161=1,IF(pivå!AC160&gt;Tidigare_värde!AC160,-1,1),IF(pivå!AC160&lt;Tidigare_värde!AC160,-1,1))*((Tidigare_värde!AC160+1)/(Tidigare_värde!AC160+1))*((pivå!AC160+1)/(pivå!AC160+1))</f>
        <v>#VALUE!</v>
      </c>
      <c r="AY161" s="153" t="e">
        <f>IF(Pilar!$B161=1,IF(pivå!AD160&gt;Tidigare_värde!AD160,-1,1),IF(pivå!AD160&lt;Tidigare_värde!AD160,-1,1))*((Tidigare_värde!AD160+1)/(Tidigare_värde!AD160+1))*((pivå!AD160+1)/(pivå!AD160+1))</f>
        <v>#VALUE!</v>
      </c>
      <c r="AZ161" s="25"/>
      <c r="BA161" s="25"/>
      <c r="BB161" s="25"/>
      <c r="BC161" s="25"/>
      <c r="BD161" s="25"/>
      <c r="BE161" s="25"/>
      <c r="BF161" s="25"/>
      <c r="BG161" s="18">
        <f t="shared" si="22"/>
        <v>71.13</v>
      </c>
      <c r="BH161" s="18" t="e">
        <f t="shared" si="23"/>
        <v>#DIV/0!</v>
      </c>
      <c r="BI161" s="19">
        <f t="shared" si="24"/>
        <v>70</v>
      </c>
      <c r="BJ161" s="19">
        <f t="shared" si="25"/>
        <v>61.54</v>
      </c>
      <c r="BK161" s="20"/>
      <c r="BL161" s="20"/>
      <c r="BM161" s="21">
        <f t="shared" si="27"/>
        <v>93.55</v>
      </c>
      <c r="BN161" s="22">
        <f t="shared" si="28"/>
        <v>34.78</v>
      </c>
    </row>
    <row r="162" spans="1:66" ht="10.5" customHeight="1">
      <c r="A162" s="116">
        <f t="shared" si="26"/>
        <v>61.699523809523825</v>
      </c>
      <c r="B162" s="105">
        <f>pivå!I161</f>
        <v>0</v>
      </c>
      <c r="C162" s="120" t="str">
        <f>pivå!G161</f>
        <v>(tom)</v>
      </c>
      <c r="D162" s="103">
        <f>pivå!C161</f>
        <v>0</v>
      </c>
      <c r="E162" s="112">
        <f>pivå!D161</f>
        <v>0</v>
      </c>
      <c r="F162" s="15" t="str">
        <f>pivå!F161</f>
        <v>Kärlacccess vid dialys</v>
      </c>
      <c r="G162" s="31">
        <f>pivå!AE161</f>
        <v>64.73</v>
      </c>
      <c r="H162" s="16">
        <f>pivå!J161</f>
        <v>72.790000000000006</v>
      </c>
      <c r="I162" s="16">
        <f>pivå!K161</f>
        <v>35.94</v>
      </c>
      <c r="J162" s="16">
        <f>pivå!L161</f>
        <v>38.36</v>
      </c>
      <c r="K162" s="16">
        <f>pivå!M161</f>
        <v>70.69</v>
      </c>
      <c r="L162" s="16">
        <f>pivå!N161</f>
        <v>51.49</v>
      </c>
      <c r="M162" s="16">
        <f>pivå!O161</f>
        <v>69.64</v>
      </c>
      <c r="N162" s="16">
        <f>pivå!P161</f>
        <v>60.24</v>
      </c>
      <c r="O162" s="16">
        <f>pivå!Q161</f>
        <v>48</v>
      </c>
      <c r="P162" s="16">
        <f>pivå!R161</f>
        <v>66.67</v>
      </c>
      <c r="Q162" s="16">
        <f>pivå!S161</f>
        <v>74.59</v>
      </c>
      <c r="R162" s="16">
        <f>pivå!T161</f>
        <v>65</v>
      </c>
      <c r="S162" s="16">
        <f>pivå!U161</f>
        <v>60.31</v>
      </c>
      <c r="T162" s="16">
        <f>pivå!V161</f>
        <v>69.44</v>
      </c>
      <c r="U162" s="16">
        <f>pivå!W161</f>
        <v>49.35</v>
      </c>
      <c r="V162" s="16">
        <f>pivå!X161</f>
        <v>63.77</v>
      </c>
      <c r="W162" s="16">
        <f>pivå!Y161</f>
        <v>59.34</v>
      </c>
      <c r="X162" s="16">
        <f>pivå!Z161</f>
        <v>52.33</v>
      </c>
      <c r="Y162" s="16">
        <f>pivå!AA161</f>
        <v>63.83</v>
      </c>
      <c r="Z162" s="16">
        <f>pivå!AB161</f>
        <v>91.49</v>
      </c>
      <c r="AA162" s="16">
        <f>pivå!AC161</f>
        <v>65.75</v>
      </c>
      <c r="AB162" s="136">
        <f>pivå!AD161</f>
        <v>66.67</v>
      </c>
      <c r="AC162" s="149"/>
      <c r="AD162" s="154">
        <f>IF(Pilar!$B162=1,IF(pivå!AE161&gt;Tidigare_värde!AE161,-1,1),IF(pivå!AE161&lt;Tidigare_värde!AE161,-1,1))*((Tidigare_värde!AE161+1)/(Tidigare_värde!AE161+1))*((pivå!AE161+1)/(pivå!AE161+1))</f>
        <v>-1</v>
      </c>
      <c r="AE162" s="153">
        <f>IF(Pilar!$B162=1,IF(pivå!J161&gt;Tidigare_värde!J161,-1,1),IF(pivå!J161&lt;Tidigare_värde!J161,-1,1))*((Tidigare_värde!J161+1)/(Tidigare_värde!J161+1))*((pivå!J161+1)/(pivå!J161+1))</f>
        <v>-1</v>
      </c>
      <c r="AF162" s="153">
        <f>IF(Pilar!$B162=1,IF(pivå!K161&gt;Tidigare_värde!K161,-1,1),IF(pivå!K161&lt;Tidigare_värde!K161,-1,1))*((Tidigare_värde!K161+1)/(Tidigare_värde!K161+1))*((pivå!K161+1)/(pivå!K161+1))</f>
        <v>-1</v>
      </c>
      <c r="AG162" s="153">
        <f>IF(Pilar!$B162=1,IF(pivå!L161&gt;Tidigare_värde!L161,-1,1),IF(pivå!L161&lt;Tidigare_värde!L161,-1,1))*((Tidigare_värde!L161+1)/(Tidigare_värde!L161+1))*((pivå!L161+1)/(pivå!L161+1))</f>
        <v>-1</v>
      </c>
      <c r="AH162" s="153">
        <f>IF(Pilar!$B162=1,IF(pivå!M161&gt;Tidigare_värde!M161,-1,1),IF(pivå!M161&lt;Tidigare_värde!M161,-1,1))*((Tidigare_värde!M161+1)/(Tidigare_värde!M161+1))*((pivå!M161+1)/(pivå!M161+1))</f>
        <v>-1</v>
      </c>
      <c r="AI162" s="153">
        <f>IF(Pilar!$B162=1,IF(pivå!N161&gt;Tidigare_värde!N161,-1,1),IF(pivå!N161&lt;Tidigare_värde!N161,-1,1))*((Tidigare_värde!N161+1)/(Tidigare_värde!N161+1))*((pivå!N161+1)/(pivå!N161+1))</f>
        <v>-1</v>
      </c>
      <c r="AJ162" s="153">
        <f>IF(Pilar!$B162=1,IF(pivå!O161&gt;Tidigare_värde!O161,-1,1),IF(pivå!O161&lt;Tidigare_värde!O161,-1,1))*((Tidigare_värde!O161+1)/(Tidigare_värde!O161+1))*((pivå!O161+1)/(pivå!O161+1))</f>
        <v>1</v>
      </c>
      <c r="AK162" s="153">
        <f>IF(Pilar!$B162=1,IF(pivå!P161&gt;Tidigare_värde!P161,-1,1),IF(pivå!P161&lt;Tidigare_värde!P161,-1,1))*((Tidigare_värde!P161+1)/(Tidigare_värde!P161+1))*((pivå!P161+1)/(pivå!P161+1))</f>
        <v>-1</v>
      </c>
      <c r="AL162" s="153">
        <f>IF(Pilar!$B162=1,IF(pivå!Q161&gt;Tidigare_värde!Q161,-1,1),IF(pivå!Q161&lt;Tidigare_värde!Q161,-1,1))*((Tidigare_värde!Q161+1)/(Tidigare_värde!Q161+1))*((pivå!Q161+1)/(pivå!Q161+1))</f>
        <v>-1</v>
      </c>
      <c r="AM162" s="153">
        <f>IF(Pilar!$B162=1,IF(pivå!R161&gt;Tidigare_värde!R161,-1,1),IF(pivå!R161&lt;Tidigare_värde!R161,-1,1))*((Tidigare_värde!R161+1)/(Tidigare_värde!R161+1))*((pivå!R161+1)/(pivå!R161+1))</f>
        <v>1</v>
      </c>
      <c r="AN162" s="153">
        <f>IF(Pilar!$B162=1,IF(pivå!S161&gt;Tidigare_värde!S161,-1,1),IF(pivå!S161&lt;Tidigare_värde!S161,-1,1))*((Tidigare_värde!S161+1)/(Tidigare_värde!S161+1))*((pivå!S161+1)/(pivå!S161+1))</f>
        <v>-1</v>
      </c>
      <c r="AO162" s="153">
        <f>IF(Pilar!$B162=1,IF(pivå!T161&gt;Tidigare_värde!T161,-1,1),IF(pivå!T161&lt;Tidigare_värde!T161,-1,1))*((Tidigare_värde!T161+1)/(Tidigare_värde!T161+1))*((pivå!T161+1)/(pivå!T161+1))</f>
        <v>-1</v>
      </c>
      <c r="AP162" s="153">
        <f>IF(Pilar!$B162=1,IF(pivå!U161&gt;Tidigare_värde!U161,-1,1),IF(pivå!U161&lt;Tidigare_värde!U161,-1,1))*((Tidigare_värde!U161+1)/(Tidigare_värde!U161+1))*((pivå!U161+1)/(pivå!U161+1))</f>
        <v>1</v>
      </c>
      <c r="AQ162" s="153">
        <f>IF(Pilar!$B162=1,IF(pivå!V161&gt;Tidigare_värde!V161,-1,1),IF(pivå!V161&lt;Tidigare_värde!V161,-1,1))*((Tidigare_värde!V161+1)/(Tidigare_värde!V161+1))*((pivå!V161+1)/(pivå!V161+1))</f>
        <v>-1</v>
      </c>
      <c r="AR162" s="153">
        <f>IF(Pilar!$B162=1,IF(pivå!W161&gt;Tidigare_värde!W161,-1,1),IF(pivå!W161&lt;Tidigare_värde!W161,-1,1))*((Tidigare_värde!W161+1)/(Tidigare_värde!W161+1))*((pivå!W161+1)/(pivå!W161+1))</f>
        <v>1</v>
      </c>
      <c r="AS162" s="153">
        <f>IF(Pilar!$B162=1,IF(pivå!X161&gt;Tidigare_värde!X161,-1,1),IF(pivå!X161&lt;Tidigare_värde!X161,-1,1))*((Tidigare_värde!X161+1)/(Tidigare_värde!X161+1))*((pivå!X161+1)/(pivå!X161+1))</f>
        <v>-1</v>
      </c>
      <c r="AT162" s="153">
        <f>IF(Pilar!$B162=1,IF(pivå!Y161&gt;Tidigare_värde!Y161,-1,1),IF(pivå!Y161&lt;Tidigare_värde!Y161,-1,1))*((Tidigare_värde!Y161+1)/(Tidigare_värde!Y161+1))*((pivå!Y161+1)/(pivå!Y161+1))</f>
        <v>-1</v>
      </c>
      <c r="AU162" s="153">
        <f>IF(Pilar!$B162=1,IF(pivå!Z161&gt;Tidigare_värde!Z161,-1,1),IF(pivå!Z161&lt;Tidigare_värde!Z161,-1,1))*((Tidigare_värde!Z161+1)/(Tidigare_värde!Z161+1))*((pivå!Z161+1)/(pivå!Z161+1))</f>
        <v>1</v>
      </c>
      <c r="AV162" s="153">
        <f>IF(Pilar!$B162=1,IF(pivå!AA161&gt;Tidigare_värde!AA161,-1,1),IF(pivå!AA161&lt;Tidigare_värde!AA161,-1,1))*((Tidigare_värde!AA161+1)/(Tidigare_värde!AA161+1))*((pivå!AA161+1)/(pivå!AA161+1))</f>
        <v>1</v>
      </c>
      <c r="AW162" s="153">
        <f>IF(Pilar!$B162=1,IF(pivå!AB161&gt;Tidigare_värde!AB161,-1,1),IF(pivå!AB161&lt;Tidigare_värde!AB161,-1,1))*((Tidigare_värde!AB161+1)/(Tidigare_värde!AB161+1))*((pivå!AB161+1)/(pivå!AB161+1))</f>
        <v>1</v>
      </c>
      <c r="AX162" s="153">
        <f>IF(Pilar!$B162=1,IF(pivå!AC161&gt;Tidigare_värde!AC161,-1,1),IF(pivå!AC161&lt;Tidigare_värde!AC161,-1,1))*((Tidigare_värde!AC161+1)/(Tidigare_värde!AC161+1))*((pivå!AC161+1)/(pivå!AC161+1))</f>
        <v>-1</v>
      </c>
      <c r="AY162" s="153">
        <f>IF(Pilar!$B162=1,IF(pivå!AD161&gt;Tidigare_värde!AD161,-1,1),IF(pivå!AD161&lt;Tidigare_värde!AD161,-1,1))*((Tidigare_värde!AD161+1)/(Tidigare_värde!AD161+1))*((pivå!AD161+1)/(pivå!AD161+1))</f>
        <v>-1</v>
      </c>
      <c r="AZ162" s="25"/>
      <c r="BA162" s="25"/>
      <c r="BB162" s="25"/>
      <c r="BC162" s="25"/>
      <c r="BD162" s="25"/>
      <c r="BE162" s="25"/>
      <c r="BF162" s="25"/>
      <c r="BG162" s="18">
        <f t="shared" si="22"/>
        <v>66.67</v>
      </c>
      <c r="BH162" s="18" t="e">
        <f t="shared" si="23"/>
        <v>#DIV/0!</v>
      </c>
      <c r="BI162" s="19">
        <f t="shared" si="24"/>
        <v>66.67</v>
      </c>
      <c r="BJ162" s="19">
        <f t="shared" si="25"/>
        <v>60.24</v>
      </c>
      <c r="BK162" s="20"/>
      <c r="BL162" s="20"/>
      <c r="BM162" s="21">
        <f t="shared" si="27"/>
        <v>91.49</v>
      </c>
      <c r="BN162" s="22">
        <f t="shared" si="28"/>
        <v>35.94</v>
      </c>
    </row>
    <row r="163" spans="1:66" ht="10.5" customHeight="1">
      <c r="A163" s="116">
        <f t="shared" si="26"/>
        <v>51.60711501952381</v>
      </c>
      <c r="B163" s="105">
        <f>pivå!I162</f>
        <v>0</v>
      </c>
      <c r="C163" s="120" t="str">
        <f>pivå!G162</f>
        <v>Ny</v>
      </c>
      <c r="D163" s="103">
        <f>pivå!C162</f>
        <v>0</v>
      </c>
      <c r="E163" s="112">
        <f>pivå!D162</f>
        <v>82</v>
      </c>
      <c r="F163" s="15" t="str">
        <f>pivå!F162</f>
        <v>Njurtransplanterade i aktiv uremivård</v>
      </c>
      <c r="G163" s="31">
        <f>pivå!AE162</f>
        <v>48.204761550000001</v>
      </c>
      <c r="H163" s="16">
        <f>pivå!J162</f>
        <v>38.561261180000002</v>
      </c>
      <c r="I163" s="16">
        <f>pivå!K162</f>
        <v>36.676161720000003</v>
      </c>
      <c r="J163" s="16">
        <f>pivå!L162</f>
        <v>48.967569259999998</v>
      </c>
      <c r="K163" s="16">
        <f>pivå!M162</f>
        <v>49.861875519999998</v>
      </c>
      <c r="L163" s="16">
        <f>pivå!N162</f>
        <v>46.532993679999997</v>
      </c>
      <c r="M163" s="16">
        <f>pivå!O162</f>
        <v>54.328738260000002</v>
      </c>
      <c r="N163" s="16">
        <f>pivå!P162</f>
        <v>55.2706333</v>
      </c>
      <c r="O163" s="16">
        <f>pivå!Q162</f>
        <v>45.610834330000003</v>
      </c>
      <c r="P163" s="16">
        <f>pivå!R162</f>
        <v>57.139479440000002</v>
      </c>
      <c r="Q163" s="16">
        <f>pivå!S162</f>
        <v>46.511321600000002</v>
      </c>
      <c r="R163" s="16">
        <f>pivå!T162</f>
        <v>42.238360610000001</v>
      </c>
      <c r="S163" s="16">
        <f>pivå!U162</f>
        <v>50.25254632</v>
      </c>
      <c r="T163" s="16">
        <f>pivå!V162</f>
        <v>55.967282920000002</v>
      </c>
      <c r="U163" s="16">
        <f>pivå!W162</f>
        <v>59.049731399999999</v>
      </c>
      <c r="V163" s="16">
        <f>pivå!X162</f>
        <v>55.605783000000002</v>
      </c>
      <c r="W163" s="16">
        <f>pivå!Y162</f>
        <v>52.924053979999996</v>
      </c>
      <c r="X163" s="16">
        <f>pivå!Z162</f>
        <v>59.802542879999997</v>
      </c>
      <c r="Y163" s="16">
        <f>pivå!AA162</f>
        <v>68.619233109999996</v>
      </c>
      <c r="Z163" s="16">
        <f>pivå!AB162</f>
        <v>57.526970689999999</v>
      </c>
      <c r="AA163" s="16">
        <f>pivå!AC162</f>
        <v>56.24253332</v>
      </c>
      <c r="AB163" s="136">
        <f>pivå!AD162</f>
        <v>46.059508889999996</v>
      </c>
      <c r="AC163" s="149"/>
      <c r="AD163" s="154" t="e">
        <f>IF(Pilar!$B163=1,IF(pivå!AE162&gt;Tidigare_värde!AE162,-1,1),IF(pivå!AE162&lt;Tidigare_värde!AE162,-1,1))*((Tidigare_värde!AE162+1)/(Tidigare_värde!AE162+1))*((pivå!AE162+1)/(pivå!AE162+1))</f>
        <v>#VALUE!</v>
      </c>
      <c r="AE163" s="153" t="e">
        <f>IF(Pilar!$B163=1,IF(pivå!J162&gt;Tidigare_värde!J162,-1,1),IF(pivå!J162&lt;Tidigare_värde!J162,-1,1))*((Tidigare_värde!J162+1)/(Tidigare_värde!J162+1))*((pivå!J162+1)/(pivå!J162+1))</f>
        <v>#VALUE!</v>
      </c>
      <c r="AF163" s="153" t="e">
        <f>IF(Pilar!$B163=1,IF(pivå!K162&gt;Tidigare_värde!K162,-1,1),IF(pivå!K162&lt;Tidigare_värde!K162,-1,1))*((Tidigare_värde!K162+1)/(Tidigare_värde!K162+1))*((pivå!K162+1)/(pivå!K162+1))</f>
        <v>#VALUE!</v>
      </c>
      <c r="AG163" s="153" t="e">
        <f>IF(Pilar!$B163=1,IF(pivå!L162&gt;Tidigare_värde!L162,-1,1),IF(pivå!L162&lt;Tidigare_värde!L162,-1,1))*((Tidigare_värde!L162+1)/(Tidigare_värde!L162+1))*((pivå!L162+1)/(pivå!L162+1))</f>
        <v>#VALUE!</v>
      </c>
      <c r="AH163" s="153" t="e">
        <f>IF(Pilar!$B163=1,IF(pivå!M162&gt;Tidigare_värde!M162,-1,1),IF(pivå!M162&lt;Tidigare_värde!M162,-1,1))*((Tidigare_värde!M162+1)/(Tidigare_värde!M162+1))*((pivå!M162+1)/(pivå!M162+1))</f>
        <v>#VALUE!</v>
      </c>
      <c r="AI163" s="153" t="e">
        <f>IF(Pilar!$B163=1,IF(pivå!N162&gt;Tidigare_värde!N162,-1,1),IF(pivå!N162&lt;Tidigare_värde!N162,-1,1))*((Tidigare_värde!N162+1)/(Tidigare_värde!N162+1))*((pivå!N162+1)/(pivå!N162+1))</f>
        <v>#VALUE!</v>
      </c>
      <c r="AJ163" s="153" t="e">
        <f>IF(Pilar!$B163=1,IF(pivå!O162&gt;Tidigare_värde!O162,-1,1),IF(pivå!O162&lt;Tidigare_värde!O162,-1,1))*((Tidigare_värde!O162+1)/(Tidigare_värde!O162+1))*((pivå!O162+1)/(pivå!O162+1))</f>
        <v>#VALUE!</v>
      </c>
      <c r="AK163" s="153" t="e">
        <f>IF(Pilar!$B163=1,IF(pivå!P162&gt;Tidigare_värde!P162,-1,1),IF(pivå!P162&lt;Tidigare_värde!P162,-1,1))*((Tidigare_värde!P162+1)/(Tidigare_värde!P162+1))*((pivå!P162+1)/(pivå!P162+1))</f>
        <v>#VALUE!</v>
      </c>
      <c r="AL163" s="153" t="e">
        <f>IF(Pilar!$B163=1,IF(pivå!Q162&gt;Tidigare_värde!Q162,-1,1),IF(pivå!Q162&lt;Tidigare_värde!Q162,-1,1))*((Tidigare_värde!Q162+1)/(Tidigare_värde!Q162+1))*((pivå!Q162+1)/(pivå!Q162+1))</f>
        <v>#VALUE!</v>
      </c>
      <c r="AM163" s="153" t="e">
        <f>IF(Pilar!$B163=1,IF(pivå!R162&gt;Tidigare_värde!R162,-1,1),IF(pivå!R162&lt;Tidigare_värde!R162,-1,1))*((Tidigare_värde!R162+1)/(Tidigare_värde!R162+1))*((pivå!R162+1)/(pivå!R162+1))</f>
        <v>#VALUE!</v>
      </c>
      <c r="AN163" s="153" t="e">
        <f>IF(Pilar!$B163=1,IF(pivå!S162&gt;Tidigare_värde!S162,-1,1),IF(pivå!S162&lt;Tidigare_värde!S162,-1,1))*((Tidigare_värde!S162+1)/(Tidigare_värde!S162+1))*((pivå!S162+1)/(pivå!S162+1))</f>
        <v>#VALUE!</v>
      </c>
      <c r="AO163" s="153" t="e">
        <f>IF(Pilar!$B163=1,IF(pivå!T162&gt;Tidigare_värde!T162,-1,1),IF(pivå!T162&lt;Tidigare_värde!T162,-1,1))*((Tidigare_värde!T162+1)/(Tidigare_värde!T162+1))*((pivå!T162+1)/(pivå!T162+1))</f>
        <v>#VALUE!</v>
      </c>
      <c r="AP163" s="153" t="e">
        <f>IF(Pilar!$B163=1,IF(pivå!U162&gt;Tidigare_värde!U162,-1,1),IF(pivå!U162&lt;Tidigare_värde!U162,-1,1))*((Tidigare_värde!U162+1)/(Tidigare_värde!U162+1))*((pivå!U162+1)/(pivå!U162+1))</f>
        <v>#VALUE!</v>
      </c>
      <c r="AQ163" s="153" t="e">
        <f>IF(Pilar!$B163=1,IF(pivå!V162&gt;Tidigare_värde!V162,-1,1),IF(pivå!V162&lt;Tidigare_värde!V162,-1,1))*((Tidigare_värde!V162+1)/(Tidigare_värde!V162+1))*((pivå!V162+1)/(pivå!V162+1))</f>
        <v>#VALUE!</v>
      </c>
      <c r="AR163" s="153" t="e">
        <f>IF(Pilar!$B163=1,IF(pivå!W162&gt;Tidigare_värde!W162,-1,1),IF(pivå!W162&lt;Tidigare_värde!W162,-1,1))*((Tidigare_värde!W162+1)/(Tidigare_värde!W162+1))*((pivå!W162+1)/(pivå!W162+1))</f>
        <v>#VALUE!</v>
      </c>
      <c r="AS163" s="153" t="e">
        <f>IF(Pilar!$B163=1,IF(pivå!X162&gt;Tidigare_värde!X162,-1,1),IF(pivå!X162&lt;Tidigare_värde!X162,-1,1))*((Tidigare_värde!X162+1)/(Tidigare_värde!X162+1))*((pivå!X162+1)/(pivå!X162+1))</f>
        <v>#VALUE!</v>
      </c>
      <c r="AT163" s="153" t="e">
        <f>IF(Pilar!$B163=1,IF(pivå!Y162&gt;Tidigare_värde!Y162,-1,1),IF(pivå!Y162&lt;Tidigare_värde!Y162,-1,1))*((Tidigare_värde!Y162+1)/(Tidigare_värde!Y162+1))*((pivå!Y162+1)/(pivå!Y162+1))</f>
        <v>#VALUE!</v>
      </c>
      <c r="AU163" s="153" t="e">
        <f>IF(Pilar!$B163=1,IF(pivå!Z162&gt;Tidigare_värde!Z162,-1,1),IF(pivå!Z162&lt;Tidigare_värde!Z162,-1,1))*((Tidigare_värde!Z162+1)/(Tidigare_värde!Z162+1))*((pivå!Z162+1)/(pivå!Z162+1))</f>
        <v>#VALUE!</v>
      </c>
      <c r="AV163" s="153" t="e">
        <f>IF(Pilar!$B163=1,IF(pivå!AA162&gt;Tidigare_värde!AA162,-1,1),IF(pivå!AA162&lt;Tidigare_värde!AA162,-1,1))*((Tidigare_värde!AA162+1)/(Tidigare_värde!AA162+1))*((pivå!AA162+1)/(pivå!AA162+1))</f>
        <v>#VALUE!</v>
      </c>
      <c r="AW163" s="153" t="e">
        <f>IF(Pilar!$B163=1,IF(pivå!AB162&gt;Tidigare_värde!AB162,-1,1),IF(pivå!AB162&lt;Tidigare_värde!AB162,-1,1))*((Tidigare_värde!AB162+1)/(Tidigare_värde!AB162+1))*((pivå!AB162+1)/(pivå!AB162+1))</f>
        <v>#VALUE!</v>
      </c>
      <c r="AX163" s="153" t="e">
        <f>IF(Pilar!$B163=1,IF(pivå!AC162&gt;Tidigare_värde!AC162,-1,1),IF(pivå!AC162&lt;Tidigare_värde!AC162,-1,1))*((Tidigare_värde!AC162+1)/(Tidigare_värde!AC162+1))*((pivå!AC162+1)/(pivå!AC162+1))</f>
        <v>#VALUE!</v>
      </c>
      <c r="AY163" s="153" t="e">
        <f>IF(Pilar!$B163=1,IF(pivå!AD162&gt;Tidigare_värde!AD162,-1,1),IF(pivå!AD162&lt;Tidigare_värde!AD162,-1,1))*((Tidigare_värde!AD162+1)/(Tidigare_värde!AD162+1))*((pivå!AD162+1)/(pivå!AD162+1))</f>
        <v>#VALUE!</v>
      </c>
      <c r="AZ163" s="25"/>
      <c r="BA163" s="25"/>
      <c r="BB163" s="25"/>
      <c r="BC163" s="25"/>
      <c r="BD163" s="25"/>
      <c r="BE163" s="25"/>
      <c r="BF163" s="25"/>
      <c r="BG163" s="18">
        <f t="shared" si="22"/>
        <v>55.967282920000002</v>
      </c>
      <c r="BH163" s="18" t="e">
        <f t="shared" si="23"/>
        <v>#DIV/0!</v>
      </c>
      <c r="BI163" s="19">
        <f t="shared" si="24"/>
        <v>55.605783000000002</v>
      </c>
      <c r="BJ163" s="19">
        <f t="shared" si="25"/>
        <v>48.967569259999998</v>
      </c>
      <c r="BK163" s="20"/>
      <c r="BL163" s="20"/>
      <c r="BM163" s="21">
        <f t="shared" si="27"/>
        <v>68.619233109999996</v>
      </c>
      <c r="BN163" s="22">
        <f t="shared" si="28"/>
        <v>36.676161720000003</v>
      </c>
    </row>
    <row r="164" spans="1:66" ht="10.5" customHeight="1">
      <c r="A164" s="116">
        <f t="shared" si="26"/>
        <v>61.866190476190482</v>
      </c>
      <c r="B164" s="105">
        <f>pivå!I163</f>
        <v>0</v>
      </c>
      <c r="C164" s="120" t="str">
        <f>pivå!G163</f>
        <v>(tom)</v>
      </c>
      <c r="D164" s="103" t="str">
        <f>pivå!C163</f>
        <v>Cancersjukvård</v>
      </c>
      <c r="E164" s="112">
        <f>pivå!D163</f>
        <v>84</v>
      </c>
      <c r="F164" s="15" t="str">
        <f>pivå!F163</f>
        <v>Överlevnad vid tjocktarmscancer. Kvinnor</v>
      </c>
      <c r="G164" s="31">
        <f>pivå!AE163</f>
        <v>62.52</v>
      </c>
      <c r="H164" s="16">
        <f>pivå!J163</f>
        <v>62.28</v>
      </c>
      <c r="I164" s="16">
        <f>pivå!K163</f>
        <v>55.76</v>
      </c>
      <c r="J164" s="16">
        <f>pivå!L163</f>
        <v>67.510000000000005</v>
      </c>
      <c r="K164" s="16">
        <f>pivå!M163</f>
        <v>57.93</v>
      </c>
      <c r="L164" s="16">
        <f>pivå!N163</f>
        <v>65.98</v>
      </c>
      <c r="M164" s="16">
        <f>pivå!O163</f>
        <v>54.12</v>
      </c>
      <c r="N164" s="16">
        <f>pivå!P163</f>
        <v>59.81</v>
      </c>
      <c r="O164" s="16">
        <f>pivå!Q163</f>
        <v>67.63</v>
      </c>
      <c r="P164" s="16">
        <f>pivå!R163</f>
        <v>68.260000000000005</v>
      </c>
      <c r="Q164" s="16">
        <f>pivå!S163</f>
        <v>62.22</v>
      </c>
      <c r="R164" s="16">
        <f>pivå!T163</f>
        <v>64</v>
      </c>
      <c r="S164" s="16">
        <f>pivå!U163</f>
        <v>66.39</v>
      </c>
      <c r="T164" s="16">
        <f>pivå!V163</f>
        <v>62.17</v>
      </c>
      <c r="U164" s="16">
        <f>pivå!W163</f>
        <v>60.06</v>
      </c>
      <c r="V164" s="16">
        <f>pivå!X163</f>
        <v>54.38</v>
      </c>
      <c r="W164" s="16">
        <f>pivå!Y163</f>
        <v>62.63</v>
      </c>
      <c r="X164" s="16">
        <f>pivå!Z163</f>
        <v>64.17</v>
      </c>
      <c r="Y164" s="16">
        <f>pivå!AA163</f>
        <v>64.23</v>
      </c>
      <c r="Z164" s="16">
        <f>pivå!AB163</f>
        <v>63.53</v>
      </c>
      <c r="AA164" s="16">
        <f>pivå!AC163</f>
        <v>62.12</v>
      </c>
      <c r="AB164" s="136">
        <f>pivå!AD163</f>
        <v>54.01</v>
      </c>
      <c r="AC164" s="149"/>
      <c r="AD164" s="154">
        <f>IF(Pilar!$B164=1,IF(pivå!AE163&gt;Tidigare_värde!AE163,-1,1),IF(pivå!AE163&lt;Tidigare_värde!AE163,-1,1))*((Tidigare_värde!AE163+1)/(Tidigare_värde!AE163+1))*((pivå!AE163+1)/(pivå!AE163+1))</f>
        <v>1</v>
      </c>
      <c r="AE164" s="153">
        <f>IF(Pilar!$B164=1,IF(pivå!J163&gt;Tidigare_värde!J163,-1,1),IF(pivå!J163&lt;Tidigare_värde!J163,-1,1))*((Tidigare_värde!J163+1)/(Tidigare_värde!J163+1))*((pivå!J163+1)/(pivå!J163+1))</f>
        <v>1</v>
      </c>
      <c r="AF164" s="153">
        <f>IF(Pilar!$B164=1,IF(pivå!K163&gt;Tidigare_värde!K163,-1,1),IF(pivå!K163&lt;Tidigare_värde!K163,-1,1))*((Tidigare_värde!K163+1)/(Tidigare_värde!K163+1))*((pivå!K163+1)/(pivå!K163+1))</f>
        <v>-1</v>
      </c>
      <c r="AG164" s="153">
        <f>IF(Pilar!$B164=1,IF(pivå!L163&gt;Tidigare_värde!L163,-1,1),IF(pivå!L163&lt;Tidigare_värde!L163,-1,1))*((Tidigare_värde!L163+1)/(Tidigare_värde!L163+1))*((pivå!L163+1)/(pivå!L163+1))</f>
        <v>1</v>
      </c>
      <c r="AH164" s="153">
        <f>IF(Pilar!$B164=1,IF(pivå!M163&gt;Tidigare_värde!M163,-1,1),IF(pivå!M163&lt;Tidigare_värde!M163,-1,1))*((Tidigare_värde!M163+1)/(Tidigare_värde!M163+1))*((pivå!M163+1)/(pivå!M163+1))</f>
        <v>-1</v>
      </c>
      <c r="AI164" s="153">
        <f>IF(Pilar!$B164=1,IF(pivå!N163&gt;Tidigare_värde!N163,-1,1),IF(pivå!N163&lt;Tidigare_värde!N163,-1,1))*((Tidigare_värde!N163+1)/(Tidigare_värde!N163+1))*((pivå!N163+1)/(pivå!N163+1))</f>
        <v>1</v>
      </c>
      <c r="AJ164" s="153">
        <f>IF(Pilar!$B164=1,IF(pivå!O163&gt;Tidigare_värde!O163,-1,1),IF(pivå!O163&lt;Tidigare_värde!O163,-1,1))*((Tidigare_värde!O163+1)/(Tidigare_värde!O163+1))*((pivå!O163+1)/(pivå!O163+1))</f>
        <v>1</v>
      </c>
      <c r="AK164" s="153">
        <f>IF(Pilar!$B164=1,IF(pivå!P163&gt;Tidigare_värde!P163,-1,1),IF(pivå!P163&lt;Tidigare_värde!P163,-1,1))*((Tidigare_värde!P163+1)/(Tidigare_värde!P163+1))*((pivå!P163+1)/(pivå!P163+1))</f>
        <v>1</v>
      </c>
      <c r="AL164" s="153">
        <f>IF(Pilar!$B164=1,IF(pivå!Q163&gt;Tidigare_värde!Q163,-1,1),IF(pivå!Q163&lt;Tidigare_värde!Q163,-1,1))*((Tidigare_värde!Q163+1)/(Tidigare_värde!Q163+1))*((pivå!Q163+1)/(pivå!Q163+1))</f>
        <v>1</v>
      </c>
      <c r="AM164" s="153">
        <f>IF(Pilar!$B164=1,IF(pivå!R163&gt;Tidigare_värde!R163,-1,1),IF(pivå!R163&lt;Tidigare_värde!R163,-1,1))*((Tidigare_värde!R163+1)/(Tidigare_värde!R163+1))*((pivå!R163+1)/(pivå!R163+1))</f>
        <v>1</v>
      </c>
      <c r="AN164" s="153">
        <f>IF(Pilar!$B164=1,IF(pivå!S163&gt;Tidigare_värde!S163,-1,1),IF(pivå!S163&lt;Tidigare_värde!S163,-1,1))*((Tidigare_värde!S163+1)/(Tidigare_värde!S163+1))*((pivå!S163+1)/(pivå!S163+1))</f>
        <v>1</v>
      </c>
      <c r="AO164" s="153">
        <f>IF(Pilar!$B164=1,IF(pivå!T163&gt;Tidigare_värde!T163,-1,1),IF(pivå!T163&lt;Tidigare_värde!T163,-1,1))*((Tidigare_värde!T163+1)/(Tidigare_värde!T163+1))*((pivå!T163+1)/(pivå!T163+1))</f>
        <v>1</v>
      </c>
      <c r="AP164" s="153">
        <f>IF(Pilar!$B164=1,IF(pivå!U163&gt;Tidigare_värde!U163,-1,1),IF(pivå!U163&lt;Tidigare_värde!U163,-1,1))*((Tidigare_värde!U163+1)/(Tidigare_värde!U163+1))*((pivå!U163+1)/(pivå!U163+1))</f>
        <v>1</v>
      </c>
      <c r="AQ164" s="153">
        <f>IF(Pilar!$B164=1,IF(pivå!V163&gt;Tidigare_värde!V163,-1,1),IF(pivå!V163&lt;Tidigare_värde!V163,-1,1))*((Tidigare_värde!V163+1)/(Tidigare_värde!V163+1))*((pivå!V163+1)/(pivå!V163+1))</f>
        <v>1</v>
      </c>
      <c r="AR164" s="153">
        <f>IF(Pilar!$B164=1,IF(pivå!W163&gt;Tidigare_värde!W163,-1,1),IF(pivå!W163&lt;Tidigare_värde!W163,-1,1))*((Tidigare_värde!W163+1)/(Tidigare_värde!W163+1))*((pivå!W163+1)/(pivå!W163+1))</f>
        <v>1</v>
      </c>
      <c r="AS164" s="153">
        <f>IF(Pilar!$B164=1,IF(pivå!X163&gt;Tidigare_värde!X163,-1,1),IF(pivå!X163&lt;Tidigare_värde!X163,-1,1))*((Tidigare_värde!X163+1)/(Tidigare_värde!X163+1))*((pivå!X163+1)/(pivå!X163+1))</f>
        <v>1</v>
      </c>
      <c r="AT164" s="153">
        <f>IF(Pilar!$B164=1,IF(pivå!Y163&gt;Tidigare_värde!Y163,-1,1),IF(pivå!Y163&lt;Tidigare_värde!Y163,-1,1))*((Tidigare_värde!Y163+1)/(Tidigare_värde!Y163+1))*((pivå!Y163+1)/(pivå!Y163+1))</f>
        <v>1</v>
      </c>
      <c r="AU164" s="153">
        <f>IF(Pilar!$B164=1,IF(pivå!Z163&gt;Tidigare_värde!Z163,-1,1),IF(pivå!Z163&lt;Tidigare_värde!Z163,-1,1))*((Tidigare_värde!Z163+1)/(Tidigare_värde!Z163+1))*((pivå!Z163+1)/(pivå!Z163+1))</f>
        <v>1</v>
      </c>
      <c r="AV164" s="153">
        <f>IF(Pilar!$B164=1,IF(pivå!AA163&gt;Tidigare_värde!AA163,-1,1),IF(pivå!AA163&lt;Tidigare_värde!AA163,-1,1))*((Tidigare_värde!AA163+1)/(Tidigare_värde!AA163+1))*((pivå!AA163+1)/(pivå!AA163+1))</f>
        <v>1</v>
      </c>
      <c r="AW164" s="153">
        <f>IF(Pilar!$B164=1,IF(pivå!AB163&gt;Tidigare_värde!AB163,-1,1),IF(pivå!AB163&lt;Tidigare_värde!AB163,-1,1))*((Tidigare_värde!AB163+1)/(Tidigare_värde!AB163+1))*((pivå!AB163+1)/(pivå!AB163+1))</f>
        <v>1</v>
      </c>
      <c r="AX164" s="153">
        <f>IF(Pilar!$B164=1,IF(pivå!AC163&gt;Tidigare_värde!AC163,-1,1),IF(pivå!AC163&lt;Tidigare_värde!AC163,-1,1))*((Tidigare_värde!AC163+1)/(Tidigare_värde!AC163+1))*((pivå!AC163+1)/(pivå!AC163+1))</f>
        <v>1</v>
      </c>
      <c r="AY164" s="153">
        <f>IF(Pilar!$B164=1,IF(pivå!AD163&gt;Tidigare_värde!AD163,-1,1),IF(pivå!AD163&lt;Tidigare_värde!AD163,-1,1))*((Tidigare_värde!AD163+1)/(Tidigare_värde!AD163+1))*((pivå!AD163+1)/(pivå!AD163+1))</f>
        <v>-1</v>
      </c>
      <c r="AZ164" s="25"/>
      <c r="BA164" s="25"/>
      <c r="BB164" s="25"/>
      <c r="BC164" s="25"/>
      <c r="BD164" s="25"/>
      <c r="BE164" s="25"/>
      <c r="BF164" s="25"/>
      <c r="BG164" s="18">
        <f t="shared" si="22"/>
        <v>64.17</v>
      </c>
      <c r="BH164" s="18" t="e">
        <f t="shared" si="23"/>
        <v>#DIV/0!</v>
      </c>
      <c r="BI164" s="19">
        <f t="shared" si="24"/>
        <v>64</v>
      </c>
      <c r="BJ164" s="19">
        <f t="shared" si="25"/>
        <v>62.12</v>
      </c>
      <c r="BK164" s="20"/>
      <c r="BL164" s="20"/>
      <c r="BM164" s="21">
        <f t="shared" si="27"/>
        <v>68.260000000000005</v>
      </c>
      <c r="BN164" s="22">
        <f t="shared" si="28"/>
        <v>54.01</v>
      </c>
    </row>
    <row r="165" spans="1:66" ht="10.5" customHeight="1">
      <c r="A165" s="116">
        <f t="shared" si="26"/>
        <v>56.846666666666678</v>
      </c>
      <c r="B165" s="105">
        <f>pivå!I164</f>
        <v>0</v>
      </c>
      <c r="C165" s="120" t="str">
        <f>pivå!G164</f>
        <v>(tom)</v>
      </c>
      <c r="D165" s="103">
        <f>pivå!C164</f>
        <v>0</v>
      </c>
      <c r="E165" s="112">
        <f>pivå!D164</f>
        <v>0</v>
      </c>
      <c r="F165" s="15" t="str">
        <f>pivå!F164</f>
        <v>Överlevnad vid tjocktarmscancer. Män</v>
      </c>
      <c r="G165" s="31">
        <f>pivå!AE164</f>
        <v>57.74</v>
      </c>
      <c r="H165" s="16">
        <f>pivå!J164</f>
        <v>60.84</v>
      </c>
      <c r="I165" s="16">
        <f>pivå!K164</f>
        <v>58.81</v>
      </c>
      <c r="J165" s="16">
        <f>pivå!L164</f>
        <v>53.68</v>
      </c>
      <c r="K165" s="16">
        <f>pivå!M164</f>
        <v>55.75</v>
      </c>
      <c r="L165" s="16">
        <f>pivå!N164</f>
        <v>54.84</v>
      </c>
      <c r="M165" s="16">
        <f>pivå!O164</f>
        <v>52.46</v>
      </c>
      <c r="N165" s="16">
        <f>pivå!P164</f>
        <v>55.48</v>
      </c>
      <c r="O165" s="16">
        <f>pivå!Q164</f>
        <v>52.75</v>
      </c>
      <c r="P165" s="16">
        <f>pivå!R164</f>
        <v>59.99</v>
      </c>
      <c r="Q165" s="16">
        <f>pivå!S164</f>
        <v>60.68</v>
      </c>
      <c r="R165" s="16">
        <f>pivå!T164</f>
        <v>55.58</v>
      </c>
      <c r="S165" s="16">
        <f>pivå!U164</f>
        <v>55.98</v>
      </c>
      <c r="T165" s="16">
        <f>pivå!V164</f>
        <v>51.62</v>
      </c>
      <c r="U165" s="16">
        <f>pivå!W164</f>
        <v>52.66</v>
      </c>
      <c r="V165" s="16">
        <f>pivå!X164</f>
        <v>68.59</v>
      </c>
      <c r="W165" s="16">
        <f>pivå!Y164</f>
        <v>62.57</v>
      </c>
      <c r="X165" s="16">
        <f>pivå!Z164</f>
        <v>53.76</v>
      </c>
      <c r="Y165" s="16">
        <f>pivå!AA164</f>
        <v>55.25</v>
      </c>
      <c r="Z165" s="16">
        <f>pivå!AB164</f>
        <v>56.09</v>
      </c>
      <c r="AA165" s="16">
        <f>pivå!AC164</f>
        <v>56.93</v>
      </c>
      <c r="AB165" s="136">
        <f>pivå!AD164</f>
        <v>59.47</v>
      </c>
      <c r="AC165" s="149"/>
      <c r="AD165" s="154">
        <f>IF(Pilar!$B165=1,IF(pivå!AE164&gt;Tidigare_värde!AE164,-1,1),IF(pivå!AE164&lt;Tidigare_värde!AE164,-1,1))*((Tidigare_värde!AE164+1)/(Tidigare_värde!AE164+1))*((pivå!AE164+1)/(pivå!AE164+1))</f>
        <v>1</v>
      </c>
      <c r="AE165" s="153">
        <f>IF(Pilar!$B165=1,IF(pivå!J164&gt;Tidigare_värde!J164,-1,1),IF(pivå!J164&lt;Tidigare_värde!J164,-1,1))*((Tidigare_värde!J164+1)/(Tidigare_värde!J164+1))*((pivå!J164+1)/(pivå!J164+1))</f>
        <v>1</v>
      </c>
      <c r="AF165" s="153">
        <f>IF(Pilar!$B165=1,IF(pivå!K164&gt;Tidigare_värde!K164,-1,1),IF(pivå!K164&lt;Tidigare_värde!K164,-1,1))*((Tidigare_värde!K164+1)/(Tidigare_värde!K164+1))*((pivå!K164+1)/(pivå!K164+1))</f>
        <v>1</v>
      </c>
      <c r="AG165" s="153">
        <f>IF(Pilar!$B165=1,IF(pivå!L164&gt;Tidigare_värde!L164,-1,1),IF(pivå!L164&lt;Tidigare_värde!L164,-1,1))*((Tidigare_värde!L164+1)/(Tidigare_värde!L164+1))*((pivå!L164+1)/(pivå!L164+1))</f>
        <v>1</v>
      </c>
      <c r="AH165" s="153">
        <f>IF(Pilar!$B165=1,IF(pivå!M164&gt;Tidigare_värde!M164,-1,1),IF(pivå!M164&lt;Tidigare_värde!M164,-1,1))*((Tidigare_värde!M164+1)/(Tidigare_värde!M164+1))*((pivå!M164+1)/(pivå!M164+1))</f>
        <v>-1</v>
      </c>
      <c r="AI165" s="153">
        <f>IF(Pilar!$B165=1,IF(pivå!N164&gt;Tidigare_värde!N164,-1,1),IF(pivå!N164&lt;Tidigare_värde!N164,-1,1))*((Tidigare_värde!N164+1)/(Tidigare_värde!N164+1))*((pivå!N164+1)/(pivå!N164+1))</f>
        <v>1</v>
      </c>
      <c r="AJ165" s="153">
        <f>IF(Pilar!$B165=1,IF(pivå!O164&gt;Tidigare_värde!O164,-1,1),IF(pivå!O164&lt;Tidigare_värde!O164,-1,1))*((Tidigare_värde!O164+1)/(Tidigare_värde!O164+1))*((pivå!O164+1)/(pivå!O164+1))</f>
        <v>1</v>
      </c>
      <c r="AK165" s="153">
        <f>IF(Pilar!$B165=1,IF(pivå!P164&gt;Tidigare_värde!P164,-1,1),IF(pivå!P164&lt;Tidigare_värde!P164,-1,1))*((Tidigare_värde!P164+1)/(Tidigare_värde!P164+1))*((pivå!P164+1)/(pivå!P164+1))</f>
        <v>-1</v>
      </c>
      <c r="AL165" s="153">
        <f>IF(Pilar!$B165=1,IF(pivå!Q164&gt;Tidigare_värde!Q164,-1,1),IF(pivå!Q164&lt;Tidigare_värde!Q164,-1,1))*((Tidigare_värde!Q164+1)/(Tidigare_värde!Q164+1))*((pivå!Q164+1)/(pivå!Q164+1))</f>
        <v>-1</v>
      </c>
      <c r="AM165" s="153">
        <f>IF(Pilar!$B165=1,IF(pivå!R164&gt;Tidigare_värde!R164,-1,1),IF(pivå!R164&lt;Tidigare_värde!R164,-1,1))*((Tidigare_värde!R164+1)/(Tidigare_värde!R164+1))*((pivå!R164+1)/(pivå!R164+1))</f>
        <v>-1</v>
      </c>
      <c r="AN165" s="153">
        <f>IF(Pilar!$B165=1,IF(pivå!S164&gt;Tidigare_värde!S164,-1,1),IF(pivå!S164&lt;Tidigare_värde!S164,-1,1))*((Tidigare_värde!S164+1)/(Tidigare_värde!S164+1))*((pivå!S164+1)/(pivå!S164+1))</f>
        <v>1</v>
      </c>
      <c r="AO165" s="153">
        <f>IF(Pilar!$B165=1,IF(pivå!T164&gt;Tidigare_värde!T164,-1,1),IF(pivå!T164&lt;Tidigare_värde!T164,-1,1))*((Tidigare_värde!T164+1)/(Tidigare_värde!T164+1))*((pivå!T164+1)/(pivå!T164+1))</f>
        <v>1</v>
      </c>
      <c r="AP165" s="153">
        <f>IF(Pilar!$B165=1,IF(pivå!U164&gt;Tidigare_värde!U164,-1,1),IF(pivå!U164&lt;Tidigare_värde!U164,-1,1))*((Tidigare_värde!U164+1)/(Tidigare_värde!U164+1))*((pivå!U164+1)/(pivå!U164+1))</f>
        <v>1</v>
      </c>
      <c r="AQ165" s="153">
        <f>IF(Pilar!$B165=1,IF(pivå!V164&gt;Tidigare_värde!V164,-1,1),IF(pivå!V164&lt;Tidigare_värde!V164,-1,1))*((Tidigare_värde!V164+1)/(Tidigare_värde!V164+1))*((pivå!V164+1)/(pivå!V164+1))</f>
        <v>-1</v>
      </c>
      <c r="AR165" s="153">
        <f>IF(Pilar!$B165=1,IF(pivå!W164&gt;Tidigare_värde!W164,-1,1),IF(pivå!W164&lt;Tidigare_värde!W164,-1,1))*((Tidigare_värde!W164+1)/(Tidigare_värde!W164+1))*((pivå!W164+1)/(pivå!W164+1))</f>
        <v>-1</v>
      </c>
      <c r="AS165" s="153">
        <f>IF(Pilar!$B165=1,IF(pivå!X164&gt;Tidigare_värde!X164,-1,1),IF(pivå!X164&lt;Tidigare_värde!X164,-1,1))*((Tidigare_värde!X164+1)/(Tidigare_värde!X164+1))*((pivå!X164+1)/(pivå!X164+1))</f>
        <v>1</v>
      </c>
      <c r="AT165" s="153">
        <f>IF(Pilar!$B165=1,IF(pivå!Y164&gt;Tidigare_värde!Y164,-1,1),IF(pivå!Y164&lt;Tidigare_värde!Y164,-1,1))*((Tidigare_värde!Y164+1)/(Tidigare_värde!Y164+1))*((pivå!Y164+1)/(pivå!Y164+1))</f>
        <v>1</v>
      </c>
      <c r="AU165" s="153">
        <f>IF(Pilar!$B165=1,IF(pivå!Z164&gt;Tidigare_värde!Z164,-1,1),IF(pivå!Z164&lt;Tidigare_värde!Z164,-1,1))*((Tidigare_värde!Z164+1)/(Tidigare_värde!Z164+1))*((pivå!Z164+1)/(pivå!Z164+1))</f>
        <v>1</v>
      </c>
      <c r="AV165" s="153">
        <f>IF(Pilar!$B165=1,IF(pivå!AA164&gt;Tidigare_värde!AA164,-1,1),IF(pivå!AA164&lt;Tidigare_värde!AA164,-1,1))*((Tidigare_värde!AA164+1)/(Tidigare_värde!AA164+1))*((pivå!AA164+1)/(pivå!AA164+1))</f>
        <v>1</v>
      </c>
      <c r="AW165" s="153">
        <f>IF(Pilar!$B165=1,IF(pivå!AB164&gt;Tidigare_värde!AB164,-1,1),IF(pivå!AB164&lt;Tidigare_värde!AB164,-1,1))*((Tidigare_värde!AB164+1)/(Tidigare_värde!AB164+1))*((pivå!AB164+1)/(pivå!AB164+1))</f>
        <v>1</v>
      </c>
      <c r="AX165" s="153">
        <f>IF(Pilar!$B165=1,IF(pivå!AC164&gt;Tidigare_värde!AC164,-1,1),IF(pivå!AC164&lt;Tidigare_värde!AC164,-1,1))*((Tidigare_värde!AC164+1)/(Tidigare_värde!AC164+1))*((pivå!AC164+1)/(pivå!AC164+1))</f>
        <v>1</v>
      </c>
      <c r="AY165" s="153">
        <f>IF(Pilar!$B165=1,IF(pivå!AD164&gt;Tidigare_värde!AD164,-1,1),IF(pivå!AD164&lt;Tidigare_värde!AD164,-1,1))*((Tidigare_värde!AD164+1)/(Tidigare_värde!AD164+1))*((pivå!AD164+1)/(pivå!AD164+1))</f>
        <v>1</v>
      </c>
      <c r="AZ165" s="25"/>
      <c r="BA165" s="25"/>
      <c r="BB165" s="25"/>
      <c r="BC165" s="25"/>
      <c r="BD165" s="25"/>
      <c r="BE165" s="25"/>
      <c r="BF165" s="25"/>
      <c r="BG165" s="18">
        <f t="shared" si="22"/>
        <v>58.81</v>
      </c>
      <c r="BH165" s="18" t="e">
        <f t="shared" si="23"/>
        <v>#DIV/0!</v>
      </c>
      <c r="BI165" s="19">
        <f t="shared" si="24"/>
        <v>56.93</v>
      </c>
      <c r="BJ165" s="19">
        <f t="shared" si="25"/>
        <v>55.25</v>
      </c>
      <c r="BK165" s="20"/>
      <c r="BL165" s="20"/>
      <c r="BM165" s="21">
        <f t="shared" si="27"/>
        <v>68.59</v>
      </c>
      <c r="BN165" s="22">
        <f t="shared" si="28"/>
        <v>51.62</v>
      </c>
    </row>
    <row r="166" spans="1:66" ht="10.5" customHeight="1">
      <c r="A166" s="116">
        <f t="shared" si="26"/>
        <v>59.454006688571432</v>
      </c>
      <c r="B166" s="105">
        <f>pivå!I165</f>
        <v>0</v>
      </c>
      <c r="C166" s="120" t="str">
        <f>pivå!G165</f>
        <v>(tom)</v>
      </c>
      <c r="D166" s="103">
        <f>pivå!C165</f>
        <v>0</v>
      </c>
      <c r="E166" s="112">
        <f>pivå!D165</f>
        <v>0</v>
      </c>
      <c r="F166" s="15" t="str">
        <f>pivå!F165</f>
        <v>Överlevnad vid tjocktarmscancer</v>
      </c>
      <c r="G166" s="31">
        <f>pivå!AE165</f>
        <v>60.230689560000002</v>
      </c>
      <c r="H166" s="16">
        <f>pivå!J165</f>
        <v>61.596355150000001</v>
      </c>
      <c r="I166" s="16">
        <f>pivå!K165</f>
        <v>57.234994100000002</v>
      </c>
      <c r="J166" s="16">
        <f>pivå!L165</f>
        <v>60.459406219999998</v>
      </c>
      <c r="K166" s="16">
        <f>pivå!M165</f>
        <v>56.910939220000003</v>
      </c>
      <c r="L166" s="16">
        <f>pivå!N165</f>
        <v>60.505874400000003</v>
      </c>
      <c r="M166" s="16">
        <f>pivå!O165</f>
        <v>53.304363989999999</v>
      </c>
      <c r="N166" s="16">
        <f>pivå!P165</f>
        <v>57.521608839999999</v>
      </c>
      <c r="O166" s="16">
        <f>pivå!Q165</f>
        <v>60.505493319999999</v>
      </c>
      <c r="P166" s="16">
        <f>pivå!R165</f>
        <v>63.994112919999999</v>
      </c>
      <c r="Q166" s="16">
        <f>pivå!S165</f>
        <v>61.474206840000001</v>
      </c>
      <c r="R166" s="16">
        <f>pivå!T165</f>
        <v>59.837923070000002</v>
      </c>
      <c r="S166" s="16">
        <f>pivå!U165</f>
        <v>61.463068849999999</v>
      </c>
      <c r="T166" s="16">
        <f>pivå!V165</f>
        <v>57.200443960000001</v>
      </c>
      <c r="U166" s="16">
        <f>pivå!W165</f>
        <v>56.653057220000001</v>
      </c>
      <c r="V166" s="16">
        <f>pivå!X165</f>
        <v>61.376193309999998</v>
      </c>
      <c r="W166" s="16">
        <f>pivå!Y165</f>
        <v>62.588408049999998</v>
      </c>
      <c r="X166" s="16">
        <f>pivå!Z165</f>
        <v>59.1876417</v>
      </c>
      <c r="Y166" s="16">
        <f>pivå!AA165</f>
        <v>59.959227759999997</v>
      </c>
      <c r="Z166" s="16">
        <f>pivå!AB165</f>
        <v>60.021603030000001</v>
      </c>
      <c r="AA166" s="16">
        <f>pivå!AC165</f>
        <v>60.009587080000003</v>
      </c>
      <c r="AB166" s="136">
        <f>pivå!AD165</f>
        <v>56.729631429999998</v>
      </c>
      <c r="AC166" s="149"/>
      <c r="AD166" s="154">
        <f>IF(Pilar!$B166=1,IF(pivå!AE165&gt;Tidigare_värde!AE165,-1,1),IF(pivå!AE165&lt;Tidigare_värde!AE165,-1,1))*((Tidigare_värde!AE165+1)/(Tidigare_värde!AE165+1))*((pivå!AE165+1)/(pivå!AE165+1))</f>
        <v>1</v>
      </c>
      <c r="AE166" s="153">
        <f>IF(Pilar!$B166=1,IF(pivå!J165&gt;Tidigare_värde!J165,-1,1),IF(pivå!J165&lt;Tidigare_värde!J165,-1,1))*((Tidigare_värde!J165+1)/(Tidigare_värde!J165+1))*((pivå!J165+1)/(pivå!J165+1))</f>
        <v>1</v>
      </c>
      <c r="AF166" s="153">
        <f>IF(Pilar!$B166=1,IF(pivå!K165&gt;Tidigare_värde!K165,-1,1),IF(pivå!K165&lt;Tidigare_värde!K165,-1,1))*((Tidigare_värde!K165+1)/(Tidigare_värde!K165+1))*((pivå!K165+1)/(pivå!K165+1))</f>
        <v>-1</v>
      </c>
      <c r="AG166" s="153">
        <f>IF(Pilar!$B166=1,IF(pivå!L165&gt;Tidigare_värde!L165,-1,1),IF(pivå!L165&lt;Tidigare_värde!L165,-1,1))*((Tidigare_värde!L165+1)/(Tidigare_värde!L165+1))*((pivå!L165+1)/(pivå!L165+1))</f>
        <v>1</v>
      </c>
      <c r="AH166" s="153">
        <f>IF(Pilar!$B166=1,IF(pivå!M165&gt;Tidigare_värde!M165,-1,1),IF(pivå!M165&lt;Tidigare_värde!M165,-1,1))*((Tidigare_värde!M165+1)/(Tidigare_värde!M165+1))*((pivå!M165+1)/(pivå!M165+1))</f>
        <v>-1</v>
      </c>
      <c r="AI166" s="153">
        <f>IF(Pilar!$B166=1,IF(pivå!N165&gt;Tidigare_värde!N165,-1,1),IF(pivå!N165&lt;Tidigare_värde!N165,-1,1))*((Tidigare_värde!N165+1)/(Tidigare_värde!N165+1))*((pivå!N165+1)/(pivå!N165+1))</f>
        <v>1</v>
      </c>
      <c r="AJ166" s="153">
        <f>IF(Pilar!$B166=1,IF(pivå!O165&gt;Tidigare_värde!O165,-1,1),IF(pivå!O165&lt;Tidigare_värde!O165,-1,1))*((Tidigare_värde!O165+1)/(Tidigare_värde!O165+1))*((pivå!O165+1)/(pivå!O165+1))</f>
        <v>1</v>
      </c>
      <c r="AK166" s="153">
        <f>IF(Pilar!$B166=1,IF(pivå!P165&gt;Tidigare_värde!P165,-1,1),IF(pivå!P165&lt;Tidigare_värde!P165,-1,1))*((Tidigare_värde!P165+1)/(Tidigare_värde!P165+1))*((pivå!P165+1)/(pivå!P165+1))</f>
        <v>1</v>
      </c>
      <c r="AL166" s="153">
        <f>IF(Pilar!$B166=1,IF(pivå!Q165&gt;Tidigare_värde!Q165,-1,1),IF(pivå!Q165&lt;Tidigare_värde!Q165,-1,1))*((Tidigare_värde!Q165+1)/(Tidigare_värde!Q165+1))*((pivå!Q165+1)/(pivå!Q165+1))</f>
        <v>1</v>
      </c>
      <c r="AM166" s="153">
        <f>IF(Pilar!$B166=1,IF(pivå!R165&gt;Tidigare_värde!R165,-1,1),IF(pivå!R165&lt;Tidigare_värde!R165,-1,1))*((Tidigare_värde!R165+1)/(Tidigare_värde!R165+1))*((pivå!R165+1)/(pivå!R165+1))</f>
        <v>1</v>
      </c>
      <c r="AN166" s="153">
        <f>IF(Pilar!$B166=1,IF(pivå!S165&gt;Tidigare_värde!S165,-1,1),IF(pivå!S165&lt;Tidigare_värde!S165,-1,1))*((Tidigare_värde!S165+1)/(Tidigare_värde!S165+1))*((pivå!S165+1)/(pivå!S165+1))</f>
        <v>1</v>
      </c>
      <c r="AO166" s="153">
        <f>IF(Pilar!$B166=1,IF(pivå!T165&gt;Tidigare_värde!T165,-1,1),IF(pivå!T165&lt;Tidigare_värde!T165,-1,1))*((Tidigare_värde!T165+1)/(Tidigare_värde!T165+1))*((pivå!T165+1)/(pivå!T165+1))</f>
        <v>1</v>
      </c>
      <c r="AP166" s="153">
        <f>IF(Pilar!$B166=1,IF(pivå!U165&gt;Tidigare_värde!U165,-1,1),IF(pivå!U165&lt;Tidigare_värde!U165,-1,1))*((Tidigare_värde!U165+1)/(Tidigare_värde!U165+1))*((pivå!U165+1)/(pivå!U165+1))</f>
        <v>1</v>
      </c>
      <c r="AQ166" s="153">
        <f>IF(Pilar!$B166=1,IF(pivå!V165&gt;Tidigare_värde!V165,-1,1),IF(pivå!V165&lt;Tidigare_värde!V165,-1,1))*((Tidigare_värde!V165+1)/(Tidigare_värde!V165+1))*((pivå!V165+1)/(pivå!V165+1))</f>
        <v>-1</v>
      </c>
      <c r="AR166" s="153">
        <f>IF(Pilar!$B166=1,IF(pivå!W165&gt;Tidigare_värde!W165,-1,1),IF(pivå!W165&lt;Tidigare_värde!W165,-1,1))*((Tidigare_värde!W165+1)/(Tidigare_värde!W165+1))*((pivå!W165+1)/(pivå!W165+1))</f>
        <v>1</v>
      </c>
      <c r="AS166" s="153">
        <f>IF(Pilar!$B166=1,IF(pivå!X165&gt;Tidigare_värde!X165,-1,1),IF(pivå!X165&lt;Tidigare_värde!X165,-1,1))*((Tidigare_värde!X165+1)/(Tidigare_värde!X165+1))*((pivå!X165+1)/(pivå!X165+1))</f>
        <v>1</v>
      </c>
      <c r="AT166" s="153">
        <f>IF(Pilar!$B166=1,IF(pivå!Y165&gt;Tidigare_värde!Y165,-1,1),IF(pivå!Y165&lt;Tidigare_värde!Y165,-1,1))*((Tidigare_värde!Y165+1)/(Tidigare_värde!Y165+1))*((pivå!Y165+1)/(pivå!Y165+1))</f>
        <v>1</v>
      </c>
      <c r="AU166" s="153">
        <f>IF(Pilar!$B166=1,IF(pivå!Z165&gt;Tidigare_värde!Z165,-1,1),IF(pivå!Z165&lt;Tidigare_värde!Z165,-1,1))*((Tidigare_värde!Z165+1)/(Tidigare_värde!Z165+1))*((pivå!Z165+1)/(pivå!Z165+1))</f>
        <v>1</v>
      </c>
      <c r="AV166" s="153">
        <f>IF(Pilar!$B166=1,IF(pivå!AA165&gt;Tidigare_värde!AA165,-1,1),IF(pivå!AA165&lt;Tidigare_värde!AA165,-1,1))*((Tidigare_värde!AA165+1)/(Tidigare_värde!AA165+1))*((pivå!AA165+1)/(pivå!AA165+1))</f>
        <v>1</v>
      </c>
      <c r="AW166" s="153">
        <f>IF(Pilar!$B166=1,IF(pivå!AB165&gt;Tidigare_värde!AB165,-1,1),IF(pivå!AB165&lt;Tidigare_värde!AB165,-1,1))*((Tidigare_värde!AB165+1)/(Tidigare_värde!AB165+1))*((pivå!AB165+1)/(pivå!AB165+1))</f>
        <v>1</v>
      </c>
      <c r="AX166" s="153">
        <f>IF(Pilar!$B166=1,IF(pivå!AC165&gt;Tidigare_värde!AC165,-1,1),IF(pivå!AC165&lt;Tidigare_värde!AC165,-1,1))*((Tidigare_värde!AC165+1)/(Tidigare_värde!AC165+1))*((pivå!AC165+1)/(pivå!AC165+1))</f>
        <v>1</v>
      </c>
      <c r="AY166" s="153">
        <f>IF(Pilar!$B166=1,IF(pivå!AD165&gt;Tidigare_värde!AD165,-1,1),IF(pivå!AD165&lt;Tidigare_värde!AD165,-1,1))*((Tidigare_värde!AD165+1)/(Tidigare_värde!AD165+1))*((pivå!AD165+1)/(pivå!AD165+1))</f>
        <v>1</v>
      </c>
      <c r="AZ166" s="25"/>
      <c r="BA166" s="25"/>
      <c r="BB166" s="25"/>
      <c r="BC166" s="25"/>
      <c r="BD166" s="25"/>
      <c r="BE166" s="25"/>
      <c r="BF166" s="25"/>
      <c r="BG166" s="18">
        <f t="shared" si="22"/>
        <v>60.505874400000003</v>
      </c>
      <c r="BH166" s="18" t="e">
        <f t="shared" si="23"/>
        <v>#DIV/0!</v>
      </c>
      <c r="BI166" s="19">
        <f t="shared" si="24"/>
        <v>60.505493319999999</v>
      </c>
      <c r="BJ166" s="19">
        <f t="shared" si="25"/>
        <v>59.1876417</v>
      </c>
      <c r="BK166" s="20"/>
      <c r="BL166" s="20"/>
      <c r="BM166" s="21">
        <f t="shared" si="27"/>
        <v>63.994112919999999</v>
      </c>
      <c r="BN166" s="22">
        <f t="shared" si="28"/>
        <v>53.304363989999999</v>
      </c>
    </row>
    <row r="167" spans="1:66" ht="10.5" customHeight="1">
      <c r="A167" s="116">
        <f t="shared" si="26"/>
        <v>61.901904761904767</v>
      </c>
      <c r="B167" s="105">
        <f>pivå!I166</f>
        <v>0</v>
      </c>
      <c r="C167" s="120" t="str">
        <f>pivå!G166</f>
        <v>(tom)</v>
      </c>
      <c r="D167" s="103">
        <f>pivå!C166</f>
        <v>0</v>
      </c>
      <c r="E167" s="112">
        <f>pivå!D166</f>
        <v>85</v>
      </c>
      <c r="F167" s="15" t="str">
        <f>pivå!F166</f>
        <v>Överlevnad vid ändtarmscancer. Kvinnor</v>
      </c>
      <c r="G167" s="31">
        <f>pivå!AE166</f>
        <v>62.36</v>
      </c>
      <c r="H167" s="16">
        <f>pivå!J166</f>
        <v>62.73</v>
      </c>
      <c r="I167" s="16">
        <f>pivå!K166</f>
        <v>59.04</v>
      </c>
      <c r="J167" s="16">
        <f>pivå!L166</f>
        <v>57.54</v>
      </c>
      <c r="K167" s="16">
        <f>pivå!M166</f>
        <v>66.14</v>
      </c>
      <c r="L167" s="16">
        <f>pivå!N166</f>
        <v>63.15</v>
      </c>
      <c r="M167" s="16">
        <f>pivå!O166</f>
        <v>77.63</v>
      </c>
      <c r="N167" s="16">
        <f>pivå!P166</f>
        <v>57.65</v>
      </c>
      <c r="O167" s="16">
        <f>pivå!Q166</f>
        <v>50.69</v>
      </c>
      <c r="P167" s="16">
        <f>pivå!R166</f>
        <v>80.44</v>
      </c>
      <c r="Q167" s="16">
        <f>pivå!S166</f>
        <v>59.64</v>
      </c>
      <c r="R167" s="16">
        <f>pivå!T166</f>
        <v>53.44</v>
      </c>
      <c r="S167" s="16">
        <f>pivå!U166</f>
        <v>62.89</v>
      </c>
      <c r="T167" s="16">
        <f>pivå!V166</f>
        <v>60.65</v>
      </c>
      <c r="U167" s="16">
        <f>pivå!W166</f>
        <v>65.09</v>
      </c>
      <c r="V167" s="16">
        <f>pivå!X166</f>
        <v>58.21</v>
      </c>
      <c r="W167" s="16">
        <f>pivå!Y166</f>
        <v>66.48</v>
      </c>
      <c r="X167" s="16">
        <f>pivå!Z166</f>
        <v>69.88</v>
      </c>
      <c r="Y167" s="16">
        <f>pivå!AA166</f>
        <v>56.14</v>
      </c>
      <c r="Z167" s="16">
        <f>pivå!AB166</f>
        <v>46.79</v>
      </c>
      <c r="AA167" s="16">
        <f>pivå!AC166</f>
        <v>64.400000000000006</v>
      </c>
      <c r="AB167" s="136">
        <f>pivå!AD166</f>
        <v>61.32</v>
      </c>
      <c r="AC167" s="149"/>
      <c r="AD167" s="154">
        <f>IF(Pilar!$B167=1,IF(pivå!AE166&gt;Tidigare_värde!AE166,-1,1),IF(pivå!AE166&lt;Tidigare_värde!AE166,-1,1))*((Tidigare_värde!AE166+1)/(Tidigare_värde!AE166+1))*((pivå!AE166+1)/(pivå!AE166+1))</f>
        <v>1</v>
      </c>
      <c r="AE167" s="153">
        <f>IF(Pilar!$B167=1,IF(pivå!J166&gt;Tidigare_värde!J166,-1,1),IF(pivå!J166&lt;Tidigare_värde!J166,-1,1))*((Tidigare_värde!J166+1)/(Tidigare_värde!J166+1))*((pivå!J166+1)/(pivå!J166+1))</f>
        <v>1</v>
      </c>
      <c r="AF167" s="153">
        <f>IF(Pilar!$B167=1,IF(pivå!K166&gt;Tidigare_värde!K166,-1,1),IF(pivå!K166&lt;Tidigare_värde!K166,-1,1))*((Tidigare_värde!K166+1)/(Tidigare_värde!K166+1))*((pivå!K166+1)/(pivå!K166+1))</f>
        <v>-1</v>
      </c>
      <c r="AG167" s="153">
        <f>IF(Pilar!$B167=1,IF(pivå!L166&gt;Tidigare_värde!L166,-1,1),IF(pivå!L166&lt;Tidigare_värde!L166,-1,1))*((Tidigare_värde!L166+1)/(Tidigare_värde!L166+1))*((pivå!L166+1)/(pivå!L166+1))</f>
        <v>1</v>
      </c>
      <c r="AH167" s="153">
        <f>IF(Pilar!$B167=1,IF(pivå!M166&gt;Tidigare_värde!M166,-1,1),IF(pivå!M166&lt;Tidigare_värde!M166,-1,1))*((Tidigare_värde!M166+1)/(Tidigare_värde!M166+1))*((pivå!M166+1)/(pivå!M166+1))</f>
        <v>1</v>
      </c>
      <c r="AI167" s="153">
        <f>IF(Pilar!$B167=1,IF(pivå!N166&gt;Tidigare_värde!N166,-1,1),IF(pivå!N166&lt;Tidigare_värde!N166,-1,1))*((Tidigare_värde!N166+1)/(Tidigare_värde!N166+1))*((pivå!N166+1)/(pivå!N166+1))</f>
        <v>-1</v>
      </c>
      <c r="AJ167" s="153">
        <f>IF(Pilar!$B167=1,IF(pivå!O166&gt;Tidigare_värde!O166,-1,1),IF(pivå!O166&lt;Tidigare_värde!O166,-1,1))*((Tidigare_värde!O166+1)/(Tidigare_värde!O166+1))*((pivå!O166+1)/(pivå!O166+1))</f>
        <v>1</v>
      </c>
      <c r="AK167" s="153">
        <f>IF(Pilar!$B167=1,IF(pivå!P166&gt;Tidigare_värde!P166,-1,1),IF(pivå!P166&lt;Tidigare_värde!P166,-1,1))*((Tidigare_värde!P166+1)/(Tidigare_värde!P166+1))*((pivå!P166+1)/(pivå!P166+1))</f>
        <v>-1</v>
      </c>
      <c r="AL167" s="153">
        <f>IF(Pilar!$B167=1,IF(pivå!Q166&gt;Tidigare_värde!Q166,-1,1),IF(pivå!Q166&lt;Tidigare_värde!Q166,-1,1))*((Tidigare_värde!Q166+1)/(Tidigare_värde!Q166+1))*((pivå!Q166+1)/(pivå!Q166+1))</f>
        <v>-1</v>
      </c>
      <c r="AM167" s="153">
        <f>IF(Pilar!$B167=1,IF(pivå!R166&gt;Tidigare_värde!R166,-1,1),IF(pivå!R166&lt;Tidigare_värde!R166,-1,1))*((Tidigare_värde!R166+1)/(Tidigare_värde!R166+1))*((pivå!R166+1)/(pivå!R166+1))</f>
        <v>1</v>
      </c>
      <c r="AN167" s="153">
        <f>IF(Pilar!$B167=1,IF(pivå!S166&gt;Tidigare_värde!S166,-1,1),IF(pivå!S166&lt;Tidigare_värde!S166,-1,1))*((Tidigare_värde!S166+1)/(Tidigare_värde!S166+1))*((pivå!S166+1)/(pivå!S166+1))</f>
        <v>1</v>
      </c>
      <c r="AO167" s="153">
        <f>IF(Pilar!$B167=1,IF(pivå!T166&gt;Tidigare_värde!T166,-1,1),IF(pivå!T166&lt;Tidigare_värde!T166,-1,1))*((Tidigare_värde!T166+1)/(Tidigare_värde!T166+1))*((pivå!T166+1)/(pivå!T166+1))</f>
        <v>-1</v>
      </c>
      <c r="AP167" s="153">
        <f>IF(Pilar!$B167=1,IF(pivå!U166&gt;Tidigare_värde!U166,-1,1),IF(pivå!U166&lt;Tidigare_värde!U166,-1,1))*((Tidigare_värde!U166+1)/(Tidigare_värde!U166+1))*((pivå!U166+1)/(pivå!U166+1))</f>
        <v>1</v>
      </c>
      <c r="AQ167" s="153">
        <f>IF(Pilar!$B167=1,IF(pivå!V166&gt;Tidigare_värde!V166,-1,1),IF(pivå!V166&lt;Tidigare_värde!V166,-1,1))*((Tidigare_värde!V166+1)/(Tidigare_värde!V166+1))*((pivå!V166+1)/(pivå!V166+1))</f>
        <v>1</v>
      </c>
      <c r="AR167" s="153">
        <f>IF(Pilar!$B167=1,IF(pivå!W166&gt;Tidigare_värde!W166,-1,1),IF(pivå!W166&lt;Tidigare_värde!W166,-1,1))*((Tidigare_värde!W166+1)/(Tidigare_värde!W166+1))*((pivå!W166+1)/(pivå!W166+1))</f>
        <v>1</v>
      </c>
      <c r="AS167" s="153">
        <f>IF(Pilar!$B167=1,IF(pivå!X166&gt;Tidigare_värde!X166,-1,1),IF(pivå!X166&lt;Tidigare_värde!X166,-1,1))*((Tidigare_värde!X166+1)/(Tidigare_värde!X166+1))*((pivå!X166+1)/(pivå!X166+1))</f>
        <v>1</v>
      </c>
      <c r="AT167" s="153">
        <f>IF(Pilar!$B167=1,IF(pivå!Y166&gt;Tidigare_värde!Y166,-1,1),IF(pivå!Y166&lt;Tidigare_värde!Y166,-1,1))*((Tidigare_värde!Y166+1)/(Tidigare_värde!Y166+1))*((pivå!Y166+1)/(pivå!Y166+1))</f>
        <v>1</v>
      </c>
      <c r="AU167" s="153">
        <f>IF(Pilar!$B167=1,IF(pivå!Z166&gt;Tidigare_värde!Z166,-1,1),IF(pivå!Z166&lt;Tidigare_värde!Z166,-1,1))*((Tidigare_värde!Z166+1)/(Tidigare_värde!Z166+1))*((pivå!Z166+1)/(pivå!Z166+1))</f>
        <v>1</v>
      </c>
      <c r="AV167" s="153">
        <f>IF(Pilar!$B167=1,IF(pivå!AA166&gt;Tidigare_värde!AA166,-1,1),IF(pivå!AA166&lt;Tidigare_värde!AA166,-1,1))*((Tidigare_värde!AA166+1)/(Tidigare_värde!AA166+1))*((pivå!AA166+1)/(pivå!AA166+1))</f>
        <v>-1</v>
      </c>
      <c r="AW167" s="153">
        <f>IF(Pilar!$B167=1,IF(pivå!AB166&gt;Tidigare_värde!AB166,-1,1),IF(pivå!AB166&lt;Tidigare_värde!AB166,-1,1))*((Tidigare_värde!AB166+1)/(Tidigare_värde!AB166+1))*((pivå!AB166+1)/(pivå!AB166+1))</f>
        <v>1</v>
      </c>
      <c r="AX167" s="153">
        <f>IF(Pilar!$B167=1,IF(pivå!AC166&gt;Tidigare_värde!AC166,-1,1),IF(pivå!AC166&lt;Tidigare_värde!AC166,-1,1))*((Tidigare_värde!AC166+1)/(Tidigare_värde!AC166+1))*((pivå!AC166+1)/(pivå!AC166+1))</f>
        <v>1</v>
      </c>
      <c r="AY167" s="153">
        <f>IF(Pilar!$B167=1,IF(pivå!AD166&gt;Tidigare_värde!AD166,-1,1),IF(pivå!AD166&lt;Tidigare_värde!AD166,-1,1))*((Tidigare_värde!AD166+1)/(Tidigare_värde!AD166+1))*((pivå!AD166+1)/(pivå!AD166+1))</f>
        <v>1</v>
      </c>
      <c r="AZ167" s="25"/>
      <c r="BA167" s="25"/>
      <c r="BB167" s="25"/>
      <c r="BC167" s="25"/>
      <c r="BD167" s="25"/>
      <c r="BE167" s="25"/>
      <c r="BF167" s="25"/>
      <c r="BG167" s="18">
        <f t="shared" si="22"/>
        <v>64.400000000000006</v>
      </c>
      <c r="BH167" s="18" t="e">
        <f t="shared" si="23"/>
        <v>#DIV/0!</v>
      </c>
      <c r="BI167" s="19">
        <f t="shared" ref="BI167:BI177" si="29">IF(B167=1,SMALL(H167:AB167,14),SMALL(H167:AB167,14))</f>
        <v>63.15</v>
      </c>
      <c r="BJ167" s="19">
        <f t="shared" si="25"/>
        <v>59.04</v>
      </c>
      <c r="BK167" s="20"/>
      <c r="BL167" s="20"/>
      <c r="BM167" s="21">
        <f t="shared" si="27"/>
        <v>80.44</v>
      </c>
      <c r="BN167" s="22">
        <f t="shared" si="28"/>
        <v>46.79</v>
      </c>
    </row>
    <row r="168" spans="1:66" ht="10.5" customHeight="1">
      <c r="A168" s="116">
        <f t="shared" si="26"/>
        <v>59.621428571428567</v>
      </c>
      <c r="B168" s="105">
        <f>pivå!I167</f>
        <v>0</v>
      </c>
      <c r="C168" s="120" t="str">
        <f>pivå!G167</f>
        <v>(tom)</v>
      </c>
      <c r="D168" s="103">
        <f>pivå!C167</f>
        <v>0</v>
      </c>
      <c r="E168" s="112">
        <f>pivå!D167</f>
        <v>0</v>
      </c>
      <c r="F168" s="15" t="str">
        <f>pivå!F167</f>
        <v>Överlevnad vid ändtarmscancer. Män</v>
      </c>
      <c r="G168" s="31">
        <f>pivå!AE167</f>
        <v>59.49</v>
      </c>
      <c r="H168" s="16">
        <f>pivå!J167</f>
        <v>61.13</v>
      </c>
      <c r="I168" s="16">
        <f>pivå!K167</f>
        <v>68.180000000000007</v>
      </c>
      <c r="J168" s="16">
        <f>pivå!L167</f>
        <v>62.37</v>
      </c>
      <c r="K168" s="16">
        <f>pivå!M167</f>
        <v>55.58</v>
      </c>
      <c r="L168" s="16">
        <f>pivå!N167</f>
        <v>65.849999999999994</v>
      </c>
      <c r="M168" s="16">
        <f>pivå!O167</f>
        <v>50.36</v>
      </c>
      <c r="N168" s="16">
        <f>pivå!P167</f>
        <v>52.98</v>
      </c>
      <c r="O168" s="16">
        <f>pivå!Q167</f>
        <v>62.15</v>
      </c>
      <c r="P168" s="16">
        <f>pivå!R167</f>
        <v>61.42</v>
      </c>
      <c r="Q168" s="16">
        <f>pivå!S167</f>
        <v>58.27</v>
      </c>
      <c r="R168" s="16">
        <f>pivå!T167</f>
        <v>51.8</v>
      </c>
      <c r="S168" s="16">
        <f>pivå!U167</f>
        <v>57.71</v>
      </c>
      <c r="T168" s="16">
        <f>pivå!V167</f>
        <v>62.93</v>
      </c>
      <c r="U168" s="16">
        <f>pivå!W167</f>
        <v>62.54</v>
      </c>
      <c r="V168" s="16">
        <f>pivå!X167</f>
        <v>67.34</v>
      </c>
      <c r="W168" s="16">
        <f>pivå!Y167</f>
        <v>55.35</v>
      </c>
      <c r="X168" s="16">
        <f>pivå!Z167</f>
        <v>55.98</v>
      </c>
      <c r="Y168" s="16">
        <f>pivå!AA167</f>
        <v>62.42</v>
      </c>
      <c r="Z168" s="16">
        <f>pivå!AB167</f>
        <v>52.94</v>
      </c>
      <c r="AA168" s="16">
        <f>pivå!AC167</f>
        <v>60.66</v>
      </c>
      <c r="AB168" s="136">
        <f>pivå!AD167</f>
        <v>64.09</v>
      </c>
      <c r="AC168" s="149"/>
      <c r="AD168" s="154">
        <f>IF(Pilar!$B168=1,IF(pivå!AE167&gt;Tidigare_värde!AE167,-1,1),IF(pivå!AE167&lt;Tidigare_värde!AE167,-1,1))*((Tidigare_värde!AE167+1)/(Tidigare_värde!AE167+1))*((pivå!AE167+1)/(pivå!AE167+1))</f>
        <v>1</v>
      </c>
      <c r="AE168" s="153">
        <f>IF(Pilar!$B168=1,IF(pivå!J167&gt;Tidigare_värde!J167,-1,1),IF(pivå!J167&lt;Tidigare_värde!J167,-1,1))*((Tidigare_värde!J167+1)/(Tidigare_värde!J167+1))*((pivå!J167+1)/(pivå!J167+1))</f>
        <v>1</v>
      </c>
      <c r="AF168" s="153">
        <f>IF(Pilar!$B168=1,IF(pivå!K167&gt;Tidigare_värde!K167,-1,1),IF(pivå!K167&lt;Tidigare_värde!K167,-1,1))*((Tidigare_värde!K167+1)/(Tidigare_värde!K167+1))*((pivå!K167+1)/(pivå!K167+1))</f>
        <v>1</v>
      </c>
      <c r="AG168" s="153">
        <f>IF(Pilar!$B168=1,IF(pivå!L167&gt;Tidigare_värde!L167,-1,1),IF(pivå!L167&lt;Tidigare_värde!L167,-1,1))*((Tidigare_värde!L167+1)/(Tidigare_värde!L167+1))*((pivå!L167+1)/(pivå!L167+1))</f>
        <v>1</v>
      </c>
      <c r="AH168" s="153">
        <f>IF(Pilar!$B168=1,IF(pivå!M167&gt;Tidigare_värde!M167,-1,1),IF(pivå!M167&lt;Tidigare_värde!M167,-1,1))*((Tidigare_värde!M167+1)/(Tidigare_värde!M167+1))*((pivå!M167+1)/(pivå!M167+1))</f>
        <v>1</v>
      </c>
      <c r="AI168" s="153">
        <f>IF(Pilar!$B168=1,IF(pivå!N167&gt;Tidigare_värde!N167,-1,1),IF(pivå!N167&lt;Tidigare_värde!N167,-1,1))*((Tidigare_värde!N167+1)/(Tidigare_värde!N167+1))*((pivå!N167+1)/(pivå!N167+1))</f>
        <v>1</v>
      </c>
      <c r="AJ168" s="153">
        <f>IF(Pilar!$B168=1,IF(pivå!O167&gt;Tidigare_värde!O167,-1,1),IF(pivå!O167&lt;Tidigare_värde!O167,-1,1))*((Tidigare_värde!O167+1)/(Tidigare_värde!O167+1))*((pivå!O167+1)/(pivå!O167+1))</f>
        <v>-1</v>
      </c>
      <c r="AK168" s="153">
        <f>IF(Pilar!$B168=1,IF(pivå!P167&gt;Tidigare_värde!P167,-1,1),IF(pivå!P167&lt;Tidigare_värde!P167,-1,1))*((Tidigare_värde!P167+1)/(Tidigare_värde!P167+1))*((pivå!P167+1)/(pivå!P167+1))</f>
        <v>-1</v>
      </c>
      <c r="AL168" s="153">
        <f>IF(Pilar!$B168=1,IF(pivå!Q167&gt;Tidigare_värde!Q167,-1,1),IF(pivå!Q167&lt;Tidigare_värde!Q167,-1,1))*((Tidigare_värde!Q167+1)/(Tidigare_värde!Q167+1))*((pivå!Q167+1)/(pivå!Q167+1))</f>
        <v>-1</v>
      </c>
      <c r="AM168" s="153">
        <f>IF(Pilar!$B168=1,IF(pivå!R167&gt;Tidigare_värde!R167,-1,1),IF(pivå!R167&lt;Tidigare_värde!R167,-1,1))*((Tidigare_värde!R167+1)/(Tidigare_värde!R167+1))*((pivå!R167+1)/(pivå!R167+1))</f>
        <v>1</v>
      </c>
      <c r="AN168" s="153">
        <f>IF(Pilar!$B168=1,IF(pivå!S167&gt;Tidigare_värde!S167,-1,1),IF(pivå!S167&lt;Tidigare_värde!S167,-1,1))*((Tidigare_värde!S167+1)/(Tidigare_värde!S167+1))*((pivå!S167+1)/(pivå!S167+1))</f>
        <v>1</v>
      </c>
      <c r="AO168" s="153">
        <f>IF(Pilar!$B168=1,IF(pivå!T167&gt;Tidigare_värde!T167,-1,1),IF(pivå!T167&lt;Tidigare_värde!T167,-1,1))*((Tidigare_värde!T167+1)/(Tidigare_värde!T167+1))*((pivå!T167+1)/(pivå!T167+1))</f>
        <v>-1</v>
      </c>
      <c r="AP168" s="153">
        <f>IF(Pilar!$B168=1,IF(pivå!U167&gt;Tidigare_värde!U167,-1,1),IF(pivå!U167&lt;Tidigare_värde!U167,-1,1))*((Tidigare_värde!U167+1)/(Tidigare_värde!U167+1))*((pivå!U167+1)/(pivå!U167+1))</f>
        <v>1</v>
      </c>
      <c r="AQ168" s="153">
        <f>IF(Pilar!$B168=1,IF(pivå!V167&gt;Tidigare_värde!V167,-1,1),IF(pivå!V167&lt;Tidigare_värde!V167,-1,1))*((Tidigare_värde!V167+1)/(Tidigare_värde!V167+1))*((pivå!V167+1)/(pivå!V167+1))</f>
        <v>1</v>
      </c>
      <c r="AR168" s="153">
        <f>IF(Pilar!$B168=1,IF(pivå!W167&gt;Tidigare_värde!W167,-1,1),IF(pivå!W167&lt;Tidigare_värde!W167,-1,1))*((Tidigare_värde!W167+1)/(Tidigare_värde!W167+1))*((pivå!W167+1)/(pivå!W167+1))</f>
        <v>1</v>
      </c>
      <c r="AS168" s="153">
        <f>IF(Pilar!$B168=1,IF(pivå!X167&gt;Tidigare_värde!X167,-1,1),IF(pivå!X167&lt;Tidigare_värde!X167,-1,1))*((Tidigare_värde!X167+1)/(Tidigare_värde!X167+1))*((pivå!X167+1)/(pivå!X167+1))</f>
        <v>1</v>
      </c>
      <c r="AT168" s="153">
        <f>IF(Pilar!$B168=1,IF(pivå!Y167&gt;Tidigare_värde!Y167,-1,1),IF(pivå!Y167&lt;Tidigare_värde!Y167,-1,1))*((Tidigare_värde!Y167+1)/(Tidigare_värde!Y167+1))*((pivå!Y167+1)/(pivå!Y167+1))</f>
        <v>1</v>
      </c>
      <c r="AU168" s="153">
        <f>IF(Pilar!$B168=1,IF(pivå!Z167&gt;Tidigare_värde!Z167,-1,1),IF(pivå!Z167&lt;Tidigare_värde!Z167,-1,1))*((Tidigare_värde!Z167+1)/(Tidigare_värde!Z167+1))*((pivå!Z167+1)/(pivå!Z167+1))</f>
        <v>-1</v>
      </c>
      <c r="AV168" s="153">
        <f>IF(Pilar!$B168=1,IF(pivå!AA167&gt;Tidigare_värde!AA167,-1,1),IF(pivå!AA167&lt;Tidigare_värde!AA167,-1,1))*((Tidigare_värde!AA167+1)/(Tidigare_värde!AA167+1))*((pivå!AA167+1)/(pivå!AA167+1))</f>
        <v>1</v>
      </c>
      <c r="AW168" s="153">
        <f>IF(Pilar!$B168=1,IF(pivå!AB167&gt;Tidigare_värde!AB167,-1,1),IF(pivå!AB167&lt;Tidigare_värde!AB167,-1,1))*((Tidigare_värde!AB167+1)/(Tidigare_värde!AB167+1))*((pivå!AB167+1)/(pivå!AB167+1))</f>
        <v>1</v>
      </c>
      <c r="AX168" s="153">
        <f>IF(Pilar!$B168=1,IF(pivå!AC167&gt;Tidigare_värde!AC167,-1,1),IF(pivå!AC167&lt;Tidigare_värde!AC167,-1,1))*((Tidigare_värde!AC167+1)/(Tidigare_värde!AC167+1))*((pivå!AC167+1)/(pivå!AC167+1))</f>
        <v>1</v>
      </c>
      <c r="AY168" s="153">
        <f>IF(Pilar!$B168=1,IF(pivå!AD167&gt;Tidigare_värde!AD167,-1,1),IF(pivå!AD167&lt;Tidigare_värde!AD167,-1,1))*((Tidigare_värde!AD167+1)/(Tidigare_värde!AD167+1))*((pivå!AD167+1)/(pivå!AD167+1))</f>
        <v>1</v>
      </c>
      <c r="AZ168" s="25"/>
      <c r="BA168" s="25"/>
      <c r="BB168" s="25"/>
      <c r="BC168" s="25"/>
      <c r="BD168" s="25"/>
      <c r="BE168" s="25"/>
      <c r="BF168" s="25"/>
      <c r="BG168" s="18">
        <f t="shared" si="22"/>
        <v>62.42</v>
      </c>
      <c r="BH168" s="18" t="e">
        <f t="shared" si="23"/>
        <v>#DIV/0!</v>
      </c>
      <c r="BI168" s="19">
        <f t="shared" si="29"/>
        <v>62.37</v>
      </c>
      <c r="BJ168" s="19">
        <f t="shared" si="25"/>
        <v>57.71</v>
      </c>
      <c r="BK168" s="20"/>
      <c r="BL168" s="20"/>
      <c r="BM168" s="21">
        <f t="shared" si="27"/>
        <v>68.180000000000007</v>
      </c>
      <c r="BN168" s="22">
        <f t="shared" si="28"/>
        <v>50.36</v>
      </c>
    </row>
    <row r="169" spans="1:66" ht="10.5" customHeight="1">
      <c r="A169" s="116">
        <f t="shared" si="26"/>
        <v>60.721519582380949</v>
      </c>
      <c r="B169" s="105">
        <f>pivå!I168</f>
        <v>0</v>
      </c>
      <c r="C169" s="120" t="str">
        <f>pivå!G168</f>
        <v>(tom)</v>
      </c>
      <c r="D169" s="103">
        <f>pivå!C168</f>
        <v>0</v>
      </c>
      <c r="E169" s="112">
        <f>pivå!D168</f>
        <v>0</v>
      </c>
      <c r="F169" s="15" t="str">
        <f>pivå!F168</f>
        <v>Överlevnad vid ändtarmscancer</v>
      </c>
      <c r="G169" s="31">
        <f>pivå!AE168</f>
        <v>60.75980268</v>
      </c>
      <c r="H169" s="16">
        <f>pivå!J168</f>
        <v>61.823173439999998</v>
      </c>
      <c r="I169" s="16">
        <f>pivå!K168</f>
        <v>63.727014369999999</v>
      </c>
      <c r="J169" s="16">
        <f>pivå!L168</f>
        <v>60.09966395</v>
      </c>
      <c r="K169" s="16">
        <f>pivå!M168</f>
        <v>61.128812889999999</v>
      </c>
      <c r="L169" s="16">
        <f>pivå!N168</f>
        <v>64.341960950000001</v>
      </c>
      <c r="M169" s="16">
        <f>pivå!O168</f>
        <v>62.882260279999997</v>
      </c>
      <c r="N169" s="16">
        <f>pivå!P168</f>
        <v>54.760208589999998</v>
      </c>
      <c r="O169" s="16">
        <f>pivå!Q168</f>
        <v>57.648547489999999</v>
      </c>
      <c r="P169" s="16">
        <f>pivå!R168</f>
        <v>69.834874110000001</v>
      </c>
      <c r="Q169" s="16">
        <f>pivå!S168</f>
        <v>58.897638389999997</v>
      </c>
      <c r="R169" s="16">
        <f>pivå!T168</f>
        <v>52.945185209999998</v>
      </c>
      <c r="S169" s="16">
        <f>pivå!U168</f>
        <v>59.888730250000002</v>
      </c>
      <c r="T169" s="16">
        <f>pivå!V168</f>
        <v>61.785849599999999</v>
      </c>
      <c r="U169" s="16">
        <f>pivå!W168</f>
        <v>63.635688819999999</v>
      </c>
      <c r="V169" s="16">
        <f>pivå!X168</f>
        <v>62.9154427</v>
      </c>
      <c r="W169" s="16">
        <f>pivå!Y168</f>
        <v>60.254459650000001</v>
      </c>
      <c r="X169" s="16">
        <f>pivå!Z168</f>
        <v>63.206153180000001</v>
      </c>
      <c r="Y169" s="16">
        <f>pivå!AA168</f>
        <v>59.690804360000001</v>
      </c>
      <c r="Z169" s="16">
        <f>pivå!AB168</f>
        <v>50.617066620000003</v>
      </c>
      <c r="AA169" s="16">
        <f>pivå!AC168</f>
        <v>62.140872569999999</v>
      </c>
      <c r="AB169" s="136">
        <f>pivå!AD168</f>
        <v>62.927503809999997</v>
      </c>
      <c r="AC169" s="149"/>
      <c r="AD169" s="154">
        <f>IF(Pilar!$B169=1,IF(pivå!AE168&gt;Tidigare_värde!AE168,-1,1),IF(pivå!AE168&lt;Tidigare_värde!AE168,-1,1))*((Tidigare_värde!AE168+1)/(Tidigare_värde!AE168+1))*((pivå!AE168+1)/(pivå!AE168+1))</f>
        <v>1</v>
      </c>
      <c r="AE169" s="153">
        <f>IF(Pilar!$B169=1,IF(pivå!J168&gt;Tidigare_värde!J168,-1,1),IF(pivå!J168&lt;Tidigare_värde!J168,-1,1))*((Tidigare_värde!J168+1)/(Tidigare_värde!J168+1))*((pivå!J168+1)/(pivå!J168+1))</f>
        <v>1</v>
      </c>
      <c r="AF169" s="153">
        <f>IF(Pilar!$B169=1,IF(pivå!K168&gt;Tidigare_värde!K168,-1,1),IF(pivå!K168&lt;Tidigare_värde!K168,-1,1))*((Tidigare_värde!K168+1)/(Tidigare_värde!K168+1))*((pivå!K168+1)/(pivå!K168+1))</f>
        <v>1</v>
      </c>
      <c r="AG169" s="153">
        <f>IF(Pilar!$B169=1,IF(pivå!L168&gt;Tidigare_värde!L168,-1,1),IF(pivå!L168&lt;Tidigare_värde!L168,-1,1))*((Tidigare_värde!L168+1)/(Tidigare_värde!L168+1))*((pivå!L168+1)/(pivå!L168+1))</f>
        <v>1</v>
      </c>
      <c r="AH169" s="153">
        <f>IF(Pilar!$B169=1,IF(pivå!M168&gt;Tidigare_värde!M168,-1,1),IF(pivå!M168&lt;Tidigare_värde!M168,-1,1))*((Tidigare_värde!M168+1)/(Tidigare_värde!M168+1))*((pivå!M168+1)/(pivå!M168+1))</f>
        <v>1</v>
      </c>
      <c r="AI169" s="153">
        <f>IF(Pilar!$B169=1,IF(pivå!N168&gt;Tidigare_värde!N168,-1,1),IF(pivå!N168&lt;Tidigare_värde!N168,-1,1))*((Tidigare_värde!N168+1)/(Tidigare_värde!N168+1))*((pivå!N168+1)/(pivå!N168+1))</f>
        <v>1</v>
      </c>
      <c r="AJ169" s="153">
        <f>IF(Pilar!$B169=1,IF(pivå!O168&gt;Tidigare_värde!O168,-1,1),IF(pivå!O168&lt;Tidigare_värde!O168,-1,1))*((Tidigare_värde!O168+1)/(Tidigare_värde!O168+1))*((pivå!O168+1)/(pivå!O168+1))</f>
        <v>1</v>
      </c>
      <c r="AK169" s="153">
        <f>IF(Pilar!$B169=1,IF(pivå!P168&gt;Tidigare_värde!P168,-1,1),IF(pivå!P168&lt;Tidigare_värde!P168,-1,1))*((Tidigare_värde!P168+1)/(Tidigare_värde!P168+1))*((pivå!P168+1)/(pivå!P168+1))</f>
        <v>-1</v>
      </c>
      <c r="AL169" s="153">
        <f>IF(Pilar!$B169=1,IF(pivå!Q168&gt;Tidigare_värde!Q168,-1,1),IF(pivå!Q168&lt;Tidigare_värde!Q168,-1,1))*((Tidigare_värde!Q168+1)/(Tidigare_värde!Q168+1))*((pivå!Q168+1)/(pivå!Q168+1))</f>
        <v>-1</v>
      </c>
      <c r="AM169" s="153">
        <f>IF(Pilar!$B169=1,IF(pivå!R168&gt;Tidigare_värde!R168,-1,1),IF(pivå!R168&lt;Tidigare_värde!R168,-1,1))*((Tidigare_värde!R168+1)/(Tidigare_värde!R168+1))*((pivå!R168+1)/(pivå!R168+1))</f>
        <v>1</v>
      </c>
      <c r="AN169" s="153">
        <f>IF(Pilar!$B169=1,IF(pivå!S168&gt;Tidigare_värde!S168,-1,1),IF(pivå!S168&lt;Tidigare_värde!S168,-1,1))*((Tidigare_värde!S168+1)/(Tidigare_värde!S168+1))*((pivå!S168+1)/(pivå!S168+1))</f>
        <v>1</v>
      </c>
      <c r="AO169" s="153">
        <f>IF(Pilar!$B169=1,IF(pivå!T168&gt;Tidigare_värde!T168,-1,1),IF(pivå!T168&lt;Tidigare_värde!T168,-1,1))*((Tidigare_värde!T168+1)/(Tidigare_värde!T168+1))*((pivå!T168+1)/(pivå!T168+1))</f>
        <v>-1</v>
      </c>
      <c r="AP169" s="153">
        <f>IF(Pilar!$B169=1,IF(pivå!U168&gt;Tidigare_värde!U168,-1,1),IF(pivå!U168&lt;Tidigare_värde!U168,-1,1))*((Tidigare_värde!U168+1)/(Tidigare_värde!U168+1))*((pivå!U168+1)/(pivå!U168+1))</f>
        <v>1</v>
      </c>
      <c r="AQ169" s="153">
        <f>IF(Pilar!$B169=1,IF(pivå!V168&gt;Tidigare_värde!V168,-1,1),IF(pivå!V168&lt;Tidigare_värde!V168,-1,1))*((Tidigare_värde!V168+1)/(Tidigare_värde!V168+1))*((pivå!V168+1)/(pivå!V168+1))</f>
        <v>1</v>
      </c>
      <c r="AR169" s="153">
        <f>IF(Pilar!$B169=1,IF(pivå!W168&gt;Tidigare_värde!W168,-1,1),IF(pivå!W168&lt;Tidigare_värde!W168,-1,1))*((Tidigare_värde!W168+1)/(Tidigare_värde!W168+1))*((pivå!W168+1)/(pivå!W168+1))</f>
        <v>1</v>
      </c>
      <c r="AS169" s="153">
        <f>IF(Pilar!$B169=1,IF(pivå!X168&gt;Tidigare_värde!X168,-1,1),IF(pivå!X168&lt;Tidigare_värde!X168,-1,1))*((Tidigare_värde!X168+1)/(Tidigare_värde!X168+1))*((pivå!X168+1)/(pivå!X168+1))</f>
        <v>1</v>
      </c>
      <c r="AT169" s="153">
        <f>IF(Pilar!$B169=1,IF(pivå!Y168&gt;Tidigare_värde!Y168,-1,1),IF(pivå!Y168&lt;Tidigare_värde!Y168,-1,1))*((Tidigare_värde!Y168+1)/(Tidigare_värde!Y168+1))*((pivå!Y168+1)/(pivå!Y168+1))</f>
        <v>1</v>
      </c>
      <c r="AU169" s="153">
        <f>IF(Pilar!$B169=1,IF(pivå!Z168&gt;Tidigare_värde!Z168,-1,1),IF(pivå!Z168&lt;Tidigare_värde!Z168,-1,1))*((Tidigare_värde!Z168+1)/(Tidigare_värde!Z168+1))*((pivå!Z168+1)/(pivå!Z168+1))</f>
        <v>1</v>
      </c>
      <c r="AV169" s="153">
        <f>IF(Pilar!$B169=1,IF(pivå!AA168&gt;Tidigare_värde!AA168,-1,1),IF(pivå!AA168&lt;Tidigare_värde!AA168,-1,1))*((Tidigare_värde!AA168+1)/(Tidigare_värde!AA168+1))*((pivå!AA168+1)/(pivå!AA168+1))</f>
        <v>1</v>
      </c>
      <c r="AW169" s="153">
        <f>IF(Pilar!$B169=1,IF(pivå!AB168&gt;Tidigare_värde!AB168,-1,1),IF(pivå!AB168&lt;Tidigare_värde!AB168,-1,1))*((Tidigare_värde!AB168+1)/(Tidigare_värde!AB168+1))*((pivå!AB168+1)/(pivå!AB168+1))</f>
        <v>1</v>
      </c>
      <c r="AX169" s="153">
        <f>IF(Pilar!$B169=1,IF(pivå!AC168&gt;Tidigare_värde!AC168,-1,1),IF(pivå!AC168&lt;Tidigare_värde!AC168,-1,1))*((Tidigare_värde!AC168+1)/(Tidigare_värde!AC168+1))*((pivå!AC168+1)/(pivå!AC168+1))</f>
        <v>1</v>
      </c>
      <c r="AY169" s="153">
        <f>IF(Pilar!$B169=1,IF(pivå!AD168&gt;Tidigare_värde!AD168,-1,1),IF(pivå!AD168&lt;Tidigare_värde!AD168,-1,1))*((Tidigare_värde!AD168+1)/(Tidigare_värde!AD168+1))*((pivå!AD168+1)/(pivå!AD168+1))</f>
        <v>1</v>
      </c>
      <c r="AZ169" s="25"/>
      <c r="BA169" s="25"/>
      <c r="BB169" s="25"/>
      <c r="BC169" s="25"/>
      <c r="BD169" s="25"/>
      <c r="BE169" s="25"/>
      <c r="BF169" s="25"/>
      <c r="BG169" s="18">
        <f t="shared" si="22"/>
        <v>62.9154427</v>
      </c>
      <c r="BH169" s="18" t="e">
        <f t="shared" si="23"/>
        <v>#DIV/0!</v>
      </c>
      <c r="BI169" s="19">
        <f t="shared" si="29"/>
        <v>62.882260279999997</v>
      </c>
      <c r="BJ169" s="19">
        <f t="shared" si="25"/>
        <v>60.09966395</v>
      </c>
      <c r="BK169" s="20"/>
      <c r="BL169" s="20"/>
      <c r="BM169" s="21">
        <f t="shared" si="27"/>
        <v>69.834874110000001</v>
      </c>
      <c r="BN169" s="22">
        <f t="shared" si="28"/>
        <v>50.617066620000003</v>
      </c>
    </row>
    <row r="170" spans="1:66" ht="10.5" customHeight="1">
      <c r="A170" s="116">
        <f t="shared" si="26"/>
        <v>88.23333333333332</v>
      </c>
      <c r="B170" s="105">
        <f>pivå!I169</f>
        <v>0</v>
      </c>
      <c r="C170" s="120" t="str">
        <f>pivå!G169</f>
        <v>(tom)</v>
      </c>
      <c r="D170" s="103">
        <f>pivå!C169</f>
        <v>0</v>
      </c>
      <c r="E170" s="112">
        <f>pivå!D169</f>
        <v>86</v>
      </c>
      <c r="F170" s="15" t="str">
        <f>pivå!F169</f>
        <v>Överlevnad vid bröstcancer</v>
      </c>
      <c r="G170" s="31">
        <f>pivå!AE169</f>
        <v>88.31</v>
      </c>
      <c r="H170" s="16">
        <f>pivå!J169</f>
        <v>90.15</v>
      </c>
      <c r="I170" s="16">
        <f>pivå!K169</f>
        <v>90.03</v>
      </c>
      <c r="J170" s="16">
        <f>pivå!L169</f>
        <v>87.11</v>
      </c>
      <c r="K170" s="16">
        <f>pivå!M169</f>
        <v>87.72</v>
      </c>
      <c r="L170" s="16">
        <f>pivå!N169</f>
        <v>88.51</v>
      </c>
      <c r="M170" s="16">
        <f>pivå!O169</f>
        <v>90.16</v>
      </c>
      <c r="N170" s="16">
        <f>pivå!P169</f>
        <v>87.34</v>
      </c>
      <c r="O170" s="16">
        <f>pivå!Q169</f>
        <v>88.31</v>
      </c>
      <c r="P170" s="16">
        <f>pivå!R169</f>
        <v>86.44</v>
      </c>
      <c r="Q170" s="16">
        <f>pivå!S169</f>
        <v>86.2</v>
      </c>
      <c r="R170" s="16">
        <f>pivå!T169</f>
        <v>89.48</v>
      </c>
      <c r="S170" s="16">
        <f>pivå!U169</f>
        <v>88.01</v>
      </c>
      <c r="T170" s="16">
        <f>pivå!V169</f>
        <v>86.68</v>
      </c>
      <c r="U170" s="16">
        <f>pivå!W169</f>
        <v>88.61</v>
      </c>
      <c r="V170" s="16">
        <f>pivå!X169</f>
        <v>85.89</v>
      </c>
      <c r="W170" s="16">
        <f>pivå!Y169</f>
        <v>88.47</v>
      </c>
      <c r="X170" s="16">
        <f>pivå!Z169</f>
        <v>87.05</v>
      </c>
      <c r="Y170" s="16">
        <f>pivå!AA169</f>
        <v>88.76</v>
      </c>
      <c r="Z170" s="16">
        <f>pivå!AB169</f>
        <v>89.85</v>
      </c>
      <c r="AA170" s="16">
        <f>pivå!AC169</f>
        <v>88.11</v>
      </c>
      <c r="AB170" s="136">
        <f>pivå!AD169</f>
        <v>90.02</v>
      </c>
      <c r="AC170" s="149"/>
      <c r="AD170" s="154">
        <f>IF(Pilar!$B170=1,IF(pivå!AE169&gt;Tidigare_värde!AE169,-1,1),IF(pivå!AE169&lt;Tidigare_värde!AE169,-1,1))*((Tidigare_värde!AE169+1)/(Tidigare_värde!AE169+1))*((pivå!AE169+1)/(pivå!AE169+1))</f>
        <v>1</v>
      </c>
      <c r="AE170" s="153">
        <f>IF(Pilar!$B170=1,IF(pivå!J169&gt;Tidigare_värde!J169,-1,1),IF(pivå!J169&lt;Tidigare_värde!J169,-1,1))*((Tidigare_värde!J169+1)/(Tidigare_värde!J169+1))*((pivå!J169+1)/(pivå!J169+1))</f>
        <v>1</v>
      </c>
      <c r="AF170" s="153">
        <f>IF(Pilar!$B170=1,IF(pivå!K169&gt;Tidigare_värde!K169,-1,1),IF(pivå!K169&lt;Tidigare_värde!K169,-1,1))*((Tidigare_värde!K169+1)/(Tidigare_värde!K169+1))*((pivå!K169+1)/(pivå!K169+1))</f>
        <v>1</v>
      </c>
      <c r="AG170" s="153">
        <f>IF(Pilar!$B170=1,IF(pivå!L169&gt;Tidigare_värde!L169,-1,1),IF(pivå!L169&lt;Tidigare_värde!L169,-1,1))*((Tidigare_värde!L169+1)/(Tidigare_värde!L169+1))*((pivå!L169+1)/(pivå!L169+1))</f>
        <v>-1</v>
      </c>
      <c r="AH170" s="153">
        <f>IF(Pilar!$B170=1,IF(pivå!M169&gt;Tidigare_värde!M169,-1,1),IF(pivå!M169&lt;Tidigare_värde!M169,-1,1))*((Tidigare_värde!M169+1)/(Tidigare_värde!M169+1))*((pivå!M169+1)/(pivå!M169+1))</f>
        <v>1</v>
      </c>
      <c r="AI170" s="153">
        <f>IF(Pilar!$B170=1,IF(pivå!N169&gt;Tidigare_värde!N169,-1,1),IF(pivå!N169&lt;Tidigare_värde!N169,-1,1))*((Tidigare_värde!N169+1)/(Tidigare_värde!N169+1))*((pivå!N169+1)/(pivå!N169+1))</f>
        <v>1</v>
      </c>
      <c r="AJ170" s="153">
        <f>IF(Pilar!$B170=1,IF(pivå!O169&gt;Tidigare_värde!O169,-1,1),IF(pivå!O169&lt;Tidigare_värde!O169,-1,1))*((Tidigare_värde!O169+1)/(Tidigare_värde!O169+1))*((pivå!O169+1)/(pivå!O169+1))</f>
        <v>1</v>
      </c>
      <c r="AK170" s="153">
        <f>IF(Pilar!$B170=1,IF(pivå!P169&gt;Tidigare_värde!P169,-1,1),IF(pivå!P169&lt;Tidigare_värde!P169,-1,1))*((Tidigare_värde!P169+1)/(Tidigare_värde!P169+1))*((pivå!P169+1)/(pivå!P169+1))</f>
        <v>1</v>
      </c>
      <c r="AL170" s="153">
        <f>IF(Pilar!$B170=1,IF(pivå!Q169&gt;Tidigare_värde!Q169,-1,1),IF(pivå!Q169&lt;Tidigare_värde!Q169,-1,1))*((Tidigare_värde!Q169+1)/(Tidigare_värde!Q169+1))*((pivå!Q169+1)/(pivå!Q169+1))</f>
        <v>1</v>
      </c>
      <c r="AM170" s="153">
        <f>IF(Pilar!$B170=1,IF(pivå!R169&gt;Tidigare_värde!R169,-1,1),IF(pivå!R169&lt;Tidigare_värde!R169,-1,1))*((Tidigare_värde!R169+1)/(Tidigare_värde!R169+1))*((pivå!R169+1)/(pivå!R169+1))</f>
        <v>1</v>
      </c>
      <c r="AN170" s="153">
        <f>IF(Pilar!$B170=1,IF(pivå!S169&gt;Tidigare_värde!S169,-1,1),IF(pivå!S169&lt;Tidigare_värde!S169,-1,1))*((Tidigare_värde!S169+1)/(Tidigare_värde!S169+1))*((pivå!S169+1)/(pivå!S169+1))</f>
        <v>1</v>
      </c>
      <c r="AO170" s="153">
        <f>IF(Pilar!$B170=1,IF(pivå!T169&gt;Tidigare_värde!T169,-1,1),IF(pivå!T169&lt;Tidigare_värde!T169,-1,1))*((Tidigare_värde!T169+1)/(Tidigare_värde!T169+1))*((pivå!T169+1)/(pivå!T169+1))</f>
        <v>1</v>
      </c>
      <c r="AP170" s="153">
        <f>IF(Pilar!$B170=1,IF(pivå!U169&gt;Tidigare_värde!U169,-1,1),IF(pivå!U169&lt;Tidigare_värde!U169,-1,1))*((Tidigare_värde!U169+1)/(Tidigare_värde!U169+1))*((pivå!U169+1)/(pivå!U169+1))</f>
        <v>1</v>
      </c>
      <c r="AQ170" s="153">
        <f>IF(Pilar!$B170=1,IF(pivå!V169&gt;Tidigare_värde!V169,-1,1),IF(pivå!V169&lt;Tidigare_värde!V169,-1,1))*((Tidigare_värde!V169+1)/(Tidigare_värde!V169+1))*((pivå!V169+1)/(pivå!V169+1))</f>
        <v>1</v>
      </c>
      <c r="AR170" s="153">
        <f>IF(Pilar!$B170=1,IF(pivå!W169&gt;Tidigare_värde!W169,-1,1),IF(pivå!W169&lt;Tidigare_värde!W169,-1,1))*((Tidigare_värde!W169+1)/(Tidigare_värde!W169+1))*((pivå!W169+1)/(pivå!W169+1))</f>
        <v>1</v>
      </c>
      <c r="AS170" s="153">
        <f>IF(Pilar!$B170=1,IF(pivå!X169&gt;Tidigare_värde!X169,-1,1),IF(pivå!X169&lt;Tidigare_värde!X169,-1,1))*((Tidigare_värde!X169+1)/(Tidigare_värde!X169+1))*((pivå!X169+1)/(pivå!X169+1))</f>
        <v>1</v>
      </c>
      <c r="AT170" s="153">
        <f>IF(Pilar!$B170=1,IF(pivå!Y169&gt;Tidigare_värde!Y169,-1,1),IF(pivå!Y169&lt;Tidigare_värde!Y169,-1,1))*((Tidigare_värde!Y169+1)/(Tidigare_värde!Y169+1))*((pivå!Y169+1)/(pivå!Y169+1))</f>
        <v>1</v>
      </c>
      <c r="AU170" s="153">
        <f>IF(Pilar!$B170=1,IF(pivå!Z169&gt;Tidigare_värde!Z169,-1,1),IF(pivå!Z169&lt;Tidigare_värde!Z169,-1,1))*((Tidigare_värde!Z169+1)/(Tidigare_värde!Z169+1))*((pivå!Z169+1)/(pivå!Z169+1))</f>
        <v>1</v>
      </c>
      <c r="AV170" s="153">
        <f>IF(Pilar!$B170=1,IF(pivå!AA169&gt;Tidigare_värde!AA169,-1,1),IF(pivå!AA169&lt;Tidigare_värde!AA169,-1,1))*((Tidigare_värde!AA169+1)/(Tidigare_värde!AA169+1))*((pivå!AA169+1)/(pivå!AA169+1))</f>
        <v>1</v>
      </c>
      <c r="AW170" s="153">
        <f>IF(Pilar!$B170=1,IF(pivå!AB169&gt;Tidigare_värde!AB169,-1,1),IF(pivå!AB169&lt;Tidigare_värde!AB169,-1,1))*((Tidigare_värde!AB169+1)/(Tidigare_värde!AB169+1))*((pivå!AB169+1)/(pivå!AB169+1))</f>
        <v>1</v>
      </c>
      <c r="AX170" s="153">
        <f>IF(Pilar!$B170=1,IF(pivå!AC169&gt;Tidigare_värde!AC169,-1,1),IF(pivå!AC169&lt;Tidigare_värde!AC169,-1,1))*((Tidigare_värde!AC169+1)/(Tidigare_värde!AC169+1))*((pivå!AC169+1)/(pivå!AC169+1))</f>
        <v>1</v>
      </c>
      <c r="AY170" s="153">
        <f>IF(Pilar!$B170=1,IF(pivå!AD169&gt;Tidigare_värde!AD169,-1,1),IF(pivå!AD169&lt;Tidigare_värde!AD169,-1,1))*((Tidigare_värde!AD169+1)/(Tidigare_värde!AD169+1))*((pivå!AD169+1)/(pivå!AD169+1))</f>
        <v>1</v>
      </c>
      <c r="AZ170" s="25"/>
      <c r="BA170" s="25"/>
      <c r="BB170" s="25"/>
      <c r="BC170" s="25"/>
      <c r="BD170" s="25"/>
      <c r="BE170" s="25"/>
      <c r="BF170" s="25"/>
      <c r="BG170" s="18">
        <f t="shared" si="22"/>
        <v>88.76</v>
      </c>
      <c r="BH170" s="18" t="e">
        <f t="shared" si="23"/>
        <v>#DIV/0!</v>
      </c>
      <c r="BI170" s="19">
        <f t="shared" si="29"/>
        <v>88.61</v>
      </c>
      <c r="BJ170" s="19">
        <f t="shared" si="25"/>
        <v>87.72</v>
      </c>
      <c r="BK170" s="20"/>
      <c r="BL170" s="20"/>
      <c r="BM170" s="21">
        <f t="shared" si="27"/>
        <v>90.16</v>
      </c>
      <c r="BN170" s="22">
        <f t="shared" si="28"/>
        <v>85.89</v>
      </c>
    </row>
    <row r="171" spans="1:66" ht="10.5" customHeight="1">
      <c r="A171" s="116">
        <f t="shared" si="26"/>
        <v>26.222380952380956</v>
      </c>
      <c r="B171" s="105">
        <f>pivå!I170</f>
        <v>0</v>
      </c>
      <c r="C171" s="120" t="str">
        <f>pivå!G170</f>
        <v>Ny</v>
      </c>
      <c r="D171" s="103">
        <f>pivå!C170</f>
        <v>0</v>
      </c>
      <c r="E171" s="112">
        <f>pivå!D170</f>
        <v>87</v>
      </c>
      <c r="F171" s="15" t="str">
        <f>pivå!F170</f>
        <v>Överlevnad vid lungcancer. Kvinnor</v>
      </c>
      <c r="G171" s="31">
        <f>pivå!AE170</f>
        <v>26.87</v>
      </c>
      <c r="H171" s="16">
        <f>pivå!J170</f>
        <v>28.71</v>
      </c>
      <c r="I171" s="16">
        <f>pivå!K170</f>
        <v>30.56</v>
      </c>
      <c r="J171" s="16">
        <f>pivå!L170</f>
        <v>26.3</v>
      </c>
      <c r="K171" s="16">
        <f>pivå!M170</f>
        <v>32.78</v>
      </c>
      <c r="L171" s="16">
        <f>pivå!N170</f>
        <v>31.73</v>
      </c>
      <c r="M171" s="16">
        <f>pivå!O170</f>
        <v>22.5</v>
      </c>
      <c r="N171" s="16">
        <f>pivå!P170</f>
        <v>26.5</v>
      </c>
      <c r="O171" s="16">
        <f>pivå!Q170</f>
        <v>26.89</v>
      </c>
      <c r="P171" s="16">
        <f>pivå!R170</f>
        <v>28.55</v>
      </c>
      <c r="Q171" s="16">
        <f>pivå!S170</f>
        <v>28.06</v>
      </c>
      <c r="R171" s="16">
        <f>pivå!T170</f>
        <v>28.13</v>
      </c>
      <c r="S171" s="16">
        <f>pivå!U170</f>
        <v>24.91</v>
      </c>
      <c r="T171" s="16">
        <f>pivå!V170</f>
        <v>22.13</v>
      </c>
      <c r="U171" s="16">
        <f>pivå!W170</f>
        <v>24.25</v>
      </c>
      <c r="V171" s="16">
        <f>pivå!X170</f>
        <v>24.6</v>
      </c>
      <c r="W171" s="16">
        <f>pivå!Y170</f>
        <v>24.41</v>
      </c>
      <c r="X171" s="16">
        <f>pivå!Z170</f>
        <v>28.09</v>
      </c>
      <c r="Y171" s="16">
        <f>pivå!AA170</f>
        <v>16.190000000000001</v>
      </c>
      <c r="Z171" s="16">
        <f>pivå!AB170</f>
        <v>24.1</v>
      </c>
      <c r="AA171" s="16">
        <f>pivå!AC170</f>
        <v>23.66</v>
      </c>
      <c r="AB171" s="136">
        <f>pivå!AD170</f>
        <v>27.62</v>
      </c>
      <c r="AC171" s="149"/>
      <c r="AD171" s="154">
        <f>IF(Pilar!$B171=1,IF(pivå!AE170&gt;Tidigare_värde!AE170,-1,1),IF(pivå!AE170&lt;Tidigare_värde!AE170,-1,1))*((Tidigare_värde!AE170+1)/(Tidigare_värde!AE170+1))*((pivå!AE170+1)/(pivå!AE170+1))</f>
        <v>1</v>
      </c>
      <c r="AE171" s="153">
        <f>IF(Pilar!$B171=1,IF(pivå!J170&gt;Tidigare_värde!J170,-1,1),IF(pivå!J170&lt;Tidigare_värde!J170,-1,1))*((Tidigare_värde!J170+1)/(Tidigare_värde!J170+1))*((pivå!J170+1)/(pivå!J170+1))</f>
        <v>1</v>
      </c>
      <c r="AF171" s="153">
        <f>IF(Pilar!$B171=1,IF(pivå!K170&gt;Tidigare_värde!K170,-1,1),IF(pivå!K170&lt;Tidigare_värde!K170,-1,1))*((Tidigare_värde!K170+1)/(Tidigare_värde!K170+1))*((pivå!K170+1)/(pivå!K170+1))</f>
        <v>1</v>
      </c>
      <c r="AG171" s="153">
        <f>IF(Pilar!$B171=1,IF(pivå!L170&gt;Tidigare_värde!L170,-1,1),IF(pivå!L170&lt;Tidigare_värde!L170,-1,1))*((Tidigare_värde!L170+1)/(Tidigare_värde!L170+1))*((pivå!L170+1)/(pivå!L170+1))</f>
        <v>-1</v>
      </c>
      <c r="AH171" s="153">
        <f>IF(Pilar!$B171=1,IF(pivå!M170&gt;Tidigare_värde!M170,-1,1),IF(pivå!M170&lt;Tidigare_värde!M170,-1,1))*((Tidigare_värde!M170+1)/(Tidigare_värde!M170+1))*((pivå!M170+1)/(pivå!M170+1))</f>
        <v>1</v>
      </c>
      <c r="AI171" s="153">
        <f>IF(Pilar!$B171=1,IF(pivå!N170&gt;Tidigare_värde!N170,-1,1),IF(pivå!N170&lt;Tidigare_värde!N170,-1,1))*((Tidigare_värde!N170+1)/(Tidigare_värde!N170+1))*((pivå!N170+1)/(pivå!N170+1))</f>
        <v>1</v>
      </c>
      <c r="AJ171" s="153">
        <f>IF(Pilar!$B171=1,IF(pivå!O170&gt;Tidigare_värde!O170,-1,1),IF(pivå!O170&lt;Tidigare_värde!O170,-1,1))*((Tidigare_värde!O170+1)/(Tidigare_värde!O170+1))*((pivå!O170+1)/(pivå!O170+1))</f>
        <v>1</v>
      </c>
      <c r="AK171" s="153">
        <f>IF(Pilar!$B171=1,IF(pivå!P170&gt;Tidigare_värde!P170,-1,1),IF(pivå!P170&lt;Tidigare_värde!P170,-1,1))*((Tidigare_värde!P170+1)/(Tidigare_värde!P170+1))*((pivå!P170+1)/(pivå!P170+1))</f>
        <v>-1</v>
      </c>
      <c r="AL171" s="153">
        <f>IF(Pilar!$B171=1,IF(pivå!Q170&gt;Tidigare_värde!Q170,-1,1),IF(pivå!Q170&lt;Tidigare_värde!Q170,-1,1))*((Tidigare_värde!Q170+1)/(Tidigare_värde!Q170+1))*((pivå!Q170+1)/(pivå!Q170+1))</f>
        <v>1</v>
      </c>
      <c r="AM171" s="153">
        <f>IF(Pilar!$B171=1,IF(pivå!R170&gt;Tidigare_värde!R170,-1,1),IF(pivå!R170&lt;Tidigare_värde!R170,-1,1))*((Tidigare_värde!R170+1)/(Tidigare_värde!R170+1))*((pivå!R170+1)/(pivå!R170+1))</f>
        <v>1</v>
      </c>
      <c r="AN171" s="153">
        <f>IF(Pilar!$B171=1,IF(pivå!S170&gt;Tidigare_värde!S170,-1,1),IF(pivå!S170&lt;Tidigare_värde!S170,-1,1))*((Tidigare_värde!S170+1)/(Tidigare_värde!S170+1))*((pivå!S170+1)/(pivå!S170+1))</f>
        <v>1</v>
      </c>
      <c r="AO171" s="153">
        <f>IF(Pilar!$B171=1,IF(pivå!T170&gt;Tidigare_värde!T170,-1,1),IF(pivå!T170&lt;Tidigare_värde!T170,-1,1))*((Tidigare_värde!T170+1)/(Tidigare_värde!T170+1))*((pivå!T170+1)/(pivå!T170+1))</f>
        <v>1</v>
      </c>
      <c r="AP171" s="153">
        <f>IF(Pilar!$B171=1,IF(pivå!U170&gt;Tidigare_värde!U170,-1,1),IF(pivå!U170&lt;Tidigare_värde!U170,-1,1))*((Tidigare_värde!U170+1)/(Tidigare_värde!U170+1))*((pivå!U170+1)/(pivå!U170+1))</f>
        <v>1</v>
      </c>
      <c r="AQ171" s="153">
        <f>IF(Pilar!$B171=1,IF(pivå!V170&gt;Tidigare_värde!V170,-1,1),IF(pivå!V170&lt;Tidigare_värde!V170,-1,1))*((Tidigare_värde!V170+1)/(Tidigare_värde!V170+1))*((pivå!V170+1)/(pivå!V170+1))</f>
        <v>-1</v>
      </c>
      <c r="AR171" s="153">
        <f>IF(Pilar!$B171=1,IF(pivå!W170&gt;Tidigare_värde!W170,-1,1),IF(pivå!W170&lt;Tidigare_värde!W170,-1,1))*((Tidigare_värde!W170+1)/(Tidigare_värde!W170+1))*((pivå!W170+1)/(pivå!W170+1))</f>
        <v>1</v>
      </c>
      <c r="AS171" s="153">
        <f>IF(Pilar!$B171=1,IF(pivå!X170&gt;Tidigare_värde!X170,-1,1),IF(pivå!X170&lt;Tidigare_värde!X170,-1,1))*((Tidigare_värde!X170+1)/(Tidigare_värde!X170+1))*((pivå!X170+1)/(pivå!X170+1))</f>
        <v>-1</v>
      </c>
      <c r="AT171" s="153">
        <f>IF(Pilar!$B171=1,IF(pivå!Y170&gt;Tidigare_värde!Y170,-1,1),IF(pivå!Y170&lt;Tidigare_värde!Y170,-1,1))*((Tidigare_värde!Y170+1)/(Tidigare_värde!Y170+1))*((pivå!Y170+1)/(pivå!Y170+1))</f>
        <v>1</v>
      </c>
      <c r="AU171" s="153">
        <f>IF(Pilar!$B171=1,IF(pivå!Z170&gt;Tidigare_värde!Z170,-1,1),IF(pivå!Z170&lt;Tidigare_värde!Z170,-1,1))*((Tidigare_värde!Z170+1)/(Tidigare_värde!Z170+1))*((pivå!Z170+1)/(pivå!Z170+1))</f>
        <v>1</v>
      </c>
      <c r="AV171" s="153">
        <f>IF(Pilar!$B171=1,IF(pivå!AA170&gt;Tidigare_värde!AA170,-1,1),IF(pivå!AA170&lt;Tidigare_värde!AA170,-1,1))*((Tidigare_värde!AA170+1)/(Tidigare_värde!AA170+1))*((pivå!AA170+1)/(pivå!AA170+1))</f>
        <v>-1</v>
      </c>
      <c r="AW171" s="153">
        <f>IF(Pilar!$B171=1,IF(pivå!AB170&gt;Tidigare_värde!AB170,-1,1),IF(pivå!AB170&lt;Tidigare_värde!AB170,-1,1))*((Tidigare_värde!AB170+1)/(Tidigare_värde!AB170+1))*((pivå!AB170+1)/(pivå!AB170+1))</f>
        <v>-1</v>
      </c>
      <c r="AX171" s="153">
        <f>IF(Pilar!$B171=1,IF(pivå!AC170&gt;Tidigare_värde!AC170,-1,1),IF(pivå!AC170&lt;Tidigare_värde!AC170,-1,1))*((Tidigare_värde!AC170+1)/(Tidigare_värde!AC170+1))*((pivå!AC170+1)/(pivå!AC170+1))</f>
        <v>1</v>
      </c>
      <c r="AY171" s="153">
        <f>IF(Pilar!$B171=1,IF(pivå!AD170&gt;Tidigare_värde!AD170,-1,1),IF(pivå!AD170&lt;Tidigare_värde!AD170,-1,1))*((Tidigare_värde!AD170+1)/(Tidigare_värde!AD170+1))*((pivå!AD170+1)/(pivå!AD170+1))</f>
        <v>1</v>
      </c>
      <c r="AZ171" s="25"/>
      <c r="BA171" s="25"/>
      <c r="BB171" s="25"/>
      <c r="BC171" s="25"/>
      <c r="BD171" s="25"/>
      <c r="BE171" s="25"/>
      <c r="BF171" s="25"/>
      <c r="BG171" s="18">
        <f t="shared" si="22"/>
        <v>28.09</v>
      </c>
      <c r="BH171" s="18" t="e">
        <f t="shared" si="23"/>
        <v>#DIV/0!</v>
      </c>
      <c r="BI171" s="19">
        <f t="shared" si="29"/>
        <v>28.06</v>
      </c>
      <c r="BJ171" s="19">
        <f t="shared" si="25"/>
        <v>24.6</v>
      </c>
      <c r="BK171" s="20"/>
      <c r="BL171" s="20"/>
      <c r="BM171" s="21">
        <f t="shared" si="27"/>
        <v>32.78</v>
      </c>
      <c r="BN171" s="22">
        <f t="shared" si="28"/>
        <v>16.190000000000001</v>
      </c>
    </row>
    <row r="172" spans="1:66" ht="10.5" customHeight="1">
      <c r="A172" s="116">
        <f t="shared" si="26"/>
        <v>19.406190476190478</v>
      </c>
      <c r="B172" s="105">
        <f>pivå!I171</f>
        <v>0</v>
      </c>
      <c r="C172" s="120" t="str">
        <f>pivå!G171</f>
        <v>Ny</v>
      </c>
      <c r="D172" s="103">
        <f>pivå!C171</f>
        <v>0</v>
      </c>
      <c r="E172" s="112">
        <f>pivå!D171</f>
        <v>0</v>
      </c>
      <c r="F172" s="15" t="str">
        <f>pivå!F171</f>
        <v>Överlevnad vid lungcancer. Män</v>
      </c>
      <c r="G172" s="31">
        <f>pivå!AE171</f>
        <v>21.05</v>
      </c>
      <c r="H172" s="16">
        <f>pivå!J171</f>
        <v>25.24</v>
      </c>
      <c r="I172" s="16">
        <f>pivå!K171</f>
        <v>21.88</v>
      </c>
      <c r="J172" s="16">
        <f>pivå!L171</f>
        <v>17.16</v>
      </c>
      <c r="K172" s="16">
        <f>pivå!M171</f>
        <v>18.899999999999999</v>
      </c>
      <c r="L172" s="16">
        <f>pivå!N171</f>
        <v>19.149999999999999</v>
      </c>
      <c r="M172" s="16">
        <f>pivå!O171</f>
        <v>16.899999999999999</v>
      </c>
      <c r="N172" s="16">
        <f>pivå!P171</f>
        <v>16.25</v>
      </c>
      <c r="O172" s="16">
        <f>pivå!Q171</f>
        <v>17.5</v>
      </c>
      <c r="P172" s="16">
        <f>pivå!R171</f>
        <v>23.53</v>
      </c>
      <c r="Q172" s="16">
        <f>pivå!S171</f>
        <v>24.55</v>
      </c>
      <c r="R172" s="16">
        <f>pivå!T171</f>
        <v>20.65</v>
      </c>
      <c r="S172" s="16">
        <f>pivå!U171</f>
        <v>19.760000000000002</v>
      </c>
      <c r="T172" s="16">
        <f>pivå!V171</f>
        <v>21.85</v>
      </c>
      <c r="U172" s="16">
        <f>pivå!W171</f>
        <v>16.7</v>
      </c>
      <c r="V172" s="16">
        <f>pivå!X171</f>
        <v>20.59</v>
      </c>
      <c r="W172" s="16">
        <f>pivå!Y171</f>
        <v>21.45</v>
      </c>
      <c r="X172" s="16">
        <f>pivå!Z171</f>
        <v>17.559999999999999</v>
      </c>
      <c r="Y172" s="16">
        <f>pivå!AA171</f>
        <v>18.02</v>
      </c>
      <c r="Z172" s="16">
        <f>pivå!AB171</f>
        <v>10.24</v>
      </c>
      <c r="AA172" s="16">
        <f>pivå!AC171</f>
        <v>16.72</v>
      </c>
      <c r="AB172" s="136">
        <f>pivå!AD171</f>
        <v>22.93</v>
      </c>
      <c r="AC172" s="149"/>
      <c r="AD172" s="154">
        <f>IF(Pilar!$B172=1,IF(pivå!AE171&gt;Tidigare_värde!AE171,-1,1),IF(pivå!AE171&lt;Tidigare_värde!AE171,-1,1))*((Tidigare_värde!AE171+1)/(Tidigare_värde!AE171+1))*((pivå!AE171+1)/(pivå!AE171+1))</f>
        <v>1</v>
      </c>
      <c r="AE172" s="153">
        <f>IF(Pilar!$B172=1,IF(pivå!J171&gt;Tidigare_värde!J171,-1,1),IF(pivå!J171&lt;Tidigare_värde!J171,-1,1))*((Tidigare_värde!J171+1)/(Tidigare_värde!J171+1))*((pivå!J171+1)/(pivå!J171+1))</f>
        <v>1</v>
      </c>
      <c r="AF172" s="153">
        <f>IF(Pilar!$B172=1,IF(pivå!K171&gt;Tidigare_värde!K171,-1,1),IF(pivå!K171&lt;Tidigare_värde!K171,-1,1))*((Tidigare_värde!K171+1)/(Tidigare_värde!K171+1))*((pivå!K171+1)/(pivå!K171+1))</f>
        <v>-1</v>
      </c>
      <c r="AG172" s="153">
        <f>IF(Pilar!$B172=1,IF(pivå!L171&gt;Tidigare_värde!L171,-1,1),IF(pivå!L171&lt;Tidigare_värde!L171,-1,1))*((Tidigare_värde!L171+1)/(Tidigare_värde!L171+1))*((pivå!L171+1)/(pivå!L171+1))</f>
        <v>-1</v>
      </c>
      <c r="AH172" s="153">
        <f>IF(Pilar!$B172=1,IF(pivå!M171&gt;Tidigare_värde!M171,-1,1),IF(pivå!M171&lt;Tidigare_värde!M171,-1,1))*((Tidigare_värde!M171+1)/(Tidigare_värde!M171+1))*((pivå!M171+1)/(pivå!M171+1))</f>
        <v>-1</v>
      </c>
      <c r="AI172" s="153">
        <f>IF(Pilar!$B172=1,IF(pivå!N171&gt;Tidigare_värde!N171,-1,1),IF(pivå!N171&lt;Tidigare_värde!N171,-1,1))*((Tidigare_värde!N171+1)/(Tidigare_värde!N171+1))*((pivå!N171+1)/(pivå!N171+1))</f>
        <v>-1</v>
      </c>
      <c r="AJ172" s="153">
        <f>IF(Pilar!$B172=1,IF(pivå!O171&gt;Tidigare_värde!O171,-1,1),IF(pivå!O171&lt;Tidigare_värde!O171,-1,1))*((Tidigare_värde!O171+1)/(Tidigare_värde!O171+1))*((pivå!O171+1)/(pivå!O171+1))</f>
        <v>1</v>
      </c>
      <c r="AK172" s="153">
        <f>IF(Pilar!$B172=1,IF(pivå!P171&gt;Tidigare_värde!P171,-1,1),IF(pivå!P171&lt;Tidigare_värde!P171,-1,1))*((Tidigare_värde!P171+1)/(Tidigare_värde!P171+1))*((pivå!P171+1)/(pivå!P171+1))</f>
        <v>-1</v>
      </c>
      <c r="AL172" s="153">
        <f>IF(Pilar!$B172=1,IF(pivå!Q171&gt;Tidigare_värde!Q171,-1,1),IF(pivå!Q171&lt;Tidigare_värde!Q171,-1,1))*((Tidigare_värde!Q171+1)/(Tidigare_värde!Q171+1))*((pivå!Q171+1)/(pivå!Q171+1))</f>
        <v>1</v>
      </c>
      <c r="AM172" s="153">
        <f>IF(Pilar!$B172=1,IF(pivå!R171&gt;Tidigare_värde!R171,-1,1),IF(pivå!R171&lt;Tidigare_värde!R171,-1,1))*((Tidigare_värde!R171+1)/(Tidigare_värde!R171+1))*((pivå!R171+1)/(pivå!R171+1))</f>
        <v>1</v>
      </c>
      <c r="AN172" s="153">
        <f>IF(Pilar!$B172=1,IF(pivå!S171&gt;Tidigare_värde!S171,-1,1),IF(pivå!S171&lt;Tidigare_värde!S171,-1,1))*((Tidigare_värde!S171+1)/(Tidigare_värde!S171+1))*((pivå!S171+1)/(pivå!S171+1))</f>
        <v>1</v>
      </c>
      <c r="AO172" s="153">
        <f>IF(Pilar!$B172=1,IF(pivå!T171&gt;Tidigare_värde!T171,-1,1),IF(pivå!T171&lt;Tidigare_värde!T171,-1,1))*((Tidigare_värde!T171+1)/(Tidigare_värde!T171+1))*((pivå!T171+1)/(pivå!T171+1))</f>
        <v>-1</v>
      </c>
      <c r="AP172" s="153">
        <f>IF(Pilar!$B172=1,IF(pivå!U171&gt;Tidigare_värde!U171,-1,1),IF(pivå!U171&lt;Tidigare_värde!U171,-1,1))*((Tidigare_värde!U171+1)/(Tidigare_värde!U171+1))*((pivå!U171+1)/(pivå!U171+1))</f>
        <v>1</v>
      </c>
      <c r="AQ172" s="153">
        <f>IF(Pilar!$B172=1,IF(pivå!V171&gt;Tidigare_värde!V171,-1,1),IF(pivå!V171&lt;Tidigare_värde!V171,-1,1))*((Tidigare_värde!V171+1)/(Tidigare_värde!V171+1))*((pivå!V171+1)/(pivå!V171+1))</f>
        <v>1</v>
      </c>
      <c r="AR172" s="153">
        <f>IF(Pilar!$B172=1,IF(pivå!W171&gt;Tidigare_värde!W171,-1,1),IF(pivå!W171&lt;Tidigare_värde!W171,-1,1))*((Tidigare_värde!W171+1)/(Tidigare_värde!W171+1))*((pivå!W171+1)/(pivå!W171+1))</f>
        <v>1</v>
      </c>
      <c r="AS172" s="153">
        <f>IF(Pilar!$B172=1,IF(pivå!X171&gt;Tidigare_värde!X171,-1,1),IF(pivå!X171&lt;Tidigare_värde!X171,-1,1))*((Tidigare_värde!X171+1)/(Tidigare_värde!X171+1))*((pivå!X171+1)/(pivå!X171+1))</f>
        <v>1</v>
      </c>
      <c r="AT172" s="153">
        <f>IF(Pilar!$B172=1,IF(pivå!Y171&gt;Tidigare_värde!Y171,-1,1),IF(pivå!Y171&lt;Tidigare_värde!Y171,-1,1))*((Tidigare_värde!Y171+1)/(Tidigare_värde!Y171+1))*((pivå!Y171+1)/(pivå!Y171+1))</f>
        <v>1</v>
      </c>
      <c r="AU172" s="153">
        <f>IF(Pilar!$B172=1,IF(pivå!Z171&gt;Tidigare_värde!Z171,-1,1),IF(pivå!Z171&lt;Tidigare_värde!Z171,-1,1))*((Tidigare_värde!Z171+1)/(Tidigare_värde!Z171+1))*((pivå!Z171+1)/(pivå!Z171+1))</f>
        <v>1</v>
      </c>
      <c r="AV172" s="153">
        <f>IF(Pilar!$B172=1,IF(pivå!AA171&gt;Tidigare_värde!AA171,-1,1),IF(pivå!AA171&lt;Tidigare_värde!AA171,-1,1))*((Tidigare_värde!AA171+1)/(Tidigare_värde!AA171+1))*((pivå!AA171+1)/(pivå!AA171+1))</f>
        <v>1</v>
      </c>
      <c r="AW172" s="153">
        <f>IF(Pilar!$B172=1,IF(pivå!AB171&gt;Tidigare_värde!AB171,-1,1),IF(pivå!AB171&lt;Tidigare_värde!AB171,-1,1))*((Tidigare_värde!AB171+1)/(Tidigare_värde!AB171+1))*((pivå!AB171+1)/(pivå!AB171+1))</f>
        <v>-1</v>
      </c>
      <c r="AX172" s="153">
        <f>IF(Pilar!$B172=1,IF(pivå!AC171&gt;Tidigare_värde!AC171,-1,1),IF(pivå!AC171&lt;Tidigare_värde!AC171,-1,1))*((Tidigare_värde!AC171+1)/(Tidigare_värde!AC171+1))*((pivå!AC171+1)/(pivå!AC171+1))</f>
        <v>1</v>
      </c>
      <c r="AY172" s="153">
        <f>IF(Pilar!$B172=1,IF(pivå!AD171&gt;Tidigare_värde!AD171,-1,1),IF(pivå!AD171&lt;Tidigare_värde!AD171,-1,1))*((Tidigare_värde!AD171+1)/(Tidigare_värde!AD171+1))*((pivå!AD171+1)/(pivå!AD171+1))</f>
        <v>1</v>
      </c>
      <c r="AZ172" s="25"/>
      <c r="BA172" s="25"/>
      <c r="BB172" s="25"/>
      <c r="BC172" s="25"/>
      <c r="BD172" s="25"/>
      <c r="BE172" s="25"/>
      <c r="BF172" s="25"/>
      <c r="BG172" s="18">
        <f t="shared" si="22"/>
        <v>21.45</v>
      </c>
      <c r="BH172" s="18" t="e">
        <f t="shared" si="23"/>
        <v>#DIV/0!</v>
      </c>
      <c r="BI172" s="19">
        <f t="shared" si="29"/>
        <v>20.65</v>
      </c>
      <c r="BJ172" s="19">
        <f t="shared" si="25"/>
        <v>17.559999999999999</v>
      </c>
      <c r="BK172" s="20"/>
      <c r="BL172" s="20"/>
      <c r="BM172" s="21">
        <f t="shared" si="27"/>
        <v>25.24</v>
      </c>
      <c r="BN172" s="22">
        <f t="shared" si="28"/>
        <v>10.24</v>
      </c>
    </row>
    <row r="173" spans="1:66" ht="10.5" customHeight="1">
      <c r="A173" s="116">
        <f t="shared" si="26"/>
        <v>22.416083963333335</v>
      </c>
      <c r="B173" s="105">
        <f>pivå!I172</f>
        <v>0</v>
      </c>
      <c r="C173" s="120" t="str">
        <f>pivå!G172</f>
        <v>Ny</v>
      </c>
      <c r="D173" s="103">
        <f>pivå!C172</f>
        <v>0</v>
      </c>
      <c r="E173" s="112">
        <f>pivå!D172</f>
        <v>0</v>
      </c>
      <c r="F173" s="15" t="str">
        <f>pivå!F172</f>
        <v>Överlevnad vid lungcancer</v>
      </c>
      <c r="G173" s="31">
        <f>pivå!AE172</f>
        <v>23.70686061</v>
      </c>
      <c r="H173" s="16">
        <f>pivå!J172</f>
        <v>26.915898859999999</v>
      </c>
      <c r="I173" s="16">
        <f>pivå!K172</f>
        <v>25.97168954</v>
      </c>
      <c r="J173" s="16">
        <f>pivå!L172</f>
        <v>21.21862922</v>
      </c>
      <c r="K173" s="16">
        <f>pivå!M172</f>
        <v>24.80408444</v>
      </c>
      <c r="L173" s="16">
        <f>pivå!N172</f>
        <v>24.293153230000001</v>
      </c>
      <c r="M173" s="16">
        <f>pivå!O172</f>
        <v>19.292346299999998</v>
      </c>
      <c r="N173" s="16">
        <f>pivå!P172</f>
        <v>20.506710859999998</v>
      </c>
      <c r="O173" s="16">
        <f>pivå!Q172</f>
        <v>21.710993680000001</v>
      </c>
      <c r="P173" s="16">
        <f>pivå!R172</f>
        <v>25.516622590000001</v>
      </c>
      <c r="Q173" s="16">
        <f>pivå!S172</f>
        <v>26.151001900000001</v>
      </c>
      <c r="R173" s="16">
        <f>pivå!T172</f>
        <v>23.90477121</v>
      </c>
      <c r="S173" s="16">
        <f>pivå!U172</f>
        <v>22.118890560000001</v>
      </c>
      <c r="T173" s="16">
        <f>pivå!V172</f>
        <v>21.994269790000001</v>
      </c>
      <c r="U173" s="16">
        <f>pivå!W172</f>
        <v>19.999661849999999</v>
      </c>
      <c r="V173" s="16">
        <f>pivå!X172</f>
        <v>22.439718809999999</v>
      </c>
      <c r="W173" s="16">
        <f>pivå!Y172</f>
        <v>22.84292198</v>
      </c>
      <c r="X173" s="16">
        <f>pivå!Z172</f>
        <v>22.46419818</v>
      </c>
      <c r="Y173" s="16">
        <f>pivå!AA172</f>
        <v>17.219046760000001</v>
      </c>
      <c r="Z173" s="16">
        <f>pivå!AB172</f>
        <v>16.600562119999999</v>
      </c>
      <c r="AA173" s="16">
        <f>pivå!AC172</f>
        <v>19.65073001</v>
      </c>
      <c r="AB173" s="136">
        <f>pivå!AD172</f>
        <v>25.121861339999999</v>
      </c>
      <c r="AC173" s="149"/>
      <c r="AD173" s="154">
        <f>IF(Pilar!$B173=1,IF(pivå!AE172&gt;Tidigare_värde!AE172,-1,1),IF(pivå!AE172&lt;Tidigare_värde!AE172,-1,1))*((Tidigare_värde!AE172+1)/(Tidigare_värde!AE172+1))*((pivå!AE172+1)/(pivå!AE172+1))</f>
        <v>1</v>
      </c>
      <c r="AE173" s="153">
        <f>IF(Pilar!$B173=1,IF(pivå!J172&gt;Tidigare_värde!J172,-1,1),IF(pivå!J172&lt;Tidigare_värde!J172,-1,1))*((Tidigare_värde!J172+1)/(Tidigare_värde!J172+1))*((pivå!J172+1)/(pivå!J172+1))</f>
        <v>1</v>
      </c>
      <c r="AF173" s="153">
        <f>IF(Pilar!$B173=1,IF(pivå!K172&gt;Tidigare_värde!K172,-1,1),IF(pivå!K172&lt;Tidigare_värde!K172,-1,1))*((Tidigare_värde!K172+1)/(Tidigare_värde!K172+1))*((pivå!K172+1)/(pivå!K172+1))</f>
        <v>1</v>
      </c>
      <c r="AG173" s="153">
        <f>IF(Pilar!$B173=1,IF(pivå!L172&gt;Tidigare_värde!L172,-1,1),IF(pivå!L172&lt;Tidigare_värde!L172,-1,1))*((Tidigare_värde!L172+1)/(Tidigare_värde!L172+1))*((pivå!L172+1)/(pivå!L172+1))</f>
        <v>-1</v>
      </c>
      <c r="AH173" s="153">
        <f>IF(Pilar!$B173=1,IF(pivå!M172&gt;Tidigare_värde!M172,-1,1),IF(pivå!M172&lt;Tidigare_värde!M172,-1,1))*((Tidigare_värde!M172+1)/(Tidigare_värde!M172+1))*((pivå!M172+1)/(pivå!M172+1))</f>
        <v>1</v>
      </c>
      <c r="AI173" s="153">
        <f>IF(Pilar!$B173=1,IF(pivå!N172&gt;Tidigare_värde!N172,-1,1),IF(pivå!N172&lt;Tidigare_värde!N172,-1,1))*((Tidigare_värde!N172+1)/(Tidigare_värde!N172+1))*((pivå!N172+1)/(pivå!N172+1))</f>
        <v>1</v>
      </c>
      <c r="AJ173" s="153">
        <f>IF(Pilar!$B173=1,IF(pivå!O172&gt;Tidigare_värde!O172,-1,1),IF(pivå!O172&lt;Tidigare_värde!O172,-1,1))*((Tidigare_värde!O172+1)/(Tidigare_värde!O172+1))*((pivå!O172+1)/(pivå!O172+1))</f>
        <v>1</v>
      </c>
      <c r="AK173" s="153">
        <f>IF(Pilar!$B173=1,IF(pivå!P172&gt;Tidigare_värde!P172,-1,1),IF(pivå!P172&lt;Tidigare_värde!P172,-1,1))*((Tidigare_värde!P172+1)/(Tidigare_värde!P172+1))*((pivå!P172+1)/(pivå!P172+1))</f>
        <v>-1</v>
      </c>
      <c r="AL173" s="153">
        <f>IF(Pilar!$B173=1,IF(pivå!Q172&gt;Tidigare_värde!Q172,-1,1),IF(pivå!Q172&lt;Tidigare_värde!Q172,-1,1))*((Tidigare_värde!Q172+1)/(Tidigare_värde!Q172+1))*((pivå!Q172+1)/(pivå!Q172+1))</f>
        <v>1</v>
      </c>
      <c r="AM173" s="153">
        <f>IF(Pilar!$B173=1,IF(pivå!R172&gt;Tidigare_värde!R172,-1,1),IF(pivå!R172&lt;Tidigare_värde!R172,-1,1))*((Tidigare_värde!R172+1)/(Tidigare_värde!R172+1))*((pivå!R172+1)/(pivå!R172+1))</f>
        <v>1</v>
      </c>
      <c r="AN173" s="153">
        <f>IF(Pilar!$B173=1,IF(pivå!S172&gt;Tidigare_värde!S172,-1,1),IF(pivå!S172&lt;Tidigare_värde!S172,-1,1))*((Tidigare_värde!S172+1)/(Tidigare_värde!S172+1))*((pivå!S172+1)/(pivå!S172+1))</f>
        <v>1</v>
      </c>
      <c r="AO173" s="153">
        <f>IF(Pilar!$B173=1,IF(pivå!T172&gt;Tidigare_värde!T172,-1,1),IF(pivå!T172&lt;Tidigare_värde!T172,-1,1))*((Tidigare_värde!T172+1)/(Tidigare_värde!T172+1))*((pivå!T172+1)/(pivå!T172+1))</f>
        <v>-1</v>
      </c>
      <c r="AP173" s="153">
        <f>IF(Pilar!$B173=1,IF(pivå!U172&gt;Tidigare_värde!U172,-1,1),IF(pivå!U172&lt;Tidigare_värde!U172,-1,1))*((Tidigare_värde!U172+1)/(Tidigare_värde!U172+1))*((pivå!U172+1)/(pivå!U172+1))</f>
        <v>1</v>
      </c>
      <c r="AQ173" s="153">
        <f>IF(Pilar!$B173=1,IF(pivå!V172&gt;Tidigare_värde!V172,-1,1),IF(pivå!V172&lt;Tidigare_värde!V172,-1,1))*((Tidigare_värde!V172+1)/(Tidigare_värde!V172+1))*((pivå!V172+1)/(pivå!V172+1))</f>
        <v>1</v>
      </c>
      <c r="AR173" s="153">
        <f>IF(Pilar!$B173=1,IF(pivå!W172&gt;Tidigare_värde!W172,-1,1),IF(pivå!W172&lt;Tidigare_värde!W172,-1,1))*((Tidigare_värde!W172+1)/(Tidigare_värde!W172+1))*((pivå!W172+1)/(pivå!W172+1))</f>
        <v>1</v>
      </c>
      <c r="AS173" s="153">
        <f>IF(Pilar!$B173=1,IF(pivå!X172&gt;Tidigare_värde!X172,-1,1),IF(pivå!X172&lt;Tidigare_värde!X172,-1,1))*((Tidigare_värde!X172+1)/(Tidigare_värde!X172+1))*((pivå!X172+1)/(pivå!X172+1))</f>
        <v>1</v>
      </c>
      <c r="AT173" s="153">
        <f>IF(Pilar!$B173=1,IF(pivå!Y172&gt;Tidigare_värde!Y172,-1,1),IF(pivå!Y172&lt;Tidigare_värde!Y172,-1,1))*((Tidigare_värde!Y172+1)/(Tidigare_värde!Y172+1))*((pivå!Y172+1)/(pivå!Y172+1))</f>
        <v>1</v>
      </c>
      <c r="AU173" s="153">
        <f>IF(Pilar!$B173=1,IF(pivå!Z172&gt;Tidigare_värde!Z172,-1,1),IF(pivå!Z172&lt;Tidigare_värde!Z172,-1,1))*((Tidigare_värde!Z172+1)/(Tidigare_värde!Z172+1))*((pivå!Z172+1)/(pivå!Z172+1))</f>
        <v>1</v>
      </c>
      <c r="AV173" s="153">
        <f>IF(Pilar!$B173=1,IF(pivå!AA172&gt;Tidigare_värde!AA172,-1,1),IF(pivå!AA172&lt;Tidigare_värde!AA172,-1,1))*((Tidigare_värde!AA172+1)/(Tidigare_värde!AA172+1))*((pivå!AA172+1)/(pivå!AA172+1))</f>
        <v>-1</v>
      </c>
      <c r="AW173" s="153">
        <f>IF(Pilar!$B173=1,IF(pivå!AB172&gt;Tidigare_värde!AB172,-1,1),IF(pivå!AB172&lt;Tidigare_värde!AB172,-1,1))*((Tidigare_värde!AB172+1)/(Tidigare_värde!AB172+1))*((pivå!AB172+1)/(pivå!AB172+1))</f>
        <v>-1</v>
      </c>
      <c r="AX173" s="153">
        <f>IF(Pilar!$B173=1,IF(pivå!AC172&gt;Tidigare_värde!AC172,-1,1),IF(pivå!AC172&lt;Tidigare_värde!AC172,-1,1))*((Tidigare_värde!AC172+1)/(Tidigare_värde!AC172+1))*((pivå!AC172+1)/(pivå!AC172+1))</f>
        <v>1</v>
      </c>
      <c r="AY173" s="153">
        <f>IF(Pilar!$B173=1,IF(pivå!AD172&gt;Tidigare_värde!AD172,-1,1),IF(pivå!AD172&lt;Tidigare_värde!AD172,-1,1))*((Tidigare_värde!AD172+1)/(Tidigare_värde!AD172+1))*((pivå!AD172+1)/(pivå!AD172+1))</f>
        <v>1</v>
      </c>
      <c r="AZ173" s="25"/>
      <c r="BA173" s="25"/>
      <c r="BB173" s="25"/>
      <c r="BC173" s="25"/>
      <c r="BD173" s="25"/>
      <c r="BE173" s="25"/>
      <c r="BF173" s="25"/>
      <c r="BG173" s="18">
        <f t="shared" si="22"/>
        <v>24.293153230000001</v>
      </c>
      <c r="BH173" s="18" t="e">
        <f t="shared" si="23"/>
        <v>#DIV/0!</v>
      </c>
      <c r="BI173" s="19">
        <f t="shared" si="29"/>
        <v>23.90477121</v>
      </c>
      <c r="BJ173" s="19">
        <f t="shared" si="25"/>
        <v>21.710993680000001</v>
      </c>
      <c r="BK173" s="20"/>
      <c r="BL173" s="20"/>
      <c r="BM173" s="21">
        <f t="shared" si="27"/>
        <v>26.915898859999999</v>
      </c>
      <c r="BN173" s="22">
        <f t="shared" si="28"/>
        <v>16.600562119999999</v>
      </c>
    </row>
    <row r="174" spans="1:66" ht="10.5" customHeight="1">
      <c r="A174" s="116">
        <f t="shared" si="26"/>
        <v>8.636000000000001</v>
      </c>
      <c r="B174" s="105">
        <f>pivå!I173</f>
        <v>1</v>
      </c>
      <c r="C174" s="120" t="str">
        <f>pivå!G173</f>
        <v>(tom)</v>
      </c>
      <c r="D174" s="103">
        <f>pivå!C173</f>
        <v>0</v>
      </c>
      <c r="E174" s="112">
        <f>pivå!D173</f>
        <v>88</v>
      </c>
      <c r="F174" s="15" t="str">
        <f>pivå!F173</f>
        <v>Reoperation vid ändtarmscancer. Kvinnor</v>
      </c>
      <c r="G174" s="31">
        <f>pivå!AE173</f>
        <v>9.26</v>
      </c>
      <c r="H174" s="16">
        <f>pivå!J173</f>
        <v>9.5500000000000007</v>
      </c>
      <c r="I174" s="16">
        <f>pivå!K173</f>
        <v>6.33</v>
      </c>
      <c r="J174" s="16">
        <f>pivå!L173</f>
        <v>4.71</v>
      </c>
      <c r="K174" s="16">
        <f>pivå!M173</f>
        <v>4.92</v>
      </c>
      <c r="L174" s="16">
        <f>pivå!N173</f>
        <v>9.01</v>
      </c>
      <c r="M174" s="16">
        <f>pivå!O173</f>
        <v>2</v>
      </c>
      <c r="N174" s="16">
        <f>pivå!P173</f>
        <v>14.67</v>
      </c>
      <c r="O174" s="16" t="str">
        <f>pivå!Q173</f>
        <v>us</v>
      </c>
      <c r="P174" s="16">
        <f>pivå!R173</f>
        <v>9.3000000000000007</v>
      </c>
      <c r="Q174" s="16">
        <f>pivå!S173</f>
        <v>10.119999999999999</v>
      </c>
      <c r="R174" s="16">
        <f>pivå!T173</f>
        <v>5.33</v>
      </c>
      <c r="S174" s="16">
        <f>pivå!U173</f>
        <v>11.19</v>
      </c>
      <c r="T174" s="16">
        <f>pivå!V173</f>
        <v>9.18</v>
      </c>
      <c r="U174" s="16">
        <f>pivå!W173</f>
        <v>8.6999999999999993</v>
      </c>
      <c r="V174" s="16">
        <f>pivå!X173</f>
        <v>4.1100000000000003</v>
      </c>
      <c r="W174" s="16">
        <f>pivå!Y173</f>
        <v>10.31</v>
      </c>
      <c r="X174" s="16">
        <f>pivå!Z173</f>
        <v>11.82</v>
      </c>
      <c r="Y174" s="16">
        <f>pivå!AA173</f>
        <v>9.68</v>
      </c>
      <c r="Z174" s="16">
        <f>pivå!AB173</f>
        <v>11.11</v>
      </c>
      <c r="AA174" s="16">
        <f>pivå!AC173</f>
        <v>7.04</v>
      </c>
      <c r="AB174" s="136">
        <f>pivå!AD173</f>
        <v>13.64</v>
      </c>
      <c r="AC174" s="149"/>
      <c r="AD174" s="154" t="e">
        <f>IF(Pilar!$B174=1,IF(pivå!AE173&gt;Tidigare_värde!AE173,-1,1),IF(pivå!AE173&lt;Tidigare_värde!AE173,-1,1))*((Tidigare_värde!AE173+1)/(Tidigare_värde!AE173+1))*((pivå!AE173+1)/(pivå!AE173+1))</f>
        <v>#VALUE!</v>
      </c>
      <c r="AE174" s="153" t="e">
        <f>IF(Pilar!$B174=1,IF(pivå!J173&gt;Tidigare_värde!J173,-1,1),IF(pivå!J173&lt;Tidigare_värde!J173,-1,1))*((Tidigare_värde!J173+1)/(Tidigare_värde!J173+1))*((pivå!J173+1)/(pivå!J173+1))</f>
        <v>#VALUE!</v>
      </c>
      <c r="AF174" s="153" t="e">
        <f>IF(Pilar!$B174=1,IF(pivå!K173&gt;Tidigare_värde!K173,-1,1),IF(pivå!K173&lt;Tidigare_värde!K173,-1,1))*((Tidigare_värde!K173+1)/(Tidigare_värde!K173+1))*((pivå!K173+1)/(pivå!K173+1))</f>
        <v>#VALUE!</v>
      </c>
      <c r="AG174" s="153" t="e">
        <f>IF(Pilar!$B174=1,IF(pivå!L173&gt;Tidigare_värde!L173,-1,1),IF(pivå!L173&lt;Tidigare_värde!L173,-1,1))*((Tidigare_värde!L173+1)/(Tidigare_värde!L173+1))*((pivå!L173+1)/(pivå!L173+1))</f>
        <v>#VALUE!</v>
      </c>
      <c r="AH174" s="153" t="e">
        <f>IF(Pilar!$B174=1,IF(pivå!M173&gt;Tidigare_värde!M173,-1,1),IF(pivå!M173&lt;Tidigare_värde!M173,-1,1))*((Tidigare_värde!M173+1)/(Tidigare_värde!M173+1))*((pivå!M173+1)/(pivå!M173+1))</f>
        <v>#VALUE!</v>
      </c>
      <c r="AI174" s="153" t="e">
        <f>IF(Pilar!$B174=1,IF(pivå!N173&gt;Tidigare_värde!N173,-1,1),IF(pivå!N173&lt;Tidigare_värde!N173,-1,1))*((Tidigare_värde!N173+1)/(Tidigare_värde!N173+1))*((pivå!N173+1)/(pivå!N173+1))</f>
        <v>#VALUE!</v>
      </c>
      <c r="AJ174" s="153" t="e">
        <f>IF(Pilar!$B174=1,IF(pivå!O173&gt;Tidigare_värde!O173,-1,1),IF(pivå!O173&lt;Tidigare_värde!O173,-1,1))*((Tidigare_värde!O173+1)/(Tidigare_värde!O173+1))*((pivå!O173+1)/(pivå!O173+1))</f>
        <v>#VALUE!</v>
      </c>
      <c r="AK174" s="153" t="e">
        <f>IF(Pilar!$B174=1,IF(pivå!P173&gt;Tidigare_värde!P173,-1,1),IF(pivå!P173&lt;Tidigare_värde!P173,-1,1))*((Tidigare_värde!P173+1)/(Tidigare_värde!P173+1))*((pivå!P173+1)/(pivå!P173+1))</f>
        <v>#VALUE!</v>
      </c>
      <c r="AL174" s="153" t="e">
        <f>IF(Pilar!$B174=1,IF(pivå!Q173&gt;Tidigare_värde!Q173,-1,1),IF(pivå!Q173&lt;Tidigare_värde!Q173,-1,1))*((Tidigare_värde!Q173+1)/(Tidigare_värde!Q173+1))*((pivå!Q173+1)/(pivå!Q173+1))</f>
        <v>#VALUE!</v>
      </c>
      <c r="AM174" s="153" t="e">
        <f>IF(Pilar!$B174=1,IF(pivå!R173&gt;Tidigare_värde!R173,-1,1),IF(pivå!R173&lt;Tidigare_värde!R173,-1,1))*((Tidigare_värde!R173+1)/(Tidigare_värde!R173+1))*((pivå!R173+1)/(pivå!R173+1))</f>
        <v>#VALUE!</v>
      </c>
      <c r="AN174" s="153" t="e">
        <f>IF(Pilar!$B174=1,IF(pivå!S173&gt;Tidigare_värde!S173,-1,1),IF(pivå!S173&lt;Tidigare_värde!S173,-1,1))*((Tidigare_värde!S173+1)/(Tidigare_värde!S173+1))*((pivå!S173+1)/(pivå!S173+1))</f>
        <v>#VALUE!</v>
      </c>
      <c r="AO174" s="153" t="e">
        <f>IF(Pilar!$B174=1,IF(pivå!T173&gt;Tidigare_värde!T173,-1,1),IF(pivå!T173&lt;Tidigare_värde!T173,-1,1))*((Tidigare_värde!T173+1)/(Tidigare_värde!T173+1))*((pivå!T173+1)/(pivå!T173+1))</f>
        <v>#VALUE!</v>
      </c>
      <c r="AP174" s="153" t="e">
        <f>IF(Pilar!$B174=1,IF(pivå!U173&gt;Tidigare_värde!U173,-1,1),IF(pivå!U173&lt;Tidigare_värde!U173,-1,1))*((Tidigare_värde!U173+1)/(Tidigare_värde!U173+1))*((pivå!U173+1)/(pivå!U173+1))</f>
        <v>#VALUE!</v>
      </c>
      <c r="AQ174" s="153" t="e">
        <f>IF(Pilar!$B174=1,IF(pivå!V173&gt;Tidigare_värde!V173,-1,1),IF(pivå!V173&lt;Tidigare_värde!V173,-1,1))*((Tidigare_värde!V173+1)/(Tidigare_värde!V173+1))*((pivå!V173+1)/(pivå!V173+1))</f>
        <v>#VALUE!</v>
      </c>
      <c r="AR174" s="153" t="e">
        <f>IF(Pilar!$B174=1,IF(pivå!W173&gt;Tidigare_värde!W173,-1,1),IF(pivå!W173&lt;Tidigare_värde!W173,-1,1))*((Tidigare_värde!W173+1)/(Tidigare_värde!W173+1))*((pivå!W173+1)/(pivå!W173+1))</f>
        <v>#VALUE!</v>
      </c>
      <c r="AS174" s="153" t="e">
        <f>IF(Pilar!$B174=1,IF(pivå!X173&gt;Tidigare_värde!X173,-1,1),IF(pivå!X173&lt;Tidigare_värde!X173,-1,1))*((Tidigare_värde!X173+1)/(Tidigare_värde!X173+1))*((pivå!X173+1)/(pivå!X173+1))</f>
        <v>#VALUE!</v>
      </c>
      <c r="AT174" s="153" t="e">
        <f>IF(Pilar!$B174=1,IF(pivå!Y173&gt;Tidigare_värde!Y173,-1,1),IF(pivå!Y173&lt;Tidigare_värde!Y173,-1,1))*((Tidigare_värde!Y173+1)/(Tidigare_värde!Y173+1))*((pivå!Y173+1)/(pivå!Y173+1))</f>
        <v>#VALUE!</v>
      </c>
      <c r="AU174" s="153" t="e">
        <f>IF(Pilar!$B174=1,IF(pivå!Z173&gt;Tidigare_värde!Z173,-1,1),IF(pivå!Z173&lt;Tidigare_värde!Z173,-1,1))*((Tidigare_värde!Z173+1)/(Tidigare_värde!Z173+1))*((pivå!Z173+1)/(pivå!Z173+1))</f>
        <v>#VALUE!</v>
      </c>
      <c r="AV174" s="153" t="e">
        <f>IF(Pilar!$B174=1,IF(pivå!AA173&gt;Tidigare_värde!AA173,-1,1),IF(pivå!AA173&lt;Tidigare_värde!AA173,-1,1))*((Tidigare_värde!AA173+1)/(Tidigare_värde!AA173+1))*((pivå!AA173+1)/(pivå!AA173+1))</f>
        <v>#VALUE!</v>
      </c>
      <c r="AW174" s="153" t="e">
        <f>IF(Pilar!$B174=1,IF(pivå!AB173&gt;Tidigare_värde!AB173,-1,1),IF(pivå!AB173&lt;Tidigare_värde!AB173,-1,1))*((Tidigare_värde!AB173+1)/(Tidigare_värde!AB173+1))*((pivå!AB173+1)/(pivå!AB173+1))</f>
        <v>#VALUE!</v>
      </c>
      <c r="AX174" s="153" t="e">
        <f>IF(Pilar!$B174=1,IF(pivå!AC173&gt;Tidigare_värde!AC173,-1,1),IF(pivå!AC173&lt;Tidigare_värde!AC173,-1,1))*((Tidigare_värde!AC173+1)/(Tidigare_värde!AC173+1))*((pivå!AC173+1)/(pivå!AC173+1))</f>
        <v>#VALUE!</v>
      </c>
      <c r="AY174" s="153" t="e">
        <f>IF(Pilar!$B174=1,IF(pivå!AD173&gt;Tidigare_värde!AD173,-1,1),IF(pivå!AD173&lt;Tidigare_värde!AD173,-1,1))*((Tidigare_värde!AD173+1)/(Tidigare_värde!AD173+1))*((pivå!AD173+1)/(pivå!AD173+1))</f>
        <v>#VALUE!</v>
      </c>
      <c r="AZ174" s="25"/>
      <c r="BA174" s="25"/>
      <c r="BB174" s="25"/>
      <c r="BC174" s="25"/>
      <c r="BD174" s="25"/>
      <c r="BE174" s="25"/>
      <c r="BF174" s="25"/>
      <c r="BG174" s="18" t="e">
        <f t="shared" si="22"/>
        <v>#DIV/0!</v>
      </c>
      <c r="BH174" s="18">
        <f t="shared" si="23"/>
        <v>7.04</v>
      </c>
      <c r="BI174" s="19">
        <f t="shared" si="29"/>
        <v>10.119999999999999</v>
      </c>
      <c r="BJ174" s="19">
        <f t="shared" si="25"/>
        <v>8.6999999999999993</v>
      </c>
      <c r="BK174" s="20"/>
      <c r="BL174" s="20"/>
      <c r="BM174" s="21">
        <f t="shared" si="27"/>
        <v>14.67</v>
      </c>
      <c r="BN174" s="22">
        <f t="shared" si="28"/>
        <v>2</v>
      </c>
    </row>
    <row r="175" spans="1:66" ht="10.5" customHeight="1">
      <c r="A175" s="116">
        <f t="shared" si="26"/>
        <v>10.990476190476191</v>
      </c>
      <c r="B175" s="105">
        <f>pivå!I174</f>
        <v>1</v>
      </c>
      <c r="C175" s="120" t="str">
        <f>pivå!G174</f>
        <v>(tom)</v>
      </c>
      <c r="D175" s="103">
        <f>pivå!C174</f>
        <v>0</v>
      </c>
      <c r="E175" s="112">
        <f>pivå!D174</f>
        <v>0</v>
      </c>
      <c r="F175" s="15" t="str">
        <f>pivå!F174</f>
        <v>Reoperation vid ändtarmscancer. Män</v>
      </c>
      <c r="G175" s="31">
        <f>pivå!AE174</f>
        <v>11.15</v>
      </c>
      <c r="H175" s="16">
        <f>pivå!J174</f>
        <v>9.99</v>
      </c>
      <c r="I175" s="16">
        <f>pivå!K174</f>
        <v>8.33</v>
      </c>
      <c r="J175" s="16">
        <f>pivå!L174</f>
        <v>8.16</v>
      </c>
      <c r="K175" s="16">
        <f>pivå!M174</f>
        <v>7.64</v>
      </c>
      <c r="L175" s="16">
        <f>pivå!N174</f>
        <v>15.83</v>
      </c>
      <c r="M175" s="16">
        <f>pivå!O174</f>
        <v>13.24</v>
      </c>
      <c r="N175" s="16">
        <f>pivå!P174</f>
        <v>10.42</v>
      </c>
      <c r="O175" s="16">
        <f>pivå!Q174</f>
        <v>4.55</v>
      </c>
      <c r="P175" s="16">
        <f>pivå!R174</f>
        <v>16</v>
      </c>
      <c r="Q175" s="16">
        <f>pivå!S174</f>
        <v>10.28</v>
      </c>
      <c r="R175" s="16">
        <f>pivå!T174</f>
        <v>13.85</v>
      </c>
      <c r="S175" s="16">
        <f>pivå!U174</f>
        <v>13.31</v>
      </c>
      <c r="T175" s="16">
        <f>pivå!V174</f>
        <v>16.3</v>
      </c>
      <c r="U175" s="16">
        <f>pivå!W174</f>
        <v>12.23</v>
      </c>
      <c r="V175" s="16">
        <f>pivå!X174</f>
        <v>2.34</v>
      </c>
      <c r="W175" s="16">
        <f>pivå!Y174</f>
        <v>7.75</v>
      </c>
      <c r="X175" s="16">
        <f>pivå!Z174</f>
        <v>16.41</v>
      </c>
      <c r="Y175" s="16">
        <f>pivå!AA174</f>
        <v>10.64</v>
      </c>
      <c r="Z175" s="16">
        <f>pivå!AB174</f>
        <v>8.06</v>
      </c>
      <c r="AA175" s="16">
        <f>pivå!AC174</f>
        <v>13.77</v>
      </c>
      <c r="AB175" s="136">
        <f>pivå!AD174</f>
        <v>11.7</v>
      </c>
      <c r="AC175" s="149"/>
      <c r="AD175" s="154" t="e">
        <f>IF(Pilar!$B175=1,IF(pivå!AE174&gt;Tidigare_värde!AE174,-1,1),IF(pivå!AE174&lt;Tidigare_värde!AE174,-1,1))*((Tidigare_värde!AE174+1)/(Tidigare_värde!AE174+1))*((pivå!AE174+1)/(pivå!AE174+1))</f>
        <v>#VALUE!</v>
      </c>
      <c r="AE175" s="153" t="e">
        <f>IF(Pilar!$B175=1,IF(pivå!J174&gt;Tidigare_värde!J174,-1,1),IF(pivå!J174&lt;Tidigare_värde!J174,-1,1))*((Tidigare_värde!J174+1)/(Tidigare_värde!J174+1))*((pivå!J174+1)/(pivå!J174+1))</f>
        <v>#VALUE!</v>
      </c>
      <c r="AF175" s="153" t="e">
        <f>IF(Pilar!$B175=1,IF(pivå!K174&gt;Tidigare_värde!K174,-1,1),IF(pivå!K174&lt;Tidigare_värde!K174,-1,1))*((Tidigare_värde!K174+1)/(Tidigare_värde!K174+1))*((pivå!K174+1)/(pivå!K174+1))</f>
        <v>#VALUE!</v>
      </c>
      <c r="AG175" s="153" t="e">
        <f>IF(Pilar!$B175=1,IF(pivå!L174&gt;Tidigare_värde!L174,-1,1),IF(pivå!L174&lt;Tidigare_värde!L174,-1,1))*((Tidigare_värde!L174+1)/(Tidigare_värde!L174+1))*((pivå!L174+1)/(pivå!L174+1))</f>
        <v>#VALUE!</v>
      </c>
      <c r="AH175" s="153" t="e">
        <f>IF(Pilar!$B175=1,IF(pivå!M174&gt;Tidigare_värde!M174,-1,1),IF(pivå!M174&lt;Tidigare_värde!M174,-1,1))*((Tidigare_värde!M174+1)/(Tidigare_värde!M174+1))*((pivå!M174+1)/(pivå!M174+1))</f>
        <v>#VALUE!</v>
      </c>
      <c r="AI175" s="153" t="e">
        <f>IF(Pilar!$B175=1,IF(pivå!N174&gt;Tidigare_värde!N174,-1,1),IF(pivå!N174&lt;Tidigare_värde!N174,-1,1))*((Tidigare_värde!N174+1)/(Tidigare_värde!N174+1))*((pivå!N174+1)/(pivå!N174+1))</f>
        <v>#VALUE!</v>
      </c>
      <c r="AJ175" s="153" t="e">
        <f>IF(Pilar!$B175=1,IF(pivå!O174&gt;Tidigare_värde!O174,-1,1),IF(pivå!O174&lt;Tidigare_värde!O174,-1,1))*((Tidigare_värde!O174+1)/(Tidigare_värde!O174+1))*((pivå!O174+1)/(pivå!O174+1))</f>
        <v>#VALUE!</v>
      </c>
      <c r="AK175" s="153" t="e">
        <f>IF(Pilar!$B175=1,IF(pivå!P174&gt;Tidigare_värde!P174,-1,1),IF(pivå!P174&lt;Tidigare_värde!P174,-1,1))*((Tidigare_värde!P174+1)/(Tidigare_värde!P174+1))*((pivå!P174+1)/(pivå!P174+1))</f>
        <v>#VALUE!</v>
      </c>
      <c r="AL175" s="153" t="e">
        <f>IF(Pilar!$B175=1,IF(pivå!Q174&gt;Tidigare_värde!Q174,-1,1),IF(pivå!Q174&lt;Tidigare_värde!Q174,-1,1))*((Tidigare_värde!Q174+1)/(Tidigare_värde!Q174+1))*((pivå!Q174+1)/(pivå!Q174+1))</f>
        <v>#VALUE!</v>
      </c>
      <c r="AM175" s="153" t="e">
        <f>IF(Pilar!$B175=1,IF(pivå!R174&gt;Tidigare_värde!R174,-1,1),IF(pivå!R174&lt;Tidigare_värde!R174,-1,1))*((Tidigare_värde!R174+1)/(Tidigare_värde!R174+1))*((pivå!R174+1)/(pivå!R174+1))</f>
        <v>#VALUE!</v>
      </c>
      <c r="AN175" s="153" t="e">
        <f>IF(Pilar!$B175=1,IF(pivå!S174&gt;Tidigare_värde!S174,-1,1),IF(pivå!S174&lt;Tidigare_värde!S174,-1,1))*((Tidigare_värde!S174+1)/(Tidigare_värde!S174+1))*((pivå!S174+1)/(pivå!S174+1))</f>
        <v>#VALUE!</v>
      </c>
      <c r="AO175" s="153" t="e">
        <f>IF(Pilar!$B175=1,IF(pivå!T174&gt;Tidigare_värde!T174,-1,1),IF(pivå!T174&lt;Tidigare_värde!T174,-1,1))*((Tidigare_värde!T174+1)/(Tidigare_värde!T174+1))*((pivå!T174+1)/(pivå!T174+1))</f>
        <v>#VALUE!</v>
      </c>
      <c r="AP175" s="153" t="e">
        <f>IF(Pilar!$B175=1,IF(pivå!U174&gt;Tidigare_värde!U174,-1,1),IF(pivå!U174&lt;Tidigare_värde!U174,-1,1))*((Tidigare_värde!U174+1)/(Tidigare_värde!U174+1))*((pivå!U174+1)/(pivå!U174+1))</f>
        <v>#VALUE!</v>
      </c>
      <c r="AQ175" s="153" t="e">
        <f>IF(Pilar!$B175=1,IF(pivå!V174&gt;Tidigare_värde!V174,-1,1),IF(pivå!V174&lt;Tidigare_värde!V174,-1,1))*((Tidigare_värde!V174+1)/(Tidigare_värde!V174+1))*((pivå!V174+1)/(pivå!V174+1))</f>
        <v>#VALUE!</v>
      </c>
      <c r="AR175" s="153" t="e">
        <f>IF(Pilar!$B175=1,IF(pivå!W174&gt;Tidigare_värde!W174,-1,1),IF(pivå!W174&lt;Tidigare_värde!W174,-1,1))*((Tidigare_värde!W174+1)/(Tidigare_värde!W174+1))*((pivå!W174+1)/(pivå!W174+1))</f>
        <v>#VALUE!</v>
      </c>
      <c r="AS175" s="153" t="e">
        <f>IF(Pilar!$B175=1,IF(pivå!X174&gt;Tidigare_värde!X174,-1,1),IF(pivå!X174&lt;Tidigare_värde!X174,-1,1))*((Tidigare_värde!X174+1)/(Tidigare_värde!X174+1))*((pivå!X174+1)/(pivå!X174+1))</f>
        <v>#VALUE!</v>
      </c>
      <c r="AT175" s="153" t="e">
        <f>IF(Pilar!$B175=1,IF(pivå!Y174&gt;Tidigare_värde!Y174,-1,1),IF(pivå!Y174&lt;Tidigare_värde!Y174,-1,1))*((Tidigare_värde!Y174+1)/(Tidigare_värde!Y174+1))*((pivå!Y174+1)/(pivå!Y174+1))</f>
        <v>#VALUE!</v>
      </c>
      <c r="AU175" s="153" t="e">
        <f>IF(Pilar!$B175=1,IF(pivå!Z174&gt;Tidigare_värde!Z174,-1,1),IF(pivå!Z174&lt;Tidigare_värde!Z174,-1,1))*((Tidigare_värde!Z174+1)/(Tidigare_värde!Z174+1))*((pivå!Z174+1)/(pivå!Z174+1))</f>
        <v>#VALUE!</v>
      </c>
      <c r="AV175" s="153" t="e">
        <f>IF(Pilar!$B175=1,IF(pivå!AA174&gt;Tidigare_värde!AA174,-1,1),IF(pivå!AA174&lt;Tidigare_värde!AA174,-1,1))*((Tidigare_värde!AA174+1)/(Tidigare_värde!AA174+1))*((pivå!AA174+1)/(pivå!AA174+1))</f>
        <v>#VALUE!</v>
      </c>
      <c r="AW175" s="153" t="e">
        <f>IF(Pilar!$B175=1,IF(pivå!AB174&gt;Tidigare_värde!AB174,-1,1),IF(pivå!AB174&lt;Tidigare_värde!AB174,-1,1))*((Tidigare_värde!AB174+1)/(Tidigare_värde!AB174+1))*((pivå!AB174+1)/(pivå!AB174+1))</f>
        <v>#VALUE!</v>
      </c>
      <c r="AX175" s="153" t="e">
        <f>IF(Pilar!$B175=1,IF(pivå!AC174&gt;Tidigare_värde!AC174,-1,1),IF(pivå!AC174&lt;Tidigare_värde!AC174,-1,1))*((Tidigare_värde!AC174+1)/(Tidigare_värde!AC174+1))*((pivå!AC174+1)/(pivå!AC174+1))</f>
        <v>#VALUE!</v>
      </c>
      <c r="AY175" s="153" t="e">
        <f>IF(Pilar!$B175=1,IF(pivå!AD174&gt;Tidigare_värde!AD174,-1,1),IF(pivå!AD174&lt;Tidigare_värde!AD174,-1,1))*((Tidigare_värde!AD174+1)/(Tidigare_värde!AD174+1))*((pivå!AD174+1)/(pivå!AD174+1))</f>
        <v>#VALUE!</v>
      </c>
      <c r="AZ175" s="25"/>
      <c r="BA175" s="25"/>
      <c r="BB175" s="25"/>
      <c r="BC175" s="25"/>
      <c r="BD175" s="25"/>
      <c r="BE175" s="25"/>
      <c r="BF175" s="25"/>
      <c r="BG175" s="18" t="e">
        <f t="shared" si="22"/>
        <v>#DIV/0!</v>
      </c>
      <c r="BH175" s="18">
        <f t="shared" si="23"/>
        <v>8.33</v>
      </c>
      <c r="BI175" s="19">
        <f t="shared" si="29"/>
        <v>13.24</v>
      </c>
      <c r="BJ175" s="19">
        <f t="shared" si="25"/>
        <v>9.99</v>
      </c>
      <c r="BK175" s="20"/>
      <c r="BL175" s="20"/>
      <c r="BM175" s="21">
        <f t="shared" si="27"/>
        <v>16.41</v>
      </c>
      <c r="BN175" s="22">
        <f t="shared" si="28"/>
        <v>2.34</v>
      </c>
    </row>
    <row r="176" spans="1:66" ht="10.5" customHeight="1">
      <c r="A176" s="116">
        <f t="shared" si="26"/>
        <v>10.025714285714285</v>
      </c>
      <c r="B176" s="105">
        <f>pivå!I175</f>
        <v>1</v>
      </c>
      <c r="C176" s="120" t="str">
        <f>pivå!G175</f>
        <v>(tom)</v>
      </c>
      <c r="D176" s="103">
        <f>pivå!C175</f>
        <v>0</v>
      </c>
      <c r="E176" s="112">
        <f>pivå!D175</f>
        <v>0</v>
      </c>
      <c r="F176" s="15" t="str">
        <f>pivå!F175</f>
        <v>Reoperation vid ändtarmscancer</v>
      </c>
      <c r="G176" s="31">
        <f>pivå!AE175</f>
        <v>10.38</v>
      </c>
      <c r="H176" s="16">
        <f>pivå!J175</f>
        <v>9.81</v>
      </c>
      <c r="I176" s="16">
        <f>pivå!K175</f>
        <v>7.43</v>
      </c>
      <c r="J176" s="16">
        <f>pivå!L175</f>
        <v>6.9</v>
      </c>
      <c r="K176" s="16">
        <f>pivå!M175</f>
        <v>6.45</v>
      </c>
      <c r="L176" s="16">
        <f>pivå!N175</f>
        <v>12.8</v>
      </c>
      <c r="M176" s="16">
        <f>pivå!O175</f>
        <v>8.4700000000000006</v>
      </c>
      <c r="N176" s="16">
        <f>pivå!P175</f>
        <v>11.87</v>
      </c>
      <c r="O176" s="16">
        <f>pivå!Q175</f>
        <v>6.9</v>
      </c>
      <c r="P176" s="16">
        <f>pivå!R175</f>
        <v>12.9</v>
      </c>
      <c r="Q176" s="16">
        <f>pivå!S175</f>
        <v>10.210000000000001</v>
      </c>
      <c r="R176" s="16">
        <f>pivå!T175</f>
        <v>10.73</v>
      </c>
      <c r="S176" s="16">
        <f>pivå!U175</f>
        <v>12.46</v>
      </c>
      <c r="T176" s="16">
        <f>pivå!V175</f>
        <v>13.3</v>
      </c>
      <c r="U176" s="16">
        <f>pivå!W175</f>
        <v>10.82</v>
      </c>
      <c r="V176" s="16">
        <f>pivå!X175</f>
        <v>2.99</v>
      </c>
      <c r="W176" s="16">
        <f>pivå!Y175</f>
        <v>8.7899999999999991</v>
      </c>
      <c r="X176" s="16">
        <f>pivå!Z175</f>
        <v>14.29</v>
      </c>
      <c r="Y176" s="16">
        <f>pivå!AA175</f>
        <v>10.26</v>
      </c>
      <c r="Z176" s="16">
        <f>pivå!AB175</f>
        <v>9.18</v>
      </c>
      <c r="AA176" s="16">
        <f>pivå!AC175</f>
        <v>11.48</v>
      </c>
      <c r="AB176" s="136">
        <f>pivå!AD175</f>
        <v>12.5</v>
      </c>
      <c r="AC176" s="149"/>
      <c r="AD176" s="154" t="e">
        <f>IF(Pilar!$B176=1,IF(pivå!AE175&gt;Tidigare_värde!AE175,-1,1),IF(pivå!AE175&lt;Tidigare_värde!AE175,-1,1))*((Tidigare_värde!AE175+1)/(Tidigare_värde!AE175+1))*((pivå!AE175+1)/(pivå!AE175+1))</f>
        <v>#VALUE!</v>
      </c>
      <c r="AE176" s="153" t="e">
        <f>IF(Pilar!$B176=1,IF(pivå!J175&gt;Tidigare_värde!J175,-1,1),IF(pivå!J175&lt;Tidigare_värde!J175,-1,1))*((Tidigare_värde!J175+1)/(Tidigare_värde!J175+1))*((pivå!J175+1)/(pivå!J175+1))</f>
        <v>#VALUE!</v>
      </c>
      <c r="AF176" s="153" t="e">
        <f>IF(Pilar!$B176=1,IF(pivå!K175&gt;Tidigare_värde!K175,-1,1),IF(pivå!K175&lt;Tidigare_värde!K175,-1,1))*((Tidigare_värde!K175+1)/(Tidigare_värde!K175+1))*((pivå!K175+1)/(pivå!K175+1))</f>
        <v>#VALUE!</v>
      </c>
      <c r="AG176" s="153" t="e">
        <f>IF(Pilar!$B176=1,IF(pivå!L175&gt;Tidigare_värde!L175,-1,1),IF(pivå!L175&lt;Tidigare_värde!L175,-1,1))*((Tidigare_värde!L175+1)/(Tidigare_värde!L175+1))*((pivå!L175+1)/(pivå!L175+1))</f>
        <v>#VALUE!</v>
      </c>
      <c r="AH176" s="153" t="e">
        <f>IF(Pilar!$B176=1,IF(pivå!M175&gt;Tidigare_värde!M175,-1,1),IF(pivå!M175&lt;Tidigare_värde!M175,-1,1))*((Tidigare_värde!M175+1)/(Tidigare_värde!M175+1))*((pivå!M175+1)/(pivå!M175+1))</f>
        <v>#VALUE!</v>
      </c>
      <c r="AI176" s="153" t="e">
        <f>IF(Pilar!$B176=1,IF(pivå!N175&gt;Tidigare_värde!N175,-1,1),IF(pivå!N175&lt;Tidigare_värde!N175,-1,1))*((Tidigare_värde!N175+1)/(Tidigare_värde!N175+1))*((pivå!N175+1)/(pivå!N175+1))</f>
        <v>#VALUE!</v>
      </c>
      <c r="AJ176" s="153" t="e">
        <f>IF(Pilar!$B176=1,IF(pivå!O175&gt;Tidigare_värde!O175,-1,1),IF(pivå!O175&lt;Tidigare_värde!O175,-1,1))*((Tidigare_värde!O175+1)/(Tidigare_värde!O175+1))*((pivå!O175+1)/(pivå!O175+1))</f>
        <v>#VALUE!</v>
      </c>
      <c r="AK176" s="153" t="e">
        <f>IF(Pilar!$B176=1,IF(pivå!P175&gt;Tidigare_värde!P175,-1,1),IF(pivå!P175&lt;Tidigare_värde!P175,-1,1))*((Tidigare_värde!P175+1)/(Tidigare_värde!P175+1))*((pivå!P175+1)/(pivå!P175+1))</f>
        <v>#VALUE!</v>
      </c>
      <c r="AL176" s="153" t="e">
        <f>IF(Pilar!$B176=1,IF(pivå!Q175&gt;Tidigare_värde!Q175,-1,1),IF(pivå!Q175&lt;Tidigare_värde!Q175,-1,1))*((Tidigare_värde!Q175+1)/(Tidigare_värde!Q175+1))*((pivå!Q175+1)/(pivå!Q175+1))</f>
        <v>#VALUE!</v>
      </c>
      <c r="AM176" s="153" t="e">
        <f>IF(Pilar!$B176=1,IF(pivå!R175&gt;Tidigare_värde!R175,-1,1),IF(pivå!R175&lt;Tidigare_värde!R175,-1,1))*((Tidigare_värde!R175+1)/(Tidigare_värde!R175+1))*((pivå!R175+1)/(pivå!R175+1))</f>
        <v>#VALUE!</v>
      </c>
      <c r="AN176" s="153" t="e">
        <f>IF(Pilar!$B176=1,IF(pivå!S175&gt;Tidigare_värde!S175,-1,1),IF(pivå!S175&lt;Tidigare_värde!S175,-1,1))*((Tidigare_värde!S175+1)/(Tidigare_värde!S175+1))*((pivå!S175+1)/(pivå!S175+1))</f>
        <v>#VALUE!</v>
      </c>
      <c r="AO176" s="153" t="e">
        <f>IF(Pilar!$B176=1,IF(pivå!T175&gt;Tidigare_värde!T175,-1,1),IF(pivå!T175&lt;Tidigare_värde!T175,-1,1))*((Tidigare_värde!T175+1)/(Tidigare_värde!T175+1))*((pivå!T175+1)/(pivå!T175+1))</f>
        <v>#VALUE!</v>
      </c>
      <c r="AP176" s="153" t="e">
        <f>IF(Pilar!$B176=1,IF(pivå!U175&gt;Tidigare_värde!U175,-1,1),IF(pivå!U175&lt;Tidigare_värde!U175,-1,1))*((Tidigare_värde!U175+1)/(Tidigare_värde!U175+1))*((pivå!U175+1)/(pivå!U175+1))</f>
        <v>#VALUE!</v>
      </c>
      <c r="AQ176" s="153" t="e">
        <f>IF(Pilar!$B176=1,IF(pivå!V175&gt;Tidigare_värde!V175,-1,1),IF(pivå!V175&lt;Tidigare_värde!V175,-1,1))*((Tidigare_värde!V175+1)/(Tidigare_värde!V175+1))*((pivå!V175+1)/(pivå!V175+1))</f>
        <v>#VALUE!</v>
      </c>
      <c r="AR176" s="153" t="e">
        <f>IF(Pilar!$B176=1,IF(pivå!W175&gt;Tidigare_värde!W175,-1,1),IF(pivå!W175&lt;Tidigare_värde!W175,-1,1))*((Tidigare_värde!W175+1)/(Tidigare_värde!W175+1))*((pivå!W175+1)/(pivå!W175+1))</f>
        <v>#VALUE!</v>
      </c>
      <c r="AS176" s="153" t="e">
        <f>IF(Pilar!$B176=1,IF(pivå!X175&gt;Tidigare_värde!X175,-1,1),IF(pivå!X175&lt;Tidigare_värde!X175,-1,1))*((Tidigare_värde!X175+1)/(Tidigare_värde!X175+1))*((pivå!X175+1)/(pivå!X175+1))</f>
        <v>#VALUE!</v>
      </c>
      <c r="AT176" s="153" t="e">
        <f>IF(Pilar!$B176=1,IF(pivå!Y175&gt;Tidigare_värde!Y175,-1,1),IF(pivå!Y175&lt;Tidigare_värde!Y175,-1,1))*((Tidigare_värde!Y175+1)/(Tidigare_värde!Y175+1))*((pivå!Y175+1)/(pivå!Y175+1))</f>
        <v>#VALUE!</v>
      </c>
      <c r="AU176" s="153" t="e">
        <f>IF(Pilar!$B176=1,IF(pivå!Z175&gt;Tidigare_värde!Z175,-1,1),IF(pivå!Z175&lt;Tidigare_värde!Z175,-1,1))*((Tidigare_värde!Z175+1)/(Tidigare_värde!Z175+1))*((pivå!Z175+1)/(pivå!Z175+1))</f>
        <v>#VALUE!</v>
      </c>
      <c r="AV176" s="153" t="e">
        <f>IF(Pilar!$B176=1,IF(pivå!AA175&gt;Tidigare_värde!AA175,-1,1),IF(pivå!AA175&lt;Tidigare_värde!AA175,-1,1))*((Tidigare_värde!AA175+1)/(Tidigare_värde!AA175+1))*((pivå!AA175+1)/(pivå!AA175+1))</f>
        <v>#VALUE!</v>
      </c>
      <c r="AW176" s="153" t="e">
        <f>IF(Pilar!$B176=1,IF(pivå!AB175&gt;Tidigare_värde!AB175,-1,1),IF(pivå!AB175&lt;Tidigare_värde!AB175,-1,1))*((Tidigare_värde!AB175+1)/(Tidigare_värde!AB175+1))*((pivå!AB175+1)/(pivå!AB175+1))</f>
        <v>#VALUE!</v>
      </c>
      <c r="AX176" s="153" t="e">
        <f>IF(Pilar!$B176=1,IF(pivå!AC175&gt;Tidigare_värde!AC175,-1,1),IF(pivå!AC175&lt;Tidigare_värde!AC175,-1,1))*((Tidigare_värde!AC175+1)/(Tidigare_värde!AC175+1))*((pivå!AC175+1)/(pivå!AC175+1))</f>
        <v>#VALUE!</v>
      </c>
      <c r="AY176" s="153" t="e">
        <f>IF(Pilar!$B176=1,IF(pivå!AD175&gt;Tidigare_värde!AD175,-1,1),IF(pivå!AD175&lt;Tidigare_värde!AD175,-1,1))*((Tidigare_värde!AD175+1)/(Tidigare_värde!AD175+1))*((pivå!AD175+1)/(pivå!AD175+1))</f>
        <v>#VALUE!</v>
      </c>
      <c r="AZ176" s="25"/>
      <c r="BA176" s="25"/>
      <c r="BB176" s="25"/>
      <c r="BC176" s="25"/>
      <c r="BD176" s="25"/>
      <c r="BE176" s="25"/>
      <c r="BF176" s="25"/>
      <c r="BG176" s="18" t="e">
        <f t="shared" si="22"/>
        <v>#DIV/0!</v>
      </c>
      <c r="BH176" s="18">
        <f t="shared" si="23"/>
        <v>8.7899999999999991</v>
      </c>
      <c r="BI176" s="19">
        <f t="shared" si="29"/>
        <v>11.48</v>
      </c>
      <c r="BJ176" s="19">
        <f t="shared" si="25"/>
        <v>9.18</v>
      </c>
      <c r="BK176" s="20"/>
      <c r="BL176" s="20"/>
      <c r="BM176" s="21">
        <f t="shared" si="27"/>
        <v>14.29</v>
      </c>
      <c r="BN176" s="22">
        <f t="shared" si="28"/>
        <v>2.99</v>
      </c>
    </row>
    <row r="177" spans="1:67" ht="10.5" customHeight="1">
      <c r="A177" s="116">
        <f t="shared" si="26"/>
        <v>70.869047619047606</v>
      </c>
      <c r="B177" s="105">
        <f>pivå!I176</f>
        <v>0</v>
      </c>
      <c r="C177" s="120" t="str">
        <f>pivå!G176</f>
        <v>Ändrad</v>
      </c>
      <c r="D177" s="103">
        <f>pivå!C176</f>
        <v>0</v>
      </c>
      <c r="E177" s="112">
        <f>pivå!D176</f>
        <v>89</v>
      </c>
      <c r="F177" s="15" t="str">
        <f>pivå!F176</f>
        <v>Kurativ behandling vid prostatacancer</v>
      </c>
      <c r="G177" s="31">
        <f>pivå!AE176</f>
        <v>71.31</v>
      </c>
      <c r="H177" s="16">
        <f>pivå!J176</f>
        <v>68.739999999999995</v>
      </c>
      <c r="I177" s="16">
        <f>pivå!K176</f>
        <v>74.709999999999994</v>
      </c>
      <c r="J177" s="16">
        <f>pivå!L176</f>
        <v>68.239999999999995</v>
      </c>
      <c r="K177" s="16">
        <f>pivå!M176</f>
        <v>69.650000000000006</v>
      </c>
      <c r="L177" s="16">
        <f>pivå!N176</f>
        <v>73.86</v>
      </c>
      <c r="M177" s="16">
        <f>pivå!O176</f>
        <v>74.709999999999994</v>
      </c>
      <c r="N177" s="16">
        <f>pivå!P176</f>
        <v>83.38</v>
      </c>
      <c r="O177" s="16">
        <f>pivå!Q176</f>
        <v>68.97</v>
      </c>
      <c r="P177" s="16">
        <f>pivå!R176</f>
        <v>76.92</v>
      </c>
      <c r="Q177" s="16">
        <f>pivå!S176</f>
        <v>78.31</v>
      </c>
      <c r="R177" s="16">
        <f>pivå!T176</f>
        <v>60.09</v>
      </c>
      <c r="S177" s="16">
        <f>pivå!U176</f>
        <v>68.319999999999993</v>
      </c>
      <c r="T177" s="16">
        <f>pivå!V176</f>
        <v>61.3</v>
      </c>
      <c r="U177" s="16">
        <f>pivå!W176</f>
        <v>76.88</v>
      </c>
      <c r="V177" s="16">
        <f>pivå!X176</f>
        <v>73.680000000000007</v>
      </c>
      <c r="W177" s="16">
        <f>pivå!Y176</f>
        <v>75.52</v>
      </c>
      <c r="X177" s="16">
        <f>pivå!Z176</f>
        <v>68.510000000000005</v>
      </c>
      <c r="Y177" s="16">
        <f>pivå!AA176</f>
        <v>69.23</v>
      </c>
      <c r="Z177" s="16">
        <f>pivå!AB176</f>
        <v>58.58</v>
      </c>
      <c r="AA177" s="16">
        <f>pivå!AC176</f>
        <v>75.61</v>
      </c>
      <c r="AB177" s="136">
        <f>pivå!AD176</f>
        <v>63.04</v>
      </c>
      <c r="AC177" s="149"/>
      <c r="AD177" s="154" t="e">
        <f>IF(Pilar!$B177=1,IF(pivå!AE176&gt;Tidigare_värde!AE176,-1,1),IF(pivå!AE176&lt;Tidigare_värde!AE176,-1,1))*((Tidigare_värde!AE176+1)/(Tidigare_värde!AE176+1))*((pivå!AE176+1)/(pivå!AE176+1))</f>
        <v>#VALUE!</v>
      </c>
      <c r="AE177" s="153" t="e">
        <f>IF(Pilar!$B177=1,IF(pivå!J176&gt;Tidigare_värde!J176,-1,1),IF(pivå!J176&lt;Tidigare_värde!J176,-1,1))*((Tidigare_värde!J176+1)/(Tidigare_värde!J176+1))*((pivå!J176+1)/(pivå!J176+1))</f>
        <v>#VALUE!</v>
      </c>
      <c r="AF177" s="153" t="e">
        <f>IF(Pilar!$B177=1,IF(pivå!K176&gt;Tidigare_värde!K176,-1,1),IF(pivå!K176&lt;Tidigare_värde!K176,-1,1))*((Tidigare_värde!K176+1)/(Tidigare_värde!K176+1))*((pivå!K176+1)/(pivå!K176+1))</f>
        <v>#VALUE!</v>
      </c>
      <c r="AG177" s="153" t="e">
        <f>IF(Pilar!$B177=1,IF(pivå!L176&gt;Tidigare_värde!L176,-1,1),IF(pivå!L176&lt;Tidigare_värde!L176,-1,1))*((Tidigare_värde!L176+1)/(Tidigare_värde!L176+1))*((pivå!L176+1)/(pivå!L176+1))</f>
        <v>#VALUE!</v>
      </c>
      <c r="AH177" s="153" t="e">
        <f>IF(Pilar!$B177=1,IF(pivå!M176&gt;Tidigare_värde!M176,-1,1),IF(pivå!M176&lt;Tidigare_värde!M176,-1,1))*((Tidigare_värde!M176+1)/(Tidigare_värde!M176+1))*((pivå!M176+1)/(pivå!M176+1))</f>
        <v>#VALUE!</v>
      </c>
      <c r="AI177" s="153" t="e">
        <f>IF(Pilar!$B177=1,IF(pivå!N176&gt;Tidigare_värde!N176,-1,1),IF(pivå!N176&lt;Tidigare_värde!N176,-1,1))*((Tidigare_värde!N176+1)/(Tidigare_värde!N176+1))*((pivå!N176+1)/(pivå!N176+1))</f>
        <v>#VALUE!</v>
      </c>
      <c r="AJ177" s="153" t="e">
        <f>IF(Pilar!$B177=1,IF(pivå!O176&gt;Tidigare_värde!O176,-1,1),IF(pivå!O176&lt;Tidigare_värde!O176,-1,1))*((Tidigare_värde!O176+1)/(Tidigare_värde!O176+1))*((pivå!O176+1)/(pivå!O176+1))</f>
        <v>#VALUE!</v>
      </c>
      <c r="AK177" s="153" t="e">
        <f>IF(Pilar!$B177=1,IF(pivå!P176&gt;Tidigare_värde!P176,-1,1),IF(pivå!P176&lt;Tidigare_värde!P176,-1,1))*((Tidigare_värde!P176+1)/(Tidigare_värde!P176+1))*((pivå!P176+1)/(pivå!P176+1))</f>
        <v>#VALUE!</v>
      </c>
      <c r="AL177" s="153" t="e">
        <f>IF(Pilar!$B177=1,IF(pivå!Q176&gt;Tidigare_värde!Q176,-1,1),IF(pivå!Q176&lt;Tidigare_värde!Q176,-1,1))*((Tidigare_värde!Q176+1)/(Tidigare_värde!Q176+1))*((pivå!Q176+1)/(pivå!Q176+1))</f>
        <v>#VALUE!</v>
      </c>
      <c r="AM177" s="153" t="e">
        <f>IF(Pilar!$B177=1,IF(pivå!R176&gt;Tidigare_värde!R176,-1,1),IF(pivå!R176&lt;Tidigare_värde!R176,-1,1))*((Tidigare_värde!R176+1)/(Tidigare_värde!R176+1))*((pivå!R176+1)/(pivå!R176+1))</f>
        <v>#VALUE!</v>
      </c>
      <c r="AN177" s="153" t="e">
        <f>IF(Pilar!$B177=1,IF(pivå!S176&gt;Tidigare_värde!S176,-1,1),IF(pivå!S176&lt;Tidigare_värde!S176,-1,1))*((Tidigare_värde!S176+1)/(Tidigare_värde!S176+1))*((pivå!S176+1)/(pivå!S176+1))</f>
        <v>#VALUE!</v>
      </c>
      <c r="AO177" s="153" t="e">
        <f>IF(Pilar!$B177=1,IF(pivå!T176&gt;Tidigare_värde!T176,-1,1),IF(pivå!T176&lt;Tidigare_värde!T176,-1,1))*((Tidigare_värde!T176+1)/(Tidigare_värde!T176+1))*((pivå!T176+1)/(pivå!T176+1))</f>
        <v>#VALUE!</v>
      </c>
      <c r="AP177" s="153" t="e">
        <f>IF(Pilar!$B177=1,IF(pivå!U176&gt;Tidigare_värde!U176,-1,1),IF(pivå!U176&lt;Tidigare_värde!U176,-1,1))*((Tidigare_värde!U176+1)/(Tidigare_värde!U176+1))*((pivå!U176+1)/(pivå!U176+1))</f>
        <v>#VALUE!</v>
      </c>
      <c r="AQ177" s="153" t="e">
        <f>IF(Pilar!$B177=1,IF(pivå!V176&gt;Tidigare_värde!V176,-1,1),IF(pivå!V176&lt;Tidigare_värde!V176,-1,1))*((Tidigare_värde!V176+1)/(Tidigare_värde!V176+1))*((pivå!V176+1)/(pivå!V176+1))</f>
        <v>#VALUE!</v>
      </c>
      <c r="AR177" s="153" t="e">
        <f>IF(Pilar!$B177=1,IF(pivå!W176&gt;Tidigare_värde!W176,-1,1),IF(pivå!W176&lt;Tidigare_värde!W176,-1,1))*((Tidigare_värde!W176+1)/(Tidigare_värde!W176+1))*((pivå!W176+1)/(pivå!W176+1))</f>
        <v>#VALUE!</v>
      </c>
      <c r="AS177" s="153" t="e">
        <f>IF(Pilar!$B177=1,IF(pivå!X176&gt;Tidigare_värde!X176,-1,1),IF(pivå!X176&lt;Tidigare_värde!X176,-1,1))*((Tidigare_värde!X176+1)/(Tidigare_värde!X176+1))*((pivå!X176+1)/(pivå!X176+1))</f>
        <v>#VALUE!</v>
      </c>
      <c r="AT177" s="153" t="e">
        <f>IF(Pilar!$B177=1,IF(pivå!Y176&gt;Tidigare_värde!Y176,-1,1),IF(pivå!Y176&lt;Tidigare_värde!Y176,-1,1))*((Tidigare_värde!Y176+1)/(Tidigare_värde!Y176+1))*((pivå!Y176+1)/(pivå!Y176+1))</f>
        <v>#VALUE!</v>
      </c>
      <c r="AU177" s="153" t="e">
        <f>IF(Pilar!$B177=1,IF(pivå!Z176&gt;Tidigare_värde!Z176,-1,1),IF(pivå!Z176&lt;Tidigare_värde!Z176,-1,1))*((Tidigare_värde!Z176+1)/(Tidigare_värde!Z176+1))*((pivå!Z176+1)/(pivå!Z176+1))</f>
        <v>#VALUE!</v>
      </c>
      <c r="AV177" s="153" t="e">
        <f>IF(Pilar!$B177=1,IF(pivå!AA176&gt;Tidigare_värde!AA176,-1,1),IF(pivå!AA176&lt;Tidigare_värde!AA176,-1,1))*((Tidigare_värde!AA176+1)/(Tidigare_värde!AA176+1))*((pivå!AA176+1)/(pivå!AA176+1))</f>
        <v>#VALUE!</v>
      </c>
      <c r="AW177" s="153" t="e">
        <f>IF(Pilar!$B177=1,IF(pivå!AB176&gt;Tidigare_värde!AB176,-1,1),IF(pivå!AB176&lt;Tidigare_värde!AB176,-1,1))*((Tidigare_värde!AB176+1)/(Tidigare_värde!AB176+1))*((pivå!AB176+1)/(pivå!AB176+1))</f>
        <v>#VALUE!</v>
      </c>
      <c r="AX177" s="153" t="e">
        <f>IF(Pilar!$B177=1,IF(pivå!AC176&gt;Tidigare_värde!AC176,-1,1),IF(pivå!AC176&lt;Tidigare_värde!AC176,-1,1))*((Tidigare_värde!AC176+1)/(Tidigare_värde!AC176+1))*((pivå!AC176+1)/(pivå!AC176+1))</f>
        <v>#VALUE!</v>
      </c>
      <c r="AY177" s="153" t="e">
        <f>IF(Pilar!$B177=1,IF(pivå!AD176&gt;Tidigare_värde!AD176,-1,1),IF(pivå!AD176&lt;Tidigare_värde!AD176,-1,1))*((Tidigare_värde!AD176+1)/(Tidigare_värde!AD176+1))*((pivå!AD176+1)/(pivå!AD176+1))</f>
        <v>#VALUE!</v>
      </c>
      <c r="AZ177" s="25"/>
      <c r="BA177" s="25"/>
      <c r="BB177" s="25"/>
      <c r="BC177" s="25"/>
      <c r="BD177" s="25"/>
      <c r="BE177" s="25"/>
      <c r="BF177" s="25"/>
      <c r="BG177" s="18">
        <f t="shared" si="22"/>
        <v>74.709999999999994</v>
      </c>
      <c r="BH177" s="18" t="e">
        <f t="shared" si="23"/>
        <v>#DIV/0!</v>
      </c>
      <c r="BI177" s="19">
        <f t="shared" si="29"/>
        <v>74.709999999999994</v>
      </c>
      <c r="BJ177" s="19">
        <f t="shared" si="25"/>
        <v>68.739999999999995</v>
      </c>
      <c r="BK177" s="20"/>
      <c r="BL177" s="20"/>
      <c r="BM177" s="21">
        <f t="shared" si="27"/>
        <v>83.38</v>
      </c>
      <c r="BN177" s="22">
        <f t="shared" si="28"/>
        <v>58.58</v>
      </c>
      <c r="BO177" s="2" t="s">
        <v>1939</v>
      </c>
    </row>
    <row r="178" spans="1:67" ht="10.5" customHeight="1">
      <c r="A178" s="116" t="e">
        <f t="shared" si="26"/>
        <v>#DIV/0!</v>
      </c>
      <c r="B178" s="105">
        <f>pivå!I177</f>
        <v>1</v>
      </c>
      <c r="C178" s="120" t="str">
        <f>pivå!G177</f>
        <v>Ändrad</v>
      </c>
      <c r="D178" s="103">
        <f>pivå!C177</f>
        <v>0</v>
      </c>
      <c r="E178" s="112">
        <f>pivå!D177</f>
        <v>90</v>
      </c>
      <c r="F178" s="15" t="str">
        <f>pivå!F177</f>
        <v>Tid till behandlingsbeslut vid ÖNH-tumör</v>
      </c>
      <c r="G178" s="248"/>
      <c r="H178" s="249"/>
      <c r="I178" s="249"/>
      <c r="J178" s="249"/>
      <c r="K178" s="249"/>
      <c r="L178" s="249"/>
      <c r="M178" s="250"/>
      <c r="N178" s="249"/>
      <c r="O178" s="250"/>
      <c r="P178" s="249"/>
      <c r="Q178" s="249"/>
      <c r="R178" s="250"/>
      <c r="S178" s="249"/>
      <c r="T178" s="250"/>
      <c r="U178" s="250"/>
      <c r="V178" s="249"/>
      <c r="W178" s="249"/>
      <c r="X178" s="249"/>
      <c r="Y178" s="249"/>
      <c r="Z178" s="250"/>
      <c r="AA178" s="250"/>
      <c r="AB178" s="251"/>
      <c r="AC178" s="150"/>
      <c r="AD178" s="154" t="e">
        <f>IF(Pilar!$B178=1,IF(pivå!AE177&gt;Tidigare_värde!AE177,-1,1),IF(pivå!AE177&lt;Tidigare_värde!AE177,-1,1))*((Tidigare_värde!AE177+1)/(Tidigare_värde!AE177+1))*((pivå!AE177+1)/(pivå!AE177+1))</f>
        <v>#VALUE!</v>
      </c>
      <c r="AE178" s="153" t="e">
        <f>IF(Pilar!$B178=1,IF(pivå!J177&gt;Tidigare_värde!J177,-1,1),IF(pivå!J177&lt;Tidigare_värde!J177,-1,1))*((Tidigare_värde!J177+1)/(Tidigare_värde!J177+1))*((pivå!J177+1)/(pivå!J177+1))</f>
        <v>#VALUE!</v>
      </c>
      <c r="AF178" s="153" t="e">
        <f>IF(Pilar!$B178=1,IF(pivå!K177&gt;Tidigare_värde!K177,-1,1),IF(pivå!K177&lt;Tidigare_värde!K177,-1,1))*((Tidigare_värde!K177+1)/(Tidigare_värde!K177+1))*((pivå!K177+1)/(pivå!K177+1))</f>
        <v>#VALUE!</v>
      </c>
      <c r="AG178" s="153" t="e">
        <f>IF(Pilar!$B178=1,IF(pivå!L177&gt;Tidigare_värde!L177,-1,1),IF(pivå!L177&lt;Tidigare_värde!L177,-1,1))*((Tidigare_värde!L177+1)/(Tidigare_värde!L177+1))*((pivå!L177+1)/(pivå!L177+1))</f>
        <v>#VALUE!</v>
      </c>
      <c r="AH178" s="153" t="e">
        <f>IF(Pilar!$B178=1,IF(pivå!M177&gt;Tidigare_värde!M177,-1,1),IF(pivå!M177&lt;Tidigare_värde!M177,-1,1))*((Tidigare_värde!M177+1)/(Tidigare_värde!M177+1))*((pivå!M177+1)/(pivå!M177+1))</f>
        <v>#VALUE!</v>
      </c>
      <c r="AI178" s="153" t="e">
        <f>IF(Pilar!$B178=1,IF(pivå!N177&gt;Tidigare_värde!N177,-1,1),IF(pivå!N177&lt;Tidigare_värde!N177,-1,1))*((Tidigare_värde!N177+1)/(Tidigare_värde!N177+1))*((pivå!N177+1)/(pivå!N177+1))</f>
        <v>#VALUE!</v>
      </c>
      <c r="AJ178" s="153" t="e">
        <f>IF(Pilar!$B178=1,IF(pivå!O177&gt;Tidigare_värde!O177,-1,1),IF(pivå!O177&lt;Tidigare_värde!O177,-1,1))*((Tidigare_värde!O177+1)/(Tidigare_värde!O177+1))*((pivå!O177+1)/(pivå!O177+1))</f>
        <v>#VALUE!</v>
      </c>
      <c r="AK178" s="153" t="e">
        <f>IF(Pilar!$B178=1,IF(pivå!P177&gt;Tidigare_värde!P177,-1,1),IF(pivå!P177&lt;Tidigare_värde!P177,-1,1))*((Tidigare_värde!P177+1)/(Tidigare_värde!P177+1))*((pivå!P177+1)/(pivå!P177+1))</f>
        <v>#VALUE!</v>
      </c>
      <c r="AL178" s="153" t="e">
        <f>IF(Pilar!$B178=1,IF(pivå!Q177&gt;Tidigare_värde!Q177,-1,1),IF(pivå!Q177&lt;Tidigare_värde!Q177,-1,1))*((Tidigare_värde!Q177+1)/(Tidigare_värde!Q177+1))*((pivå!Q177+1)/(pivå!Q177+1))</f>
        <v>#VALUE!</v>
      </c>
      <c r="AM178" s="153" t="e">
        <f>IF(Pilar!$B178=1,IF(pivå!R177&gt;Tidigare_värde!R177,-1,1),IF(pivå!R177&lt;Tidigare_värde!R177,-1,1))*((Tidigare_värde!R177+1)/(Tidigare_värde!R177+1))*((pivå!R177+1)/(pivå!R177+1))</f>
        <v>#VALUE!</v>
      </c>
      <c r="AN178" s="153" t="e">
        <f>IF(Pilar!$B178=1,IF(pivå!S177&gt;Tidigare_värde!S177,-1,1),IF(pivå!S177&lt;Tidigare_värde!S177,-1,1))*((Tidigare_värde!S177+1)/(Tidigare_värde!S177+1))*((pivå!S177+1)/(pivå!S177+1))</f>
        <v>#VALUE!</v>
      </c>
      <c r="AO178" s="153" t="e">
        <f>IF(Pilar!$B178=1,IF(pivå!T177&gt;Tidigare_värde!T177,-1,1),IF(pivå!T177&lt;Tidigare_värde!T177,-1,1))*((Tidigare_värde!T177+1)/(Tidigare_värde!T177+1))*((pivå!T177+1)/(pivå!T177+1))</f>
        <v>#VALUE!</v>
      </c>
      <c r="AP178" s="153" t="e">
        <f>IF(Pilar!$B178=1,IF(pivå!U177&gt;Tidigare_värde!U177,-1,1),IF(pivå!U177&lt;Tidigare_värde!U177,-1,1))*((Tidigare_värde!U177+1)/(Tidigare_värde!U177+1))*((pivå!U177+1)/(pivå!U177+1))</f>
        <v>#VALUE!</v>
      </c>
      <c r="AQ178" s="153" t="e">
        <f>IF(Pilar!$B178=1,IF(pivå!V177&gt;Tidigare_värde!V177,-1,1),IF(pivå!V177&lt;Tidigare_värde!V177,-1,1))*((Tidigare_värde!V177+1)/(Tidigare_värde!V177+1))*((pivå!V177+1)/(pivå!V177+1))</f>
        <v>#VALUE!</v>
      </c>
      <c r="AR178" s="153" t="e">
        <f>IF(Pilar!$B178=1,IF(pivå!W177&gt;Tidigare_värde!W177,-1,1),IF(pivå!W177&lt;Tidigare_värde!W177,-1,1))*((Tidigare_värde!W177+1)/(Tidigare_värde!W177+1))*((pivå!W177+1)/(pivå!W177+1))</f>
        <v>#VALUE!</v>
      </c>
      <c r="AS178" s="153" t="e">
        <f>IF(Pilar!$B178=1,IF(pivå!X177&gt;Tidigare_värde!X177,-1,1),IF(pivå!X177&lt;Tidigare_värde!X177,-1,1))*((Tidigare_värde!X177+1)/(Tidigare_värde!X177+1))*((pivå!X177+1)/(pivå!X177+1))</f>
        <v>#VALUE!</v>
      </c>
      <c r="AT178" s="153" t="e">
        <f>IF(Pilar!$B178=1,IF(pivå!Y177&gt;Tidigare_värde!Y177,-1,1),IF(pivå!Y177&lt;Tidigare_värde!Y177,-1,1))*((Tidigare_värde!Y177+1)/(Tidigare_värde!Y177+1))*((pivå!Y177+1)/(pivå!Y177+1))</f>
        <v>#VALUE!</v>
      </c>
      <c r="AU178" s="153" t="e">
        <f>IF(Pilar!$B178=1,IF(pivå!Z177&gt;Tidigare_värde!Z177,-1,1),IF(pivå!Z177&lt;Tidigare_värde!Z177,-1,1))*((Tidigare_värde!Z177+1)/(Tidigare_värde!Z177+1))*((pivå!Z177+1)/(pivå!Z177+1))</f>
        <v>#VALUE!</v>
      </c>
      <c r="AV178" s="153" t="e">
        <f>IF(Pilar!$B178=1,IF(pivå!AA177&gt;Tidigare_värde!AA177,-1,1),IF(pivå!AA177&lt;Tidigare_värde!AA177,-1,1))*((Tidigare_värde!AA177+1)/(Tidigare_värde!AA177+1))*((pivå!AA177+1)/(pivå!AA177+1))</f>
        <v>#VALUE!</v>
      </c>
      <c r="AW178" s="153" t="e">
        <f>IF(Pilar!$B178=1,IF(pivå!AB177&gt;Tidigare_värde!AB177,-1,1),IF(pivå!AB177&lt;Tidigare_värde!AB177,-1,1))*((Tidigare_värde!AB177+1)/(Tidigare_värde!AB177+1))*((pivå!AB177+1)/(pivå!AB177+1))</f>
        <v>#VALUE!</v>
      </c>
      <c r="AX178" s="153" t="e">
        <f>IF(Pilar!$B178=1,IF(pivå!AC177&gt;Tidigare_värde!AC177,-1,1),IF(pivå!AC177&lt;Tidigare_värde!AC177,-1,1))*((Tidigare_värde!AC177+1)/(Tidigare_värde!AC177+1))*((pivå!AC177+1)/(pivå!AC177+1))</f>
        <v>#VALUE!</v>
      </c>
      <c r="AY178" s="153" t="e">
        <f>IF(Pilar!$B178=1,IF(pivå!AD177&gt;Tidigare_värde!AD177,-1,1),IF(pivå!AD177&lt;Tidigare_värde!AD177,-1,1))*((Tidigare_värde!AD177+1)/(Tidigare_värde!AD177+1))*((pivå!AD177+1)/(pivå!AD177+1))</f>
        <v>#VALUE!</v>
      </c>
      <c r="AZ178" s="25"/>
      <c r="BA178" s="25"/>
      <c r="BB178" s="25"/>
      <c r="BC178" s="25"/>
      <c r="BD178" s="25"/>
      <c r="BE178" s="25"/>
      <c r="BF178" s="25"/>
      <c r="BG178" s="18" t="e">
        <f t="shared" si="22"/>
        <v>#DIV/0!</v>
      </c>
      <c r="BH178" s="18" t="e">
        <f t="shared" si="23"/>
        <v>#NUM!</v>
      </c>
      <c r="BI178" s="41">
        <v>90.5</v>
      </c>
      <c r="BJ178" s="19" t="e">
        <f t="shared" si="25"/>
        <v>#NUM!</v>
      </c>
      <c r="BK178" s="20"/>
      <c r="BL178" s="20"/>
      <c r="BM178" s="21">
        <f t="shared" si="27"/>
        <v>0</v>
      </c>
      <c r="BN178" s="22">
        <f t="shared" si="28"/>
        <v>0</v>
      </c>
    </row>
    <row r="179" spans="1:67" ht="10.5" customHeight="1">
      <c r="A179" s="116">
        <f t="shared" si="26"/>
        <v>8.9200652380952388</v>
      </c>
      <c r="B179" s="105">
        <f>pivå!I178</f>
        <v>1</v>
      </c>
      <c r="C179" s="120" t="str">
        <f>pivå!G178</f>
        <v>(tom)</v>
      </c>
      <c r="D179" s="103" t="str">
        <f>pivå!C178</f>
        <v>Psykiatrisk vård</v>
      </c>
      <c r="E179" s="112">
        <f>pivå!D178</f>
        <v>91</v>
      </c>
      <c r="F179" s="15" t="str">
        <f>pivå!F178</f>
        <v>Självmord i befolkningen. Kvinnor</v>
      </c>
      <c r="G179" s="31">
        <f>pivå!AE178</f>
        <v>9.3155199999999994</v>
      </c>
      <c r="H179" s="16">
        <f>pivå!J178</f>
        <v>10.413270000000001</v>
      </c>
      <c r="I179" s="16">
        <f>pivå!K178</f>
        <v>9.6377799999999993</v>
      </c>
      <c r="J179" s="16">
        <f>pivå!L178</f>
        <v>8.5958500000000004</v>
      </c>
      <c r="K179" s="16">
        <f>pivå!M178</f>
        <v>8.1494599999999995</v>
      </c>
      <c r="L179" s="16">
        <f>pivå!N178</f>
        <v>7.80105</v>
      </c>
      <c r="M179" s="16">
        <f>pivå!O178</f>
        <v>7.3170299999999999</v>
      </c>
      <c r="N179" s="16">
        <f>pivå!P178</f>
        <v>8.4888300000000001</v>
      </c>
      <c r="O179" s="16">
        <f>pivå!Q178</f>
        <v>8.0658700000000003</v>
      </c>
      <c r="P179" s="16">
        <f>pivå!R178</f>
        <v>8.1536399999999993</v>
      </c>
      <c r="Q179" s="16">
        <f>pivå!S178</f>
        <v>10.830410000000001</v>
      </c>
      <c r="R179" s="16">
        <f>pivå!T178</f>
        <v>10.1737</v>
      </c>
      <c r="S179" s="16">
        <f>pivå!U178</f>
        <v>8.8349299999999999</v>
      </c>
      <c r="T179" s="16">
        <f>pivå!V178</f>
        <v>9.2208199999999998</v>
      </c>
      <c r="U179" s="16">
        <f>pivå!W178</f>
        <v>8.9562399999999993</v>
      </c>
      <c r="V179" s="16">
        <f>pivå!X178</f>
        <v>8.9831599999999998</v>
      </c>
      <c r="W179" s="16">
        <f>pivå!Y178</f>
        <v>8.0046900000000001</v>
      </c>
      <c r="X179" s="16">
        <f>pivå!Z178</f>
        <v>9.4517000000000007</v>
      </c>
      <c r="Y179" s="16">
        <f>pivå!AA178</f>
        <v>10.606769999999999</v>
      </c>
      <c r="Z179" s="16">
        <f>pivå!AB178</f>
        <v>10.86295</v>
      </c>
      <c r="AA179" s="16">
        <f>pivå!AC178</f>
        <v>6.9774599999999998</v>
      </c>
      <c r="AB179" s="136">
        <f>pivå!AD178</f>
        <v>7.7957599999999996</v>
      </c>
      <c r="AC179" s="149"/>
      <c r="AD179" s="154" t="e">
        <f>IF(Pilar!$B179=1,IF(pivå!AE178&gt;Tidigare_värde!AE178,-1,1),IF(pivå!AE178&lt;Tidigare_värde!AE178,-1,1))*((Tidigare_värde!AE178+1)/(Tidigare_värde!AE178+1))*((pivå!AE178+1)/(pivå!AE178+1))</f>
        <v>#VALUE!</v>
      </c>
      <c r="AE179" s="153" t="e">
        <f>IF(Pilar!$B179=1,IF(pivå!J178&gt;Tidigare_värde!J178,-1,1),IF(pivå!J178&lt;Tidigare_värde!J178,-1,1))*((Tidigare_värde!J178+1)/(Tidigare_värde!J178+1))*((pivå!J178+1)/(pivå!J178+1))</f>
        <v>#VALUE!</v>
      </c>
      <c r="AF179" s="153" t="e">
        <f>IF(Pilar!$B179=1,IF(pivå!K178&gt;Tidigare_värde!K178,-1,1),IF(pivå!K178&lt;Tidigare_värde!K178,-1,1))*((Tidigare_värde!K178+1)/(Tidigare_värde!K178+1))*((pivå!K178+1)/(pivå!K178+1))</f>
        <v>#VALUE!</v>
      </c>
      <c r="AG179" s="153" t="e">
        <f>IF(Pilar!$B179=1,IF(pivå!L178&gt;Tidigare_värde!L178,-1,1),IF(pivå!L178&lt;Tidigare_värde!L178,-1,1))*((Tidigare_värde!L178+1)/(Tidigare_värde!L178+1))*((pivå!L178+1)/(pivå!L178+1))</f>
        <v>#VALUE!</v>
      </c>
      <c r="AH179" s="153" t="e">
        <f>IF(Pilar!$B179=1,IF(pivå!M178&gt;Tidigare_värde!M178,-1,1),IF(pivå!M178&lt;Tidigare_värde!M178,-1,1))*((Tidigare_värde!M178+1)/(Tidigare_värde!M178+1))*((pivå!M178+1)/(pivå!M178+1))</f>
        <v>#VALUE!</v>
      </c>
      <c r="AI179" s="153" t="e">
        <f>IF(Pilar!$B179=1,IF(pivå!N178&gt;Tidigare_värde!N178,-1,1),IF(pivå!N178&lt;Tidigare_värde!N178,-1,1))*((Tidigare_värde!N178+1)/(Tidigare_värde!N178+1))*((pivå!N178+1)/(pivå!N178+1))</f>
        <v>#VALUE!</v>
      </c>
      <c r="AJ179" s="153" t="e">
        <f>IF(Pilar!$B179=1,IF(pivå!O178&gt;Tidigare_värde!O178,-1,1),IF(pivå!O178&lt;Tidigare_värde!O178,-1,1))*((Tidigare_värde!O178+1)/(Tidigare_värde!O178+1))*((pivå!O178+1)/(pivå!O178+1))</f>
        <v>#VALUE!</v>
      </c>
      <c r="AK179" s="153" t="e">
        <f>IF(Pilar!$B179=1,IF(pivå!P178&gt;Tidigare_värde!P178,-1,1),IF(pivå!P178&lt;Tidigare_värde!P178,-1,1))*((Tidigare_värde!P178+1)/(Tidigare_värde!P178+1))*((pivå!P178+1)/(pivå!P178+1))</f>
        <v>#VALUE!</v>
      </c>
      <c r="AL179" s="153" t="e">
        <f>IF(Pilar!$B179=1,IF(pivå!Q178&gt;Tidigare_värde!Q178,-1,1),IF(pivå!Q178&lt;Tidigare_värde!Q178,-1,1))*((Tidigare_värde!Q178+1)/(Tidigare_värde!Q178+1))*((pivå!Q178+1)/(pivå!Q178+1))</f>
        <v>#VALUE!</v>
      </c>
      <c r="AM179" s="153" t="e">
        <f>IF(Pilar!$B179=1,IF(pivå!R178&gt;Tidigare_värde!R178,-1,1),IF(pivå!R178&lt;Tidigare_värde!R178,-1,1))*((Tidigare_värde!R178+1)/(Tidigare_värde!R178+1))*((pivå!R178+1)/(pivå!R178+1))</f>
        <v>#VALUE!</v>
      </c>
      <c r="AN179" s="153" t="e">
        <f>IF(Pilar!$B179=1,IF(pivå!S178&gt;Tidigare_värde!S178,-1,1),IF(pivå!S178&lt;Tidigare_värde!S178,-1,1))*((Tidigare_värde!S178+1)/(Tidigare_värde!S178+1))*((pivå!S178+1)/(pivå!S178+1))</f>
        <v>#VALUE!</v>
      </c>
      <c r="AO179" s="153" t="e">
        <f>IF(Pilar!$B179=1,IF(pivå!T178&gt;Tidigare_värde!T178,-1,1),IF(pivå!T178&lt;Tidigare_värde!T178,-1,1))*((Tidigare_värde!T178+1)/(Tidigare_värde!T178+1))*((pivå!T178+1)/(pivå!T178+1))</f>
        <v>#VALUE!</v>
      </c>
      <c r="AP179" s="153" t="e">
        <f>IF(Pilar!$B179=1,IF(pivå!U178&gt;Tidigare_värde!U178,-1,1),IF(pivå!U178&lt;Tidigare_värde!U178,-1,1))*((Tidigare_värde!U178+1)/(Tidigare_värde!U178+1))*((pivå!U178+1)/(pivå!U178+1))</f>
        <v>#VALUE!</v>
      </c>
      <c r="AQ179" s="153" t="e">
        <f>IF(Pilar!$B179=1,IF(pivå!V178&gt;Tidigare_värde!V178,-1,1),IF(pivå!V178&lt;Tidigare_värde!V178,-1,1))*((Tidigare_värde!V178+1)/(Tidigare_värde!V178+1))*((pivå!V178+1)/(pivå!V178+1))</f>
        <v>#VALUE!</v>
      </c>
      <c r="AR179" s="153" t="e">
        <f>IF(Pilar!$B179=1,IF(pivå!W178&gt;Tidigare_värde!W178,-1,1),IF(pivå!W178&lt;Tidigare_värde!W178,-1,1))*((Tidigare_värde!W178+1)/(Tidigare_värde!W178+1))*((pivå!W178+1)/(pivå!W178+1))</f>
        <v>#VALUE!</v>
      </c>
      <c r="AS179" s="153" t="e">
        <f>IF(Pilar!$B179=1,IF(pivå!X178&gt;Tidigare_värde!X178,-1,1),IF(pivå!X178&lt;Tidigare_värde!X178,-1,1))*((Tidigare_värde!X178+1)/(Tidigare_värde!X178+1))*((pivå!X178+1)/(pivå!X178+1))</f>
        <v>#VALUE!</v>
      </c>
      <c r="AT179" s="153" t="e">
        <f>IF(Pilar!$B179=1,IF(pivå!Y178&gt;Tidigare_värde!Y178,-1,1),IF(pivå!Y178&lt;Tidigare_värde!Y178,-1,1))*((Tidigare_värde!Y178+1)/(Tidigare_värde!Y178+1))*((pivå!Y178+1)/(pivå!Y178+1))</f>
        <v>#VALUE!</v>
      </c>
      <c r="AU179" s="153" t="e">
        <f>IF(Pilar!$B179=1,IF(pivå!Z178&gt;Tidigare_värde!Z178,-1,1),IF(pivå!Z178&lt;Tidigare_värde!Z178,-1,1))*((Tidigare_värde!Z178+1)/(Tidigare_värde!Z178+1))*((pivå!Z178+1)/(pivå!Z178+1))</f>
        <v>#VALUE!</v>
      </c>
      <c r="AV179" s="153" t="e">
        <f>IF(Pilar!$B179=1,IF(pivå!AA178&gt;Tidigare_värde!AA178,-1,1),IF(pivå!AA178&lt;Tidigare_värde!AA178,-1,1))*((Tidigare_värde!AA178+1)/(Tidigare_värde!AA178+1))*((pivå!AA178+1)/(pivå!AA178+1))</f>
        <v>#VALUE!</v>
      </c>
      <c r="AW179" s="153" t="e">
        <f>IF(Pilar!$B179=1,IF(pivå!AB178&gt;Tidigare_värde!AB178,-1,1),IF(pivå!AB178&lt;Tidigare_värde!AB178,-1,1))*((Tidigare_värde!AB178+1)/(Tidigare_värde!AB178+1))*((pivå!AB178+1)/(pivå!AB178+1))</f>
        <v>#VALUE!</v>
      </c>
      <c r="AX179" s="153" t="e">
        <f>IF(Pilar!$B179=1,IF(pivå!AC178&gt;Tidigare_värde!AC178,-1,1),IF(pivå!AC178&lt;Tidigare_värde!AC178,-1,1))*((Tidigare_värde!AC178+1)/(Tidigare_värde!AC178+1))*((pivå!AC178+1)/(pivå!AC178+1))</f>
        <v>#VALUE!</v>
      </c>
      <c r="AY179" s="153" t="e">
        <f>IF(Pilar!$B179=1,IF(pivå!AD178&gt;Tidigare_värde!AD178,-1,1),IF(pivå!AD178&lt;Tidigare_värde!AD178,-1,1))*((Tidigare_värde!AD178+1)/(Tidigare_värde!AD178+1))*((pivå!AD178+1)/(pivå!AD178+1))</f>
        <v>#VALUE!</v>
      </c>
      <c r="AZ179" s="25"/>
      <c r="BA179" s="25"/>
      <c r="BB179" s="25"/>
      <c r="BC179" s="25"/>
      <c r="BD179" s="25"/>
      <c r="BE179" s="25"/>
      <c r="BF179" s="25"/>
      <c r="BG179" s="18" t="e">
        <f t="shared" si="22"/>
        <v>#DIV/0!</v>
      </c>
      <c r="BH179" s="18">
        <f t="shared" si="23"/>
        <v>8.1494599999999995</v>
      </c>
      <c r="BI179" s="19">
        <f t="shared" ref="BI179:BI209" si="30">IF(B179=1,SMALL(H179:AB179,14),SMALL(H179:AB179,14))</f>
        <v>9.2208199999999998</v>
      </c>
      <c r="BJ179" s="19">
        <f t="shared" si="25"/>
        <v>8.1536399999999993</v>
      </c>
      <c r="BK179" s="20"/>
      <c r="BL179" s="20"/>
      <c r="BM179" s="21">
        <f t="shared" si="27"/>
        <v>10.86295</v>
      </c>
      <c r="BN179" s="22">
        <f t="shared" si="28"/>
        <v>6.9774599999999998</v>
      </c>
    </row>
    <row r="180" spans="1:67" ht="10.5" customHeight="1">
      <c r="A180" s="116">
        <f t="shared" si="26"/>
        <v>23.152734761904764</v>
      </c>
      <c r="B180" s="105">
        <f>pivå!I179</f>
        <v>1</v>
      </c>
      <c r="C180" s="120" t="str">
        <f>pivå!G179</f>
        <v>(tom)</v>
      </c>
      <c r="D180" s="103">
        <f>pivå!C179</f>
        <v>0</v>
      </c>
      <c r="E180" s="112">
        <f>pivå!D179</f>
        <v>0</v>
      </c>
      <c r="F180" s="15" t="str">
        <f>pivå!F179</f>
        <v>Självmord i befolkningen. Män</v>
      </c>
      <c r="G180" s="31">
        <f>pivå!AE179</f>
        <v>22.922070000000001</v>
      </c>
      <c r="H180" s="16">
        <f>pivå!J179</f>
        <v>23.29364</v>
      </c>
      <c r="I180" s="16">
        <f>pivå!K179</f>
        <v>20.928640000000001</v>
      </c>
      <c r="J180" s="16">
        <f>pivå!L179</f>
        <v>23.90663</v>
      </c>
      <c r="K180" s="16">
        <f>pivå!M179</f>
        <v>20.557749999999999</v>
      </c>
      <c r="L180" s="16">
        <f>pivå!N179</f>
        <v>23.071829999999999</v>
      </c>
      <c r="M180" s="16">
        <f>pivå!O179</f>
        <v>22.992940000000001</v>
      </c>
      <c r="N180" s="16">
        <f>pivå!P179</f>
        <v>24.181560000000001</v>
      </c>
      <c r="O180" s="16">
        <f>pivå!Q179</f>
        <v>29.24231</v>
      </c>
      <c r="P180" s="16">
        <f>pivå!R179</f>
        <v>23.590789999999998</v>
      </c>
      <c r="Q180" s="16">
        <f>pivå!S179</f>
        <v>26.826609999999999</v>
      </c>
      <c r="R180" s="16">
        <f>pivå!T179</f>
        <v>18.697479999999999</v>
      </c>
      <c r="S180" s="16">
        <f>pivå!U179</f>
        <v>21.209009999999999</v>
      </c>
      <c r="T180" s="16">
        <f>pivå!V179</f>
        <v>25.7058</v>
      </c>
      <c r="U180" s="16">
        <f>pivå!W179</f>
        <v>21.73293</v>
      </c>
      <c r="V180" s="16">
        <f>pivå!X179</f>
        <v>23.5288</v>
      </c>
      <c r="W180" s="16">
        <f>pivå!Y179</f>
        <v>23.979849999999999</v>
      </c>
      <c r="X180" s="16">
        <f>pivå!Z179</f>
        <v>27.332239999999999</v>
      </c>
      <c r="Y180" s="16">
        <f>pivå!AA179</f>
        <v>22.319400000000002</v>
      </c>
      <c r="Z180" s="16">
        <f>pivå!AB179</f>
        <v>25.675070000000002</v>
      </c>
      <c r="AA180" s="16">
        <f>pivå!AC179</f>
        <v>17.852609999999999</v>
      </c>
      <c r="AB180" s="136">
        <f>pivå!AD179</f>
        <v>19.58154</v>
      </c>
      <c r="AC180" s="149"/>
      <c r="AD180" s="154" t="e">
        <f>IF(Pilar!$B180=1,IF(pivå!AE179&gt;Tidigare_värde!AE179,-1,1),IF(pivå!AE179&lt;Tidigare_värde!AE179,-1,1))*((Tidigare_värde!AE179+1)/(Tidigare_värde!AE179+1))*((pivå!AE179+1)/(pivå!AE179+1))</f>
        <v>#VALUE!</v>
      </c>
      <c r="AE180" s="153" t="e">
        <f>IF(Pilar!$B180=1,IF(pivå!J179&gt;Tidigare_värde!J179,-1,1),IF(pivå!J179&lt;Tidigare_värde!J179,-1,1))*((Tidigare_värde!J179+1)/(Tidigare_värde!J179+1))*((pivå!J179+1)/(pivå!J179+1))</f>
        <v>#VALUE!</v>
      </c>
      <c r="AF180" s="153" t="e">
        <f>IF(Pilar!$B180=1,IF(pivå!K179&gt;Tidigare_värde!K179,-1,1),IF(pivå!K179&lt;Tidigare_värde!K179,-1,1))*((Tidigare_värde!K179+1)/(Tidigare_värde!K179+1))*((pivå!K179+1)/(pivå!K179+1))</f>
        <v>#VALUE!</v>
      </c>
      <c r="AG180" s="153" t="e">
        <f>IF(Pilar!$B180=1,IF(pivå!L179&gt;Tidigare_värde!L179,-1,1),IF(pivå!L179&lt;Tidigare_värde!L179,-1,1))*((Tidigare_värde!L179+1)/(Tidigare_värde!L179+1))*((pivå!L179+1)/(pivå!L179+1))</f>
        <v>#VALUE!</v>
      </c>
      <c r="AH180" s="153" t="e">
        <f>IF(Pilar!$B180=1,IF(pivå!M179&gt;Tidigare_värde!M179,-1,1),IF(pivå!M179&lt;Tidigare_värde!M179,-1,1))*((Tidigare_värde!M179+1)/(Tidigare_värde!M179+1))*((pivå!M179+1)/(pivå!M179+1))</f>
        <v>#VALUE!</v>
      </c>
      <c r="AI180" s="153" t="e">
        <f>IF(Pilar!$B180=1,IF(pivå!N179&gt;Tidigare_värde!N179,-1,1),IF(pivå!N179&lt;Tidigare_värde!N179,-1,1))*((Tidigare_värde!N179+1)/(Tidigare_värde!N179+1))*((pivå!N179+1)/(pivå!N179+1))</f>
        <v>#VALUE!</v>
      </c>
      <c r="AJ180" s="153" t="e">
        <f>IF(Pilar!$B180=1,IF(pivå!O179&gt;Tidigare_värde!O179,-1,1),IF(pivå!O179&lt;Tidigare_värde!O179,-1,1))*((Tidigare_värde!O179+1)/(Tidigare_värde!O179+1))*((pivå!O179+1)/(pivå!O179+1))</f>
        <v>#VALUE!</v>
      </c>
      <c r="AK180" s="153" t="e">
        <f>IF(Pilar!$B180=1,IF(pivå!P179&gt;Tidigare_värde!P179,-1,1),IF(pivå!P179&lt;Tidigare_värde!P179,-1,1))*((Tidigare_värde!P179+1)/(Tidigare_värde!P179+1))*((pivå!P179+1)/(pivå!P179+1))</f>
        <v>#VALUE!</v>
      </c>
      <c r="AL180" s="153" t="e">
        <f>IF(Pilar!$B180=1,IF(pivå!Q179&gt;Tidigare_värde!Q179,-1,1),IF(pivå!Q179&lt;Tidigare_värde!Q179,-1,1))*((Tidigare_värde!Q179+1)/(Tidigare_värde!Q179+1))*((pivå!Q179+1)/(pivå!Q179+1))</f>
        <v>#VALUE!</v>
      </c>
      <c r="AM180" s="153" t="e">
        <f>IF(Pilar!$B180=1,IF(pivå!R179&gt;Tidigare_värde!R179,-1,1),IF(pivå!R179&lt;Tidigare_värde!R179,-1,1))*((Tidigare_värde!R179+1)/(Tidigare_värde!R179+1))*((pivå!R179+1)/(pivå!R179+1))</f>
        <v>#VALUE!</v>
      </c>
      <c r="AN180" s="153" t="e">
        <f>IF(Pilar!$B180=1,IF(pivå!S179&gt;Tidigare_värde!S179,-1,1),IF(pivå!S179&lt;Tidigare_värde!S179,-1,1))*((Tidigare_värde!S179+1)/(Tidigare_värde!S179+1))*((pivå!S179+1)/(pivå!S179+1))</f>
        <v>#VALUE!</v>
      </c>
      <c r="AO180" s="153" t="e">
        <f>IF(Pilar!$B180=1,IF(pivå!T179&gt;Tidigare_värde!T179,-1,1),IF(pivå!T179&lt;Tidigare_värde!T179,-1,1))*((Tidigare_värde!T179+1)/(Tidigare_värde!T179+1))*((pivå!T179+1)/(pivå!T179+1))</f>
        <v>#VALUE!</v>
      </c>
      <c r="AP180" s="153" t="e">
        <f>IF(Pilar!$B180=1,IF(pivå!U179&gt;Tidigare_värde!U179,-1,1),IF(pivå!U179&lt;Tidigare_värde!U179,-1,1))*((Tidigare_värde!U179+1)/(Tidigare_värde!U179+1))*((pivå!U179+1)/(pivå!U179+1))</f>
        <v>#VALUE!</v>
      </c>
      <c r="AQ180" s="153" t="e">
        <f>IF(Pilar!$B180=1,IF(pivå!V179&gt;Tidigare_värde!V179,-1,1),IF(pivå!V179&lt;Tidigare_värde!V179,-1,1))*((Tidigare_värde!V179+1)/(Tidigare_värde!V179+1))*((pivå!V179+1)/(pivå!V179+1))</f>
        <v>#VALUE!</v>
      </c>
      <c r="AR180" s="153" t="e">
        <f>IF(Pilar!$B180=1,IF(pivå!W179&gt;Tidigare_värde!W179,-1,1),IF(pivå!W179&lt;Tidigare_värde!W179,-1,1))*((Tidigare_värde!W179+1)/(Tidigare_värde!W179+1))*((pivå!W179+1)/(pivå!W179+1))</f>
        <v>#VALUE!</v>
      </c>
      <c r="AS180" s="153" t="e">
        <f>IF(Pilar!$B180=1,IF(pivå!X179&gt;Tidigare_värde!X179,-1,1),IF(pivå!X179&lt;Tidigare_värde!X179,-1,1))*((Tidigare_värde!X179+1)/(Tidigare_värde!X179+1))*((pivå!X179+1)/(pivå!X179+1))</f>
        <v>#VALUE!</v>
      </c>
      <c r="AT180" s="153" t="e">
        <f>IF(Pilar!$B180=1,IF(pivå!Y179&gt;Tidigare_värde!Y179,-1,1),IF(pivå!Y179&lt;Tidigare_värde!Y179,-1,1))*((Tidigare_värde!Y179+1)/(Tidigare_värde!Y179+1))*((pivå!Y179+1)/(pivå!Y179+1))</f>
        <v>#VALUE!</v>
      </c>
      <c r="AU180" s="153" t="e">
        <f>IF(Pilar!$B180=1,IF(pivå!Z179&gt;Tidigare_värde!Z179,-1,1),IF(pivå!Z179&lt;Tidigare_värde!Z179,-1,1))*((Tidigare_värde!Z179+1)/(Tidigare_värde!Z179+1))*((pivå!Z179+1)/(pivå!Z179+1))</f>
        <v>#VALUE!</v>
      </c>
      <c r="AV180" s="153" t="e">
        <f>IF(Pilar!$B180=1,IF(pivå!AA179&gt;Tidigare_värde!AA179,-1,1),IF(pivå!AA179&lt;Tidigare_värde!AA179,-1,1))*((Tidigare_värde!AA179+1)/(Tidigare_värde!AA179+1))*((pivå!AA179+1)/(pivå!AA179+1))</f>
        <v>#VALUE!</v>
      </c>
      <c r="AW180" s="153" t="e">
        <f>IF(Pilar!$B180=1,IF(pivå!AB179&gt;Tidigare_värde!AB179,-1,1),IF(pivå!AB179&lt;Tidigare_värde!AB179,-1,1))*((Tidigare_värde!AB179+1)/(Tidigare_värde!AB179+1))*((pivå!AB179+1)/(pivå!AB179+1))</f>
        <v>#VALUE!</v>
      </c>
      <c r="AX180" s="153" t="e">
        <f>IF(Pilar!$B180=1,IF(pivå!AC179&gt;Tidigare_värde!AC179,-1,1),IF(pivå!AC179&lt;Tidigare_värde!AC179,-1,1))*((Tidigare_värde!AC179+1)/(Tidigare_värde!AC179+1))*((pivå!AC179+1)/(pivå!AC179+1))</f>
        <v>#VALUE!</v>
      </c>
      <c r="AY180" s="153" t="e">
        <f>IF(Pilar!$B180=1,IF(pivå!AD179&gt;Tidigare_värde!AD179,-1,1),IF(pivå!AD179&lt;Tidigare_värde!AD179,-1,1))*((Tidigare_värde!AD179+1)/(Tidigare_värde!AD179+1))*((pivå!AD179+1)/(pivå!AD179+1))</f>
        <v>#VALUE!</v>
      </c>
      <c r="AZ180" s="25"/>
      <c r="BA180" s="25"/>
      <c r="BB180" s="25"/>
      <c r="BC180" s="25"/>
      <c r="BD180" s="25"/>
      <c r="BE180" s="25"/>
      <c r="BF180" s="25"/>
      <c r="BG180" s="18" t="e">
        <f t="shared" si="22"/>
        <v>#DIV/0!</v>
      </c>
      <c r="BH180" s="18">
        <f t="shared" si="23"/>
        <v>21.73293</v>
      </c>
      <c r="BI180" s="19">
        <f t="shared" si="30"/>
        <v>23.90663</v>
      </c>
      <c r="BJ180" s="19">
        <f t="shared" si="25"/>
        <v>22.319400000000002</v>
      </c>
      <c r="BK180" s="20"/>
      <c r="BL180" s="20"/>
      <c r="BM180" s="21">
        <f t="shared" si="27"/>
        <v>29.24231</v>
      </c>
      <c r="BN180" s="22">
        <f t="shared" si="28"/>
        <v>17.852609999999999</v>
      </c>
    </row>
    <row r="181" spans="1:67" ht="10.5" customHeight="1">
      <c r="A181" s="116">
        <f t="shared" si="26"/>
        <v>15.798903809523809</v>
      </c>
      <c r="B181" s="105">
        <f>pivå!I180</f>
        <v>1</v>
      </c>
      <c r="C181" s="120" t="str">
        <f>pivå!G180</f>
        <v>(tom)</v>
      </c>
      <c r="D181" s="103">
        <f>pivå!C180</f>
        <v>0</v>
      </c>
      <c r="E181" s="112">
        <f>pivå!D180</f>
        <v>0</v>
      </c>
      <c r="F181" s="15" t="str">
        <f>pivå!F180</f>
        <v>Självmord i befolkningen</v>
      </c>
      <c r="G181" s="31">
        <f>pivå!AE180</f>
        <v>15.84075</v>
      </c>
      <c r="H181" s="16">
        <f>pivå!J180</f>
        <v>16.423110000000001</v>
      </c>
      <c r="I181" s="16">
        <f>pivå!K180</f>
        <v>14.942970000000001</v>
      </c>
      <c r="J181" s="16">
        <f>pivå!L180</f>
        <v>15.86209</v>
      </c>
      <c r="K181" s="16">
        <f>pivå!M180</f>
        <v>14.15265</v>
      </c>
      <c r="L181" s="16">
        <f>pivå!N180</f>
        <v>15.31564</v>
      </c>
      <c r="M181" s="16">
        <f>pivå!O180</f>
        <v>15.171609999999999</v>
      </c>
      <c r="N181" s="16">
        <f>pivå!P180</f>
        <v>16.145320000000002</v>
      </c>
      <c r="O181" s="16">
        <f>pivå!Q180</f>
        <v>17.899529999999999</v>
      </c>
      <c r="P181" s="16">
        <f>pivå!R180</f>
        <v>15.69819</v>
      </c>
      <c r="Q181" s="16">
        <f>pivå!S180</f>
        <v>18.464739999999999</v>
      </c>
      <c r="R181" s="16">
        <f>pivå!T180</f>
        <v>14.31058</v>
      </c>
      <c r="S181" s="16">
        <f>pivå!U180</f>
        <v>14.766540000000001</v>
      </c>
      <c r="T181" s="16">
        <f>pivå!V180</f>
        <v>16.988720000000001</v>
      </c>
      <c r="U181" s="16">
        <f>pivå!W180</f>
        <v>15.1439</v>
      </c>
      <c r="V181" s="16">
        <f>pivå!X180</f>
        <v>16.0471</v>
      </c>
      <c r="W181" s="16">
        <f>pivå!Y180</f>
        <v>15.80766</v>
      </c>
      <c r="X181" s="16">
        <f>pivå!Z180</f>
        <v>18.247170000000001</v>
      </c>
      <c r="Y181" s="16">
        <f>pivå!AA180</f>
        <v>16.332879999999999</v>
      </c>
      <c r="Z181" s="16">
        <f>pivå!AB180</f>
        <v>18.109940000000002</v>
      </c>
      <c r="AA181" s="16">
        <f>pivå!AC180</f>
        <v>12.22691</v>
      </c>
      <c r="AB181" s="136">
        <f>pivå!AD180</f>
        <v>13.71973</v>
      </c>
      <c r="AC181" s="149"/>
      <c r="AD181" s="154" t="e">
        <f>IF(Pilar!$B181=1,IF(pivå!AE180&gt;Tidigare_värde!AE180,-1,1),IF(pivå!AE180&lt;Tidigare_värde!AE180,-1,1))*((Tidigare_värde!AE180+1)/(Tidigare_värde!AE180+1))*((pivå!AE180+1)/(pivå!AE180+1))</f>
        <v>#VALUE!</v>
      </c>
      <c r="AE181" s="153" t="e">
        <f>IF(Pilar!$B181=1,IF(pivå!J180&gt;Tidigare_värde!J180,-1,1),IF(pivå!J180&lt;Tidigare_värde!J180,-1,1))*((Tidigare_värde!J180+1)/(Tidigare_värde!J180+1))*((pivå!J180+1)/(pivå!J180+1))</f>
        <v>#VALUE!</v>
      </c>
      <c r="AF181" s="153" t="e">
        <f>IF(Pilar!$B181=1,IF(pivå!K180&gt;Tidigare_värde!K180,-1,1),IF(pivå!K180&lt;Tidigare_värde!K180,-1,1))*((Tidigare_värde!K180+1)/(Tidigare_värde!K180+1))*((pivå!K180+1)/(pivå!K180+1))</f>
        <v>#VALUE!</v>
      </c>
      <c r="AG181" s="153" t="e">
        <f>IF(Pilar!$B181=1,IF(pivå!L180&gt;Tidigare_värde!L180,-1,1),IF(pivå!L180&lt;Tidigare_värde!L180,-1,1))*((Tidigare_värde!L180+1)/(Tidigare_värde!L180+1))*((pivå!L180+1)/(pivå!L180+1))</f>
        <v>#VALUE!</v>
      </c>
      <c r="AH181" s="153" t="e">
        <f>IF(Pilar!$B181=1,IF(pivå!M180&gt;Tidigare_värde!M180,-1,1),IF(pivå!M180&lt;Tidigare_värde!M180,-1,1))*((Tidigare_värde!M180+1)/(Tidigare_värde!M180+1))*((pivå!M180+1)/(pivå!M180+1))</f>
        <v>#VALUE!</v>
      </c>
      <c r="AI181" s="153" t="e">
        <f>IF(Pilar!$B181=1,IF(pivå!N180&gt;Tidigare_värde!N180,-1,1),IF(pivå!N180&lt;Tidigare_värde!N180,-1,1))*((Tidigare_värde!N180+1)/(Tidigare_värde!N180+1))*((pivå!N180+1)/(pivå!N180+1))</f>
        <v>#VALUE!</v>
      </c>
      <c r="AJ181" s="153" t="e">
        <f>IF(Pilar!$B181=1,IF(pivå!O180&gt;Tidigare_värde!O180,-1,1),IF(pivå!O180&lt;Tidigare_värde!O180,-1,1))*((Tidigare_värde!O180+1)/(Tidigare_värde!O180+1))*((pivå!O180+1)/(pivå!O180+1))</f>
        <v>#VALUE!</v>
      </c>
      <c r="AK181" s="153" t="e">
        <f>IF(Pilar!$B181=1,IF(pivå!P180&gt;Tidigare_värde!P180,-1,1),IF(pivå!P180&lt;Tidigare_värde!P180,-1,1))*((Tidigare_värde!P180+1)/(Tidigare_värde!P180+1))*((pivå!P180+1)/(pivå!P180+1))</f>
        <v>#VALUE!</v>
      </c>
      <c r="AL181" s="153" t="e">
        <f>IF(Pilar!$B181=1,IF(pivå!Q180&gt;Tidigare_värde!Q180,-1,1),IF(pivå!Q180&lt;Tidigare_värde!Q180,-1,1))*((Tidigare_värde!Q180+1)/(Tidigare_värde!Q180+1))*((pivå!Q180+1)/(pivå!Q180+1))</f>
        <v>#VALUE!</v>
      </c>
      <c r="AM181" s="153" t="e">
        <f>IF(Pilar!$B181=1,IF(pivå!R180&gt;Tidigare_värde!R180,-1,1),IF(pivå!R180&lt;Tidigare_värde!R180,-1,1))*((Tidigare_värde!R180+1)/(Tidigare_värde!R180+1))*((pivå!R180+1)/(pivå!R180+1))</f>
        <v>#VALUE!</v>
      </c>
      <c r="AN181" s="153" t="e">
        <f>IF(Pilar!$B181=1,IF(pivå!S180&gt;Tidigare_värde!S180,-1,1),IF(pivå!S180&lt;Tidigare_värde!S180,-1,1))*((Tidigare_värde!S180+1)/(Tidigare_värde!S180+1))*((pivå!S180+1)/(pivå!S180+1))</f>
        <v>#VALUE!</v>
      </c>
      <c r="AO181" s="153" t="e">
        <f>IF(Pilar!$B181=1,IF(pivå!T180&gt;Tidigare_värde!T180,-1,1),IF(pivå!T180&lt;Tidigare_värde!T180,-1,1))*((Tidigare_värde!T180+1)/(Tidigare_värde!T180+1))*((pivå!T180+1)/(pivå!T180+1))</f>
        <v>#VALUE!</v>
      </c>
      <c r="AP181" s="153" t="e">
        <f>IF(Pilar!$B181=1,IF(pivå!U180&gt;Tidigare_värde!U180,-1,1),IF(pivå!U180&lt;Tidigare_värde!U180,-1,1))*((Tidigare_värde!U180+1)/(Tidigare_värde!U180+1))*((pivå!U180+1)/(pivå!U180+1))</f>
        <v>#VALUE!</v>
      </c>
      <c r="AQ181" s="153" t="e">
        <f>IF(Pilar!$B181=1,IF(pivå!V180&gt;Tidigare_värde!V180,-1,1),IF(pivå!V180&lt;Tidigare_värde!V180,-1,1))*((Tidigare_värde!V180+1)/(Tidigare_värde!V180+1))*((pivå!V180+1)/(pivå!V180+1))</f>
        <v>#VALUE!</v>
      </c>
      <c r="AR181" s="153" t="e">
        <f>IF(Pilar!$B181=1,IF(pivå!W180&gt;Tidigare_värde!W180,-1,1),IF(pivå!W180&lt;Tidigare_värde!W180,-1,1))*((Tidigare_värde!W180+1)/(Tidigare_värde!W180+1))*((pivå!W180+1)/(pivå!W180+1))</f>
        <v>#VALUE!</v>
      </c>
      <c r="AS181" s="153" t="e">
        <f>IF(Pilar!$B181=1,IF(pivå!X180&gt;Tidigare_värde!X180,-1,1),IF(pivå!X180&lt;Tidigare_värde!X180,-1,1))*((Tidigare_värde!X180+1)/(Tidigare_värde!X180+1))*((pivå!X180+1)/(pivå!X180+1))</f>
        <v>#VALUE!</v>
      </c>
      <c r="AT181" s="153" t="e">
        <f>IF(Pilar!$B181=1,IF(pivå!Y180&gt;Tidigare_värde!Y180,-1,1),IF(pivå!Y180&lt;Tidigare_värde!Y180,-1,1))*((Tidigare_värde!Y180+1)/(Tidigare_värde!Y180+1))*((pivå!Y180+1)/(pivå!Y180+1))</f>
        <v>#VALUE!</v>
      </c>
      <c r="AU181" s="153" t="e">
        <f>IF(Pilar!$B181=1,IF(pivå!Z180&gt;Tidigare_värde!Z180,-1,1),IF(pivå!Z180&lt;Tidigare_värde!Z180,-1,1))*((Tidigare_värde!Z180+1)/(Tidigare_värde!Z180+1))*((pivå!Z180+1)/(pivå!Z180+1))</f>
        <v>#VALUE!</v>
      </c>
      <c r="AV181" s="153" t="e">
        <f>IF(Pilar!$B181=1,IF(pivå!AA180&gt;Tidigare_värde!AA180,-1,1),IF(pivå!AA180&lt;Tidigare_värde!AA180,-1,1))*((Tidigare_värde!AA180+1)/(Tidigare_värde!AA180+1))*((pivå!AA180+1)/(pivå!AA180+1))</f>
        <v>#VALUE!</v>
      </c>
      <c r="AW181" s="153" t="e">
        <f>IF(Pilar!$B181=1,IF(pivå!AB180&gt;Tidigare_värde!AB180,-1,1),IF(pivå!AB180&lt;Tidigare_värde!AB180,-1,1))*((Tidigare_värde!AB180+1)/(Tidigare_värde!AB180+1))*((pivå!AB180+1)/(pivå!AB180+1))</f>
        <v>#VALUE!</v>
      </c>
      <c r="AX181" s="153" t="e">
        <f>IF(Pilar!$B181=1,IF(pivå!AC180&gt;Tidigare_värde!AC180,-1,1),IF(pivå!AC180&lt;Tidigare_värde!AC180,-1,1))*((Tidigare_värde!AC180+1)/(Tidigare_värde!AC180+1))*((pivå!AC180+1)/(pivå!AC180+1))</f>
        <v>#VALUE!</v>
      </c>
      <c r="AY181" s="153" t="e">
        <f>IF(Pilar!$B181=1,IF(pivå!AD180&gt;Tidigare_värde!AD180,-1,1),IF(pivå!AD180&lt;Tidigare_värde!AD180,-1,1))*((Tidigare_värde!AD180+1)/(Tidigare_värde!AD180+1))*((pivå!AD180+1)/(pivå!AD180+1))</f>
        <v>#VALUE!</v>
      </c>
      <c r="AZ181" s="25"/>
      <c r="BA181" s="25"/>
      <c r="BB181" s="25"/>
      <c r="BC181" s="25"/>
      <c r="BD181" s="25"/>
      <c r="BE181" s="25"/>
      <c r="BF181" s="25"/>
      <c r="BG181" s="18" t="e">
        <f t="shared" si="22"/>
        <v>#DIV/0!</v>
      </c>
      <c r="BH181" s="18">
        <f t="shared" si="23"/>
        <v>15.1439</v>
      </c>
      <c r="BI181" s="19">
        <f t="shared" si="30"/>
        <v>16.145320000000002</v>
      </c>
      <c r="BJ181" s="19">
        <f t="shared" si="25"/>
        <v>15.171609999999999</v>
      </c>
      <c r="BK181" s="20"/>
      <c r="BL181" s="20"/>
      <c r="BM181" s="21">
        <f t="shared" si="27"/>
        <v>18.464739999999999</v>
      </c>
      <c r="BN181" s="22">
        <f t="shared" si="28"/>
        <v>12.22691</v>
      </c>
    </row>
    <row r="182" spans="1:67" ht="10.5" customHeight="1">
      <c r="A182" s="116">
        <f t="shared" si="26"/>
        <v>3625.9728604761899</v>
      </c>
      <c r="B182" s="105">
        <f>pivå!I181</f>
        <v>1</v>
      </c>
      <c r="C182" s="120" t="str">
        <f>pivå!G181</f>
        <v>(tom)</v>
      </c>
      <c r="D182" s="103">
        <f>pivå!C181</f>
        <v>0</v>
      </c>
      <c r="E182" s="112">
        <f>pivå!D181</f>
        <v>92</v>
      </c>
      <c r="F182" s="15" t="str">
        <f>pivå!F181</f>
        <v>Regelbunden behandling med sömn-/lugnande medel. Kvinnor</v>
      </c>
      <c r="G182" s="32">
        <f>pivå!AE181</f>
        <v>3812.0428860000002</v>
      </c>
      <c r="H182" s="23">
        <f>pivå!J181</f>
        <v>3645.935324</v>
      </c>
      <c r="I182" s="23">
        <f>pivå!K181</f>
        <v>3881.887663</v>
      </c>
      <c r="J182" s="23">
        <f>pivå!L181</f>
        <v>2759.5522219999998</v>
      </c>
      <c r="K182" s="23">
        <f>pivå!M181</f>
        <v>3380.4128799999999</v>
      </c>
      <c r="L182" s="23">
        <f>pivå!N181</f>
        <v>3693.360572</v>
      </c>
      <c r="M182" s="23">
        <f>pivå!O181</f>
        <v>4543.8897610000004</v>
      </c>
      <c r="N182" s="23">
        <f>pivå!P181</f>
        <v>3702.3194979999998</v>
      </c>
      <c r="O182" s="23">
        <f>pivå!Q181</f>
        <v>3362.8470029999999</v>
      </c>
      <c r="P182" s="23">
        <f>pivå!R181</f>
        <v>3622.3648830000002</v>
      </c>
      <c r="Q182" s="23">
        <f>pivå!S181</f>
        <v>4038.2505460000002</v>
      </c>
      <c r="R182" s="23">
        <f>pivå!T181</f>
        <v>3970.520935</v>
      </c>
      <c r="S182" s="23">
        <f>pivå!U181</f>
        <v>4732.426923</v>
      </c>
      <c r="T182" s="23">
        <f>pivå!V181</f>
        <v>4202.579855</v>
      </c>
      <c r="U182" s="23">
        <f>pivå!W181</f>
        <v>2879.0132269999999</v>
      </c>
      <c r="V182" s="23">
        <f>pivå!X181</f>
        <v>4143.9298090000002</v>
      </c>
      <c r="W182" s="23">
        <f>pivå!Y181</f>
        <v>3321.5657639999999</v>
      </c>
      <c r="X182" s="23">
        <f>pivå!Z181</f>
        <v>3826.1958089999998</v>
      </c>
      <c r="Y182" s="23">
        <f>pivå!AA181</f>
        <v>2904.9589959999998</v>
      </c>
      <c r="Z182" s="23">
        <f>pivå!AB181</f>
        <v>3438.607242</v>
      </c>
      <c r="AA182" s="23">
        <f>pivå!AC181</f>
        <v>3475.064249</v>
      </c>
      <c r="AB182" s="137">
        <f>pivå!AD181</f>
        <v>2619.746909</v>
      </c>
      <c r="AC182" s="150"/>
      <c r="AD182" s="154">
        <f>IF(Pilar!$B182=1,IF(pivå!AE181&gt;Tidigare_värde!AE181,-1,1),IF(pivå!AE181&lt;Tidigare_värde!AE181,-1,1))*((Tidigare_värde!AE181+1)/(Tidigare_värde!AE181+1))*((pivå!AE181+1)/(pivå!AE181+1))</f>
        <v>-1</v>
      </c>
      <c r="AE182" s="153">
        <f>IF(Pilar!$B182=1,IF(pivå!J181&gt;Tidigare_värde!J181,-1,1),IF(pivå!J181&lt;Tidigare_värde!J181,-1,1))*((Tidigare_värde!J181+1)/(Tidigare_värde!J181+1))*((pivå!J181+1)/(pivå!J181+1))</f>
        <v>-1</v>
      </c>
      <c r="AF182" s="153">
        <f>IF(Pilar!$B182=1,IF(pivå!K181&gt;Tidigare_värde!K181,-1,1),IF(pivå!K181&lt;Tidigare_värde!K181,-1,1))*((Tidigare_värde!K181+1)/(Tidigare_värde!K181+1))*((pivå!K181+1)/(pivå!K181+1))</f>
        <v>1</v>
      </c>
      <c r="AG182" s="153">
        <f>IF(Pilar!$B182=1,IF(pivå!L181&gt;Tidigare_värde!L181,-1,1),IF(pivå!L181&lt;Tidigare_värde!L181,-1,1))*((Tidigare_värde!L181+1)/(Tidigare_värde!L181+1))*((pivå!L181+1)/(pivå!L181+1))</f>
        <v>1</v>
      </c>
      <c r="AH182" s="153">
        <f>IF(Pilar!$B182=1,IF(pivå!M181&gt;Tidigare_värde!M181,-1,1),IF(pivå!M181&lt;Tidigare_värde!M181,-1,1))*((Tidigare_värde!M181+1)/(Tidigare_värde!M181+1))*((pivå!M181+1)/(pivå!M181+1))</f>
        <v>1</v>
      </c>
      <c r="AI182" s="153">
        <f>IF(Pilar!$B182=1,IF(pivå!N181&gt;Tidigare_värde!N181,-1,1),IF(pivå!N181&lt;Tidigare_värde!N181,-1,1))*((Tidigare_värde!N181+1)/(Tidigare_värde!N181+1))*((pivå!N181+1)/(pivå!N181+1))</f>
        <v>1</v>
      </c>
      <c r="AJ182" s="153">
        <f>IF(Pilar!$B182=1,IF(pivå!O181&gt;Tidigare_värde!O181,-1,1),IF(pivå!O181&lt;Tidigare_värde!O181,-1,1))*((Tidigare_värde!O181+1)/(Tidigare_värde!O181+1))*((pivå!O181+1)/(pivå!O181+1))</f>
        <v>-1</v>
      </c>
      <c r="AK182" s="153">
        <f>IF(Pilar!$B182=1,IF(pivå!P181&gt;Tidigare_värde!P181,-1,1),IF(pivå!P181&lt;Tidigare_värde!P181,-1,1))*((Tidigare_värde!P181+1)/(Tidigare_värde!P181+1))*((pivå!P181+1)/(pivå!P181+1))</f>
        <v>-1</v>
      </c>
      <c r="AL182" s="153">
        <f>IF(Pilar!$B182=1,IF(pivå!Q181&gt;Tidigare_värde!Q181,-1,1),IF(pivå!Q181&lt;Tidigare_värde!Q181,-1,1))*((Tidigare_värde!Q181+1)/(Tidigare_värde!Q181+1))*((pivå!Q181+1)/(pivå!Q181+1))</f>
        <v>1</v>
      </c>
      <c r="AM182" s="153">
        <f>IF(Pilar!$B182=1,IF(pivå!R181&gt;Tidigare_värde!R181,-1,1),IF(pivå!R181&lt;Tidigare_värde!R181,-1,1))*((Tidigare_värde!R181+1)/(Tidigare_värde!R181+1))*((pivå!R181+1)/(pivå!R181+1))</f>
        <v>-1</v>
      </c>
      <c r="AN182" s="153">
        <f>IF(Pilar!$B182=1,IF(pivå!S181&gt;Tidigare_värde!S181,-1,1),IF(pivå!S181&lt;Tidigare_värde!S181,-1,1))*((Tidigare_värde!S181+1)/(Tidigare_värde!S181+1))*((pivå!S181+1)/(pivå!S181+1))</f>
        <v>1</v>
      </c>
      <c r="AO182" s="153">
        <f>IF(Pilar!$B182=1,IF(pivå!T181&gt;Tidigare_värde!T181,-1,1),IF(pivå!T181&lt;Tidigare_värde!T181,-1,1))*((Tidigare_värde!T181+1)/(Tidigare_värde!T181+1))*((pivå!T181+1)/(pivå!T181+1))</f>
        <v>-1</v>
      </c>
      <c r="AP182" s="153">
        <f>IF(Pilar!$B182=1,IF(pivå!U181&gt;Tidigare_värde!U181,-1,1),IF(pivå!U181&lt;Tidigare_värde!U181,-1,1))*((Tidigare_värde!U181+1)/(Tidigare_värde!U181+1))*((pivå!U181+1)/(pivå!U181+1))</f>
        <v>1</v>
      </c>
      <c r="AQ182" s="153">
        <f>IF(Pilar!$B182=1,IF(pivå!V181&gt;Tidigare_värde!V181,-1,1),IF(pivå!V181&lt;Tidigare_värde!V181,-1,1))*((Tidigare_värde!V181+1)/(Tidigare_värde!V181+1))*((pivå!V181+1)/(pivå!V181+1))</f>
        <v>-1</v>
      </c>
      <c r="AR182" s="153">
        <f>IF(Pilar!$B182=1,IF(pivå!W181&gt;Tidigare_värde!W181,-1,1),IF(pivå!W181&lt;Tidigare_värde!W181,-1,1))*((Tidigare_värde!W181+1)/(Tidigare_värde!W181+1))*((pivå!W181+1)/(pivå!W181+1))</f>
        <v>-1</v>
      </c>
      <c r="AS182" s="153">
        <f>IF(Pilar!$B182=1,IF(pivå!X181&gt;Tidigare_värde!X181,-1,1),IF(pivå!X181&lt;Tidigare_värde!X181,-1,1))*((Tidigare_värde!X181+1)/(Tidigare_värde!X181+1))*((pivå!X181+1)/(pivå!X181+1))</f>
        <v>1</v>
      </c>
      <c r="AT182" s="153">
        <f>IF(Pilar!$B182=1,IF(pivå!Y181&gt;Tidigare_värde!Y181,-1,1),IF(pivå!Y181&lt;Tidigare_värde!Y181,-1,1))*((Tidigare_värde!Y181+1)/(Tidigare_värde!Y181+1))*((pivå!Y181+1)/(pivå!Y181+1))</f>
        <v>1</v>
      </c>
      <c r="AU182" s="153">
        <f>IF(Pilar!$B182=1,IF(pivå!Z181&gt;Tidigare_värde!Z181,-1,1),IF(pivå!Z181&lt;Tidigare_värde!Z181,-1,1))*((Tidigare_värde!Z181+1)/(Tidigare_värde!Z181+1))*((pivå!Z181+1)/(pivå!Z181+1))</f>
        <v>-1</v>
      </c>
      <c r="AV182" s="153">
        <f>IF(Pilar!$B182=1,IF(pivå!AA181&gt;Tidigare_värde!AA181,-1,1),IF(pivå!AA181&lt;Tidigare_värde!AA181,-1,1))*((Tidigare_värde!AA181+1)/(Tidigare_värde!AA181+1))*((pivå!AA181+1)/(pivå!AA181+1))</f>
        <v>1</v>
      </c>
      <c r="AW182" s="153">
        <f>IF(Pilar!$B182=1,IF(pivå!AB181&gt;Tidigare_värde!AB181,-1,1),IF(pivå!AB181&lt;Tidigare_värde!AB181,-1,1))*((Tidigare_värde!AB181+1)/(Tidigare_värde!AB181+1))*((pivå!AB181+1)/(pivå!AB181+1))</f>
        <v>-1</v>
      </c>
      <c r="AX182" s="153">
        <f>IF(Pilar!$B182=1,IF(pivå!AC181&gt;Tidigare_värde!AC181,-1,1),IF(pivå!AC181&lt;Tidigare_värde!AC181,-1,1))*((Tidigare_värde!AC181+1)/(Tidigare_värde!AC181+1))*((pivå!AC181+1)/(pivå!AC181+1))</f>
        <v>-1</v>
      </c>
      <c r="AY182" s="153">
        <f>IF(Pilar!$B182=1,IF(pivå!AD181&gt;Tidigare_värde!AD181,-1,1),IF(pivå!AD181&lt;Tidigare_värde!AD181,-1,1))*((Tidigare_värde!AD181+1)/(Tidigare_värde!AD181+1))*((pivå!AD181+1)/(pivå!AD181+1))</f>
        <v>-1</v>
      </c>
      <c r="AZ182" s="25"/>
      <c r="BA182" s="25"/>
      <c r="BB182" s="25"/>
      <c r="BC182" s="25"/>
      <c r="BD182" s="25"/>
      <c r="BE182" s="25"/>
      <c r="BF182" s="25"/>
      <c r="BG182" s="18" t="e">
        <f t="shared" si="22"/>
        <v>#DIV/0!</v>
      </c>
      <c r="BH182" s="18">
        <f t="shared" si="23"/>
        <v>3380.4128799999999</v>
      </c>
      <c r="BI182" s="19">
        <f t="shared" si="30"/>
        <v>3826.1958089999998</v>
      </c>
      <c r="BJ182" s="19">
        <f t="shared" si="25"/>
        <v>3438.607242</v>
      </c>
      <c r="BK182" s="20"/>
      <c r="BL182" s="20"/>
      <c r="BM182" s="21">
        <f t="shared" si="27"/>
        <v>4732.426923</v>
      </c>
      <c r="BN182" s="22">
        <f t="shared" si="28"/>
        <v>2619.746909</v>
      </c>
    </row>
    <row r="183" spans="1:67" ht="10.5" customHeight="1">
      <c r="A183" s="116">
        <f t="shared" si="26"/>
        <v>2319.4303069523803</v>
      </c>
      <c r="B183" s="105">
        <f>pivå!I182</f>
        <v>1</v>
      </c>
      <c r="C183" s="120" t="str">
        <f>pivå!G182</f>
        <v>(tom)</v>
      </c>
      <c r="D183" s="103">
        <f>pivå!C182</f>
        <v>0</v>
      </c>
      <c r="E183" s="112">
        <f>pivå!D182</f>
        <v>0</v>
      </c>
      <c r="F183" s="15" t="str">
        <f>pivå!F182</f>
        <v>Regelbunden behandling med sömn-/lugnande medel. Män</v>
      </c>
      <c r="G183" s="32">
        <f>pivå!AE182</f>
        <v>2469.771162</v>
      </c>
      <c r="H183" s="23">
        <f>pivå!J182</f>
        <v>2481.9450980000001</v>
      </c>
      <c r="I183" s="23">
        <f>pivå!K182</f>
        <v>2397.3575860000001</v>
      </c>
      <c r="J183" s="23">
        <f>pivå!L182</f>
        <v>1781.231638</v>
      </c>
      <c r="K183" s="23">
        <f>pivå!M182</f>
        <v>2117.6513180000002</v>
      </c>
      <c r="L183" s="23">
        <f>pivå!N182</f>
        <v>2441.89824</v>
      </c>
      <c r="M183" s="23">
        <f>pivå!O182</f>
        <v>2891.399954</v>
      </c>
      <c r="N183" s="23">
        <f>pivå!P182</f>
        <v>2475.4645850000002</v>
      </c>
      <c r="O183" s="23">
        <f>pivå!Q182</f>
        <v>2131.8194699999999</v>
      </c>
      <c r="P183" s="23">
        <f>pivå!R182</f>
        <v>2640.6996399999998</v>
      </c>
      <c r="Q183" s="23">
        <f>pivå!S182</f>
        <v>2601.4104470000002</v>
      </c>
      <c r="R183" s="23">
        <f>pivå!T182</f>
        <v>2473.2698759999998</v>
      </c>
      <c r="S183" s="23">
        <f>pivå!U182</f>
        <v>3085.2827149999998</v>
      </c>
      <c r="T183" s="23">
        <f>pivå!V182</f>
        <v>2710.3064749999999</v>
      </c>
      <c r="U183" s="23">
        <f>pivå!W182</f>
        <v>1844.1160159999999</v>
      </c>
      <c r="V183" s="23">
        <f>pivå!X182</f>
        <v>2642.690607</v>
      </c>
      <c r="W183" s="23">
        <f>pivå!Y182</f>
        <v>2084.9518509999998</v>
      </c>
      <c r="X183" s="23">
        <f>pivå!Z182</f>
        <v>2358.1803169999998</v>
      </c>
      <c r="Y183" s="23">
        <f>pivå!AA182</f>
        <v>1754.720791</v>
      </c>
      <c r="Z183" s="23">
        <f>pivå!AB182</f>
        <v>1934.58006</v>
      </c>
      <c r="AA183" s="23">
        <f>pivå!AC182</f>
        <v>2053.2162189999999</v>
      </c>
      <c r="AB183" s="137">
        <f>pivå!AD182</f>
        <v>1805.843543</v>
      </c>
      <c r="AC183" s="150"/>
      <c r="AD183" s="154">
        <f>IF(Pilar!$B183=1,IF(pivå!AE182&gt;Tidigare_värde!AE182,-1,1),IF(pivå!AE182&lt;Tidigare_värde!AE182,-1,1))*((Tidigare_värde!AE182+1)/(Tidigare_värde!AE182+1))*((pivå!AE182+1)/(pivå!AE182+1))</f>
        <v>-1</v>
      </c>
      <c r="AE183" s="153">
        <f>IF(Pilar!$B183=1,IF(pivå!J182&gt;Tidigare_värde!J182,-1,1),IF(pivå!J182&lt;Tidigare_värde!J182,-1,1))*((Tidigare_värde!J182+1)/(Tidigare_värde!J182+1))*((pivå!J182+1)/(pivå!J182+1))</f>
        <v>-1</v>
      </c>
      <c r="AF183" s="153">
        <f>IF(Pilar!$B183=1,IF(pivå!K182&gt;Tidigare_värde!K182,-1,1),IF(pivå!K182&lt;Tidigare_värde!K182,-1,1))*((Tidigare_värde!K182+1)/(Tidigare_värde!K182+1))*((pivå!K182+1)/(pivå!K182+1))</f>
        <v>1</v>
      </c>
      <c r="AG183" s="153">
        <f>IF(Pilar!$B183=1,IF(pivå!L182&gt;Tidigare_värde!L182,-1,1),IF(pivå!L182&lt;Tidigare_värde!L182,-1,1))*((Tidigare_värde!L182+1)/(Tidigare_värde!L182+1))*((pivå!L182+1)/(pivå!L182+1))</f>
        <v>1</v>
      </c>
      <c r="AH183" s="153">
        <f>IF(Pilar!$B183=1,IF(pivå!M182&gt;Tidigare_värde!M182,-1,1),IF(pivå!M182&lt;Tidigare_värde!M182,-1,1))*((Tidigare_värde!M182+1)/(Tidigare_värde!M182+1))*((pivå!M182+1)/(pivå!M182+1))</f>
        <v>1</v>
      </c>
      <c r="AI183" s="153">
        <f>IF(Pilar!$B183=1,IF(pivå!N182&gt;Tidigare_värde!N182,-1,1),IF(pivå!N182&lt;Tidigare_värde!N182,-1,1))*((Tidigare_värde!N182+1)/(Tidigare_värde!N182+1))*((pivå!N182+1)/(pivå!N182+1))</f>
        <v>1</v>
      </c>
      <c r="AJ183" s="153">
        <f>IF(Pilar!$B183=1,IF(pivå!O182&gt;Tidigare_värde!O182,-1,1),IF(pivå!O182&lt;Tidigare_värde!O182,-1,1))*((Tidigare_värde!O182+1)/(Tidigare_värde!O182+1))*((pivå!O182+1)/(pivå!O182+1))</f>
        <v>-1</v>
      </c>
      <c r="AK183" s="153">
        <f>IF(Pilar!$B183=1,IF(pivå!P182&gt;Tidigare_värde!P182,-1,1),IF(pivå!P182&lt;Tidigare_värde!P182,-1,1))*((Tidigare_värde!P182+1)/(Tidigare_värde!P182+1))*((pivå!P182+1)/(pivå!P182+1))</f>
        <v>-1</v>
      </c>
      <c r="AL183" s="153">
        <f>IF(Pilar!$B183=1,IF(pivå!Q182&gt;Tidigare_värde!Q182,-1,1),IF(pivå!Q182&lt;Tidigare_värde!Q182,-1,1))*((Tidigare_värde!Q182+1)/(Tidigare_värde!Q182+1))*((pivå!Q182+1)/(pivå!Q182+1))</f>
        <v>-1</v>
      </c>
      <c r="AM183" s="153">
        <f>IF(Pilar!$B183=1,IF(pivå!R182&gt;Tidigare_värde!R182,-1,1),IF(pivå!R182&lt;Tidigare_värde!R182,-1,1))*((Tidigare_värde!R182+1)/(Tidigare_värde!R182+1))*((pivå!R182+1)/(pivå!R182+1))</f>
        <v>-1</v>
      </c>
      <c r="AN183" s="153">
        <f>IF(Pilar!$B183=1,IF(pivå!S182&gt;Tidigare_värde!S182,-1,1),IF(pivå!S182&lt;Tidigare_värde!S182,-1,1))*((Tidigare_värde!S182+1)/(Tidigare_värde!S182+1))*((pivå!S182+1)/(pivå!S182+1))</f>
        <v>-1</v>
      </c>
      <c r="AO183" s="153">
        <f>IF(Pilar!$B183=1,IF(pivå!T182&gt;Tidigare_värde!T182,-1,1),IF(pivå!T182&lt;Tidigare_värde!T182,-1,1))*((Tidigare_värde!T182+1)/(Tidigare_värde!T182+1))*((pivå!T182+1)/(pivå!T182+1))</f>
        <v>-1</v>
      </c>
      <c r="AP183" s="153">
        <f>IF(Pilar!$B183=1,IF(pivå!U182&gt;Tidigare_värde!U182,-1,1),IF(pivå!U182&lt;Tidigare_värde!U182,-1,1))*((Tidigare_värde!U182+1)/(Tidigare_värde!U182+1))*((pivå!U182+1)/(pivå!U182+1))</f>
        <v>-1</v>
      </c>
      <c r="AQ183" s="153">
        <f>IF(Pilar!$B183=1,IF(pivå!V182&gt;Tidigare_värde!V182,-1,1),IF(pivå!V182&lt;Tidigare_värde!V182,-1,1))*((Tidigare_värde!V182+1)/(Tidigare_värde!V182+1))*((pivå!V182+1)/(pivå!V182+1))</f>
        <v>-1</v>
      </c>
      <c r="AR183" s="153">
        <f>IF(Pilar!$B183=1,IF(pivå!W182&gt;Tidigare_värde!W182,-1,1),IF(pivå!W182&lt;Tidigare_värde!W182,-1,1))*((Tidigare_värde!W182+1)/(Tidigare_värde!W182+1))*((pivå!W182+1)/(pivå!W182+1))</f>
        <v>-1</v>
      </c>
      <c r="AS183" s="153">
        <f>IF(Pilar!$B183=1,IF(pivå!X182&gt;Tidigare_värde!X182,-1,1),IF(pivå!X182&lt;Tidigare_värde!X182,-1,1))*((Tidigare_värde!X182+1)/(Tidigare_värde!X182+1))*((pivå!X182+1)/(pivå!X182+1))</f>
        <v>1</v>
      </c>
      <c r="AT183" s="153">
        <f>IF(Pilar!$B183=1,IF(pivå!Y182&gt;Tidigare_värde!Y182,-1,1),IF(pivå!Y182&lt;Tidigare_värde!Y182,-1,1))*((Tidigare_värde!Y182+1)/(Tidigare_värde!Y182+1))*((pivå!Y182+1)/(pivå!Y182+1))</f>
        <v>1</v>
      </c>
      <c r="AU183" s="153">
        <f>IF(Pilar!$B183=1,IF(pivå!Z182&gt;Tidigare_värde!Z182,-1,1),IF(pivå!Z182&lt;Tidigare_värde!Z182,-1,1))*((Tidigare_värde!Z182+1)/(Tidigare_värde!Z182+1))*((pivå!Z182+1)/(pivå!Z182+1))</f>
        <v>1</v>
      </c>
      <c r="AV183" s="153">
        <f>IF(Pilar!$B183=1,IF(pivå!AA182&gt;Tidigare_värde!AA182,-1,1),IF(pivå!AA182&lt;Tidigare_värde!AA182,-1,1))*((Tidigare_värde!AA182+1)/(Tidigare_värde!AA182+1))*((pivå!AA182+1)/(pivå!AA182+1))</f>
        <v>1</v>
      </c>
      <c r="AW183" s="153">
        <f>IF(Pilar!$B183=1,IF(pivå!AB182&gt;Tidigare_värde!AB182,-1,1),IF(pivå!AB182&lt;Tidigare_värde!AB182,-1,1))*((Tidigare_värde!AB182+1)/(Tidigare_värde!AB182+1))*((pivå!AB182+1)/(pivå!AB182+1))</f>
        <v>1</v>
      </c>
      <c r="AX183" s="153">
        <f>IF(Pilar!$B183=1,IF(pivå!AC182&gt;Tidigare_värde!AC182,-1,1),IF(pivå!AC182&lt;Tidigare_värde!AC182,-1,1))*((Tidigare_värde!AC182+1)/(Tidigare_värde!AC182+1))*((pivå!AC182+1)/(pivå!AC182+1))</f>
        <v>1</v>
      </c>
      <c r="AY183" s="153">
        <f>IF(Pilar!$B183=1,IF(pivå!AD182&gt;Tidigare_värde!AD182,-1,1),IF(pivå!AD182&lt;Tidigare_värde!AD182,-1,1))*((Tidigare_värde!AD182+1)/(Tidigare_värde!AD182+1))*((pivå!AD182+1)/(pivå!AD182+1))</f>
        <v>-1</v>
      </c>
      <c r="AZ183" s="25"/>
      <c r="BA183" s="25"/>
      <c r="BB183" s="25"/>
      <c r="BC183" s="25"/>
      <c r="BD183" s="25"/>
      <c r="BE183" s="25"/>
      <c r="BF183" s="25"/>
      <c r="BG183" s="18" t="e">
        <f t="shared" si="22"/>
        <v>#DIV/0!</v>
      </c>
      <c r="BH183" s="18">
        <f t="shared" si="23"/>
        <v>2084.9518509999998</v>
      </c>
      <c r="BI183" s="19">
        <f t="shared" si="30"/>
        <v>2475.4645850000002</v>
      </c>
      <c r="BJ183" s="19">
        <f t="shared" si="25"/>
        <v>2117.6513180000002</v>
      </c>
      <c r="BK183" s="20"/>
      <c r="BL183" s="20"/>
      <c r="BM183" s="21">
        <f t="shared" si="27"/>
        <v>3085.2827149999998</v>
      </c>
      <c r="BN183" s="22">
        <f t="shared" si="28"/>
        <v>1754.720791</v>
      </c>
    </row>
    <row r="184" spans="1:67" ht="10.5" customHeight="1">
      <c r="A184" s="116">
        <f t="shared" si="26"/>
        <v>2987.5338058095244</v>
      </c>
      <c r="B184" s="105">
        <f>pivå!I183</f>
        <v>1</v>
      </c>
      <c r="C184" s="120" t="str">
        <f>pivå!G183</f>
        <v>(tom)</v>
      </c>
      <c r="D184" s="103">
        <f>pivå!C183</f>
        <v>0</v>
      </c>
      <c r="E184" s="112">
        <f>pivå!D183</f>
        <v>0</v>
      </c>
      <c r="F184" s="15" t="str">
        <f>pivå!F183</f>
        <v>Regelbunden behandling med sömn-/lugnande medel</v>
      </c>
      <c r="G184" s="32">
        <f>pivå!AE183</f>
        <v>3160.0821409999999</v>
      </c>
      <c r="H184" s="23">
        <f>pivå!J183</f>
        <v>3090.9359869999998</v>
      </c>
      <c r="I184" s="23">
        <f>pivå!K183</f>
        <v>3158.9332920000002</v>
      </c>
      <c r="J184" s="23">
        <f>pivå!L183</f>
        <v>2280.1373060000001</v>
      </c>
      <c r="K184" s="23">
        <f>pivå!M183</f>
        <v>2764.6680350000001</v>
      </c>
      <c r="L184" s="23">
        <f>pivå!N183</f>
        <v>3087.300342</v>
      </c>
      <c r="M184" s="23">
        <f>pivå!O183</f>
        <v>3727.852132</v>
      </c>
      <c r="N184" s="23">
        <f>pivå!P183</f>
        <v>3100.8976889999999</v>
      </c>
      <c r="O184" s="23">
        <f>pivå!Q183</f>
        <v>2765.053179</v>
      </c>
      <c r="P184" s="23">
        <f>pivå!R183</f>
        <v>3145.571516</v>
      </c>
      <c r="Q184" s="23">
        <f>pivå!S183</f>
        <v>3344.8081569999999</v>
      </c>
      <c r="R184" s="23">
        <f>pivå!T183</f>
        <v>3240.449415</v>
      </c>
      <c r="S184" s="23">
        <f>pivå!U183</f>
        <v>3930.3647860000001</v>
      </c>
      <c r="T184" s="23">
        <f>pivå!V183</f>
        <v>3473.508754</v>
      </c>
      <c r="U184" s="23">
        <f>pivå!W183</f>
        <v>2374.120719</v>
      </c>
      <c r="V184" s="23">
        <f>pivå!X183</f>
        <v>3409.0538630000001</v>
      </c>
      <c r="W184" s="23">
        <f>pivå!Y183</f>
        <v>2714.5675339999998</v>
      </c>
      <c r="X184" s="23">
        <f>pivå!Z183</f>
        <v>3105.6274830000002</v>
      </c>
      <c r="Y184" s="23">
        <f>pivå!AA183</f>
        <v>2342.1482409999999</v>
      </c>
      <c r="Z184" s="23">
        <f>pivå!AB183</f>
        <v>2690.0641909999999</v>
      </c>
      <c r="AA184" s="23">
        <f>pivå!AC183</f>
        <v>2776.7379890000002</v>
      </c>
      <c r="AB184" s="137">
        <f>pivå!AD183</f>
        <v>2215.4093120000002</v>
      </c>
      <c r="AC184" s="150"/>
      <c r="AD184" s="154">
        <f>IF(Pilar!$B184=1,IF(pivå!AE183&gt;Tidigare_värde!AE183,-1,1),IF(pivå!AE183&lt;Tidigare_värde!AE183,-1,1))*((Tidigare_värde!AE183+1)/(Tidigare_värde!AE183+1))*((pivå!AE183+1)/(pivå!AE183+1))</f>
        <v>-1</v>
      </c>
      <c r="AE184" s="153">
        <f>IF(Pilar!$B184=1,IF(pivå!J183&gt;Tidigare_värde!J183,-1,1),IF(pivå!J183&lt;Tidigare_värde!J183,-1,1))*((Tidigare_värde!J183+1)/(Tidigare_värde!J183+1))*((pivå!J183+1)/(pivå!J183+1))</f>
        <v>-1</v>
      </c>
      <c r="AF184" s="153">
        <f>IF(Pilar!$B184=1,IF(pivå!K183&gt;Tidigare_värde!K183,-1,1),IF(pivå!K183&lt;Tidigare_värde!K183,-1,1))*((Tidigare_värde!K183+1)/(Tidigare_värde!K183+1))*((pivå!K183+1)/(pivå!K183+1))</f>
        <v>1</v>
      </c>
      <c r="AG184" s="153">
        <f>IF(Pilar!$B184=1,IF(pivå!L183&gt;Tidigare_värde!L183,-1,1),IF(pivå!L183&lt;Tidigare_värde!L183,-1,1))*((Tidigare_värde!L183+1)/(Tidigare_värde!L183+1))*((pivå!L183+1)/(pivå!L183+1))</f>
        <v>1</v>
      </c>
      <c r="AH184" s="153">
        <f>IF(Pilar!$B184=1,IF(pivå!M183&gt;Tidigare_värde!M183,-1,1),IF(pivå!M183&lt;Tidigare_värde!M183,-1,1))*((Tidigare_värde!M183+1)/(Tidigare_värde!M183+1))*((pivå!M183+1)/(pivå!M183+1))</f>
        <v>1</v>
      </c>
      <c r="AI184" s="153">
        <f>IF(Pilar!$B184=1,IF(pivå!N183&gt;Tidigare_värde!N183,-1,1),IF(pivå!N183&lt;Tidigare_värde!N183,-1,1))*((Tidigare_värde!N183+1)/(Tidigare_värde!N183+1))*((pivå!N183+1)/(pivå!N183+1))</f>
        <v>1</v>
      </c>
      <c r="AJ184" s="153">
        <f>IF(Pilar!$B184=1,IF(pivå!O183&gt;Tidigare_värde!O183,-1,1),IF(pivå!O183&lt;Tidigare_värde!O183,-1,1))*((Tidigare_värde!O183+1)/(Tidigare_värde!O183+1))*((pivå!O183+1)/(pivå!O183+1))</f>
        <v>-1</v>
      </c>
      <c r="AK184" s="153">
        <f>IF(Pilar!$B184=1,IF(pivå!P183&gt;Tidigare_värde!P183,-1,1),IF(pivå!P183&lt;Tidigare_värde!P183,-1,1))*((Tidigare_värde!P183+1)/(Tidigare_värde!P183+1))*((pivå!P183+1)/(pivå!P183+1))</f>
        <v>-1</v>
      </c>
      <c r="AL184" s="153">
        <f>IF(Pilar!$B184=1,IF(pivå!Q183&gt;Tidigare_värde!Q183,-1,1),IF(pivå!Q183&lt;Tidigare_värde!Q183,-1,1))*((Tidigare_värde!Q183+1)/(Tidigare_värde!Q183+1))*((pivå!Q183+1)/(pivå!Q183+1))</f>
        <v>1</v>
      </c>
      <c r="AM184" s="153">
        <f>IF(Pilar!$B184=1,IF(pivå!R183&gt;Tidigare_värde!R183,-1,1),IF(pivå!R183&lt;Tidigare_värde!R183,-1,1))*((Tidigare_värde!R183+1)/(Tidigare_värde!R183+1))*((pivå!R183+1)/(pivå!R183+1))</f>
        <v>-1</v>
      </c>
      <c r="AN184" s="153">
        <f>IF(Pilar!$B184=1,IF(pivå!S183&gt;Tidigare_värde!S183,-1,1),IF(pivå!S183&lt;Tidigare_värde!S183,-1,1))*((Tidigare_värde!S183+1)/(Tidigare_värde!S183+1))*((pivå!S183+1)/(pivå!S183+1))</f>
        <v>-1</v>
      </c>
      <c r="AO184" s="153">
        <f>IF(Pilar!$B184=1,IF(pivå!T183&gt;Tidigare_värde!T183,-1,1),IF(pivå!T183&lt;Tidigare_värde!T183,-1,1))*((Tidigare_värde!T183+1)/(Tidigare_värde!T183+1))*((pivå!T183+1)/(pivå!T183+1))</f>
        <v>-1</v>
      </c>
      <c r="AP184" s="153">
        <f>IF(Pilar!$B184=1,IF(pivå!U183&gt;Tidigare_värde!U183,-1,1),IF(pivå!U183&lt;Tidigare_värde!U183,-1,1))*((Tidigare_värde!U183+1)/(Tidigare_värde!U183+1))*((pivå!U183+1)/(pivå!U183+1))</f>
        <v>-1</v>
      </c>
      <c r="AQ184" s="153">
        <f>IF(Pilar!$B184=1,IF(pivå!V183&gt;Tidigare_värde!V183,-1,1),IF(pivå!V183&lt;Tidigare_värde!V183,-1,1))*((Tidigare_värde!V183+1)/(Tidigare_värde!V183+1))*((pivå!V183+1)/(pivå!V183+1))</f>
        <v>-1</v>
      </c>
      <c r="AR184" s="153">
        <f>IF(Pilar!$B184=1,IF(pivå!W183&gt;Tidigare_värde!W183,-1,1),IF(pivå!W183&lt;Tidigare_värde!W183,-1,1))*((Tidigare_värde!W183+1)/(Tidigare_värde!W183+1))*((pivå!W183+1)/(pivå!W183+1))</f>
        <v>-1</v>
      </c>
      <c r="AS184" s="153">
        <f>IF(Pilar!$B184=1,IF(pivå!X183&gt;Tidigare_värde!X183,-1,1),IF(pivå!X183&lt;Tidigare_värde!X183,-1,1))*((Tidigare_värde!X183+1)/(Tidigare_värde!X183+1))*((pivå!X183+1)/(pivå!X183+1))</f>
        <v>1</v>
      </c>
      <c r="AT184" s="153">
        <f>IF(Pilar!$B184=1,IF(pivå!Y183&gt;Tidigare_värde!Y183,-1,1),IF(pivå!Y183&lt;Tidigare_värde!Y183,-1,1))*((Tidigare_värde!Y183+1)/(Tidigare_värde!Y183+1))*((pivå!Y183+1)/(pivå!Y183+1))</f>
        <v>1</v>
      </c>
      <c r="AU184" s="153">
        <f>IF(Pilar!$B184=1,IF(pivå!Z183&gt;Tidigare_värde!Z183,-1,1),IF(pivå!Z183&lt;Tidigare_värde!Z183,-1,1))*((Tidigare_värde!Z183+1)/(Tidigare_värde!Z183+1))*((pivå!Z183+1)/(pivå!Z183+1))</f>
        <v>1</v>
      </c>
      <c r="AV184" s="153">
        <f>IF(Pilar!$B184=1,IF(pivå!AA183&gt;Tidigare_värde!AA183,-1,1),IF(pivå!AA183&lt;Tidigare_värde!AA183,-1,1))*((Tidigare_värde!AA183+1)/(Tidigare_värde!AA183+1))*((pivå!AA183+1)/(pivå!AA183+1))</f>
        <v>1</v>
      </c>
      <c r="AW184" s="153">
        <f>IF(Pilar!$B184=1,IF(pivå!AB183&gt;Tidigare_värde!AB183,-1,1),IF(pivå!AB183&lt;Tidigare_värde!AB183,-1,1))*((Tidigare_värde!AB183+1)/(Tidigare_värde!AB183+1))*((pivå!AB183+1)/(pivå!AB183+1))</f>
        <v>-1</v>
      </c>
      <c r="AX184" s="153">
        <f>IF(Pilar!$B184=1,IF(pivå!AC183&gt;Tidigare_värde!AC183,-1,1),IF(pivå!AC183&lt;Tidigare_värde!AC183,-1,1))*((Tidigare_värde!AC183+1)/(Tidigare_värde!AC183+1))*((pivå!AC183+1)/(pivå!AC183+1))</f>
        <v>-1</v>
      </c>
      <c r="AY184" s="153">
        <f>IF(Pilar!$B184=1,IF(pivå!AD183&gt;Tidigare_värde!AD183,-1,1),IF(pivå!AD183&lt;Tidigare_värde!AD183,-1,1))*((Tidigare_värde!AD183+1)/(Tidigare_värde!AD183+1))*((pivå!AD183+1)/(pivå!AD183+1))</f>
        <v>-1</v>
      </c>
      <c r="AZ184" s="25"/>
      <c r="BA184" s="25"/>
      <c r="BB184" s="25"/>
      <c r="BC184" s="25"/>
      <c r="BD184" s="25"/>
      <c r="BE184" s="25"/>
      <c r="BF184" s="25"/>
      <c r="BG184" s="18" t="e">
        <f t="shared" si="22"/>
        <v>#DIV/0!</v>
      </c>
      <c r="BH184" s="18">
        <f t="shared" si="23"/>
        <v>2764.6680350000001</v>
      </c>
      <c r="BI184" s="19">
        <f t="shared" si="30"/>
        <v>3145.571516</v>
      </c>
      <c r="BJ184" s="19">
        <f t="shared" si="25"/>
        <v>2765.053179</v>
      </c>
      <c r="BK184" s="20"/>
      <c r="BL184" s="20"/>
      <c r="BM184" s="21">
        <f t="shared" si="27"/>
        <v>3930.3647860000001</v>
      </c>
      <c r="BN184" s="22">
        <f t="shared" si="28"/>
        <v>2215.4093120000002</v>
      </c>
    </row>
    <row r="185" spans="1:67" ht="10.5" customHeight="1">
      <c r="A185" s="116">
        <f t="shared" si="26"/>
        <v>5.160000000000001</v>
      </c>
      <c r="B185" s="105">
        <f>pivå!I184</f>
        <v>1</v>
      </c>
      <c r="C185" s="120" t="str">
        <f>pivå!G184</f>
        <v>Ändrad</v>
      </c>
      <c r="D185" s="103">
        <f>pivå!C184</f>
        <v>0</v>
      </c>
      <c r="E185" s="112">
        <f>pivå!D184</f>
        <v>93</v>
      </c>
      <c r="F185" s="15" t="str">
        <f>pivå!F184</f>
        <v>Tre eller fler psykofarmaka bland äldre. Kvinnor</v>
      </c>
      <c r="G185" s="32">
        <f>pivå!AE184</f>
        <v>5.44</v>
      </c>
      <c r="H185" s="16">
        <f>pivå!J184</f>
        <v>4.32</v>
      </c>
      <c r="I185" s="16">
        <f>pivå!K184</f>
        <v>6.08</v>
      </c>
      <c r="J185" s="16">
        <f>pivå!L184</f>
        <v>4.8899999999999997</v>
      </c>
      <c r="K185" s="16">
        <f>pivå!M184</f>
        <v>5.07</v>
      </c>
      <c r="L185" s="16">
        <f>pivå!N184</f>
        <v>5.49</v>
      </c>
      <c r="M185" s="16">
        <f>pivå!O184</f>
        <v>6.98</v>
      </c>
      <c r="N185" s="16">
        <f>pivå!P184</f>
        <v>4.45</v>
      </c>
      <c r="O185" s="16">
        <f>pivå!Q184</f>
        <v>3.1</v>
      </c>
      <c r="P185" s="16">
        <f>pivå!R184</f>
        <v>6.14</v>
      </c>
      <c r="Q185" s="16">
        <f>pivå!S184</f>
        <v>6.24</v>
      </c>
      <c r="R185" s="16">
        <f>pivå!T184</f>
        <v>5.81</v>
      </c>
      <c r="S185" s="16">
        <f>pivå!U184</f>
        <v>7.04</v>
      </c>
      <c r="T185" s="16">
        <f>pivå!V184</f>
        <v>5.69</v>
      </c>
      <c r="U185" s="16">
        <f>pivå!W184</f>
        <v>4.58</v>
      </c>
      <c r="V185" s="16">
        <f>pivå!X184</f>
        <v>4.5999999999999996</v>
      </c>
      <c r="W185" s="16">
        <f>pivå!Y184</f>
        <v>4.4000000000000004</v>
      </c>
      <c r="X185" s="16">
        <f>pivå!Z184</f>
        <v>5.1100000000000003</v>
      </c>
      <c r="Y185" s="16">
        <f>pivå!AA184</f>
        <v>4.84</v>
      </c>
      <c r="Z185" s="16">
        <f>pivå!AB184</f>
        <v>4.5999999999999996</v>
      </c>
      <c r="AA185" s="16">
        <f>pivå!AC184</f>
        <v>5.67</v>
      </c>
      <c r="AB185" s="136">
        <f>pivå!AD184</f>
        <v>3.26</v>
      </c>
      <c r="AC185" s="149"/>
      <c r="AD185" s="154" t="e">
        <f>IF(Pilar!$B185=1,IF(pivå!AE184&gt;Tidigare_värde!AE184,-1,1),IF(pivå!AE184&lt;Tidigare_värde!AE184,-1,1))*((Tidigare_värde!AE184+1)/(Tidigare_värde!AE184+1))*((pivå!AE184+1)/(pivå!AE184+1))</f>
        <v>#VALUE!</v>
      </c>
      <c r="AE185" s="153" t="e">
        <f>IF(Pilar!$B185=1,IF(pivå!J184&gt;Tidigare_värde!J184,-1,1),IF(pivå!J184&lt;Tidigare_värde!J184,-1,1))*((Tidigare_värde!J184+1)/(Tidigare_värde!J184+1))*((pivå!J184+1)/(pivå!J184+1))</f>
        <v>#VALUE!</v>
      </c>
      <c r="AF185" s="153" t="e">
        <f>IF(Pilar!$B185=1,IF(pivå!K184&gt;Tidigare_värde!K184,-1,1),IF(pivå!K184&lt;Tidigare_värde!K184,-1,1))*((Tidigare_värde!K184+1)/(Tidigare_värde!K184+1))*((pivå!K184+1)/(pivå!K184+1))</f>
        <v>#VALUE!</v>
      </c>
      <c r="AG185" s="153" t="e">
        <f>IF(Pilar!$B185=1,IF(pivå!L184&gt;Tidigare_värde!L184,-1,1),IF(pivå!L184&lt;Tidigare_värde!L184,-1,1))*((Tidigare_värde!L184+1)/(Tidigare_värde!L184+1))*((pivå!L184+1)/(pivå!L184+1))</f>
        <v>#VALUE!</v>
      </c>
      <c r="AH185" s="153" t="e">
        <f>IF(Pilar!$B185=1,IF(pivå!M184&gt;Tidigare_värde!M184,-1,1),IF(pivå!M184&lt;Tidigare_värde!M184,-1,1))*((Tidigare_värde!M184+1)/(Tidigare_värde!M184+1))*((pivå!M184+1)/(pivå!M184+1))</f>
        <v>#VALUE!</v>
      </c>
      <c r="AI185" s="153" t="e">
        <f>IF(Pilar!$B185=1,IF(pivå!N184&gt;Tidigare_värde!N184,-1,1),IF(pivå!N184&lt;Tidigare_värde!N184,-1,1))*((Tidigare_värde!N184+1)/(Tidigare_värde!N184+1))*((pivå!N184+1)/(pivå!N184+1))</f>
        <v>#VALUE!</v>
      </c>
      <c r="AJ185" s="153" t="e">
        <f>IF(Pilar!$B185=1,IF(pivå!O184&gt;Tidigare_värde!O184,-1,1),IF(pivå!O184&lt;Tidigare_värde!O184,-1,1))*((Tidigare_värde!O184+1)/(Tidigare_värde!O184+1))*((pivå!O184+1)/(pivå!O184+1))</f>
        <v>#VALUE!</v>
      </c>
      <c r="AK185" s="153" t="e">
        <f>IF(Pilar!$B185=1,IF(pivå!P184&gt;Tidigare_värde!P184,-1,1),IF(pivå!P184&lt;Tidigare_värde!P184,-1,1))*((Tidigare_värde!P184+1)/(Tidigare_värde!P184+1))*((pivå!P184+1)/(pivå!P184+1))</f>
        <v>#VALUE!</v>
      </c>
      <c r="AL185" s="153" t="e">
        <f>IF(Pilar!$B185=1,IF(pivå!Q184&gt;Tidigare_värde!Q184,-1,1),IF(pivå!Q184&lt;Tidigare_värde!Q184,-1,1))*((Tidigare_värde!Q184+1)/(Tidigare_värde!Q184+1))*((pivå!Q184+1)/(pivå!Q184+1))</f>
        <v>#VALUE!</v>
      </c>
      <c r="AM185" s="153" t="e">
        <f>IF(Pilar!$B185=1,IF(pivå!R184&gt;Tidigare_värde!R184,-1,1),IF(pivå!R184&lt;Tidigare_värde!R184,-1,1))*((Tidigare_värde!R184+1)/(Tidigare_värde!R184+1))*((pivå!R184+1)/(pivå!R184+1))</f>
        <v>#VALUE!</v>
      </c>
      <c r="AN185" s="153" t="e">
        <f>IF(Pilar!$B185=1,IF(pivå!S184&gt;Tidigare_värde!S184,-1,1),IF(pivå!S184&lt;Tidigare_värde!S184,-1,1))*((Tidigare_värde!S184+1)/(Tidigare_värde!S184+1))*((pivå!S184+1)/(pivå!S184+1))</f>
        <v>#VALUE!</v>
      </c>
      <c r="AO185" s="153" t="e">
        <f>IF(Pilar!$B185=1,IF(pivå!T184&gt;Tidigare_värde!T184,-1,1),IF(pivå!T184&lt;Tidigare_värde!T184,-1,1))*((Tidigare_värde!T184+1)/(Tidigare_värde!T184+1))*((pivå!T184+1)/(pivå!T184+1))</f>
        <v>#VALUE!</v>
      </c>
      <c r="AP185" s="153" t="e">
        <f>IF(Pilar!$B185=1,IF(pivå!U184&gt;Tidigare_värde!U184,-1,1),IF(pivå!U184&lt;Tidigare_värde!U184,-1,1))*((Tidigare_värde!U184+1)/(Tidigare_värde!U184+1))*((pivå!U184+1)/(pivå!U184+1))</f>
        <v>#VALUE!</v>
      </c>
      <c r="AQ185" s="153" t="e">
        <f>IF(Pilar!$B185=1,IF(pivå!V184&gt;Tidigare_värde!V184,-1,1),IF(pivå!V184&lt;Tidigare_värde!V184,-1,1))*((Tidigare_värde!V184+1)/(Tidigare_värde!V184+1))*((pivå!V184+1)/(pivå!V184+1))</f>
        <v>#VALUE!</v>
      </c>
      <c r="AR185" s="153" t="e">
        <f>IF(Pilar!$B185=1,IF(pivå!W184&gt;Tidigare_värde!W184,-1,1),IF(pivå!W184&lt;Tidigare_värde!W184,-1,1))*((Tidigare_värde!W184+1)/(Tidigare_värde!W184+1))*((pivå!W184+1)/(pivå!W184+1))</f>
        <v>#VALUE!</v>
      </c>
      <c r="AS185" s="153" t="e">
        <f>IF(Pilar!$B185=1,IF(pivå!X184&gt;Tidigare_värde!X184,-1,1),IF(pivå!X184&lt;Tidigare_värde!X184,-1,1))*((Tidigare_värde!X184+1)/(Tidigare_värde!X184+1))*((pivå!X184+1)/(pivå!X184+1))</f>
        <v>#VALUE!</v>
      </c>
      <c r="AT185" s="153" t="e">
        <f>IF(Pilar!$B185=1,IF(pivå!Y184&gt;Tidigare_värde!Y184,-1,1),IF(pivå!Y184&lt;Tidigare_värde!Y184,-1,1))*((Tidigare_värde!Y184+1)/(Tidigare_värde!Y184+1))*((pivå!Y184+1)/(pivå!Y184+1))</f>
        <v>#VALUE!</v>
      </c>
      <c r="AU185" s="153" t="e">
        <f>IF(Pilar!$B185=1,IF(pivå!Z184&gt;Tidigare_värde!Z184,-1,1),IF(pivå!Z184&lt;Tidigare_värde!Z184,-1,1))*((Tidigare_värde!Z184+1)/(Tidigare_värde!Z184+1))*((pivå!Z184+1)/(pivå!Z184+1))</f>
        <v>#VALUE!</v>
      </c>
      <c r="AV185" s="153" t="e">
        <f>IF(Pilar!$B185=1,IF(pivå!AA184&gt;Tidigare_värde!AA184,-1,1),IF(pivå!AA184&lt;Tidigare_värde!AA184,-1,1))*((Tidigare_värde!AA184+1)/(Tidigare_värde!AA184+1))*((pivå!AA184+1)/(pivå!AA184+1))</f>
        <v>#VALUE!</v>
      </c>
      <c r="AW185" s="153" t="e">
        <f>IF(Pilar!$B185=1,IF(pivå!AB184&gt;Tidigare_värde!AB184,-1,1),IF(pivå!AB184&lt;Tidigare_värde!AB184,-1,1))*((Tidigare_värde!AB184+1)/(Tidigare_värde!AB184+1))*((pivå!AB184+1)/(pivå!AB184+1))</f>
        <v>#VALUE!</v>
      </c>
      <c r="AX185" s="153" t="e">
        <f>IF(Pilar!$B185=1,IF(pivå!AC184&gt;Tidigare_värde!AC184,-1,1),IF(pivå!AC184&lt;Tidigare_värde!AC184,-1,1))*((Tidigare_värde!AC184+1)/(Tidigare_värde!AC184+1))*((pivå!AC184+1)/(pivå!AC184+1))</f>
        <v>#VALUE!</v>
      </c>
      <c r="AY185" s="153" t="e">
        <f>IF(Pilar!$B185=1,IF(pivå!AD184&gt;Tidigare_värde!AD184,-1,1),IF(pivå!AD184&lt;Tidigare_värde!AD184,-1,1))*((Tidigare_värde!AD184+1)/(Tidigare_värde!AD184+1))*((pivå!AD184+1)/(pivå!AD184+1))</f>
        <v>#VALUE!</v>
      </c>
      <c r="AZ185" s="25"/>
      <c r="BA185" s="25"/>
      <c r="BB185" s="25"/>
      <c r="BC185" s="25"/>
      <c r="BD185" s="25"/>
      <c r="BE185" s="25"/>
      <c r="BF185" s="25"/>
      <c r="BG185" s="18" t="e">
        <f t="shared" si="22"/>
        <v>#DIV/0!</v>
      </c>
      <c r="BH185" s="18">
        <f t="shared" si="23"/>
        <v>4.5999999999999996</v>
      </c>
      <c r="BI185" s="19">
        <f t="shared" si="30"/>
        <v>5.67</v>
      </c>
      <c r="BJ185" s="19">
        <f t="shared" si="25"/>
        <v>4.5999999999999996</v>
      </c>
      <c r="BK185" s="20"/>
      <c r="BL185" s="20"/>
      <c r="BM185" s="21">
        <f t="shared" si="27"/>
        <v>7.04</v>
      </c>
      <c r="BN185" s="22">
        <f t="shared" si="28"/>
        <v>3.1</v>
      </c>
    </row>
    <row r="186" spans="1:67" ht="10.5" customHeight="1">
      <c r="A186" s="116">
        <f t="shared" si="26"/>
        <v>2.86</v>
      </c>
      <c r="B186" s="105">
        <f>pivå!I185</f>
        <v>1</v>
      </c>
      <c r="C186" s="120" t="str">
        <f>pivå!G185</f>
        <v>Ändrad</v>
      </c>
      <c r="D186" s="103">
        <f>pivå!C185</f>
        <v>0</v>
      </c>
      <c r="E186" s="112">
        <f>pivå!D185</f>
        <v>0</v>
      </c>
      <c r="F186" s="15" t="str">
        <f>pivå!F185</f>
        <v>Tre eller fler psykofarmaka bland äldre. Män</v>
      </c>
      <c r="G186" s="32">
        <f>pivå!AE185</f>
        <v>3.05</v>
      </c>
      <c r="H186" s="16">
        <f>pivå!J185</f>
        <v>2.5</v>
      </c>
      <c r="I186" s="16">
        <f>pivå!K185</f>
        <v>3.82</v>
      </c>
      <c r="J186" s="16">
        <f>pivå!L185</f>
        <v>2.39</v>
      </c>
      <c r="K186" s="16">
        <f>pivå!M185</f>
        <v>2.74</v>
      </c>
      <c r="L186" s="16">
        <f>pivå!N185</f>
        <v>2.4700000000000002</v>
      </c>
      <c r="M186" s="16">
        <f>pivå!O185</f>
        <v>4.3899999999999997</v>
      </c>
      <c r="N186" s="16">
        <f>pivå!P185</f>
        <v>2.4</v>
      </c>
      <c r="O186" s="16">
        <f>pivå!Q185</f>
        <v>1.92</v>
      </c>
      <c r="P186" s="16">
        <f>pivå!R185</f>
        <v>2.98</v>
      </c>
      <c r="Q186" s="16">
        <f>pivå!S185</f>
        <v>3.29</v>
      </c>
      <c r="R186" s="16">
        <f>pivå!T185</f>
        <v>2.97</v>
      </c>
      <c r="S186" s="16">
        <f>pivå!U185</f>
        <v>4.09</v>
      </c>
      <c r="T186" s="16">
        <f>pivå!V185</f>
        <v>3.59</v>
      </c>
      <c r="U186" s="16">
        <f>pivå!W185</f>
        <v>2.41</v>
      </c>
      <c r="V186" s="16">
        <f>pivå!X185</f>
        <v>2.33</v>
      </c>
      <c r="W186" s="16">
        <f>pivå!Y185</f>
        <v>2.4300000000000002</v>
      </c>
      <c r="X186" s="16">
        <f>pivå!Z185</f>
        <v>2.91</v>
      </c>
      <c r="Y186" s="16">
        <f>pivå!AA185</f>
        <v>2.75</v>
      </c>
      <c r="Z186" s="16">
        <f>pivå!AB185</f>
        <v>2.31</v>
      </c>
      <c r="AA186" s="16">
        <f>pivå!AC185</f>
        <v>3.15</v>
      </c>
      <c r="AB186" s="136">
        <f>pivå!AD185</f>
        <v>2.2200000000000002</v>
      </c>
      <c r="AC186" s="149"/>
      <c r="AD186" s="154" t="e">
        <f>IF(Pilar!$B186=1,IF(pivå!AE185&gt;Tidigare_värde!AE185,-1,1),IF(pivå!AE185&lt;Tidigare_värde!AE185,-1,1))*((Tidigare_värde!AE185+1)/(Tidigare_värde!AE185+1))*((pivå!AE185+1)/(pivå!AE185+1))</f>
        <v>#VALUE!</v>
      </c>
      <c r="AE186" s="153" t="e">
        <f>IF(Pilar!$B186=1,IF(pivå!J185&gt;Tidigare_värde!J185,-1,1),IF(pivå!J185&lt;Tidigare_värde!J185,-1,1))*((Tidigare_värde!J185+1)/(Tidigare_värde!J185+1))*((pivå!J185+1)/(pivå!J185+1))</f>
        <v>#VALUE!</v>
      </c>
      <c r="AF186" s="153" t="e">
        <f>IF(Pilar!$B186=1,IF(pivå!K185&gt;Tidigare_värde!K185,-1,1),IF(pivå!K185&lt;Tidigare_värde!K185,-1,1))*((Tidigare_värde!K185+1)/(Tidigare_värde!K185+1))*((pivå!K185+1)/(pivå!K185+1))</f>
        <v>#VALUE!</v>
      </c>
      <c r="AG186" s="153" t="e">
        <f>IF(Pilar!$B186=1,IF(pivå!L185&gt;Tidigare_värde!L185,-1,1),IF(pivå!L185&lt;Tidigare_värde!L185,-1,1))*((Tidigare_värde!L185+1)/(Tidigare_värde!L185+1))*((pivå!L185+1)/(pivå!L185+1))</f>
        <v>#VALUE!</v>
      </c>
      <c r="AH186" s="153" t="e">
        <f>IF(Pilar!$B186=1,IF(pivå!M185&gt;Tidigare_värde!M185,-1,1),IF(pivå!M185&lt;Tidigare_värde!M185,-1,1))*((Tidigare_värde!M185+1)/(Tidigare_värde!M185+1))*((pivå!M185+1)/(pivå!M185+1))</f>
        <v>#VALUE!</v>
      </c>
      <c r="AI186" s="153" t="e">
        <f>IF(Pilar!$B186=1,IF(pivå!N185&gt;Tidigare_värde!N185,-1,1),IF(pivå!N185&lt;Tidigare_värde!N185,-1,1))*((Tidigare_värde!N185+1)/(Tidigare_värde!N185+1))*((pivå!N185+1)/(pivå!N185+1))</f>
        <v>#VALUE!</v>
      </c>
      <c r="AJ186" s="153" t="e">
        <f>IF(Pilar!$B186=1,IF(pivå!O185&gt;Tidigare_värde!O185,-1,1),IF(pivå!O185&lt;Tidigare_värde!O185,-1,1))*((Tidigare_värde!O185+1)/(Tidigare_värde!O185+1))*((pivå!O185+1)/(pivå!O185+1))</f>
        <v>#VALUE!</v>
      </c>
      <c r="AK186" s="153" t="e">
        <f>IF(Pilar!$B186=1,IF(pivå!P185&gt;Tidigare_värde!P185,-1,1),IF(pivå!P185&lt;Tidigare_värde!P185,-1,1))*((Tidigare_värde!P185+1)/(Tidigare_värde!P185+1))*((pivå!P185+1)/(pivå!P185+1))</f>
        <v>#VALUE!</v>
      </c>
      <c r="AL186" s="153" t="e">
        <f>IF(Pilar!$B186=1,IF(pivå!Q185&gt;Tidigare_värde!Q185,-1,1),IF(pivå!Q185&lt;Tidigare_värde!Q185,-1,1))*((Tidigare_värde!Q185+1)/(Tidigare_värde!Q185+1))*((pivå!Q185+1)/(pivå!Q185+1))</f>
        <v>#VALUE!</v>
      </c>
      <c r="AM186" s="153" t="e">
        <f>IF(Pilar!$B186=1,IF(pivå!R185&gt;Tidigare_värde!R185,-1,1),IF(pivå!R185&lt;Tidigare_värde!R185,-1,1))*((Tidigare_värde!R185+1)/(Tidigare_värde!R185+1))*((pivå!R185+1)/(pivå!R185+1))</f>
        <v>#VALUE!</v>
      </c>
      <c r="AN186" s="153" t="e">
        <f>IF(Pilar!$B186=1,IF(pivå!S185&gt;Tidigare_värde!S185,-1,1),IF(pivå!S185&lt;Tidigare_värde!S185,-1,1))*((Tidigare_värde!S185+1)/(Tidigare_värde!S185+1))*((pivå!S185+1)/(pivå!S185+1))</f>
        <v>#VALUE!</v>
      </c>
      <c r="AO186" s="153" t="e">
        <f>IF(Pilar!$B186=1,IF(pivå!T185&gt;Tidigare_värde!T185,-1,1),IF(pivå!T185&lt;Tidigare_värde!T185,-1,1))*((Tidigare_värde!T185+1)/(Tidigare_värde!T185+1))*((pivå!T185+1)/(pivå!T185+1))</f>
        <v>#VALUE!</v>
      </c>
      <c r="AP186" s="153" t="e">
        <f>IF(Pilar!$B186=1,IF(pivå!U185&gt;Tidigare_värde!U185,-1,1),IF(pivå!U185&lt;Tidigare_värde!U185,-1,1))*((Tidigare_värde!U185+1)/(Tidigare_värde!U185+1))*((pivå!U185+1)/(pivå!U185+1))</f>
        <v>#VALUE!</v>
      </c>
      <c r="AQ186" s="153" t="e">
        <f>IF(Pilar!$B186=1,IF(pivå!V185&gt;Tidigare_värde!V185,-1,1),IF(pivå!V185&lt;Tidigare_värde!V185,-1,1))*((Tidigare_värde!V185+1)/(Tidigare_värde!V185+1))*((pivå!V185+1)/(pivå!V185+1))</f>
        <v>#VALUE!</v>
      </c>
      <c r="AR186" s="153" t="e">
        <f>IF(Pilar!$B186=1,IF(pivå!W185&gt;Tidigare_värde!W185,-1,1),IF(pivå!W185&lt;Tidigare_värde!W185,-1,1))*((Tidigare_värde!W185+1)/(Tidigare_värde!W185+1))*((pivå!W185+1)/(pivå!W185+1))</f>
        <v>#VALUE!</v>
      </c>
      <c r="AS186" s="153" t="e">
        <f>IF(Pilar!$B186=1,IF(pivå!X185&gt;Tidigare_värde!X185,-1,1),IF(pivå!X185&lt;Tidigare_värde!X185,-1,1))*((Tidigare_värde!X185+1)/(Tidigare_värde!X185+1))*((pivå!X185+1)/(pivå!X185+1))</f>
        <v>#VALUE!</v>
      </c>
      <c r="AT186" s="153" t="e">
        <f>IF(Pilar!$B186=1,IF(pivå!Y185&gt;Tidigare_värde!Y185,-1,1),IF(pivå!Y185&lt;Tidigare_värde!Y185,-1,1))*((Tidigare_värde!Y185+1)/(Tidigare_värde!Y185+1))*((pivå!Y185+1)/(pivå!Y185+1))</f>
        <v>#VALUE!</v>
      </c>
      <c r="AU186" s="153" t="e">
        <f>IF(Pilar!$B186=1,IF(pivå!Z185&gt;Tidigare_värde!Z185,-1,1),IF(pivå!Z185&lt;Tidigare_värde!Z185,-1,1))*((Tidigare_värde!Z185+1)/(Tidigare_värde!Z185+1))*((pivå!Z185+1)/(pivå!Z185+1))</f>
        <v>#VALUE!</v>
      </c>
      <c r="AV186" s="153" t="e">
        <f>IF(Pilar!$B186=1,IF(pivå!AA185&gt;Tidigare_värde!AA185,-1,1),IF(pivå!AA185&lt;Tidigare_värde!AA185,-1,1))*((Tidigare_värde!AA185+1)/(Tidigare_värde!AA185+1))*((pivå!AA185+1)/(pivå!AA185+1))</f>
        <v>#VALUE!</v>
      </c>
      <c r="AW186" s="153" t="e">
        <f>IF(Pilar!$B186=1,IF(pivå!AB185&gt;Tidigare_värde!AB185,-1,1),IF(pivå!AB185&lt;Tidigare_värde!AB185,-1,1))*((Tidigare_värde!AB185+1)/(Tidigare_värde!AB185+1))*((pivå!AB185+1)/(pivå!AB185+1))</f>
        <v>#VALUE!</v>
      </c>
      <c r="AX186" s="153" t="e">
        <f>IF(Pilar!$B186=1,IF(pivå!AC185&gt;Tidigare_värde!AC185,-1,1),IF(pivå!AC185&lt;Tidigare_värde!AC185,-1,1))*((Tidigare_värde!AC185+1)/(Tidigare_värde!AC185+1))*((pivå!AC185+1)/(pivå!AC185+1))</f>
        <v>#VALUE!</v>
      </c>
      <c r="AY186" s="153" t="e">
        <f>IF(Pilar!$B186=1,IF(pivå!AD185&gt;Tidigare_värde!AD185,-1,1),IF(pivå!AD185&lt;Tidigare_värde!AD185,-1,1))*((Tidigare_värde!AD185+1)/(Tidigare_värde!AD185+1))*((pivå!AD185+1)/(pivå!AD185+1))</f>
        <v>#VALUE!</v>
      </c>
      <c r="AZ186" s="25"/>
      <c r="BA186" s="25"/>
      <c r="BB186" s="25"/>
      <c r="BC186" s="25"/>
      <c r="BD186" s="25"/>
      <c r="BE186" s="25"/>
      <c r="BF186" s="25"/>
      <c r="BG186" s="18" t="e">
        <f t="shared" si="22"/>
        <v>#DIV/0!</v>
      </c>
      <c r="BH186" s="18">
        <f t="shared" si="23"/>
        <v>2.41</v>
      </c>
      <c r="BI186" s="19">
        <f t="shared" si="30"/>
        <v>2.97</v>
      </c>
      <c r="BJ186" s="19">
        <f t="shared" si="25"/>
        <v>2.4300000000000002</v>
      </c>
      <c r="BK186" s="20"/>
      <c r="BL186" s="20"/>
      <c r="BM186" s="21">
        <f t="shared" si="27"/>
        <v>4.3899999999999997</v>
      </c>
      <c r="BN186" s="22">
        <f t="shared" si="28"/>
        <v>1.92</v>
      </c>
    </row>
    <row r="187" spans="1:67" ht="10.5" customHeight="1">
      <c r="A187" s="116">
        <f t="shared" si="26"/>
        <v>4.3014285714285707</v>
      </c>
      <c r="B187" s="105">
        <f>pivå!I186</f>
        <v>1</v>
      </c>
      <c r="C187" s="120" t="str">
        <f>pivå!G186</f>
        <v>Ändrad</v>
      </c>
      <c r="D187" s="103">
        <f>pivå!C186</f>
        <v>0</v>
      </c>
      <c r="E187" s="112">
        <f>pivå!D186</f>
        <v>0</v>
      </c>
      <c r="F187" s="15" t="str">
        <f>pivå!F186</f>
        <v>Tre eller fler psykofarmaka bland äldre</v>
      </c>
      <c r="G187" s="34">
        <f>pivå!AE186</f>
        <v>4.5599999999999996</v>
      </c>
      <c r="H187" s="16">
        <f>pivå!J186</f>
        <v>3.7</v>
      </c>
      <c r="I187" s="16">
        <f>pivå!K186</f>
        <v>5.23</v>
      </c>
      <c r="J187" s="16">
        <f>pivå!L186</f>
        <v>3.98</v>
      </c>
      <c r="K187" s="16">
        <f>pivå!M186</f>
        <v>4.21</v>
      </c>
      <c r="L187" s="16">
        <f>pivå!N186</f>
        <v>4.3499999999999996</v>
      </c>
      <c r="M187" s="16">
        <f>pivå!O186</f>
        <v>5.97</v>
      </c>
      <c r="N187" s="16">
        <f>pivå!P186</f>
        <v>3.68</v>
      </c>
      <c r="O187" s="16">
        <f>pivå!Q186</f>
        <v>2.66</v>
      </c>
      <c r="P187" s="16">
        <f>pivå!R186</f>
        <v>4.9400000000000004</v>
      </c>
      <c r="Q187" s="16">
        <f>pivå!S186</f>
        <v>5.17</v>
      </c>
      <c r="R187" s="16">
        <f>pivå!T186</f>
        <v>4.7</v>
      </c>
      <c r="S187" s="16">
        <f>pivå!U186</f>
        <v>5.94</v>
      </c>
      <c r="T187" s="16">
        <f>pivå!V186</f>
        <v>4.91</v>
      </c>
      <c r="U187" s="16">
        <f>pivå!W186</f>
        <v>3.79</v>
      </c>
      <c r="V187" s="16">
        <f>pivå!X186</f>
        <v>3.76</v>
      </c>
      <c r="W187" s="16">
        <f>pivå!Y186</f>
        <v>3.66</v>
      </c>
      <c r="X187" s="16">
        <f>pivå!Z186</f>
        <v>4.29</v>
      </c>
      <c r="Y187" s="16">
        <f>pivå!AA186</f>
        <v>4.07</v>
      </c>
      <c r="Z187" s="16">
        <f>pivå!AB186</f>
        <v>3.74</v>
      </c>
      <c r="AA187" s="16">
        <f>pivå!AC186</f>
        <v>4.71</v>
      </c>
      <c r="AB187" s="136">
        <f>pivå!AD186</f>
        <v>2.87</v>
      </c>
      <c r="AC187" s="149"/>
      <c r="AD187" s="154" t="e">
        <f>IF(Pilar!$B187=1,IF(pivå!AE186&gt;Tidigare_värde!AE186,-1,1),IF(pivå!AE186&lt;Tidigare_värde!AE186,-1,1))*((Tidigare_värde!AE186+1)/(Tidigare_värde!AE186+1))*((pivå!AE186+1)/(pivå!AE186+1))</f>
        <v>#VALUE!</v>
      </c>
      <c r="AE187" s="153" t="e">
        <f>IF(Pilar!$B187=1,IF(pivå!J186&gt;Tidigare_värde!J186,-1,1),IF(pivå!J186&lt;Tidigare_värde!J186,-1,1))*((Tidigare_värde!J186+1)/(Tidigare_värde!J186+1))*((pivå!J186+1)/(pivå!J186+1))</f>
        <v>#VALUE!</v>
      </c>
      <c r="AF187" s="153" t="e">
        <f>IF(Pilar!$B187=1,IF(pivå!K186&gt;Tidigare_värde!K186,-1,1),IF(pivå!K186&lt;Tidigare_värde!K186,-1,1))*((Tidigare_värde!K186+1)/(Tidigare_värde!K186+1))*((pivå!K186+1)/(pivå!K186+1))</f>
        <v>#VALUE!</v>
      </c>
      <c r="AG187" s="153" t="e">
        <f>IF(Pilar!$B187=1,IF(pivå!L186&gt;Tidigare_värde!L186,-1,1),IF(pivå!L186&lt;Tidigare_värde!L186,-1,1))*((Tidigare_värde!L186+1)/(Tidigare_värde!L186+1))*((pivå!L186+1)/(pivå!L186+1))</f>
        <v>#VALUE!</v>
      </c>
      <c r="AH187" s="153" t="e">
        <f>IF(Pilar!$B187=1,IF(pivå!M186&gt;Tidigare_värde!M186,-1,1),IF(pivå!M186&lt;Tidigare_värde!M186,-1,1))*((Tidigare_värde!M186+1)/(Tidigare_värde!M186+1))*((pivå!M186+1)/(pivå!M186+1))</f>
        <v>#VALUE!</v>
      </c>
      <c r="AI187" s="153" t="e">
        <f>IF(Pilar!$B187=1,IF(pivå!N186&gt;Tidigare_värde!N186,-1,1),IF(pivå!N186&lt;Tidigare_värde!N186,-1,1))*((Tidigare_värde!N186+1)/(Tidigare_värde!N186+1))*((pivå!N186+1)/(pivå!N186+1))</f>
        <v>#VALUE!</v>
      </c>
      <c r="AJ187" s="153" t="e">
        <f>IF(Pilar!$B187=1,IF(pivå!O186&gt;Tidigare_värde!O186,-1,1),IF(pivå!O186&lt;Tidigare_värde!O186,-1,1))*((Tidigare_värde!O186+1)/(Tidigare_värde!O186+1))*((pivå!O186+1)/(pivå!O186+1))</f>
        <v>#VALUE!</v>
      </c>
      <c r="AK187" s="153" t="e">
        <f>IF(Pilar!$B187=1,IF(pivå!P186&gt;Tidigare_värde!P186,-1,1),IF(pivå!P186&lt;Tidigare_värde!P186,-1,1))*((Tidigare_värde!P186+1)/(Tidigare_värde!P186+1))*((pivå!P186+1)/(pivå!P186+1))</f>
        <v>#VALUE!</v>
      </c>
      <c r="AL187" s="153" t="e">
        <f>IF(Pilar!$B187=1,IF(pivå!Q186&gt;Tidigare_värde!Q186,-1,1),IF(pivå!Q186&lt;Tidigare_värde!Q186,-1,1))*((Tidigare_värde!Q186+1)/(Tidigare_värde!Q186+1))*((pivå!Q186+1)/(pivå!Q186+1))</f>
        <v>#VALUE!</v>
      </c>
      <c r="AM187" s="153" t="e">
        <f>IF(Pilar!$B187=1,IF(pivå!R186&gt;Tidigare_värde!R186,-1,1),IF(pivå!R186&lt;Tidigare_värde!R186,-1,1))*((Tidigare_värde!R186+1)/(Tidigare_värde!R186+1))*((pivå!R186+1)/(pivå!R186+1))</f>
        <v>#VALUE!</v>
      </c>
      <c r="AN187" s="153" t="e">
        <f>IF(Pilar!$B187=1,IF(pivå!S186&gt;Tidigare_värde!S186,-1,1),IF(pivå!S186&lt;Tidigare_värde!S186,-1,1))*((Tidigare_värde!S186+1)/(Tidigare_värde!S186+1))*((pivå!S186+1)/(pivå!S186+1))</f>
        <v>#VALUE!</v>
      </c>
      <c r="AO187" s="153" t="e">
        <f>IF(Pilar!$B187=1,IF(pivå!T186&gt;Tidigare_värde!T186,-1,1),IF(pivå!T186&lt;Tidigare_värde!T186,-1,1))*((Tidigare_värde!T186+1)/(Tidigare_värde!T186+1))*((pivå!T186+1)/(pivå!T186+1))</f>
        <v>#VALUE!</v>
      </c>
      <c r="AP187" s="153" t="e">
        <f>IF(Pilar!$B187=1,IF(pivå!U186&gt;Tidigare_värde!U186,-1,1),IF(pivå!U186&lt;Tidigare_värde!U186,-1,1))*((Tidigare_värde!U186+1)/(Tidigare_värde!U186+1))*((pivå!U186+1)/(pivå!U186+1))</f>
        <v>#VALUE!</v>
      </c>
      <c r="AQ187" s="153" t="e">
        <f>IF(Pilar!$B187=1,IF(pivå!V186&gt;Tidigare_värde!V186,-1,1),IF(pivå!V186&lt;Tidigare_värde!V186,-1,1))*((Tidigare_värde!V186+1)/(Tidigare_värde!V186+1))*((pivå!V186+1)/(pivå!V186+1))</f>
        <v>#VALUE!</v>
      </c>
      <c r="AR187" s="153" t="e">
        <f>IF(Pilar!$B187=1,IF(pivå!W186&gt;Tidigare_värde!W186,-1,1),IF(pivå!W186&lt;Tidigare_värde!W186,-1,1))*((Tidigare_värde!W186+1)/(Tidigare_värde!W186+1))*((pivå!W186+1)/(pivå!W186+1))</f>
        <v>#VALUE!</v>
      </c>
      <c r="AS187" s="153" t="e">
        <f>IF(Pilar!$B187=1,IF(pivå!X186&gt;Tidigare_värde!X186,-1,1),IF(pivå!X186&lt;Tidigare_värde!X186,-1,1))*((Tidigare_värde!X186+1)/(Tidigare_värde!X186+1))*((pivå!X186+1)/(pivå!X186+1))</f>
        <v>#VALUE!</v>
      </c>
      <c r="AT187" s="153" t="e">
        <f>IF(Pilar!$B187=1,IF(pivå!Y186&gt;Tidigare_värde!Y186,-1,1),IF(pivå!Y186&lt;Tidigare_värde!Y186,-1,1))*((Tidigare_värde!Y186+1)/(Tidigare_värde!Y186+1))*((pivå!Y186+1)/(pivå!Y186+1))</f>
        <v>#VALUE!</v>
      </c>
      <c r="AU187" s="153" t="e">
        <f>IF(Pilar!$B187=1,IF(pivå!Z186&gt;Tidigare_värde!Z186,-1,1),IF(pivå!Z186&lt;Tidigare_värde!Z186,-1,1))*((Tidigare_värde!Z186+1)/(Tidigare_värde!Z186+1))*((pivå!Z186+1)/(pivå!Z186+1))</f>
        <v>#VALUE!</v>
      </c>
      <c r="AV187" s="153" t="e">
        <f>IF(Pilar!$B187=1,IF(pivå!AA186&gt;Tidigare_värde!AA186,-1,1),IF(pivå!AA186&lt;Tidigare_värde!AA186,-1,1))*((Tidigare_värde!AA186+1)/(Tidigare_värde!AA186+1))*((pivå!AA186+1)/(pivå!AA186+1))</f>
        <v>#VALUE!</v>
      </c>
      <c r="AW187" s="153" t="e">
        <f>IF(Pilar!$B187=1,IF(pivå!AB186&gt;Tidigare_värde!AB186,-1,1),IF(pivå!AB186&lt;Tidigare_värde!AB186,-1,1))*((Tidigare_värde!AB186+1)/(Tidigare_värde!AB186+1))*((pivå!AB186+1)/(pivå!AB186+1))</f>
        <v>#VALUE!</v>
      </c>
      <c r="AX187" s="153" t="e">
        <f>IF(Pilar!$B187=1,IF(pivå!AC186&gt;Tidigare_värde!AC186,-1,1),IF(pivå!AC186&lt;Tidigare_värde!AC186,-1,1))*((Tidigare_värde!AC186+1)/(Tidigare_värde!AC186+1))*((pivå!AC186+1)/(pivå!AC186+1))</f>
        <v>#VALUE!</v>
      </c>
      <c r="AY187" s="153" t="e">
        <f>IF(Pilar!$B187=1,IF(pivå!AD186&gt;Tidigare_värde!AD186,-1,1),IF(pivå!AD186&lt;Tidigare_värde!AD186,-1,1))*((Tidigare_värde!AD186+1)/(Tidigare_värde!AD186+1))*((pivå!AD186+1)/(pivå!AD186+1))</f>
        <v>#VALUE!</v>
      </c>
      <c r="AZ187" s="25"/>
      <c r="BA187" s="25"/>
      <c r="BB187" s="25"/>
      <c r="BC187" s="25"/>
      <c r="BD187" s="25"/>
      <c r="BE187" s="25"/>
      <c r="BF187" s="25"/>
      <c r="BG187" s="18" t="e">
        <f t="shared" si="22"/>
        <v>#DIV/0!</v>
      </c>
      <c r="BH187" s="18">
        <f t="shared" si="23"/>
        <v>3.76</v>
      </c>
      <c r="BI187" s="19">
        <f t="shared" si="30"/>
        <v>4.7</v>
      </c>
      <c r="BJ187" s="19">
        <f t="shared" si="25"/>
        <v>3.79</v>
      </c>
      <c r="BK187" s="20"/>
      <c r="BL187" s="20"/>
      <c r="BM187" s="21">
        <f t="shared" si="27"/>
        <v>5.97</v>
      </c>
      <c r="BN187" s="22">
        <f t="shared" si="28"/>
        <v>2.66</v>
      </c>
    </row>
    <row r="188" spans="1:67" ht="10.5" customHeight="1">
      <c r="A188" s="116">
        <f t="shared" si="26"/>
        <v>16.423809523809524</v>
      </c>
      <c r="B188" s="105">
        <f>pivå!I187</f>
        <v>1</v>
      </c>
      <c r="C188" s="120" t="str">
        <f>pivå!G187</f>
        <v>Ny</v>
      </c>
      <c r="D188" s="103">
        <f>pivå!C187</f>
        <v>0</v>
      </c>
      <c r="E188" s="112">
        <f>pivå!D187</f>
        <v>94</v>
      </c>
      <c r="F188" s="15" t="str">
        <f>pivå!F187</f>
        <v>Återinskrivning efter vård för schizofreni. Kvinnor</v>
      </c>
      <c r="G188" s="34">
        <f>pivå!AE187</f>
        <v>16.143599999999999</v>
      </c>
      <c r="H188" s="16">
        <f>pivå!J187</f>
        <v>17.899999999999999</v>
      </c>
      <c r="I188" s="16">
        <f>pivå!K187</f>
        <v>21.6</v>
      </c>
      <c r="J188" s="16">
        <f>pivå!L187</f>
        <v>14.1</v>
      </c>
      <c r="K188" s="16">
        <f>pivå!M187</f>
        <v>15.2</v>
      </c>
      <c r="L188" s="16">
        <f>pivå!N187</f>
        <v>13.3</v>
      </c>
      <c r="M188" s="16">
        <f>pivå!O187</f>
        <v>13</v>
      </c>
      <c r="N188" s="16">
        <f>pivå!P187</f>
        <v>18.5</v>
      </c>
      <c r="O188" s="16">
        <f>pivå!Q187</f>
        <v>8.6999999999999993</v>
      </c>
      <c r="P188" s="16">
        <f>pivå!R187</f>
        <v>22.2</v>
      </c>
      <c r="Q188" s="16">
        <f>pivå!S187</f>
        <v>13.4</v>
      </c>
      <c r="R188" s="16">
        <f>pivå!T187</f>
        <v>20.2</v>
      </c>
      <c r="S188" s="16">
        <f>pivå!U187</f>
        <v>15.7</v>
      </c>
      <c r="T188" s="16">
        <f>pivå!V187</f>
        <v>14.6</v>
      </c>
      <c r="U188" s="16">
        <f>pivå!W187</f>
        <v>22.3</v>
      </c>
      <c r="V188" s="16">
        <f>pivå!X187</f>
        <v>15.1</v>
      </c>
      <c r="W188" s="16">
        <f>pivå!Y187</f>
        <v>13.3</v>
      </c>
      <c r="X188" s="16">
        <f>pivå!Z187</f>
        <v>22.2</v>
      </c>
      <c r="Y188" s="16">
        <f>pivå!AA187</f>
        <v>16.5</v>
      </c>
      <c r="Z188" s="16">
        <f>pivå!AB187</f>
        <v>13.1</v>
      </c>
      <c r="AA188" s="16">
        <f>pivå!AC187</f>
        <v>16.100000000000001</v>
      </c>
      <c r="AB188" s="136">
        <f>pivå!AD187</f>
        <v>17.899999999999999</v>
      </c>
      <c r="AC188" s="149"/>
      <c r="AD188" s="154" t="e">
        <f>IF(Pilar!$B188=1,IF(pivå!AE187&gt;Tidigare_värde!AE187,-1,1),IF(pivå!AE187&lt;Tidigare_värde!AE187,-1,1))*((Tidigare_värde!AE187+1)/(Tidigare_värde!AE187+1))*((pivå!AE187+1)/(pivå!AE187+1))</f>
        <v>#VALUE!</v>
      </c>
      <c r="AE188" s="153" t="e">
        <f>IF(Pilar!$B188=1,IF(pivå!J187&gt;Tidigare_värde!J187,-1,1),IF(pivå!J187&lt;Tidigare_värde!J187,-1,1))*((Tidigare_värde!J187+1)/(Tidigare_värde!J187+1))*((pivå!J187+1)/(pivå!J187+1))</f>
        <v>#VALUE!</v>
      </c>
      <c r="AF188" s="153" t="e">
        <f>IF(Pilar!$B188=1,IF(pivå!K187&gt;Tidigare_värde!K187,-1,1),IF(pivå!K187&lt;Tidigare_värde!K187,-1,1))*((Tidigare_värde!K187+1)/(Tidigare_värde!K187+1))*((pivå!K187+1)/(pivå!K187+1))</f>
        <v>#VALUE!</v>
      </c>
      <c r="AG188" s="153" t="e">
        <f>IF(Pilar!$B188=1,IF(pivå!L187&gt;Tidigare_värde!L187,-1,1),IF(pivå!L187&lt;Tidigare_värde!L187,-1,1))*((Tidigare_värde!L187+1)/(Tidigare_värde!L187+1))*((pivå!L187+1)/(pivå!L187+1))</f>
        <v>#VALUE!</v>
      </c>
      <c r="AH188" s="153" t="e">
        <f>IF(Pilar!$B188=1,IF(pivå!M187&gt;Tidigare_värde!M187,-1,1),IF(pivå!M187&lt;Tidigare_värde!M187,-1,1))*((Tidigare_värde!M187+1)/(Tidigare_värde!M187+1))*((pivå!M187+1)/(pivå!M187+1))</f>
        <v>#VALUE!</v>
      </c>
      <c r="AI188" s="153" t="e">
        <f>IF(Pilar!$B188=1,IF(pivå!N187&gt;Tidigare_värde!N187,-1,1),IF(pivå!N187&lt;Tidigare_värde!N187,-1,1))*((Tidigare_värde!N187+1)/(Tidigare_värde!N187+1))*((pivå!N187+1)/(pivå!N187+1))</f>
        <v>#VALUE!</v>
      </c>
      <c r="AJ188" s="153" t="e">
        <f>IF(Pilar!$B188=1,IF(pivå!O187&gt;Tidigare_värde!O187,-1,1),IF(pivå!O187&lt;Tidigare_värde!O187,-1,1))*((Tidigare_värde!O187+1)/(Tidigare_värde!O187+1))*((pivå!O187+1)/(pivå!O187+1))</f>
        <v>#VALUE!</v>
      </c>
      <c r="AK188" s="153" t="e">
        <f>IF(Pilar!$B188=1,IF(pivå!P187&gt;Tidigare_värde!P187,-1,1),IF(pivå!P187&lt;Tidigare_värde!P187,-1,1))*((Tidigare_värde!P187+1)/(Tidigare_värde!P187+1))*((pivå!P187+1)/(pivå!P187+1))</f>
        <v>#VALUE!</v>
      </c>
      <c r="AL188" s="153" t="e">
        <f>IF(Pilar!$B188=1,IF(pivå!Q187&gt;Tidigare_värde!Q187,-1,1),IF(pivå!Q187&lt;Tidigare_värde!Q187,-1,1))*((Tidigare_värde!Q187+1)/(Tidigare_värde!Q187+1))*((pivå!Q187+1)/(pivå!Q187+1))</f>
        <v>#VALUE!</v>
      </c>
      <c r="AM188" s="153" t="e">
        <f>IF(Pilar!$B188=1,IF(pivå!R187&gt;Tidigare_värde!R187,-1,1),IF(pivå!R187&lt;Tidigare_värde!R187,-1,1))*((Tidigare_värde!R187+1)/(Tidigare_värde!R187+1))*((pivå!R187+1)/(pivå!R187+1))</f>
        <v>#VALUE!</v>
      </c>
      <c r="AN188" s="153" t="e">
        <f>IF(Pilar!$B188=1,IF(pivå!S187&gt;Tidigare_värde!S187,-1,1),IF(pivå!S187&lt;Tidigare_värde!S187,-1,1))*((Tidigare_värde!S187+1)/(Tidigare_värde!S187+1))*((pivå!S187+1)/(pivå!S187+1))</f>
        <v>#VALUE!</v>
      </c>
      <c r="AO188" s="153" t="e">
        <f>IF(Pilar!$B188=1,IF(pivå!T187&gt;Tidigare_värde!T187,-1,1),IF(pivå!T187&lt;Tidigare_värde!T187,-1,1))*((Tidigare_värde!T187+1)/(Tidigare_värde!T187+1))*((pivå!T187+1)/(pivå!T187+1))</f>
        <v>#VALUE!</v>
      </c>
      <c r="AP188" s="153" t="e">
        <f>IF(Pilar!$B188=1,IF(pivå!U187&gt;Tidigare_värde!U187,-1,1),IF(pivå!U187&lt;Tidigare_värde!U187,-1,1))*((Tidigare_värde!U187+1)/(Tidigare_värde!U187+1))*((pivå!U187+1)/(pivå!U187+1))</f>
        <v>#VALUE!</v>
      </c>
      <c r="AQ188" s="153" t="e">
        <f>IF(Pilar!$B188=1,IF(pivå!V187&gt;Tidigare_värde!V187,-1,1),IF(pivå!V187&lt;Tidigare_värde!V187,-1,1))*((Tidigare_värde!V187+1)/(Tidigare_värde!V187+1))*((pivå!V187+1)/(pivå!V187+1))</f>
        <v>#VALUE!</v>
      </c>
      <c r="AR188" s="153" t="e">
        <f>IF(Pilar!$B188=1,IF(pivå!W187&gt;Tidigare_värde!W187,-1,1),IF(pivå!W187&lt;Tidigare_värde!W187,-1,1))*((Tidigare_värde!W187+1)/(Tidigare_värde!W187+1))*((pivå!W187+1)/(pivå!W187+1))</f>
        <v>#VALUE!</v>
      </c>
      <c r="AS188" s="153" t="e">
        <f>IF(Pilar!$B188=1,IF(pivå!X187&gt;Tidigare_värde!X187,-1,1),IF(pivå!X187&lt;Tidigare_värde!X187,-1,1))*((Tidigare_värde!X187+1)/(Tidigare_värde!X187+1))*((pivå!X187+1)/(pivå!X187+1))</f>
        <v>#VALUE!</v>
      </c>
      <c r="AT188" s="153" t="e">
        <f>IF(Pilar!$B188=1,IF(pivå!Y187&gt;Tidigare_värde!Y187,-1,1),IF(pivå!Y187&lt;Tidigare_värde!Y187,-1,1))*((Tidigare_värde!Y187+1)/(Tidigare_värde!Y187+1))*((pivå!Y187+1)/(pivå!Y187+1))</f>
        <v>#VALUE!</v>
      </c>
      <c r="AU188" s="153" t="e">
        <f>IF(Pilar!$B188=1,IF(pivå!Z187&gt;Tidigare_värde!Z187,-1,1),IF(pivå!Z187&lt;Tidigare_värde!Z187,-1,1))*((Tidigare_värde!Z187+1)/(Tidigare_värde!Z187+1))*((pivå!Z187+1)/(pivå!Z187+1))</f>
        <v>#VALUE!</v>
      </c>
      <c r="AV188" s="153" t="e">
        <f>IF(Pilar!$B188=1,IF(pivå!AA187&gt;Tidigare_värde!AA187,-1,1),IF(pivå!AA187&lt;Tidigare_värde!AA187,-1,1))*((Tidigare_värde!AA187+1)/(Tidigare_värde!AA187+1))*((pivå!AA187+1)/(pivå!AA187+1))</f>
        <v>#VALUE!</v>
      </c>
      <c r="AW188" s="153" t="e">
        <f>IF(Pilar!$B188=1,IF(pivå!AB187&gt;Tidigare_värde!AB187,-1,1),IF(pivå!AB187&lt;Tidigare_värde!AB187,-1,1))*((Tidigare_värde!AB187+1)/(Tidigare_värde!AB187+1))*((pivå!AB187+1)/(pivå!AB187+1))</f>
        <v>#VALUE!</v>
      </c>
      <c r="AX188" s="153" t="e">
        <f>IF(Pilar!$B188=1,IF(pivå!AC187&gt;Tidigare_värde!AC187,-1,1),IF(pivå!AC187&lt;Tidigare_värde!AC187,-1,1))*((Tidigare_värde!AC187+1)/(Tidigare_värde!AC187+1))*((pivå!AC187+1)/(pivå!AC187+1))</f>
        <v>#VALUE!</v>
      </c>
      <c r="AY188" s="153" t="e">
        <f>IF(Pilar!$B188=1,IF(pivå!AD187&gt;Tidigare_värde!AD187,-1,1),IF(pivå!AD187&lt;Tidigare_värde!AD187,-1,1))*((Tidigare_värde!AD187+1)/(Tidigare_värde!AD187+1))*((pivå!AD187+1)/(pivå!AD187+1))</f>
        <v>#VALUE!</v>
      </c>
      <c r="AZ188" s="25"/>
      <c r="BA188" s="25"/>
      <c r="BB188" s="25"/>
      <c r="BC188" s="25"/>
      <c r="BD188" s="25"/>
      <c r="BE188" s="25"/>
      <c r="BF188" s="25"/>
      <c r="BG188" s="18" t="e">
        <f t="shared" si="22"/>
        <v>#DIV/0!</v>
      </c>
      <c r="BH188" s="18">
        <f t="shared" si="23"/>
        <v>14.1</v>
      </c>
      <c r="BI188" s="19">
        <f t="shared" si="30"/>
        <v>17.899999999999999</v>
      </c>
      <c r="BJ188" s="19">
        <f t="shared" si="25"/>
        <v>14.6</v>
      </c>
      <c r="BK188" s="20"/>
      <c r="BL188" s="20"/>
      <c r="BM188" s="21">
        <f t="shared" si="27"/>
        <v>22.3</v>
      </c>
      <c r="BN188" s="22">
        <f t="shared" si="28"/>
        <v>8.6999999999999993</v>
      </c>
    </row>
    <row r="189" spans="1:67" ht="10.5" customHeight="1">
      <c r="A189" s="116">
        <f t="shared" si="26"/>
        <v>16.604761904761904</v>
      </c>
      <c r="B189" s="105">
        <f>pivå!I188</f>
        <v>1</v>
      </c>
      <c r="C189" s="120" t="str">
        <f>pivå!G188</f>
        <v>Ny</v>
      </c>
      <c r="D189" s="103">
        <f>pivå!C188</f>
        <v>0</v>
      </c>
      <c r="E189" s="112">
        <f>pivå!D188</f>
        <v>0</v>
      </c>
      <c r="F189" s="15" t="str">
        <f>pivå!F188</f>
        <v>Återinskrivning efter vård för schizofreni. Män</v>
      </c>
      <c r="G189" s="34">
        <f>pivå!AE188</f>
        <v>16.714300000000001</v>
      </c>
      <c r="H189" s="16">
        <f>pivå!J188</f>
        <v>17.100000000000001</v>
      </c>
      <c r="I189" s="16">
        <f>pivå!K188</f>
        <v>12.8</v>
      </c>
      <c r="J189" s="16">
        <f>pivå!L188</f>
        <v>17.399999999999999</v>
      </c>
      <c r="K189" s="16">
        <f>pivå!M188</f>
        <v>15.4</v>
      </c>
      <c r="L189" s="16">
        <f>pivå!N188</f>
        <v>16.399999999999999</v>
      </c>
      <c r="M189" s="16">
        <f>pivå!O188</f>
        <v>14.8</v>
      </c>
      <c r="N189" s="16">
        <f>pivå!P188</f>
        <v>13.5</v>
      </c>
      <c r="O189" s="16">
        <f>pivå!Q188</f>
        <v>18.899999999999999</v>
      </c>
      <c r="P189" s="16">
        <f>pivå!R188</f>
        <v>21.8</v>
      </c>
      <c r="Q189" s="16">
        <f>pivå!S188</f>
        <v>16</v>
      </c>
      <c r="R189" s="16">
        <f>pivå!T188</f>
        <v>16.600000000000001</v>
      </c>
      <c r="S189" s="16">
        <f>pivå!U188</f>
        <v>17.7</v>
      </c>
      <c r="T189" s="16">
        <f>pivå!V188</f>
        <v>15.6</v>
      </c>
      <c r="U189" s="16">
        <f>pivå!W188</f>
        <v>17.5</v>
      </c>
      <c r="V189" s="16">
        <f>pivå!X188</f>
        <v>20.6</v>
      </c>
      <c r="W189" s="16">
        <f>pivå!Y188</f>
        <v>21.9</v>
      </c>
      <c r="X189" s="16">
        <f>pivå!Z188</f>
        <v>16.600000000000001</v>
      </c>
      <c r="Y189" s="16">
        <f>pivå!AA188</f>
        <v>14.9</v>
      </c>
      <c r="Z189" s="16">
        <f>pivå!AB188</f>
        <v>14.6</v>
      </c>
      <c r="AA189" s="16">
        <f>pivå!AC188</f>
        <v>17.3</v>
      </c>
      <c r="AB189" s="136">
        <f>pivå!AD188</f>
        <v>11.3</v>
      </c>
      <c r="AC189" s="149"/>
      <c r="AD189" s="154" t="e">
        <f>IF(Pilar!$B189=1,IF(pivå!AE188&gt;Tidigare_värde!AE188,-1,1),IF(pivå!AE188&lt;Tidigare_värde!AE188,-1,1))*((Tidigare_värde!AE188+1)/(Tidigare_värde!AE188+1))*((pivå!AE188+1)/(pivå!AE188+1))</f>
        <v>#VALUE!</v>
      </c>
      <c r="AE189" s="153" t="e">
        <f>IF(Pilar!$B189=1,IF(pivå!J188&gt;Tidigare_värde!J188,-1,1),IF(pivå!J188&lt;Tidigare_värde!J188,-1,1))*((Tidigare_värde!J188+1)/(Tidigare_värde!J188+1))*((pivå!J188+1)/(pivå!J188+1))</f>
        <v>#VALUE!</v>
      </c>
      <c r="AF189" s="153" t="e">
        <f>IF(Pilar!$B189=1,IF(pivå!K188&gt;Tidigare_värde!K188,-1,1),IF(pivå!K188&lt;Tidigare_värde!K188,-1,1))*((Tidigare_värde!K188+1)/(Tidigare_värde!K188+1))*((pivå!K188+1)/(pivå!K188+1))</f>
        <v>#VALUE!</v>
      </c>
      <c r="AG189" s="153" t="e">
        <f>IF(Pilar!$B189=1,IF(pivå!L188&gt;Tidigare_värde!L188,-1,1),IF(pivå!L188&lt;Tidigare_värde!L188,-1,1))*((Tidigare_värde!L188+1)/(Tidigare_värde!L188+1))*((pivå!L188+1)/(pivå!L188+1))</f>
        <v>#VALUE!</v>
      </c>
      <c r="AH189" s="153" t="e">
        <f>IF(Pilar!$B189=1,IF(pivå!M188&gt;Tidigare_värde!M188,-1,1),IF(pivå!M188&lt;Tidigare_värde!M188,-1,1))*((Tidigare_värde!M188+1)/(Tidigare_värde!M188+1))*((pivå!M188+1)/(pivå!M188+1))</f>
        <v>#VALUE!</v>
      </c>
      <c r="AI189" s="153" t="e">
        <f>IF(Pilar!$B189=1,IF(pivå!N188&gt;Tidigare_värde!N188,-1,1),IF(pivå!N188&lt;Tidigare_värde!N188,-1,1))*((Tidigare_värde!N188+1)/(Tidigare_värde!N188+1))*((pivå!N188+1)/(pivå!N188+1))</f>
        <v>#VALUE!</v>
      </c>
      <c r="AJ189" s="153" t="e">
        <f>IF(Pilar!$B189=1,IF(pivå!O188&gt;Tidigare_värde!O188,-1,1),IF(pivå!O188&lt;Tidigare_värde!O188,-1,1))*((Tidigare_värde!O188+1)/(Tidigare_värde!O188+1))*((pivå!O188+1)/(pivå!O188+1))</f>
        <v>#VALUE!</v>
      </c>
      <c r="AK189" s="153" t="e">
        <f>IF(Pilar!$B189=1,IF(pivå!P188&gt;Tidigare_värde!P188,-1,1),IF(pivå!P188&lt;Tidigare_värde!P188,-1,1))*((Tidigare_värde!P188+1)/(Tidigare_värde!P188+1))*((pivå!P188+1)/(pivå!P188+1))</f>
        <v>#VALUE!</v>
      </c>
      <c r="AL189" s="153" t="e">
        <f>IF(Pilar!$B189=1,IF(pivå!Q188&gt;Tidigare_värde!Q188,-1,1),IF(pivå!Q188&lt;Tidigare_värde!Q188,-1,1))*((Tidigare_värde!Q188+1)/(Tidigare_värde!Q188+1))*((pivå!Q188+1)/(pivå!Q188+1))</f>
        <v>#VALUE!</v>
      </c>
      <c r="AM189" s="153" t="e">
        <f>IF(Pilar!$B189=1,IF(pivå!R188&gt;Tidigare_värde!R188,-1,1),IF(pivå!R188&lt;Tidigare_värde!R188,-1,1))*((Tidigare_värde!R188+1)/(Tidigare_värde!R188+1))*((pivå!R188+1)/(pivå!R188+1))</f>
        <v>#VALUE!</v>
      </c>
      <c r="AN189" s="153" t="e">
        <f>IF(Pilar!$B189=1,IF(pivå!S188&gt;Tidigare_värde!S188,-1,1),IF(pivå!S188&lt;Tidigare_värde!S188,-1,1))*((Tidigare_värde!S188+1)/(Tidigare_värde!S188+1))*((pivå!S188+1)/(pivå!S188+1))</f>
        <v>#VALUE!</v>
      </c>
      <c r="AO189" s="153" t="e">
        <f>IF(Pilar!$B189=1,IF(pivå!T188&gt;Tidigare_värde!T188,-1,1),IF(pivå!T188&lt;Tidigare_värde!T188,-1,1))*((Tidigare_värde!T188+1)/(Tidigare_värde!T188+1))*((pivå!T188+1)/(pivå!T188+1))</f>
        <v>#VALUE!</v>
      </c>
      <c r="AP189" s="153" t="e">
        <f>IF(Pilar!$B189=1,IF(pivå!U188&gt;Tidigare_värde!U188,-1,1),IF(pivå!U188&lt;Tidigare_värde!U188,-1,1))*((Tidigare_värde!U188+1)/(Tidigare_värde!U188+1))*((pivå!U188+1)/(pivå!U188+1))</f>
        <v>#VALUE!</v>
      </c>
      <c r="AQ189" s="153" t="e">
        <f>IF(Pilar!$B189=1,IF(pivå!V188&gt;Tidigare_värde!V188,-1,1),IF(pivå!V188&lt;Tidigare_värde!V188,-1,1))*((Tidigare_värde!V188+1)/(Tidigare_värde!V188+1))*((pivå!V188+1)/(pivå!V188+1))</f>
        <v>#VALUE!</v>
      </c>
      <c r="AR189" s="153" t="e">
        <f>IF(Pilar!$B189=1,IF(pivå!W188&gt;Tidigare_värde!W188,-1,1),IF(pivå!W188&lt;Tidigare_värde!W188,-1,1))*((Tidigare_värde!W188+1)/(Tidigare_värde!W188+1))*((pivå!W188+1)/(pivå!W188+1))</f>
        <v>#VALUE!</v>
      </c>
      <c r="AS189" s="153" t="e">
        <f>IF(Pilar!$B189=1,IF(pivå!X188&gt;Tidigare_värde!X188,-1,1),IF(pivå!X188&lt;Tidigare_värde!X188,-1,1))*((Tidigare_värde!X188+1)/(Tidigare_värde!X188+1))*((pivå!X188+1)/(pivå!X188+1))</f>
        <v>#VALUE!</v>
      </c>
      <c r="AT189" s="153" t="e">
        <f>IF(Pilar!$B189=1,IF(pivå!Y188&gt;Tidigare_värde!Y188,-1,1),IF(pivå!Y188&lt;Tidigare_värde!Y188,-1,1))*((Tidigare_värde!Y188+1)/(Tidigare_värde!Y188+1))*((pivå!Y188+1)/(pivå!Y188+1))</f>
        <v>#VALUE!</v>
      </c>
      <c r="AU189" s="153" t="e">
        <f>IF(Pilar!$B189=1,IF(pivå!Z188&gt;Tidigare_värde!Z188,-1,1),IF(pivå!Z188&lt;Tidigare_värde!Z188,-1,1))*((Tidigare_värde!Z188+1)/(Tidigare_värde!Z188+1))*((pivå!Z188+1)/(pivå!Z188+1))</f>
        <v>#VALUE!</v>
      </c>
      <c r="AV189" s="153" t="e">
        <f>IF(Pilar!$B189=1,IF(pivå!AA188&gt;Tidigare_värde!AA188,-1,1),IF(pivå!AA188&lt;Tidigare_värde!AA188,-1,1))*((Tidigare_värde!AA188+1)/(Tidigare_värde!AA188+1))*((pivå!AA188+1)/(pivå!AA188+1))</f>
        <v>#VALUE!</v>
      </c>
      <c r="AW189" s="153" t="e">
        <f>IF(Pilar!$B189=1,IF(pivå!AB188&gt;Tidigare_värde!AB188,-1,1),IF(pivå!AB188&lt;Tidigare_värde!AB188,-1,1))*((Tidigare_värde!AB188+1)/(Tidigare_värde!AB188+1))*((pivå!AB188+1)/(pivå!AB188+1))</f>
        <v>#VALUE!</v>
      </c>
      <c r="AX189" s="153" t="e">
        <f>IF(Pilar!$B189=1,IF(pivå!AC188&gt;Tidigare_värde!AC188,-1,1),IF(pivå!AC188&lt;Tidigare_värde!AC188,-1,1))*((Tidigare_värde!AC188+1)/(Tidigare_värde!AC188+1))*((pivå!AC188+1)/(pivå!AC188+1))</f>
        <v>#VALUE!</v>
      </c>
      <c r="AY189" s="153" t="e">
        <f>IF(Pilar!$B189=1,IF(pivå!AD188&gt;Tidigare_värde!AD188,-1,1),IF(pivå!AD188&lt;Tidigare_värde!AD188,-1,1))*((Tidigare_värde!AD188+1)/(Tidigare_värde!AD188+1))*((pivå!AD188+1)/(pivå!AD188+1))</f>
        <v>#VALUE!</v>
      </c>
      <c r="AZ189" s="25"/>
      <c r="BA189" s="25"/>
      <c r="BB189" s="25"/>
      <c r="BC189" s="25"/>
      <c r="BD189" s="25"/>
      <c r="BE189" s="25"/>
      <c r="BF189" s="25"/>
      <c r="BG189" s="18" t="e">
        <f t="shared" si="22"/>
        <v>#DIV/0!</v>
      </c>
      <c r="BH189" s="18">
        <f t="shared" si="23"/>
        <v>15.4</v>
      </c>
      <c r="BI189" s="19">
        <f t="shared" si="30"/>
        <v>17.3</v>
      </c>
      <c r="BJ189" s="19">
        <f t="shared" si="25"/>
        <v>15.6</v>
      </c>
      <c r="BK189" s="20"/>
      <c r="BL189" s="20"/>
      <c r="BM189" s="21">
        <f t="shared" si="27"/>
        <v>21.9</v>
      </c>
      <c r="BN189" s="22">
        <f t="shared" si="28"/>
        <v>11.3</v>
      </c>
    </row>
    <row r="190" spans="1:67" ht="10.5" customHeight="1">
      <c r="A190" s="116">
        <f t="shared" si="26"/>
        <v>16.271428571428572</v>
      </c>
      <c r="B190" s="105">
        <f>pivå!I189</f>
        <v>1</v>
      </c>
      <c r="C190" s="120" t="str">
        <f>pivå!G189</f>
        <v>Ny</v>
      </c>
      <c r="D190" s="103">
        <f>pivå!C189</f>
        <v>0</v>
      </c>
      <c r="E190" s="112">
        <f>pivå!D189</f>
        <v>0</v>
      </c>
      <c r="F190" s="15" t="str">
        <f>pivå!F189</f>
        <v>Återinskrivning efter vård för schizofreni</v>
      </c>
      <c r="G190" s="31">
        <f>pivå!AE189</f>
        <v>16.8</v>
      </c>
      <c r="H190" s="16">
        <f>pivå!J189</f>
        <v>17.399999999999999</v>
      </c>
      <c r="I190" s="16">
        <f>pivå!K189</f>
        <v>15.9</v>
      </c>
      <c r="J190" s="16">
        <f>pivå!L189</f>
        <v>15.6</v>
      </c>
      <c r="K190" s="16">
        <f>pivå!M189</f>
        <v>15</v>
      </c>
      <c r="L190" s="16">
        <f>pivå!N189</f>
        <v>15</v>
      </c>
      <c r="M190" s="16">
        <f>pivå!O189</f>
        <v>14.7</v>
      </c>
      <c r="N190" s="16">
        <f>pivå!P189</f>
        <v>15.3</v>
      </c>
      <c r="O190" s="16">
        <f>pivå!Q189</f>
        <v>14.1</v>
      </c>
      <c r="P190" s="16">
        <f>pivå!R189</f>
        <v>21.8</v>
      </c>
      <c r="Q190" s="16">
        <f>pivå!S189</f>
        <v>14.8</v>
      </c>
      <c r="R190" s="16">
        <f>pivå!T189</f>
        <v>17.399999999999999</v>
      </c>
      <c r="S190" s="16">
        <f>pivå!U189</f>
        <v>16.600000000000001</v>
      </c>
      <c r="T190" s="16">
        <f>pivå!V189</f>
        <v>14.8</v>
      </c>
      <c r="U190" s="16">
        <f>pivå!W189</f>
        <v>19.600000000000001</v>
      </c>
      <c r="V190" s="16">
        <f>pivå!X189</f>
        <v>18.2</v>
      </c>
      <c r="W190" s="16">
        <f>pivå!Y189</f>
        <v>18.600000000000001</v>
      </c>
      <c r="X190" s="16">
        <f>pivå!Z189</f>
        <v>18.7</v>
      </c>
      <c r="Y190" s="16">
        <f>pivå!AA189</f>
        <v>15.3</v>
      </c>
      <c r="Z190" s="16">
        <f>pivå!AB189</f>
        <v>11.5</v>
      </c>
      <c r="AA190" s="16">
        <f>pivå!AC189</f>
        <v>17.2</v>
      </c>
      <c r="AB190" s="136">
        <f>pivå!AD189</f>
        <v>14.2</v>
      </c>
      <c r="AC190" s="149"/>
      <c r="AD190" s="154" t="e">
        <f>IF(Pilar!$B190=1,IF(pivå!AE189&gt;Tidigare_värde!AE189,-1,1),IF(pivå!AE189&lt;Tidigare_värde!AE189,-1,1))*((Tidigare_värde!AE189+1)/(Tidigare_värde!AE189+1))*((pivå!AE189+1)/(pivå!AE189+1))</f>
        <v>#VALUE!</v>
      </c>
      <c r="AE190" s="153" t="e">
        <f>IF(Pilar!$B190=1,IF(pivå!J189&gt;Tidigare_värde!J189,-1,1),IF(pivå!J189&lt;Tidigare_värde!J189,-1,1))*((Tidigare_värde!J189+1)/(Tidigare_värde!J189+1))*((pivå!J189+1)/(pivå!J189+1))</f>
        <v>#VALUE!</v>
      </c>
      <c r="AF190" s="153" t="e">
        <f>IF(Pilar!$B190=1,IF(pivå!K189&gt;Tidigare_värde!K189,-1,1),IF(pivå!K189&lt;Tidigare_värde!K189,-1,1))*((Tidigare_värde!K189+1)/(Tidigare_värde!K189+1))*((pivå!K189+1)/(pivå!K189+1))</f>
        <v>#VALUE!</v>
      </c>
      <c r="AG190" s="153" t="e">
        <f>IF(Pilar!$B190=1,IF(pivå!L189&gt;Tidigare_värde!L189,-1,1),IF(pivå!L189&lt;Tidigare_värde!L189,-1,1))*((Tidigare_värde!L189+1)/(Tidigare_värde!L189+1))*((pivå!L189+1)/(pivå!L189+1))</f>
        <v>#VALUE!</v>
      </c>
      <c r="AH190" s="153" t="e">
        <f>IF(Pilar!$B190=1,IF(pivå!M189&gt;Tidigare_värde!M189,-1,1),IF(pivå!M189&lt;Tidigare_värde!M189,-1,1))*((Tidigare_värde!M189+1)/(Tidigare_värde!M189+1))*((pivå!M189+1)/(pivå!M189+1))</f>
        <v>#VALUE!</v>
      </c>
      <c r="AI190" s="153" t="e">
        <f>IF(Pilar!$B190=1,IF(pivå!N189&gt;Tidigare_värde!N189,-1,1),IF(pivå!N189&lt;Tidigare_värde!N189,-1,1))*((Tidigare_värde!N189+1)/(Tidigare_värde!N189+1))*((pivå!N189+1)/(pivå!N189+1))</f>
        <v>#VALUE!</v>
      </c>
      <c r="AJ190" s="153" t="e">
        <f>IF(Pilar!$B190=1,IF(pivå!O189&gt;Tidigare_värde!O189,-1,1),IF(pivå!O189&lt;Tidigare_värde!O189,-1,1))*((Tidigare_värde!O189+1)/(Tidigare_värde!O189+1))*((pivå!O189+1)/(pivå!O189+1))</f>
        <v>#VALUE!</v>
      </c>
      <c r="AK190" s="153" t="e">
        <f>IF(Pilar!$B190=1,IF(pivå!P189&gt;Tidigare_värde!P189,-1,1),IF(pivå!P189&lt;Tidigare_värde!P189,-1,1))*((Tidigare_värde!P189+1)/(Tidigare_värde!P189+1))*((pivå!P189+1)/(pivå!P189+1))</f>
        <v>#VALUE!</v>
      </c>
      <c r="AL190" s="153" t="e">
        <f>IF(Pilar!$B190=1,IF(pivå!Q189&gt;Tidigare_värde!Q189,-1,1),IF(pivå!Q189&lt;Tidigare_värde!Q189,-1,1))*((Tidigare_värde!Q189+1)/(Tidigare_värde!Q189+1))*((pivå!Q189+1)/(pivå!Q189+1))</f>
        <v>#VALUE!</v>
      </c>
      <c r="AM190" s="153" t="e">
        <f>IF(Pilar!$B190=1,IF(pivå!R189&gt;Tidigare_värde!R189,-1,1),IF(pivå!R189&lt;Tidigare_värde!R189,-1,1))*((Tidigare_värde!R189+1)/(Tidigare_värde!R189+1))*((pivå!R189+1)/(pivå!R189+1))</f>
        <v>#VALUE!</v>
      </c>
      <c r="AN190" s="153" t="e">
        <f>IF(Pilar!$B190=1,IF(pivå!S189&gt;Tidigare_värde!S189,-1,1),IF(pivå!S189&lt;Tidigare_värde!S189,-1,1))*((Tidigare_värde!S189+1)/(Tidigare_värde!S189+1))*((pivå!S189+1)/(pivå!S189+1))</f>
        <v>#VALUE!</v>
      </c>
      <c r="AO190" s="153" t="e">
        <f>IF(Pilar!$B190=1,IF(pivå!T189&gt;Tidigare_värde!T189,-1,1),IF(pivå!T189&lt;Tidigare_värde!T189,-1,1))*((Tidigare_värde!T189+1)/(Tidigare_värde!T189+1))*((pivå!T189+1)/(pivå!T189+1))</f>
        <v>#VALUE!</v>
      </c>
      <c r="AP190" s="153" t="e">
        <f>IF(Pilar!$B190=1,IF(pivå!U189&gt;Tidigare_värde!U189,-1,1),IF(pivå!U189&lt;Tidigare_värde!U189,-1,1))*((Tidigare_värde!U189+1)/(Tidigare_värde!U189+1))*((pivå!U189+1)/(pivå!U189+1))</f>
        <v>#VALUE!</v>
      </c>
      <c r="AQ190" s="153" t="e">
        <f>IF(Pilar!$B190=1,IF(pivå!V189&gt;Tidigare_värde!V189,-1,1),IF(pivå!V189&lt;Tidigare_värde!V189,-1,1))*((Tidigare_värde!V189+1)/(Tidigare_värde!V189+1))*((pivå!V189+1)/(pivå!V189+1))</f>
        <v>#VALUE!</v>
      </c>
      <c r="AR190" s="153" t="e">
        <f>IF(Pilar!$B190=1,IF(pivå!W189&gt;Tidigare_värde!W189,-1,1),IF(pivå!W189&lt;Tidigare_värde!W189,-1,1))*((Tidigare_värde!W189+1)/(Tidigare_värde!W189+1))*((pivå!W189+1)/(pivå!W189+1))</f>
        <v>#VALUE!</v>
      </c>
      <c r="AS190" s="153" t="e">
        <f>IF(Pilar!$B190=1,IF(pivå!X189&gt;Tidigare_värde!X189,-1,1),IF(pivå!X189&lt;Tidigare_värde!X189,-1,1))*((Tidigare_värde!X189+1)/(Tidigare_värde!X189+1))*((pivå!X189+1)/(pivå!X189+1))</f>
        <v>#VALUE!</v>
      </c>
      <c r="AT190" s="153" t="e">
        <f>IF(Pilar!$B190=1,IF(pivå!Y189&gt;Tidigare_värde!Y189,-1,1),IF(pivå!Y189&lt;Tidigare_värde!Y189,-1,1))*((Tidigare_värde!Y189+1)/(Tidigare_värde!Y189+1))*((pivå!Y189+1)/(pivå!Y189+1))</f>
        <v>#VALUE!</v>
      </c>
      <c r="AU190" s="153" t="e">
        <f>IF(Pilar!$B190=1,IF(pivå!Z189&gt;Tidigare_värde!Z189,-1,1),IF(pivå!Z189&lt;Tidigare_värde!Z189,-1,1))*((Tidigare_värde!Z189+1)/(Tidigare_värde!Z189+1))*((pivå!Z189+1)/(pivå!Z189+1))</f>
        <v>#VALUE!</v>
      </c>
      <c r="AV190" s="153" t="e">
        <f>IF(Pilar!$B190=1,IF(pivå!AA189&gt;Tidigare_värde!AA189,-1,1),IF(pivå!AA189&lt;Tidigare_värde!AA189,-1,1))*((Tidigare_värde!AA189+1)/(Tidigare_värde!AA189+1))*((pivå!AA189+1)/(pivå!AA189+1))</f>
        <v>#VALUE!</v>
      </c>
      <c r="AW190" s="153" t="e">
        <f>IF(Pilar!$B190=1,IF(pivå!AB189&gt;Tidigare_värde!AB189,-1,1),IF(pivå!AB189&lt;Tidigare_värde!AB189,-1,1))*((Tidigare_värde!AB189+1)/(Tidigare_värde!AB189+1))*((pivå!AB189+1)/(pivå!AB189+1))</f>
        <v>#VALUE!</v>
      </c>
      <c r="AX190" s="153" t="e">
        <f>IF(Pilar!$B190=1,IF(pivå!AC189&gt;Tidigare_värde!AC189,-1,1),IF(pivå!AC189&lt;Tidigare_värde!AC189,-1,1))*((Tidigare_värde!AC189+1)/(Tidigare_värde!AC189+1))*((pivå!AC189+1)/(pivå!AC189+1))</f>
        <v>#VALUE!</v>
      </c>
      <c r="AY190" s="153" t="e">
        <f>IF(Pilar!$B190=1,IF(pivå!AD189&gt;Tidigare_värde!AD189,-1,1),IF(pivå!AD189&lt;Tidigare_värde!AD189,-1,1))*((Tidigare_värde!AD189+1)/(Tidigare_värde!AD189+1))*((pivå!AD189+1)/(pivå!AD189+1))</f>
        <v>#VALUE!</v>
      </c>
      <c r="AZ190" s="25"/>
      <c r="BA190" s="25"/>
      <c r="BB190" s="25"/>
      <c r="BC190" s="25"/>
      <c r="BD190" s="25"/>
      <c r="BE190" s="25"/>
      <c r="BF190" s="25"/>
      <c r="BG190" s="18" t="e">
        <f t="shared" si="22"/>
        <v>#DIV/0!</v>
      </c>
      <c r="BH190" s="18">
        <f t="shared" si="23"/>
        <v>15</v>
      </c>
      <c r="BI190" s="19">
        <f t="shared" si="30"/>
        <v>17.2</v>
      </c>
      <c r="BJ190" s="19">
        <f t="shared" si="25"/>
        <v>15</v>
      </c>
      <c r="BK190" s="20"/>
      <c r="BL190" s="20"/>
      <c r="BM190" s="21">
        <f t="shared" si="27"/>
        <v>21.8</v>
      </c>
      <c r="BN190" s="22">
        <f t="shared" si="28"/>
        <v>11.5</v>
      </c>
    </row>
    <row r="191" spans="1:67" ht="10.5" customHeight="1">
      <c r="A191" s="116">
        <f t="shared" si="26"/>
        <v>84.472874254285713</v>
      </c>
      <c r="B191" s="105">
        <f>pivå!I190</f>
        <v>0</v>
      </c>
      <c r="C191" s="120" t="str">
        <f>pivå!G190</f>
        <v>Ny</v>
      </c>
      <c r="D191" s="103">
        <f>pivå!C190</f>
        <v>0</v>
      </c>
      <c r="E191" s="112">
        <f>pivå!D190</f>
        <v>95</v>
      </c>
      <c r="F191" s="15" t="str">
        <f>pivå!F190</f>
        <v>Följsamhet till litiumbehandling vid bipolär sjukdom. Kvinnor</v>
      </c>
      <c r="G191" s="31">
        <f>pivå!AE190</f>
        <v>83.37826201</v>
      </c>
      <c r="H191" s="16">
        <f>pivå!J190</f>
        <v>79.239274809999998</v>
      </c>
      <c r="I191" s="16">
        <f>pivå!K190</f>
        <v>83.911749749999998</v>
      </c>
      <c r="J191" s="16">
        <f>pivå!L190</f>
        <v>87.187814320000001</v>
      </c>
      <c r="K191" s="16">
        <f>pivå!M190</f>
        <v>85.830443470000006</v>
      </c>
      <c r="L191" s="16">
        <f>pivå!N190</f>
        <v>84.062367080000001</v>
      </c>
      <c r="M191" s="16">
        <f>pivå!O190</f>
        <v>84.966233059999993</v>
      </c>
      <c r="N191" s="16">
        <f>pivå!P190</f>
        <v>81.135462880000006</v>
      </c>
      <c r="O191" s="16">
        <f>pivå!Q190</f>
        <v>89.213257889999994</v>
      </c>
      <c r="P191" s="16">
        <f>pivå!R190</f>
        <v>90.205282019999999</v>
      </c>
      <c r="Q191" s="16">
        <f>pivå!S190</f>
        <v>80.268359750000002</v>
      </c>
      <c r="R191" s="16">
        <f>pivå!T190</f>
        <v>80.306325090000001</v>
      </c>
      <c r="S191" s="16">
        <f>pivå!U190</f>
        <v>86.152657210000001</v>
      </c>
      <c r="T191" s="16">
        <f>pivå!V190</f>
        <v>86.234477909999995</v>
      </c>
      <c r="U191" s="16">
        <f>pivå!W190</f>
        <v>83.050209989999999</v>
      </c>
      <c r="V191" s="16">
        <f>pivå!X190</f>
        <v>88.484863590000003</v>
      </c>
      <c r="W191" s="16">
        <f>pivå!Y190</f>
        <v>87.07938145</v>
      </c>
      <c r="X191" s="16">
        <f>pivå!Z190</f>
        <v>82.905498890000004</v>
      </c>
      <c r="Y191" s="16">
        <f>pivå!AA190</f>
        <v>85.885092189999995</v>
      </c>
      <c r="Z191" s="16">
        <f>pivå!AB190</f>
        <v>81.310416169999996</v>
      </c>
      <c r="AA191" s="16">
        <f>pivå!AC190</f>
        <v>81.941614209999997</v>
      </c>
      <c r="AB191" s="136">
        <f>pivå!AD190</f>
        <v>84.559577610000005</v>
      </c>
      <c r="AC191" s="149"/>
      <c r="AD191" s="154" t="e">
        <f>IF(Pilar!$B191=1,IF(pivå!AE190&gt;Tidigare_värde!AE190,-1,1),IF(pivå!AE190&lt;Tidigare_värde!AE190,-1,1))*((Tidigare_värde!AE190+1)/(Tidigare_värde!AE190+1))*((pivå!AE190+1)/(pivå!AE190+1))</f>
        <v>#VALUE!</v>
      </c>
      <c r="AE191" s="153" t="e">
        <f>IF(Pilar!$B191=1,IF(pivå!J190&gt;Tidigare_värde!J190,-1,1),IF(pivå!J190&lt;Tidigare_värde!J190,-1,1))*((Tidigare_värde!J190+1)/(Tidigare_värde!J190+1))*((pivå!J190+1)/(pivå!J190+1))</f>
        <v>#VALUE!</v>
      </c>
      <c r="AF191" s="153" t="e">
        <f>IF(Pilar!$B191=1,IF(pivå!K190&gt;Tidigare_värde!K190,-1,1),IF(pivå!K190&lt;Tidigare_värde!K190,-1,1))*((Tidigare_värde!K190+1)/(Tidigare_värde!K190+1))*((pivå!K190+1)/(pivå!K190+1))</f>
        <v>#VALUE!</v>
      </c>
      <c r="AG191" s="153" t="e">
        <f>IF(Pilar!$B191=1,IF(pivå!L190&gt;Tidigare_värde!L190,-1,1),IF(pivå!L190&lt;Tidigare_värde!L190,-1,1))*((Tidigare_värde!L190+1)/(Tidigare_värde!L190+1))*((pivå!L190+1)/(pivå!L190+1))</f>
        <v>#VALUE!</v>
      </c>
      <c r="AH191" s="153" t="e">
        <f>IF(Pilar!$B191=1,IF(pivå!M190&gt;Tidigare_värde!M190,-1,1),IF(pivå!M190&lt;Tidigare_värde!M190,-1,1))*((Tidigare_värde!M190+1)/(Tidigare_värde!M190+1))*((pivå!M190+1)/(pivå!M190+1))</f>
        <v>#VALUE!</v>
      </c>
      <c r="AI191" s="153" t="e">
        <f>IF(Pilar!$B191=1,IF(pivå!N190&gt;Tidigare_värde!N190,-1,1),IF(pivå!N190&lt;Tidigare_värde!N190,-1,1))*((Tidigare_värde!N190+1)/(Tidigare_värde!N190+1))*((pivå!N190+1)/(pivå!N190+1))</f>
        <v>#VALUE!</v>
      </c>
      <c r="AJ191" s="153" t="e">
        <f>IF(Pilar!$B191=1,IF(pivå!O190&gt;Tidigare_värde!O190,-1,1),IF(pivå!O190&lt;Tidigare_värde!O190,-1,1))*((Tidigare_värde!O190+1)/(Tidigare_värde!O190+1))*((pivå!O190+1)/(pivå!O190+1))</f>
        <v>#VALUE!</v>
      </c>
      <c r="AK191" s="153" t="e">
        <f>IF(Pilar!$B191=1,IF(pivå!P190&gt;Tidigare_värde!P190,-1,1),IF(pivå!P190&lt;Tidigare_värde!P190,-1,1))*((Tidigare_värde!P190+1)/(Tidigare_värde!P190+1))*((pivå!P190+1)/(pivå!P190+1))</f>
        <v>#VALUE!</v>
      </c>
      <c r="AL191" s="153" t="e">
        <f>IF(Pilar!$B191=1,IF(pivå!Q190&gt;Tidigare_värde!Q190,-1,1),IF(pivå!Q190&lt;Tidigare_värde!Q190,-1,1))*((Tidigare_värde!Q190+1)/(Tidigare_värde!Q190+1))*((pivå!Q190+1)/(pivå!Q190+1))</f>
        <v>#VALUE!</v>
      </c>
      <c r="AM191" s="153" t="e">
        <f>IF(Pilar!$B191=1,IF(pivå!R190&gt;Tidigare_värde!R190,-1,1),IF(pivå!R190&lt;Tidigare_värde!R190,-1,1))*((Tidigare_värde!R190+1)/(Tidigare_värde!R190+1))*((pivå!R190+1)/(pivå!R190+1))</f>
        <v>#VALUE!</v>
      </c>
      <c r="AN191" s="153" t="e">
        <f>IF(Pilar!$B191=1,IF(pivå!S190&gt;Tidigare_värde!S190,-1,1),IF(pivå!S190&lt;Tidigare_värde!S190,-1,1))*((Tidigare_värde!S190+1)/(Tidigare_värde!S190+1))*((pivå!S190+1)/(pivå!S190+1))</f>
        <v>#VALUE!</v>
      </c>
      <c r="AO191" s="153" t="e">
        <f>IF(Pilar!$B191=1,IF(pivå!T190&gt;Tidigare_värde!T190,-1,1),IF(pivå!T190&lt;Tidigare_värde!T190,-1,1))*((Tidigare_värde!T190+1)/(Tidigare_värde!T190+1))*((pivå!T190+1)/(pivå!T190+1))</f>
        <v>#VALUE!</v>
      </c>
      <c r="AP191" s="153" t="e">
        <f>IF(Pilar!$B191=1,IF(pivå!U190&gt;Tidigare_värde!U190,-1,1),IF(pivå!U190&lt;Tidigare_värde!U190,-1,1))*((Tidigare_värde!U190+1)/(Tidigare_värde!U190+1))*((pivå!U190+1)/(pivå!U190+1))</f>
        <v>#VALUE!</v>
      </c>
      <c r="AQ191" s="153" t="e">
        <f>IF(Pilar!$B191=1,IF(pivå!V190&gt;Tidigare_värde!V190,-1,1),IF(pivå!V190&lt;Tidigare_värde!V190,-1,1))*((Tidigare_värde!V190+1)/(Tidigare_värde!V190+1))*((pivå!V190+1)/(pivå!V190+1))</f>
        <v>#VALUE!</v>
      </c>
      <c r="AR191" s="153" t="e">
        <f>IF(Pilar!$B191=1,IF(pivå!W190&gt;Tidigare_värde!W190,-1,1),IF(pivå!W190&lt;Tidigare_värde!W190,-1,1))*((Tidigare_värde!W190+1)/(Tidigare_värde!W190+1))*((pivå!W190+1)/(pivå!W190+1))</f>
        <v>#VALUE!</v>
      </c>
      <c r="AS191" s="153" t="e">
        <f>IF(Pilar!$B191=1,IF(pivå!X190&gt;Tidigare_värde!X190,-1,1),IF(pivå!X190&lt;Tidigare_värde!X190,-1,1))*((Tidigare_värde!X190+1)/(Tidigare_värde!X190+1))*((pivå!X190+1)/(pivå!X190+1))</f>
        <v>#VALUE!</v>
      </c>
      <c r="AT191" s="153" t="e">
        <f>IF(Pilar!$B191=1,IF(pivå!Y190&gt;Tidigare_värde!Y190,-1,1),IF(pivå!Y190&lt;Tidigare_värde!Y190,-1,1))*((Tidigare_värde!Y190+1)/(Tidigare_värde!Y190+1))*((pivå!Y190+1)/(pivå!Y190+1))</f>
        <v>#VALUE!</v>
      </c>
      <c r="AU191" s="153" t="e">
        <f>IF(Pilar!$B191=1,IF(pivå!Z190&gt;Tidigare_värde!Z190,-1,1),IF(pivå!Z190&lt;Tidigare_värde!Z190,-1,1))*((Tidigare_värde!Z190+1)/(Tidigare_värde!Z190+1))*((pivå!Z190+1)/(pivå!Z190+1))</f>
        <v>#VALUE!</v>
      </c>
      <c r="AV191" s="153" t="e">
        <f>IF(Pilar!$B191=1,IF(pivå!AA190&gt;Tidigare_värde!AA190,-1,1),IF(pivå!AA190&lt;Tidigare_värde!AA190,-1,1))*((Tidigare_värde!AA190+1)/(Tidigare_värde!AA190+1))*((pivå!AA190+1)/(pivå!AA190+1))</f>
        <v>#VALUE!</v>
      </c>
      <c r="AW191" s="153" t="e">
        <f>IF(Pilar!$B191=1,IF(pivå!AB190&gt;Tidigare_värde!AB190,-1,1),IF(pivå!AB190&lt;Tidigare_värde!AB190,-1,1))*((Tidigare_värde!AB190+1)/(Tidigare_värde!AB190+1))*((pivå!AB190+1)/(pivå!AB190+1))</f>
        <v>#VALUE!</v>
      </c>
      <c r="AX191" s="153" t="e">
        <f>IF(Pilar!$B191=1,IF(pivå!AC190&gt;Tidigare_värde!AC190,-1,1),IF(pivå!AC190&lt;Tidigare_värde!AC190,-1,1))*((Tidigare_värde!AC190+1)/(Tidigare_värde!AC190+1))*((pivå!AC190+1)/(pivå!AC190+1))</f>
        <v>#VALUE!</v>
      </c>
      <c r="AY191" s="153" t="e">
        <f>IF(Pilar!$B191=1,IF(pivå!AD190&gt;Tidigare_värde!AD190,-1,1),IF(pivå!AD190&lt;Tidigare_värde!AD190,-1,1))*((Tidigare_värde!AD190+1)/(Tidigare_värde!AD190+1))*((pivå!AD190+1)/(pivå!AD190+1))</f>
        <v>#VALUE!</v>
      </c>
      <c r="AZ191" s="25"/>
      <c r="BA191" s="25"/>
      <c r="BB191" s="25"/>
      <c r="BC191" s="25"/>
      <c r="BD191" s="25"/>
      <c r="BE191" s="25"/>
      <c r="BF191" s="25"/>
      <c r="BG191" s="18">
        <f t="shared" si="22"/>
        <v>86.152657210000001</v>
      </c>
      <c r="BH191" s="18" t="e">
        <f t="shared" si="23"/>
        <v>#DIV/0!</v>
      </c>
      <c r="BI191" s="19">
        <f t="shared" si="30"/>
        <v>85.885092189999995</v>
      </c>
      <c r="BJ191" s="19">
        <f t="shared" si="25"/>
        <v>83.050209989999999</v>
      </c>
      <c r="BK191" s="20"/>
      <c r="BL191" s="20"/>
      <c r="BM191" s="21">
        <f t="shared" si="27"/>
        <v>90.205282019999999</v>
      </c>
      <c r="BN191" s="22">
        <f t="shared" si="28"/>
        <v>79.239274809999998</v>
      </c>
    </row>
    <row r="192" spans="1:67" ht="10.5" customHeight="1">
      <c r="A192" s="116">
        <f t="shared" si="26"/>
        <v>82.381984664761902</v>
      </c>
      <c r="B192" s="105">
        <f>pivå!I191</f>
        <v>0</v>
      </c>
      <c r="C192" s="120" t="str">
        <f>pivå!G191</f>
        <v>Ny</v>
      </c>
      <c r="D192" s="103">
        <f>pivå!C191</f>
        <v>0</v>
      </c>
      <c r="E192" s="112">
        <f>pivå!D191</f>
        <v>0</v>
      </c>
      <c r="F192" s="15" t="str">
        <f>pivå!F191</f>
        <v>Följsamhet till litiumbehandling vid bipolär sjukdom. Män</v>
      </c>
      <c r="G192" s="33">
        <f>pivå!AE191</f>
        <v>82.190156619999996</v>
      </c>
      <c r="H192" s="16">
        <f>pivå!J191</f>
        <v>76.506718570000004</v>
      </c>
      <c r="I192" s="16">
        <f>pivå!K191</f>
        <v>84.593766090000003</v>
      </c>
      <c r="J192" s="16">
        <f>pivå!L191</f>
        <v>86.034617240000003</v>
      </c>
      <c r="K192" s="16">
        <f>pivå!M191</f>
        <v>85.109024980000001</v>
      </c>
      <c r="L192" s="16">
        <f>pivå!N191</f>
        <v>86.556059410000003</v>
      </c>
      <c r="M192" s="16">
        <f>pivå!O191</f>
        <v>81.895278939999997</v>
      </c>
      <c r="N192" s="16">
        <f>pivå!P191</f>
        <v>80.018627019999997</v>
      </c>
      <c r="O192" s="16">
        <f>pivå!Q191</f>
        <v>72.576218400000002</v>
      </c>
      <c r="P192" s="16">
        <f>pivå!R191</f>
        <v>88.722050640000006</v>
      </c>
      <c r="Q192" s="16">
        <f>pivå!S191</f>
        <v>78.839629160000001</v>
      </c>
      <c r="R192" s="16">
        <f>pivå!T191</f>
        <v>80.999410470000001</v>
      </c>
      <c r="S192" s="16">
        <f>pivå!U191</f>
        <v>83.999393510000004</v>
      </c>
      <c r="T192" s="16">
        <f>pivå!V191</f>
        <v>85.516601230000006</v>
      </c>
      <c r="U192" s="16">
        <f>pivå!W191</f>
        <v>80.878254299999995</v>
      </c>
      <c r="V192" s="16">
        <f>pivå!X191</f>
        <v>78.621613640000007</v>
      </c>
      <c r="W192" s="16">
        <f>pivå!Y191</f>
        <v>87.287084780000001</v>
      </c>
      <c r="X192" s="16">
        <f>pivå!Z191</f>
        <v>88.782440949999994</v>
      </c>
      <c r="Y192" s="16">
        <f>pivå!AA191</f>
        <v>79.268024449999999</v>
      </c>
      <c r="Z192" s="16">
        <f>pivå!AB191</f>
        <v>74.00550149</v>
      </c>
      <c r="AA192" s="16">
        <f>pivå!AC191</f>
        <v>82.566230079999997</v>
      </c>
      <c r="AB192" s="136">
        <f>pivå!AD191</f>
        <v>87.245132609999999</v>
      </c>
      <c r="AC192" s="149"/>
      <c r="AD192" s="154" t="e">
        <f>IF(Pilar!$B192=1,IF(pivå!AE191&gt;Tidigare_värde!AE191,-1,1),IF(pivå!AE191&lt;Tidigare_värde!AE191,-1,1))*((Tidigare_värde!AE191+1)/(Tidigare_värde!AE191+1))*((pivå!AE191+1)/(pivå!AE191+1))</f>
        <v>#VALUE!</v>
      </c>
      <c r="AE192" s="153" t="e">
        <f>IF(Pilar!$B192=1,IF(pivå!J191&gt;Tidigare_värde!J191,-1,1),IF(pivå!J191&lt;Tidigare_värde!J191,-1,1))*((Tidigare_värde!J191+1)/(Tidigare_värde!J191+1))*((pivå!J191+1)/(pivå!J191+1))</f>
        <v>#VALUE!</v>
      </c>
      <c r="AF192" s="153" t="e">
        <f>IF(Pilar!$B192=1,IF(pivå!K191&gt;Tidigare_värde!K191,-1,1),IF(pivå!K191&lt;Tidigare_värde!K191,-1,1))*((Tidigare_värde!K191+1)/(Tidigare_värde!K191+1))*((pivå!K191+1)/(pivå!K191+1))</f>
        <v>#VALUE!</v>
      </c>
      <c r="AG192" s="153" t="e">
        <f>IF(Pilar!$B192=1,IF(pivå!L191&gt;Tidigare_värde!L191,-1,1),IF(pivå!L191&lt;Tidigare_värde!L191,-1,1))*((Tidigare_värde!L191+1)/(Tidigare_värde!L191+1))*((pivå!L191+1)/(pivå!L191+1))</f>
        <v>#VALUE!</v>
      </c>
      <c r="AH192" s="153" t="e">
        <f>IF(Pilar!$B192=1,IF(pivå!M191&gt;Tidigare_värde!M191,-1,1),IF(pivå!M191&lt;Tidigare_värde!M191,-1,1))*((Tidigare_värde!M191+1)/(Tidigare_värde!M191+1))*((pivå!M191+1)/(pivå!M191+1))</f>
        <v>#VALUE!</v>
      </c>
      <c r="AI192" s="153" t="e">
        <f>IF(Pilar!$B192=1,IF(pivå!N191&gt;Tidigare_värde!N191,-1,1),IF(pivå!N191&lt;Tidigare_värde!N191,-1,1))*((Tidigare_värde!N191+1)/(Tidigare_värde!N191+1))*((pivå!N191+1)/(pivå!N191+1))</f>
        <v>#VALUE!</v>
      </c>
      <c r="AJ192" s="153" t="e">
        <f>IF(Pilar!$B192=1,IF(pivå!O191&gt;Tidigare_värde!O191,-1,1),IF(pivå!O191&lt;Tidigare_värde!O191,-1,1))*((Tidigare_värde!O191+1)/(Tidigare_värde!O191+1))*((pivå!O191+1)/(pivå!O191+1))</f>
        <v>#VALUE!</v>
      </c>
      <c r="AK192" s="153" t="e">
        <f>IF(Pilar!$B192=1,IF(pivå!P191&gt;Tidigare_värde!P191,-1,1),IF(pivå!P191&lt;Tidigare_värde!P191,-1,1))*((Tidigare_värde!P191+1)/(Tidigare_värde!P191+1))*((pivå!P191+1)/(pivå!P191+1))</f>
        <v>#VALUE!</v>
      </c>
      <c r="AL192" s="153" t="e">
        <f>IF(Pilar!$B192=1,IF(pivå!Q191&gt;Tidigare_värde!Q191,-1,1),IF(pivå!Q191&lt;Tidigare_värde!Q191,-1,1))*((Tidigare_värde!Q191+1)/(Tidigare_värde!Q191+1))*((pivå!Q191+1)/(pivå!Q191+1))</f>
        <v>#VALUE!</v>
      </c>
      <c r="AM192" s="153" t="e">
        <f>IF(Pilar!$B192=1,IF(pivå!R191&gt;Tidigare_värde!R191,-1,1),IF(pivå!R191&lt;Tidigare_värde!R191,-1,1))*((Tidigare_värde!R191+1)/(Tidigare_värde!R191+1))*((pivå!R191+1)/(pivå!R191+1))</f>
        <v>#VALUE!</v>
      </c>
      <c r="AN192" s="153" t="e">
        <f>IF(Pilar!$B192=1,IF(pivå!S191&gt;Tidigare_värde!S191,-1,1),IF(pivå!S191&lt;Tidigare_värde!S191,-1,1))*((Tidigare_värde!S191+1)/(Tidigare_värde!S191+1))*((pivå!S191+1)/(pivå!S191+1))</f>
        <v>#VALUE!</v>
      </c>
      <c r="AO192" s="153" t="e">
        <f>IF(Pilar!$B192=1,IF(pivå!T191&gt;Tidigare_värde!T191,-1,1),IF(pivå!T191&lt;Tidigare_värde!T191,-1,1))*((Tidigare_värde!T191+1)/(Tidigare_värde!T191+1))*((pivå!T191+1)/(pivå!T191+1))</f>
        <v>#VALUE!</v>
      </c>
      <c r="AP192" s="153" t="e">
        <f>IF(Pilar!$B192=1,IF(pivå!U191&gt;Tidigare_värde!U191,-1,1),IF(pivå!U191&lt;Tidigare_värde!U191,-1,1))*((Tidigare_värde!U191+1)/(Tidigare_värde!U191+1))*((pivå!U191+1)/(pivå!U191+1))</f>
        <v>#VALUE!</v>
      </c>
      <c r="AQ192" s="153" t="e">
        <f>IF(Pilar!$B192=1,IF(pivå!V191&gt;Tidigare_värde!V191,-1,1),IF(pivå!V191&lt;Tidigare_värde!V191,-1,1))*((Tidigare_värde!V191+1)/(Tidigare_värde!V191+1))*((pivå!V191+1)/(pivå!V191+1))</f>
        <v>#VALUE!</v>
      </c>
      <c r="AR192" s="153" t="e">
        <f>IF(Pilar!$B192=1,IF(pivå!W191&gt;Tidigare_värde!W191,-1,1),IF(pivå!W191&lt;Tidigare_värde!W191,-1,1))*((Tidigare_värde!W191+1)/(Tidigare_värde!W191+1))*((pivå!W191+1)/(pivå!W191+1))</f>
        <v>#VALUE!</v>
      </c>
      <c r="AS192" s="153" t="e">
        <f>IF(Pilar!$B192=1,IF(pivå!X191&gt;Tidigare_värde!X191,-1,1),IF(pivå!X191&lt;Tidigare_värde!X191,-1,1))*((Tidigare_värde!X191+1)/(Tidigare_värde!X191+1))*((pivå!X191+1)/(pivå!X191+1))</f>
        <v>#VALUE!</v>
      </c>
      <c r="AT192" s="153" t="e">
        <f>IF(Pilar!$B192=1,IF(pivå!Y191&gt;Tidigare_värde!Y191,-1,1),IF(pivå!Y191&lt;Tidigare_värde!Y191,-1,1))*((Tidigare_värde!Y191+1)/(Tidigare_värde!Y191+1))*((pivå!Y191+1)/(pivå!Y191+1))</f>
        <v>#VALUE!</v>
      </c>
      <c r="AU192" s="153" t="e">
        <f>IF(Pilar!$B192=1,IF(pivå!Z191&gt;Tidigare_värde!Z191,-1,1),IF(pivå!Z191&lt;Tidigare_värde!Z191,-1,1))*((Tidigare_värde!Z191+1)/(Tidigare_värde!Z191+1))*((pivå!Z191+1)/(pivå!Z191+1))</f>
        <v>#VALUE!</v>
      </c>
      <c r="AV192" s="153" t="e">
        <f>IF(Pilar!$B192=1,IF(pivå!AA191&gt;Tidigare_värde!AA191,-1,1),IF(pivå!AA191&lt;Tidigare_värde!AA191,-1,1))*((Tidigare_värde!AA191+1)/(Tidigare_värde!AA191+1))*((pivå!AA191+1)/(pivå!AA191+1))</f>
        <v>#VALUE!</v>
      </c>
      <c r="AW192" s="153" t="e">
        <f>IF(Pilar!$B192=1,IF(pivå!AB191&gt;Tidigare_värde!AB191,-1,1),IF(pivå!AB191&lt;Tidigare_värde!AB191,-1,1))*((Tidigare_värde!AB191+1)/(Tidigare_värde!AB191+1))*((pivå!AB191+1)/(pivå!AB191+1))</f>
        <v>#VALUE!</v>
      </c>
      <c r="AX192" s="153" t="e">
        <f>IF(Pilar!$B192=1,IF(pivå!AC191&gt;Tidigare_värde!AC191,-1,1),IF(pivå!AC191&lt;Tidigare_värde!AC191,-1,1))*((Tidigare_värde!AC191+1)/(Tidigare_värde!AC191+1))*((pivå!AC191+1)/(pivå!AC191+1))</f>
        <v>#VALUE!</v>
      </c>
      <c r="AY192" s="153" t="e">
        <f>IF(Pilar!$B192=1,IF(pivå!AD191&gt;Tidigare_värde!AD191,-1,1),IF(pivå!AD191&lt;Tidigare_värde!AD191,-1,1))*((Tidigare_värde!AD191+1)/(Tidigare_värde!AD191+1))*((pivå!AD191+1)/(pivå!AD191+1))</f>
        <v>#VALUE!</v>
      </c>
      <c r="AZ192" s="25"/>
      <c r="BA192" s="25"/>
      <c r="BB192" s="25"/>
      <c r="BC192" s="25"/>
      <c r="BD192" s="25"/>
      <c r="BE192" s="25"/>
      <c r="BF192" s="25"/>
      <c r="BG192" s="18">
        <f t="shared" si="22"/>
        <v>85.516601230000006</v>
      </c>
      <c r="BH192" s="18" t="e">
        <f t="shared" si="23"/>
        <v>#DIV/0!</v>
      </c>
      <c r="BI192" s="19">
        <f t="shared" si="30"/>
        <v>85.109024980000001</v>
      </c>
      <c r="BJ192" s="19">
        <f t="shared" si="25"/>
        <v>80.878254299999995</v>
      </c>
      <c r="BK192" s="20"/>
      <c r="BL192" s="20"/>
      <c r="BM192" s="21">
        <f t="shared" si="27"/>
        <v>88.782440949999994</v>
      </c>
      <c r="BN192" s="22">
        <f t="shared" si="28"/>
        <v>72.576218400000002</v>
      </c>
    </row>
    <row r="193" spans="1:66" ht="10.5" customHeight="1">
      <c r="A193" s="116">
        <f t="shared" si="26"/>
        <v>83.762233122857168</v>
      </c>
      <c r="B193" s="105">
        <f>pivå!I192</f>
        <v>0</v>
      </c>
      <c r="C193" s="120" t="str">
        <f>pivå!G192</f>
        <v>Ny</v>
      </c>
      <c r="D193" s="103">
        <f>pivå!C192</f>
        <v>0</v>
      </c>
      <c r="E193" s="112">
        <f>pivå!D192</f>
        <v>0</v>
      </c>
      <c r="F193" s="15" t="str">
        <f>pivå!F192</f>
        <v>Följsamhet till litiumbehandling vid bipolär sjukdom</v>
      </c>
      <c r="G193" s="31">
        <f>pivå!AE192</f>
        <v>82.946134119999996</v>
      </c>
      <c r="H193" s="16">
        <f>pivå!J192</f>
        <v>78.158172320000006</v>
      </c>
      <c r="I193" s="16">
        <f>pivå!K192</f>
        <v>83.931720499999997</v>
      </c>
      <c r="J193" s="16">
        <f>pivå!L192</f>
        <v>86.958063789999997</v>
      </c>
      <c r="K193" s="16">
        <f>pivå!M192</f>
        <v>85.474460930000006</v>
      </c>
      <c r="L193" s="16">
        <f>pivå!N192</f>
        <v>85.152952170000006</v>
      </c>
      <c r="M193" s="16">
        <f>pivå!O192</f>
        <v>82.995937760000004</v>
      </c>
      <c r="N193" s="16">
        <f>pivå!P192</f>
        <v>80.585875169999994</v>
      </c>
      <c r="O193" s="16">
        <f>pivå!Q192</f>
        <v>84.532214060000001</v>
      </c>
      <c r="P193" s="16">
        <f>pivå!R192</f>
        <v>89.196688449999996</v>
      </c>
      <c r="Q193" s="16">
        <f>pivå!S192</f>
        <v>79.835761989999995</v>
      </c>
      <c r="R193" s="16">
        <f>pivå!T192</f>
        <v>80.598189480000002</v>
      </c>
      <c r="S193" s="16">
        <f>pivå!U192</f>
        <v>85.291067440000006</v>
      </c>
      <c r="T193" s="16">
        <f>pivå!V192</f>
        <v>85.66058812</v>
      </c>
      <c r="U193" s="16">
        <f>pivå!W192</f>
        <v>82.388740350000006</v>
      </c>
      <c r="V193" s="16">
        <f>pivå!X192</f>
        <v>85.152606120000002</v>
      </c>
      <c r="W193" s="16">
        <f>pivå!Y192</f>
        <v>87.014208920000002</v>
      </c>
      <c r="X193" s="16">
        <f>pivå!Z192</f>
        <v>86.097720589999994</v>
      </c>
      <c r="Y193" s="16">
        <f>pivå!AA192</f>
        <v>83.345210469999998</v>
      </c>
      <c r="Z193" s="16">
        <f>pivå!AB192</f>
        <v>78.460327509999999</v>
      </c>
      <c r="AA193" s="16">
        <f>pivå!AC192</f>
        <v>82.058484399999998</v>
      </c>
      <c r="AB193" s="136">
        <f>pivå!AD192</f>
        <v>86.117905039999997</v>
      </c>
      <c r="AC193" s="149"/>
      <c r="AD193" s="154" t="e">
        <f>IF(Pilar!$B193=1,IF(pivå!AE192&gt;Tidigare_värde!AE192,-1,1),IF(pivå!AE192&lt;Tidigare_värde!AE192,-1,1))*((Tidigare_värde!AE192+1)/(Tidigare_värde!AE192+1))*((pivå!AE192+1)/(pivå!AE192+1))</f>
        <v>#VALUE!</v>
      </c>
      <c r="AE193" s="153" t="e">
        <f>IF(Pilar!$B193=1,IF(pivå!J192&gt;Tidigare_värde!J192,-1,1),IF(pivå!J192&lt;Tidigare_värde!J192,-1,1))*((Tidigare_värde!J192+1)/(Tidigare_värde!J192+1))*((pivå!J192+1)/(pivå!J192+1))</f>
        <v>#VALUE!</v>
      </c>
      <c r="AF193" s="153" t="e">
        <f>IF(Pilar!$B193=1,IF(pivå!K192&gt;Tidigare_värde!K192,-1,1),IF(pivå!K192&lt;Tidigare_värde!K192,-1,1))*((Tidigare_värde!K192+1)/(Tidigare_värde!K192+1))*((pivå!K192+1)/(pivå!K192+1))</f>
        <v>#VALUE!</v>
      </c>
      <c r="AG193" s="153" t="e">
        <f>IF(Pilar!$B193=1,IF(pivå!L192&gt;Tidigare_värde!L192,-1,1),IF(pivå!L192&lt;Tidigare_värde!L192,-1,1))*((Tidigare_värde!L192+1)/(Tidigare_värde!L192+1))*((pivå!L192+1)/(pivå!L192+1))</f>
        <v>#VALUE!</v>
      </c>
      <c r="AH193" s="153" t="e">
        <f>IF(Pilar!$B193=1,IF(pivå!M192&gt;Tidigare_värde!M192,-1,1),IF(pivå!M192&lt;Tidigare_värde!M192,-1,1))*((Tidigare_värde!M192+1)/(Tidigare_värde!M192+1))*((pivå!M192+1)/(pivå!M192+1))</f>
        <v>#VALUE!</v>
      </c>
      <c r="AI193" s="153" t="e">
        <f>IF(Pilar!$B193=1,IF(pivå!N192&gt;Tidigare_värde!N192,-1,1),IF(pivå!N192&lt;Tidigare_värde!N192,-1,1))*((Tidigare_värde!N192+1)/(Tidigare_värde!N192+1))*((pivå!N192+1)/(pivå!N192+1))</f>
        <v>#VALUE!</v>
      </c>
      <c r="AJ193" s="153" t="e">
        <f>IF(Pilar!$B193=1,IF(pivå!O192&gt;Tidigare_värde!O192,-1,1),IF(pivå!O192&lt;Tidigare_värde!O192,-1,1))*((Tidigare_värde!O192+1)/(Tidigare_värde!O192+1))*((pivå!O192+1)/(pivå!O192+1))</f>
        <v>#VALUE!</v>
      </c>
      <c r="AK193" s="153" t="e">
        <f>IF(Pilar!$B193=1,IF(pivå!P192&gt;Tidigare_värde!P192,-1,1),IF(pivå!P192&lt;Tidigare_värde!P192,-1,1))*((Tidigare_värde!P192+1)/(Tidigare_värde!P192+1))*((pivå!P192+1)/(pivå!P192+1))</f>
        <v>#VALUE!</v>
      </c>
      <c r="AL193" s="153" t="e">
        <f>IF(Pilar!$B193=1,IF(pivå!Q192&gt;Tidigare_värde!Q192,-1,1),IF(pivå!Q192&lt;Tidigare_värde!Q192,-1,1))*((Tidigare_värde!Q192+1)/(Tidigare_värde!Q192+1))*((pivå!Q192+1)/(pivå!Q192+1))</f>
        <v>#VALUE!</v>
      </c>
      <c r="AM193" s="153" t="e">
        <f>IF(Pilar!$B193=1,IF(pivå!R192&gt;Tidigare_värde!R192,-1,1),IF(pivå!R192&lt;Tidigare_värde!R192,-1,1))*((Tidigare_värde!R192+1)/(Tidigare_värde!R192+1))*((pivå!R192+1)/(pivå!R192+1))</f>
        <v>#VALUE!</v>
      </c>
      <c r="AN193" s="153" t="e">
        <f>IF(Pilar!$B193=1,IF(pivå!S192&gt;Tidigare_värde!S192,-1,1),IF(pivå!S192&lt;Tidigare_värde!S192,-1,1))*((Tidigare_värde!S192+1)/(Tidigare_värde!S192+1))*((pivå!S192+1)/(pivå!S192+1))</f>
        <v>#VALUE!</v>
      </c>
      <c r="AO193" s="153" t="e">
        <f>IF(Pilar!$B193=1,IF(pivå!T192&gt;Tidigare_värde!T192,-1,1),IF(pivå!T192&lt;Tidigare_värde!T192,-1,1))*((Tidigare_värde!T192+1)/(Tidigare_värde!T192+1))*((pivå!T192+1)/(pivå!T192+1))</f>
        <v>#VALUE!</v>
      </c>
      <c r="AP193" s="153" t="e">
        <f>IF(Pilar!$B193=1,IF(pivå!U192&gt;Tidigare_värde!U192,-1,1),IF(pivå!U192&lt;Tidigare_värde!U192,-1,1))*((Tidigare_värde!U192+1)/(Tidigare_värde!U192+1))*((pivå!U192+1)/(pivå!U192+1))</f>
        <v>#VALUE!</v>
      </c>
      <c r="AQ193" s="153" t="e">
        <f>IF(Pilar!$B193=1,IF(pivå!V192&gt;Tidigare_värde!V192,-1,1),IF(pivå!V192&lt;Tidigare_värde!V192,-1,1))*((Tidigare_värde!V192+1)/(Tidigare_värde!V192+1))*((pivå!V192+1)/(pivå!V192+1))</f>
        <v>#VALUE!</v>
      </c>
      <c r="AR193" s="153" t="e">
        <f>IF(Pilar!$B193=1,IF(pivå!W192&gt;Tidigare_värde!W192,-1,1),IF(pivå!W192&lt;Tidigare_värde!W192,-1,1))*((Tidigare_värde!W192+1)/(Tidigare_värde!W192+1))*((pivå!W192+1)/(pivå!W192+1))</f>
        <v>#VALUE!</v>
      </c>
      <c r="AS193" s="153" t="e">
        <f>IF(Pilar!$B193=1,IF(pivå!X192&gt;Tidigare_värde!X192,-1,1),IF(pivå!X192&lt;Tidigare_värde!X192,-1,1))*((Tidigare_värde!X192+1)/(Tidigare_värde!X192+1))*((pivå!X192+1)/(pivå!X192+1))</f>
        <v>#VALUE!</v>
      </c>
      <c r="AT193" s="153" t="e">
        <f>IF(Pilar!$B193=1,IF(pivå!Y192&gt;Tidigare_värde!Y192,-1,1),IF(pivå!Y192&lt;Tidigare_värde!Y192,-1,1))*((Tidigare_värde!Y192+1)/(Tidigare_värde!Y192+1))*((pivå!Y192+1)/(pivå!Y192+1))</f>
        <v>#VALUE!</v>
      </c>
      <c r="AU193" s="153" t="e">
        <f>IF(Pilar!$B193=1,IF(pivå!Z192&gt;Tidigare_värde!Z192,-1,1),IF(pivå!Z192&lt;Tidigare_värde!Z192,-1,1))*((Tidigare_värde!Z192+1)/(Tidigare_värde!Z192+1))*((pivå!Z192+1)/(pivå!Z192+1))</f>
        <v>#VALUE!</v>
      </c>
      <c r="AV193" s="153" t="e">
        <f>IF(Pilar!$B193=1,IF(pivå!AA192&gt;Tidigare_värde!AA192,-1,1),IF(pivå!AA192&lt;Tidigare_värde!AA192,-1,1))*((Tidigare_värde!AA192+1)/(Tidigare_värde!AA192+1))*((pivå!AA192+1)/(pivå!AA192+1))</f>
        <v>#VALUE!</v>
      </c>
      <c r="AW193" s="153" t="e">
        <f>IF(Pilar!$B193=1,IF(pivå!AB192&gt;Tidigare_värde!AB192,-1,1),IF(pivå!AB192&lt;Tidigare_värde!AB192,-1,1))*((Tidigare_värde!AB192+1)/(Tidigare_värde!AB192+1))*((pivå!AB192+1)/(pivå!AB192+1))</f>
        <v>#VALUE!</v>
      </c>
      <c r="AX193" s="153" t="e">
        <f>IF(Pilar!$B193=1,IF(pivå!AC192&gt;Tidigare_värde!AC192,-1,1),IF(pivå!AC192&lt;Tidigare_värde!AC192,-1,1))*((Tidigare_värde!AC192+1)/(Tidigare_värde!AC192+1))*((pivå!AC192+1)/(pivå!AC192+1))</f>
        <v>#VALUE!</v>
      </c>
      <c r="AY193" s="153" t="e">
        <f>IF(Pilar!$B193=1,IF(pivå!AD192&gt;Tidigare_värde!AD192,-1,1),IF(pivå!AD192&lt;Tidigare_värde!AD192,-1,1))*((Tidigare_värde!AD192+1)/(Tidigare_värde!AD192+1))*((pivå!AD192+1)/(pivå!AD192+1))</f>
        <v>#VALUE!</v>
      </c>
      <c r="AZ193" s="25"/>
      <c r="BA193" s="25"/>
      <c r="BB193" s="25"/>
      <c r="BC193" s="25"/>
      <c r="BD193" s="25"/>
      <c r="BE193" s="25"/>
      <c r="BF193" s="25"/>
      <c r="BG193" s="18">
        <f t="shared" si="22"/>
        <v>85.474460930000006</v>
      </c>
      <c r="BH193" s="18" t="e">
        <f t="shared" si="23"/>
        <v>#DIV/0!</v>
      </c>
      <c r="BI193" s="19">
        <f t="shared" si="30"/>
        <v>85.291067440000006</v>
      </c>
      <c r="BJ193" s="19">
        <f t="shared" si="25"/>
        <v>82.995937760000004</v>
      </c>
      <c r="BK193" s="20"/>
      <c r="BL193" s="20"/>
      <c r="BM193" s="21">
        <f t="shared" si="27"/>
        <v>89.196688449999996</v>
      </c>
      <c r="BN193" s="22">
        <f t="shared" si="28"/>
        <v>78.158172320000006</v>
      </c>
    </row>
    <row r="194" spans="1:66" ht="10.5" customHeight="1">
      <c r="A194" s="116">
        <f t="shared" si="26"/>
        <v>6.9952380952380953</v>
      </c>
      <c r="B194" s="105">
        <f>pivå!I193</f>
        <v>1</v>
      </c>
      <c r="C194" s="120" t="str">
        <f>pivå!G193</f>
        <v>(tom)</v>
      </c>
      <c r="D194" s="103">
        <f>pivå!C193</f>
        <v>0</v>
      </c>
      <c r="E194" s="112">
        <f>pivå!D193</f>
        <v>96</v>
      </c>
      <c r="F194" s="15" t="str">
        <f>pivå!F193</f>
        <v>Tillgänglighet - besök barn- och ungdomspsykiatri</v>
      </c>
      <c r="G194" s="31">
        <f>pivå!AE193</f>
        <v>9.81</v>
      </c>
      <c r="H194" s="16">
        <f>pivå!J193</f>
        <v>3.42</v>
      </c>
      <c r="I194" s="16">
        <f>pivå!K193</f>
        <v>7.35</v>
      </c>
      <c r="J194" s="16">
        <f>pivå!L193</f>
        <v>0</v>
      </c>
      <c r="K194" s="16">
        <f>pivå!M193</f>
        <v>2.68</v>
      </c>
      <c r="L194" s="16">
        <f>pivå!N193</f>
        <v>0</v>
      </c>
      <c r="M194" s="16">
        <f>pivå!O193</f>
        <v>1.75</v>
      </c>
      <c r="N194" s="16">
        <f>pivå!P193</f>
        <v>1.8</v>
      </c>
      <c r="O194" s="16">
        <f>pivå!Q193</f>
        <v>0</v>
      </c>
      <c r="P194" s="16">
        <f>pivå!R193</f>
        <v>0</v>
      </c>
      <c r="Q194" s="16">
        <f>pivå!S193</f>
        <v>26.18</v>
      </c>
      <c r="R194" s="16">
        <f>pivå!T193</f>
        <v>0</v>
      </c>
      <c r="S194" s="16">
        <f>pivå!U193</f>
        <v>0</v>
      </c>
      <c r="T194" s="16">
        <f>pivå!V193</f>
        <v>23.01</v>
      </c>
      <c r="U194" s="16">
        <f>pivå!W193</f>
        <v>21.52</v>
      </c>
      <c r="V194" s="16">
        <f>pivå!X193</f>
        <v>5.41</v>
      </c>
      <c r="W194" s="16">
        <f>pivå!Y193</f>
        <v>12.42</v>
      </c>
      <c r="X194" s="16">
        <f>pivå!Z193</f>
        <v>8.7799999999999994</v>
      </c>
      <c r="Y194" s="16">
        <f>pivå!AA193</f>
        <v>2.56</v>
      </c>
      <c r="Z194" s="16">
        <f>pivå!AB193</f>
        <v>2.04</v>
      </c>
      <c r="AA194" s="16">
        <f>pivå!AC193</f>
        <v>26.44</v>
      </c>
      <c r="AB194" s="136">
        <f>pivå!AD193</f>
        <v>1.54</v>
      </c>
      <c r="AC194" s="149"/>
      <c r="AD194" s="154">
        <f>IF(Pilar!$B194=1,IF(pivå!AE193&gt;Tidigare_värde!AE193,-1,1),IF(pivå!AE193&lt;Tidigare_värde!AE193,-1,1))*((Tidigare_värde!AE193+1)/(Tidigare_värde!AE193+1))*((pivå!AE193+1)/(pivå!AE193+1))</f>
        <v>1</v>
      </c>
      <c r="AE194" s="153">
        <f>IF(Pilar!$B194=1,IF(pivå!J193&gt;Tidigare_värde!J193,-1,1),IF(pivå!J193&lt;Tidigare_värde!J193,-1,1))*((Tidigare_värde!J193+1)/(Tidigare_värde!J193+1))*((pivå!J193+1)/(pivå!J193+1))</f>
        <v>1</v>
      </c>
      <c r="AF194" s="153" t="e">
        <f>IF(Pilar!$B194=1,IF(pivå!K193&gt;Tidigare_värde!K193,-1,1),IF(pivå!K193&lt;Tidigare_värde!K193,-1,1))*((Tidigare_värde!K193+1)/(Tidigare_värde!K193+1))*((pivå!K193+1)/(pivå!K193+1))</f>
        <v>#VALUE!</v>
      </c>
      <c r="AG194" s="153">
        <f>IF(Pilar!$B194=1,IF(pivå!L193&gt;Tidigare_värde!L193,-1,1),IF(pivå!L193&lt;Tidigare_värde!L193,-1,1))*((Tidigare_värde!L193+1)/(Tidigare_värde!L193+1))*((pivå!L193+1)/(pivå!L193+1))</f>
        <v>1</v>
      </c>
      <c r="AH194" s="153" t="e">
        <f>IF(Pilar!$B194=1,IF(pivå!M193&gt;Tidigare_värde!M193,-1,1),IF(pivå!M193&lt;Tidigare_värde!M193,-1,1))*((Tidigare_värde!M193+1)/(Tidigare_värde!M193+1))*((pivå!M193+1)/(pivå!M193+1))</f>
        <v>#VALUE!</v>
      </c>
      <c r="AI194" s="153">
        <f>IF(Pilar!$B194=1,IF(pivå!N193&gt;Tidigare_värde!N193,-1,1),IF(pivå!N193&lt;Tidigare_värde!N193,-1,1))*((Tidigare_värde!N193+1)/(Tidigare_värde!N193+1))*((pivå!N193+1)/(pivå!N193+1))</f>
        <v>1</v>
      </c>
      <c r="AJ194" s="153">
        <f>IF(Pilar!$B194=1,IF(pivå!O193&gt;Tidigare_värde!O193,-1,1),IF(pivå!O193&lt;Tidigare_värde!O193,-1,1))*((Tidigare_värde!O193+1)/(Tidigare_värde!O193+1))*((pivå!O193+1)/(pivå!O193+1))</f>
        <v>-1</v>
      </c>
      <c r="AK194" s="153">
        <f>IF(Pilar!$B194=1,IF(pivå!P193&gt;Tidigare_värde!P193,-1,1),IF(pivå!P193&lt;Tidigare_värde!P193,-1,1))*((Tidigare_värde!P193+1)/(Tidigare_värde!P193+1))*((pivå!P193+1)/(pivå!P193+1))</f>
        <v>1</v>
      </c>
      <c r="AL194" s="153">
        <f>IF(Pilar!$B194=1,IF(pivå!Q193&gt;Tidigare_värde!Q193,-1,1),IF(pivå!Q193&lt;Tidigare_värde!Q193,-1,1))*((Tidigare_värde!Q193+1)/(Tidigare_värde!Q193+1))*((pivå!Q193+1)/(pivå!Q193+1))</f>
        <v>1</v>
      </c>
      <c r="AM194" s="153">
        <f>IF(Pilar!$B194=1,IF(pivå!R193&gt;Tidigare_värde!R193,-1,1),IF(pivå!R193&lt;Tidigare_värde!R193,-1,1))*((Tidigare_värde!R193+1)/(Tidigare_värde!R193+1))*((pivå!R193+1)/(pivå!R193+1))</f>
        <v>1</v>
      </c>
      <c r="AN194" s="153">
        <f>IF(Pilar!$B194=1,IF(pivå!S193&gt;Tidigare_värde!S193,-1,1),IF(pivå!S193&lt;Tidigare_värde!S193,-1,1))*((Tidigare_värde!S193+1)/(Tidigare_värde!S193+1))*((pivå!S193+1)/(pivå!S193+1))</f>
        <v>1</v>
      </c>
      <c r="AO194" s="153">
        <f>IF(Pilar!$B194=1,IF(pivå!T193&gt;Tidigare_värde!T193,-1,1),IF(pivå!T193&lt;Tidigare_värde!T193,-1,1))*((Tidigare_värde!T193+1)/(Tidigare_värde!T193+1))*((pivå!T193+1)/(pivå!T193+1))</f>
        <v>1</v>
      </c>
      <c r="AP194" s="153">
        <f>IF(Pilar!$B194=1,IF(pivå!U193&gt;Tidigare_värde!U193,-1,1),IF(pivå!U193&lt;Tidigare_värde!U193,-1,1))*((Tidigare_värde!U193+1)/(Tidigare_värde!U193+1))*((pivå!U193+1)/(pivå!U193+1))</f>
        <v>1</v>
      </c>
      <c r="AQ194" s="153">
        <f>IF(Pilar!$B194=1,IF(pivå!V193&gt;Tidigare_värde!V193,-1,1),IF(pivå!V193&lt;Tidigare_värde!V193,-1,1))*((Tidigare_värde!V193+1)/(Tidigare_värde!V193+1))*((pivå!V193+1)/(pivå!V193+1))</f>
        <v>1</v>
      </c>
      <c r="AR194" s="153">
        <f>IF(Pilar!$B194=1,IF(pivå!W193&gt;Tidigare_värde!W193,-1,1),IF(pivå!W193&lt;Tidigare_värde!W193,-1,1))*((Tidigare_värde!W193+1)/(Tidigare_värde!W193+1))*((pivå!W193+1)/(pivå!W193+1))</f>
        <v>1</v>
      </c>
      <c r="AS194" s="153">
        <f>IF(Pilar!$B194=1,IF(pivå!X193&gt;Tidigare_värde!X193,-1,1),IF(pivå!X193&lt;Tidigare_värde!X193,-1,1))*((Tidigare_värde!X193+1)/(Tidigare_värde!X193+1))*((pivå!X193+1)/(pivå!X193+1))</f>
        <v>1</v>
      </c>
      <c r="AT194" s="153">
        <f>IF(Pilar!$B194=1,IF(pivå!Y193&gt;Tidigare_värde!Y193,-1,1),IF(pivå!Y193&lt;Tidigare_värde!Y193,-1,1))*((Tidigare_värde!Y193+1)/(Tidigare_värde!Y193+1))*((pivå!Y193+1)/(pivå!Y193+1))</f>
        <v>1</v>
      </c>
      <c r="AU194" s="153">
        <f>IF(Pilar!$B194=1,IF(pivå!Z193&gt;Tidigare_värde!Z193,-1,1),IF(pivå!Z193&lt;Tidigare_värde!Z193,-1,1))*((Tidigare_värde!Z193+1)/(Tidigare_värde!Z193+1))*((pivå!Z193+1)/(pivå!Z193+1))</f>
        <v>-1</v>
      </c>
      <c r="AV194" s="153">
        <f>IF(Pilar!$B194=1,IF(pivå!AA193&gt;Tidigare_värde!AA193,-1,1),IF(pivå!AA193&lt;Tidigare_värde!AA193,-1,1))*((Tidigare_värde!AA193+1)/(Tidigare_värde!AA193+1))*((pivå!AA193+1)/(pivå!AA193+1))</f>
        <v>-1</v>
      </c>
      <c r="AW194" s="153">
        <f>IF(Pilar!$B194=1,IF(pivå!AB193&gt;Tidigare_värde!AB193,-1,1),IF(pivå!AB193&lt;Tidigare_värde!AB193,-1,1))*((Tidigare_värde!AB193+1)/(Tidigare_värde!AB193+1))*((pivå!AB193+1)/(pivå!AB193+1))</f>
        <v>1</v>
      </c>
      <c r="AX194" s="153">
        <f>IF(Pilar!$B194=1,IF(pivå!AC193&gt;Tidigare_värde!AC193,-1,1),IF(pivå!AC193&lt;Tidigare_värde!AC193,-1,1))*((Tidigare_värde!AC193+1)/(Tidigare_värde!AC193+1))*((pivå!AC193+1)/(pivå!AC193+1))</f>
        <v>1</v>
      </c>
      <c r="AY194" s="153">
        <f>IF(Pilar!$B194=1,IF(pivå!AD193&gt;Tidigare_värde!AD193,-1,1),IF(pivå!AD193&lt;Tidigare_värde!AD193,-1,1))*((Tidigare_värde!AD193+1)/(Tidigare_värde!AD193+1))*((pivå!AD193+1)/(pivå!AD193+1))</f>
        <v>-1</v>
      </c>
      <c r="AZ194" s="25"/>
      <c r="BA194" s="25"/>
      <c r="BB194" s="25"/>
      <c r="BC194" s="25"/>
      <c r="BD194" s="25"/>
      <c r="BE194" s="25"/>
      <c r="BF194" s="25"/>
      <c r="BG194" s="18" t="e">
        <f t="shared" si="22"/>
        <v>#DIV/0!</v>
      </c>
      <c r="BH194" s="18">
        <f t="shared" si="23"/>
        <v>1.54</v>
      </c>
      <c r="BI194" s="19">
        <f t="shared" si="30"/>
        <v>5.41</v>
      </c>
      <c r="BJ194" s="19">
        <f t="shared" si="25"/>
        <v>1.75</v>
      </c>
      <c r="BK194" s="20"/>
      <c r="BL194" s="20"/>
      <c r="BM194" s="21">
        <f t="shared" si="27"/>
        <v>26.44</v>
      </c>
      <c r="BN194" s="22">
        <f t="shared" si="28"/>
        <v>0</v>
      </c>
    </row>
    <row r="195" spans="1:66" ht="10.5" customHeight="1">
      <c r="A195" s="116">
        <f t="shared" si="26"/>
        <v>9.5790476190476195</v>
      </c>
      <c r="B195" s="105">
        <f>pivå!I194</f>
        <v>1</v>
      </c>
      <c r="C195" s="120" t="str">
        <f>pivå!G194</f>
        <v>(tom)</v>
      </c>
      <c r="D195" s="103">
        <f>pivå!C194</f>
        <v>0</v>
      </c>
      <c r="E195" s="112">
        <f>pivå!D194</f>
        <v>97</v>
      </c>
      <c r="F195" s="15" t="str">
        <f>pivå!F194</f>
        <v>Tillgänglighet - besök vuxenpsykiatri</v>
      </c>
      <c r="G195" s="31">
        <f>pivå!AE194</f>
        <v>11.19</v>
      </c>
      <c r="H195" s="16">
        <f>pivå!J194</f>
        <v>4.66</v>
      </c>
      <c r="I195" s="16">
        <f>pivå!K194</f>
        <v>12.16</v>
      </c>
      <c r="J195" s="16">
        <f>pivå!L194</f>
        <v>26.47</v>
      </c>
      <c r="K195" s="16">
        <f>pivå!M194</f>
        <v>16.059999999999999</v>
      </c>
      <c r="L195" s="16">
        <f>pivå!N194</f>
        <v>2.5299999999999998</v>
      </c>
      <c r="M195" s="16">
        <f>pivå!O194</f>
        <v>3.41</v>
      </c>
      <c r="N195" s="16">
        <f>pivå!P194</f>
        <v>1.93</v>
      </c>
      <c r="O195" s="16">
        <f>pivå!Q194</f>
        <v>11.11</v>
      </c>
      <c r="P195" s="16">
        <f>pivå!R194</f>
        <v>0</v>
      </c>
      <c r="Q195" s="16">
        <f>pivå!S194</f>
        <v>17.87</v>
      </c>
      <c r="R195" s="16">
        <f>pivå!T194</f>
        <v>0</v>
      </c>
      <c r="S195" s="16">
        <f>pivå!U194</f>
        <v>1.68</v>
      </c>
      <c r="T195" s="16">
        <f>pivå!V194</f>
        <v>8.93</v>
      </c>
      <c r="U195" s="16">
        <f>pivå!W194</f>
        <v>32.85</v>
      </c>
      <c r="V195" s="16">
        <f>pivå!X194</f>
        <v>8.64</v>
      </c>
      <c r="W195" s="16">
        <f>pivå!Y194</f>
        <v>8.41</v>
      </c>
      <c r="X195" s="16">
        <f>pivå!Z194</f>
        <v>12.57</v>
      </c>
      <c r="Y195" s="16">
        <f>pivå!AA194</f>
        <v>5.66</v>
      </c>
      <c r="Z195" s="16">
        <f>pivå!AB194</f>
        <v>6.56</v>
      </c>
      <c r="AA195" s="16">
        <f>pivå!AC194</f>
        <v>10.8</v>
      </c>
      <c r="AB195" s="136">
        <f>pivå!AD194</f>
        <v>8.86</v>
      </c>
      <c r="AC195" s="149"/>
      <c r="AD195" s="154">
        <f>IF(Pilar!$B195=1,IF(pivå!AE194&gt;Tidigare_värde!AE194,-1,1),IF(pivå!AE194&lt;Tidigare_värde!AE194,-1,1))*((Tidigare_värde!AE194+1)/(Tidigare_värde!AE194+1))*((pivå!AE194+1)/(pivå!AE194+1))</f>
        <v>1</v>
      </c>
      <c r="AE195" s="153">
        <f>IF(Pilar!$B195=1,IF(pivå!J194&gt;Tidigare_värde!J194,-1,1),IF(pivå!J194&lt;Tidigare_värde!J194,-1,1))*((Tidigare_värde!J194+1)/(Tidigare_värde!J194+1))*((pivå!J194+1)/(pivå!J194+1))</f>
        <v>-1</v>
      </c>
      <c r="AF195" s="153" t="e">
        <f>IF(Pilar!$B195=1,IF(pivå!K194&gt;Tidigare_värde!K194,-1,1),IF(pivå!K194&lt;Tidigare_värde!K194,-1,1))*((Tidigare_värde!K194+1)/(Tidigare_värde!K194+1))*((pivå!K194+1)/(pivå!K194+1))</f>
        <v>#VALUE!</v>
      </c>
      <c r="AG195" s="153">
        <f>IF(Pilar!$B195=1,IF(pivå!L194&gt;Tidigare_värde!L194,-1,1),IF(pivå!L194&lt;Tidigare_värde!L194,-1,1))*((Tidigare_värde!L194+1)/(Tidigare_värde!L194+1))*((pivå!L194+1)/(pivå!L194+1))</f>
        <v>-1</v>
      </c>
      <c r="AH195" s="153" t="e">
        <f>IF(Pilar!$B195=1,IF(pivå!M194&gt;Tidigare_värde!M194,-1,1),IF(pivå!M194&lt;Tidigare_värde!M194,-1,1))*((Tidigare_värde!M194+1)/(Tidigare_värde!M194+1))*((pivå!M194+1)/(pivå!M194+1))</f>
        <v>#VALUE!</v>
      </c>
      <c r="AI195" s="153">
        <f>IF(Pilar!$B195=1,IF(pivå!N194&gt;Tidigare_värde!N194,-1,1),IF(pivå!N194&lt;Tidigare_värde!N194,-1,1))*((Tidigare_värde!N194+1)/(Tidigare_värde!N194+1))*((pivå!N194+1)/(pivå!N194+1))</f>
        <v>1</v>
      </c>
      <c r="AJ195" s="153">
        <f>IF(Pilar!$B195=1,IF(pivå!O194&gt;Tidigare_värde!O194,-1,1),IF(pivå!O194&lt;Tidigare_värde!O194,-1,1))*((Tidigare_värde!O194+1)/(Tidigare_värde!O194+1))*((pivå!O194+1)/(pivå!O194+1))</f>
        <v>1</v>
      </c>
      <c r="AK195" s="153">
        <f>IF(Pilar!$B195=1,IF(pivå!P194&gt;Tidigare_värde!P194,-1,1),IF(pivå!P194&lt;Tidigare_värde!P194,-1,1))*((Tidigare_värde!P194+1)/(Tidigare_värde!P194+1))*((pivå!P194+1)/(pivå!P194+1))</f>
        <v>1</v>
      </c>
      <c r="AL195" s="153">
        <f>IF(Pilar!$B195=1,IF(pivå!Q194&gt;Tidigare_värde!Q194,-1,1),IF(pivå!Q194&lt;Tidigare_värde!Q194,-1,1))*((Tidigare_värde!Q194+1)/(Tidigare_värde!Q194+1))*((pivå!Q194+1)/(pivå!Q194+1))</f>
        <v>-1</v>
      </c>
      <c r="AM195" s="153">
        <f>IF(Pilar!$B195=1,IF(pivå!R194&gt;Tidigare_värde!R194,-1,1),IF(pivå!R194&lt;Tidigare_värde!R194,-1,1))*((Tidigare_värde!R194+1)/(Tidigare_värde!R194+1))*((pivå!R194+1)/(pivå!R194+1))</f>
        <v>1</v>
      </c>
      <c r="AN195" s="153">
        <f>IF(Pilar!$B195=1,IF(pivå!S194&gt;Tidigare_värde!S194,-1,1),IF(pivå!S194&lt;Tidigare_värde!S194,-1,1))*((Tidigare_värde!S194+1)/(Tidigare_värde!S194+1))*((pivå!S194+1)/(pivå!S194+1))</f>
        <v>1</v>
      </c>
      <c r="AO195" s="153">
        <f>IF(Pilar!$B195=1,IF(pivå!T194&gt;Tidigare_värde!T194,-1,1),IF(pivå!T194&lt;Tidigare_värde!T194,-1,1))*((Tidigare_värde!T194+1)/(Tidigare_värde!T194+1))*((pivå!T194+1)/(pivå!T194+1))</f>
        <v>1</v>
      </c>
      <c r="AP195" s="153">
        <f>IF(Pilar!$B195=1,IF(pivå!U194&gt;Tidigare_värde!U194,-1,1),IF(pivå!U194&lt;Tidigare_värde!U194,-1,1))*((Tidigare_värde!U194+1)/(Tidigare_värde!U194+1))*((pivå!U194+1)/(pivå!U194+1))</f>
        <v>1</v>
      </c>
      <c r="AQ195" s="153">
        <f>IF(Pilar!$B195=1,IF(pivå!V194&gt;Tidigare_värde!V194,-1,1),IF(pivå!V194&lt;Tidigare_värde!V194,-1,1))*((Tidigare_värde!V194+1)/(Tidigare_värde!V194+1))*((pivå!V194+1)/(pivå!V194+1))</f>
        <v>1</v>
      </c>
      <c r="AR195" s="153">
        <f>IF(Pilar!$B195=1,IF(pivå!W194&gt;Tidigare_värde!W194,-1,1),IF(pivå!W194&lt;Tidigare_värde!W194,-1,1))*((Tidigare_värde!W194+1)/(Tidigare_värde!W194+1))*((pivå!W194+1)/(pivå!W194+1))</f>
        <v>-1</v>
      </c>
      <c r="AS195" s="153">
        <f>IF(Pilar!$B195=1,IF(pivå!X194&gt;Tidigare_värde!X194,-1,1),IF(pivå!X194&lt;Tidigare_värde!X194,-1,1))*((Tidigare_värde!X194+1)/(Tidigare_värde!X194+1))*((pivå!X194+1)/(pivå!X194+1))</f>
        <v>-1</v>
      </c>
      <c r="AT195" s="153">
        <f>IF(Pilar!$B195=1,IF(pivå!Y194&gt;Tidigare_värde!Y194,-1,1),IF(pivå!Y194&lt;Tidigare_värde!Y194,-1,1))*((Tidigare_värde!Y194+1)/(Tidigare_värde!Y194+1))*((pivå!Y194+1)/(pivå!Y194+1))</f>
        <v>1</v>
      </c>
      <c r="AU195" s="153">
        <f>IF(Pilar!$B195=1,IF(pivå!Z194&gt;Tidigare_värde!Z194,-1,1),IF(pivå!Z194&lt;Tidigare_värde!Z194,-1,1))*((Tidigare_värde!Z194+1)/(Tidigare_värde!Z194+1))*((pivå!Z194+1)/(pivå!Z194+1))</f>
        <v>1</v>
      </c>
      <c r="AV195" s="153">
        <f>IF(Pilar!$B195=1,IF(pivå!AA194&gt;Tidigare_värde!AA194,-1,1),IF(pivå!AA194&lt;Tidigare_värde!AA194,-1,1))*((Tidigare_värde!AA194+1)/(Tidigare_värde!AA194+1))*((pivå!AA194+1)/(pivå!AA194+1))</f>
        <v>-1</v>
      </c>
      <c r="AW195" s="153">
        <f>IF(Pilar!$B195=1,IF(pivå!AB194&gt;Tidigare_värde!AB194,-1,1),IF(pivå!AB194&lt;Tidigare_värde!AB194,-1,1))*((Tidigare_värde!AB194+1)/(Tidigare_värde!AB194+1))*((pivå!AB194+1)/(pivå!AB194+1))</f>
        <v>1</v>
      </c>
      <c r="AX195" s="153">
        <f>IF(Pilar!$B195=1,IF(pivå!AC194&gt;Tidigare_värde!AC194,-1,1),IF(pivå!AC194&lt;Tidigare_värde!AC194,-1,1))*((Tidigare_värde!AC194+1)/(Tidigare_värde!AC194+1))*((pivå!AC194+1)/(pivå!AC194+1))</f>
        <v>1</v>
      </c>
      <c r="AY195" s="153">
        <f>IF(Pilar!$B195=1,IF(pivå!AD194&gt;Tidigare_värde!AD194,-1,1),IF(pivå!AD194&lt;Tidigare_värde!AD194,-1,1))*((Tidigare_värde!AD194+1)/(Tidigare_värde!AD194+1))*((pivå!AD194+1)/(pivå!AD194+1))</f>
        <v>-1</v>
      </c>
      <c r="AZ195" s="25"/>
      <c r="BA195" s="25"/>
      <c r="BB195" s="25"/>
      <c r="BC195" s="25"/>
      <c r="BD195" s="25"/>
      <c r="BE195" s="25"/>
      <c r="BF195" s="25"/>
      <c r="BG195" s="18" t="e">
        <f t="shared" si="22"/>
        <v>#DIV/0!</v>
      </c>
      <c r="BH195" s="18">
        <f t="shared" si="23"/>
        <v>4.66</v>
      </c>
      <c r="BI195" s="19">
        <f t="shared" si="30"/>
        <v>10.8</v>
      </c>
      <c r="BJ195" s="19">
        <f t="shared" si="25"/>
        <v>5.66</v>
      </c>
      <c r="BK195" s="20"/>
      <c r="BL195" s="20"/>
      <c r="BM195" s="21">
        <f t="shared" si="27"/>
        <v>32.85</v>
      </c>
      <c r="BN195" s="22">
        <f t="shared" si="28"/>
        <v>0</v>
      </c>
    </row>
    <row r="196" spans="1:66" ht="10.5" customHeight="1">
      <c r="A196" s="116">
        <f t="shared" si="26"/>
        <v>96.838095238095249</v>
      </c>
      <c r="B196" s="105">
        <f>pivå!I195</f>
        <v>0</v>
      </c>
      <c r="C196" s="120" t="str">
        <f>pivå!G195</f>
        <v>Ändrad</v>
      </c>
      <c r="D196" s="103" t="str">
        <f>pivå!C195</f>
        <v>Annan kirurgisk behandling</v>
      </c>
      <c r="E196" s="112">
        <f>pivå!D195</f>
        <v>98</v>
      </c>
      <c r="F196" s="15" t="str">
        <f>pivå!F195</f>
        <v>Omoperation vid ljumskbråck</v>
      </c>
      <c r="G196" s="33">
        <f>pivå!AE195</f>
        <v>96.6</v>
      </c>
      <c r="H196" s="16">
        <f>pivå!J195</f>
        <v>96.3</v>
      </c>
      <c r="I196" s="16">
        <f>pivå!K195</f>
        <v>97.6</v>
      </c>
      <c r="J196" s="16">
        <f>pivå!L195</f>
        <v>93.6</v>
      </c>
      <c r="K196" s="16">
        <f>pivå!M195</f>
        <v>96.4</v>
      </c>
      <c r="L196" s="16">
        <f>pivå!N195</f>
        <v>97.3</v>
      </c>
      <c r="M196" s="16">
        <f>pivå!O195</f>
        <v>97.8</v>
      </c>
      <c r="N196" s="16">
        <f>pivå!P195</f>
        <v>98.4</v>
      </c>
      <c r="O196" s="16">
        <f>pivå!Q195</f>
        <v>95.9</v>
      </c>
      <c r="P196" s="16">
        <f>pivå!R195</f>
        <v>97.7</v>
      </c>
      <c r="Q196" s="16">
        <f>pivå!S195</f>
        <v>97.2</v>
      </c>
      <c r="R196" s="16">
        <f>pivå!T195</f>
        <v>92.8</v>
      </c>
      <c r="S196" s="16">
        <f>pivå!U195</f>
        <v>95.9</v>
      </c>
      <c r="T196" s="16">
        <f>pivå!V195</f>
        <v>96.5</v>
      </c>
      <c r="U196" s="16">
        <f>pivå!W195</f>
        <v>97.7</v>
      </c>
      <c r="V196" s="16">
        <f>pivå!X195</f>
        <v>98.6</v>
      </c>
      <c r="W196" s="16">
        <f>pivå!Y195</f>
        <v>97.4</v>
      </c>
      <c r="X196" s="16">
        <f>pivå!Z195</f>
        <v>95.6</v>
      </c>
      <c r="Y196" s="16">
        <f>pivå!AA195</f>
        <v>98.3</v>
      </c>
      <c r="Z196" s="16">
        <f>pivå!AB195</f>
        <v>97.9</v>
      </c>
      <c r="AA196" s="16">
        <f>pivå!AC195</f>
        <v>97.8</v>
      </c>
      <c r="AB196" s="136">
        <f>pivå!AD195</f>
        <v>96.9</v>
      </c>
      <c r="AC196" s="149"/>
      <c r="AD196" s="154">
        <f>IF(Pilar!$B196=1,IF(pivå!AE195&gt;Tidigare_värde!AE195,-1,1),IF(pivå!AE195&lt;Tidigare_värde!AE195,-1,1))*((Tidigare_värde!AE195+1)/(Tidigare_värde!AE195+1))*((pivå!AE195+1)/(pivå!AE195+1))</f>
        <v>-1</v>
      </c>
      <c r="AE196" s="153">
        <f>IF(Pilar!$B196=1,IF(pivå!J195&gt;Tidigare_värde!J195,-1,1),IF(pivå!J195&lt;Tidigare_värde!J195,-1,1))*((Tidigare_värde!J195+1)/(Tidigare_värde!J195+1))*((pivå!J195+1)/(pivå!J195+1))</f>
        <v>1</v>
      </c>
      <c r="AF196" s="153">
        <f>IF(Pilar!$B196=1,IF(pivå!K195&gt;Tidigare_värde!K195,-1,1),IF(pivå!K195&lt;Tidigare_värde!K195,-1,1))*((Tidigare_värde!K195+1)/(Tidigare_värde!K195+1))*((pivå!K195+1)/(pivå!K195+1))</f>
        <v>-1</v>
      </c>
      <c r="AG196" s="153">
        <f>IF(Pilar!$B196=1,IF(pivå!L195&gt;Tidigare_värde!L195,-1,1),IF(pivå!L195&lt;Tidigare_värde!L195,-1,1))*((Tidigare_värde!L195+1)/(Tidigare_värde!L195+1))*((pivå!L195+1)/(pivå!L195+1))</f>
        <v>-1</v>
      </c>
      <c r="AH196" s="153">
        <f>IF(Pilar!$B196=1,IF(pivå!M195&gt;Tidigare_värde!M195,-1,1),IF(pivå!M195&lt;Tidigare_värde!M195,-1,1))*((Tidigare_värde!M195+1)/(Tidigare_värde!M195+1))*((pivå!M195+1)/(pivå!M195+1))</f>
        <v>-1</v>
      </c>
      <c r="AI196" s="153">
        <f>IF(Pilar!$B196=1,IF(pivå!N195&gt;Tidigare_värde!N195,-1,1),IF(pivå!N195&lt;Tidigare_värde!N195,-1,1))*((Tidigare_värde!N195+1)/(Tidigare_värde!N195+1))*((pivå!N195+1)/(pivå!N195+1))</f>
        <v>-1</v>
      </c>
      <c r="AJ196" s="153">
        <f>IF(Pilar!$B196=1,IF(pivå!O195&gt;Tidigare_värde!O195,-1,1),IF(pivå!O195&lt;Tidigare_värde!O195,-1,1))*((Tidigare_värde!O195+1)/(Tidigare_värde!O195+1))*((pivå!O195+1)/(pivå!O195+1))</f>
        <v>1</v>
      </c>
      <c r="AK196" s="153">
        <f>IF(Pilar!$B196=1,IF(pivå!P195&gt;Tidigare_värde!P195,-1,1),IF(pivå!P195&lt;Tidigare_värde!P195,-1,1))*((Tidigare_värde!P195+1)/(Tidigare_värde!P195+1))*((pivå!P195+1)/(pivå!P195+1))</f>
        <v>1</v>
      </c>
      <c r="AL196" s="153" t="e">
        <f>IF(Pilar!$B196=1,IF(pivå!Q195&gt;Tidigare_värde!Q195,-1,1),IF(pivå!Q195&lt;Tidigare_värde!Q195,-1,1))*((Tidigare_värde!Q195+1)/(Tidigare_värde!Q195+1))*((pivå!Q195+1)/(pivå!Q195+1))</f>
        <v>#VALUE!</v>
      </c>
      <c r="AM196" s="153">
        <f>IF(Pilar!$B196=1,IF(pivå!R195&gt;Tidigare_värde!R195,-1,1),IF(pivå!R195&lt;Tidigare_värde!R195,-1,1))*((Tidigare_värde!R195+1)/(Tidigare_värde!R195+1))*((pivå!R195+1)/(pivå!R195+1))</f>
        <v>-1</v>
      </c>
      <c r="AN196" s="153">
        <f>IF(Pilar!$B196=1,IF(pivå!S195&gt;Tidigare_värde!S195,-1,1),IF(pivå!S195&lt;Tidigare_värde!S195,-1,1))*((Tidigare_värde!S195+1)/(Tidigare_värde!S195+1))*((pivå!S195+1)/(pivå!S195+1))</f>
        <v>1</v>
      </c>
      <c r="AO196" s="153">
        <f>IF(Pilar!$B196=1,IF(pivå!T195&gt;Tidigare_värde!T195,-1,1),IF(pivå!T195&lt;Tidigare_värde!T195,-1,1))*((Tidigare_värde!T195+1)/(Tidigare_värde!T195+1))*((pivå!T195+1)/(pivå!T195+1))</f>
        <v>-1</v>
      </c>
      <c r="AP196" s="153">
        <f>IF(Pilar!$B196=1,IF(pivå!U195&gt;Tidigare_värde!U195,-1,1),IF(pivå!U195&lt;Tidigare_värde!U195,-1,1))*((Tidigare_värde!U195+1)/(Tidigare_värde!U195+1))*((pivå!U195+1)/(pivå!U195+1))</f>
        <v>1</v>
      </c>
      <c r="AQ196" s="153">
        <f>IF(Pilar!$B196=1,IF(pivå!V195&gt;Tidigare_värde!V195,-1,1),IF(pivå!V195&lt;Tidigare_värde!V195,-1,1))*((Tidigare_värde!V195+1)/(Tidigare_värde!V195+1))*((pivå!V195+1)/(pivå!V195+1))</f>
        <v>-1</v>
      </c>
      <c r="AR196" s="153">
        <f>IF(Pilar!$B196=1,IF(pivå!W195&gt;Tidigare_värde!W195,-1,1),IF(pivå!W195&lt;Tidigare_värde!W195,-1,1))*((Tidigare_värde!W195+1)/(Tidigare_värde!W195+1))*((pivå!W195+1)/(pivå!W195+1))</f>
        <v>-1</v>
      </c>
      <c r="AS196" s="153">
        <f>IF(Pilar!$B196=1,IF(pivå!X195&gt;Tidigare_värde!X195,-1,1),IF(pivå!X195&lt;Tidigare_värde!X195,-1,1))*((Tidigare_värde!X195+1)/(Tidigare_värde!X195+1))*((pivå!X195+1)/(pivå!X195+1))</f>
        <v>-1</v>
      </c>
      <c r="AT196" s="153">
        <f>IF(Pilar!$B196=1,IF(pivå!Y195&gt;Tidigare_värde!Y195,-1,1),IF(pivå!Y195&lt;Tidigare_värde!Y195,-1,1))*((Tidigare_värde!Y195+1)/(Tidigare_värde!Y195+1))*((pivå!Y195+1)/(pivå!Y195+1))</f>
        <v>-1</v>
      </c>
      <c r="AU196" s="153">
        <f>IF(Pilar!$B196=1,IF(pivå!Z195&gt;Tidigare_värde!Z195,-1,1),IF(pivå!Z195&lt;Tidigare_värde!Z195,-1,1))*((Tidigare_värde!Z195+1)/(Tidigare_värde!Z195+1))*((pivå!Z195+1)/(pivå!Z195+1))</f>
        <v>-1</v>
      </c>
      <c r="AV196" s="153">
        <f>IF(Pilar!$B196=1,IF(pivå!AA195&gt;Tidigare_värde!AA195,-1,1),IF(pivå!AA195&lt;Tidigare_värde!AA195,-1,1))*((Tidigare_värde!AA195+1)/(Tidigare_värde!AA195+1))*((pivå!AA195+1)/(pivå!AA195+1))</f>
        <v>-1</v>
      </c>
      <c r="AW196" s="153">
        <f>IF(Pilar!$B196=1,IF(pivå!AB195&gt;Tidigare_värde!AB195,-1,1),IF(pivå!AB195&lt;Tidigare_värde!AB195,-1,1))*((Tidigare_värde!AB195+1)/(Tidigare_värde!AB195+1))*((pivå!AB195+1)/(pivå!AB195+1))</f>
        <v>1</v>
      </c>
      <c r="AX196" s="153">
        <f>IF(Pilar!$B196=1,IF(pivå!AC195&gt;Tidigare_värde!AC195,-1,1),IF(pivå!AC195&lt;Tidigare_värde!AC195,-1,1))*((Tidigare_värde!AC195+1)/(Tidigare_värde!AC195+1))*((pivå!AC195+1)/(pivå!AC195+1))</f>
        <v>1</v>
      </c>
      <c r="AY196" s="153">
        <f>IF(Pilar!$B196=1,IF(pivå!AD195&gt;Tidigare_värde!AD195,-1,1),IF(pivå!AD195&lt;Tidigare_värde!AD195,-1,1))*((Tidigare_värde!AD195+1)/(Tidigare_värde!AD195+1))*((pivå!AD195+1)/(pivå!AD195+1))</f>
        <v>1</v>
      </c>
      <c r="AZ196" s="25"/>
      <c r="BA196" s="25"/>
      <c r="BB196" s="25"/>
      <c r="BC196" s="25"/>
      <c r="BD196" s="25"/>
      <c r="BE196" s="25"/>
      <c r="BF196" s="25"/>
      <c r="BG196" s="18">
        <f t="shared" si="22"/>
        <v>97.7</v>
      </c>
      <c r="BH196" s="18" t="e">
        <f t="shared" si="23"/>
        <v>#DIV/0!</v>
      </c>
      <c r="BI196" s="19">
        <f t="shared" si="30"/>
        <v>97.7</v>
      </c>
      <c r="BJ196" s="19">
        <f t="shared" si="25"/>
        <v>96.5</v>
      </c>
      <c r="BK196" s="20"/>
      <c r="BL196" s="20"/>
      <c r="BM196" s="21">
        <f t="shared" si="27"/>
        <v>98.6</v>
      </c>
      <c r="BN196" s="22">
        <f t="shared" si="28"/>
        <v>92.8</v>
      </c>
    </row>
    <row r="197" spans="1:66" ht="10.5" customHeight="1">
      <c r="A197" s="116">
        <f t="shared" si="26"/>
        <v>78.454857142857136</v>
      </c>
      <c r="B197" s="105">
        <f>pivå!I196</f>
        <v>0</v>
      </c>
      <c r="C197" s="120" t="str">
        <f>pivå!G196</f>
        <v>(tom)</v>
      </c>
      <c r="D197" s="103">
        <f>pivå!C196</f>
        <v>0</v>
      </c>
      <c r="E197" s="112">
        <f>pivå!D196</f>
        <v>99</v>
      </c>
      <c r="F197" s="15" t="str">
        <f>pivå!F196</f>
        <v>Dagkirurgiska operationer vid ljumskbråck</v>
      </c>
      <c r="G197" s="33">
        <f>pivå!AE196</f>
        <v>77.099999999999994</v>
      </c>
      <c r="H197" s="16">
        <f>pivå!J196</f>
        <v>68.8</v>
      </c>
      <c r="I197" s="16">
        <f>pivå!K196</f>
        <v>72.400000000000006</v>
      </c>
      <c r="J197" s="16">
        <f>pivå!L196</f>
        <v>85.2</v>
      </c>
      <c r="K197" s="16">
        <f>pivå!M196</f>
        <v>78</v>
      </c>
      <c r="L197" s="16">
        <f>pivå!N196</f>
        <v>72</v>
      </c>
      <c r="M197" s="16">
        <f>pivå!O196</f>
        <v>79.400000000000006</v>
      </c>
      <c r="N197" s="16">
        <f>pivå!P196</f>
        <v>87</v>
      </c>
      <c r="O197" s="16">
        <f>pivå!Q196</f>
        <v>49.152000000000001</v>
      </c>
      <c r="P197" s="16">
        <f>pivå!R196</f>
        <v>88.4</v>
      </c>
      <c r="Q197" s="16">
        <f>pivå!S196</f>
        <v>78.7</v>
      </c>
      <c r="R197" s="16">
        <f>pivå!T196</f>
        <v>79.599999999999994</v>
      </c>
      <c r="S197" s="16">
        <f>pivå!U196</f>
        <v>77.5</v>
      </c>
      <c r="T197" s="16">
        <f>pivå!V196</f>
        <v>91.3</v>
      </c>
      <c r="U197" s="16">
        <f>pivå!W196</f>
        <v>77.900000000000006</v>
      </c>
      <c r="V197" s="16">
        <f>pivå!X196</f>
        <v>82</v>
      </c>
      <c r="W197" s="16">
        <f>pivå!Y196</f>
        <v>68.599999999999994</v>
      </c>
      <c r="X197" s="16">
        <f>pivå!Z196</f>
        <v>72.7</v>
      </c>
      <c r="Y197" s="16">
        <f>pivå!AA196</f>
        <v>92.3</v>
      </c>
      <c r="Z197" s="16">
        <f>pivå!AB196</f>
        <v>82</v>
      </c>
      <c r="AA197" s="16">
        <f>pivå!AC196</f>
        <v>79.3</v>
      </c>
      <c r="AB197" s="136">
        <f>pivå!AD196</f>
        <v>85.3</v>
      </c>
      <c r="AC197" s="149"/>
      <c r="AD197" s="154">
        <f>IF(Pilar!$B197=1,IF(pivå!AE196&gt;Tidigare_värde!AE196,-1,1),IF(pivå!AE196&lt;Tidigare_värde!AE196,-1,1))*((Tidigare_värde!AE196+1)/(Tidigare_värde!AE196+1))*((pivå!AE196+1)/(pivå!AE196+1))</f>
        <v>1</v>
      </c>
      <c r="AE197" s="153">
        <f>IF(Pilar!$B197=1,IF(pivå!J196&gt;Tidigare_värde!J196,-1,1),IF(pivå!J196&lt;Tidigare_värde!J196,-1,1))*((Tidigare_värde!J196+1)/(Tidigare_värde!J196+1))*((pivå!J196+1)/(pivå!J196+1))</f>
        <v>1</v>
      </c>
      <c r="AF197" s="153">
        <f>IF(Pilar!$B197=1,IF(pivå!K196&gt;Tidigare_värde!K196,-1,1),IF(pivå!K196&lt;Tidigare_värde!K196,-1,1))*((Tidigare_värde!K196+1)/(Tidigare_värde!K196+1))*((pivå!K196+1)/(pivå!K196+1))</f>
        <v>-1</v>
      </c>
      <c r="AG197" s="153">
        <f>IF(Pilar!$B197=1,IF(pivå!L196&gt;Tidigare_värde!L196,-1,1),IF(pivå!L196&lt;Tidigare_värde!L196,-1,1))*((Tidigare_värde!L196+1)/(Tidigare_värde!L196+1))*((pivå!L196+1)/(pivå!L196+1))</f>
        <v>-1</v>
      </c>
      <c r="AH197" s="153">
        <f>IF(Pilar!$B197=1,IF(pivå!M196&gt;Tidigare_värde!M196,-1,1),IF(pivå!M196&lt;Tidigare_värde!M196,-1,1))*((Tidigare_värde!M196+1)/(Tidigare_värde!M196+1))*((pivå!M196+1)/(pivå!M196+1))</f>
        <v>1</v>
      </c>
      <c r="AI197" s="153">
        <f>IF(Pilar!$B197=1,IF(pivå!N196&gt;Tidigare_värde!N196,-1,1),IF(pivå!N196&lt;Tidigare_värde!N196,-1,1))*((Tidigare_värde!N196+1)/(Tidigare_värde!N196+1))*((pivå!N196+1)/(pivå!N196+1))</f>
        <v>1</v>
      </c>
      <c r="AJ197" s="153">
        <f>IF(Pilar!$B197=1,IF(pivå!O196&gt;Tidigare_värde!O196,-1,1),IF(pivå!O196&lt;Tidigare_värde!O196,-1,1))*((Tidigare_värde!O196+1)/(Tidigare_värde!O196+1))*((pivå!O196+1)/(pivå!O196+1))</f>
        <v>1</v>
      </c>
      <c r="AK197" s="153">
        <f>IF(Pilar!$B197=1,IF(pivå!P196&gt;Tidigare_värde!P196,-1,1),IF(pivå!P196&lt;Tidigare_värde!P196,-1,1))*((Tidigare_värde!P196+1)/(Tidigare_värde!P196+1))*((pivå!P196+1)/(pivå!P196+1))</f>
        <v>-1</v>
      </c>
      <c r="AL197" s="153">
        <f>IF(Pilar!$B197=1,IF(pivå!Q196&gt;Tidigare_värde!Q196,-1,1),IF(pivå!Q196&lt;Tidigare_värde!Q196,-1,1))*((Tidigare_värde!Q196+1)/(Tidigare_värde!Q196+1))*((pivå!Q196+1)/(pivå!Q196+1))</f>
        <v>-1</v>
      </c>
      <c r="AM197" s="153">
        <f>IF(Pilar!$B197=1,IF(pivå!R196&gt;Tidigare_värde!R196,-1,1),IF(pivå!R196&lt;Tidigare_värde!R196,-1,1))*((Tidigare_värde!R196+1)/(Tidigare_värde!R196+1))*((pivå!R196+1)/(pivå!R196+1))</f>
        <v>-1</v>
      </c>
      <c r="AN197" s="153">
        <f>IF(Pilar!$B197=1,IF(pivå!S196&gt;Tidigare_värde!S196,-1,1),IF(pivå!S196&lt;Tidigare_värde!S196,-1,1))*((Tidigare_värde!S196+1)/(Tidigare_värde!S196+1))*((pivå!S196+1)/(pivå!S196+1))</f>
        <v>1</v>
      </c>
      <c r="AO197" s="153">
        <f>IF(Pilar!$B197=1,IF(pivå!T196&gt;Tidigare_värde!T196,-1,1),IF(pivå!T196&lt;Tidigare_värde!T196,-1,1))*((Tidigare_värde!T196+1)/(Tidigare_värde!T196+1))*((pivå!T196+1)/(pivå!T196+1))</f>
        <v>1</v>
      </c>
      <c r="AP197" s="153">
        <f>IF(Pilar!$B197=1,IF(pivå!U196&gt;Tidigare_värde!U196,-1,1),IF(pivå!U196&lt;Tidigare_värde!U196,-1,1))*((Tidigare_värde!U196+1)/(Tidigare_värde!U196+1))*((pivå!U196+1)/(pivå!U196+1))</f>
        <v>1</v>
      </c>
      <c r="AQ197" s="153">
        <f>IF(Pilar!$B197=1,IF(pivå!V196&gt;Tidigare_värde!V196,-1,1),IF(pivå!V196&lt;Tidigare_värde!V196,-1,1))*((Tidigare_värde!V196+1)/(Tidigare_värde!V196+1))*((pivå!V196+1)/(pivå!V196+1))</f>
        <v>1</v>
      </c>
      <c r="AR197" s="153">
        <f>IF(Pilar!$B197=1,IF(pivå!W196&gt;Tidigare_värde!W196,-1,1),IF(pivå!W196&lt;Tidigare_värde!W196,-1,1))*((Tidigare_värde!W196+1)/(Tidigare_värde!W196+1))*((pivå!W196+1)/(pivå!W196+1))</f>
        <v>-1</v>
      </c>
      <c r="AS197" s="153">
        <f>IF(Pilar!$B197=1,IF(pivå!X196&gt;Tidigare_värde!X196,-1,1),IF(pivå!X196&lt;Tidigare_värde!X196,-1,1))*((Tidigare_värde!X196+1)/(Tidigare_värde!X196+1))*((pivå!X196+1)/(pivå!X196+1))</f>
        <v>1</v>
      </c>
      <c r="AT197" s="153">
        <f>IF(Pilar!$B197=1,IF(pivå!Y196&gt;Tidigare_värde!Y196,-1,1),IF(pivå!Y196&lt;Tidigare_värde!Y196,-1,1))*((Tidigare_värde!Y196+1)/(Tidigare_värde!Y196+1))*((pivå!Y196+1)/(pivå!Y196+1))</f>
        <v>-1</v>
      </c>
      <c r="AU197" s="153">
        <f>IF(Pilar!$B197=1,IF(pivå!Z196&gt;Tidigare_värde!Z196,-1,1),IF(pivå!Z196&lt;Tidigare_värde!Z196,-1,1))*((Tidigare_värde!Z196+1)/(Tidigare_värde!Z196+1))*((pivå!Z196+1)/(pivå!Z196+1))</f>
        <v>-1</v>
      </c>
      <c r="AV197" s="153">
        <f>IF(Pilar!$B197=1,IF(pivå!AA196&gt;Tidigare_värde!AA196,-1,1),IF(pivå!AA196&lt;Tidigare_värde!AA196,-1,1))*((Tidigare_värde!AA196+1)/(Tidigare_värde!AA196+1))*((pivå!AA196+1)/(pivå!AA196+1))</f>
        <v>1</v>
      </c>
      <c r="AW197" s="153">
        <f>IF(Pilar!$B197=1,IF(pivå!AB196&gt;Tidigare_värde!AB196,-1,1),IF(pivå!AB196&lt;Tidigare_värde!AB196,-1,1))*((Tidigare_värde!AB196+1)/(Tidigare_värde!AB196+1))*((pivå!AB196+1)/(pivå!AB196+1))</f>
        <v>-1</v>
      </c>
      <c r="AX197" s="153">
        <f>IF(Pilar!$B197=1,IF(pivå!AC196&gt;Tidigare_värde!AC196,-1,1),IF(pivå!AC196&lt;Tidigare_värde!AC196,-1,1))*((Tidigare_värde!AC196+1)/(Tidigare_värde!AC196+1))*((pivå!AC196+1)/(pivå!AC196+1))</f>
        <v>1</v>
      </c>
      <c r="AY197" s="153">
        <f>IF(Pilar!$B197=1,IF(pivå!AD196&gt;Tidigare_värde!AD196,-1,1),IF(pivå!AD196&lt;Tidigare_värde!AD196,-1,1))*((Tidigare_värde!AD196+1)/(Tidigare_värde!AD196+1))*((pivå!AD196+1)/(pivå!AD196+1))</f>
        <v>1</v>
      </c>
      <c r="AZ197" s="25"/>
      <c r="BA197" s="25"/>
      <c r="BB197" s="25"/>
      <c r="BC197" s="25"/>
      <c r="BD197" s="25"/>
      <c r="BE197" s="25"/>
      <c r="BF197" s="25"/>
      <c r="BG197" s="18">
        <f t="shared" si="22"/>
        <v>82</v>
      </c>
      <c r="BH197" s="18" t="e">
        <f t="shared" si="23"/>
        <v>#DIV/0!</v>
      </c>
      <c r="BI197" s="19">
        <f t="shared" si="30"/>
        <v>82</v>
      </c>
      <c r="BJ197" s="19">
        <f t="shared" si="25"/>
        <v>77.900000000000006</v>
      </c>
      <c r="BK197" s="20"/>
      <c r="BL197" s="20"/>
      <c r="BM197" s="21">
        <f t="shared" si="27"/>
        <v>92.3</v>
      </c>
      <c r="BN197" s="22">
        <f t="shared" si="28"/>
        <v>49.152000000000001</v>
      </c>
    </row>
    <row r="198" spans="1:66" ht="10.5" customHeight="1">
      <c r="A198" s="116">
        <f t="shared" si="26"/>
        <v>91.161000000000016</v>
      </c>
      <c r="B198" s="105">
        <f>pivå!I197</f>
        <v>0</v>
      </c>
      <c r="C198" s="120" t="str">
        <f>pivå!G197</f>
        <v>Ny</v>
      </c>
      <c r="D198" s="103">
        <f>pivå!C197</f>
        <v>0</v>
      </c>
      <c r="E198" s="112">
        <f>pivå!D197</f>
        <v>100</v>
      </c>
      <c r="F198" s="15" t="str">
        <f>pivå!F197</f>
        <v>Miniinvasivt borttagande av gallblåsa. Kvinnor</v>
      </c>
      <c r="G198" s="31">
        <f>pivå!AE197</f>
        <v>92.59</v>
      </c>
      <c r="H198" s="16">
        <f>pivå!J197</f>
        <v>96.75</v>
      </c>
      <c r="I198" s="16">
        <f>pivå!K197</f>
        <v>87.36</v>
      </c>
      <c r="J198" s="16">
        <f>pivå!L197</f>
        <v>94</v>
      </c>
      <c r="K198" s="16">
        <f>pivå!M197</f>
        <v>89</v>
      </c>
      <c r="L198" s="16">
        <f>pivå!N197</f>
        <v>84.95</v>
      </c>
      <c r="M198" s="16">
        <f>pivå!O197</f>
        <v>89.29</v>
      </c>
      <c r="N198" s="16">
        <f>pivå!P197</f>
        <v>79.52</v>
      </c>
      <c r="O198" s="16">
        <f>pivå!Q197</f>
        <v>91.89</v>
      </c>
      <c r="P198" s="16">
        <f>pivå!R197</f>
        <v>94.83</v>
      </c>
      <c r="Q198" s="16">
        <f>pivå!S197</f>
        <v>93.02</v>
      </c>
      <c r="R198" s="16">
        <f>pivå!T197</f>
        <v>91.98</v>
      </c>
      <c r="S198" s="16">
        <f>pivå!U197</f>
        <v>93.83</v>
      </c>
      <c r="T198" s="40" t="str">
        <f>pivå!V197</f>
        <v>us</v>
      </c>
      <c r="U198" s="16">
        <f>pivå!W197</f>
        <v>95.5</v>
      </c>
      <c r="V198" s="16">
        <f>pivå!X197</f>
        <v>91.53</v>
      </c>
      <c r="W198" s="16">
        <f>pivå!Y197</f>
        <v>92.12</v>
      </c>
      <c r="X198" s="16">
        <f>pivå!Z197</f>
        <v>89.29</v>
      </c>
      <c r="Y198" s="16">
        <f>pivå!AA197</f>
        <v>86.46</v>
      </c>
      <c r="Z198" s="16">
        <f>pivå!AB197</f>
        <v>90</v>
      </c>
      <c r="AA198" s="16">
        <f>pivå!AC197</f>
        <v>94.21</v>
      </c>
      <c r="AB198" s="136">
        <f>pivå!AD197</f>
        <v>97.69</v>
      </c>
      <c r="AC198" s="149"/>
      <c r="AD198" s="154" t="e">
        <f>IF(Pilar!$B198=1,IF(pivå!AE197&gt;Tidigare_värde!AE197,-1,1),IF(pivå!AE197&lt;Tidigare_värde!AE197,-1,1))*((Tidigare_värde!AE197+1)/(Tidigare_värde!AE197+1))*((pivå!AE197+1)/(pivå!AE197+1))</f>
        <v>#VALUE!</v>
      </c>
      <c r="AE198" s="153" t="e">
        <f>IF(Pilar!$B198=1,IF(pivå!J197&gt;Tidigare_värde!J197,-1,1),IF(pivå!J197&lt;Tidigare_värde!J197,-1,1))*((Tidigare_värde!J197+1)/(Tidigare_värde!J197+1))*((pivå!J197+1)/(pivå!J197+1))</f>
        <v>#VALUE!</v>
      </c>
      <c r="AF198" s="153" t="e">
        <f>IF(Pilar!$B198=1,IF(pivå!K197&gt;Tidigare_värde!K197,-1,1),IF(pivå!K197&lt;Tidigare_värde!K197,-1,1))*((Tidigare_värde!K197+1)/(Tidigare_värde!K197+1))*((pivå!K197+1)/(pivå!K197+1))</f>
        <v>#VALUE!</v>
      </c>
      <c r="AG198" s="153" t="e">
        <f>IF(Pilar!$B198=1,IF(pivå!L197&gt;Tidigare_värde!L197,-1,1),IF(pivå!L197&lt;Tidigare_värde!L197,-1,1))*((Tidigare_värde!L197+1)/(Tidigare_värde!L197+1))*((pivå!L197+1)/(pivå!L197+1))</f>
        <v>#VALUE!</v>
      </c>
      <c r="AH198" s="153" t="e">
        <f>IF(Pilar!$B198=1,IF(pivå!M197&gt;Tidigare_värde!M197,-1,1),IF(pivå!M197&lt;Tidigare_värde!M197,-1,1))*((Tidigare_värde!M197+1)/(Tidigare_värde!M197+1))*((pivå!M197+1)/(pivå!M197+1))</f>
        <v>#VALUE!</v>
      </c>
      <c r="AI198" s="153" t="e">
        <f>IF(Pilar!$B198=1,IF(pivå!N197&gt;Tidigare_värde!N197,-1,1),IF(pivå!N197&lt;Tidigare_värde!N197,-1,1))*((Tidigare_värde!N197+1)/(Tidigare_värde!N197+1))*((pivå!N197+1)/(pivå!N197+1))</f>
        <v>#VALUE!</v>
      </c>
      <c r="AJ198" s="153" t="e">
        <f>IF(Pilar!$B198=1,IF(pivå!O197&gt;Tidigare_värde!O197,-1,1),IF(pivå!O197&lt;Tidigare_värde!O197,-1,1))*((Tidigare_värde!O197+1)/(Tidigare_värde!O197+1))*((pivå!O197+1)/(pivå!O197+1))</f>
        <v>#VALUE!</v>
      </c>
      <c r="AK198" s="153" t="e">
        <f>IF(Pilar!$B198=1,IF(pivå!P197&gt;Tidigare_värde!P197,-1,1),IF(pivå!P197&lt;Tidigare_värde!P197,-1,1))*((Tidigare_värde!P197+1)/(Tidigare_värde!P197+1))*((pivå!P197+1)/(pivå!P197+1))</f>
        <v>#VALUE!</v>
      </c>
      <c r="AL198" s="153" t="e">
        <f>IF(Pilar!$B198=1,IF(pivå!Q197&gt;Tidigare_värde!Q197,-1,1),IF(pivå!Q197&lt;Tidigare_värde!Q197,-1,1))*((Tidigare_värde!Q197+1)/(Tidigare_värde!Q197+1))*((pivå!Q197+1)/(pivå!Q197+1))</f>
        <v>#VALUE!</v>
      </c>
      <c r="AM198" s="153" t="e">
        <f>IF(Pilar!$B198=1,IF(pivå!R197&gt;Tidigare_värde!R197,-1,1),IF(pivå!R197&lt;Tidigare_värde!R197,-1,1))*((Tidigare_värde!R197+1)/(Tidigare_värde!R197+1))*((pivå!R197+1)/(pivå!R197+1))</f>
        <v>#VALUE!</v>
      </c>
      <c r="AN198" s="153" t="e">
        <f>IF(Pilar!$B198=1,IF(pivå!S197&gt;Tidigare_värde!S197,-1,1),IF(pivå!S197&lt;Tidigare_värde!S197,-1,1))*((Tidigare_värde!S197+1)/(Tidigare_värde!S197+1))*((pivå!S197+1)/(pivå!S197+1))</f>
        <v>#VALUE!</v>
      </c>
      <c r="AO198" s="153" t="e">
        <f>IF(Pilar!$B198=1,IF(pivå!T197&gt;Tidigare_värde!T197,-1,1),IF(pivå!T197&lt;Tidigare_värde!T197,-1,1))*((Tidigare_värde!T197+1)/(Tidigare_värde!T197+1))*((pivå!T197+1)/(pivå!T197+1))</f>
        <v>#VALUE!</v>
      </c>
      <c r="AP198" s="153" t="e">
        <f>IF(Pilar!$B198=1,IF(pivå!U197&gt;Tidigare_värde!U197,-1,1),IF(pivå!U197&lt;Tidigare_värde!U197,-1,1))*((Tidigare_värde!U197+1)/(Tidigare_värde!U197+1))*((pivå!U197+1)/(pivå!U197+1))</f>
        <v>#VALUE!</v>
      </c>
      <c r="AQ198" s="153" t="e">
        <f>IF(Pilar!$B198=1,IF(pivå!V197&gt;Tidigare_värde!V197,-1,1),IF(pivå!V197&lt;Tidigare_värde!V197,-1,1))*((Tidigare_värde!V197+1)/(Tidigare_värde!V197+1))*((pivå!V197+1)/(pivå!V197+1))</f>
        <v>#VALUE!</v>
      </c>
      <c r="AR198" s="153" t="e">
        <f>IF(Pilar!$B198=1,IF(pivå!W197&gt;Tidigare_värde!W197,-1,1),IF(pivå!W197&lt;Tidigare_värde!W197,-1,1))*((Tidigare_värde!W197+1)/(Tidigare_värde!W197+1))*((pivå!W197+1)/(pivå!W197+1))</f>
        <v>#VALUE!</v>
      </c>
      <c r="AS198" s="153" t="e">
        <f>IF(Pilar!$B198=1,IF(pivå!X197&gt;Tidigare_värde!X197,-1,1),IF(pivå!X197&lt;Tidigare_värde!X197,-1,1))*((Tidigare_värde!X197+1)/(Tidigare_värde!X197+1))*((pivå!X197+1)/(pivå!X197+1))</f>
        <v>#VALUE!</v>
      </c>
      <c r="AT198" s="153" t="e">
        <f>IF(Pilar!$B198=1,IF(pivå!Y197&gt;Tidigare_värde!Y197,-1,1),IF(pivå!Y197&lt;Tidigare_värde!Y197,-1,1))*((Tidigare_värde!Y197+1)/(Tidigare_värde!Y197+1))*((pivå!Y197+1)/(pivå!Y197+1))</f>
        <v>#VALUE!</v>
      </c>
      <c r="AU198" s="153" t="e">
        <f>IF(Pilar!$B198=1,IF(pivå!Z197&gt;Tidigare_värde!Z197,-1,1),IF(pivå!Z197&lt;Tidigare_värde!Z197,-1,1))*((Tidigare_värde!Z197+1)/(Tidigare_värde!Z197+1))*((pivå!Z197+1)/(pivå!Z197+1))</f>
        <v>#VALUE!</v>
      </c>
      <c r="AV198" s="153" t="e">
        <f>IF(Pilar!$B198=1,IF(pivå!AA197&gt;Tidigare_värde!AA197,-1,1),IF(pivå!AA197&lt;Tidigare_värde!AA197,-1,1))*((Tidigare_värde!AA197+1)/(Tidigare_värde!AA197+1))*((pivå!AA197+1)/(pivå!AA197+1))</f>
        <v>#VALUE!</v>
      </c>
      <c r="AW198" s="153" t="e">
        <f>IF(Pilar!$B198=1,IF(pivå!AB197&gt;Tidigare_värde!AB197,-1,1),IF(pivå!AB197&lt;Tidigare_värde!AB197,-1,1))*((Tidigare_värde!AB197+1)/(Tidigare_värde!AB197+1))*((pivå!AB197+1)/(pivå!AB197+1))</f>
        <v>#VALUE!</v>
      </c>
      <c r="AX198" s="153" t="e">
        <f>IF(Pilar!$B198=1,IF(pivå!AC197&gt;Tidigare_värde!AC197,-1,1),IF(pivå!AC197&lt;Tidigare_värde!AC197,-1,1))*((Tidigare_värde!AC197+1)/(Tidigare_värde!AC197+1))*((pivå!AC197+1)/(pivå!AC197+1))</f>
        <v>#VALUE!</v>
      </c>
      <c r="AY198" s="153" t="e">
        <f>IF(Pilar!$B198=1,IF(pivå!AD197&gt;Tidigare_värde!AD197,-1,1),IF(pivå!AD197&lt;Tidigare_värde!AD197,-1,1))*((Tidigare_värde!AD197+1)/(Tidigare_värde!AD197+1))*((pivå!AD197+1)/(pivå!AD197+1))</f>
        <v>#VALUE!</v>
      </c>
      <c r="AZ198" s="25"/>
      <c r="BA198" s="25"/>
      <c r="BB198" s="25"/>
      <c r="BC198" s="25"/>
      <c r="BD198" s="25"/>
      <c r="BE198" s="25"/>
      <c r="BF198" s="25"/>
      <c r="BG198" s="18">
        <f t="shared" si="22"/>
        <v>93.83</v>
      </c>
      <c r="BH198" s="18" t="e">
        <f t="shared" si="23"/>
        <v>#DIV/0!</v>
      </c>
      <c r="BI198" s="19">
        <f t="shared" si="30"/>
        <v>93.83</v>
      </c>
      <c r="BJ198" s="19">
        <f t="shared" si="25"/>
        <v>89.29</v>
      </c>
      <c r="BK198" s="20"/>
      <c r="BL198" s="20"/>
      <c r="BM198" s="21">
        <f t="shared" si="27"/>
        <v>97.69</v>
      </c>
      <c r="BN198" s="22">
        <f t="shared" si="28"/>
        <v>79.52</v>
      </c>
    </row>
    <row r="199" spans="1:66" ht="10.5" customHeight="1">
      <c r="A199" s="116">
        <f t="shared" si="26"/>
        <v>83.508500000000026</v>
      </c>
      <c r="B199" s="105">
        <f>pivå!I198</f>
        <v>0</v>
      </c>
      <c r="C199" s="120" t="str">
        <f>pivå!G198</f>
        <v>Ny</v>
      </c>
      <c r="D199" s="103">
        <f>pivå!C198</f>
        <v>0</v>
      </c>
      <c r="E199" s="112">
        <f>pivå!D198</f>
        <v>0</v>
      </c>
      <c r="F199" s="15" t="str">
        <f>pivå!F198</f>
        <v>Miniinvasivt borttagande av gallblåsa. Män</v>
      </c>
      <c r="G199" s="31">
        <f>pivå!AE198</f>
        <v>85.64</v>
      </c>
      <c r="H199" s="16">
        <f>pivå!J198</f>
        <v>92.15</v>
      </c>
      <c r="I199" s="16">
        <f>pivå!K198</f>
        <v>85.11</v>
      </c>
      <c r="J199" s="16">
        <f>pivå!L198</f>
        <v>86.05</v>
      </c>
      <c r="K199" s="16">
        <f>pivå!M198</f>
        <v>74.67</v>
      </c>
      <c r="L199" s="16">
        <f>pivå!N198</f>
        <v>74.709999999999994</v>
      </c>
      <c r="M199" s="16">
        <f>pivå!O198</f>
        <v>94.29</v>
      </c>
      <c r="N199" s="16">
        <f>pivå!P198</f>
        <v>60.26</v>
      </c>
      <c r="O199" s="16">
        <f>pivå!Q198</f>
        <v>71.430000000000007</v>
      </c>
      <c r="P199" s="16">
        <f>pivå!R198</f>
        <v>88</v>
      </c>
      <c r="Q199" s="16">
        <f>pivå!S198</f>
        <v>89.26</v>
      </c>
      <c r="R199" s="16">
        <f>pivå!T198</f>
        <v>90</v>
      </c>
      <c r="S199" s="16">
        <f>pivå!U198</f>
        <v>86.22</v>
      </c>
      <c r="T199" s="40" t="str">
        <f>pivå!V198</f>
        <v>us</v>
      </c>
      <c r="U199" s="16">
        <f>pivå!W198</f>
        <v>84</v>
      </c>
      <c r="V199" s="16">
        <f>pivå!X198</f>
        <v>91.07</v>
      </c>
      <c r="W199" s="16">
        <f>pivå!Y198</f>
        <v>86.89</v>
      </c>
      <c r="X199" s="16">
        <f>pivå!Z198</f>
        <v>83.64</v>
      </c>
      <c r="Y199" s="16">
        <f>pivå!AA198</f>
        <v>84.62</v>
      </c>
      <c r="Z199" s="16">
        <f>pivå!AB198</f>
        <v>76.19</v>
      </c>
      <c r="AA199" s="16">
        <f>pivå!AC198</f>
        <v>81.13</v>
      </c>
      <c r="AB199" s="136">
        <f>pivå!AD198</f>
        <v>90.48</v>
      </c>
      <c r="AC199" s="149"/>
      <c r="AD199" s="154" t="e">
        <f>IF(Pilar!$B199=1,IF(pivå!AE198&gt;Tidigare_värde!AE198,-1,1),IF(pivå!AE198&lt;Tidigare_värde!AE198,-1,1))*((Tidigare_värde!AE198+1)/(Tidigare_värde!AE198+1))*((pivå!AE198+1)/(pivå!AE198+1))</f>
        <v>#VALUE!</v>
      </c>
      <c r="AE199" s="153" t="e">
        <f>IF(Pilar!$B199=1,IF(pivå!J198&gt;Tidigare_värde!J198,-1,1),IF(pivå!J198&lt;Tidigare_värde!J198,-1,1))*((Tidigare_värde!J198+1)/(Tidigare_värde!J198+1))*((pivå!J198+1)/(pivå!J198+1))</f>
        <v>#VALUE!</v>
      </c>
      <c r="AF199" s="153" t="e">
        <f>IF(Pilar!$B199=1,IF(pivå!K198&gt;Tidigare_värde!K198,-1,1),IF(pivå!K198&lt;Tidigare_värde!K198,-1,1))*((Tidigare_värde!K198+1)/(Tidigare_värde!K198+1))*((pivå!K198+1)/(pivå!K198+1))</f>
        <v>#VALUE!</v>
      </c>
      <c r="AG199" s="153" t="e">
        <f>IF(Pilar!$B199=1,IF(pivå!L198&gt;Tidigare_värde!L198,-1,1),IF(pivå!L198&lt;Tidigare_värde!L198,-1,1))*((Tidigare_värde!L198+1)/(Tidigare_värde!L198+1))*((pivå!L198+1)/(pivå!L198+1))</f>
        <v>#VALUE!</v>
      </c>
      <c r="AH199" s="153" t="e">
        <f>IF(Pilar!$B199=1,IF(pivå!M198&gt;Tidigare_värde!M198,-1,1),IF(pivå!M198&lt;Tidigare_värde!M198,-1,1))*((Tidigare_värde!M198+1)/(Tidigare_värde!M198+1))*((pivå!M198+1)/(pivå!M198+1))</f>
        <v>#VALUE!</v>
      </c>
      <c r="AI199" s="153" t="e">
        <f>IF(Pilar!$B199=1,IF(pivå!N198&gt;Tidigare_värde!N198,-1,1),IF(pivå!N198&lt;Tidigare_värde!N198,-1,1))*((Tidigare_värde!N198+1)/(Tidigare_värde!N198+1))*((pivå!N198+1)/(pivå!N198+1))</f>
        <v>#VALUE!</v>
      </c>
      <c r="AJ199" s="153" t="e">
        <f>IF(Pilar!$B199=1,IF(pivå!O198&gt;Tidigare_värde!O198,-1,1),IF(pivå!O198&lt;Tidigare_värde!O198,-1,1))*((Tidigare_värde!O198+1)/(Tidigare_värde!O198+1))*((pivå!O198+1)/(pivå!O198+1))</f>
        <v>#VALUE!</v>
      </c>
      <c r="AK199" s="153" t="e">
        <f>IF(Pilar!$B199=1,IF(pivå!P198&gt;Tidigare_värde!P198,-1,1),IF(pivå!P198&lt;Tidigare_värde!P198,-1,1))*((Tidigare_värde!P198+1)/(Tidigare_värde!P198+1))*((pivå!P198+1)/(pivå!P198+1))</f>
        <v>#VALUE!</v>
      </c>
      <c r="AL199" s="153" t="e">
        <f>IF(Pilar!$B199=1,IF(pivå!Q198&gt;Tidigare_värde!Q198,-1,1),IF(pivå!Q198&lt;Tidigare_värde!Q198,-1,1))*((Tidigare_värde!Q198+1)/(Tidigare_värde!Q198+1))*((pivå!Q198+1)/(pivå!Q198+1))</f>
        <v>#VALUE!</v>
      </c>
      <c r="AM199" s="153" t="e">
        <f>IF(Pilar!$B199=1,IF(pivå!R198&gt;Tidigare_värde!R198,-1,1),IF(pivå!R198&lt;Tidigare_värde!R198,-1,1))*((Tidigare_värde!R198+1)/(Tidigare_värde!R198+1))*((pivå!R198+1)/(pivå!R198+1))</f>
        <v>#VALUE!</v>
      </c>
      <c r="AN199" s="153" t="e">
        <f>IF(Pilar!$B199=1,IF(pivå!S198&gt;Tidigare_värde!S198,-1,1),IF(pivå!S198&lt;Tidigare_värde!S198,-1,1))*((Tidigare_värde!S198+1)/(Tidigare_värde!S198+1))*((pivå!S198+1)/(pivå!S198+1))</f>
        <v>#VALUE!</v>
      </c>
      <c r="AO199" s="153" t="e">
        <f>IF(Pilar!$B199=1,IF(pivå!T198&gt;Tidigare_värde!T198,-1,1),IF(pivå!T198&lt;Tidigare_värde!T198,-1,1))*((Tidigare_värde!T198+1)/(Tidigare_värde!T198+1))*((pivå!T198+1)/(pivå!T198+1))</f>
        <v>#VALUE!</v>
      </c>
      <c r="AP199" s="153" t="e">
        <f>IF(Pilar!$B199=1,IF(pivå!U198&gt;Tidigare_värde!U198,-1,1),IF(pivå!U198&lt;Tidigare_värde!U198,-1,1))*((Tidigare_värde!U198+1)/(Tidigare_värde!U198+1))*((pivå!U198+1)/(pivå!U198+1))</f>
        <v>#VALUE!</v>
      </c>
      <c r="AQ199" s="153" t="e">
        <f>IF(Pilar!$B199=1,IF(pivå!V198&gt;Tidigare_värde!V198,-1,1),IF(pivå!V198&lt;Tidigare_värde!V198,-1,1))*((Tidigare_värde!V198+1)/(Tidigare_värde!V198+1))*((pivå!V198+1)/(pivå!V198+1))</f>
        <v>#VALUE!</v>
      </c>
      <c r="AR199" s="153" t="e">
        <f>IF(Pilar!$B199=1,IF(pivå!W198&gt;Tidigare_värde!W198,-1,1),IF(pivå!W198&lt;Tidigare_värde!W198,-1,1))*((Tidigare_värde!W198+1)/(Tidigare_värde!W198+1))*((pivå!W198+1)/(pivå!W198+1))</f>
        <v>#VALUE!</v>
      </c>
      <c r="AS199" s="153" t="e">
        <f>IF(Pilar!$B199=1,IF(pivå!X198&gt;Tidigare_värde!X198,-1,1),IF(pivå!X198&lt;Tidigare_värde!X198,-1,1))*((Tidigare_värde!X198+1)/(Tidigare_värde!X198+1))*((pivå!X198+1)/(pivå!X198+1))</f>
        <v>#VALUE!</v>
      </c>
      <c r="AT199" s="153" t="e">
        <f>IF(Pilar!$B199=1,IF(pivå!Y198&gt;Tidigare_värde!Y198,-1,1),IF(pivå!Y198&lt;Tidigare_värde!Y198,-1,1))*((Tidigare_värde!Y198+1)/(Tidigare_värde!Y198+1))*((pivå!Y198+1)/(pivå!Y198+1))</f>
        <v>#VALUE!</v>
      </c>
      <c r="AU199" s="153" t="e">
        <f>IF(Pilar!$B199=1,IF(pivå!Z198&gt;Tidigare_värde!Z198,-1,1),IF(pivå!Z198&lt;Tidigare_värde!Z198,-1,1))*((Tidigare_värde!Z198+1)/(Tidigare_värde!Z198+1))*((pivå!Z198+1)/(pivå!Z198+1))</f>
        <v>#VALUE!</v>
      </c>
      <c r="AV199" s="153" t="e">
        <f>IF(Pilar!$B199=1,IF(pivå!AA198&gt;Tidigare_värde!AA198,-1,1),IF(pivå!AA198&lt;Tidigare_värde!AA198,-1,1))*((Tidigare_värde!AA198+1)/(Tidigare_värde!AA198+1))*((pivå!AA198+1)/(pivå!AA198+1))</f>
        <v>#VALUE!</v>
      </c>
      <c r="AW199" s="153" t="e">
        <f>IF(Pilar!$B199=1,IF(pivå!AB198&gt;Tidigare_värde!AB198,-1,1),IF(pivå!AB198&lt;Tidigare_värde!AB198,-1,1))*((Tidigare_värde!AB198+1)/(Tidigare_värde!AB198+1))*((pivå!AB198+1)/(pivå!AB198+1))</f>
        <v>#VALUE!</v>
      </c>
      <c r="AX199" s="153" t="e">
        <f>IF(Pilar!$B199=1,IF(pivå!AC198&gt;Tidigare_värde!AC198,-1,1),IF(pivå!AC198&lt;Tidigare_värde!AC198,-1,1))*((Tidigare_värde!AC198+1)/(Tidigare_värde!AC198+1))*((pivå!AC198+1)/(pivå!AC198+1))</f>
        <v>#VALUE!</v>
      </c>
      <c r="AY199" s="153" t="e">
        <f>IF(Pilar!$B199=1,IF(pivå!AD198&gt;Tidigare_värde!AD198,-1,1),IF(pivå!AD198&lt;Tidigare_värde!AD198,-1,1))*((Tidigare_värde!AD198+1)/(Tidigare_värde!AD198+1))*((pivå!AD198+1)/(pivå!AD198+1))</f>
        <v>#VALUE!</v>
      </c>
      <c r="AZ199" s="25"/>
      <c r="BA199" s="25"/>
      <c r="BB199" s="25"/>
      <c r="BC199" s="25"/>
      <c r="BD199" s="25"/>
      <c r="BE199" s="25"/>
      <c r="BF199" s="25"/>
      <c r="BG199" s="18">
        <f t="shared" ref="BG199:BG248" si="31">IF(B199=1,1/0,LARGE(H199:AB199,7))</f>
        <v>88</v>
      </c>
      <c r="BH199" s="18" t="e">
        <f t="shared" ref="BH199:BH248" si="32">IF(B199=1,SMALL(H199:AB199,7),1/0)</f>
        <v>#DIV/0!</v>
      </c>
      <c r="BI199" s="19">
        <f t="shared" si="30"/>
        <v>88</v>
      </c>
      <c r="BJ199" s="19">
        <f t="shared" ref="BJ199:BJ248" si="33">IF(B199=1,SMALL(H199:AB199,8),LARGE(H199:AB199,14))</f>
        <v>83.64</v>
      </c>
      <c r="BK199" s="20"/>
      <c r="BL199" s="20"/>
      <c r="BM199" s="21">
        <f t="shared" si="27"/>
        <v>94.29</v>
      </c>
      <c r="BN199" s="22">
        <f t="shared" si="28"/>
        <v>60.26</v>
      </c>
    </row>
    <row r="200" spans="1:66" ht="10.5" customHeight="1">
      <c r="A200" s="116">
        <f t="shared" ref="A200:A248" si="34">AVERAGE(H200:AB200)</f>
        <v>88.840499999999992</v>
      </c>
      <c r="B200" s="105">
        <f>pivå!I199</f>
        <v>0</v>
      </c>
      <c r="C200" s="120" t="str">
        <f>pivå!G199</f>
        <v>Ny</v>
      </c>
      <c r="D200" s="103">
        <f>pivå!C199</f>
        <v>0</v>
      </c>
      <c r="E200" s="112">
        <f>pivå!D199</f>
        <v>0</v>
      </c>
      <c r="F200" s="15" t="str">
        <f>pivå!F199</f>
        <v>Miniinvasivt borttagande av gallblåsa</v>
      </c>
      <c r="G200" s="31">
        <f>pivå!AE199</f>
        <v>90.54</v>
      </c>
      <c r="H200" s="16">
        <f>pivå!J199</f>
        <v>95.46</v>
      </c>
      <c r="I200" s="16">
        <f>pivå!K199</f>
        <v>86.59</v>
      </c>
      <c r="J200" s="16">
        <f>pivå!L199</f>
        <v>91.61</v>
      </c>
      <c r="K200" s="16">
        <f>pivå!M199</f>
        <v>85.09</v>
      </c>
      <c r="L200" s="16">
        <f>pivå!N199</f>
        <v>81.91</v>
      </c>
      <c r="M200" s="16">
        <f>pivå!O199</f>
        <v>90.76</v>
      </c>
      <c r="N200" s="16">
        <f>pivå!P199</f>
        <v>73.36</v>
      </c>
      <c r="O200" s="16">
        <f>pivå!Q199</f>
        <v>86.27</v>
      </c>
      <c r="P200" s="16">
        <f>pivå!R199</f>
        <v>92.77</v>
      </c>
      <c r="Q200" s="16">
        <f>pivå!S199</f>
        <v>92.07</v>
      </c>
      <c r="R200" s="16">
        <f>pivå!T199</f>
        <v>91.44</v>
      </c>
      <c r="S200" s="16">
        <f>pivå!U199</f>
        <v>91.4</v>
      </c>
      <c r="T200" s="40" t="str">
        <f>pivå!V199</f>
        <v>us</v>
      </c>
      <c r="U200" s="16">
        <f>pivå!W199</f>
        <v>91.93</v>
      </c>
      <c r="V200" s="16">
        <f>pivå!X199</f>
        <v>91.38</v>
      </c>
      <c r="W200" s="16">
        <f>pivå!Y199</f>
        <v>90.71</v>
      </c>
      <c r="X200" s="16">
        <f>pivå!Z199</f>
        <v>87.43</v>
      </c>
      <c r="Y200" s="16">
        <f>pivå!AA199</f>
        <v>85.81</v>
      </c>
      <c r="Z200" s="16">
        <f>pivå!AB199</f>
        <v>85.25</v>
      </c>
      <c r="AA200" s="16">
        <f>pivå!AC199</f>
        <v>90.23</v>
      </c>
      <c r="AB200" s="136">
        <f>pivå!AD199</f>
        <v>95.34</v>
      </c>
      <c r="AC200" s="149"/>
      <c r="AD200" s="154" t="e">
        <f>IF(Pilar!$B200=1,IF(pivå!AE199&gt;Tidigare_värde!AE199,-1,1),IF(pivå!AE199&lt;Tidigare_värde!AE199,-1,1))*((Tidigare_värde!AE199+1)/(Tidigare_värde!AE199+1))*((pivå!AE199+1)/(pivå!AE199+1))</f>
        <v>#VALUE!</v>
      </c>
      <c r="AE200" s="153" t="e">
        <f>IF(Pilar!$B200=1,IF(pivå!J199&gt;Tidigare_värde!J199,-1,1),IF(pivå!J199&lt;Tidigare_värde!J199,-1,1))*((Tidigare_värde!J199+1)/(Tidigare_värde!J199+1))*((pivå!J199+1)/(pivå!J199+1))</f>
        <v>#VALUE!</v>
      </c>
      <c r="AF200" s="153" t="e">
        <f>IF(Pilar!$B200=1,IF(pivå!K199&gt;Tidigare_värde!K199,-1,1),IF(pivå!K199&lt;Tidigare_värde!K199,-1,1))*((Tidigare_värde!K199+1)/(Tidigare_värde!K199+1))*((pivå!K199+1)/(pivå!K199+1))</f>
        <v>#VALUE!</v>
      </c>
      <c r="AG200" s="153" t="e">
        <f>IF(Pilar!$B200=1,IF(pivå!L199&gt;Tidigare_värde!L199,-1,1),IF(pivå!L199&lt;Tidigare_värde!L199,-1,1))*((Tidigare_värde!L199+1)/(Tidigare_värde!L199+1))*((pivå!L199+1)/(pivå!L199+1))</f>
        <v>#VALUE!</v>
      </c>
      <c r="AH200" s="153" t="e">
        <f>IF(Pilar!$B200=1,IF(pivå!M199&gt;Tidigare_värde!M199,-1,1),IF(pivå!M199&lt;Tidigare_värde!M199,-1,1))*((Tidigare_värde!M199+1)/(Tidigare_värde!M199+1))*((pivå!M199+1)/(pivå!M199+1))</f>
        <v>#VALUE!</v>
      </c>
      <c r="AI200" s="153" t="e">
        <f>IF(Pilar!$B200=1,IF(pivå!N199&gt;Tidigare_värde!N199,-1,1),IF(pivå!N199&lt;Tidigare_värde!N199,-1,1))*((Tidigare_värde!N199+1)/(Tidigare_värde!N199+1))*((pivå!N199+1)/(pivå!N199+1))</f>
        <v>#VALUE!</v>
      </c>
      <c r="AJ200" s="153" t="e">
        <f>IF(Pilar!$B200=1,IF(pivå!O199&gt;Tidigare_värde!O199,-1,1),IF(pivå!O199&lt;Tidigare_värde!O199,-1,1))*((Tidigare_värde!O199+1)/(Tidigare_värde!O199+1))*((pivå!O199+1)/(pivå!O199+1))</f>
        <v>#VALUE!</v>
      </c>
      <c r="AK200" s="153" t="e">
        <f>IF(Pilar!$B200=1,IF(pivå!P199&gt;Tidigare_värde!P199,-1,1),IF(pivå!P199&lt;Tidigare_värde!P199,-1,1))*((Tidigare_värde!P199+1)/(Tidigare_värde!P199+1))*((pivå!P199+1)/(pivå!P199+1))</f>
        <v>#VALUE!</v>
      </c>
      <c r="AL200" s="153" t="e">
        <f>IF(Pilar!$B200=1,IF(pivå!Q199&gt;Tidigare_värde!Q199,-1,1),IF(pivå!Q199&lt;Tidigare_värde!Q199,-1,1))*((Tidigare_värde!Q199+1)/(Tidigare_värde!Q199+1))*((pivå!Q199+1)/(pivå!Q199+1))</f>
        <v>#VALUE!</v>
      </c>
      <c r="AM200" s="153" t="e">
        <f>IF(Pilar!$B200=1,IF(pivå!R199&gt;Tidigare_värde!R199,-1,1),IF(pivå!R199&lt;Tidigare_värde!R199,-1,1))*((Tidigare_värde!R199+1)/(Tidigare_värde!R199+1))*((pivå!R199+1)/(pivå!R199+1))</f>
        <v>#VALUE!</v>
      </c>
      <c r="AN200" s="153" t="e">
        <f>IF(Pilar!$B200=1,IF(pivå!S199&gt;Tidigare_värde!S199,-1,1),IF(pivå!S199&lt;Tidigare_värde!S199,-1,1))*((Tidigare_värde!S199+1)/(Tidigare_värde!S199+1))*((pivå!S199+1)/(pivå!S199+1))</f>
        <v>#VALUE!</v>
      </c>
      <c r="AO200" s="153" t="e">
        <f>IF(Pilar!$B200=1,IF(pivå!T199&gt;Tidigare_värde!T199,-1,1),IF(pivå!T199&lt;Tidigare_värde!T199,-1,1))*((Tidigare_värde!T199+1)/(Tidigare_värde!T199+1))*((pivå!T199+1)/(pivå!T199+1))</f>
        <v>#VALUE!</v>
      </c>
      <c r="AP200" s="153" t="e">
        <f>IF(Pilar!$B200=1,IF(pivå!U199&gt;Tidigare_värde!U199,-1,1),IF(pivå!U199&lt;Tidigare_värde!U199,-1,1))*((Tidigare_värde!U199+1)/(Tidigare_värde!U199+1))*((pivå!U199+1)/(pivå!U199+1))</f>
        <v>#VALUE!</v>
      </c>
      <c r="AQ200" s="153" t="e">
        <f>IF(Pilar!$B200=1,IF(pivå!V199&gt;Tidigare_värde!V199,-1,1),IF(pivå!V199&lt;Tidigare_värde!V199,-1,1))*((Tidigare_värde!V199+1)/(Tidigare_värde!V199+1))*((pivå!V199+1)/(pivå!V199+1))</f>
        <v>#VALUE!</v>
      </c>
      <c r="AR200" s="153" t="e">
        <f>IF(Pilar!$B200=1,IF(pivå!W199&gt;Tidigare_värde!W199,-1,1),IF(pivå!W199&lt;Tidigare_värde!W199,-1,1))*((Tidigare_värde!W199+1)/(Tidigare_värde!W199+1))*((pivå!W199+1)/(pivå!W199+1))</f>
        <v>#VALUE!</v>
      </c>
      <c r="AS200" s="153" t="e">
        <f>IF(Pilar!$B200=1,IF(pivå!X199&gt;Tidigare_värde!X199,-1,1),IF(pivå!X199&lt;Tidigare_värde!X199,-1,1))*((Tidigare_värde!X199+1)/(Tidigare_värde!X199+1))*((pivå!X199+1)/(pivå!X199+1))</f>
        <v>#VALUE!</v>
      </c>
      <c r="AT200" s="153" t="e">
        <f>IF(Pilar!$B200=1,IF(pivå!Y199&gt;Tidigare_värde!Y199,-1,1),IF(pivå!Y199&lt;Tidigare_värde!Y199,-1,1))*((Tidigare_värde!Y199+1)/(Tidigare_värde!Y199+1))*((pivå!Y199+1)/(pivå!Y199+1))</f>
        <v>#VALUE!</v>
      </c>
      <c r="AU200" s="153" t="e">
        <f>IF(Pilar!$B200=1,IF(pivå!Z199&gt;Tidigare_värde!Z199,-1,1),IF(pivå!Z199&lt;Tidigare_värde!Z199,-1,1))*((Tidigare_värde!Z199+1)/(Tidigare_värde!Z199+1))*((pivå!Z199+1)/(pivå!Z199+1))</f>
        <v>#VALUE!</v>
      </c>
      <c r="AV200" s="153" t="e">
        <f>IF(Pilar!$B200=1,IF(pivå!AA199&gt;Tidigare_värde!AA199,-1,1),IF(pivå!AA199&lt;Tidigare_värde!AA199,-1,1))*((Tidigare_värde!AA199+1)/(Tidigare_värde!AA199+1))*((pivå!AA199+1)/(pivå!AA199+1))</f>
        <v>#VALUE!</v>
      </c>
      <c r="AW200" s="153" t="e">
        <f>IF(Pilar!$B200=1,IF(pivå!AB199&gt;Tidigare_värde!AB199,-1,1),IF(pivå!AB199&lt;Tidigare_värde!AB199,-1,1))*((Tidigare_värde!AB199+1)/(Tidigare_värde!AB199+1))*((pivå!AB199+1)/(pivå!AB199+1))</f>
        <v>#VALUE!</v>
      </c>
      <c r="AX200" s="153" t="e">
        <f>IF(Pilar!$B200=1,IF(pivå!AC199&gt;Tidigare_värde!AC199,-1,1),IF(pivå!AC199&lt;Tidigare_värde!AC199,-1,1))*((Tidigare_värde!AC199+1)/(Tidigare_värde!AC199+1))*((pivå!AC199+1)/(pivå!AC199+1))</f>
        <v>#VALUE!</v>
      </c>
      <c r="AY200" s="153" t="e">
        <f>IF(Pilar!$B200=1,IF(pivå!AD199&gt;Tidigare_värde!AD199,-1,1),IF(pivå!AD199&lt;Tidigare_värde!AD199,-1,1))*((Tidigare_värde!AD199+1)/(Tidigare_värde!AD199+1))*((pivå!AD199+1)/(pivå!AD199+1))</f>
        <v>#VALUE!</v>
      </c>
      <c r="AZ200" s="25"/>
      <c r="BA200" s="25"/>
      <c r="BB200" s="25"/>
      <c r="BC200" s="25"/>
      <c r="BD200" s="25"/>
      <c r="BE200" s="25"/>
      <c r="BF200" s="25"/>
      <c r="BG200" s="18">
        <f t="shared" si="31"/>
        <v>91.44</v>
      </c>
      <c r="BH200" s="18" t="e">
        <f t="shared" si="32"/>
        <v>#DIV/0!</v>
      </c>
      <c r="BI200" s="19">
        <f t="shared" si="30"/>
        <v>91.44</v>
      </c>
      <c r="BJ200" s="19">
        <f t="shared" si="33"/>
        <v>86.59</v>
      </c>
      <c r="BK200" s="20"/>
      <c r="BL200" s="20"/>
      <c r="BM200" s="21">
        <f t="shared" si="27"/>
        <v>95.46</v>
      </c>
      <c r="BN200" s="22">
        <f t="shared" si="28"/>
        <v>73.36</v>
      </c>
    </row>
    <row r="201" spans="1:66" ht="10.5" customHeight="1">
      <c r="A201" s="116">
        <f t="shared" si="34"/>
        <v>3.2629999999999995</v>
      </c>
      <c r="B201" s="105">
        <f>pivå!I200</f>
        <v>1</v>
      </c>
      <c r="C201" s="120" t="str">
        <f>pivå!G200</f>
        <v>Ny</v>
      </c>
      <c r="D201" s="103">
        <f>pivå!C200</f>
        <v>0</v>
      </c>
      <c r="E201" s="112">
        <f>pivå!D200</f>
        <v>101</v>
      </c>
      <c r="F201" s="15" t="str">
        <f>pivå!F200</f>
        <v>Kirurgiska komplikationer efter borttagande av gallblåsa. Kvinnor</v>
      </c>
      <c r="G201" s="31">
        <f>pivå!AE200</f>
        <v>3.56</v>
      </c>
      <c r="H201" s="16">
        <f>pivå!J200</f>
        <v>2.88</v>
      </c>
      <c r="I201" s="16">
        <f>pivå!K200</f>
        <v>5.52</v>
      </c>
      <c r="J201" s="16">
        <f>pivå!L200</f>
        <v>6.06</v>
      </c>
      <c r="K201" s="16">
        <f>pivå!M200</f>
        <v>3.45</v>
      </c>
      <c r="L201" s="16">
        <f>pivå!N200</f>
        <v>5.85</v>
      </c>
      <c r="M201" s="16">
        <f>pivå!O200</f>
        <v>3.61</v>
      </c>
      <c r="N201" s="16">
        <f>pivå!P200</f>
        <v>6.06</v>
      </c>
      <c r="O201" s="16">
        <f>pivå!Q200</f>
        <v>2.7</v>
      </c>
      <c r="P201" s="16">
        <f>pivå!R200</f>
        <v>0</v>
      </c>
      <c r="Q201" s="16">
        <f>pivå!S200</f>
        <v>3.57</v>
      </c>
      <c r="R201" s="16">
        <f>pivå!T200</f>
        <v>3.75</v>
      </c>
      <c r="S201" s="16">
        <f>pivå!U200</f>
        <v>4.6500000000000004</v>
      </c>
      <c r="T201" s="40" t="str">
        <f>pivå!V200</f>
        <v>us</v>
      </c>
      <c r="U201" s="16">
        <f>pivå!W200</f>
        <v>2.2799999999999998</v>
      </c>
      <c r="V201" s="16">
        <f>pivå!X200</f>
        <v>5.93</v>
      </c>
      <c r="W201" s="16">
        <f>pivå!Y200</f>
        <v>2.44</v>
      </c>
      <c r="X201" s="16">
        <f>pivå!Z200</f>
        <v>0</v>
      </c>
      <c r="Y201" s="16">
        <f>pivå!AA200</f>
        <v>3.19</v>
      </c>
      <c r="Z201" s="16">
        <f>pivå!AB200</f>
        <v>0</v>
      </c>
      <c r="AA201" s="16">
        <f>pivå!AC200</f>
        <v>1.65</v>
      </c>
      <c r="AB201" s="136">
        <f>pivå!AD200</f>
        <v>1.67</v>
      </c>
      <c r="AC201" s="149"/>
      <c r="AD201" s="154" t="e">
        <f>IF(Pilar!$B201=1,IF(pivå!AE200&gt;Tidigare_värde!AE200,-1,1),IF(pivå!AE200&lt;Tidigare_värde!AE200,-1,1))*((Tidigare_värde!AE200+1)/(Tidigare_värde!AE200+1))*((pivå!AE200+1)/(pivå!AE200+1))</f>
        <v>#VALUE!</v>
      </c>
      <c r="AE201" s="153" t="e">
        <f>IF(Pilar!$B201=1,IF(pivå!J200&gt;Tidigare_värde!J200,-1,1),IF(pivå!J200&lt;Tidigare_värde!J200,-1,1))*((Tidigare_värde!J200+1)/(Tidigare_värde!J200+1))*((pivå!J200+1)/(pivå!J200+1))</f>
        <v>#VALUE!</v>
      </c>
      <c r="AF201" s="153" t="e">
        <f>IF(Pilar!$B201=1,IF(pivå!K200&gt;Tidigare_värde!K200,-1,1),IF(pivå!K200&lt;Tidigare_värde!K200,-1,1))*((Tidigare_värde!K200+1)/(Tidigare_värde!K200+1))*((pivå!K200+1)/(pivå!K200+1))</f>
        <v>#VALUE!</v>
      </c>
      <c r="AG201" s="153" t="e">
        <f>IF(Pilar!$B201=1,IF(pivå!L200&gt;Tidigare_värde!L200,-1,1),IF(pivå!L200&lt;Tidigare_värde!L200,-1,1))*((Tidigare_värde!L200+1)/(Tidigare_värde!L200+1))*((pivå!L200+1)/(pivå!L200+1))</f>
        <v>#VALUE!</v>
      </c>
      <c r="AH201" s="153" t="e">
        <f>IF(Pilar!$B201=1,IF(pivå!M200&gt;Tidigare_värde!M200,-1,1),IF(pivå!M200&lt;Tidigare_värde!M200,-1,1))*((Tidigare_värde!M200+1)/(Tidigare_värde!M200+1))*((pivå!M200+1)/(pivå!M200+1))</f>
        <v>#VALUE!</v>
      </c>
      <c r="AI201" s="153" t="e">
        <f>IF(Pilar!$B201=1,IF(pivå!N200&gt;Tidigare_värde!N200,-1,1),IF(pivå!N200&lt;Tidigare_värde!N200,-1,1))*((Tidigare_värde!N200+1)/(Tidigare_värde!N200+1))*((pivå!N200+1)/(pivå!N200+1))</f>
        <v>#VALUE!</v>
      </c>
      <c r="AJ201" s="153" t="e">
        <f>IF(Pilar!$B201=1,IF(pivå!O200&gt;Tidigare_värde!O200,-1,1),IF(pivå!O200&lt;Tidigare_värde!O200,-1,1))*((Tidigare_värde!O200+1)/(Tidigare_värde!O200+1))*((pivå!O200+1)/(pivå!O200+1))</f>
        <v>#VALUE!</v>
      </c>
      <c r="AK201" s="153" t="e">
        <f>IF(Pilar!$B201=1,IF(pivå!P200&gt;Tidigare_värde!P200,-1,1),IF(pivå!P200&lt;Tidigare_värde!P200,-1,1))*((Tidigare_värde!P200+1)/(Tidigare_värde!P200+1))*((pivå!P200+1)/(pivå!P200+1))</f>
        <v>#VALUE!</v>
      </c>
      <c r="AL201" s="153" t="e">
        <f>IF(Pilar!$B201=1,IF(pivå!Q200&gt;Tidigare_värde!Q200,-1,1),IF(pivå!Q200&lt;Tidigare_värde!Q200,-1,1))*((Tidigare_värde!Q200+1)/(Tidigare_värde!Q200+1))*((pivå!Q200+1)/(pivå!Q200+1))</f>
        <v>#VALUE!</v>
      </c>
      <c r="AM201" s="153" t="e">
        <f>IF(Pilar!$B201=1,IF(pivå!R200&gt;Tidigare_värde!R200,-1,1),IF(pivå!R200&lt;Tidigare_värde!R200,-1,1))*((Tidigare_värde!R200+1)/(Tidigare_värde!R200+1))*((pivå!R200+1)/(pivå!R200+1))</f>
        <v>#VALUE!</v>
      </c>
      <c r="AN201" s="153" t="e">
        <f>IF(Pilar!$B201=1,IF(pivå!S200&gt;Tidigare_värde!S200,-1,1),IF(pivå!S200&lt;Tidigare_värde!S200,-1,1))*((Tidigare_värde!S200+1)/(Tidigare_värde!S200+1))*((pivå!S200+1)/(pivå!S200+1))</f>
        <v>#VALUE!</v>
      </c>
      <c r="AO201" s="153" t="e">
        <f>IF(Pilar!$B201=1,IF(pivå!T200&gt;Tidigare_värde!T200,-1,1),IF(pivå!T200&lt;Tidigare_värde!T200,-1,1))*((Tidigare_värde!T200+1)/(Tidigare_värde!T200+1))*((pivå!T200+1)/(pivå!T200+1))</f>
        <v>#VALUE!</v>
      </c>
      <c r="AP201" s="153" t="e">
        <f>IF(Pilar!$B201=1,IF(pivå!U200&gt;Tidigare_värde!U200,-1,1),IF(pivå!U200&lt;Tidigare_värde!U200,-1,1))*((Tidigare_värde!U200+1)/(Tidigare_värde!U200+1))*((pivå!U200+1)/(pivå!U200+1))</f>
        <v>#VALUE!</v>
      </c>
      <c r="AQ201" s="153" t="e">
        <f>IF(Pilar!$B201=1,IF(pivå!V200&gt;Tidigare_värde!V200,-1,1),IF(pivå!V200&lt;Tidigare_värde!V200,-1,1))*((Tidigare_värde!V200+1)/(Tidigare_värde!V200+1))*((pivå!V200+1)/(pivå!V200+1))</f>
        <v>#VALUE!</v>
      </c>
      <c r="AR201" s="153" t="e">
        <f>IF(Pilar!$B201=1,IF(pivå!W200&gt;Tidigare_värde!W200,-1,1),IF(pivå!W200&lt;Tidigare_värde!W200,-1,1))*((Tidigare_värde!W200+1)/(Tidigare_värde!W200+1))*((pivå!W200+1)/(pivå!W200+1))</f>
        <v>#VALUE!</v>
      </c>
      <c r="AS201" s="153" t="e">
        <f>IF(Pilar!$B201=1,IF(pivå!X200&gt;Tidigare_värde!X200,-1,1),IF(pivå!X200&lt;Tidigare_värde!X200,-1,1))*((Tidigare_värde!X200+1)/(Tidigare_värde!X200+1))*((pivå!X200+1)/(pivå!X200+1))</f>
        <v>#VALUE!</v>
      </c>
      <c r="AT201" s="153" t="e">
        <f>IF(Pilar!$B201=1,IF(pivå!Y200&gt;Tidigare_värde!Y200,-1,1),IF(pivå!Y200&lt;Tidigare_värde!Y200,-1,1))*((Tidigare_värde!Y200+1)/(Tidigare_värde!Y200+1))*((pivå!Y200+1)/(pivå!Y200+1))</f>
        <v>#VALUE!</v>
      </c>
      <c r="AU201" s="153" t="e">
        <f>IF(Pilar!$B201=1,IF(pivå!Z200&gt;Tidigare_värde!Z200,-1,1),IF(pivå!Z200&lt;Tidigare_värde!Z200,-1,1))*((Tidigare_värde!Z200+1)/(Tidigare_värde!Z200+1))*((pivå!Z200+1)/(pivå!Z200+1))</f>
        <v>#VALUE!</v>
      </c>
      <c r="AV201" s="153" t="e">
        <f>IF(Pilar!$B201=1,IF(pivå!AA200&gt;Tidigare_värde!AA200,-1,1),IF(pivå!AA200&lt;Tidigare_värde!AA200,-1,1))*((Tidigare_värde!AA200+1)/(Tidigare_värde!AA200+1))*((pivå!AA200+1)/(pivå!AA200+1))</f>
        <v>#VALUE!</v>
      </c>
      <c r="AW201" s="153" t="e">
        <f>IF(Pilar!$B201=1,IF(pivå!AB200&gt;Tidigare_värde!AB200,-1,1),IF(pivå!AB200&lt;Tidigare_värde!AB200,-1,1))*((Tidigare_värde!AB200+1)/(Tidigare_värde!AB200+1))*((pivå!AB200+1)/(pivå!AB200+1))</f>
        <v>#VALUE!</v>
      </c>
      <c r="AX201" s="153" t="e">
        <f>IF(Pilar!$B201=1,IF(pivå!AC200&gt;Tidigare_värde!AC200,-1,1),IF(pivå!AC200&lt;Tidigare_värde!AC200,-1,1))*((Tidigare_värde!AC200+1)/(Tidigare_värde!AC200+1))*((pivå!AC200+1)/(pivå!AC200+1))</f>
        <v>#VALUE!</v>
      </c>
      <c r="AY201" s="153" t="e">
        <f>IF(Pilar!$B201=1,IF(pivå!AD200&gt;Tidigare_värde!AD200,-1,1),IF(pivå!AD200&lt;Tidigare_värde!AD200,-1,1))*((Tidigare_värde!AD200+1)/(Tidigare_värde!AD200+1))*((pivå!AD200+1)/(pivå!AD200+1))</f>
        <v>#VALUE!</v>
      </c>
      <c r="AZ201" s="25"/>
      <c r="BA201" s="25"/>
      <c r="BB201" s="25"/>
      <c r="BC201" s="25"/>
      <c r="BD201" s="25"/>
      <c r="BE201" s="25"/>
      <c r="BF201" s="25"/>
      <c r="BG201" s="18" t="e">
        <f t="shared" si="31"/>
        <v>#DIV/0!</v>
      </c>
      <c r="BH201" s="18">
        <f t="shared" si="32"/>
        <v>2.44</v>
      </c>
      <c r="BI201" s="19">
        <f t="shared" si="30"/>
        <v>3.75</v>
      </c>
      <c r="BJ201" s="19">
        <f t="shared" si="33"/>
        <v>2.7</v>
      </c>
      <c r="BK201" s="20"/>
      <c r="BL201" s="20"/>
      <c r="BM201" s="21">
        <f t="shared" si="27"/>
        <v>6.06</v>
      </c>
      <c r="BN201" s="22">
        <f t="shared" si="28"/>
        <v>0</v>
      </c>
    </row>
    <row r="202" spans="1:66" ht="10.5" customHeight="1">
      <c r="A202" s="116">
        <f t="shared" si="34"/>
        <v>5.0675000000000008</v>
      </c>
      <c r="B202" s="105">
        <f>pivå!I201</f>
        <v>1</v>
      </c>
      <c r="C202" s="120" t="str">
        <f>pivå!G201</f>
        <v>Ny</v>
      </c>
      <c r="D202" s="103">
        <f>pivå!C201</f>
        <v>0</v>
      </c>
      <c r="E202" s="112">
        <f>pivå!D201</f>
        <v>0</v>
      </c>
      <c r="F202" s="15" t="str">
        <f>pivå!F201</f>
        <v>Kirurgiska komplikationer efter borttagande av gallblåsa. Män</v>
      </c>
      <c r="G202" s="31">
        <f>pivå!AE201</f>
        <v>5.55</v>
      </c>
      <c r="H202" s="16">
        <f>pivå!J201</f>
        <v>4.33</v>
      </c>
      <c r="I202" s="16">
        <f>pivå!K201</f>
        <v>6.38</v>
      </c>
      <c r="J202" s="16">
        <f>pivå!L201</f>
        <v>11.63</v>
      </c>
      <c r="K202" s="16">
        <f>pivå!M201</f>
        <v>3.13</v>
      </c>
      <c r="L202" s="16">
        <f>pivå!N201</f>
        <v>9.3000000000000007</v>
      </c>
      <c r="M202" s="16">
        <f>pivå!O201</f>
        <v>8.57</v>
      </c>
      <c r="N202" s="16">
        <f>pivå!P201</f>
        <v>7.69</v>
      </c>
      <c r="O202" s="16">
        <f>pivå!Q201</f>
        <v>7.14</v>
      </c>
      <c r="P202" s="16">
        <f>pivå!R201</f>
        <v>4</v>
      </c>
      <c r="Q202" s="16">
        <f>pivå!S201</f>
        <v>6.31</v>
      </c>
      <c r="R202" s="16">
        <f>pivå!T201</f>
        <v>1.72</v>
      </c>
      <c r="S202" s="16">
        <f>pivå!U201</f>
        <v>8.36</v>
      </c>
      <c r="T202" s="40" t="str">
        <f>pivå!V201</f>
        <v>us</v>
      </c>
      <c r="U202" s="16">
        <f>pivå!W201</f>
        <v>6</v>
      </c>
      <c r="V202" s="16">
        <f>pivå!X201</f>
        <v>7.14</v>
      </c>
      <c r="W202" s="16">
        <f>pivå!Y201</f>
        <v>1.67</v>
      </c>
      <c r="X202" s="16">
        <f>pivå!Z201</f>
        <v>0</v>
      </c>
      <c r="Y202" s="16">
        <f>pivå!AA201</f>
        <v>2.04</v>
      </c>
      <c r="Z202" s="16">
        <f>pivå!AB201</f>
        <v>2.44</v>
      </c>
      <c r="AA202" s="16">
        <f>pivå!AC201</f>
        <v>1.89</v>
      </c>
      <c r="AB202" s="136">
        <f>pivå!AD201</f>
        <v>1.61</v>
      </c>
      <c r="AC202" s="149"/>
      <c r="AD202" s="154" t="e">
        <f>IF(Pilar!$B202=1,IF(pivå!AE201&gt;Tidigare_värde!AE201,-1,1),IF(pivå!AE201&lt;Tidigare_värde!AE201,-1,1))*((Tidigare_värde!AE201+1)/(Tidigare_värde!AE201+1))*((pivå!AE201+1)/(pivå!AE201+1))</f>
        <v>#VALUE!</v>
      </c>
      <c r="AE202" s="153" t="e">
        <f>IF(Pilar!$B202=1,IF(pivå!J201&gt;Tidigare_värde!J201,-1,1),IF(pivå!J201&lt;Tidigare_värde!J201,-1,1))*((Tidigare_värde!J201+1)/(Tidigare_värde!J201+1))*((pivå!J201+1)/(pivå!J201+1))</f>
        <v>#VALUE!</v>
      </c>
      <c r="AF202" s="153" t="e">
        <f>IF(Pilar!$B202=1,IF(pivå!K201&gt;Tidigare_värde!K201,-1,1),IF(pivå!K201&lt;Tidigare_värde!K201,-1,1))*((Tidigare_värde!K201+1)/(Tidigare_värde!K201+1))*((pivå!K201+1)/(pivå!K201+1))</f>
        <v>#VALUE!</v>
      </c>
      <c r="AG202" s="153" t="e">
        <f>IF(Pilar!$B202=1,IF(pivå!L201&gt;Tidigare_värde!L201,-1,1),IF(pivå!L201&lt;Tidigare_värde!L201,-1,1))*((Tidigare_värde!L201+1)/(Tidigare_värde!L201+1))*((pivå!L201+1)/(pivå!L201+1))</f>
        <v>#VALUE!</v>
      </c>
      <c r="AH202" s="153" t="e">
        <f>IF(Pilar!$B202=1,IF(pivå!M201&gt;Tidigare_värde!M201,-1,1),IF(pivå!M201&lt;Tidigare_värde!M201,-1,1))*((Tidigare_värde!M201+1)/(Tidigare_värde!M201+1))*((pivå!M201+1)/(pivå!M201+1))</f>
        <v>#VALUE!</v>
      </c>
      <c r="AI202" s="153" t="e">
        <f>IF(Pilar!$B202=1,IF(pivå!N201&gt;Tidigare_värde!N201,-1,1),IF(pivå!N201&lt;Tidigare_värde!N201,-1,1))*((Tidigare_värde!N201+1)/(Tidigare_värde!N201+1))*((pivå!N201+1)/(pivå!N201+1))</f>
        <v>#VALUE!</v>
      </c>
      <c r="AJ202" s="153" t="e">
        <f>IF(Pilar!$B202=1,IF(pivå!O201&gt;Tidigare_värde!O201,-1,1),IF(pivå!O201&lt;Tidigare_värde!O201,-1,1))*((Tidigare_värde!O201+1)/(Tidigare_värde!O201+1))*((pivå!O201+1)/(pivå!O201+1))</f>
        <v>#VALUE!</v>
      </c>
      <c r="AK202" s="153" t="e">
        <f>IF(Pilar!$B202=1,IF(pivå!P201&gt;Tidigare_värde!P201,-1,1),IF(pivå!P201&lt;Tidigare_värde!P201,-1,1))*((Tidigare_värde!P201+1)/(Tidigare_värde!P201+1))*((pivå!P201+1)/(pivå!P201+1))</f>
        <v>#VALUE!</v>
      </c>
      <c r="AL202" s="153" t="e">
        <f>IF(Pilar!$B202=1,IF(pivå!Q201&gt;Tidigare_värde!Q201,-1,1),IF(pivå!Q201&lt;Tidigare_värde!Q201,-1,1))*((Tidigare_värde!Q201+1)/(Tidigare_värde!Q201+1))*((pivå!Q201+1)/(pivå!Q201+1))</f>
        <v>#VALUE!</v>
      </c>
      <c r="AM202" s="153" t="e">
        <f>IF(Pilar!$B202=1,IF(pivå!R201&gt;Tidigare_värde!R201,-1,1),IF(pivå!R201&lt;Tidigare_värde!R201,-1,1))*((Tidigare_värde!R201+1)/(Tidigare_värde!R201+1))*((pivå!R201+1)/(pivå!R201+1))</f>
        <v>#VALUE!</v>
      </c>
      <c r="AN202" s="153" t="e">
        <f>IF(Pilar!$B202=1,IF(pivå!S201&gt;Tidigare_värde!S201,-1,1),IF(pivå!S201&lt;Tidigare_värde!S201,-1,1))*((Tidigare_värde!S201+1)/(Tidigare_värde!S201+1))*((pivå!S201+1)/(pivå!S201+1))</f>
        <v>#VALUE!</v>
      </c>
      <c r="AO202" s="153" t="e">
        <f>IF(Pilar!$B202=1,IF(pivå!T201&gt;Tidigare_värde!T201,-1,1),IF(pivå!T201&lt;Tidigare_värde!T201,-1,1))*((Tidigare_värde!T201+1)/(Tidigare_värde!T201+1))*((pivå!T201+1)/(pivå!T201+1))</f>
        <v>#VALUE!</v>
      </c>
      <c r="AP202" s="153" t="e">
        <f>IF(Pilar!$B202=1,IF(pivå!U201&gt;Tidigare_värde!U201,-1,1),IF(pivå!U201&lt;Tidigare_värde!U201,-1,1))*((Tidigare_värde!U201+1)/(Tidigare_värde!U201+1))*((pivå!U201+1)/(pivå!U201+1))</f>
        <v>#VALUE!</v>
      </c>
      <c r="AQ202" s="153" t="e">
        <f>IF(Pilar!$B202=1,IF(pivå!V201&gt;Tidigare_värde!V201,-1,1),IF(pivå!V201&lt;Tidigare_värde!V201,-1,1))*((Tidigare_värde!V201+1)/(Tidigare_värde!V201+1))*((pivå!V201+1)/(pivå!V201+1))</f>
        <v>#VALUE!</v>
      </c>
      <c r="AR202" s="153" t="e">
        <f>IF(Pilar!$B202=1,IF(pivå!W201&gt;Tidigare_värde!W201,-1,1),IF(pivå!W201&lt;Tidigare_värde!W201,-1,1))*((Tidigare_värde!W201+1)/(Tidigare_värde!W201+1))*((pivå!W201+1)/(pivå!W201+1))</f>
        <v>#VALUE!</v>
      </c>
      <c r="AS202" s="153" t="e">
        <f>IF(Pilar!$B202=1,IF(pivå!X201&gt;Tidigare_värde!X201,-1,1),IF(pivå!X201&lt;Tidigare_värde!X201,-1,1))*((Tidigare_värde!X201+1)/(Tidigare_värde!X201+1))*((pivå!X201+1)/(pivå!X201+1))</f>
        <v>#VALUE!</v>
      </c>
      <c r="AT202" s="153" t="e">
        <f>IF(Pilar!$B202=1,IF(pivå!Y201&gt;Tidigare_värde!Y201,-1,1),IF(pivå!Y201&lt;Tidigare_värde!Y201,-1,1))*((Tidigare_värde!Y201+1)/(Tidigare_värde!Y201+1))*((pivå!Y201+1)/(pivå!Y201+1))</f>
        <v>#VALUE!</v>
      </c>
      <c r="AU202" s="153" t="e">
        <f>IF(Pilar!$B202=1,IF(pivå!Z201&gt;Tidigare_värde!Z201,-1,1),IF(pivå!Z201&lt;Tidigare_värde!Z201,-1,1))*((Tidigare_värde!Z201+1)/(Tidigare_värde!Z201+1))*((pivå!Z201+1)/(pivå!Z201+1))</f>
        <v>#VALUE!</v>
      </c>
      <c r="AV202" s="153" t="e">
        <f>IF(Pilar!$B202=1,IF(pivå!AA201&gt;Tidigare_värde!AA201,-1,1),IF(pivå!AA201&lt;Tidigare_värde!AA201,-1,1))*((Tidigare_värde!AA201+1)/(Tidigare_värde!AA201+1))*((pivå!AA201+1)/(pivå!AA201+1))</f>
        <v>#VALUE!</v>
      </c>
      <c r="AW202" s="153" t="e">
        <f>IF(Pilar!$B202=1,IF(pivå!AB201&gt;Tidigare_värde!AB201,-1,1),IF(pivå!AB201&lt;Tidigare_värde!AB201,-1,1))*((Tidigare_värde!AB201+1)/(Tidigare_värde!AB201+1))*((pivå!AB201+1)/(pivå!AB201+1))</f>
        <v>#VALUE!</v>
      </c>
      <c r="AX202" s="153" t="e">
        <f>IF(Pilar!$B202=1,IF(pivå!AC201&gt;Tidigare_värde!AC201,-1,1),IF(pivå!AC201&lt;Tidigare_värde!AC201,-1,1))*((Tidigare_värde!AC201+1)/(Tidigare_värde!AC201+1))*((pivå!AC201+1)/(pivå!AC201+1))</f>
        <v>#VALUE!</v>
      </c>
      <c r="AY202" s="153" t="e">
        <f>IF(Pilar!$B202=1,IF(pivå!AD201&gt;Tidigare_värde!AD201,-1,1),IF(pivå!AD201&lt;Tidigare_värde!AD201,-1,1))*((Tidigare_värde!AD201+1)/(Tidigare_värde!AD201+1))*((pivå!AD201+1)/(pivå!AD201+1))</f>
        <v>#VALUE!</v>
      </c>
      <c r="AZ202" s="25"/>
      <c r="BA202" s="25"/>
      <c r="BB202" s="25"/>
      <c r="BC202" s="25"/>
      <c r="BD202" s="25"/>
      <c r="BE202" s="25"/>
      <c r="BF202" s="25"/>
      <c r="BG202" s="18" t="e">
        <f t="shared" si="31"/>
        <v>#DIV/0!</v>
      </c>
      <c r="BH202" s="18">
        <f t="shared" si="32"/>
        <v>2.44</v>
      </c>
      <c r="BI202" s="19">
        <f t="shared" si="30"/>
        <v>7.14</v>
      </c>
      <c r="BJ202" s="19">
        <f t="shared" si="33"/>
        <v>3.13</v>
      </c>
      <c r="BK202" s="20"/>
      <c r="BL202" s="20"/>
      <c r="BM202" s="21">
        <f t="shared" ref="BM202:BM248" si="35">MAX(H202:AB202)</f>
        <v>11.63</v>
      </c>
      <c r="BN202" s="22">
        <f t="shared" ref="BN202:BN248" si="36">MIN(H202:AB202)</f>
        <v>0</v>
      </c>
    </row>
    <row r="203" spans="1:66" ht="10.5" customHeight="1">
      <c r="A203" s="116">
        <f t="shared" si="34"/>
        <v>3.7290000000000001</v>
      </c>
      <c r="B203" s="105">
        <f>pivå!I202</f>
        <v>1</v>
      </c>
      <c r="C203" s="120" t="str">
        <f>pivå!G202</f>
        <v>Ny</v>
      </c>
      <c r="D203" s="103">
        <f>pivå!C202</f>
        <v>0</v>
      </c>
      <c r="E203" s="112">
        <f>pivå!D202</f>
        <v>0</v>
      </c>
      <c r="F203" s="15" t="str">
        <f>pivå!F202</f>
        <v>Kirurgiska komplikationer efter borttagande av gallblåsa</v>
      </c>
      <c r="G203" s="34">
        <f>pivå!AE202</f>
        <v>4.0199999999999996</v>
      </c>
      <c r="H203" s="16">
        <f>pivå!J202</f>
        <v>3.26</v>
      </c>
      <c r="I203" s="16">
        <f>pivå!K202</f>
        <v>5.8</v>
      </c>
      <c r="J203" s="16">
        <f>pivå!L202</f>
        <v>7.69</v>
      </c>
      <c r="K203" s="16">
        <f>pivå!M202</f>
        <v>2.91</v>
      </c>
      <c r="L203" s="16">
        <f>pivå!N202</f>
        <v>6.83</v>
      </c>
      <c r="M203" s="16">
        <f>pivå!O202</f>
        <v>5.04</v>
      </c>
      <c r="N203" s="16">
        <f>pivå!P202</f>
        <v>6.56</v>
      </c>
      <c r="O203" s="16">
        <f>pivå!Q202</f>
        <v>3.92</v>
      </c>
      <c r="P203" s="16">
        <f>pivå!R202</f>
        <v>1.2</v>
      </c>
      <c r="Q203" s="16">
        <f>pivå!S202</f>
        <v>3.97</v>
      </c>
      <c r="R203" s="16">
        <f>pivå!T202</f>
        <v>3.15</v>
      </c>
      <c r="S203" s="16">
        <f>pivå!U202</f>
        <v>5.51</v>
      </c>
      <c r="T203" s="40" t="str">
        <f>pivå!V202</f>
        <v>us</v>
      </c>
      <c r="U203" s="16">
        <f>pivå!W202</f>
        <v>3.42</v>
      </c>
      <c r="V203" s="16">
        <f>pivå!X202</f>
        <v>6.32</v>
      </c>
      <c r="W203" s="16">
        <f>pivå!Y202</f>
        <v>2.21</v>
      </c>
      <c r="X203" s="16">
        <f>pivå!Z202</f>
        <v>0</v>
      </c>
      <c r="Y203" s="16">
        <f>pivå!AA202</f>
        <v>2.7</v>
      </c>
      <c r="Z203" s="16">
        <f>pivå!AB202</f>
        <v>0.82</v>
      </c>
      <c r="AA203" s="16">
        <f>pivå!AC202</f>
        <v>1.72</v>
      </c>
      <c r="AB203" s="136">
        <f>pivå!AD202</f>
        <v>1.55</v>
      </c>
      <c r="AC203" s="149"/>
      <c r="AD203" s="154" t="e">
        <f>IF(Pilar!$B203=1,IF(pivå!AE202&gt;Tidigare_värde!AE202,-1,1),IF(pivå!AE202&lt;Tidigare_värde!AE202,-1,1))*((Tidigare_värde!AE202+1)/(Tidigare_värde!AE202+1))*((pivå!AE202+1)/(pivå!AE202+1))</f>
        <v>#VALUE!</v>
      </c>
      <c r="AE203" s="153" t="e">
        <f>IF(Pilar!$B203=1,IF(pivå!J202&gt;Tidigare_värde!J202,-1,1),IF(pivå!J202&lt;Tidigare_värde!J202,-1,1))*((Tidigare_värde!J202+1)/(Tidigare_värde!J202+1))*((pivå!J202+1)/(pivå!J202+1))</f>
        <v>#VALUE!</v>
      </c>
      <c r="AF203" s="153" t="e">
        <f>IF(Pilar!$B203=1,IF(pivå!K202&gt;Tidigare_värde!K202,-1,1),IF(pivå!K202&lt;Tidigare_värde!K202,-1,1))*((Tidigare_värde!K202+1)/(Tidigare_värde!K202+1))*((pivå!K202+1)/(pivå!K202+1))</f>
        <v>#VALUE!</v>
      </c>
      <c r="AG203" s="153" t="e">
        <f>IF(Pilar!$B203=1,IF(pivå!L202&gt;Tidigare_värde!L202,-1,1),IF(pivå!L202&lt;Tidigare_värde!L202,-1,1))*((Tidigare_värde!L202+1)/(Tidigare_värde!L202+1))*((pivå!L202+1)/(pivå!L202+1))</f>
        <v>#VALUE!</v>
      </c>
      <c r="AH203" s="153" t="e">
        <f>IF(Pilar!$B203=1,IF(pivå!M202&gt;Tidigare_värde!M202,-1,1),IF(pivå!M202&lt;Tidigare_värde!M202,-1,1))*((Tidigare_värde!M202+1)/(Tidigare_värde!M202+1))*((pivå!M202+1)/(pivå!M202+1))</f>
        <v>#VALUE!</v>
      </c>
      <c r="AI203" s="153" t="e">
        <f>IF(Pilar!$B203=1,IF(pivå!N202&gt;Tidigare_värde!N202,-1,1),IF(pivå!N202&lt;Tidigare_värde!N202,-1,1))*((Tidigare_värde!N202+1)/(Tidigare_värde!N202+1))*((pivå!N202+1)/(pivå!N202+1))</f>
        <v>#VALUE!</v>
      </c>
      <c r="AJ203" s="153" t="e">
        <f>IF(Pilar!$B203=1,IF(pivå!O202&gt;Tidigare_värde!O202,-1,1),IF(pivå!O202&lt;Tidigare_värde!O202,-1,1))*((Tidigare_värde!O202+1)/(Tidigare_värde!O202+1))*((pivå!O202+1)/(pivå!O202+1))</f>
        <v>#VALUE!</v>
      </c>
      <c r="AK203" s="153" t="e">
        <f>IF(Pilar!$B203=1,IF(pivå!P202&gt;Tidigare_värde!P202,-1,1),IF(pivå!P202&lt;Tidigare_värde!P202,-1,1))*((Tidigare_värde!P202+1)/(Tidigare_värde!P202+1))*((pivå!P202+1)/(pivå!P202+1))</f>
        <v>#VALUE!</v>
      </c>
      <c r="AL203" s="153" t="e">
        <f>IF(Pilar!$B203=1,IF(pivå!Q202&gt;Tidigare_värde!Q202,-1,1),IF(pivå!Q202&lt;Tidigare_värde!Q202,-1,1))*((Tidigare_värde!Q202+1)/(Tidigare_värde!Q202+1))*((pivå!Q202+1)/(pivå!Q202+1))</f>
        <v>#VALUE!</v>
      </c>
      <c r="AM203" s="153" t="e">
        <f>IF(Pilar!$B203=1,IF(pivå!R202&gt;Tidigare_värde!R202,-1,1),IF(pivå!R202&lt;Tidigare_värde!R202,-1,1))*((Tidigare_värde!R202+1)/(Tidigare_värde!R202+1))*((pivå!R202+1)/(pivå!R202+1))</f>
        <v>#VALUE!</v>
      </c>
      <c r="AN203" s="153" t="e">
        <f>IF(Pilar!$B203=1,IF(pivå!S202&gt;Tidigare_värde!S202,-1,1),IF(pivå!S202&lt;Tidigare_värde!S202,-1,1))*((Tidigare_värde!S202+1)/(Tidigare_värde!S202+1))*((pivå!S202+1)/(pivå!S202+1))</f>
        <v>#VALUE!</v>
      </c>
      <c r="AO203" s="153" t="e">
        <f>IF(Pilar!$B203=1,IF(pivå!T202&gt;Tidigare_värde!T202,-1,1),IF(pivå!T202&lt;Tidigare_värde!T202,-1,1))*((Tidigare_värde!T202+1)/(Tidigare_värde!T202+1))*((pivå!T202+1)/(pivå!T202+1))</f>
        <v>#VALUE!</v>
      </c>
      <c r="AP203" s="153" t="e">
        <f>IF(Pilar!$B203=1,IF(pivå!U202&gt;Tidigare_värde!U202,-1,1),IF(pivå!U202&lt;Tidigare_värde!U202,-1,1))*((Tidigare_värde!U202+1)/(Tidigare_värde!U202+1))*((pivå!U202+1)/(pivå!U202+1))</f>
        <v>#VALUE!</v>
      </c>
      <c r="AQ203" s="153" t="e">
        <f>IF(Pilar!$B203=1,IF(pivå!V202&gt;Tidigare_värde!V202,-1,1),IF(pivå!V202&lt;Tidigare_värde!V202,-1,1))*((Tidigare_värde!V202+1)/(Tidigare_värde!V202+1))*((pivå!V202+1)/(pivå!V202+1))</f>
        <v>#VALUE!</v>
      </c>
      <c r="AR203" s="153" t="e">
        <f>IF(Pilar!$B203=1,IF(pivå!W202&gt;Tidigare_värde!W202,-1,1),IF(pivå!W202&lt;Tidigare_värde!W202,-1,1))*((Tidigare_värde!W202+1)/(Tidigare_värde!W202+1))*((pivå!W202+1)/(pivå!W202+1))</f>
        <v>#VALUE!</v>
      </c>
      <c r="AS203" s="153" t="e">
        <f>IF(Pilar!$B203=1,IF(pivå!X202&gt;Tidigare_värde!X202,-1,1),IF(pivå!X202&lt;Tidigare_värde!X202,-1,1))*((Tidigare_värde!X202+1)/(Tidigare_värde!X202+1))*((pivå!X202+1)/(pivå!X202+1))</f>
        <v>#VALUE!</v>
      </c>
      <c r="AT203" s="153" t="e">
        <f>IF(Pilar!$B203=1,IF(pivå!Y202&gt;Tidigare_värde!Y202,-1,1),IF(pivå!Y202&lt;Tidigare_värde!Y202,-1,1))*((Tidigare_värde!Y202+1)/(Tidigare_värde!Y202+1))*((pivå!Y202+1)/(pivå!Y202+1))</f>
        <v>#VALUE!</v>
      </c>
      <c r="AU203" s="153" t="e">
        <f>IF(Pilar!$B203=1,IF(pivå!Z202&gt;Tidigare_värde!Z202,-1,1),IF(pivå!Z202&lt;Tidigare_värde!Z202,-1,1))*((Tidigare_värde!Z202+1)/(Tidigare_värde!Z202+1))*((pivå!Z202+1)/(pivå!Z202+1))</f>
        <v>#VALUE!</v>
      </c>
      <c r="AV203" s="153" t="e">
        <f>IF(Pilar!$B203=1,IF(pivå!AA202&gt;Tidigare_värde!AA202,-1,1),IF(pivå!AA202&lt;Tidigare_värde!AA202,-1,1))*((Tidigare_värde!AA202+1)/(Tidigare_värde!AA202+1))*((pivå!AA202+1)/(pivå!AA202+1))</f>
        <v>#VALUE!</v>
      </c>
      <c r="AW203" s="153" t="e">
        <f>IF(Pilar!$B203=1,IF(pivå!AB202&gt;Tidigare_värde!AB202,-1,1),IF(pivå!AB202&lt;Tidigare_värde!AB202,-1,1))*((Tidigare_värde!AB202+1)/(Tidigare_värde!AB202+1))*((pivå!AB202+1)/(pivå!AB202+1))</f>
        <v>#VALUE!</v>
      </c>
      <c r="AX203" s="153" t="e">
        <f>IF(Pilar!$B203=1,IF(pivå!AC202&gt;Tidigare_värde!AC202,-1,1),IF(pivå!AC202&lt;Tidigare_värde!AC202,-1,1))*((Tidigare_värde!AC202+1)/(Tidigare_värde!AC202+1))*((pivå!AC202+1)/(pivå!AC202+1))</f>
        <v>#VALUE!</v>
      </c>
      <c r="AY203" s="153" t="e">
        <f>IF(Pilar!$B203=1,IF(pivå!AD202&gt;Tidigare_värde!AD202,-1,1),IF(pivå!AD202&lt;Tidigare_värde!AD202,-1,1))*((Tidigare_värde!AD202+1)/(Tidigare_värde!AD202+1))*((pivå!AD202+1)/(pivå!AD202+1))</f>
        <v>#VALUE!</v>
      </c>
      <c r="AZ203" s="25"/>
      <c r="BA203" s="25"/>
      <c r="BB203" s="25"/>
      <c r="BC203" s="25"/>
      <c r="BD203" s="25"/>
      <c r="BE203" s="25"/>
      <c r="BF203" s="25"/>
      <c r="BG203" s="18" t="e">
        <f t="shared" si="31"/>
        <v>#DIV/0!</v>
      </c>
      <c r="BH203" s="18">
        <f t="shared" si="32"/>
        <v>2.7</v>
      </c>
      <c r="BI203" s="19">
        <f t="shared" si="30"/>
        <v>5.04</v>
      </c>
      <c r="BJ203" s="19">
        <f t="shared" si="33"/>
        <v>2.91</v>
      </c>
      <c r="BK203" s="20"/>
      <c r="BL203" s="20"/>
      <c r="BM203" s="21">
        <f t="shared" si="35"/>
        <v>7.69</v>
      </c>
      <c r="BN203" s="22">
        <f t="shared" si="36"/>
        <v>0</v>
      </c>
    </row>
    <row r="204" spans="1:66" ht="10.5" customHeight="1">
      <c r="A204" s="116">
        <f t="shared" si="34"/>
        <v>53.196405882352948</v>
      </c>
      <c r="B204" s="105">
        <f>pivå!I203</f>
        <v>0</v>
      </c>
      <c r="C204" s="120" t="str">
        <f>pivå!G203</f>
        <v>Ny</v>
      </c>
      <c r="D204" s="103">
        <f>pivå!C203</f>
        <v>0</v>
      </c>
      <c r="E204" s="112">
        <f>pivå!D203</f>
        <v>103</v>
      </c>
      <c r="F204" s="15" t="str">
        <f>pivå!F203</f>
        <v>Tid till operation vid förträngning av halspulsåder</v>
      </c>
      <c r="G204" s="31">
        <f>pivå!AE203</f>
        <v>53.646299999999997</v>
      </c>
      <c r="H204" s="16">
        <f>pivå!J203</f>
        <v>63.8889</v>
      </c>
      <c r="I204" s="16">
        <f>pivå!K203</f>
        <v>45.283000000000001</v>
      </c>
      <c r="J204" s="16">
        <f>pivå!L203</f>
        <v>15.1515</v>
      </c>
      <c r="K204" s="16">
        <f>pivå!M203</f>
        <v>71.9298</v>
      </c>
      <c r="L204" s="16">
        <f>pivå!N203</f>
        <v>83.018900000000002</v>
      </c>
      <c r="M204" s="16">
        <f>pivå!O203</f>
        <v>71.428600000000003</v>
      </c>
      <c r="N204" s="16">
        <f>pivå!P203</f>
        <v>41.176499999999997</v>
      </c>
      <c r="O204" s="40" t="str">
        <f>pivå!Q203</f>
        <v>us</v>
      </c>
      <c r="P204" s="16">
        <f>pivå!R203</f>
        <v>50</v>
      </c>
      <c r="Q204" s="16">
        <f>pivå!S203</f>
        <v>50.691200000000002</v>
      </c>
      <c r="R204" s="16">
        <f>pivå!T203</f>
        <v>59.090899999999998</v>
      </c>
      <c r="S204" s="16">
        <f>pivå!U203</f>
        <v>55.309699999999999</v>
      </c>
      <c r="T204" s="16">
        <f>pivå!V203</f>
        <v>70.588200000000001</v>
      </c>
      <c r="U204" s="16">
        <f>pivå!W203</f>
        <v>56</v>
      </c>
      <c r="V204" s="16">
        <f>pivå!X203</f>
        <v>54.166699999999999</v>
      </c>
      <c r="W204" s="16">
        <f>pivå!Y203</f>
        <v>72.549000000000007</v>
      </c>
      <c r="X204" s="16">
        <f>pivå!Z203</f>
        <v>26.923100000000002</v>
      </c>
      <c r="Y204" s="40" t="str">
        <f>pivå!AA203</f>
        <v>us</v>
      </c>
      <c r="Z204" s="40" t="str">
        <f>pivå!AB203</f>
        <v>us</v>
      </c>
      <c r="AA204" s="16">
        <f>pivå!AC203</f>
        <v>17.142900000000001</v>
      </c>
      <c r="AB204" s="141" t="str">
        <f>pivå!AD203</f>
        <v>us</v>
      </c>
      <c r="AC204" s="149"/>
      <c r="AD204" s="154" t="e">
        <f>IF(Pilar!$B204=1,IF(pivå!AE203&gt;Tidigare_värde!AE203,-1,1),IF(pivå!AE203&lt;Tidigare_värde!AE203,-1,1))*((Tidigare_värde!AE203+1)/(Tidigare_värde!AE203+1))*((pivå!AE203+1)/(pivå!AE203+1))</f>
        <v>#VALUE!</v>
      </c>
      <c r="AE204" s="153" t="e">
        <f>IF(Pilar!$B204=1,IF(pivå!J203&gt;Tidigare_värde!J203,-1,1),IF(pivå!J203&lt;Tidigare_värde!J203,-1,1))*((Tidigare_värde!J203+1)/(Tidigare_värde!J203+1))*((pivå!J203+1)/(pivå!J203+1))</f>
        <v>#VALUE!</v>
      </c>
      <c r="AF204" s="153" t="e">
        <f>IF(Pilar!$B204=1,IF(pivå!K203&gt;Tidigare_värde!K203,-1,1),IF(pivå!K203&lt;Tidigare_värde!K203,-1,1))*((Tidigare_värde!K203+1)/(Tidigare_värde!K203+1))*((pivå!K203+1)/(pivå!K203+1))</f>
        <v>#VALUE!</v>
      </c>
      <c r="AG204" s="153" t="e">
        <f>IF(Pilar!$B204=1,IF(pivå!L203&gt;Tidigare_värde!L203,-1,1),IF(pivå!L203&lt;Tidigare_värde!L203,-1,1))*((Tidigare_värde!L203+1)/(Tidigare_värde!L203+1))*((pivå!L203+1)/(pivå!L203+1))</f>
        <v>#VALUE!</v>
      </c>
      <c r="AH204" s="153" t="e">
        <f>IF(Pilar!$B204=1,IF(pivå!M203&gt;Tidigare_värde!M203,-1,1),IF(pivå!M203&lt;Tidigare_värde!M203,-1,1))*((Tidigare_värde!M203+1)/(Tidigare_värde!M203+1))*((pivå!M203+1)/(pivå!M203+1))</f>
        <v>#VALUE!</v>
      </c>
      <c r="AI204" s="153" t="e">
        <f>IF(Pilar!$B204=1,IF(pivå!N203&gt;Tidigare_värde!N203,-1,1),IF(pivå!N203&lt;Tidigare_värde!N203,-1,1))*((Tidigare_värde!N203+1)/(Tidigare_värde!N203+1))*((pivå!N203+1)/(pivå!N203+1))</f>
        <v>#VALUE!</v>
      </c>
      <c r="AJ204" s="153" t="e">
        <f>IF(Pilar!$B204=1,IF(pivå!O203&gt;Tidigare_värde!O203,-1,1),IF(pivå!O203&lt;Tidigare_värde!O203,-1,1))*((Tidigare_värde!O203+1)/(Tidigare_värde!O203+1))*((pivå!O203+1)/(pivå!O203+1))</f>
        <v>#VALUE!</v>
      </c>
      <c r="AK204" s="153" t="e">
        <f>IF(Pilar!$B204=1,IF(pivå!P203&gt;Tidigare_värde!P203,-1,1),IF(pivå!P203&lt;Tidigare_värde!P203,-1,1))*((Tidigare_värde!P203+1)/(Tidigare_värde!P203+1))*((pivå!P203+1)/(pivå!P203+1))</f>
        <v>#VALUE!</v>
      </c>
      <c r="AL204" s="153" t="e">
        <f>IF(Pilar!$B204=1,IF(pivå!Q203&gt;Tidigare_värde!Q203,-1,1),IF(pivå!Q203&lt;Tidigare_värde!Q203,-1,1))*((Tidigare_värde!Q203+1)/(Tidigare_värde!Q203+1))*((pivå!Q203+1)/(pivå!Q203+1))</f>
        <v>#VALUE!</v>
      </c>
      <c r="AM204" s="153" t="e">
        <f>IF(Pilar!$B204=1,IF(pivå!R203&gt;Tidigare_värde!R203,-1,1),IF(pivå!R203&lt;Tidigare_värde!R203,-1,1))*((Tidigare_värde!R203+1)/(Tidigare_värde!R203+1))*((pivå!R203+1)/(pivå!R203+1))</f>
        <v>#VALUE!</v>
      </c>
      <c r="AN204" s="153" t="e">
        <f>IF(Pilar!$B204=1,IF(pivå!S203&gt;Tidigare_värde!S203,-1,1),IF(pivå!S203&lt;Tidigare_värde!S203,-1,1))*((Tidigare_värde!S203+1)/(Tidigare_värde!S203+1))*((pivå!S203+1)/(pivå!S203+1))</f>
        <v>#VALUE!</v>
      </c>
      <c r="AO204" s="153" t="e">
        <f>IF(Pilar!$B204=1,IF(pivå!T203&gt;Tidigare_värde!T203,-1,1),IF(pivå!T203&lt;Tidigare_värde!T203,-1,1))*((Tidigare_värde!T203+1)/(Tidigare_värde!T203+1))*((pivå!T203+1)/(pivå!T203+1))</f>
        <v>#VALUE!</v>
      </c>
      <c r="AP204" s="153" t="e">
        <f>IF(Pilar!$B204=1,IF(pivå!U203&gt;Tidigare_värde!U203,-1,1),IF(pivå!U203&lt;Tidigare_värde!U203,-1,1))*((Tidigare_värde!U203+1)/(Tidigare_värde!U203+1))*((pivå!U203+1)/(pivå!U203+1))</f>
        <v>#VALUE!</v>
      </c>
      <c r="AQ204" s="153" t="e">
        <f>IF(Pilar!$B204=1,IF(pivå!V203&gt;Tidigare_värde!V203,-1,1),IF(pivå!V203&lt;Tidigare_värde!V203,-1,1))*((Tidigare_värde!V203+1)/(Tidigare_värde!V203+1))*((pivå!V203+1)/(pivå!V203+1))</f>
        <v>#VALUE!</v>
      </c>
      <c r="AR204" s="153" t="e">
        <f>IF(Pilar!$B204=1,IF(pivå!W203&gt;Tidigare_värde!W203,-1,1),IF(pivå!W203&lt;Tidigare_värde!W203,-1,1))*((Tidigare_värde!W203+1)/(Tidigare_värde!W203+1))*((pivå!W203+1)/(pivå!W203+1))</f>
        <v>#VALUE!</v>
      </c>
      <c r="AS204" s="153" t="e">
        <f>IF(Pilar!$B204=1,IF(pivå!X203&gt;Tidigare_värde!X203,-1,1),IF(pivå!X203&lt;Tidigare_värde!X203,-1,1))*((Tidigare_värde!X203+1)/(Tidigare_värde!X203+1))*((pivå!X203+1)/(pivå!X203+1))</f>
        <v>#VALUE!</v>
      </c>
      <c r="AT204" s="153" t="e">
        <f>IF(Pilar!$B204=1,IF(pivå!Y203&gt;Tidigare_värde!Y203,-1,1),IF(pivå!Y203&lt;Tidigare_värde!Y203,-1,1))*((Tidigare_värde!Y203+1)/(Tidigare_värde!Y203+1))*((pivå!Y203+1)/(pivå!Y203+1))</f>
        <v>#VALUE!</v>
      </c>
      <c r="AU204" s="153" t="e">
        <f>IF(Pilar!$B204=1,IF(pivå!Z203&gt;Tidigare_värde!Z203,-1,1),IF(pivå!Z203&lt;Tidigare_värde!Z203,-1,1))*((Tidigare_värde!Z203+1)/(Tidigare_värde!Z203+1))*((pivå!Z203+1)/(pivå!Z203+1))</f>
        <v>#VALUE!</v>
      </c>
      <c r="AV204" s="153" t="e">
        <f>IF(Pilar!$B204=1,IF(pivå!AA203&gt;Tidigare_värde!AA203,-1,1),IF(pivå!AA203&lt;Tidigare_värde!AA203,-1,1))*((Tidigare_värde!AA203+1)/(Tidigare_värde!AA203+1))*((pivå!AA203+1)/(pivå!AA203+1))</f>
        <v>#VALUE!</v>
      </c>
      <c r="AW204" s="153" t="e">
        <f>IF(Pilar!$B204=1,IF(pivå!AB203&gt;Tidigare_värde!AB203,-1,1),IF(pivå!AB203&lt;Tidigare_värde!AB203,-1,1))*((Tidigare_värde!AB203+1)/(Tidigare_värde!AB203+1))*((pivå!AB203+1)/(pivå!AB203+1))</f>
        <v>#VALUE!</v>
      </c>
      <c r="AX204" s="153" t="e">
        <f>IF(Pilar!$B204=1,IF(pivå!AC203&gt;Tidigare_värde!AC203,-1,1),IF(pivå!AC203&lt;Tidigare_värde!AC203,-1,1))*((Tidigare_värde!AC203+1)/(Tidigare_värde!AC203+1))*((pivå!AC203+1)/(pivå!AC203+1))</f>
        <v>#VALUE!</v>
      </c>
      <c r="AY204" s="153" t="e">
        <f>IF(Pilar!$B204=1,IF(pivå!AD203&gt;Tidigare_värde!AD203,-1,1),IF(pivå!AD203&lt;Tidigare_värde!AD203,-1,1))*((Tidigare_värde!AD203+1)/(Tidigare_värde!AD203+1))*((pivå!AD203+1)/(pivå!AD203+1))</f>
        <v>#VALUE!</v>
      </c>
      <c r="AZ204" s="25"/>
      <c r="BA204" s="25"/>
      <c r="BB204" s="25"/>
      <c r="BC204" s="25"/>
      <c r="BD204" s="25"/>
      <c r="BE204" s="25"/>
      <c r="BF204" s="25"/>
      <c r="BG204" s="18">
        <f t="shared" si="31"/>
        <v>59.090899999999998</v>
      </c>
      <c r="BH204" s="18" t="e">
        <f t="shared" si="32"/>
        <v>#DIV/0!</v>
      </c>
      <c r="BI204" s="19">
        <f t="shared" si="30"/>
        <v>71.428600000000003</v>
      </c>
      <c r="BJ204" s="19">
        <f t="shared" si="33"/>
        <v>41.176499999999997</v>
      </c>
      <c r="BK204" s="20"/>
      <c r="BL204" s="20"/>
      <c r="BM204" s="21">
        <f t="shared" si="35"/>
        <v>83.018900000000002</v>
      </c>
      <c r="BN204" s="22">
        <f t="shared" si="36"/>
        <v>15.1515</v>
      </c>
    </row>
    <row r="205" spans="1:66" ht="10.5" customHeight="1">
      <c r="A205" s="116">
        <f t="shared" si="34"/>
        <v>7.0668421052631585</v>
      </c>
      <c r="B205" s="105">
        <f>pivå!I204</f>
        <v>1</v>
      </c>
      <c r="C205" s="120" t="str">
        <f>pivå!G204</f>
        <v>Ny</v>
      </c>
      <c r="D205" s="103">
        <f>pivå!C204</f>
        <v>0</v>
      </c>
      <c r="E205" s="112">
        <f>pivå!D204</f>
        <v>104</v>
      </c>
      <c r="F205" s="15" t="str">
        <f>pivå!F204</f>
        <v>Döda eller amputerade efter operation av kärlförträngning i ben</v>
      </c>
      <c r="G205" s="31">
        <f>pivå!AE204</f>
        <v>7.4</v>
      </c>
      <c r="H205" s="16">
        <f>pivå!J204</f>
        <v>5.04</v>
      </c>
      <c r="I205" s="16">
        <f>pivå!K204</f>
        <v>3.64</v>
      </c>
      <c r="J205" s="16">
        <f>pivå!L204</f>
        <v>14.29</v>
      </c>
      <c r="K205" s="16">
        <f>pivå!M204</f>
        <v>7</v>
      </c>
      <c r="L205" s="16">
        <f>pivå!N204</f>
        <v>1.1200000000000001</v>
      </c>
      <c r="M205" s="16">
        <f>pivå!O204</f>
        <v>3.45</v>
      </c>
      <c r="N205" s="16">
        <f>pivå!P204</f>
        <v>9.3800000000000008</v>
      </c>
      <c r="O205" s="40" t="str">
        <f>pivå!Q204</f>
        <v>us</v>
      </c>
      <c r="P205" s="16">
        <f>pivå!R204</f>
        <v>6.9</v>
      </c>
      <c r="Q205" s="16">
        <f>pivå!S204</f>
        <v>7.66</v>
      </c>
      <c r="R205" s="16">
        <f>pivå!T204</f>
        <v>16</v>
      </c>
      <c r="S205" s="16">
        <f>pivå!U204</f>
        <v>10.49</v>
      </c>
      <c r="T205" s="16">
        <f>pivå!V204</f>
        <v>11.9</v>
      </c>
      <c r="U205" s="16">
        <f>pivå!W204</f>
        <v>5.13</v>
      </c>
      <c r="V205" s="16">
        <f>pivå!X204</f>
        <v>2.78</v>
      </c>
      <c r="W205" s="16">
        <f>pivå!Y204</f>
        <v>8</v>
      </c>
      <c r="X205" s="16">
        <f>pivå!Z204</f>
        <v>5.26</v>
      </c>
      <c r="Y205" s="16">
        <f>pivå!AA204</f>
        <v>7.14</v>
      </c>
      <c r="Z205" s="16">
        <f>pivå!AB204</f>
        <v>9.09</v>
      </c>
      <c r="AA205" s="16">
        <f>pivå!AC204</f>
        <v>0</v>
      </c>
      <c r="AB205" s="141" t="str">
        <f>pivå!AD204</f>
        <v>us</v>
      </c>
      <c r="AC205" s="149"/>
      <c r="AD205" s="154" t="e">
        <f>IF(Pilar!$B205=1,IF(pivå!AE204&gt;Tidigare_värde!AE204,-1,1),IF(pivå!AE204&lt;Tidigare_värde!AE204,-1,1))*((Tidigare_värde!AE204+1)/(Tidigare_värde!AE204+1))*((pivå!AE204+1)/(pivå!AE204+1))</f>
        <v>#VALUE!</v>
      </c>
      <c r="AE205" s="153" t="e">
        <f>IF(Pilar!$B205=1,IF(pivå!J204&gt;Tidigare_värde!J204,-1,1),IF(pivå!J204&lt;Tidigare_värde!J204,-1,1))*((Tidigare_värde!J204+1)/(Tidigare_värde!J204+1))*((pivå!J204+1)/(pivå!J204+1))</f>
        <v>#VALUE!</v>
      </c>
      <c r="AF205" s="153" t="e">
        <f>IF(Pilar!$B205=1,IF(pivå!K204&gt;Tidigare_värde!K204,-1,1),IF(pivå!K204&lt;Tidigare_värde!K204,-1,1))*((Tidigare_värde!K204+1)/(Tidigare_värde!K204+1))*((pivå!K204+1)/(pivå!K204+1))</f>
        <v>#VALUE!</v>
      </c>
      <c r="AG205" s="153" t="e">
        <f>IF(Pilar!$B205=1,IF(pivå!L204&gt;Tidigare_värde!L204,-1,1),IF(pivå!L204&lt;Tidigare_värde!L204,-1,1))*((Tidigare_värde!L204+1)/(Tidigare_värde!L204+1))*((pivå!L204+1)/(pivå!L204+1))</f>
        <v>#VALUE!</v>
      </c>
      <c r="AH205" s="153" t="e">
        <f>IF(Pilar!$B205=1,IF(pivå!M204&gt;Tidigare_värde!M204,-1,1),IF(pivå!M204&lt;Tidigare_värde!M204,-1,1))*((Tidigare_värde!M204+1)/(Tidigare_värde!M204+1))*((pivå!M204+1)/(pivå!M204+1))</f>
        <v>#VALUE!</v>
      </c>
      <c r="AI205" s="153" t="e">
        <f>IF(Pilar!$B205=1,IF(pivå!N204&gt;Tidigare_värde!N204,-1,1),IF(pivå!N204&lt;Tidigare_värde!N204,-1,1))*((Tidigare_värde!N204+1)/(Tidigare_värde!N204+1))*((pivå!N204+1)/(pivå!N204+1))</f>
        <v>#VALUE!</v>
      </c>
      <c r="AJ205" s="153" t="e">
        <f>IF(Pilar!$B205=1,IF(pivå!O204&gt;Tidigare_värde!O204,-1,1),IF(pivå!O204&lt;Tidigare_värde!O204,-1,1))*((Tidigare_värde!O204+1)/(Tidigare_värde!O204+1))*((pivå!O204+1)/(pivå!O204+1))</f>
        <v>#VALUE!</v>
      </c>
      <c r="AK205" s="153" t="e">
        <f>IF(Pilar!$B205=1,IF(pivå!P204&gt;Tidigare_värde!P204,-1,1),IF(pivå!P204&lt;Tidigare_värde!P204,-1,1))*((Tidigare_värde!P204+1)/(Tidigare_värde!P204+1))*((pivå!P204+1)/(pivå!P204+1))</f>
        <v>#VALUE!</v>
      </c>
      <c r="AL205" s="153" t="e">
        <f>IF(Pilar!$B205=1,IF(pivå!Q204&gt;Tidigare_värde!Q204,-1,1),IF(pivå!Q204&lt;Tidigare_värde!Q204,-1,1))*((Tidigare_värde!Q204+1)/(Tidigare_värde!Q204+1))*((pivå!Q204+1)/(pivå!Q204+1))</f>
        <v>#VALUE!</v>
      </c>
      <c r="AM205" s="153" t="e">
        <f>IF(Pilar!$B205=1,IF(pivå!R204&gt;Tidigare_värde!R204,-1,1),IF(pivå!R204&lt;Tidigare_värde!R204,-1,1))*((Tidigare_värde!R204+1)/(Tidigare_värde!R204+1))*((pivå!R204+1)/(pivå!R204+1))</f>
        <v>#VALUE!</v>
      </c>
      <c r="AN205" s="153" t="e">
        <f>IF(Pilar!$B205=1,IF(pivå!S204&gt;Tidigare_värde!S204,-1,1),IF(pivå!S204&lt;Tidigare_värde!S204,-1,1))*((Tidigare_värde!S204+1)/(Tidigare_värde!S204+1))*((pivå!S204+1)/(pivå!S204+1))</f>
        <v>#VALUE!</v>
      </c>
      <c r="AO205" s="153" t="e">
        <f>IF(Pilar!$B205=1,IF(pivå!T204&gt;Tidigare_värde!T204,-1,1),IF(pivå!T204&lt;Tidigare_värde!T204,-1,1))*((Tidigare_värde!T204+1)/(Tidigare_värde!T204+1))*((pivå!T204+1)/(pivå!T204+1))</f>
        <v>#VALUE!</v>
      </c>
      <c r="AP205" s="153" t="e">
        <f>IF(Pilar!$B205=1,IF(pivå!U204&gt;Tidigare_värde!U204,-1,1),IF(pivå!U204&lt;Tidigare_värde!U204,-1,1))*((Tidigare_värde!U204+1)/(Tidigare_värde!U204+1))*((pivå!U204+1)/(pivå!U204+1))</f>
        <v>#VALUE!</v>
      </c>
      <c r="AQ205" s="153" t="e">
        <f>IF(Pilar!$B205=1,IF(pivå!V204&gt;Tidigare_värde!V204,-1,1),IF(pivå!V204&lt;Tidigare_värde!V204,-1,1))*((Tidigare_värde!V204+1)/(Tidigare_värde!V204+1))*((pivå!V204+1)/(pivå!V204+1))</f>
        <v>#VALUE!</v>
      </c>
      <c r="AR205" s="153" t="e">
        <f>IF(Pilar!$B205=1,IF(pivå!W204&gt;Tidigare_värde!W204,-1,1),IF(pivå!W204&lt;Tidigare_värde!W204,-1,1))*((Tidigare_värde!W204+1)/(Tidigare_värde!W204+1))*((pivå!W204+1)/(pivå!W204+1))</f>
        <v>#VALUE!</v>
      </c>
      <c r="AS205" s="153" t="e">
        <f>IF(Pilar!$B205=1,IF(pivå!X204&gt;Tidigare_värde!X204,-1,1),IF(pivå!X204&lt;Tidigare_värde!X204,-1,1))*((Tidigare_värde!X204+1)/(Tidigare_värde!X204+1))*((pivå!X204+1)/(pivå!X204+1))</f>
        <v>#VALUE!</v>
      </c>
      <c r="AT205" s="153" t="e">
        <f>IF(Pilar!$B205=1,IF(pivå!Y204&gt;Tidigare_värde!Y204,-1,1),IF(pivå!Y204&lt;Tidigare_värde!Y204,-1,1))*((Tidigare_värde!Y204+1)/(Tidigare_värde!Y204+1))*((pivå!Y204+1)/(pivå!Y204+1))</f>
        <v>#VALUE!</v>
      </c>
      <c r="AU205" s="153" t="e">
        <f>IF(Pilar!$B205=1,IF(pivå!Z204&gt;Tidigare_värde!Z204,-1,1),IF(pivå!Z204&lt;Tidigare_värde!Z204,-1,1))*((Tidigare_värde!Z204+1)/(Tidigare_värde!Z204+1))*((pivå!Z204+1)/(pivå!Z204+1))</f>
        <v>#VALUE!</v>
      </c>
      <c r="AV205" s="153" t="e">
        <f>IF(Pilar!$B205=1,IF(pivå!AA204&gt;Tidigare_värde!AA204,-1,1),IF(pivå!AA204&lt;Tidigare_värde!AA204,-1,1))*((Tidigare_värde!AA204+1)/(Tidigare_värde!AA204+1))*((pivå!AA204+1)/(pivå!AA204+1))</f>
        <v>#VALUE!</v>
      </c>
      <c r="AW205" s="153" t="e">
        <f>IF(Pilar!$B205=1,IF(pivå!AB204&gt;Tidigare_värde!AB204,-1,1),IF(pivå!AB204&lt;Tidigare_värde!AB204,-1,1))*((Tidigare_värde!AB204+1)/(Tidigare_värde!AB204+1))*((pivå!AB204+1)/(pivå!AB204+1))</f>
        <v>#VALUE!</v>
      </c>
      <c r="AX205" s="153" t="e">
        <f>IF(Pilar!$B205=1,IF(pivå!AC204&gt;Tidigare_värde!AC204,-1,1),IF(pivå!AC204&lt;Tidigare_värde!AC204,-1,1))*((Tidigare_värde!AC204+1)/(Tidigare_värde!AC204+1))*((pivå!AC204+1)/(pivå!AC204+1))</f>
        <v>#VALUE!</v>
      </c>
      <c r="AY205" s="153" t="e">
        <f>IF(Pilar!$B205=1,IF(pivå!AD204&gt;Tidigare_värde!AD204,-1,1),IF(pivå!AD204&lt;Tidigare_värde!AD204,-1,1))*((Tidigare_värde!AD204+1)/(Tidigare_värde!AD204+1))*((pivå!AD204+1)/(pivå!AD204+1))</f>
        <v>#VALUE!</v>
      </c>
      <c r="AZ205" s="25"/>
      <c r="BA205" s="25"/>
      <c r="BB205" s="25"/>
      <c r="BC205" s="25"/>
      <c r="BD205" s="25"/>
      <c r="BE205" s="25"/>
      <c r="BF205" s="25"/>
      <c r="BG205" s="18" t="e">
        <f t="shared" si="31"/>
        <v>#DIV/0!</v>
      </c>
      <c r="BH205" s="18">
        <f t="shared" si="32"/>
        <v>5.13</v>
      </c>
      <c r="BI205" s="19">
        <f t="shared" si="30"/>
        <v>9.09</v>
      </c>
      <c r="BJ205" s="19">
        <f t="shared" si="33"/>
        <v>5.26</v>
      </c>
      <c r="BK205" s="20"/>
      <c r="BL205" s="20"/>
      <c r="BM205" s="21">
        <f t="shared" si="35"/>
        <v>16</v>
      </c>
      <c r="BN205" s="22">
        <f t="shared" si="36"/>
        <v>0</v>
      </c>
    </row>
    <row r="206" spans="1:66" ht="10.5" customHeight="1">
      <c r="A206" s="116">
        <f t="shared" si="34"/>
        <v>76.400000000000006</v>
      </c>
      <c r="B206" s="105">
        <f>pivå!I205</f>
        <v>0</v>
      </c>
      <c r="C206" s="120" t="str">
        <f>pivå!G205</f>
        <v>(tom)</v>
      </c>
      <c r="D206" s="103">
        <f>pivå!C205</f>
        <v>0</v>
      </c>
      <c r="E206" s="112">
        <f>pivå!D205</f>
        <v>106</v>
      </c>
      <c r="F206" s="15" t="str">
        <f>pivå!F205</f>
        <v xml:space="preserve">Patientrapporterat resultat av septumplastik </v>
      </c>
      <c r="G206" s="31">
        <f>pivå!AE205</f>
        <v>76</v>
      </c>
      <c r="H206" s="16">
        <f>pivå!J205</f>
        <v>90</v>
      </c>
      <c r="I206" s="16">
        <f>pivå!K205</f>
        <v>79</v>
      </c>
      <c r="J206" s="16">
        <f>pivå!L205</f>
        <v>87</v>
      </c>
      <c r="K206" s="16">
        <f>pivå!M205</f>
        <v>82</v>
      </c>
      <c r="L206" s="16">
        <f>pivå!N205</f>
        <v>70</v>
      </c>
      <c r="M206" s="16">
        <f>pivå!O205</f>
        <v>83</v>
      </c>
      <c r="N206" s="16">
        <f>pivå!P205</f>
        <v>64</v>
      </c>
      <c r="O206" s="39" t="str">
        <f>pivå!Q205</f>
        <v>us</v>
      </c>
      <c r="P206" s="16">
        <f>pivå!R205</f>
        <v>71</v>
      </c>
      <c r="Q206" s="16">
        <f>pivå!S205</f>
        <v>64</v>
      </c>
      <c r="R206" s="16">
        <f>pivå!T205</f>
        <v>79</v>
      </c>
      <c r="S206" s="16">
        <f>pivå!U205</f>
        <v>70</v>
      </c>
      <c r="T206" s="16">
        <f>pivå!V205</f>
        <v>73</v>
      </c>
      <c r="U206" s="16">
        <f>pivå!W205</f>
        <v>69</v>
      </c>
      <c r="V206" s="16">
        <f>pivå!X205</f>
        <v>83</v>
      </c>
      <c r="W206" s="16">
        <f>pivå!Y205</f>
        <v>87</v>
      </c>
      <c r="X206" s="16">
        <f>pivå!Z205</f>
        <v>76</v>
      </c>
      <c r="Y206" s="16">
        <f>pivå!AA205</f>
        <v>55</v>
      </c>
      <c r="Z206" s="16">
        <f>pivå!AB205</f>
        <v>75</v>
      </c>
      <c r="AA206" s="16">
        <f>pivå!AC205</f>
        <v>83</v>
      </c>
      <c r="AB206" s="136">
        <f>pivå!AD205</f>
        <v>88</v>
      </c>
      <c r="AC206" s="149"/>
      <c r="AD206" s="154" t="e">
        <f>IF(Pilar!$B206=1,IF(pivå!AE205&gt;Tidigare_värde!AE205,-1,1),IF(pivå!AE205&lt;Tidigare_värde!AE205,-1,1))*((Tidigare_värde!AE205+1)/(Tidigare_värde!AE205+1))*((pivå!AE205+1)/(pivå!AE205+1))</f>
        <v>#VALUE!</v>
      </c>
      <c r="AE206" s="153" t="e">
        <f>IF(Pilar!$B206=1,IF(pivå!J205&gt;Tidigare_värde!J205,-1,1),IF(pivå!J205&lt;Tidigare_värde!J205,-1,1))*((Tidigare_värde!J205+1)/(Tidigare_värde!J205+1))*((pivå!J205+1)/(pivå!J205+1))</f>
        <v>#VALUE!</v>
      </c>
      <c r="AF206" s="153" t="e">
        <f>IF(Pilar!$B206=1,IF(pivå!K205&gt;Tidigare_värde!K205,-1,1),IF(pivå!K205&lt;Tidigare_värde!K205,-1,1))*((Tidigare_värde!K205+1)/(Tidigare_värde!K205+1))*((pivå!K205+1)/(pivå!K205+1))</f>
        <v>#VALUE!</v>
      </c>
      <c r="AG206" s="153" t="e">
        <f>IF(Pilar!$B206=1,IF(pivå!L205&gt;Tidigare_värde!L205,-1,1),IF(pivå!L205&lt;Tidigare_värde!L205,-1,1))*((Tidigare_värde!L205+1)/(Tidigare_värde!L205+1))*((pivå!L205+1)/(pivå!L205+1))</f>
        <v>#VALUE!</v>
      </c>
      <c r="AH206" s="153" t="e">
        <f>IF(Pilar!$B206=1,IF(pivå!M205&gt;Tidigare_värde!M205,-1,1),IF(pivå!M205&lt;Tidigare_värde!M205,-1,1))*((Tidigare_värde!M205+1)/(Tidigare_värde!M205+1))*((pivå!M205+1)/(pivå!M205+1))</f>
        <v>#VALUE!</v>
      </c>
      <c r="AI206" s="153" t="e">
        <f>IF(Pilar!$B206=1,IF(pivå!N205&gt;Tidigare_värde!N205,-1,1),IF(pivå!N205&lt;Tidigare_värde!N205,-1,1))*((Tidigare_värde!N205+1)/(Tidigare_värde!N205+1))*((pivå!N205+1)/(pivå!N205+1))</f>
        <v>#VALUE!</v>
      </c>
      <c r="AJ206" s="153" t="e">
        <f>IF(Pilar!$B206=1,IF(pivå!O205&gt;Tidigare_värde!O205,-1,1),IF(pivå!O205&lt;Tidigare_värde!O205,-1,1))*((Tidigare_värde!O205+1)/(Tidigare_värde!O205+1))*((pivå!O205+1)/(pivå!O205+1))</f>
        <v>#VALUE!</v>
      </c>
      <c r="AK206" s="153" t="e">
        <f>IF(Pilar!$B206=1,IF(pivå!P205&gt;Tidigare_värde!P205,-1,1),IF(pivå!P205&lt;Tidigare_värde!P205,-1,1))*((Tidigare_värde!P205+1)/(Tidigare_värde!P205+1))*((pivå!P205+1)/(pivå!P205+1))</f>
        <v>#VALUE!</v>
      </c>
      <c r="AL206" s="153" t="e">
        <f>IF(Pilar!$B206=1,IF(pivå!Q205&gt;Tidigare_värde!Q205,-1,1),IF(pivå!Q205&lt;Tidigare_värde!Q205,-1,1))*((Tidigare_värde!Q205+1)/(Tidigare_värde!Q205+1))*((pivå!Q205+1)/(pivå!Q205+1))</f>
        <v>#VALUE!</v>
      </c>
      <c r="AM206" s="153" t="e">
        <f>IF(Pilar!$B206=1,IF(pivå!R205&gt;Tidigare_värde!R205,-1,1),IF(pivå!R205&lt;Tidigare_värde!R205,-1,1))*((Tidigare_värde!R205+1)/(Tidigare_värde!R205+1))*((pivå!R205+1)/(pivå!R205+1))</f>
        <v>#VALUE!</v>
      </c>
      <c r="AN206" s="153" t="e">
        <f>IF(Pilar!$B206=1,IF(pivå!S205&gt;Tidigare_värde!S205,-1,1),IF(pivå!S205&lt;Tidigare_värde!S205,-1,1))*((Tidigare_värde!S205+1)/(Tidigare_värde!S205+1))*((pivå!S205+1)/(pivå!S205+1))</f>
        <v>#VALUE!</v>
      </c>
      <c r="AO206" s="153" t="e">
        <f>IF(Pilar!$B206=1,IF(pivå!T205&gt;Tidigare_värde!T205,-1,1),IF(pivå!T205&lt;Tidigare_värde!T205,-1,1))*((Tidigare_värde!T205+1)/(Tidigare_värde!T205+1))*((pivå!T205+1)/(pivå!T205+1))</f>
        <v>#VALUE!</v>
      </c>
      <c r="AP206" s="153" t="e">
        <f>IF(Pilar!$B206=1,IF(pivå!U205&gt;Tidigare_värde!U205,-1,1),IF(pivå!U205&lt;Tidigare_värde!U205,-1,1))*((Tidigare_värde!U205+1)/(Tidigare_värde!U205+1))*((pivå!U205+1)/(pivå!U205+1))</f>
        <v>#VALUE!</v>
      </c>
      <c r="AQ206" s="153" t="e">
        <f>IF(Pilar!$B206=1,IF(pivå!V205&gt;Tidigare_värde!V205,-1,1),IF(pivå!V205&lt;Tidigare_värde!V205,-1,1))*((Tidigare_värde!V205+1)/(Tidigare_värde!V205+1))*((pivå!V205+1)/(pivå!V205+1))</f>
        <v>#VALUE!</v>
      </c>
      <c r="AR206" s="153" t="e">
        <f>IF(Pilar!$B206=1,IF(pivå!W205&gt;Tidigare_värde!W205,-1,1),IF(pivå!W205&lt;Tidigare_värde!W205,-1,1))*((Tidigare_värde!W205+1)/(Tidigare_värde!W205+1))*((pivå!W205+1)/(pivå!W205+1))</f>
        <v>#VALUE!</v>
      </c>
      <c r="AS206" s="153" t="e">
        <f>IF(Pilar!$B206=1,IF(pivå!X205&gt;Tidigare_värde!X205,-1,1),IF(pivå!X205&lt;Tidigare_värde!X205,-1,1))*((Tidigare_värde!X205+1)/(Tidigare_värde!X205+1))*((pivå!X205+1)/(pivå!X205+1))</f>
        <v>#VALUE!</v>
      </c>
      <c r="AT206" s="153" t="e">
        <f>IF(Pilar!$B206=1,IF(pivå!Y205&gt;Tidigare_värde!Y205,-1,1),IF(pivå!Y205&lt;Tidigare_värde!Y205,-1,1))*((Tidigare_värde!Y205+1)/(Tidigare_värde!Y205+1))*((pivå!Y205+1)/(pivå!Y205+1))</f>
        <v>#VALUE!</v>
      </c>
      <c r="AU206" s="153" t="e">
        <f>IF(Pilar!$B206=1,IF(pivå!Z205&gt;Tidigare_värde!Z205,-1,1),IF(pivå!Z205&lt;Tidigare_värde!Z205,-1,1))*((Tidigare_värde!Z205+1)/(Tidigare_värde!Z205+1))*((pivå!Z205+1)/(pivå!Z205+1))</f>
        <v>#VALUE!</v>
      </c>
      <c r="AV206" s="153" t="e">
        <f>IF(Pilar!$B206=1,IF(pivå!AA205&gt;Tidigare_värde!AA205,-1,1),IF(pivå!AA205&lt;Tidigare_värde!AA205,-1,1))*((Tidigare_värde!AA205+1)/(Tidigare_värde!AA205+1))*((pivå!AA205+1)/(pivå!AA205+1))</f>
        <v>#VALUE!</v>
      </c>
      <c r="AW206" s="153" t="e">
        <f>IF(Pilar!$B206=1,IF(pivå!AB205&gt;Tidigare_värde!AB205,-1,1),IF(pivå!AB205&lt;Tidigare_värde!AB205,-1,1))*((Tidigare_värde!AB205+1)/(Tidigare_värde!AB205+1))*((pivå!AB205+1)/(pivå!AB205+1))</f>
        <v>#VALUE!</v>
      </c>
      <c r="AX206" s="153" t="e">
        <f>IF(Pilar!$B206=1,IF(pivå!AC205&gt;Tidigare_värde!AC205,-1,1),IF(pivå!AC205&lt;Tidigare_värde!AC205,-1,1))*((Tidigare_värde!AC205+1)/(Tidigare_värde!AC205+1))*((pivå!AC205+1)/(pivå!AC205+1))</f>
        <v>#VALUE!</v>
      </c>
      <c r="AY206" s="153" t="e">
        <f>IF(Pilar!$B206=1,IF(pivå!AD205&gt;Tidigare_värde!AD205,-1,1),IF(pivå!AD205&lt;Tidigare_värde!AD205,-1,1))*((Tidigare_värde!AD205+1)/(Tidigare_värde!AD205+1))*((pivå!AD205+1)/(pivå!AD205+1))</f>
        <v>#VALUE!</v>
      </c>
      <c r="AZ206" s="25"/>
      <c r="BA206" s="25"/>
      <c r="BB206" s="25"/>
      <c r="BC206" s="25"/>
      <c r="BD206" s="25"/>
      <c r="BE206" s="25"/>
      <c r="BF206" s="25"/>
      <c r="BG206" s="18">
        <f t="shared" si="31"/>
        <v>83</v>
      </c>
      <c r="BH206" s="18" t="e">
        <f t="shared" si="32"/>
        <v>#DIV/0!</v>
      </c>
      <c r="BI206" s="19">
        <f t="shared" si="30"/>
        <v>83</v>
      </c>
      <c r="BJ206" s="19">
        <f t="shared" si="33"/>
        <v>71</v>
      </c>
      <c r="BK206" s="20"/>
      <c r="BL206" s="20"/>
      <c r="BM206" s="21">
        <f t="shared" si="35"/>
        <v>90</v>
      </c>
      <c r="BN206" s="22">
        <f t="shared" si="36"/>
        <v>55</v>
      </c>
    </row>
    <row r="207" spans="1:66" ht="10.5" customHeight="1">
      <c r="A207" s="116">
        <f t="shared" si="34"/>
        <v>23.087700000000002</v>
      </c>
      <c r="B207" s="105">
        <f>pivå!I206</f>
        <v>1</v>
      </c>
      <c r="C207" s="120" t="str">
        <f>pivå!G206</f>
        <v>(tom)</v>
      </c>
      <c r="D207" s="103">
        <f>pivå!C206</f>
        <v>0</v>
      </c>
      <c r="E207" s="112">
        <f>pivå!D206</f>
        <v>107</v>
      </c>
      <c r="F207" s="15" t="str">
        <f>pivå!F206</f>
        <v>Synfel vid kataraktoperation. Kvinnor</v>
      </c>
      <c r="G207" s="31">
        <f>pivå!AE206</f>
        <v>22.552600000000002</v>
      </c>
      <c r="H207" s="16">
        <f>pivå!J206</f>
        <v>20.1812</v>
      </c>
      <c r="I207" s="16">
        <f>pivå!K206</f>
        <v>19.7774</v>
      </c>
      <c r="J207" s="16">
        <f>pivå!L206</f>
        <v>25.404599999999999</v>
      </c>
      <c r="K207" s="16">
        <f>pivå!M206</f>
        <v>24.215499999999999</v>
      </c>
      <c r="L207" s="16">
        <f>pivå!N206</f>
        <v>20.412800000000001</v>
      </c>
      <c r="M207" s="16">
        <f>pivå!O206</f>
        <v>22.254899999999999</v>
      </c>
      <c r="N207" s="16">
        <f>pivå!P206</f>
        <v>24.937000000000001</v>
      </c>
      <c r="O207" s="16">
        <f>pivå!Q206</f>
        <v>24.7104</v>
      </c>
      <c r="P207" s="16">
        <f>pivå!R206</f>
        <v>14.586499999999999</v>
      </c>
      <c r="Q207" s="16">
        <f>pivå!S206</f>
        <v>23.250800000000002</v>
      </c>
      <c r="R207" s="16">
        <f>pivå!T206</f>
        <v>24.618200000000002</v>
      </c>
      <c r="S207" s="16">
        <f>pivå!U206</f>
        <v>22.298500000000001</v>
      </c>
      <c r="T207" s="16">
        <f>pivå!V206</f>
        <v>28.707000000000001</v>
      </c>
      <c r="U207" s="16">
        <f>pivå!W206</f>
        <v>23.7105</v>
      </c>
      <c r="V207" s="16">
        <f>pivå!X206</f>
        <v>15.039099999999999</v>
      </c>
      <c r="W207" s="16">
        <f>pivå!Y206</f>
        <v>23.4192</v>
      </c>
      <c r="X207" s="16">
        <f>pivå!Z206</f>
        <v>30.2273</v>
      </c>
      <c r="Y207" s="16">
        <f>pivå!AA206</f>
        <v>25.063700000000001</v>
      </c>
      <c r="Z207" s="16">
        <f>pivå!AB206</f>
        <v>26.589600000000001</v>
      </c>
      <c r="AA207" s="16">
        <f>pivå!AC206</f>
        <v>22.409600000000001</v>
      </c>
      <c r="AB207" s="136">
        <f>pivå!AD206</f>
        <v>23.027899999999999</v>
      </c>
      <c r="AC207" s="149"/>
      <c r="AD207" s="154" t="e">
        <f>IF(Pilar!$B207=1,IF(pivå!AE206&gt;Tidigare_värde!AE206,-1,1),IF(pivå!AE206&lt;Tidigare_värde!AE206,-1,1))*((Tidigare_värde!AE206+1)/(Tidigare_värde!AE206+1))*((pivå!AE206+1)/(pivå!AE206+1))</f>
        <v>#VALUE!</v>
      </c>
      <c r="AE207" s="153" t="e">
        <f>IF(Pilar!$B207=1,IF(pivå!J206&gt;Tidigare_värde!J206,-1,1),IF(pivå!J206&lt;Tidigare_värde!J206,-1,1))*((Tidigare_värde!J206+1)/(Tidigare_värde!J206+1))*((pivå!J206+1)/(pivå!J206+1))</f>
        <v>#VALUE!</v>
      </c>
      <c r="AF207" s="153" t="e">
        <f>IF(Pilar!$B207=1,IF(pivå!K206&gt;Tidigare_värde!K206,-1,1),IF(pivå!K206&lt;Tidigare_värde!K206,-1,1))*((Tidigare_värde!K206+1)/(Tidigare_värde!K206+1))*((pivå!K206+1)/(pivå!K206+1))</f>
        <v>#VALUE!</v>
      </c>
      <c r="AG207" s="153" t="e">
        <f>IF(Pilar!$B207=1,IF(pivå!L206&gt;Tidigare_värde!L206,-1,1),IF(pivå!L206&lt;Tidigare_värde!L206,-1,1))*((Tidigare_värde!L206+1)/(Tidigare_värde!L206+1))*((pivå!L206+1)/(pivå!L206+1))</f>
        <v>#VALUE!</v>
      </c>
      <c r="AH207" s="153" t="e">
        <f>IF(Pilar!$B207=1,IF(pivå!M206&gt;Tidigare_värde!M206,-1,1),IF(pivå!M206&lt;Tidigare_värde!M206,-1,1))*((Tidigare_värde!M206+1)/(Tidigare_värde!M206+1))*((pivå!M206+1)/(pivå!M206+1))</f>
        <v>#VALUE!</v>
      </c>
      <c r="AI207" s="153" t="e">
        <f>IF(Pilar!$B207=1,IF(pivå!N206&gt;Tidigare_värde!N206,-1,1),IF(pivå!N206&lt;Tidigare_värde!N206,-1,1))*((Tidigare_värde!N206+1)/(Tidigare_värde!N206+1))*((pivå!N206+1)/(pivå!N206+1))</f>
        <v>#VALUE!</v>
      </c>
      <c r="AJ207" s="153" t="e">
        <f>IF(Pilar!$B207=1,IF(pivå!O206&gt;Tidigare_värde!O206,-1,1),IF(pivå!O206&lt;Tidigare_värde!O206,-1,1))*((Tidigare_värde!O206+1)/(Tidigare_värde!O206+1))*((pivå!O206+1)/(pivå!O206+1))</f>
        <v>#VALUE!</v>
      </c>
      <c r="AK207" s="153" t="e">
        <f>IF(Pilar!$B207=1,IF(pivå!P206&gt;Tidigare_värde!P206,-1,1),IF(pivå!P206&lt;Tidigare_värde!P206,-1,1))*((Tidigare_värde!P206+1)/(Tidigare_värde!P206+1))*((pivå!P206+1)/(pivå!P206+1))</f>
        <v>#VALUE!</v>
      </c>
      <c r="AL207" s="153" t="e">
        <f>IF(Pilar!$B207=1,IF(pivå!Q206&gt;Tidigare_värde!Q206,-1,1),IF(pivå!Q206&lt;Tidigare_värde!Q206,-1,1))*((Tidigare_värde!Q206+1)/(Tidigare_värde!Q206+1))*((pivå!Q206+1)/(pivå!Q206+1))</f>
        <v>#VALUE!</v>
      </c>
      <c r="AM207" s="153" t="e">
        <f>IF(Pilar!$B207=1,IF(pivå!R206&gt;Tidigare_värde!R206,-1,1),IF(pivå!R206&lt;Tidigare_värde!R206,-1,1))*((Tidigare_värde!R206+1)/(Tidigare_värde!R206+1))*((pivå!R206+1)/(pivå!R206+1))</f>
        <v>#VALUE!</v>
      </c>
      <c r="AN207" s="153" t="e">
        <f>IF(Pilar!$B207=1,IF(pivå!S206&gt;Tidigare_värde!S206,-1,1),IF(pivå!S206&lt;Tidigare_värde!S206,-1,1))*((Tidigare_värde!S206+1)/(Tidigare_värde!S206+1))*((pivå!S206+1)/(pivå!S206+1))</f>
        <v>#VALUE!</v>
      </c>
      <c r="AO207" s="153" t="e">
        <f>IF(Pilar!$B207=1,IF(pivå!T206&gt;Tidigare_värde!T206,-1,1),IF(pivå!T206&lt;Tidigare_värde!T206,-1,1))*((Tidigare_värde!T206+1)/(Tidigare_värde!T206+1))*((pivå!T206+1)/(pivå!T206+1))</f>
        <v>#VALUE!</v>
      </c>
      <c r="AP207" s="153" t="e">
        <f>IF(Pilar!$B207=1,IF(pivå!U206&gt;Tidigare_värde!U206,-1,1),IF(pivå!U206&lt;Tidigare_värde!U206,-1,1))*((Tidigare_värde!U206+1)/(Tidigare_värde!U206+1))*((pivå!U206+1)/(pivå!U206+1))</f>
        <v>#VALUE!</v>
      </c>
      <c r="AQ207" s="153" t="e">
        <f>IF(Pilar!$B207=1,IF(pivå!V206&gt;Tidigare_värde!V206,-1,1),IF(pivå!V206&lt;Tidigare_värde!V206,-1,1))*((Tidigare_värde!V206+1)/(Tidigare_värde!V206+1))*((pivå!V206+1)/(pivå!V206+1))</f>
        <v>#VALUE!</v>
      </c>
      <c r="AR207" s="153" t="e">
        <f>IF(Pilar!$B207=1,IF(pivå!W206&gt;Tidigare_värde!W206,-1,1),IF(pivå!W206&lt;Tidigare_värde!W206,-1,1))*((Tidigare_värde!W206+1)/(Tidigare_värde!W206+1))*((pivå!W206+1)/(pivå!W206+1))</f>
        <v>#VALUE!</v>
      </c>
      <c r="AS207" s="153" t="e">
        <f>IF(Pilar!$B207=1,IF(pivå!X206&gt;Tidigare_värde!X206,-1,1),IF(pivå!X206&lt;Tidigare_värde!X206,-1,1))*((Tidigare_värde!X206+1)/(Tidigare_värde!X206+1))*((pivå!X206+1)/(pivå!X206+1))</f>
        <v>#VALUE!</v>
      </c>
      <c r="AT207" s="153" t="e">
        <f>IF(Pilar!$B207=1,IF(pivå!Y206&gt;Tidigare_värde!Y206,-1,1),IF(pivå!Y206&lt;Tidigare_värde!Y206,-1,1))*((Tidigare_värde!Y206+1)/(Tidigare_värde!Y206+1))*((pivå!Y206+1)/(pivå!Y206+1))</f>
        <v>#VALUE!</v>
      </c>
      <c r="AU207" s="153" t="e">
        <f>IF(Pilar!$B207=1,IF(pivå!Z206&gt;Tidigare_värde!Z206,-1,1),IF(pivå!Z206&lt;Tidigare_värde!Z206,-1,1))*((Tidigare_värde!Z206+1)/(Tidigare_värde!Z206+1))*((pivå!Z206+1)/(pivå!Z206+1))</f>
        <v>#VALUE!</v>
      </c>
      <c r="AV207" s="153" t="e">
        <f>IF(Pilar!$B207=1,IF(pivå!AA206&gt;Tidigare_värde!AA206,-1,1),IF(pivå!AA206&lt;Tidigare_värde!AA206,-1,1))*((Tidigare_värde!AA206+1)/(Tidigare_värde!AA206+1))*((pivå!AA206+1)/(pivå!AA206+1))</f>
        <v>#VALUE!</v>
      </c>
      <c r="AW207" s="153" t="e">
        <f>IF(Pilar!$B207=1,IF(pivå!AB206&gt;Tidigare_värde!AB206,-1,1),IF(pivå!AB206&lt;Tidigare_värde!AB206,-1,1))*((Tidigare_värde!AB206+1)/(Tidigare_värde!AB206+1))*((pivå!AB206+1)/(pivå!AB206+1))</f>
        <v>#VALUE!</v>
      </c>
      <c r="AX207" s="153" t="e">
        <f>IF(Pilar!$B207=1,IF(pivå!AC206&gt;Tidigare_värde!AC206,-1,1),IF(pivå!AC206&lt;Tidigare_värde!AC206,-1,1))*((Tidigare_värde!AC206+1)/(Tidigare_värde!AC206+1))*((pivå!AC206+1)/(pivå!AC206+1))</f>
        <v>#VALUE!</v>
      </c>
      <c r="AY207" s="153" t="e">
        <f>IF(Pilar!$B207=1,IF(pivå!AD206&gt;Tidigare_värde!AD206,-1,1),IF(pivå!AD206&lt;Tidigare_värde!AD206,-1,1))*((Tidigare_värde!AD206+1)/(Tidigare_värde!AD206+1))*((pivå!AD206+1)/(pivå!AD206+1))</f>
        <v>#VALUE!</v>
      </c>
      <c r="AZ207" s="25"/>
      <c r="BA207" s="25"/>
      <c r="BB207" s="25"/>
      <c r="BC207" s="25"/>
      <c r="BD207" s="25"/>
      <c r="BE207" s="25"/>
      <c r="BF207" s="25"/>
      <c r="BG207" s="18" t="e">
        <f t="shared" si="31"/>
        <v>#DIV/0!</v>
      </c>
      <c r="BH207" s="18">
        <f t="shared" si="32"/>
        <v>22.298500000000001</v>
      </c>
      <c r="BI207" s="19">
        <f t="shared" si="30"/>
        <v>24.618200000000002</v>
      </c>
      <c r="BJ207" s="19">
        <f t="shared" si="33"/>
        <v>22.409600000000001</v>
      </c>
      <c r="BK207" s="20"/>
      <c r="BL207" s="20"/>
      <c r="BM207" s="21">
        <f t="shared" si="35"/>
        <v>30.2273</v>
      </c>
      <c r="BN207" s="22">
        <f t="shared" si="36"/>
        <v>14.586499999999999</v>
      </c>
    </row>
    <row r="208" spans="1:66" ht="10.5" customHeight="1">
      <c r="A208" s="116">
        <f t="shared" si="34"/>
        <v>20.795819047619052</v>
      </c>
      <c r="B208" s="105">
        <f>pivå!I207</f>
        <v>1</v>
      </c>
      <c r="C208" s="120" t="str">
        <f>pivå!G207</f>
        <v>(tom)</v>
      </c>
      <c r="D208" s="103">
        <f>pivå!C207</f>
        <v>0</v>
      </c>
      <c r="E208" s="112">
        <f>pivå!D207</f>
        <v>0</v>
      </c>
      <c r="F208" s="15" t="str">
        <f>pivå!F207</f>
        <v>Synfel vid kataraktoperation. Män</v>
      </c>
      <c r="G208" s="31">
        <f>pivå!AE207</f>
        <v>19.940999999999999</v>
      </c>
      <c r="H208" s="16">
        <f>pivå!J207</f>
        <v>16.821000000000002</v>
      </c>
      <c r="I208" s="16">
        <f>pivå!K207</f>
        <v>19.0349</v>
      </c>
      <c r="J208" s="16">
        <f>pivå!L207</f>
        <v>20.6294</v>
      </c>
      <c r="K208" s="16">
        <f>pivå!M207</f>
        <v>23.157900000000001</v>
      </c>
      <c r="L208" s="16">
        <f>pivå!N207</f>
        <v>16.976099999999999</v>
      </c>
      <c r="M208" s="16">
        <f>pivå!O207</f>
        <v>21.664100000000001</v>
      </c>
      <c r="N208" s="16">
        <f>pivå!P207</f>
        <v>27.548200000000001</v>
      </c>
      <c r="O208" s="16">
        <f>pivå!Q207</f>
        <v>20.930199999999999</v>
      </c>
      <c r="P208" s="16">
        <f>pivå!R207</f>
        <v>14.463800000000001</v>
      </c>
      <c r="Q208" s="16">
        <f>pivå!S207</f>
        <v>21.5989</v>
      </c>
      <c r="R208" s="16">
        <f>pivå!T207</f>
        <v>22.833200000000001</v>
      </c>
      <c r="S208" s="16">
        <f>pivå!U207</f>
        <v>18.5139</v>
      </c>
      <c r="T208" s="16">
        <f>pivå!V207</f>
        <v>23.038399999999999</v>
      </c>
      <c r="U208" s="16">
        <f>pivå!W207</f>
        <v>23.836500000000001</v>
      </c>
      <c r="V208" s="16">
        <f>pivå!X207</f>
        <v>16.082799999999999</v>
      </c>
      <c r="W208" s="16">
        <f>pivå!Y207</f>
        <v>20.018799999999999</v>
      </c>
      <c r="X208" s="16">
        <f>pivå!Z207</f>
        <v>27.238800000000001</v>
      </c>
      <c r="Y208" s="16">
        <f>pivå!AA207</f>
        <v>21.448899999999998</v>
      </c>
      <c r="Z208" s="16">
        <f>pivå!AB207</f>
        <v>22.522500000000001</v>
      </c>
      <c r="AA208" s="16">
        <f>pivå!AC207</f>
        <v>20.893599999999999</v>
      </c>
      <c r="AB208" s="136">
        <f>pivå!AD207</f>
        <v>17.4603</v>
      </c>
      <c r="AC208" s="149"/>
      <c r="AD208" s="154" t="e">
        <f>IF(Pilar!$B208=1,IF(pivå!AE207&gt;Tidigare_värde!AE207,-1,1),IF(pivå!AE207&lt;Tidigare_värde!AE207,-1,1))*((Tidigare_värde!AE207+1)/(Tidigare_värde!AE207+1))*((pivå!AE207+1)/(pivå!AE207+1))</f>
        <v>#VALUE!</v>
      </c>
      <c r="AE208" s="153" t="e">
        <f>IF(Pilar!$B208=1,IF(pivå!J207&gt;Tidigare_värde!J207,-1,1),IF(pivå!J207&lt;Tidigare_värde!J207,-1,1))*((Tidigare_värde!J207+1)/(Tidigare_värde!J207+1))*((pivå!J207+1)/(pivå!J207+1))</f>
        <v>#VALUE!</v>
      </c>
      <c r="AF208" s="153" t="e">
        <f>IF(Pilar!$B208=1,IF(pivå!K207&gt;Tidigare_värde!K207,-1,1),IF(pivå!K207&lt;Tidigare_värde!K207,-1,1))*((Tidigare_värde!K207+1)/(Tidigare_värde!K207+1))*((pivå!K207+1)/(pivå!K207+1))</f>
        <v>#VALUE!</v>
      </c>
      <c r="AG208" s="153" t="e">
        <f>IF(Pilar!$B208=1,IF(pivå!L207&gt;Tidigare_värde!L207,-1,1),IF(pivå!L207&lt;Tidigare_värde!L207,-1,1))*((Tidigare_värde!L207+1)/(Tidigare_värde!L207+1))*((pivå!L207+1)/(pivå!L207+1))</f>
        <v>#VALUE!</v>
      </c>
      <c r="AH208" s="153" t="e">
        <f>IF(Pilar!$B208=1,IF(pivå!M207&gt;Tidigare_värde!M207,-1,1),IF(pivå!M207&lt;Tidigare_värde!M207,-1,1))*((Tidigare_värde!M207+1)/(Tidigare_värde!M207+1))*((pivå!M207+1)/(pivå!M207+1))</f>
        <v>#VALUE!</v>
      </c>
      <c r="AI208" s="153" t="e">
        <f>IF(Pilar!$B208=1,IF(pivå!N207&gt;Tidigare_värde!N207,-1,1),IF(pivå!N207&lt;Tidigare_värde!N207,-1,1))*((Tidigare_värde!N207+1)/(Tidigare_värde!N207+1))*((pivå!N207+1)/(pivå!N207+1))</f>
        <v>#VALUE!</v>
      </c>
      <c r="AJ208" s="153" t="e">
        <f>IF(Pilar!$B208=1,IF(pivå!O207&gt;Tidigare_värde!O207,-1,1),IF(pivå!O207&lt;Tidigare_värde!O207,-1,1))*((Tidigare_värde!O207+1)/(Tidigare_värde!O207+1))*((pivå!O207+1)/(pivå!O207+1))</f>
        <v>#VALUE!</v>
      </c>
      <c r="AK208" s="153" t="e">
        <f>IF(Pilar!$B208=1,IF(pivå!P207&gt;Tidigare_värde!P207,-1,1),IF(pivå!P207&lt;Tidigare_värde!P207,-1,1))*((Tidigare_värde!P207+1)/(Tidigare_värde!P207+1))*((pivå!P207+1)/(pivå!P207+1))</f>
        <v>#VALUE!</v>
      </c>
      <c r="AL208" s="153" t="e">
        <f>IF(Pilar!$B208=1,IF(pivå!Q207&gt;Tidigare_värde!Q207,-1,1),IF(pivå!Q207&lt;Tidigare_värde!Q207,-1,1))*((Tidigare_värde!Q207+1)/(Tidigare_värde!Q207+1))*((pivå!Q207+1)/(pivå!Q207+1))</f>
        <v>#VALUE!</v>
      </c>
      <c r="AM208" s="153" t="e">
        <f>IF(Pilar!$B208=1,IF(pivå!R207&gt;Tidigare_värde!R207,-1,1),IF(pivå!R207&lt;Tidigare_värde!R207,-1,1))*((Tidigare_värde!R207+1)/(Tidigare_värde!R207+1))*((pivå!R207+1)/(pivå!R207+1))</f>
        <v>#VALUE!</v>
      </c>
      <c r="AN208" s="153" t="e">
        <f>IF(Pilar!$B208=1,IF(pivå!S207&gt;Tidigare_värde!S207,-1,1),IF(pivå!S207&lt;Tidigare_värde!S207,-1,1))*((Tidigare_värde!S207+1)/(Tidigare_värde!S207+1))*((pivå!S207+1)/(pivå!S207+1))</f>
        <v>#VALUE!</v>
      </c>
      <c r="AO208" s="153" t="e">
        <f>IF(Pilar!$B208=1,IF(pivå!T207&gt;Tidigare_värde!T207,-1,1),IF(pivå!T207&lt;Tidigare_värde!T207,-1,1))*((Tidigare_värde!T207+1)/(Tidigare_värde!T207+1))*((pivå!T207+1)/(pivå!T207+1))</f>
        <v>#VALUE!</v>
      </c>
      <c r="AP208" s="153" t="e">
        <f>IF(Pilar!$B208=1,IF(pivå!U207&gt;Tidigare_värde!U207,-1,1),IF(pivå!U207&lt;Tidigare_värde!U207,-1,1))*((Tidigare_värde!U207+1)/(Tidigare_värde!U207+1))*((pivå!U207+1)/(pivå!U207+1))</f>
        <v>#VALUE!</v>
      </c>
      <c r="AQ208" s="153" t="e">
        <f>IF(Pilar!$B208=1,IF(pivå!V207&gt;Tidigare_värde!V207,-1,1),IF(pivå!V207&lt;Tidigare_värde!V207,-1,1))*((Tidigare_värde!V207+1)/(Tidigare_värde!V207+1))*((pivå!V207+1)/(pivå!V207+1))</f>
        <v>#VALUE!</v>
      </c>
      <c r="AR208" s="153" t="e">
        <f>IF(Pilar!$B208=1,IF(pivå!W207&gt;Tidigare_värde!W207,-1,1),IF(pivå!W207&lt;Tidigare_värde!W207,-1,1))*((Tidigare_värde!W207+1)/(Tidigare_värde!W207+1))*((pivå!W207+1)/(pivå!W207+1))</f>
        <v>#VALUE!</v>
      </c>
      <c r="AS208" s="153" t="e">
        <f>IF(Pilar!$B208=1,IF(pivå!X207&gt;Tidigare_värde!X207,-1,1),IF(pivå!X207&lt;Tidigare_värde!X207,-1,1))*((Tidigare_värde!X207+1)/(Tidigare_värde!X207+1))*((pivå!X207+1)/(pivå!X207+1))</f>
        <v>#VALUE!</v>
      </c>
      <c r="AT208" s="153" t="e">
        <f>IF(Pilar!$B208=1,IF(pivå!Y207&gt;Tidigare_värde!Y207,-1,1),IF(pivå!Y207&lt;Tidigare_värde!Y207,-1,1))*((Tidigare_värde!Y207+1)/(Tidigare_värde!Y207+1))*((pivå!Y207+1)/(pivå!Y207+1))</f>
        <v>#VALUE!</v>
      </c>
      <c r="AU208" s="153" t="e">
        <f>IF(Pilar!$B208=1,IF(pivå!Z207&gt;Tidigare_värde!Z207,-1,1),IF(pivå!Z207&lt;Tidigare_värde!Z207,-1,1))*((Tidigare_värde!Z207+1)/(Tidigare_värde!Z207+1))*((pivå!Z207+1)/(pivå!Z207+1))</f>
        <v>#VALUE!</v>
      </c>
      <c r="AV208" s="153" t="e">
        <f>IF(Pilar!$B208=1,IF(pivå!AA207&gt;Tidigare_värde!AA207,-1,1),IF(pivå!AA207&lt;Tidigare_värde!AA207,-1,1))*((Tidigare_värde!AA207+1)/(Tidigare_värde!AA207+1))*((pivå!AA207+1)/(pivå!AA207+1))</f>
        <v>#VALUE!</v>
      </c>
      <c r="AW208" s="153" t="e">
        <f>IF(Pilar!$B208=1,IF(pivå!AB207&gt;Tidigare_värde!AB207,-1,1),IF(pivå!AB207&lt;Tidigare_värde!AB207,-1,1))*((Tidigare_värde!AB207+1)/(Tidigare_värde!AB207+1))*((pivå!AB207+1)/(pivå!AB207+1))</f>
        <v>#VALUE!</v>
      </c>
      <c r="AX208" s="153" t="e">
        <f>IF(Pilar!$B208=1,IF(pivå!AC207&gt;Tidigare_värde!AC207,-1,1),IF(pivå!AC207&lt;Tidigare_värde!AC207,-1,1))*((Tidigare_värde!AC207+1)/(Tidigare_värde!AC207+1))*((pivå!AC207+1)/(pivå!AC207+1))</f>
        <v>#VALUE!</v>
      </c>
      <c r="AY208" s="153" t="e">
        <f>IF(Pilar!$B208=1,IF(pivå!AD207&gt;Tidigare_värde!AD207,-1,1),IF(pivå!AD207&lt;Tidigare_värde!AD207,-1,1))*((Tidigare_värde!AD207+1)/(Tidigare_värde!AD207+1))*((pivå!AD207+1)/(pivå!AD207+1))</f>
        <v>#VALUE!</v>
      </c>
      <c r="AZ208" s="25"/>
      <c r="BA208" s="25"/>
      <c r="BB208" s="25"/>
      <c r="BC208" s="25"/>
      <c r="BD208" s="25"/>
      <c r="BE208" s="25"/>
      <c r="BF208" s="25"/>
      <c r="BG208" s="18" t="e">
        <f t="shared" si="31"/>
        <v>#DIV/0!</v>
      </c>
      <c r="BH208" s="18">
        <f t="shared" si="32"/>
        <v>19.0349</v>
      </c>
      <c r="BI208" s="19">
        <f t="shared" si="30"/>
        <v>21.664100000000001</v>
      </c>
      <c r="BJ208" s="19">
        <f t="shared" si="33"/>
        <v>20.018799999999999</v>
      </c>
      <c r="BK208" s="20"/>
      <c r="BL208" s="20"/>
      <c r="BM208" s="21">
        <f t="shared" si="35"/>
        <v>27.548200000000001</v>
      </c>
      <c r="BN208" s="22">
        <f t="shared" si="36"/>
        <v>14.463800000000001</v>
      </c>
    </row>
    <row r="209" spans="1:66" ht="10.5" customHeight="1">
      <c r="A209" s="116">
        <f t="shared" si="34"/>
        <v>22.187995238095237</v>
      </c>
      <c r="B209" s="105">
        <f>pivå!I208</f>
        <v>1</v>
      </c>
      <c r="C209" s="120" t="str">
        <f>pivå!G208</f>
        <v>(tom)</v>
      </c>
      <c r="D209" s="103">
        <f>pivå!C208</f>
        <v>0</v>
      </c>
      <c r="E209" s="112">
        <f>pivå!D208</f>
        <v>0</v>
      </c>
      <c r="F209" s="15" t="str">
        <f>pivå!F208</f>
        <v>Synfel vid kataraktoperation</v>
      </c>
      <c r="G209" s="31">
        <f>pivå!AE208</f>
        <v>21.530100000000001</v>
      </c>
      <c r="H209" s="16">
        <f>pivå!J208</f>
        <v>18.8919</v>
      </c>
      <c r="I209" s="16">
        <f>pivå!K208</f>
        <v>19.414100000000001</v>
      </c>
      <c r="J209" s="16">
        <f>pivå!L208</f>
        <v>23.6068</v>
      </c>
      <c r="K209" s="16">
        <f>pivå!M208</f>
        <v>23.820399999999999</v>
      </c>
      <c r="L209" s="16">
        <f>pivå!N208</f>
        <v>19.0609</v>
      </c>
      <c r="M209" s="16">
        <f>pivå!O208</f>
        <v>22.027799999999999</v>
      </c>
      <c r="N209" s="16">
        <f>pivå!P208</f>
        <v>25.925899999999999</v>
      </c>
      <c r="O209" s="16">
        <f>pivå!Q208</f>
        <v>23.201899999999998</v>
      </c>
      <c r="P209" s="16">
        <f>pivå!R208</f>
        <v>14.5403</v>
      </c>
      <c r="Q209" s="16">
        <f>pivå!S208</f>
        <v>22.589700000000001</v>
      </c>
      <c r="R209" s="16">
        <f>pivå!T208</f>
        <v>23.9114</v>
      </c>
      <c r="S209" s="16">
        <f>pivå!U208</f>
        <v>20.822600000000001</v>
      </c>
      <c r="T209" s="16">
        <f>pivå!V208</f>
        <v>26.3523</v>
      </c>
      <c r="U209" s="16">
        <f>pivå!W208</f>
        <v>23.761500000000002</v>
      </c>
      <c r="V209" s="16">
        <f>pivå!X208</f>
        <v>15.4358</v>
      </c>
      <c r="W209" s="16">
        <f>pivå!Y208</f>
        <v>22.114000000000001</v>
      </c>
      <c r="X209" s="16">
        <f>pivå!Z208</f>
        <v>29.096</v>
      </c>
      <c r="Y209" s="16">
        <f>pivå!AA208</f>
        <v>23.710799999999999</v>
      </c>
      <c r="Z209" s="16">
        <f>pivå!AB208</f>
        <v>25</v>
      </c>
      <c r="AA209" s="16">
        <f>pivå!AC208</f>
        <v>21.834499999999998</v>
      </c>
      <c r="AB209" s="136">
        <f>pivå!AD208</f>
        <v>20.8293</v>
      </c>
      <c r="AC209" s="149"/>
      <c r="AD209" s="154" t="e">
        <f>IF(Pilar!$B209=1,IF(pivå!AE208&gt;Tidigare_värde!AE208,-1,1),IF(pivå!AE208&lt;Tidigare_värde!AE208,-1,1))*((Tidigare_värde!AE208+1)/(Tidigare_värde!AE208+1))*((pivå!AE208+1)/(pivå!AE208+1))</f>
        <v>#VALUE!</v>
      </c>
      <c r="AE209" s="153" t="e">
        <f>IF(Pilar!$B209=1,IF(pivå!J208&gt;Tidigare_värde!J208,-1,1),IF(pivå!J208&lt;Tidigare_värde!J208,-1,1))*((Tidigare_värde!J208+1)/(Tidigare_värde!J208+1))*((pivå!J208+1)/(pivå!J208+1))</f>
        <v>#VALUE!</v>
      </c>
      <c r="AF209" s="153" t="e">
        <f>IF(Pilar!$B209=1,IF(pivå!K208&gt;Tidigare_värde!K208,-1,1),IF(pivå!K208&lt;Tidigare_värde!K208,-1,1))*((Tidigare_värde!K208+1)/(Tidigare_värde!K208+1))*((pivå!K208+1)/(pivå!K208+1))</f>
        <v>#VALUE!</v>
      </c>
      <c r="AG209" s="153" t="e">
        <f>IF(Pilar!$B209=1,IF(pivå!L208&gt;Tidigare_värde!L208,-1,1),IF(pivå!L208&lt;Tidigare_värde!L208,-1,1))*((Tidigare_värde!L208+1)/(Tidigare_värde!L208+1))*((pivå!L208+1)/(pivå!L208+1))</f>
        <v>#VALUE!</v>
      </c>
      <c r="AH209" s="153" t="e">
        <f>IF(Pilar!$B209=1,IF(pivå!M208&gt;Tidigare_värde!M208,-1,1),IF(pivå!M208&lt;Tidigare_värde!M208,-1,1))*((Tidigare_värde!M208+1)/(Tidigare_värde!M208+1))*((pivå!M208+1)/(pivå!M208+1))</f>
        <v>#VALUE!</v>
      </c>
      <c r="AI209" s="153" t="e">
        <f>IF(Pilar!$B209=1,IF(pivå!N208&gt;Tidigare_värde!N208,-1,1),IF(pivå!N208&lt;Tidigare_värde!N208,-1,1))*((Tidigare_värde!N208+1)/(Tidigare_värde!N208+1))*((pivå!N208+1)/(pivå!N208+1))</f>
        <v>#VALUE!</v>
      </c>
      <c r="AJ209" s="153" t="e">
        <f>IF(Pilar!$B209=1,IF(pivå!O208&gt;Tidigare_värde!O208,-1,1),IF(pivå!O208&lt;Tidigare_värde!O208,-1,1))*((Tidigare_värde!O208+1)/(Tidigare_värde!O208+1))*((pivå!O208+1)/(pivå!O208+1))</f>
        <v>#VALUE!</v>
      </c>
      <c r="AK209" s="153" t="e">
        <f>IF(Pilar!$B209=1,IF(pivå!P208&gt;Tidigare_värde!P208,-1,1),IF(pivå!P208&lt;Tidigare_värde!P208,-1,1))*((Tidigare_värde!P208+1)/(Tidigare_värde!P208+1))*((pivå!P208+1)/(pivå!P208+1))</f>
        <v>#VALUE!</v>
      </c>
      <c r="AL209" s="153" t="e">
        <f>IF(Pilar!$B209=1,IF(pivå!Q208&gt;Tidigare_värde!Q208,-1,1),IF(pivå!Q208&lt;Tidigare_värde!Q208,-1,1))*((Tidigare_värde!Q208+1)/(Tidigare_värde!Q208+1))*((pivå!Q208+1)/(pivå!Q208+1))</f>
        <v>#VALUE!</v>
      </c>
      <c r="AM209" s="153" t="e">
        <f>IF(Pilar!$B209=1,IF(pivå!R208&gt;Tidigare_värde!R208,-1,1),IF(pivå!R208&lt;Tidigare_värde!R208,-1,1))*((Tidigare_värde!R208+1)/(Tidigare_värde!R208+1))*((pivå!R208+1)/(pivå!R208+1))</f>
        <v>#VALUE!</v>
      </c>
      <c r="AN209" s="153" t="e">
        <f>IF(Pilar!$B209=1,IF(pivå!S208&gt;Tidigare_värde!S208,-1,1),IF(pivå!S208&lt;Tidigare_värde!S208,-1,1))*((Tidigare_värde!S208+1)/(Tidigare_värde!S208+1))*((pivå!S208+1)/(pivå!S208+1))</f>
        <v>#VALUE!</v>
      </c>
      <c r="AO209" s="153" t="e">
        <f>IF(Pilar!$B209=1,IF(pivå!T208&gt;Tidigare_värde!T208,-1,1),IF(pivå!T208&lt;Tidigare_värde!T208,-1,1))*((Tidigare_värde!T208+1)/(Tidigare_värde!T208+1))*((pivå!T208+1)/(pivå!T208+1))</f>
        <v>#VALUE!</v>
      </c>
      <c r="AP209" s="153" t="e">
        <f>IF(Pilar!$B209=1,IF(pivå!U208&gt;Tidigare_värde!U208,-1,1),IF(pivå!U208&lt;Tidigare_värde!U208,-1,1))*((Tidigare_värde!U208+1)/(Tidigare_värde!U208+1))*((pivå!U208+1)/(pivå!U208+1))</f>
        <v>#VALUE!</v>
      </c>
      <c r="AQ209" s="153" t="e">
        <f>IF(Pilar!$B209=1,IF(pivå!V208&gt;Tidigare_värde!V208,-1,1),IF(pivå!V208&lt;Tidigare_värde!V208,-1,1))*((Tidigare_värde!V208+1)/(Tidigare_värde!V208+1))*((pivå!V208+1)/(pivå!V208+1))</f>
        <v>#VALUE!</v>
      </c>
      <c r="AR209" s="153" t="e">
        <f>IF(Pilar!$B209=1,IF(pivå!W208&gt;Tidigare_värde!W208,-1,1),IF(pivå!W208&lt;Tidigare_värde!W208,-1,1))*((Tidigare_värde!W208+1)/(Tidigare_värde!W208+1))*((pivå!W208+1)/(pivå!W208+1))</f>
        <v>#VALUE!</v>
      </c>
      <c r="AS209" s="153" t="e">
        <f>IF(Pilar!$B209=1,IF(pivå!X208&gt;Tidigare_värde!X208,-1,1),IF(pivå!X208&lt;Tidigare_värde!X208,-1,1))*((Tidigare_värde!X208+1)/(Tidigare_värde!X208+1))*((pivå!X208+1)/(pivå!X208+1))</f>
        <v>#VALUE!</v>
      </c>
      <c r="AT209" s="153" t="e">
        <f>IF(Pilar!$B209=1,IF(pivå!Y208&gt;Tidigare_värde!Y208,-1,1),IF(pivå!Y208&lt;Tidigare_värde!Y208,-1,1))*((Tidigare_värde!Y208+1)/(Tidigare_värde!Y208+1))*((pivå!Y208+1)/(pivå!Y208+1))</f>
        <v>#VALUE!</v>
      </c>
      <c r="AU209" s="153" t="e">
        <f>IF(Pilar!$B209=1,IF(pivå!Z208&gt;Tidigare_värde!Z208,-1,1),IF(pivå!Z208&lt;Tidigare_värde!Z208,-1,1))*((Tidigare_värde!Z208+1)/(Tidigare_värde!Z208+1))*((pivå!Z208+1)/(pivå!Z208+1))</f>
        <v>#VALUE!</v>
      </c>
      <c r="AV209" s="153" t="e">
        <f>IF(Pilar!$B209=1,IF(pivå!AA208&gt;Tidigare_värde!AA208,-1,1),IF(pivå!AA208&lt;Tidigare_värde!AA208,-1,1))*((Tidigare_värde!AA208+1)/(Tidigare_värde!AA208+1))*((pivå!AA208+1)/(pivå!AA208+1))</f>
        <v>#VALUE!</v>
      </c>
      <c r="AW209" s="153" t="e">
        <f>IF(Pilar!$B209=1,IF(pivå!AB208&gt;Tidigare_värde!AB208,-1,1),IF(pivå!AB208&lt;Tidigare_värde!AB208,-1,1))*((Tidigare_värde!AB208+1)/(Tidigare_värde!AB208+1))*((pivå!AB208+1)/(pivå!AB208+1))</f>
        <v>#VALUE!</v>
      </c>
      <c r="AX209" s="153" t="e">
        <f>IF(Pilar!$B209=1,IF(pivå!AC208&gt;Tidigare_värde!AC208,-1,1),IF(pivå!AC208&lt;Tidigare_värde!AC208,-1,1))*((Tidigare_värde!AC208+1)/(Tidigare_värde!AC208+1))*((pivå!AC208+1)/(pivå!AC208+1))</f>
        <v>#VALUE!</v>
      </c>
      <c r="AY209" s="153" t="e">
        <f>IF(Pilar!$B209=1,IF(pivå!AD208&gt;Tidigare_värde!AD208,-1,1),IF(pivå!AD208&lt;Tidigare_värde!AD208,-1,1))*((Tidigare_värde!AD208+1)/(Tidigare_värde!AD208+1))*((pivå!AD208+1)/(pivå!AD208+1))</f>
        <v>#VALUE!</v>
      </c>
      <c r="AZ209" s="25"/>
      <c r="BA209" s="25"/>
      <c r="BB209" s="25"/>
      <c r="BC209" s="25"/>
      <c r="BD209" s="25"/>
      <c r="BE209" s="25"/>
      <c r="BF209" s="25"/>
      <c r="BG209" s="18" t="e">
        <f t="shared" si="31"/>
        <v>#DIV/0!</v>
      </c>
      <c r="BH209" s="18">
        <f t="shared" si="32"/>
        <v>20.8293</v>
      </c>
      <c r="BI209" s="19">
        <f t="shared" si="30"/>
        <v>23.710799999999999</v>
      </c>
      <c r="BJ209" s="19">
        <f t="shared" si="33"/>
        <v>21.834499999999998</v>
      </c>
      <c r="BK209" s="20"/>
      <c r="BL209" s="20"/>
      <c r="BM209" s="21">
        <f t="shared" si="35"/>
        <v>29.096</v>
      </c>
      <c r="BN209" s="22">
        <f t="shared" si="36"/>
        <v>14.5403</v>
      </c>
    </row>
    <row r="210" spans="1:66" ht="10.5" customHeight="1">
      <c r="A210" s="116">
        <f t="shared" si="34"/>
        <v>21.886666666666667</v>
      </c>
      <c r="B210" s="105">
        <f>pivå!I209</f>
        <v>1</v>
      </c>
      <c r="C210" s="120" t="str">
        <f>pivå!G209</f>
        <v>Ny</v>
      </c>
      <c r="D210" s="103">
        <f>pivå!C209</f>
        <v>0</v>
      </c>
      <c r="E210" s="112">
        <f>pivå!D209</f>
        <v>108</v>
      </c>
      <c r="F210" s="15" t="str">
        <f>pivå!F209</f>
        <v>Tillgänglighet -  besök allmänkirurgi</v>
      </c>
      <c r="G210" s="31">
        <f>pivå!AE209</f>
        <v>22.45</v>
      </c>
      <c r="H210" s="16">
        <f>pivå!J209</f>
        <v>9.3000000000000007</v>
      </c>
      <c r="I210" s="16">
        <f>pivå!K209</f>
        <v>16.38</v>
      </c>
      <c r="J210" s="16">
        <f>pivå!L209</f>
        <v>28.08</v>
      </c>
      <c r="K210" s="16">
        <f>pivå!M209</f>
        <v>33.840000000000003</v>
      </c>
      <c r="L210" s="16">
        <f>pivå!N209</f>
        <v>1.1299999999999999</v>
      </c>
      <c r="M210" s="16">
        <f>pivå!O209</f>
        <v>26.19</v>
      </c>
      <c r="N210" s="16">
        <f>pivå!P209</f>
        <v>5.04</v>
      </c>
      <c r="O210" s="16">
        <f>pivå!Q209</f>
        <v>6.67</v>
      </c>
      <c r="P210" s="16">
        <f>pivå!R209</f>
        <v>31.38</v>
      </c>
      <c r="Q210" s="16">
        <f>pivå!S209</f>
        <v>12.18</v>
      </c>
      <c r="R210" s="16">
        <f>pivå!T209</f>
        <v>2.74</v>
      </c>
      <c r="S210" s="16">
        <f>pivå!U209</f>
        <v>23.98</v>
      </c>
      <c r="T210" s="16">
        <f>pivå!V209</f>
        <v>28.15</v>
      </c>
      <c r="U210" s="16">
        <f>pivå!W209</f>
        <v>19.73</v>
      </c>
      <c r="V210" s="16">
        <f>pivå!X209</f>
        <v>20.56</v>
      </c>
      <c r="W210" s="16">
        <f>pivå!Y209</f>
        <v>51.32</v>
      </c>
      <c r="X210" s="16">
        <f>pivå!Z209</f>
        <v>24.8</v>
      </c>
      <c r="Y210" s="16">
        <f>pivå!AA209</f>
        <v>35.32</v>
      </c>
      <c r="Z210" s="16">
        <f>pivå!AB209</f>
        <v>33.93</v>
      </c>
      <c r="AA210" s="16">
        <f>pivå!AC209</f>
        <v>30.91</v>
      </c>
      <c r="AB210" s="136">
        <f>pivå!AD209</f>
        <v>17.989999999999998</v>
      </c>
      <c r="AC210" s="149"/>
      <c r="AD210" s="154">
        <f>IF(Pilar!$B210=1,IF(pivå!AE209&gt;Tidigare_värde!AE209,-1,1),IF(pivå!AE209&lt;Tidigare_värde!AE209,-1,1))*((Tidigare_värde!AE209+1)/(Tidigare_värde!AE209+1))*((pivå!AE209+1)/(pivå!AE209+1))</f>
        <v>1</v>
      </c>
      <c r="AE210" s="153">
        <f>IF(Pilar!$B210=1,IF(pivå!J209&gt;Tidigare_värde!J209,-1,1),IF(pivå!J209&lt;Tidigare_värde!J209,-1,1))*((Tidigare_värde!J209+1)/(Tidigare_värde!J209+1))*((pivå!J209+1)/(pivå!J209+1))</f>
        <v>1</v>
      </c>
      <c r="AF210" s="153" t="e">
        <f>IF(Pilar!$B210=1,IF(pivå!K209&gt;Tidigare_värde!K209,-1,1),IF(pivå!K209&lt;Tidigare_värde!K209,-1,1))*((Tidigare_värde!K209+1)/(Tidigare_värde!K209+1))*((pivå!K209+1)/(pivå!K209+1))</f>
        <v>#VALUE!</v>
      </c>
      <c r="AG210" s="153">
        <f>IF(Pilar!$B210=1,IF(pivå!L209&gt;Tidigare_värde!L209,-1,1),IF(pivå!L209&lt;Tidigare_värde!L209,-1,1))*((Tidigare_värde!L209+1)/(Tidigare_värde!L209+1))*((pivå!L209+1)/(pivå!L209+1))</f>
        <v>1</v>
      </c>
      <c r="AH210" s="153" t="e">
        <f>IF(Pilar!$B210=1,IF(pivå!M209&gt;Tidigare_värde!M209,-1,1),IF(pivå!M209&lt;Tidigare_värde!M209,-1,1))*((Tidigare_värde!M209+1)/(Tidigare_värde!M209+1))*((pivå!M209+1)/(pivå!M209+1))</f>
        <v>#VALUE!</v>
      </c>
      <c r="AI210" s="153">
        <f>IF(Pilar!$B210=1,IF(pivå!N209&gt;Tidigare_värde!N209,-1,1),IF(pivå!N209&lt;Tidigare_värde!N209,-1,1))*((Tidigare_värde!N209+1)/(Tidigare_värde!N209+1))*((pivå!N209+1)/(pivå!N209+1))</f>
        <v>1</v>
      </c>
      <c r="AJ210" s="153">
        <f>IF(Pilar!$B210=1,IF(pivå!O209&gt;Tidigare_värde!O209,-1,1),IF(pivå!O209&lt;Tidigare_värde!O209,-1,1))*((Tidigare_värde!O209+1)/(Tidigare_värde!O209+1))*((pivå!O209+1)/(pivå!O209+1))</f>
        <v>1</v>
      </c>
      <c r="AK210" s="153">
        <f>IF(Pilar!$B210=1,IF(pivå!P209&gt;Tidigare_värde!P209,-1,1),IF(pivå!P209&lt;Tidigare_värde!P209,-1,1))*((Tidigare_värde!P209+1)/(Tidigare_värde!P209+1))*((pivå!P209+1)/(pivå!P209+1))</f>
        <v>1</v>
      </c>
      <c r="AL210" s="153">
        <f>IF(Pilar!$B210=1,IF(pivå!Q209&gt;Tidigare_värde!Q209,-1,1),IF(pivå!Q209&lt;Tidigare_värde!Q209,-1,1))*((Tidigare_värde!Q209+1)/(Tidigare_värde!Q209+1))*((pivå!Q209+1)/(pivå!Q209+1))</f>
        <v>1</v>
      </c>
      <c r="AM210" s="153">
        <f>IF(Pilar!$B210=1,IF(pivå!R209&gt;Tidigare_värde!R209,-1,1),IF(pivå!R209&lt;Tidigare_värde!R209,-1,1))*((Tidigare_värde!R209+1)/(Tidigare_värde!R209+1))*((pivå!R209+1)/(pivå!R209+1))</f>
        <v>1</v>
      </c>
      <c r="AN210" s="153">
        <f>IF(Pilar!$B210=1,IF(pivå!S209&gt;Tidigare_värde!S209,-1,1),IF(pivå!S209&lt;Tidigare_värde!S209,-1,1))*((Tidigare_värde!S209+1)/(Tidigare_värde!S209+1))*((pivå!S209+1)/(pivå!S209+1))</f>
        <v>1</v>
      </c>
      <c r="AO210" s="153">
        <f>IF(Pilar!$B210=1,IF(pivå!T209&gt;Tidigare_värde!T209,-1,1),IF(pivå!T209&lt;Tidigare_värde!T209,-1,1))*((Tidigare_värde!T209+1)/(Tidigare_värde!T209+1))*((pivå!T209+1)/(pivå!T209+1))</f>
        <v>1</v>
      </c>
      <c r="AP210" s="153">
        <f>IF(Pilar!$B210=1,IF(pivå!U209&gt;Tidigare_värde!U209,-1,1),IF(pivå!U209&lt;Tidigare_värde!U209,-1,1))*((Tidigare_värde!U209+1)/(Tidigare_värde!U209+1))*((pivå!U209+1)/(pivå!U209+1))</f>
        <v>-1</v>
      </c>
      <c r="AQ210" s="153">
        <f>IF(Pilar!$B210=1,IF(pivå!V209&gt;Tidigare_värde!V209,-1,1),IF(pivå!V209&lt;Tidigare_värde!V209,-1,1))*((Tidigare_värde!V209+1)/(Tidigare_värde!V209+1))*((pivå!V209+1)/(pivå!V209+1))</f>
        <v>1</v>
      </c>
      <c r="AR210" s="153">
        <f>IF(Pilar!$B210=1,IF(pivå!W209&gt;Tidigare_värde!W209,-1,1),IF(pivå!W209&lt;Tidigare_värde!W209,-1,1))*((Tidigare_värde!W209+1)/(Tidigare_värde!W209+1))*((pivå!W209+1)/(pivå!W209+1))</f>
        <v>1</v>
      </c>
      <c r="AS210" s="153">
        <f>IF(Pilar!$B210=1,IF(pivå!X209&gt;Tidigare_värde!X209,-1,1),IF(pivå!X209&lt;Tidigare_värde!X209,-1,1))*((Tidigare_värde!X209+1)/(Tidigare_värde!X209+1))*((pivå!X209+1)/(pivå!X209+1))</f>
        <v>1</v>
      </c>
      <c r="AT210" s="153">
        <f>IF(Pilar!$B210=1,IF(pivå!Y209&gt;Tidigare_värde!Y209,-1,1),IF(pivå!Y209&lt;Tidigare_värde!Y209,-1,1))*((Tidigare_värde!Y209+1)/(Tidigare_värde!Y209+1))*((pivå!Y209+1)/(pivå!Y209+1))</f>
        <v>1</v>
      </c>
      <c r="AU210" s="153">
        <f>IF(Pilar!$B210=1,IF(pivå!Z209&gt;Tidigare_värde!Z209,-1,1),IF(pivå!Z209&lt;Tidigare_värde!Z209,-1,1))*((Tidigare_värde!Z209+1)/(Tidigare_värde!Z209+1))*((pivå!Z209+1)/(pivå!Z209+1))</f>
        <v>1</v>
      </c>
      <c r="AV210" s="153">
        <f>IF(Pilar!$B210=1,IF(pivå!AA209&gt;Tidigare_värde!AA209,-1,1),IF(pivå!AA209&lt;Tidigare_värde!AA209,-1,1))*((Tidigare_värde!AA209+1)/(Tidigare_värde!AA209+1))*((pivå!AA209+1)/(pivå!AA209+1))</f>
        <v>1</v>
      </c>
      <c r="AW210" s="153">
        <f>IF(Pilar!$B210=1,IF(pivå!AB209&gt;Tidigare_värde!AB209,-1,1),IF(pivå!AB209&lt;Tidigare_värde!AB209,-1,1))*((Tidigare_värde!AB209+1)/(Tidigare_värde!AB209+1))*((pivå!AB209+1)/(pivå!AB209+1))</f>
        <v>1</v>
      </c>
      <c r="AX210" s="153">
        <f>IF(Pilar!$B210=1,IF(pivå!AC209&gt;Tidigare_värde!AC209,-1,1),IF(pivå!AC209&lt;Tidigare_värde!AC209,-1,1))*((Tidigare_värde!AC209+1)/(Tidigare_värde!AC209+1))*((pivå!AC209+1)/(pivå!AC209+1))</f>
        <v>1</v>
      </c>
      <c r="AY210" s="153">
        <f>IF(Pilar!$B210=1,IF(pivå!AD209&gt;Tidigare_värde!AD209,-1,1),IF(pivå!AD209&lt;Tidigare_värde!AD209,-1,1))*((Tidigare_värde!AD209+1)/(Tidigare_värde!AD209+1))*((pivå!AD209+1)/(pivå!AD209+1))</f>
        <v>-1</v>
      </c>
      <c r="AZ210" s="25"/>
      <c r="BA210" s="25"/>
      <c r="BB210" s="25"/>
      <c r="BC210" s="25"/>
      <c r="BD210" s="25"/>
      <c r="BE210" s="25"/>
      <c r="BF210" s="25"/>
      <c r="BG210" s="18" t="e">
        <f t="shared" si="31"/>
        <v>#DIV/0!</v>
      </c>
      <c r="BH210" s="18">
        <f t="shared" si="32"/>
        <v>16.38</v>
      </c>
      <c r="BI210" s="19">
        <f t="shared" ref="BI210:BI241" si="37">IF(B210=1,SMALL(H210:AB210,14),SMALL(H210:AB210,14))</f>
        <v>28.08</v>
      </c>
      <c r="BJ210" s="19">
        <f t="shared" si="33"/>
        <v>17.989999999999998</v>
      </c>
      <c r="BK210" s="20"/>
      <c r="BL210" s="20"/>
      <c r="BM210" s="21">
        <f t="shared" si="35"/>
        <v>51.32</v>
      </c>
      <c r="BN210" s="22">
        <f t="shared" si="36"/>
        <v>1.1299999999999999</v>
      </c>
    </row>
    <row r="211" spans="1:66" ht="10.5" customHeight="1">
      <c r="A211" s="116">
        <f t="shared" si="34"/>
        <v>17.87142857142857</v>
      </c>
      <c r="B211" s="105">
        <f>pivå!I210</f>
        <v>1</v>
      </c>
      <c r="C211" s="120" t="str">
        <f>pivå!G210</f>
        <v>(tom)</v>
      </c>
      <c r="D211" s="103">
        <f>pivå!C210</f>
        <v>0</v>
      </c>
      <c r="E211" s="112">
        <f>pivå!D210</f>
        <v>109</v>
      </c>
      <c r="F211" s="15" t="str">
        <f>pivå!F210</f>
        <v>Tillgänglighet - ljumskbråcksoperation</v>
      </c>
      <c r="G211" s="31">
        <f>pivå!AE210</f>
        <v>17.87</v>
      </c>
      <c r="H211" s="16">
        <f>pivå!J210</f>
        <v>13.59</v>
      </c>
      <c r="I211" s="16">
        <f>pivå!K210</f>
        <v>17.309999999999999</v>
      </c>
      <c r="J211" s="16">
        <f>pivå!L210</f>
        <v>7.06</v>
      </c>
      <c r="K211" s="16">
        <f>pivå!M210</f>
        <v>16.670000000000002</v>
      </c>
      <c r="L211" s="16">
        <f>pivå!N210</f>
        <v>0</v>
      </c>
      <c r="M211" s="16">
        <f>pivå!O210</f>
        <v>43.56</v>
      </c>
      <c r="N211" s="16">
        <f>pivå!P210</f>
        <v>7.14</v>
      </c>
      <c r="O211" s="16">
        <f>pivå!Q210</f>
        <v>0</v>
      </c>
      <c r="P211" s="16">
        <f>pivå!R210</f>
        <v>42.99</v>
      </c>
      <c r="Q211" s="16">
        <f>pivå!S210</f>
        <v>5.81</v>
      </c>
      <c r="R211" s="16">
        <f>pivå!T210</f>
        <v>3.09</v>
      </c>
      <c r="S211" s="16">
        <f>pivå!U210</f>
        <v>18.420000000000002</v>
      </c>
      <c r="T211" s="16">
        <f>pivå!V210</f>
        <v>1.01</v>
      </c>
      <c r="U211" s="16">
        <f>pivå!W210</f>
        <v>15.89</v>
      </c>
      <c r="V211" s="16">
        <f>pivå!X210</f>
        <v>24.85</v>
      </c>
      <c r="W211" s="16">
        <f>pivå!Y210</f>
        <v>25.17</v>
      </c>
      <c r="X211" s="16">
        <f>pivå!Z210</f>
        <v>32.97</v>
      </c>
      <c r="Y211" s="16">
        <f>pivå!AA210</f>
        <v>22.09</v>
      </c>
      <c r="Z211" s="16">
        <f>pivå!AB210</f>
        <v>27.91</v>
      </c>
      <c r="AA211" s="16">
        <f>pivå!AC210</f>
        <v>25.15</v>
      </c>
      <c r="AB211" s="136">
        <f>pivå!AD210</f>
        <v>24.62</v>
      </c>
      <c r="AC211" s="149"/>
      <c r="AD211" s="154">
        <f>IF(Pilar!$B211=1,IF(pivå!AE210&gt;Tidigare_värde!AE210,-1,1),IF(pivå!AE210&lt;Tidigare_värde!AE210,-1,1))*((Tidigare_värde!AE210+1)/(Tidigare_värde!AE210+1))*((pivå!AE210+1)/(pivå!AE210+1))</f>
        <v>1</v>
      </c>
      <c r="AE211" s="153">
        <f>IF(Pilar!$B211=1,IF(pivå!J210&gt;Tidigare_värde!J210,-1,1),IF(pivå!J210&lt;Tidigare_värde!J210,-1,1))*((Tidigare_värde!J210+1)/(Tidigare_värde!J210+1))*((pivå!J210+1)/(pivå!J210+1))</f>
        <v>1</v>
      </c>
      <c r="AF211" s="153" t="e">
        <f>IF(Pilar!$B211=1,IF(pivå!K210&gt;Tidigare_värde!K210,-1,1),IF(pivå!K210&lt;Tidigare_värde!K210,-1,1))*((Tidigare_värde!K210+1)/(Tidigare_värde!K210+1))*((pivå!K210+1)/(pivå!K210+1))</f>
        <v>#VALUE!</v>
      </c>
      <c r="AG211" s="153">
        <f>IF(Pilar!$B211=1,IF(pivå!L210&gt;Tidigare_värde!L210,-1,1),IF(pivå!L210&lt;Tidigare_värde!L210,-1,1))*((Tidigare_värde!L210+1)/(Tidigare_värde!L210+1))*((pivå!L210+1)/(pivå!L210+1))</f>
        <v>1</v>
      </c>
      <c r="AH211" s="153" t="e">
        <f>IF(Pilar!$B211=1,IF(pivå!M210&gt;Tidigare_värde!M210,-1,1),IF(pivå!M210&lt;Tidigare_värde!M210,-1,1))*((Tidigare_värde!M210+1)/(Tidigare_värde!M210+1))*((pivå!M210+1)/(pivå!M210+1))</f>
        <v>#VALUE!</v>
      </c>
      <c r="AI211" s="153">
        <f>IF(Pilar!$B211=1,IF(pivå!N210&gt;Tidigare_värde!N210,-1,1),IF(pivå!N210&lt;Tidigare_värde!N210,-1,1))*((Tidigare_värde!N210+1)/(Tidigare_värde!N210+1))*((pivå!N210+1)/(pivå!N210+1))</f>
        <v>1</v>
      </c>
      <c r="AJ211" s="153">
        <f>IF(Pilar!$B211=1,IF(pivå!O210&gt;Tidigare_värde!O210,-1,1),IF(pivå!O210&lt;Tidigare_värde!O210,-1,1))*((Tidigare_värde!O210+1)/(Tidigare_värde!O210+1))*((pivå!O210+1)/(pivå!O210+1))</f>
        <v>1</v>
      </c>
      <c r="AK211" s="153">
        <f>IF(Pilar!$B211=1,IF(pivå!P210&gt;Tidigare_värde!P210,-1,1),IF(pivå!P210&lt;Tidigare_värde!P210,-1,1))*((Tidigare_värde!P210+1)/(Tidigare_värde!P210+1))*((pivå!P210+1)/(pivå!P210+1))</f>
        <v>1</v>
      </c>
      <c r="AL211" s="153">
        <f>IF(Pilar!$B211=1,IF(pivå!Q210&gt;Tidigare_värde!Q210,-1,1),IF(pivå!Q210&lt;Tidigare_värde!Q210,-1,1))*((Tidigare_värde!Q210+1)/(Tidigare_värde!Q210+1))*((pivå!Q210+1)/(pivå!Q210+1))</f>
        <v>1</v>
      </c>
      <c r="AM211" s="153">
        <f>IF(Pilar!$B211=1,IF(pivå!R210&gt;Tidigare_värde!R210,-1,1),IF(pivå!R210&lt;Tidigare_värde!R210,-1,1))*((Tidigare_värde!R210+1)/(Tidigare_värde!R210+1))*((pivå!R210+1)/(pivå!R210+1))</f>
        <v>1</v>
      </c>
      <c r="AN211" s="153">
        <f>IF(Pilar!$B211=1,IF(pivå!S210&gt;Tidigare_värde!S210,-1,1),IF(pivå!S210&lt;Tidigare_värde!S210,-1,1))*((Tidigare_värde!S210+1)/(Tidigare_värde!S210+1))*((pivå!S210+1)/(pivå!S210+1))</f>
        <v>1</v>
      </c>
      <c r="AO211" s="153">
        <f>IF(Pilar!$B211=1,IF(pivå!T210&gt;Tidigare_värde!T210,-1,1),IF(pivå!T210&lt;Tidigare_värde!T210,-1,1))*((Tidigare_värde!T210+1)/(Tidigare_värde!T210+1))*((pivå!T210+1)/(pivå!T210+1))</f>
        <v>1</v>
      </c>
      <c r="AP211" s="153">
        <f>IF(Pilar!$B211=1,IF(pivå!U210&gt;Tidigare_värde!U210,-1,1),IF(pivå!U210&lt;Tidigare_värde!U210,-1,1))*((Tidigare_värde!U210+1)/(Tidigare_värde!U210+1))*((pivå!U210+1)/(pivå!U210+1))</f>
        <v>1</v>
      </c>
      <c r="AQ211" s="153">
        <f>IF(Pilar!$B211=1,IF(pivå!V210&gt;Tidigare_värde!V210,-1,1),IF(pivå!V210&lt;Tidigare_värde!V210,-1,1))*((Tidigare_värde!V210+1)/(Tidigare_värde!V210+1))*((pivå!V210+1)/(pivå!V210+1))</f>
        <v>1</v>
      </c>
      <c r="AR211" s="153">
        <f>IF(Pilar!$B211=1,IF(pivå!W210&gt;Tidigare_värde!W210,-1,1),IF(pivå!W210&lt;Tidigare_värde!W210,-1,1))*((Tidigare_värde!W210+1)/(Tidigare_värde!W210+1))*((pivå!W210+1)/(pivå!W210+1))</f>
        <v>1</v>
      </c>
      <c r="AS211" s="153">
        <f>IF(Pilar!$B211=1,IF(pivå!X210&gt;Tidigare_värde!X210,-1,1),IF(pivå!X210&lt;Tidigare_värde!X210,-1,1))*((Tidigare_värde!X210+1)/(Tidigare_värde!X210+1))*((pivå!X210+1)/(pivå!X210+1))</f>
        <v>1</v>
      </c>
      <c r="AT211" s="153">
        <f>IF(Pilar!$B211=1,IF(pivå!Y210&gt;Tidigare_värde!Y210,-1,1),IF(pivå!Y210&lt;Tidigare_värde!Y210,-1,1))*((Tidigare_värde!Y210+1)/(Tidigare_värde!Y210+1))*((pivå!Y210+1)/(pivå!Y210+1))</f>
        <v>1</v>
      </c>
      <c r="AU211" s="153">
        <f>IF(Pilar!$B211=1,IF(pivå!Z210&gt;Tidigare_värde!Z210,-1,1),IF(pivå!Z210&lt;Tidigare_värde!Z210,-1,1))*((Tidigare_värde!Z210+1)/(Tidigare_värde!Z210+1))*((pivå!Z210+1)/(pivå!Z210+1))</f>
        <v>1</v>
      </c>
      <c r="AV211" s="153">
        <f>IF(Pilar!$B211=1,IF(pivå!AA210&gt;Tidigare_värde!AA210,-1,1),IF(pivå!AA210&lt;Tidigare_värde!AA210,-1,1))*((Tidigare_värde!AA210+1)/(Tidigare_värde!AA210+1))*((pivå!AA210+1)/(pivå!AA210+1))</f>
        <v>1</v>
      </c>
      <c r="AW211" s="153">
        <f>IF(Pilar!$B211=1,IF(pivå!AB210&gt;Tidigare_värde!AB210,-1,1),IF(pivå!AB210&lt;Tidigare_värde!AB210,-1,1))*((Tidigare_värde!AB210+1)/(Tidigare_värde!AB210+1))*((pivå!AB210+1)/(pivå!AB210+1))</f>
        <v>1</v>
      </c>
      <c r="AX211" s="153">
        <f>IF(Pilar!$B211=1,IF(pivå!AC210&gt;Tidigare_värde!AC210,-1,1),IF(pivå!AC210&lt;Tidigare_värde!AC210,-1,1))*((Tidigare_värde!AC210+1)/(Tidigare_värde!AC210+1))*((pivå!AC210+1)/(pivå!AC210+1))</f>
        <v>1</v>
      </c>
      <c r="AY211" s="153">
        <f>IF(Pilar!$B211=1,IF(pivå!AD210&gt;Tidigare_värde!AD210,-1,1),IF(pivå!AD210&lt;Tidigare_värde!AD210,-1,1))*((Tidigare_värde!AD210+1)/(Tidigare_värde!AD210+1))*((pivå!AD210+1)/(pivå!AD210+1))</f>
        <v>-1</v>
      </c>
      <c r="AZ211" s="25"/>
      <c r="BA211" s="25"/>
      <c r="BB211" s="25"/>
      <c r="BC211" s="25"/>
      <c r="BD211" s="25"/>
      <c r="BE211" s="25"/>
      <c r="BF211" s="25"/>
      <c r="BG211" s="18" t="e">
        <f t="shared" si="31"/>
        <v>#DIV/0!</v>
      </c>
      <c r="BH211" s="18">
        <f t="shared" si="32"/>
        <v>7.14</v>
      </c>
      <c r="BI211" s="19">
        <f t="shared" si="37"/>
        <v>24.62</v>
      </c>
      <c r="BJ211" s="19">
        <f t="shared" si="33"/>
        <v>13.59</v>
      </c>
      <c r="BK211" s="20"/>
      <c r="BL211" s="20"/>
      <c r="BM211" s="21">
        <f t="shared" si="35"/>
        <v>43.56</v>
      </c>
      <c r="BN211" s="22">
        <f t="shared" si="36"/>
        <v>0</v>
      </c>
    </row>
    <row r="212" spans="1:66" ht="10.5" customHeight="1">
      <c r="A212" s="116">
        <f t="shared" si="34"/>
        <v>20.790952380952383</v>
      </c>
      <c r="B212" s="105">
        <f>pivå!I211</f>
        <v>1</v>
      </c>
      <c r="C212" s="120" t="str">
        <f>pivå!G211</f>
        <v>Ny</v>
      </c>
      <c r="D212" s="103">
        <f>pivå!C211</f>
        <v>0</v>
      </c>
      <c r="E212" s="112">
        <f>pivå!D211</f>
        <v>110</v>
      </c>
      <c r="F212" s="15" t="str">
        <f>pivå!F211</f>
        <v>Tillgänglighet - galloperation</v>
      </c>
      <c r="G212" s="31">
        <f>pivå!AE211</f>
        <v>19.47</v>
      </c>
      <c r="H212" s="16">
        <f>pivå!J211</f>
        <v>12.09</v>
      </c>
      <c r="I212" s="16">
        <f>pivå!K211</f>
        <v>28.57</v>
      </c>
      <c r="J212" s="16">
        <f>pivå!L211</f>
        <v>20</v>
      </c>
      <c r="K212" s="16">
        <f>pivå!M211</f>
        <v>11.69</v>
      </c>
      <c r="L212" s="16">
        <f>pivå!N211</f>
        <v>0</v>
      </c>
      <c r="M212" s="16">
        <f>pivå!O211</f>
        <v>53.68</v>
      </c>
      <c r="N212" s="16">
        <f>pivå!P211</f>
        <v>9.3800000000000008</v>
      </c>
      <c r="O212" s="16">
        <f>pivå!Q211</f>
        <v>0</v>
      </c>
      <c r="P212" s="16">
        <f>pivå!R211</f>
        <v>43.96</v>
      </c>
      <c r="Q212" s="16">
        <f>pivå!S211</f>
        <v>6.19</v>
      </c>
      <c r="R212" s="16">
        <f>pivå!T211</f>
        <v>16.920000000000002</v>
      </c>
      <c r="S212" s="16">
        <f>pivå!U211</f>
        <v>5.33</v>
      </c>
      <c r="T212" s="16">
        <f>pivå!V211</f>
        <v>0</v>
      </c>
      <c r="U212" s="16">
        <f>pivå!W211</f>
        <v>45.12</v>
      </c>
      <c r="V212" s="16">
        <f>pivå!X211</f>
        <v>6.76</v>
      </c>
      <c r="W212" s="16">
        <f>pivå!Y211</f>
        <v>23</v>
      </c>
      <c r="X212" s="16">
        <f>pivå!Z211</f>
        <v>29.41</v>
      </c>
      <c r="Y212" s="16">
        <f>pivå!AA211</f>
        <v>25.42</v>
      </c>
      <c r="Z212" s="16">
        <f>pivå!AB211</f>
        <v>57.14</v>
      </c>
      <c r="AA212" s="16">
        <f>pivå!AC211</f>
        <v>33.33</v>
      </c>
      <c r="AB212" s="136">
        <f>pivå!AD211</f>
        <v>8.6199999999999992</v>
      </c>
      <c r="AC212" s="149"/>
      <c r="AD212" s="154">
        <f>IF(Pilar!$B212=1,IF(pivå!AE211&gt;Tidigare_värde!AE211,-1,1),IF(pivå!AE211&lt;Tidigare_värde!AE211,-1,1))*((Tidigare_värde!AE211+1)/(Tidigare_värde!AE211+1))*((pivå!AE211+1)/(pivå!AE211+1))</f>
        <v>1</v>
      </c>
      <c r="AE212" s="153">
        <f>IF(Pilar!$B212=1,IF(pivå!J211&gt;Tidigare_värde!J211,-1,1),IF(pivå!J211&lt;Tidigare_värde!J211,-1,1))*((Tidigare_värde!J211+1)/(Tidigare_värde!J211+1))*((pivå!J211+1)/(pivå!J211+1))</f>
        <v>1</v>
      </c>
      <c r="AF212" s="153" t="e">
        <f>IF(Pilar!$B212=1,IF(pivå!K211&gt;Tidigare_värde!K211,-1,1),IF(pivå!K211&lt;Tidigare_värde!K211,-1,1))*((Tidigare_värde!K211+1)/(Tidigare_värde!K211+1))*((pivå!K211+1)/(pivå!K211+1))</f>
        <v>#VALUE!</v>
      </c>
      <c r="AG212" s="153">
        <f>IF(Pilar!$B212=1,IF(pivå!L211&gt;Tidigare_värde!L211,-1,1),IF(pivå!L211&lt;Tidigare_värde!L211,-1,1))*((Tidigare_värde!L211+1)/(Tidigare_värde!L211+1))*((pivå!L211+1)/(pivå!L211+1))</f>
        <v>1</v>
      </c>
      <c r="AH212" s="153" t="e">
        <f>IF(Pilar!$B212=1,IF(pivå!M211&gt;Tidigare_värde!M211,-1,1),IF(pivå!M211&lt;Tidigare_värde!M211,-1,1))*((Tidigare_värde!M211+1)/(Tidigare_värde!M211+1))*((pivå!M211+1)/(pivå!M211+1))</f>
        <v>#VALUE!</v>
      </c>
      <c r="AI212" s="153">
        <f>IF(Pilar!$B212=1,IF(pivå!N211&gt;Tidigare_värde!N211,-1,1),IF(pivå!N211&lt;Tidigare_värde!N211,-1,1))*((Tidigare_värde!N211+1)/(Tidigare_värde!N211+1))*((pivå!N211+1)/(pivå!N211+1))</f>
        <v>1</v>
      </c>
      <c r="AJ212" s="153">
        <f>IF(Pilar!$B212=1,IF(pivå!O211&gt;Tidigare_värde!O211,-1,1),IF(pivå!O211&lt;Tidigare_värde!O211,-1,1))*((Tidigare_värde!O211+1)/(Tidigare_värde!O211+1))*((pivå!O211+1)/(pivå!O211+1))</f>
        <v>1</v>
      </c>
      <c r="AK212" s="153">
        <f>IF(Pilar!$B212=1,IF(pivå!P211&gt;Tidigare_värde!P211,-1,1),IF(pivå!P211&lt;Tidigare_värde!P211,-1,1))*((Tidigare_värde!P211+1)/(Tidigare_värde!P211+1))*((pivå!P211+1)/(pivå!P211+1))</f>
        <v>1</v>
      </c>
      <c r="AL212" s="153">
        <f>IF(Pilar!$B212=1,IF(pivå!Q211&gt;Tidigare_värde!Q211,-1,1),IF(pivå!Q211&lt;Tidigare_värde!Q211,-1,1))*((Tidigare_värde!Q211+1)/(Tidigare_värde!Q211+1))*((pivå!Q211+1)/(pivå!Q211+1))</f>
        <v>1</v>
      </c>
      <c r="AM212" s="153">
        <f>IF(Pilar!$B212=1,IF(pivå!R211&gt;Tidigare_värde!R211,-1,1),IF(pivå!R211&lt;Tidigare_värde!R211,-1,1))*((Tidigare_värde!R211+1)/(Tidigare_värde!R211+1))*((pivå!R211+1)/(pivå!R211+1))</f>
        <v>1</v>
      </c>
      <c r="AN212" s="153">
        <f>IF(Pilar!$B212=1,IF(pivå!S211&gt;Tidigare_värde!S211,-1,1),IF(pivå!S211&lt;Tidigare_värde!S211,-1,1))*((Tidigare_värde!S211+1)/(Tidigare_värde!S211+1))*((pivå!S211+1)/(pivå!S211+1))</f>
        <v>1</v>
      </c>
      <c r="AO212" s="153">
        <f>IF(Pilar!$B212=1,IF(pivå!T211&gt;Tidigare_värde!T211,-1,1),IF(pivå!T211&lt;Tidigare_värde!T211,-1,1))*((Tidigare_värde!T211+1)/(Tidigare_värde!T211+1))*((pivå!T211+1)/(pivå!T211+1))</f>
        <v>1</v>
      </c>
      <c r="AP212" s="153">
        <f>IF(Pilar!$B212=1,IF(pivå!U211&gt;Tidigare_värde!U211,-1,1),IF(pivå!U211&lt;Tidigare_värde!U211,-1,1))*((Tidigare_värde!U211+1)/(Tidigare_värde!U211+1))*((pivå!U211+1)/(pivå!U211+1))</f>
        <v>1</v>
      </c>
      <c r="AQ212" s="153">
        <f>IF(Pilar!$B212=1,IF(pivå!V211&gt;Tidigare_värde!V211,-1,1),IF(pivå!V211&lt;Tidigare_värde!V211,-1,1))*((Tidigare_värde!V211+1)/(Tidigare_värde!V211+1))*((pivå!V211+1)/(pivå!V211+1))</f>
        <v>1</v>
      </c>
      <c r="AR212" s="153">
        <f>IF(Pilar!$B212=1,IF(pivå!W211&gt;Tidigare_värde!W211,-1,1),IF(pivå!W211&lt;Tidigare_värde!W211,-1,1))*((Tidigare_värde!W211+1)/(Tidigare_värde!W211+1))*((pivå!W211+1)/(pivå!W211+1))</f>
        <v>1</v>
      </c>
      <c r="AS212" s="153">
        <f>IF(Pilar!$B212=1,IF(pivå!X211&gt;Tidigare_värde!X211,-1,1),IF(pivå!X211&lt;Tidigare_värde!X211,-1,1))*((Tidigare_värde!X211+1)/(Tidigare_värde!X211+1))*((pivå!X211+1)/(pivå!X211+1))</f>
        <v>1</v>
      </c>
      <c r="AT212" s="153">
        <f>IF(Pilar!$B212=1,IF(pivå!Y211&gt;Tidigare_värde!Y211,-1,1),IF(pivå!Y211&lt;Tidigare_värde!Y211,-1,1))*((Tidigare_värde!Y211+1)/(Tidigare_värde!Y211+1))*((pivå!Y211+1)/(pivå!Y211+1))</f>
        <v>1</v>
      </c>
      <c r="AU212" s="153">
        <f>IF(Pilar!$B212=1,IF(pivå!Z211&gt;Tidigare_värde!Z211,-1,1),IF(pivå!Z211&lt;Tidigare_värde!Z211,-1,1))*((Tidigare_värde!Z211+1)/(Tidigare_värde!Z211+1))*((pivå!Z211+1)/(pivå!Z211+1))</f>
        <v>1</v>
      </c>
      <c r="AV212" s="153">
        <f>IF(Pilar!$B212=1,IF(pivå!AA211&gt;Tidigare_värde!AA211,-1,1),IF(pivå!AA211&lt;Tidigare_värde!AA211,-1,1))*((Tidigare_värde!AA211+1)/(Tidigare_värde!AA211+1))*((pivå!AA211+1)/(pivå!AA211+1))</f>
        <v>1</v>
      </c>
      <c r="AW212" s="153">
        <f>IF(Pilar!$B212=1,IF(pivå!AB211&gt;Tidigare_värde!AB211,-1,1),IF(pivå!AB211&lt;Tidigare_värde!AB211,-1,1))*((Tidigare_värde!AB211+1)/(Tidigare_värde!AB211+1))*((pivå!AB211+1)/(pivå!AB211+1))</f>
        <v>-1</v>
      </c>
      <c r="AX212" s="153">
        <f>IF(Pilar!$B212=1,IF(pivå!AC211&gt;Tidigare_värde!AC211,-1,1),IF(pivå!AC211&lt;Tidigare_värde!AC211,-1,1))*((Tidigare_värde!AC211+1)/(Tidigare_värde!AC211+1))*((pivå!AC211+1)/(pivå!AC211+1))</f>
        <v>1</v>
      </c>
      <c r="AY212" s="153">
        <f>IF(Pilar!$B212=1,IF(pivå!AD211&gt;Tidigare_värde!AD211,-1,1),IF(pivå!AD211&lt;Tidigare_värde!AD211,-1,1))*((Tidigare_värde!AD211+1)/(Tidigare_värde!AD211+1))*((pivå!AD211+1)/(pivå!AD211+1))</f>
        <v>1</v>
      </c>
      <c r="AZ212" s="25"/>
      <c r="BA212" s="25"/>
      <c r="BB212" s="25"/>
      <c r="BC212" s="25"/>
      <c r="BD212" s="25"/>
      <c r="BE212" s="25"/>
      <c r="BF212" s="25"/>
      <c r="BG212" s="18" t="e">
        <f t="shared" si="31"/>
        <v>#DIV/0!</v>
      </c>
      <c r="BH212" s="18">
        <f t="shared" si="32"/>
        <v>8.6199999999999992</v>
      </c>
      <c r="BI212" s="19">
        <f t="shared" si="37"/>
        <v>25.42</v>
      </c>
      <c r="BJ212" s="19">
        <f t="shared" si="33"/>
        <v>9.3800000000000008</v>
      </c>
      <c r="BK212" s="20"/>
      <c r="BL212" s="20"/>
      <c r="BM212" s="21">
        <f t="shared" si="35"/>
        <v>57.14</v>
      </c>
      <c r="BN212" s="22">
        <f t="shared" si="36"/>
        <v>0</v>
      </c>
    </row>
    <row r="213" spans="1:66" ht="10.5" customHeight="1">
      <c r="A213" s="116">
        <f t="shared" si="34"/>
        <v>12.678571428571429</v>
      </c>
      <c r="B213" s="105">
        <f>pivå!I212</f>
        <v>1</v>
      </c>
      <c r="C213" s="120" t="str">
        <f>pivå!G212</f>
        <v>Ny</v>
      </c>
      <c r="D213" s="103">
        <f>pivå!C212</f>
        <v>0</v>
      </c>
      <c r="E213" s="112">
        <f>pivå!D212</f>
        <v>111</v>
      </c>
      <c r="F213" s="15" t="str">
        <f>pivå!F212</f>
        <v>Tillgänglighet - operation för grå starr</v>
      </c>
      <c r="G213" s="31">
        <f>pivå!AE212</f>
        <v>14.94</v>
      </c>
      <c r="H213" s="16">
        <f>pivå!J212</f>
        <v>40.130000000000003</v>
      </c>
      <c r="I213" s="16">
        <f>pivå!K212</f>
        <v>17.420000000000002</v>
      </c>
      <c r="J213" s="16">
        <f>pivå!L212</f>
        <v>18.64</v>
      </c>
      <c r="K213" s="16">
        <f>pivå!M212</f>
        <v>25.57</v>
      </c>
      <c r="L213" s="16">
        <f>pivå!N212</f>
        <v>2.61</v>
      </c>
      <c r="M213" s="16">
        <f>pivå!O212</f>
        <v>0</v>
      </c>
      <c r="N213" s="16">
        <f>pivå!P212</f>
        <v>10.95</v>
      </c>
      <c r="O213" s="16">
        <f>pivå!Q212</f>
        <v>2.84</v>
      </c>
      <c r="P213" s="16">
        <f>pivå!R212</f>
        <v>0.59</v>
      </c>
      <c r="Q213" s="16">
        <f>pivå!S212</f>
        <v>8.5</v>
      </c>
      <c r="R213" s="16">
        <f>pivå!T212</f>
        <v>0.75</v>
      </c>
      <c r="S213" s="16">
        <f>pivå!U212</f>
        <v>2.09</v>
      </c>
      <c r="T213" s="16">
        <f>pivå!V212</f>
        <v>4.3600000000000003</v>
      </c>
      <c r="U213" s="16">
        <f>pivå!W212</f>
        <v>9.4499999999999993</v>
      </c>
      <c r="V213" s="16">
        <f>pivå!X212</f>
        <v>9.8000000000000007</v>
      </c>
      <c r="W213" s="16">
        <f>pivå!Y212</f>
        <v>27.78</v>
      </c>
      <c r="X213" s="16">
        <f>pivå!Z212</f>
        <v>31.41</v>
      </c>
      <c r="Y213" s="16">
        <f>pivå!AA212</f>
        <v>14.72</v>
      </c>
      <c r="Z213" s="16">
        <f>pivå!AB212</f>
        <v>22.56</v>
      </c>
      <c r="AA213" s="16">
        <f>pivå!AC212</f>
        <v>14.82</v>
      </c>
      <c r="AB213" s="136">
        <f>pivå!AD212</f>
        <v>1.26</v>
      </c>
      <c r="AC213" s="149"/>
      <c r="AD213" s="154">
        <f>IF(Pilar!$B213=1,IF(pivå!AE212&gt;Tidigare_värde!AE212,-1,1),IF(pivå!AE212&lt;Tidigare_värde!AE212,-1,1))*((Tidigare_värde!AE212+1)/(Tidigare_värde!AE212+1))*((pivå!AE212+1)/(pivå!AE212+1))</f>
        <v>1</v>
      </c>
      <c r="AE213" s="153">
        <f>IF(Pilar!$B213=1,IF(pivå!J212&gt;Tidigare_värde!J212,-1,1),IF(pivå!J212&lt;Tidigare_värde!J212,-1,1))*((Tidigare_värde!J212+1)/(Tidigare_värde!J212+1))*((pivå!J212+1)/(pivå!J212+1))</f>
        <v>1</v>
      </c>
      <c r="AF213" s="153" t="e">
        <f>IF(Pilar!$B213=1,IF(pivå!K212&gt;Tidigare_värde!K212,-1,1),IF(pivå!K212&lt;Tidigare_värde!K212,-1,1))*((Tidigare_värde!K212+1)/(Tidigare_värde!K212+1))*((pivå!K212+1)/(pivå!K212+1))</f>
        <v>#VALUE!</v>
      </c>
      <c r="AG213" s="153">
        <f>IF(Pilar!$B213=1,IF(pivå!L212&gt;Tidigare_värde!L212,-1,1),IF(pivå!L212&lt;Tidigare_värde!L212,-1,1))*((Tidigare_värde!L212+1)/(Tidigare_värde!L212+1))*((pivå!L212+1)/(pivå!L212+1))</f>
        <v>1</v>
      </c>
      <c r="AH213" s="153" t="e">
        <f>IF(Pilar!$B213=1,IF(pivå!M212&gt;Tidigare_värde!M212,-1,1),IF(pivå!M212&lt;Tidigare_värde!M212,-1,1))*((Tidigare_värde!M212+1)/(Tidigare_värde!M212+1))*((pivå!M212+1)/(pivå!M212+1))</f>
        <v>#VALUE!</v>
      </c>
      <c r="AI213" s="153">
        <f>IF(Pilar!$B213=1,IF(pivå!N212&gt;Tidigare_värde!N212,-1,1),IF(pivå!N212&lt;Tidigare_värde!N212,-1,1))*((Tidigare_värde!N212+1)/(Tidigare_värde!N212+1))*((pivå!N212+1)/(pivå!N212+1))</f>
        <v>1</v>
      </c>
      <c r="AJ213" s="153">
        <f>IF(Pilar!$B213=1,IF(pivå!O212&gt;Tidigare_värde!O212,-1,1),IF(pivå!O212&lt;Tidigare_värde!O212,-1,1))*((Tidigare_värde!O212+1)/(Tidigare_värde!O212+1))*((pivå!O212+1)/(pivå!O212+1))</f>
        <v>1</v>
      </c>
      <c r="AK213" s="153">
        <f>IF(Pilar!$B213=1,IF(pivå!P212&gt;Tidigare_värde!P212,-1,1),IF(pivå!P212&lt;Tidigare_värde!P212,-1,1))*((Tidigare_värde!P212+1)/(Tidigare_värde!P212+1))*((pivå!P212+1)/(pivå!P212+1))</f>
        <v>1</v>
      </c>
      <c r="AL213" s="153">
        <f>IF(Pilar!$B213=1,IF(pivå!Q212&gt;Tidigare_värde!Q212,-1,1),IF(pivå!Q212&lt;Tidigare_värde!Q212,-1,1))*((Tidigare_värde!Q212+1)/(Tidigare_värde!Q212+1))*((pivå!Q212+1)/(pivå!Q212+1))</f>
        <v>1</v>
      </c>
      <c r="AM213" s="153">
        <f>IF(Pilar!$B213=1,IF(pivå!R212&gt;Tidigare_värde!R212,-1,1),IF(pivå!R212&lt;Tidigare_värde!R212,-1,1))*((Tidigare_värde!R212+1)/(Tidigare_värde!R212+1))*((pivå!R212+1)/(pivå!R212+1))</f>
        <v>1</v>
      </c>
      <c r="AN213" s="153">
        <f>IF(Pilar!$B213=1,IF(pivå!S212&gt;Tidigare_värde!S212,-1,1),IF(pivå!S212&lt;Tidigare_värde!S212,-1,1))*((Tidigare_värde!S212+1)/(Tidigare_värde!S212+1))*((pivå!S212+1)/(pivå!S212+1))</f>
        <v>1</v>
      </c>
      <c r="AO213" s="153" t="e">
        <f>IF(Pilar!$B213=1,IF(pivå!T212&gt;Tidigare_värde!T212,-1,1),IF(pivå!T212&lt;Tidigare_värde!T212,-1,1))*((Tidigare_värde!T212+1)/(Tidigare_värde!T212+1))*((pivå!T212+1)/(pivå!T212+1))</f>
        <v>#VALUE!</v>
      </c>
      <c r="AP213" s="153">
        <f>IF(Pilar!$B213=1,IF(pivå!U212&gt;Tidigare_värde!U212,-1,1),IF(pivå!U212&lt;Tidigare_värde!U212,-1,1))*((Tidigare_värde!U212+1)/(Tidigare_värde!U212+1))*((pivå!U212+1)/(pivå!U212+1))</f>
        <v>1</v>
      </c>
      <c r="AQ213" s="153">
        <f>IF(Pilar!$B213=1,IF(pivå!V212&gt;Tidigare_värde!V212,-1,1),IF(pivå!V212&lt;Tidigare_värde!V212,-1,1))*((Tidigare_värde!V212+1)/(Tidigare_värde!V212+1))*((pivå!V212+1)/(pivå!V212+1))</f>
        <v>1</v>
      </c>
      <c r="AR213" s="153">
        <f>IF(Pilar!$B213=1,IF(pivå!W212&gt;Tidigare_värde!W212,-1,1),IF(pivå!W212&lt;Tidigare_värde!W212,-1,1))*((Tidigare_värde!W212+1)/(Tidigare_värde!W212+1))*((pivå!W212+1)/(pivå!W212+1))</f>
        <v>-1</v>
      </c>
      <c r="AS213" s="153">
        <f>IF(Pilar!$B213=1,IF(pivå!X212&gt;Tidigare_värde!X212,-1,1),IF(pivå!X212&lt;Tidigare_värde!X212,-1,1))*((Tidigare_värde!X212+1)/(Tidigare_värde!X212+1))*((pivå!X212+1)/(pivå!X212+1))</f>
        <v>-1</v>
      </c>
      <c r="AT213" s="153">
        <f>IF(Pilar!$B213=1,IF(pivå!Y212&gt;Tidigare_värde!Y212,-1,1),IF(pivå!Y212&lt;Tidigare_värde!Y212,-1,1))*((Tidigare_värde!Y212+1)/(Tidigare_värde!Y212+1))*((pivå!Y212+1)/(pivå!Y212+1))</f>
        <v>1</v>
      </c>
      <c r="AU213" s="153">
        <f>IF(Pilar!$B213=1,IF(pivå!Z212&gt;Tidigare_värde!Z212,-1,1),IF(pivå!Z212&lt;Tidigare_värde!Z212,-1,1))*((Tidigare_värde!Z212+1)/(Tidigare_värde!Z212+1))*((pivå!Z212+1)/(pivå!Z212+1))</f>
        <v>1</v>
      </c>
      <c r="AV213" s="153">
        <f>IF(Pilar!$B213=1,IF(pivå!AA212&gt;Tidigare_värde!AA212,-1,1),IF(pivå!AA212&lt;Tidigare_värde!AA212,-1,1))*((Tidigare_värde!AA212+1)/(Tidigare_värde!AA212+1))*((pivå!AA212+1)/(pivå!AA212+1))</f>
        <v>1</v>
      </c>
      <c r="AW213" s="153">
        <f>IF(Pilar!$B213=1,IF(pivå!AB212&gt;Tidigare_värde!AB212,-1,1),IF(pivå!AB212&lt;Tidigare_värde!AB212,-1,1))*((Tidigare_värde!AB212+1)/(Tidigare_värde!AB212+1))*((pivå!AB212+1)/(pivå!AB212+1))</f>
        <v>-1</v>
      </c>
      <c r="AX213" s="153">
        <f>IF(Pilar!$B213=1,IF(pivå!AC212&gt;Tidigare_värde!AC212,-1,1),IF(pivå!AC212&lt;Tidigare_värde!AC212,-1,1))*((Tidigare_värde!AC212+1)/(Tidigare_värde!AC212+1))*((pivå!AC212+1)/(pivå!AC212+1))</f>
        <v>1</v>
      </c>
      <c r="AY213" s="153">
        <f>IF(Pilar!$B213=1,IF(pivå!AD212&gt;Tidigare_värde!AD212,-1,1),IF(pivå!AD212&lt;Tidigare_värde!AD212,-1,1))*((Tidigare_värde!AD212+1)/(Tidigare_värde!AD212+1))*((pivå!AD212+1)/(pivå!AD212+1))</f>
        <v>1</v>
      </c>
      <c r="AZ213" s="25"/>
      <c r="BA213" s="25"/>
      <c r="BB213" s="25"/>
      <c r="BC213" s="25"/>
      <c r="BD213" s="25"/>
      <c r="BE213" s="25"/>
      <c r="BF213" s="25"/>
      <c r="BG213" s="18" t="e">
        <f t="shared" si="31"/>
        <v>#DIV/0!</v>
      </c>
      <c r="BH213" s="18">
        <f t="shared" si="32"/>
        <v>2.84</v>
      </c>
      <c r="BI213" s="19">
        <f t="shared" si="37"/>
        <v>14.82</v>
      </c>
      <c r="BJ213" s="19">
        <f t="shared" si="33"/>
        <v>4.3600000000000003</v>
      </c>
      <c r="BK213" s="20"/>
      <c r="BL213" s="20"/>
      <c r="BM213" s="21">
        <f t="shared" si="35"/>
        <v>40.130000000000003</v>
      </c>
      <c r="BN213" s="22">
        <f t="shared" si="36"/>
        <v>0</v>
      </c>
    </row>
    <row r="214" spans="1:66" ht="10.5" customHeight="1">
      <c r="A214" s="116">
        <f t="shared" si="34"/>
        <v>0.63928571428571423</v>
      </c>
      <c r="B214" s="105">
        <f>pivå!I213</f>
        <v>1</v>
      </c>
      <c r="C214" s="120" t="str">
        <f>pivå!G213</f>
        <v>(tom)</v>
      </c>
      <c r="D214" s="103" t="str">
        <f>pivå!C213</f>
        <v>Intensivvård</v>
      </c>
      <c r="E214" s="112">
        <f>pivå!D213</f>
        <v>112</v>
      </c>
      <c r="F214" s="15" t="str">
        <f>pivå!F213</f>
        <v>Dödlighet efter vård på IVA. Kvinnor</v>
      </c>
      <c r="G214" s="31">
        <f>pivå!AE213</f>
        <v>0.61</v>
      </c>
      <c r="H214" s="16">
        <f>pivå!J213</f>
        <v>0.61</v>
      </c>
      <c r="I214" s="39" t="str">
        <f>pivå!K213</f>
        <v>us</v>
      </c>
      <c r="J214" s="16">
        <f>pivå!L213</f>
        <v>0.62</v>
      </c>
      <c r="K214" s="16">
        <f>pivå!M213</f>
        <v>0.79</v>
      </c>
      <c r="L214" s="16">
        <f>pivå!N213</f>
        <v>0.61</v>
      </c>
      <c r="M214" s="39" t="str">
        <f>pivå!O213</f>
        <v>us</v>
      </c>
      <c r="N214" s="16">
        <f>pivå!P213</f>
        <v>0.67</v>
      </c>
      <c r="O214" s="39" t="str">
        <f>pivå!Q213</f>
        <v>us</v>
      </c>
      <c r="P214" s="39" t="str">
        <f>pivå!R213</f>
        <v>us</v>
      </c>
      <c r="Q214" s="16">
        <f>pivå!S213</f>
        <v>0.55000000000000004</v>
      </c>
      <c r="R214" s="16">
        <f>pivå!T213</f>
        <v>0.68</v>
      </c>
      <c r="S214" s="16">
        <f>pivå!U213</f>
        <v>0.71</v>
      </c>
      <c r="T214" s="39" t="str">
        <f>pivå!V213</f>
        <v>us</v>
      </c>
      <c r="U214" s="16">
        <f>pivå!W213</f>
        <v>0.57999999999999996</v>
      </c>
      <c r="V214" s="16">
        <f>pivå!X213</f>
        <v>0.66</v>
      </c>
      <c r="W214" s="16">
        <f>pivå!Y213</f>
        <v>0.43</v>
      </c>
      <c r="X214" s="16">
        <f>pivå!Z213</f>
        <v>0.84</v>
      </c>
      <c r="Y214" s="16">
        <f>pivå!AA213</f>
        <v>0.72</v>
      </c>
      <c r="Z214" s="16">
        <f>pivå!AB213</f>
        <v>0.48</v>
      </c>
      <c r="AA214" s="39" t="str">
        <f>pivå!AC213</f>
        <v>us</v>
      </c>
      <c r="AB214" s="140" t="str">
        <f>pivå!AD213</f>
        <v>us</v>
      </c>
      <c r="AC214" s="150"/>
      <c r="AD214" s="154" t="e">
        <f>IF(Pilar!$B214=1,IF(pivå!AE213&gt;Tidigare_värde!AE213,-1,1),IF(pivå!AE213&lt;Tidigare_värde!AE213,-1,1))*((Tidigare_värde!AE213+1)/(Tidigare_värde!AE213+1))*((pivå!AE213+1)/(pivå!AE213+1))</f>
        <v>#VALUE!</v>
      </c>
      <c r="AE214" s="153" t="e">
        <f>IF(Pilar!$B214=1,IF(pivå!J213&gt;Tidigare_värde!J213,-1,1),IF(pivå!J213&lt;Tidigare_värde!J213,-1,1))*((Tidigare_värde!J213+1)/(Tidigare_värde!J213+1))*((pivå!J213+1)/(pivå!J213+1))</f>
        <v>#VALUE!</v>
      </c>
      <c r="AF214" s="153" t="e">
        <f>IF(Pilar!$B214=1,IF(pivå!K213&gt;Tidigare_värde!K213,-1,1),IF(pivå!K213&lt;Tidigare_värde!K213,-1,1))*((Tidigare_värde!K213+1)/(Tidigare_värde!K213+1))*((pivå!K213+1)/(pivå!K213+1))</f>
        <v>#VALUE!</v>
      </c>
      <c r="AG214" s="153" t="e">
        <f>IF(Pilar!$B214=1,IF(pivå!L213&gt;Tidigare_värde!L213,-1,1),IF(pivå!L213&lt;Tidigare_värde!L213,-1,1))*((Tidigare_värde!L213+1)/(Tidigare_värde!L213+1))*((pivå!L213+1)/(pivå!L213+1))</f>
        <v>#VALUE!</v>
      </c>
      <c r="AH214" s="153" t="e">
        <f>IF(Pilar!$B214=1,IF(pivå!M213&gt;Tidigare_värde!M213,-1,1),IF(pivå!M213&lt;Tidigare_värde!M213,-1,1))*((Tidigare_värde!M213+1)/(Tidigare_värde!M213+1))*((pivå!M213+1)/(pivå!M213+1))</f>
        <v>#VALUE!</v>
      </c>
      <c r="AI214" s="153" t="e">
        <f>IF(Pilar!$B214=1,IF(pivå!N213&gt;Tidigare_värde!N213,-1,1),IF(pivå!N213&lt;Tidigare_värde!N213,-1,1))*((Tidigare_värde!N213+1)/(Tidigare_värde!N213+1))*((pivå!N213+1)/(pivå!N213+1))</f>
        <v>#VALUE!</v>
      </c>
      <c r="AJ214" s="153" t="e">
        <f>IF(Pilar!$B214=1,IF(pivå!O213&gt;Tidigare_värde!O213,-1,1),IF(pivå!O213&lt;Tidigare_värde!O213,-1,1))*((Tidigare_värde!O213+1)/(Tidigare_värde!O213+1))*((pivå!O213+1)/(pivå!O213+1))</f>
        <v>#VALUE!</v>
      </c>
      <c r="AK214" s="153" t="e">
        <f>IF(Pilar!$B214=1,IF(pivå!P213&gt;Tidigare_värde!P213,-1,1),IF(pivå!P213&lt;Tidigare_värde!P213,-1,1))*((Tidigare_värde!P213+1)/(Tidigare_värde!P213+1))*((pivå!P213+1)/(pivå!P213+1))</f>
        <v>#VALUE!</v>
      </c>
      <c r="AL214" s="153" t="e">
        <f>IF(Pilar!$B214=1,IF(pivå!Q213&gt;Tidigare_värde!Q213,-1,1),IF(pivå!Q213&lt;Tidigare_värde!Q213,-1,1))*((Tidigare_värde!Q213+1)/(Tidigare_värde!Q213+1))*((pivå!Q213+1)/(pivå!Q213+1))</f>
        <v>#VALUE!</v>
      </c>
      <c r="AM214" s="153" t="e">
        <f>IF(Pilar!$B214=1,IF(pivå!R213&gt;Tidigare_värde!R213,-1,1),IF(pivå!R213&lt;Tidigare_värde!R213,-1,1))*((Tidigare_värde!R213+1)/(Tidigare_värde!R213+1))*((pivå!R213+1)/(pivå!R213+1))</f>
        <v>#VALUE!</v>
      </c>
      <c r="AN214" s="153" t="e">
        <f>IF(Pilar!$B214=1,IF(pivå!S213&gt;Tidigare_värde!S213,-1,1),IF(pivå!S213&lt;Tidigare_värde!S213,-1,1))*((Tidigare_värde!S213+1)/(Tidigare_värde!S213+1))*((pivå!S213+1)/(pivå!S213+1))</f>
        <v>#VALUE!</v>
      </c>
      <c r="AO214" s="153" t="e">
        <f>IF(Pilar!$B214=1,IF(pivå!T213&gt;Tidigare_värde!T213,-1,1),IF(pivå!T213&lt;Tidigare_värde!T213,-1,1))*((Tidigare_värde!T213+1)/(Tidigare_värde!T213+1))*((pivå!T213+1)/(pivå!T213+1))</f>
        <v>#VALUE!</v>
      </c>
      <c r="AP214" s="153" t="e">
        <f>IF(Pilar!$B214=1,IF(pivå!U213&gt;Tidigare_värde!U213,-1,1),IF(pivå!U213&lt;Tidigare_värde!U213,-1,1))*((Tidigare_värde!U213+1)/(Tidigare_värde!U213+1))*((pivå!U213+1)/(pivå!U213+1))</f>
        <v>#VALUE!</v>
      </c>
      <c r="AQ214" s="153" t="e">
        <f>IF(Pilar!$B214=1,IF(pivå!V213&gt;Tidigare_värde!V213,-1,1),IF(pivå!V213&lt;Tidigare_värde!V213,-1,1))*((Tidigare_värde!V213+1)/(Tidigare_värde!V213+1))*((pivå!V213+1)/(pivå!V213+1))</f>
        <v>#VALUE!</v>
      </c>
      <c r="AR214" s="153" t="e">
        <f>IF(Pilar!$B214=1,IF(pivå!W213&gt;Tidigare_värde!W213,-1,1),IF(pivå!W213&lt;Tidigare_värde!W213,-1,1))*((Tidigare_värde!W213+1)/(Tidigare_värde!W213+1))*((pivå!W213+1)/(pivå!W213+1))</f>
        <v>#VALUE!</v>
      </c>
      <c r="AS214" s="153" t="e">
        <f>IF(Pilar!$B214=1,IF(pivå!X213&gt;Tidigare_värde!X213,-1,1),IF(pivå!X213&lt;Tidigare_värde!X213,-1,1))*((Tidigare_värde!X213+1)/(Tidigare_värde!X213+1))*((pivå!X213+1)/(pivå!X213+1))</f>
        <v>#VALUE!</v>
      </c>
      <c r="AT214" s="153" t="e">
        <f>IF(Pilar!$B214=1,IF(pivå!Y213&gt;Tidigare_värde!Y213,-1,1),IF(pivå!Y213&lt;Tidigare_värde!Y213,-1,1))*((Tidigare_värde!Y213+1)/(Tidigare_värde!Y213+1))*((pivå!Y213+1)/(pivå!Y213+1))</f>
        <v>#VALUE!</v>
      </c>
      <c r="AU214" s="153" t="e">
        <f>IF(Pilar!$B214=1,IF(pivå!Z213&gt;Tidigare_värde!Z213,-1,1),IF(pivå!Z213&lt;Tidigare_värde!Z213,-1,1))*((Tidigare_värde!Z213+1)/(Tidigare_värde!Z213+1))*((pivå!Z213+1)/(pivå!Z213+1))</f>
        <v>#VALUE!</v>
      </c>
      <c r="AV214" s="153" t="e">
        <f>IF(Pilar!$B214=1,IF(pivå!AA213&gt;Tidigare_värde!AA213,-1,1),IF(pivå!AA213&lt;Tidigare_värde!AA213,-1,1))*((Tidigare_värde!AA213+1)/(Tidigare_värde!AA213+1))*((pivå!AA213+1)/(pivå!AA213+1))</f>
        <v>#VALUE!</v>
      </c>
      <c r="AW214" s="153" t="e">
        <f>IF(Pilar!$B214=1,IF(pivå!AB213&gt;Tidigare_värde!AB213,-1,1),IF(pivå!AB213&lt;Tidigare_värde!AB213,-1,1))*((Tidigare_värde!AB213+1)/(Tidigare_värde!AB213+1))*((pivå!AB213+1)/(pivå!AB213+1))</f>
        <v>#VALUE!</v>
      </c>
      <c r="AX214" s="153" t="e">
        <f>IF(Pilar!$B214=1,IF(pivå!AC213&gt;Tidigare_värde!AC213,-1,1),IF(pivå!AC213&lt;Tidigare_värde!AC213,-1,1))*((Tidigare_värde!AC213+1)/(Tidigare_värde!AC213+1))*((pivå!AC213+1)/(pivå!AC213+1))</f>
        <v>#VALUE!</v>
      </c>
      <c r="AY214" s="153" t="e">
        <f>IF(Pilar!$B214=1,IF(pivå!AD213&gt;Tidigare_värde!AD213,-1,1),IF(pivå!AD213&lt;Tidigare_värde!AD213,-1,1))*((Tidigare_värde!AD213+1)/(Tidigare_värde!AD213+1))*((pivå!AD213+1)/(pivå!AD213+1))</f>
        <v>#VALUE!</v>
      </c>
      <c r="AZ214" s="25"/>
      <c r="BA214" s="25"/>
      <c r="BB214" s="25"/>
      <c r="BC214" s="25"/>
      <c r="BD214" s="25"/>
      <c r="BE214" s="25"/>
      <c r="BF214" s="25"/>
      <c r="BG214" s="18" t="e">
        <f t="shared" si="31"/>
        <v>#DIV/0!</v>
      </c>
      <c r="BH214" s="18">
        <f t="shared" si="32"/>
        <v>0.62</v>
      </c>
      <c r="BI214" s="19">
        <f t="shared" si="37"/>
        <v>0.84</v>
      </c>
      <c r="BJ214" s="19">
        <f t="shared" si="33"/>
        <v>0.66</v>
      </c>
      <c r="BK214" s="20"/>
      <c r="BL214" s="20"/>
      <c r="BM214" s="21">
        <f t="shared" si="35"/>
        <v>0.84</v>
      </c>
      <c r="BN214" s="22">
        <f t="shared" si="36"/>
        <v>0.43</v>
      </c>
    </row>
    <row r="215" spans="1:66" ht="10.5" customHeight="1">
      <c r="A215" s="116">
        <f t="shared" si="34"/>
        <v>0.62428571428571433</v>
      </c>
      <c r="B215" s="105">
        <f>pivå!I214</f>
        <v>1</v>
      </c>
      <c r="C215" s="120" t="str">
        <f>pivå!G214</f>
        <v>(tom)</v>
      </c>
      <c r="D215" s="103">
        <f>pivå!C214</f>
        <v>0</v>
      </c>
      <c r="E215" s="112">
        <f>pivå!D214</f>
        <v>0</v>
      </c>
      <c r="F215" s="15" t="str">
        <f>pivå!F214</f>
        <v>Dödlighet efter vård på IVA. Män</v>
      </c>
      <c r="G215" s="31">
        <f>pivå!AE214</f>
        <v>0.62</v>
      </c>
      <c r="H215" s="16">
        <f>pivå!J214</f>
        <v>0.62</v>
      </c>
      <c r="I215" s="39" t="str">
        <f>pivå!K214</f>
        <v>us</v>
      </c>
      <c r="J215" s="16">
        <f>pivå!L214</f>
        <v>0.66</v>
      </c>
      <c r="K215" s="16">
        <f>pivå!M214</f>
        <v>0.71</v>
      </c>
      <c r="L215" s="16">
        <f>pivå!N214</f>
        <v>0.57999999999999996</v>
      </c>
      <c r="M215" s="39" t="str">
        <f>pivå!O214</f>
        <v>us</v>
      </c>
      <c r="N215" s="16">
        <f>pivå!P214</f>
        <v>0.64</v>
      </c>
      <c r="O215" s="39" t="str">
        <f>pivå!Q214</f>
        <v>us</v>
      </c>
      <c r="P215" s="39" t="str">
        <f>pivå!R214</f>
        <v>us</v>
      </c>
      <c r="Q215" s="16">
        <f>pivå!S214</f>
        <v>0.6</v>
      </c>
      <c r="R215" s="16">
        <f>pivå!T214</f>
        <v>0.69</v>
      </c>
      <c r="S215" s="16">
        <f>pivå!U214</f>
        <v>0.68</v>
      </c>
      <c r="T215" s="39" t="str">
        <f>pivå!V214</f>
        <v>us</v>
      </c>
      <c r="U215" s="16">
        <f>pivå!W214</f>
        <v>0.65</v>
      </c>
      <c r="V215" s="16">
        <f>pivå!X214</f>
        <v>0.59</v>
      </c>
      <c r="W215" s="16">
        <f>pivå!Y214</f>
        <v>0.43</v>
      </c>
      <c r="X215" s="16">
        <f>pivå!Z214</f>
        <v>0.7</v>
      </c>
      <c r="Y215" s="16">
        <f>pivå!AA214</f>
        <v>0.76</v>
      </c>
      <c r="Z215" s="16">
        <f>pivå!AB214</f>
        <v>0.43</v>
      </c>
      <c r="AA215" s="39" t="str">
        <f>pivå!AC214</f>
        <v>us</v>
      </c>
      <c r="AB215" s="140" t="str">
        <f>pivå!AD214</f>
        <v>us</v>
      </c>
      <c r="AC215" s="150"/>
      <c r="AD215" s="154" t="e">
        <f>IF(Pilar!$B215=1,IF(pivå!AE214&gt;Tidigare_värde!AE214,-1,1),IF(pivå!AE214&lt;Tidigare_värde!AE214,-1,1))*((Tidigare_värde!AE214+1)/(Tidigare_värde!AE214+1))*((pivå!AE214+1)/(pivå!AE214+1))</f>
        <v>#VALUE!</v>
      </c>
      <c r="AE215" s="153" t="e">
        <f>IF(Pilar!$B215=1,IF(pivå!J214&gt;Tidigare_värde!J214,-1,1),IF(pivå!J214&lt;Tidigare_värde!J214,-1,1))*((Tidigare_värde!J214+1)/(Tidigare_värde!J214+1))*((pivå!J214+1)/(pivå!J214+1))</f>
        <v>#VALUE!</v>
      </c>
      <c r="AF215" s="153" t="e">
        <f>IF(Pilar!$B215=1,IF(pivå!K214&gt;Tidigare_värde!K214,-1,1),IF(pivå!K214&lt;Tidigare_värde!K214,-1,1))*((Tidigare_värde!K214+1)/(Tidigare_värde!K214+1))*((pivå!K214+1)/(pivå!K214+1))</f>
        <v>#VALUE!</v>
      </c>
      <c r="AG215" s="153" t="e">
        <f>IF(Pilar!$B215=1,IF(pivå!L214&gt;Tidigare_värde!L214,-1,1),IF(pivå!L214&lt;Tidigare_värde!L214,-1,1))*((Tidigare_värde!L214+1)/(Tidigare_värde!L214+1))*((pivå!L214+1)/(pivå!L214+1))</f>
        <v>#VALUE!</v>
      </c>
      <c r="AH215" s="153" t="e">
        <f>IF(Pilar!$B215=1,IF(pivå!M214&gt;Tidigare_värde!M214,-1,1),IF(pivå!M214&lt;Tidigare_värde!M214,-1,1))*((Tidigare_värde!M214+1)/(Tidigare_värde!M214+1))*((pivå!M214+1)/(pivå!M214+1))</f>
        <v>#VALUE!</v>
      </c>
      <c r="AI215" s="153" t="e">
        <f>IF(Pilar!$B215=1,IF(pivå!N214&gt;Tidigare_värde!N214,-1,1),IF(pivå!N214&lt;Tidigare_värde!N214,-1,1))*((Tidigare_värde!N214+1)/(Tidigare_värde!N214+1))*((pivå!N214+1)/(pivå!N214+1))</f>
        <v>#VALUE!</v>
      </c>
      <c r="AJ215" s="153" t="e">
        <f>IF(Pilar!$B215=1,IF(pivå!O214&gt;Tidigare_värde!O214,-1,1),IF(pivå!O214&lt;Tidigare_värde!O214,-1,1))*((Tidigare_värde!O214+1)/(Tidigare_värde!O214+1))*((pivå!O214+1)/(pivå!O214+1))</f>
        <v>#VALUE!</v>
      </c>
      <c r="AK215" s="153" t="e">
        <f>IF(Pilar!$B215=1,IF(pivå!P214&gt;Tidigare_värde!P214,-1,1),IF(pivå!P214&lt;Tidigare_värde!P214,-1,1))*((Tidigare_värde!P214+1)/(Tidigare_värde!P214+1))*((pivå!P214+1)/(pivå!P214+1))</f>
        <v>#VALUE!</v>
      </c>
      <c r="AL215" s="153" t="e">
        <f>IF(Pilar!$B215=1,IF(pivå!Q214&gt;Tidigare_värde!Q214,-1,1),IF(pivå!Q214&lt;Tidigare_värde!Q214,-1,1))*((Tidigare_värde!Q214+1)/(Tidigare_värde!Q214+1))*((pivå!Q214+1)/(pivå!Q214+1))</f>
        <v>#VALUE!</v>
      </c>
      <c r="AM215" s="153" t="e">
        <f>IF(Pilar!$B215=1,IF(pivå!R214&gt;Tidigare_värde!R214,-1,1),IF(pivå!R214&lt;Tidigare_värde!R214,-1,1))*((Tidigare_värde!R214+1)/(Tidigare_värde!R214+1))*((pivå!R214+1)/(pivå!R214+1))</f>
        <v>#VALUE!</v>
      </c>
      <c r="AN215" s="153" t="e">
        <f>IF(Pilar!$B215=1,IF(pivå!S214&gt;Tidigare_värde!S214,-1,1),IF(pivå!S214&lt;Tidigare_värde!S214,-1,1))*((Tidigare_värde!S214+1)/(Tidigare_värde!S214+1))*((pivå!S214+1)/(pivå!S214+1))</f>
        <v>#VALUE!</v>
      </c>
      <c r="AO215" s="153" t="e">
        <f>IF(Pilar!$B215=1,IF(pivå!T214&gt;Tidigare_värde!T214,-1,1),IF(pivå!T214&lt;Tidigare_värde!T214,-1,1))*((Tidigare_värde!T214+1)/(Tidigare_värde!T214+1))*((pivå!T214+1)/(pivå!T214+1))</f>
        <v>#VALUE!</v>
      </c>
      <c r="AP215" s="153" t="e">
        <f>IF(Pilar!$B215=1,IF(pivå!U214&gt;Tidigare_värde!U214,-1,1),IF(pivå!U214&lt;Tidigare_värde!U214,-1,1))*((Tidigare_värde!U214+1)/(Tidigare_värde!U214+1))*((pivå!U214+1)/(pivå!U214+1))</f>
        <v>#VALUE!</v>
      </c>
      <c r="AQ215" s="153" t="e">
        <f>IF(Pilar!$B215=1,IF(pivå!V214&gt;Tidigare_värde!V214,-1,1),IF(pivå!V214&lt;Tidigare_värde!V214,-1,1))*((Tidigare_värde!V214+1)/(Tidigare_värde!V214+1))*((pivå!V214+1)/(pivå!V214+1))</f>
        <v>#VALUE!</v>
      </c>
      <c r="AR215" s="153" t="e">
        <f>IF(Pilar!$B215=1,IF(pivå!W214&gt;Tidigare_värde!W214,-1,1),IF(pivå!W214&lt;Tidigare_värde!W214,-1,1))*((Tidigare_värde!W214+1)/(Tidigare_värde!W214+1))*((pivå!W214+1)/(pivå!W214+1))</f>
        <v>#VALUE!</v>
      </c>
      <c r="AS215" s="153" t="e">
        <f>IF(Pilar!$B215=1,IF(pivå!X214&gt;Tidigare_värde!X214,-1,1),IF(pivå!X214&lt;Tidigare_värde!X214,-1,1))*((Tidigare_värde!X214+1)/(Tidigare_värde!X214+1))*((pivå!X214+1)/(pivå!X214+1))</f>
        <v>#VALUE!</v>
      </c>
      <c r="AT215" s="153" t="e">
        <f>IF(Pilar!$B215=1,IF(pivå!Y214&gt;Tidigare_värde!Y214,-1,1),IF(pivå!Y214&lt;Tidigare_värde!Y214,-1,1))*((Tidigare_värde!Y214+1)/(Tidigare_värde!Y214+1))*((pivå!Y214+1)/(pivå!Y214+1))</f>
        <v>#VALUE!</v>
      </c>
      <c r="AU215" s="153" t="e">
        <f>IF(Pilar!$B215=1,IF(pivå!Z214&gt;Tidigare_värde!Z214,-1,1),IF(pivå!Z214&lt;Tidigare_värde!Z214,-1,1))*((Tidigare_värde!Z214+1)/(Tidigare_värde!Z214+1))*((pivå!Z214+1)/(pivå!Z214+1))</f>
        <v>#VALUE!</v>
      </c>
      <c r="AV215" s="153" t="e">
        <f>IF(Pilar!$B215=1,IF(pivå!AA214&gt;Tidigare_värde!AA214,-1,1),IF(pivå!AA214&lt;Tidigare_värde!AA214,-1,1))*((Tidigare_värde!AA214+1)/(Tidigare_värde!AA214+1))*((pivå!AA214+1)/(pivå!AA214+1))</f>
        <v>#VALUE!</v>
      </c>
      <c r="AW215" s="153" t="e">
        <f>IF(Pilar!$B215=1,IF(pivå!AB214&gt;Tidigare_värde!AB214,-1,1),IF(pivå!AB214&lt;Tidigare_värde!AB214,-1,1))*((Tidigare_värde!AB214+1)/(Tidigare_värde!AB214+1))*((pivå!AB214+1)/(pivå!AB214+1))</f>
        <v>#VALUE!</v>
      </c>
      <c r="AX215" s="153" t="e">
        <f>IF(Pilar!$B215=1,IF(pivå!AC214&gt;Tidigare_värde!AC214,-1,1),IF(pivå!AC214&lt;Tidigare_värde!AC214,-1,1))*((Tidigare_värde!AC214+1)/(Tidigare_värde!AC214+1))*((pivå!AC214+1)/(pivå!AC214+1))</f>
        <v>#VALUE!</v>
      </c>
      <c r="AY215" s="153" t="e">
        <f>IF(Pilar!$B215=1,IF(pivå!AD214&gt;Tidigare_värde!AD214,-1,1),IF(pivå!AD214&lt;Tidigare_värde!AD214,-1,1))*((Tidigare_värde!AD214+1)/(Tidigare_värde!AD214+1))*((pivå!AD214+1)/(pivå!AD214+1))</f>
        <v>#VALUE!</v>
      </c>
      <c r="AZ215" s="25"/>
      <c r="BA215" s="25"/>
      <c r="BB215" s="25"/>
      <c r="BC215" s="25"/>
      <c r="BD215" s="25"/>
      <c r="BE215" s="25"/>
      <c r="BF215" s="25"/>
      <c r="BG215" s="18" t="e">
        <f t="shared" si="31"/>
        <v>#DIV/0!</v>
      </c>
      <c r="BH215" s="18">
        <f t="shared" si="32"/>
        <v>0.64</v>
      </c>
      <c r="BI215" s="19">
        <f t="shared" si="37"/>
        <v>0.76</v>
      </c>
      <c r="BJ215" s="19">
        <f t="shared" si="33"/>
        <v>0.65</v>
      </c>
      <c r="BK215" s="20"/>
      <c r="BL215" s="20"/>
      <c r="BM215" s="21">
        <f t="shared" si="35"/>
        <v>0.76</v>
      </c>
      <c r="BN215" s="22">
        <f t="shared" si="36"/>
        <v>0.43</v>
      </c>
    </row>
    <row r="216" spans="1:66" ht="10.5" customHeight="1">
      <c r="A216" s="116">
        <f t="shared" si="34"/>
        <v>0.62928571428571423</v>
      </c>
      <c r="B216" s="105">
        <f>pivå!I215</f>
        <v>1</v>
      </c>
      <c r="C216" s="120" t="str">
        <f>pivå!G215</f>
        <v>(tom)</v>
      </c>
      <c r="D216" s="103">
        <f>pivå!C215</f>
        <v>0</v>
      </c>
      <c r="E216" s="112">
        <f>pivå!D215</f>
        <v>0</v>
      </c>
      <c r="F216" s="15" t="str">
        <f>pivå!F215</f>
        <v>Dödlighet efter vård på IVA</v>
      </c>
      <c r="G216" s="33">
        <f>pivå!AE215</f>
        <v>0.61</v>
      </c>
      <c r="H216" s="16">
        <f>pivå!J215</f>
        <v>0.61</v>
      </c>
      <c r="I216" s="39" t="str">
        <f>pivå!K215</f>
        <v>us</v>
      </c>
      <c r="J216" s="16">
        <f>pivå!L215</f>
        <v>0.64</v>
      </c>
      <c r="K216" s="16">
        <f>pivå!M215</f>
        <v>0.74</v>
      </c>
      <c r="L216" s="16">
        <f>pivå!N215</f>
        <v>0.59</v>
      </c>
      <c r="M216" s="39" t="str">
        <f>pivå!O215</f>
        <v>us</v>
      </c>
      <c r="N216" s="16">
        <f>pivå!P215</f>
        <v>0.65</v>
      </c>
      <c r="O216" s="39" t="str">
        <f>pivå!Q215</f>
        <v>us</v>
      </c>
      <c r="P216" s="39" t="str">
        <f>pivå!R215</f>
        <v>us</v>
      </c>
      <c r="Q216" s="16">
        <f>pivå!S215</f>
        <v>0.57999999999999996</v>
      </c>
      <c r="R216" s="16">
        <f>pivå!T215</f>
        <v>0.69</v>
      </c>
      <c r="S216" s="16">
        <f>pivå!U215</f>
        <v>0.69</v>
      </c>
      <c r="T216" s="39" t="str">
        <f>pivå!V215</f>
        <v>us</v>
      </c>
      <c r="U216" s="16">
        <f>pivå!W215</f>
        <v>0.62</v>
      </c>
      <c r="V216" s="16">
        <f>pivå!X215</f>
        <v>0.62</v>
      </c>
      <c r="W216" s="16">
        <f>pivå!Y215</f>
        <v>0.43</v>
      </c>
      <c r="X216" s="16">
        <f>pivå!Z215</f>
        <v>0.76</v>
      </c>
      <c r="Y216" s="16">
        <f>pivå!AA215</f>
        <v>0.74</v>
      </c>
      <c r="Z216" s="16">
        <f>pivå!AB215</f>
        <v>0.45</v>
      </c>
      <c r="AA216" s="39" t="str">
        <f>pivå!AC215</f>
        <v>us</v>
      </c>
      <c r="AB216" s="140" t="str">
        <f>pivå!AD215</f>
        <v>us</v>
      </c>
      <c r="AC216" s="150"/>
      <c r="AD216" s="154" t="e">
        <f>IF(Pilar!$B216=1,IF(pivå!AE215&gt;Tidigare_värde!AE215,-1,1),IF(pivå!AE215&lt;Tidigare_värde!AE215,-1,1))*((Tidigare_värde!AE215+1)/(Tidigare_värde!AE215+1))*((pivå!AE215+1)/(pivå!AE215+1))</f>
        <v>#VALUE!</v>
      </c>
      <c r="AE216" s="153" t="e">
        <f>IF(Pilar!$B216=1,IF(pivå!J215&gt;Tidigare_värde!J215,-1,1),IF(pivå!J215&lt;Tidigare_värde!J215,-1,1))*((Tidigare_värde!J215+1)/(Tidigare_värde!J215+1))*((pivå!J215+1)/(pivå!J215+1))</f>
        <v>#VALUE!</v>
      </c>
      <c r="AF216" s="153" t="e">
        <f>IF(Pilar!$B216=1,IF(pivå!K215&gt;Tidigare_värde!K215,-1,1),IF(pivå!K215&lt;Tidigare_värde!K215,-1,1))*((Tidigare_värde!K215+1)/(Tidigare_värde!K215+1))*((pivå!K215+1)/(pivå!K215+1))</f>
        <v>#VALUE!</v>
      </c>
      <c r="AG216" s="153" t="e">
        <f>IF(Pilar!$B216=1,IF(pivå!L215&gt;Tidigare_värde!L215,-1,1),IF(pivå!L215&lt;Tidigare_värde!L215,-1,1))*((Tidigare_värde!L215+1)/(Tidigare_värde!L215+1))*((pivå!L215+1)/(pivå!L215+1))</f>
        <v>#VALUE!</v>
      </c>
      <c r="AH216" s="153" t="e">
        <f>IF(Pilar!$B216=1,IF(pivå!M215&gt;Tidigare_värde!M215,-1,1),IF(pivå!M215&lt;Tidigare_värde!M215,-1,1))*((Tidigare_värde!M215+1)/(Tidigare_värde!M215+1))*((pivå!M215+1)/(pivå!M215+1))</f>
        <v>#VALUE!</v>
      </c>
      <c r="AI216" s="153" t="e">
        <f>IF(Pilar!$B216=1,IF(pivå!N215&gt;Tidigare_värde!N215,-1,1),IF(pivå!N215&lt;Tidigare_värde!N215,-1,1))*((Tidigare_värde!N215+1)/(Tidigare_värde!N215+1))*((pivå!N215+1)/(pivå!N215+1))</f>
        <v>#VALUE!</v>
      </c>
      <c r="AJ216" s="153" t="e">
        <f>IF(Pilar!$B216=1,IF(pivå!O215&gt;Tidigare_värde!O215,-1,1),IF(pivå!O215&lt;Tidigare_värde!O215,-1,1))*((Tidigare_värde!O215+1)/(Tidigare_värde!O215+1))*((pivå!O215+1)/(pivå!O215+1))</f>
        <v>#VALUE!</v>
      </c>
      <c r="AK216" s="153" t="e">
        <f>IF(Pilar!$B216=1,IF(pivå!P215&gt;Tidigare_värde!P215,-1,1),IF(pivå!P215&lt;Tidigare_värde!P215,-1,1))*((Tidigare_värde!P215+1)/(Tidigare_värde!P215+1))*((pivå!P215+1)/(pivå!P215+1))</f>
        <v>#VALUE!</v>
      </c>
      <c r="AL216" s="153" t="e">
        <f>IF(Pilar!$B216=1,IF(pivå!Q215&gt;Tidigare_värde!Q215,-1,1),IF(pivå!Q215&lt;Tidigare_värde!Q215,-1,1))*((Tidigare_värde!Q215+1)/(Tidigare_värde!Q215+1))*((pivå!Q215+1)/(pivå!Q215+1))</f>
        <v>#VALUE!</v>
      </c>
      <c r="AM216" s="153" t="e">
        <f>IF(Pilar!$B216=1,IF(pivå!R215&gt;Tidigare_värde!R215,-1,1),IF(pivå!R215&lt;Tidigare_värde!R215,-1,1))*((Tidigare_värde!R215+1)/(Tidigare_värde!R215+1))*((pivå!R215+1)/(pivå!R215+1))</f>
        <v>#VALUE!</v>
      </c>
      <c r="AN216" s="153" t="e">
        <f>IF(Pilar!$B216=1,IF(pivå!S215&gt;Tidigare_värde!S215,-1,1),IF(pivå!S215&lt;Tidigare_värde!S215,-1,1))*((Tidigare_värde!S215+1)/(Tidigare_värde!S215+1))*((pivå!S215+1)/(pivå!S215+1))</f>
        <v>#VALUE!</v>
      </c>
      <c r="AO216" s="153" t="e">
        <f>IF(Pilar!$B216=1,IF(pivå!T215&gt;Tidigare_värde!T215,-1,1),IF(pivå!T215&lt;Tidigare_värde!T215,-1,1))*((Tidigare_värde!T215+1)/(Tidigare_värde!T215+1))*((pivå!T215+1)/(pivå!T215+1))</f>
        <v>#VALUE!</v>
      </c>
      <c r="AP216" s="153" t="e">
        <f>IF(Pilar!$B216=1,IF(pivå!U215&gt;Tidigare_värde!U215,-1,1),IF(pivå!U215&lt;Tidigare_värde!U215,-1,1))*((Tidigare_värde!U215+1)/(Tidigare_värde!U215+1))*((pivå!U215+1)/(pivå!U215+1))</f>
        <v>#VALUE!</v>
      </c>
      <c r="AQ216" s="153" t="e">
        <f>IF(Pilar!$B216=1,IF(pivå!V215&gt;Tidigare_värde!V215,-1,1),IF(pivå!V215&lt;Tidigare_värde!V215,-1,1))*((Tidigare_värde!V215+1)/(Tidigare_värde!V215+1))*((pivå!V215+1)/(pivå!V215+1))</f>
        <v>#VALUE!</v>
      </c>
      <c r="AR216" s="153" t="e">
        <f>IF(Pilar!$B216=1,IF(pivå!W215&gt;Tidigare_värde!W215,-1,1),IF(pivå!W215&lt;Tidigare_värde!W215,-1,1))*((Tidigare_värde!W215+1)/(Tidigare_värde!W215+1))*((pivå!W215+1)/(pivå!W215+1))</f>
        <v>#VALUE!</v>
      </c>
      <c r="AS216" s="153" t="e">
        <f>IF(Pilar!$B216=1,IF(pivå!X215&gt;Tidigare_värde!X215,-1,1),IF(pivå!X215&lt;Tidigare_värde!X215,-1,1))*((Tidigare_värde!X215+1)/(Tidigare_värde!X215+1))*((pivå!X215+1)/(pivå!X215+1))</f>
        <v>#VALUE!</v>
      </c>
      <c r="AT216" s="153" t="e">
        <f>IF(Pilar!$B216=1,IF(pivå!Y215&gt;Tidigare_värde!Y215,-1,1),IF(pivå!Y215&lt;Tidigare_värde!Y215,-1,1))*((Tidigare_värde!Y215+1)/(Tidigare_värde!Y215+1))*((pivå!Y215+1)/(pivå!Y215+1))</f>
        <v>#VALUE!</v>
      </c>
      <c r="AU216" s="153" t="e">
        <f>IF(Pilar!$B216=1,IF(pivå!Z215&gt;Tidigare_värde!Z215,-1,1),IF(pivå!Z215&lt;Tidigare_värde!Z215,-1,1))*((Tidigare_värde!Z215+1)/(Tidigare_värde!Z215+1))*((pivå!Z215+1)/(pivå!Z215+1))</f>
        <v>#VALUE!</v>
      </c>
      <c r="AV216" s="153" t="e">
        <f>IF(Pilar!$B216=1,IF(pivå!AA215&gt;Tidigare_värde!AA215,-1,1),IF(pivå!AA215&lt;Tidigare_värde!AA215,-1,1))*((Tidigare_värde!AA215+1)/(Tidigare_värde!AA215+1))*((pivå!AA215+1)/(pivå!AA215+1))</f>
        <v>#VALUE!</v>
      </c>
      <c r="AW216" s="153" t="e">
        <f>IF(Pilar!$B216=1,IF(pivå!AB215&gt;Tidigare_värde!AB215,-1,1),IF(pivå!AB215&lt;Tidigare_värde!AB215,-1,1))*((Tidigare_värde!AB215+1)/(Tidigare_värde!AB215+1))*((pivå!AB215+1)/(pivå!AB215+1))</f>
        <v>#VALUE!</v>
      </c>
      <c r="AX216" s="153" t="e">
        <f>IF(Pilar!$B216=1,IF(pivå!AC215&gt;Tidigare_värde!AC215,-1,1),IF(pivå!AC215&lt;Tidigare_värde!AC215,-1,1))*((Tidigare_värde!AC215+1)/(Tidigare_värde!AC215+1))*((pivå!AC215+1)/(pivå!AC215+1))</f>
        <v>#VALUE!</v>
      </c>
      <c r="AY216" s="153" t="e">
        <f>IF(Pilar!$B216=1,IF(pivå!AD215&gt;Tidigare_värde!AD215,-1,1),IF(pivå!AD215&lt;Tidigare_värde!AD215,-1,1))*((Tidigare_värde!AD215+1)/(Tidigare_värde!AD215+1))*((pivå!AD215+1)/(pivå!AD215+1))</f>
        <v>#VALUE!</v>
      </c>
      <c r="AZ216" s="25"/>
      <c r="BA216" s="25"/>
      <c r="BB216" s="25"/>
      <c r="BC216" s="25"/>
      <c r="BD216" s="25"/>
      <c r="BE216" s="25"/>
      <c r="BF216" s="25"/>
      <c r="BG216" s="18" t="e">
        <f t="shared" si="31"/>
        <v>#DIV/0!</v>
      </c>
      <c r="BH216" s="18">
        <f t="shared" si="32"/>
        <v>0.62</v>
      </c>
      <c r="BI216" s="19">
        <f t="shared" si="37"/>
        <v>0.76</v>
      </c>
      <c r="BJ216" s="19">
        <f t="shared" si="33"/>
        <v>0.64</v>
      </c>
      <c r="BK216" s="20"/>
      <c r="BL216" s="20"/>
      <c r="BM216" s="21">
        <f t="shared" si="35"/>
        <v>0.76</v>
      </c>
      <c r="BN216" s="22">
        <f t="shared" si="36"/>
        <v>0.43</v>
      </c>
    </row>
    <row r="217" spans="1:66" ht="10.5" customHeight="1">
      <c r="A217" s="116">
        <f t="shared" si="34"/>
        <v>6.2153333333333336</v>
      </c>
      <c r="B217" s="105">
        <f>pivå!I216</f>
        <v>1</v>
      </c>
      <c r="C217" s="120" t="str">
        <f>pivå!G216</f>
        <v>(tom)</v>
      </c>
      <c r="D217" s="103">
        <f>pivå!C216</f>
        <v>0</v>
      </c>
      <c r="E217" s="112">
        <f>pivå!D216</f>
        <v>113</v>
      </c>
      <c r="F217" s="15" t="str">
        <f>pivå!F216</f>
        <v>Utskrivning från IVA nattetid . Kvinnor</v>
      </c>
      <c r="G217" s="33">
        <f>pivå!AE216</f>
        <v>6.73</v>
      </c>
      <c r="H217" s="16">
        <f>pivå!J216</f>
        <v>8.26</v>
      </c>
      <c r="I217" s="39" t="str">
        <f>pivå!K216</f>
        <v>us</v>
      </c>
      <c r="J217" s="16">
        <f>pivå!L216</f>
        <v>5.54</v>
      </c>
      <c r="K217" s="16">
        <f>pivå!M216</f>
        <v>6.52</v>
      </c>
      <c r="L217" s="16">
        <f>pivå!N216</f>
        <v>5.28</v>
      </c>
      <c r="M217" s="39" t="str">
        <f>pivå!O216</f>
        <v>us</v>
      </c>
      <c r="N217" s="16">
        <f>pivå!P216</f>
        <v>6.06</v>
      </c>
      <c r="O217" s="39" t="str">
        <f>pivå!Q216</f>
        <v>us</v>
      </c>
      <c r="P217" s="39" t="str">
        <f>pivå!R216</f>
        <v>us</v>
      </c>
      <c r="Q217" s="16">
        <f>pivå!S216</f>
        <v>4.71</v>
      </c>
      <c r="R217" s="16">
        <f>pivå!T216</f>
        <v>4</v>
      </c>
      <c r="S217" s="16">
        <f>pivå!U216</f>
        <v>7.01</v>
      </c>
      <c r="T217" s="39" t="str">
        <f>pivå!V216</f>
        <v>us</v>
      </c>
      <c r="U217" s="16">
        <f>pivå!W216</f>
        <v>8.14</v>
      </c>
      <c r="V217" s="16">
        <f>pivå!X216</f>
        <v>5.64</v>
      </c>
      <c r="W217" s="16">
        <f>pivå!Y216</f>
        <v>8.31</v>
      </c>
      <c r="X217" s="16">
        <f>pivå!Z216</f>
        <v>6.2</v>
      </c>
      <c r="Y217" s="16">
        <f>pivå!AA216</f>
        <v>8.7100000000000009</v>
      </c>
      <c r="Z217" s="16">
        <f>pivå!AB216</f>
        <v>6.17</v>
      </c>
      <c r="AA217" s="16">
        <f>pivå!AC216</f>
        <v>2.68</v>
      </c>
      <c r="AB217" s="140" t="str">
        <f>pivå!AD216</f>
        <v>us</v>
      </c>
      <c r="AC217" s="150"/>
      <c r="AD217" s="154" t="e">
        <f>IF(Pilar!$B217=1,IF(pivå!AE216&gt;Tidigare_värde!AE216,-1,1),IF(pivå!AE216&lt;Tidigare_värde!AE216,-1,1))*((Tidigare_värde!AE216+1)/(Tidigare_värde!AE216+1))*((pivå!AE216+1)/(pivå!AE216+1))</f>
        <v>#VALUE!</v>
      </c>
      <c r="AE217" s="153" t="e">
        <f>IF(Pilar!$B217=1,IF(pivå!J216&gt;Tidigare_värde!J216,-1,1),IF(pivå!J216&lt;Tidigare_värde!J216,-1,1))*((Tidigare_värde!J216+1)/(Tidigare_värde!J216+1))*((pivå!J216+1)/(pivå!J216+1))</f>
        <v>#VALUE!</v>
      </c>
      <c r="AF217" s="153" t="e">
        <f>IF(Pilar!$B217=1,IF(pivå!K216&gt;Tidigare_värde!K216,-1,1),IF(pivå!K216&lt;Tidigare_värde!K216,-1,1))*((Tidigare_värde!K216+1)/(Tidigare_värde!K216+1))*((pivå!K216+1)/(pivå!K216+1))</f>
        <v>#VALUE!</v>
      </c>
      <c r="AG217" s="153" t="e">
        <f>IF(Pilar!$B217=1,IF(pivå!L216&gt;Tidigare_värde!L216,-1,1),IF(pivå!L216&lt;Tidigare_värde!L216,-1,1))*((Tidigare_värde!L216+1)/(Tidigare_värde!L216+1))*((pivå!L216+1)/(pivå!L216+1))</f>
        <v>#VALUE!</v>
      </c>
      <c r="AH217" s="153" t="e">
        <f>IF(Pilar!$B217=1,IF(pivå!M216&gt;Tidigare_värde!M216,-1,1),IF(pivå!M216&lt;Tidigare_värde!M216,-1,1))*((Tidigare_värde!M216+1)/(Tidigare_värde!M216+1))*((pivå!M216+1)/(pivå!M216+1))</f>
        <v>#VALUE!</v>
      </c>
      <c r="AI217" s="153" t="e">
        <f>IF(Pilar!$B217=1,IF(pivå!N216&gt;Tidigare_värde!N216,-1,1),IF(pivå!N216&lt;Tidigare_värde!N216,-1,1))*((Tidigare_värde!N216+1)/(Tidigare_värde!N216+1))*((pivå!N216+1)/(pivå!N216+1))</f>
        <v>#VALUE!</v>
      </c>
      <c r="AJ217" s="153" t="e">
        <f>IF(Pilar!$B217=1,IF(pivå!O216&gt;Tidigare_värde!O216,-1,1),IF(pivå!O216&lt;Tidigare_värde!O216,-1,1))*((Tidigare_värde!O216+1)/(Tidigare_värde!O216+1))*((pivå!O216+1)/(pivå!O216+1))</f>
        <v>#VALUE!</v>
      </c>
      <c r="AK217" s="153" t="e">
        <f>IF(Pilar!$B217=1,IF(pivå!P216&gt;Tidigare_värde!P216,-1,1),IF(pivå!P216&lt;Tidigare_värde!P216,-1,1))*((Tidigare_värde!P216+1)/(Tidigare_värde!P216+1))*((pivå!P216+1)/(pivå!P216+1))</f>
        <v>#VALUE!</v>
      </c>
      <c r="AL217" s="153" t="e">
        <f>IF(Pilar!$B217=1,IF(pivå!Q216&gt;Tidigare_värde!Q216,-1,1),IF(pivå!Q216&lt;Tidigare_värde!Q216,-1,1))*((Tidigare_värde!Q216+1)/(Tidigare_värde!Q216+1))*((pivå!Q216+1)/(pivå!Q216+1))</f>
        <v>#VALUE!</v>
      </c>
      <c r="AM217" s="153" t="e">
        <f>IF(Pilar!$B217=1,IF(pivå!R216&gt;Tidigare_värde!R216,-1,1),IF(pivå!R216&lt;Tidigare_värde!R216,-1,1))*((Tidigare_värde!R216+1)/(Tidigare_värde!R216+1))*((pivå!R216+1)/(pivå!R216+1))</f>
        <v>#VALUE!</v>
      </c>
      <c r="AN217" s="153" t="e">
        <f>IF(Pilar!$B217=1,IF(pivå!S216&gt;Tidigare_värde!S216,-1,1),IF(pivå!S216&lt;Tidigare_värde!S216,-1,1))*((Tidigare_värde!S216+1)/(Tidigare_värde!S216+1))*((pivå!S216+1)/(pivå!S216+1))</f>
        <v>#VALUE!</v>
      </c>
      <c r="AO217" s="153" t="e">
        <f>IF(Pilar!$B217=1,IF(pivå!T216&gt;Tidigare_värde!T216,-1,1),IF(pivå!T216&lt;Tidigare_värde!T216,-1,1))*((Tidigare_värde!T216+1)/(Tidigare_värde!T216+1))*((pivå!T216+1)/(pivå!T216+1))</f>
        <v>#VALUE!</v>
      </c>
      <c r="AP217" s="153" t="e">
        <f>IF(Pilar!$B217=1,IF(pivå!U216&gt;Tidigare_värde!U216,-1,1),IF(pivå!U216&lt;Tidigare_värde!U216,-1,1))*((Tidigare_värde!U216+1)/(Tidigare_värde!U216+1))*((pivå!U216+1)/(pivå!U216+1))</f>
        <v>#VALUE!</v>
      </c>
      <c r="AQ217" s="153" t="e">
        <f>IF(Pilar!$B217=1,IF(pivå!V216&gt;Tidigare_värde!V216,-1,1),IF(pivå!V216&lt;Tidigare_värde!V216,-1,1))*((Tidigare_värde!V216+1)/(Tidigare_värde!V216+1))*((pivå!V216+1)/(pivå!V216+1))</f>
        <v>#VALUE!</v>
      </c>
      <c r="AR217" s="153" t="e">
        <f>IF(Pilar!$B217=1,IF(pivå!W216&gt;Tidigare_värde!W216,-1,1),IF(pivå!W216&lt;Tidigare_värde!W216,-1,1))*((Tidigare_värde!W216+1)/(Tidigare_värde!W216+1))*((pivå!W216+1)/(pivå!W216+1))</f>
        <v>#VALUE!</v>
      </c>
      <c r="AS217" s="153" t="e">
        <f>IF(Pilar!$B217=1,IF(pivå!X216&gt;Tidigare_värde!X216,-1,1),IF(pivå!X216&lt;Tidigare_värde!X216,-1,1))*((Tidigare_värde!X216+1)/(Tidigare_värde!X216+1))*((pivå!X216+1)/(pivå!X216+1))</f>
        <v>#VALUE!</v>
      </c>
      <c r="AT217" s="153" t="e">
        <f>IF(Pilar!$B217=1,IF(pivå!Y216&gt;Tidigare_värde!Y216,-1,1),IF(pivå!Y216&lt;Tidigare_värde!Y216,-1,1))*((Tidigare_värde!Y216+1)/(Tidigare_värde!Y216+1))*((pivå!Y216+1)/(pivå!Y216+1))</f>
        <v>#VALUE!</v>
      </c>
      <c r="AU217" s="153" t="e">
        <f>IF(Pilar!$B217=1,IF(pivå!Z216&gt;Tidigare_värde!Z216,-1,1),IF(pivå!Z216&lt;Tidigare_värde!Z216,-1,1))*((Tidigare_värde!Z216+1)/(Tidigare_värde!Z216+1))*((pivå!Z216+1)/(pivå!Z216+1))</f>
        <v>#VALUE!</v>
      </c>
      <c r="AV217" s="153" t="e">
        <f>IF(Pilar!$B217=1,IF(pivå!AA216&gt;Tidigare_värde!AA216,-1,1),IF(pivå!AA216&lt;Tidigare_värde!AA216,-1,1))*((Tidigare_värde!AA216+1)/(Tidigare_värde!AA216+1))*((pivå!AA216+1)/(pivå!AA216+1))</f>
        <v>#VALUE!</v>
      </c>
      <c r="AW217" s="153" t="e">
        <f>IF(Pilar!$B217=1,IF(pivå!AB216&gt;Tidigare_värde!AB216,-1,1),IF(pivå!AB216&lt;Tidigare_värde!AB216,-1,1))*((Tidigare_värde!AB216+1)/(Tidigare_värde!AB216+1))*((pivå!AB216+1)/(pivå!AB216+1))</f>
        <v>#VALUE!</v>
      </c>
      <c r="AX217" s="153" t="e">
        <f>IF(Pilar!$B217=1,IF(pivå!AC216&gt;Tidigare_värde!AC216,-1,1),IF(pivå!AC216&lt;Tidigare_värde!AC216,-1,1))*((Tidigare_värde!AC216+1)/(Tidigare_värde!AC216+1))*((pivå!AC216+1)/(pivå!AC216+1))</f>
        <v>#VALUE!</v>
      </c>
      <c r="AY217" s="153" t="e">
        <f>IF(Pilar!$B217=1,IF(pivå!AD216&gt;Tidigare_värde!AD216,-1,1),IF(pivå!AD216&lt;Tidigare_värde!AD216,-1,1))*((Tidigare_värde!AD216+1)/(Tidigare_värde!AD216+1))*((pivå!AD216+1)/(pivå!AD216+1))</f>
        <v>#VALUE!</v>
      </c>
      <c r="AZ217" s="25"/>
      <c r="BA217" s="25"/>
      <c r="BB217" s="25"/>
      <c r="BC217" s="25"/>
      <c r="BD217" s="25"/>
      <c r="BE217" s="25"/>
      <c r="BF217" s="25"/>
      <c r="BG217" s="18" t="e">
        <f t="shared" si="31"/>
        <v>#DIV/0!</v>
      </c>
      <c r="BH217" s="18">
        <f t="shared" si="32"/>
        <v>6.06</v>
      </c>
      <c r="BI217" s="19">
        <f t="shared" si="37"/>
        <v>8.31</v>
      </c>
      <c r="BJ217" s="19">
        <f t="shared" si="33"/>
        <v>6.17</v>
      </c>
      <c r="BK217" s="20"/>
      <c r="BL217" s="20"/>
      <c r="BM217" s="21">
        <f t="shared" si="35"/>
        <v>8.7100000000000009</v>
      </c>
      <c r="BN217" s="22">
        <f t="shared" si="36"/>
        <v>2.68</v>
      </c>
    </row>
    <row r="218" spans="1:66" ht="10.5" customHeight="1">
      <c r="A218" s="116">
        <f t="shared" si="34"/>
        <v>6.4786666666666664</v>
      </c>
      <c r="B218" s="105">
        <f>pivå!I217</f>
        <v>1</v>
      </c>
      <c r="C218" s="120" t="str">
        <f>pivå!G217</f>
        <v>(tom)</v>
      </c>
      <c r="D218" s="103">
        <f>pivå!C217</f>
        <v>0</v>
      </c>
      <c r="E218" s="112">
        <f>pivå!D217</f>
        <v>0</v>
      </c>
      <c r="F218" s="15" t="str">
        <f>pivå!F217</f>
        <v>Utskrivning från IVA nattetid . Män</v>
      </c>
      <c r="G218" s="33">
        <f>pivå!AE217</f>
        <v>6.8</v>
      </c>
      <c r="H218" s="16">
        <f>pivå!J217</f>
        <v>7.09</v>
      </c>
      <c r="I218" s="39" t="str">
        <f>pivå!K217</f>
        <v>us</v>
      </c>
      <c r="J218" s="16">
        <f>pivå!L217</f>
        <v>7.17</v>
      </c>
      <c r="K218" s="16">
        <f>pivå!M217</f>
        <v>5.64</v>
      </c>
      <c r="L218" s="16">
        <f>pivå!N217</f>
        <v>3.45</v>
      </c>
      <c r="M218" s="39" t="str">
        <f>pivå!O217</f>
        <v>us</v>
      </c>
      <c r="N218" s="16">
        <f>pivå!P217</f>
        <v>5.91</v>
      </c>
      <c r="O218" s="39" t="str">
        <f>pivå!Q217</f>
        <v>us</v>
      </c>
      <c r="P218" s="39" t="str">
        <f>pivå!R217</f>
        <v>us</v>
      </c>
      <c r="Q218" s="16">
        <f>pivå!S217</f>
        <v>5.59</v>
      </c>
      <c r="R218" s="16">
        <f>pivå!T217</f>
        <v>3.86</v>
      </c>
      <c r="S218" s="16">
        <f>pivå!U217</f>
        <v>7.3</v>
      </c>
      <c r="T218" s="39" t="str">
        <f>pivå!V217</f>
        <v>us</v>
      </c>
      <c r="U218" s="16">
        <f>pivå!W217</f>
        <v>8.1999999999999993</v>
      </c>
      <c r="V218" s="16">
        <f>pivå!X217</f>
        <v>6.15</v>
      </c>
      <c r="W218" s="16">
        <f>pivå!Y217</f>
        <v>8.74</v>
      </c>
      <c r="X218" s="16">
        <f>pivå!Z217</f>
        <v>7.01</v>
      </c>
      <c r="Y218" s="16">
        <f>pivå!AA217</f>
        <v>9.18</v>
      </c>
      <c r="Z218" s="16">
        <f>pivå!AB217</f>
        <v>6.28</v>
      </c>
      <c r="AA218" s="16">
        <f>pivå!AC217</f>
        <v>5.61</v>
      </c>
      <c r="AB218" s="140" t="str">
        <f>pivå!AD217</f>
        <v>us</v>
      </c>
      <c r="AC218" s="150"/>
      <c r="AD218" s="154" t="e">
        <f>IF(Pilar!$B218=1,IF(pivå!AE217&gt;Tidigare_värde!AE217,-1,1),IF(pivå!AE217&lt;Tidigare_värde!AE217,-1,1))*((Tidigare_värde!AE217+1)/(Tidigare_värde!AE217+1))*((pivå!AE217+1)/(pivå!AE217+1))</f>
        <v>#VALUE!</v>
      </c>
      <c r="AE218" s="153" t="e">
        <f>IF(Pilar!$B218=1,IF(pivå!J217&gt;Tidigare_värde!J217,-1,1),IF(pivå!J217&lt;Tidigare_värde!J217,-1,1))*((Tidigare_värde!J217+1)/(Tidigare_värde!J217+1))*((pivå!J217+1)/(pivå!J217+1))</f>
        <v>#VALUE!</v>
      </c>
      <c r="AF218" s="153" t="e">
        <f>IF(Pilar!$B218=1,IF(pivå!K217&gt;Tidigare_värde!K217,-1,1),IF(pivå!K217&lt;Tidigare_värde!K217,-1,1))*((Tidigare_värde!K217+1)/(Tidigare_värde!K217+1))*((pivå!K217+1)/(pivå!K217+1))</f>
        <v>#VALUE!</v>
      </c>
      <c r="AG218" s="153" t="e">
        <f>IF(Pilar!$B218=1,IF(pivå!L217&gt;Tidigare_värde!L217,-1,1),IF(pivå!L217&lt;Tidigare_värde!L217,-1,1))*((Tidigare_värde!L217+1)/(Tidigare_värde!L217+1))*((pivå!L217+1)/(pivå!L217+1))</f>
        <v>#VALUE!</v>
      </c>
      <c r="AH218" s="153" t="e">
        <f>IF(Pilar!$B218=1,IF(pivå!M217&gt;Tidigare_värde!M217,-1,1),IF(pivå!M217&lt;Tidigare_värde!M217,-1,1))*((Tidigare_värde!M217+1)/(Tidigare_värde!M217+1))*((pivå!M217+1)/(pivå!M217+1))</f>
        <v>#VALUE!</v>
      </c>
      <c r="AI218" s="153" t="e">
        <f>IF(Pilar!$B218=1,IF(pivå!N217&gt;Tidigare_värde!N217,-1,1),IF(pivå!N217&lt;Tidigare_värde!N217,-1,1))*((Tidigare_värde!N217+1)/(Tidigare_värde!N217+1))*((pivå!N217+1)/(pivå!N217+1))</f>
        <v>#VALUE!</v>
      </c>
      <c r="AJ218" s="153" t="e">
        <f>IF(Pilar!$B218=1,IF(pivå!O217&gt;Tidigare_värde!O217,-1,1),IF(pivå!O217&lt;Tidigare_värde!O217,-1,1))*((Tidigare_värde!O217+1)/(Tidigare_värde!O217+1))*((pivå!O217+1)/(pivå!O217+1))</f>
        <v>#VALUE!</v>
      </c>
      <c r="AK218" s="153" t="e">
        <f>IF(Pilar!$B218=1,IF(pivå!P217&gt;Tidigare_värde!P217,-1,1),IF(pivå!P217&lt;Tidigare_värde!P217,-1,1))*((Tidigare_värde!P217+1)/(Tidigare_värde!P217+1))*((pivå!P217+1)/(pivå!P217+1))</f>
        <v>#VALUE!</v>
      </c>
      <c r="AL218" s="153" t="e">
        <f>IF(Pilar!$B218=1,IF(pivå!Q217&gt;Tidigare_värde!Q217,-1,1),IF(pivå!Q217&lt;Tidigare_värde!Q217,-1,1))*((Tidigare_värde!Q217+1)/(Tidigare_värde!Q217+1))*((pivå!Q217+1)/(pivå!Q217+1))</f>
        <v>#VALUE!</v>
      </c>
      <c r="AM218" s="153" t="e">
        <f>IF(Pilar!$B218=1,IF(pivå!R217&gt;Tidigare_värde!R217,-1,1),IF(pivå!R217&lt;Tidigare_värde!R217,-1,1))*((Tidigare_värde!R217+1)/(Tidigare_värde!R217+1))*((pivå!R217+1)/(pivå!R217+1))</f>
        <v>#VALUE!</v>
      </c>
      <c r="AN218" s="153" t="e">
        <f>IF(Pilar!$B218=1,IF(pivå!S217&gt;Tidigare_värde!S217,-1,1),IF(pivå!S217&lt;Tidigare_värde!S217,-1,1))*((Tidigare_värde!S217+1)/(Tidigare_värde!S217+1))*((pivå!S217+1)/(pivå!S217+1))</f>
        <v>#VALUE!</v>
      </c>
      <c r="AO218" s="153" t="e">
        <f>IF(Pilar!$B218=1,IF(pivå!T217&gt;Tidigare_värde!T217,-1,1),IF(pivå!T217&lt;Tidigare_värde!T217,-1,1))*((Tidigare_värde!T217+1)/(Tidigare_värde!T217+1))*((pivå!T217+1)/(pivå!T217+1))</f>
        <v>#VALUE!</v>
      </c>
      <c r="AP218" s="153" t="e">
        <f>IF(Pilar!$B218=1,IF(pivå!U217&gt;Tidigare_värde!U217,-1,1),IF(pivå!U217&lt;Tidigare_värde!U217,-1,1))*((Tidigare_värde!U217+1)/(Tidigare_värde!U217+1))*((pivå!U217+1)/(pivå!U217+1))</f>
        <v>#VALUE!</v>
      </c>
      <c r="AQ218" s="153" t="e">
        <f>IF(Pilar!$B218=1,IF(pivå!V217&gt;Tidigare_värde!V217,-1,1),IF(pivå!V217&lt;Tidigare_värde!V217,-1,1))*((Tidigare_värde!V217+1)/(Tidigare_värde!V217+1))*((pivå!V217+1)/(pivå!V217+1))</f>
        <v>#VALUE!</v>
      </c>
      <c r="AR218" s="153" t="e">
        <f>IF(Pilar!$B218=1,IF(pivå!W217&gt;Tidigare_värde!W217,-1,1),IF(pivå!W217&lt;Tidigare_värde!W217,-1,1))*((Tidigare_värde!W217+1)/(Tidigare_värde!W217+1))*((pivå!W217+1)/(pivå!W217+1))</f>
        <v>#VALUE!</v>
      </c>
      <c r="AS218" s="153" t="e">
        <f>IF(Pilar!$B218=1,IF(pivå!X217&gt;Tidigare_värde!X217,-1,1),IF(pivå!X217&lt;Tidigare_värde!X217,-1,1))*((Tidigare_värde!X217+1)/(Tidigare_värde!X217+1))*((pivå!X217+1)/(pivå!X217+1))</f>
        <v>#VALUE!</v>
      </c>
      <c r="AT218" s="153" t="e">
        <f>IF(Pilar!$B218=1,IF(pivå!Y217&gt;Tidigare_värde!Y217,-1,1),IF(pivå!Y217&lt;Tidigare_värde!Y217,-1,1))*((Tidigare_värde!Y217+1)/(Tidigare_värde!Y217+1))*((pivå!Y217+1)/(pivå!Y217+1))</f>
        <v>#VALUE!</v>
      </c>
      <c r="AU218" s="153" t="e">
        <f>IF(Pilar!$B218=1,IF(pivå!Z217&gt;Tidigare_värde!Z217,-1,1),IF(pivå!Z217&lt;Tidigare_värde!Z217,-1,1))*((Tidigare_värde!Z217+1)/(Tidigare_värde!Z217+1))*((pivå!Z217+1)/(pivå!Z217+1))</f>
        <v>#VALUE!</v>
      </c>
      <c r="AV218" s="153" t="e">
        <f>IF(Pilar!$B218=1,IF(pivå!AA217&gt;Tidigare_värde!AA217,-1,1),IF(pivå!AA217&lt;Tidigare_värde!AA217,-1,1))*((Tidigare_värde!AA217+1)/(Tidigare_värde!AA217+1))*((pivå!AA217+1)/(pivå!AA217+1))</f>
        <v>#VALUE!</v>
      </c>
      <c r="AW218" s="153" t="e">
        <f>IF(Pilar!$B218=1,IF(pivå!AB217&gt;Tidigare_värde!AB217,-1,1),IF(pivå!AB217&lt;Tidigare_värde!AB217,-1,1))*((Tidigare_värde!AB217+1)/(Tidigare_värde!AB217+1))*((pivå!AB217+1)/(pivå!AB217+1))</f>
        <v>#VALUE!</v>
      </c>
      <c r="AX218" s="153" t="e">
        <f>IF(Pilar!$B218=1,IF(pivå!AC217&gt;Tidigare_värde!AC217,-1,1),IF(pivå!AC217&lt;Tidigare_värde!AC217,-1,1))*((Tidigare_värde!AC217+1)/(Tidigare_värde!AC217+1))*((pivå!AC217+1)/(pivå!AC217+1))</f>
        <v>#VALUE!</v>
      </c>
      <c r="AY218" s="153" t="e">
        <f>IF(Pilar!$B218=1,IF(pivå!AD217&gt;Tidigare_värde!AD217,-1,1),IF(pivå!AD217&lt;Tidigare_värde!AD217,-1,1))*((Tidigare_värde!AD217+1)/(Tidigare_värde!AD217+1))*((pivå!AD217+1)/(pivå!AD217+1))</f>
        <v>#VALUE!</v>
      </c>
      <c r="AZ218" s="25"/>
      <c r="BA218" s="25"/>
      <c r="BB218" s="25"/>
      <c r="BC218" s="25"/>
      <c r="BD218" s="25"/>
      <c r="BE218" s="25"/>
      <c r="BF218" s="25"/>
      <c r="BG218" s="18" t="e">
        <f t="shared" si="31"/>
        <v>#DIV/0!</v>
      </c>
      <c r="BH218" s="18">
        <f t="shared" si="32"/>
        <v>6.15</v>
      </c>
      <c r="BI218" s="19">
        <f t="shared" si="37"/>
        <v>8.74</v>
      </c>
      <c r="BJ218" s="19">
        <f t="shared" si="33"/>
        <v>6.28</v>
      </c>
      <c r="BK218" s="20"/>
      <c r="BL218" s="20"/>
      <c r="BM218" s="21">
        <f t="shared" si="35"/>
        <v>9.18</v>
      </c>
      <c r="BN218" s="22">
        <f t="shared" si="36"/>
        <v>3.45</v>
      </c>
    </row>
    <row r="219" spans="1:66" ht="10.5" customHeight="1">
      <c r="A219" s="116">
        <f t="shared" si="34"/>
        <v>6.3653333333333331</v>
      </c>
      <c r="B219" s="105">
        <f>pivå!I218</f>
        <v>1</v>
      </c>
      <c r="C219" s="120" t="str">
        <f>pivå!G218</f>
        <v>Ny</v>
      </c>
      <c r="D219" s="103">
        <f>pivå!C218</f>
        <v>0</v>
      </c>
      <c r="E219" s="112">
        <f>pivå!D218</f>
        <v>0</v>
      </c>
      <c r="F219" s="15" t="str">
        <f>pivå!F218</f>
        <v xml:space="preserve">Utskrivning från IVA nattetid </v>
      </c>
      <c r="G219" s="33">
        <f>pivå!AE218</f>
        <v>6.78</v>
      </c>
      <c r="H219" s="16">
        <f>pivå!J218</f>
        <v>7.6</v>
      </c>
      <c r="I219" s="39" t="str">
        <f>pivå!K218</f>
        <v>us</v>
      </c>
      <c r="J219" s="16">
        <f>pivå!L218</f>
        <v>6.49</v>
      </c>
      <c r="K219" s="16">
        <f>pivå!M218</f>
        <v>6</v>
      </c>
      <c r="L219" s="16">
        <f>pivå!N218</f>
        <v>4.1900000000000004</v>
      </c>
      <c r="M219" s="39" t="str">
        <f>pivå!O218</f>
        <v>us</v>
      </c>
      <c r="N219" s="16">
        <f>pivå!P218</f>
        <v>5.98</v>
      </c>
      <c r="O219" s="39" t="str">
        <f>pivå!Q218</f>
        <v>us</v>
      </c>
      <c r="P219" s="39" t="str">
        <f>pivå!R218</f>
        <v>us</v>
      </c>
      <c r="Q219" s="16">
        <f>pivå!S218</f>
        <v>5.21</v>
      </c>
      <c r="R219" s="16">
        <f>pivå!T218</f>
        <v>3.92</v>
      </c>
      <c r="S219" s="16">
        <f>pivå!U218</f>
        <v>7.2</v>
      </c>
      <c r="T219" s="39" t="str">
        <f>pivå!V218</f>
        <v>us</v>
      </c>
      <c r="U219" s="16">
        <f>pivå!W218</f>
        <v>8.17</v>
      </c>
      <c r="V219" s="16">
        <f>pivå!X218</f>
        <v>5.93</v>
      </c>
      <c r="W219" s="16">
        <f>pivå!Y218</f>
        <v>8.56</v>
      </c>
      <c r="X219" s="16">
        <f>pivå!Z218</f>
        <v>6.68</v>
      </c>
      <c r="Y219" s="16">
        <f>pivå!AA218</f>
        <v>8.99</v>
      </c>
      <c r="Z219" s="16">
        <f>pivå!AB218</f>
        <v>6.24</v>
      </c>
      <c r="AA219" s="16">
        <f>pivå!AC218</f>
        <v>4.32</v>
      </c>
      <c r="AB219" s="140" t="str">
        <f>pivå!AD218</f>
        <v>us</v>
      </c>
      <c r="AC219" s="150"/>
      <c r="AD219" s="154" t="e">
        <f>IF(Pilar!$B219=1,IF(pivå!AE218&gt;Tidigare_värde!AE218,-1,1),IF(pivå!AE218&lt;Tidigare_värde!AE218,-1,1))*((Tidigare_värde!AE218+1)/(Tidigare_värde!AE218+1))*((pivå!AE218+1)/(pivå!AE218+1))</f>
        <v>#VALUE!</v>
      </c>
      <c r="AE219" s="153" t="e">
        <f>IF(Pilar!$B219=1,IF(pivå!J218&gt;Tidigare_värde!J218,-1,1),IF(pivå!J218&lt;Tidigare_värde!J218,-1,1))*((Tidigare_värde!J218+1)/(Tidigare_värde!J218+1))*((pivå!J218+1)/(pivå!J218+1))</f>
        <v>#VALUE!</v>
      </c>
      <c r="AF219" s="153" t="e">
        <f>IF(Pilar!$B219=1,IF(pivå!K218&gt;Tidigare_värde!K218,-1,1),IF(pivå!K218&lt;Tidigare_värde!K218,-1,1))*((Tidigare_värde!K218+1)/(Tidigare_värde!K218+1))*((pivå!K218+1)/(pivå!K218+1))</f>
        <v>#VALUE!</v>
      </c>
      <c r="AG219" s="153" t="e">
        <f>IF(Pilar!$B219=1,IF(pivå!L218&gt;Tidigare_värde!L218,-1,1),IF(pivå!L218&lt;Tidigare_värde!L218,-1,1))*((Tidigare_värde!L218+1)/(Tidigare_värde!L218+1))*((pivå!L218+1)/(pivå!L218+1))</f>
        <v>#VALUE!</v>
      </c>
      <c r="AH219" s="153" t="e">
        <f>IF(Pilar!$B219=1,IF(pivå!M218&gt;Tidigare_värde!M218,-1,1),IF(pivå!M218&lt;Tidigare_värde!M218,-1,1))*((Tidigare_värde!M218+1)/(Tidigare_värde!M218+1))*((pivå!M218+1)/(pivå!M218+1))</f>
        <v>#VALUE!</v>
      </c>
      <c r="AI219" s="153" t="e">
        <f>IF(Pilar!$B219=1,IF(pivå!N218&gt;Tidigare_värde!N218,-1,1),IF(pivå!N218&lt;Tidigare_värde!N218,-1,1))*((Tidigare_värde!N218+1)/(Tidigare_värde!N218+1))*((pivå!N218+1)/(pivå!N218+1))</f>
        <v>#VALUE!</v>
      </c>
      <c r="AJ219" s="153" t="e">
        <f>IF(Pilar!$B219=1,IF(pivå!O218&gt;Tidigare_värde!O218,-1,1),IF(pivå!O218&lt;Tidigare_värde!O218,-1,1))*((Tidigare_värde!O218+1)/(Tidigare_värde!O218+1))*((pivå!O218+1)/(pivå!O218+1))</f>
        <v>#VALUE!</v>
      </c>
      <c r="AK219" s="153" t="e">
        <f>IF(Pilar!$B219=1,IF(pivå!P218&gt;Tidigare_värde!P218,-1,1),IF(pivå!P218&lt;Tidigare_värde!P218,-1,1))*((Tidigare_värde!P218+1)/(Tidigare_värde!P218+1))*((pivå!P218+1)/(pivå!P218+1))</f>
        <v>#VALUE!</v>
      </c>
      <c r="AL219" s="153" t="e">
        <f>IF(Pilar!$B219=1,IF(pivå!Q218&gt;Tidigare_värde!Q218,-1,1),IF(pivå!Q218&lt;Tidigare_värde!Q218,-1,1))*((Tidigare_värde!Q218+1)/(Tidigare_värde!Q218+1))*((pivå!Q218+1)/(pivå!Q218+1))</f>
        <v>#VALUE!</v>
      </c>
      <c r="AM219" s="153" t="e">
        <f>IF(Pilar!$B219=1,IF(pivå!R218&gt;Tidigare_värde!R218,-1,1),IF(pivå!R218&lt;Tidigare_värde!R218,-1,1))*((Tidigare_värde!R218+1)/(Tidigare_värde!R218+1))*((pivå!R218+1)/(pivå!R218+1))</f>
        <v>#VALUE!</v>
      </c>
      <c r="AN219" s="153" t="e">
        <f>IF(Pilar!$B219=1,IF(pivå!S218&gt;Tidigare_värde!S218,-1,1),IF(pivå!S218&lt;Tidigare_värde!S218,-1,1))*((Tidigare_värde!S218+1)/(Tidigare_värde!S218+1))*((pivå!S218+1)/(pivå!S218+1))</f>
        <v>#VALUE!</v>
      </c>
      <c r="AO219" s="153" t="e">
        <f>IF(Pilar!$B219=1,IF(pivå!T218&gt;Tidigare_värde!T218,-1,1),IF(pivå!T218&lt;Tidigare_värde!T218,-1,1))*((Tidigare_värde!T218+1)/(Tidigare_värde!T218+1))*((pivå!T218+1)/(pivå!T218+1))</f>
        <v>#VALUE!</v>
      </c>
      <c r="AP219" s="153" t="e">
        <f>IF(Pilar!$B219=1,IF(pivå!U218&gt;Tidigare_värde!U218,-1,1),IF(pivå!U218&lt;Tidigare_värde!U218,-1,1))*((Tidigare_värde!U218+1)/(Tidigare_värde!U218+1))*((pivå!U218+1)/(pivå!U218+1))</f>
        <v>#VALUE!</v>
      </c>
      <c r="AQ219" s="153" t="e">
        <f>IF(Pilar!$B219=1,IF(pivå!V218&gt;Tidigare_värde!V218,-1,1),IF(pivå!V218&lt;Tidigare_värde!V218,-1,1))*((Tidigare_värde!V218+1)/(Tidigare_värde!V218+1))*((pivå!V218+1)/(pivå!V218+1))</f>
        <v>#VALUE!</v>
      </c>
      <c r="AR219" s="153" t="e">
        <f>IF(Pilar!$B219=1,IF(pivå!W218&gt;Tidigare_värde!W218,-1,1),IF(pivå!W218&lt;Tidigare_värde!W218,-1,1))*((Tidigare_värde!W218+1)/(Tidigare_värde!W218+1))*((pivå!W218+1)/(pivå!W218+1))</f>
        <v>#VALUE!</v>
      </c>
      <c r="AS219" s="153" t="e">
        <f>IF(Pilar!$B219=1,IF(pivå!X218&gt;Tidigare_värde!X218,-1,1),IF(pivå!X218&lt;Tidigare_värde!X218,-1,1))*((Tidigare_värde!X218+1)/(Tidigare_värde!X218+1))*((pivå!X218+1)/(pivå!X218+1))</f>
        <v>#VALUE!</v>
      </c>
      <c r="AT219" s="153" t="e">
        <f>IF(Pilar!$B219=1,IF(pivå!Y218&gt;Tidigare_värde!Y218,-1,1),IF(pivå!Y218&lt;Tidigare_värde!Y218,-1,1))*((Tidigare_värde!Y218+1)/(Tidigare_värde!Y218+1))*((pivå!Y218+1)/(pivå!Y218+1))</f>
        <v>#VALUE!</v>
      </c>
      <c r="AU219" s="153" t="e">
        <f>IF(Pilar!$B219=1,IF(pivå!Z218&gt;Tidigare_värde!Z218,-1,1),IF(pivå!Z218&lt;Tidigare_värde!Z218,-1,1))*((Tidigare_värde!Z218+1)/(Tidigare_värde!Z218+1))*((pivå!Z218+1)/(pivå!Z218+1))</f>
        <v>#VALUE!</v>
      </c>
      <c r="AV219" s="153" t="e">
        <f>IF(Pilar!$B219=1,IF(pivå!AA218&gt;Tidigare_värde!AA218,-1,1),IF(pivå!AA218&lt;Tidigare_värde!AA218,-1,1))*((Tidigare_värde!AA218+1)/(Tidigare_värde!AA218+1))*((pivå!AA218+1)/(pivå!AA218+1))</f>
        <v>#VALUE!</v>
      </c>
      <c r="AW219" s="153" t="e">
        <f>IF(Pilar!$B219=1,IF(pivå!AB218&gt;Tidigare_värde!AB218,-1,1),IF(pivå!AB218&lt;Tidigare_värde!AB218,-1,1))*((Tidigare_värde!AB218+1)/(Tidigare_värde!AB218+1))*((pivå!AB218+1)/(pivå!AB218+1))</f>
        <v>#VALUE!</v>
      </c>
      <c r="AX219" s="153" t="e">
        <f>IF(Pilar!$B219=1,IF(pivå!AC218&gt;Tidigare_värde!AC218,-1,1),IF(pivå!AC218&lt;Tidigare_värde!AC218,-1,1))*((Tidigare_värde!AC218+1)/(Tidigare_värde!AC218+1))*((pivå!AC218+1)/(pivå!AC218+1))</f>
        <v>#VALUE!</v>
      </c>
      <c r="AY219" s="153" t="e">
        <f>IF(Pilar!$B219=1,IF(pivå!AD218&gt;Tidigare_värde!AD218,-1,1),IF(pivå!AD218&lt;Tidigare_värde!AD218,-1,1))*((Tidigare_värde!AD218+1)/(Tidigare_värde!AD218+1))*((pivå!AD218+1)/(pivå!AD218+1))</f>
        <v>#VALUE!</v>
      </c>
      <c r="AZ219" s="25"/>
      <c r="BA219" s="25"/>
      <c r="BB219" s="25"/>
      <c r="BC219" s="25"/>
      <c r="BD219" s="25"/>
      <c r="BE219" s="25"/>
      <c r="BF219" s="25"/>
      <c r="BG219" s="18" t="e">
        <f t="shared" si="31"/>
        <v>#DIV/0!</v>
      </c>
      <c r="BH219" s="18">
        <f t="shared" si="32"/>
        <v>6</v>
      </c>
      <c r="BI219" s="19">
        <f t="shared" si="37"/>
        <v>8.56</v>
      </c>
      <c r="BJ219" s="19">
        <f t="shared" si="33"/>
        <v>6.24</v>
      </c>
      <c r="BK219" s="20"/>
      <c r="BL219" s="20"/>
      <c r="BM219" s="21">
        <f t="shared" si="35"/>
        <v>8.99</v>
      </c>
      <c r="BN219" s="22">
        <f t="shared" si="36"/>
        <v>3.92</v>
      </c>
    </row>
    <row r="220" spans="1:66" ht="10.5" customHeight="1">
      <c r="A220" s="116">
        <f t="shared" si="34"/>
        <v>2.5666666666666669</v>
      </c>
      <c r="B220" s="105">
        <f>pivå!I219</f>
        <v>1</v>
      </c>
      <c r="C220" s="120" t="str">
        <f>pivå!G219</f>
        <v>(tom)</v>
      </c>
      <c r="D220" s="103">
        <f>pivå!C219</f>
        <v>0</v>
      </c>
      <c r="E220" s="112">
        <f>pivå!D219</f>
        <v>114</v>
      </c>
      <c r="F220" s="15" t="str">
        <f>pivå!F219</f>
        <v>Oplanerad återinskrivning på IVA. Kvinnor</v>
      </c>
      <c r="G220" s="34">
        <f>pivå!AE219</f>
        <v>2.7</v>
      </c>
      <c r="H220" s="16">
        <f>pivå!J219</f>
        <v>2.7</v>
      </c>
      <c r="I220" s="39" t="str">
        <f>pivå!K219</f>
        <v>us</v>
      </c>
      <c r="J220" s="16">
        <f>pivå!L219</f>
        <v>2.4</v>
      </c>
      <c r="K220" s="16">
        <f>pivå!M219</f>
        <v>3.6</v>
      </c>
      <c r="L220" s="16">
        <f>pivå!N219</f>
        <v>2.6</v>
      </c>
      <c r="M220" s="39" t="str">
        <f>pivå!O219</f>
        <v>us</v>
      </c>
      <c r="N220" s="16">
        <f>pivå!P219</f>
        <v>2.4</v>
      </c>
      <c r="O220" s="39" t="str">
        <f>pivå!Q219</f>
        <v>us</v>
      </c>
      <c r="P220" s="39" t="str">
        <f>pivå!R219</f>
        <v>us</v>
      </c>
      <c r="Q220" s="16">
        <f>pivå!S219</f>
        <v>3.2</v>
      </c>
      <c r="R220" s="16">
        <f>pivå!T219</f>
        <v>2</v>
      </c>
      <c r="S220" s="16">
        <f>pivå!U219</f>
        <v>3.1</v>
      </c>
      <c r="T220" s="39" t="str">
        <f>pivå!V219</f>
        <v>us</v>
      </c>
      <c r="U220" s="16">
        <f>pivå!W219</f>
        <v>1.6</v>
      </c>
      <c r="V220" s="16">
        <f>pivå!X219</f>
        <v>2.7</v>
      </c>
      <c r="W220" s="16">
        <f>pivå!Y219</f>
        <v>2.9</v>
      </c>
      <c r="X220" s="16">
        <f>pivå!Z219</f>
        <v>2.9</v>
      </c>
      <c r="Y220" s="16">
        <f>pivå!AA219</f>
        <v>1.7</v>
      </c>
      <c r="Z220" s="16">
        <f>pivå!AB219</f>
        <v>2.4</v>
      </c>
      <c r="AA220" s="16">
        <f>pivå!AC219</f>
        <v>2.2999999999999998</v>
      </c>
      <c r="AB220" s="140" t="str">
        <f>pivå!AD219</f>
        <v>us</v>
      </c>
      <c r="AC220" s="150"/>
      <c r="AD220" s="154" t="e">
        <f>IF(Pilar!$B220=1,IF(pivå!AE219&gt;Tidigare_värde!AE219,-1,1),IF(pivå!AE219&lt;Tidigare_värde!AE219,-1,1))*((Tidigare_värde!AE219+1)/(Tidigare_värde!AE219+1))*((pivå!AE219+1)/(pivå!AE219+1))</f>
        <v>#VALUE!</v>
      </c>
      <c r="AE220" s="153" t="e">
        <f>IF(Pilar!$B220=1,IF(pivå!J219&gt;Tidigare_värde!J219,-1,1),IF(pivå!J219&lt;Tidigare_värde!J219,-1,1))*((Tidigare_värde!J219+1)/(Tidigare_värde!J219+1))*((pivå!J219+1)/(pivå!J219+1))</f>
        <v>#VALUE!</v>
      </c>
      <c r="AF220" s="153" t="e">
        <f>IF(Pilar!$B220=1,IF(pivå!K219&gt;Tidigare_värde!K219,-1,1),IF(pivå!K219&lt;Tidigare_värde!K219,-1,1))*((Tidigare_värde!K219+1)/(Tidigare_värde!K219+1))*((pivå!K219+1)/(pivå!K219+1))</f>
        <v>#VALUE!</v>
      </c>
      <c r="AG220" s="153" t="e">
        <f>IF(Pilar!$B220=1,IF(pivå!L219&gt;Tidigare_värde!L219,-1,1),IF(pivå!L219&lt;Tidigare_värde!L219,-1,1))*((Tidigare_värde!L219+1)/(Tidigare_värde!L219+1))*((pivå!L219+1)/(pivå!L219+1))</f>
        <v>#VALUE!</v>
      </c>
      <c r="AH220" s="153" t="e">
        <f>IF(Pilar!$B220=1,IF(pivå!M219&gt;Tidigare_värde!M219,-1,1),IF(pivå!M219&lt;Tidigare_värde!M219,-1,1))*((Tidigare_värde!M219+1)/(Tidigare_värde!M219+1))*((pivå!M219+1)/(pivå!M219+1))</f>
        <v>#VALUE!</v>
      </c>
      <c r="AI220" s="153" t="e">
        <f>IF(Pilar!$B220=1,IF(pivå!N219&gt;Tidigare_värde!N219,-1,1),IF(pivå!N219&lt;Tidigare_värde!N219,-1,1))*((Tidigare_värde!N219+1)/(Tidigare_värde!N219+1))*((pivå!N219+1)/(pivå!N219+1))</f>
        <v>#VALUE!</v>
      </c>
      <c r="AJ220" s="153" t="e">
        <f>IF(Pilar!$B220=1,IF(pivå!O219&gt;Tidigare_värde!O219,-1,1),IF(pivå!O219&lt;Tidigare_värde!O219,-1,1))*((Tidigare_värde!O219+1)/(Tidigare_värde!O219+1))*((pivå!O219+1)/(pivå!O219+1))</f>
        <v>#VALUE!</v>
      </c>
      <c r="AK220" s="153" t="e">
        <f>IF(Pilar!$B220=1,IF(pivå!P219&gt;Tidigare_värde!P219,-1,1),IF(pivå!P219&lt;Tidigare_värde!P219,-1,1))*((Tidigare_värde!P219+1)/(Tidigare_värde!P219+1))*((pivå!P219+1)/(pivå!P219+1))</f>
        <v>#VALUE!</v>
      </c>
      <c r="AL220" s="153" t="e">
        <f>IF(Pilar!$B220=1,IF(pivå!Q219&gt;Tidigare_värde!Q219,-1,1),IF(pivå!Q219&lt;Tidigare_värde!Q219,-1,1))*((Tidigare_värde!Q219+1)/(Tidigare_värde!Q219+1))*((pivå!Q219+1)/(pivå!Q219+1))</f>
        <v>#VALUE!</v>
      </c>
      <c r="AM220" s="153" t="e">
        <f>IF(Pilar!$B220=1,IF(pivå!R219&gt;Tidigare_värde!R219,-1,1),IF(pivå!R219&lt;Tidigare_värde!R219,-1,1))*((Tidigare_värde!R219+1)/(Tidigare_värde!R219+1))*((pivå!R219+1)/(pivå!R219+1))</f>
        <v>#VALUE!</v>
      </c>
      <c r="AN220" s="153" t="e">
        <f>IF(Pilar!$B220=1,IF(pivå!S219&gt;Tidigare_värde!S219,-1,1),IF(pivå!S219&lt;Tidigare_värde!S219,-1,1))*((Tidigare_värde!S219+1)/(Tidigare_värde!S219+1))*((pivå!S219+1)/(pivå!S219+1))</f>
        <v>#VALUE!</v>
      </c>
      <c r="AO220" s="153" t="e">
        <f>IF(Pilar!$B220=1,IF(pivå!T219&gt;Tidigare_värde!T219,-1,1),IF(pivå!T219&lt;Tidigare_värde!T219,-1,1))*((Tidigare_värde!T219+1)/(Tidigare_värde!T219+1))*((pivå!T219+1)/(pivå!T219+1))</f>
        <v>#VALUE!</v>
      </c>
      <c r="AP220" s="153" t="e">
        <f>IF(Pilar!$B220=1,IF(pivå!U219&gt;Tidigare_värde!U219,-1,1),IF(pivå!U219&lt;Tidigare_värde!U219,-1,1))*((Tidigare_värde!U219+1)/(Tidigare_värde!U219+1))*((pivå!U219+1)/(pivå!U219+1))</f>
        <v>#VALUE!</v>
      </c>
      <c r="AQ220" s="153" t="e">
        <f>IF(Pilar!$B220=1,IF(pivå!V219&gt;Tidigare_värde!V219,-1,1),IF(pivå!V219&lt;Tidigare_värde!V219,-1,1))*((Tidigare_värde!V219+1)/(Tidigare_värde!V219+1))*((pivå!V219+1)/(pivå!V219+1))</f>
        <v>#VALUE!</v>
      </c>
      <c r="AR220" s="153" t="e">
        <f>IF(Pilar!$B220=1,IF(pivå!W219&gt;Tidigare_värde!W219,-1,1),IF(pivå!W219&lt;Tidigare_värde!W219,-1,1))*((Tidigare_värde!W219+1)/(Tidigare_värde!W219+1))*((pivå!W219+1)/(pivå!W219+1))</f>
        <v>#VALUE!</v>
      </c>
      <c r="AS220" s="153" t="e">
        <f>IF(Pilar!$B220=1,IF(pivå!X219&gt;Tidigare_värde!X219,-1,1),IF(pivå!X219&lt;Tidigare_värde!X219,-1,1))*((Tidigare_värde!X219+1)/(Tidigare_värde!X219+1))*((pivå!X219+1)/(pivå!X219+1))</f>
        <v>#VALUE!</v>
      </c>
      <c r="AT220" s="153" t="e">
        <f>IF(Pilar!$B220=1,IF(pivå!Y219&gt;Tidigare_värde!Y219,-1,1),IF(pivå!Y219&lt;Tidigare_värde!Y219,-1,1))*((Tidigare_värde!Y219+1)/(Tidigare_värde!Y219+1))*((pivå!Y219+1)/(pivå!Y219+1))</f>
        <v>#VALUE!</v>
      </c>
      <c r="AU220" s="153" t="e">
        <f>IF(Pilar!$B220=1,IF(pivå!Z219&gt;Tidigare_värde!Z219,-1,1),IF(pivå!Z219&lt;Tidigare_värde!Z219,-1,1))*((Tidigare_värde!Z219+1)/(Tidigare_värde!Z219+1))*((pivå!Z219+1)/(pivå!Z219+1))</f>
        <v>#VALUE!</v>
      </c>
      <c r="AV220" s="153" t="e">
        <f>IF(Pilar!$B220=1,IF(pivå!AA219&gt;Tidigare_värde!AA219,-1,1),IF(pivå!AA219&lt;Tidigare_värde!AA219,-1,1))*((Tidigare_värde!AA219+1)/(Tidigare_värde!AA219+1))*((pivå!AA219+1)/(pivå!AA219+1))</f>
        <v>#VALUE!</v>
      </c>
      <c r="AW220" s="153" t="e">
        <f>IF(Pilar!$B220=1,IF(pivå!AB219&gt;Tidigare_värde!AB219,-1,1),IF(pivå!AB219&lt;Tidigare_värde!AB219,-1,1))*((Tidigare_värde!AB219+1)/(Tidigare_värde!AB219+1))*((pivå!AB219+1)/(pivå!AB219+1))</f>
        <v>#VALUE!</v>
      </c>
      <c r="AX220" s="153" t="e">
        <f>IF(Pilar!$B220=1,IF(pivå!AC219&gt;Tidigare_värde!AC219,-1,1),IF(pivå!AC219&lt;Tidigare_värde!AC219,-1,1))*((Tidigare_värde!AC219+1)/(Tidigare_värde!AC219+1))*((pivå!AC219+1)/(pivå!AC219+1))</f>
        <v>#VALUE!</v>
      </c>
      <c r="AY220" s="153" t="e">
        <f>IF(Pilar!$B220=1,IF(pivå!AD219&gt;Tidigare_värde!AD219,-1,1),IF(pivå!AD219&lt;Tidigare_värde!AD219,-1,1))*((Tidigare_värde!AD219+1)/(Tidigare_värde!AD219+1))*((pivå!AD219+1)/(pivå!AD219+1))</f>
        <v>#VALUE!</v>
      </c>
      <c r="AZ220" s="25"/>
      <c r="BA220" s="25"/>
      <c r="BB220" s="25"/>
      <c r="BC220" s="25"/>
      <c r="BD220" s="25"/>
      <c r="BE220" s="25"/>
      <c r="BF220" s="25"/>
      <c r="BG220" s="18" t="e">
        <f t="shared" si="31"/>
        <v>#DIV/0!</v>
      </c>
      <c r="BH220" s="18">
        <f t="shared" si="32"/>
        <v>2.4</v>
      </c>
      <c r="BI220" s="19">
        <f t="shared" si="37"/>
        <v>3.2</v>
      </c>
      <c r="BJ220" s="19">
        <f t="shared" si="33"/>
        <v>2.6</v>
      </c>
      <c r="BK220" s="20"/>
      <c r="BL220" s="20"/>
      <c r="BM220" s="21">
        <f t="shared" si="35"/>
        <v>3.6</v>
      </c>
      <c r="BN220" s="22">
        <f t="shared" si="36"/>
        <v>1.6</v>
      </c>
    </row>
    <row r="221" spans="1:66" ht="10.5" customHeight="1">
      <c r="A221" s="116">
        <f t="shared" si="34"/>
        <v>2.62</v>
      </c>
      <c r="B221" s="105">
        <f>pivå!I220</f>
        <v>1</v>
      </c>
      <c r="C221" s="120" t="str">
        <f>pivå!G220</f>
        <v>(tom)</v>
      </c>
      <c r="D221" s="103">
        <f>pivå!C220</f>
        <v>0</v>
      </c>
      <c r="E221" s="112">
        <f>pivå!D220</f>
        <v>0</v>
      </c>
      <c r="F221" s="15" t="str">
        <f>pivå!F220</f>
        <v>Oplanerad återinskrivning på IVA. Män</v>
      </c>
      <c r="G221" s="33">
        <f>pivå!AE220</f>
        <v>2.8</v>
      </c>
      <c r="H221" s="16">
        <f>pivå!J220</f>
        <v>3</v>
      </c>
      <c r="I221" s="39" t="str">
        <f>pivå!K220</f>
        <v>us</v>
      </c>
      <c r="J221" s="16">
        <f>pivå!L220</f>
        <v>2.5</v>
      </c>
      <c r="K221" s="16">
        <f>pivå!M220</f>
        <v>4.0999999999999996</v>
      </c>
      <c r="L221" s="16">
        <f>pivå!N220</f>
        <v>3.2</v>
      </c>
      <c r="M221" s="39" t="str">
        <f>pivå!O220</f>
        <v>us</v>
      </c>
      <c r="N221" s="16">
        <f>pivå!P220</f>
        <v>2.7</v>
      </c>
      <c r="O221" s="39" t="str">
        <f>pivå!Q220</f>
        <v>us</v>
      </c>
      <c r="P221" s="39" t="str">
        <f>pivå!R220</f>
        <v>us</v>
      </c>
      <c r="Q221" s="16">
        <f>pivå!S220</f>
        <v>2.7</v>
      </c>
      <c r="R221" s="16">
        <f>pivå!T220</f>
        <v>2.9</v>
      </c>
      <c r="S221" s="16">
        <f>pivå!U220</f>
        <v>3</v>
      </c>
      <c r="T221" s="39" t="str">
        <f>pivå!V220</f>
        <v>us</v>
      </c>
      <c r="U221" s="16">
        <f>pivå!W220</f>
        <v>2.4</v>
      </c>
      <c r="V221" s="16">
        <f>pivå!X220</f>
        <v>2.1</v>
      </c>
      <c r="W221" s="16">
        <f>pivå!Y220</f>
        <v>2.9</v>
      </c>
      <c r="X221" s="16">
        <f>pivå!Z220</f>
        <v>1.4</v>
      </c>
      <c r="Y221" s="16">
        <f>pivå!AA220</f>
        <v>2.6</v>
      </c>
      <c r="Z221" s="16">
        <f>pivå!AB220</f>
        <v>1.1000000000000001</v>
      </c>
      <c r="AA221" s="16">
        <f>pivå!AC220</f>
        <v>2.7</v>
      </c>
      <c r="AB221" s="140" t="str">
        <f>pivå!AD220</f>
        <v>us</v>
      </c>
      <c r="AC221" s="150"/>
      <c r="AD221" s="154" t="e">
        <f>IF(Pilar!$B221=1,IF(pivå!AE220&gt;Tidigare_värde!AE220,-1,1),IF(pivå!AE220&lt;Tidigare_värde!AE220,-1,1))*((Tidigare_värde!AE220+1)/(Tidigare_värde!AE220+1))*((pivå!AE220+1)/(pivå!AE220+1))</f>
        <v>#VALUE!</v>
      </c>
      <c r="AE221" s="153" t="e">
        <f>IF(Pilar!$B221=1,IF(pivå!J220&gt;Tidigare_värde!J220,-1,1),IF(pivå!J220&lt;Tidigare_värde!J220,-1,1))*((Tidigare_värde!J220+1)/(Tidigare_värde!J220+1))*((pivå!J220+1)/(pivå!J220+1))</f>
        <v>#VALUE!</v>
      </c>
      <c r="AF221" s="153" t="e">
        <f>IF(Pilar!$B221=1,IF(pivå!K220&gt;Tidigare_värde!K220,-1,1),IF(pivå!K220&lt;Tidigare_värde!K220,-1,1))*((Tidigare_värde!K220+1)/(Tidigare_värde!K220+1))*((pivå!K220+1)/(pivå!K220+1))</f>
        <v>#VALUE!</v>
      </c>
      <c r="AG221" s="153" t="e">
        <f>IF(Pilar!$B221=1,IF(pivå!L220&gt;Tidigare_värde!L220,-1,1),IF(pivå!L220&lt;Tidigare_värde!L220,-1,1))*((Tidigare_värde!L220+1)/(Tidigare_värde!L220+1))*((pivå!L220+1)/(pivå!L220+1))</f>
        <v>#VALUE!</v>
      </c>
      <c r="AH221" s="153" t="e">
        <f>IF(Pilar!$B221=1,IF(pivå!M220&gt;Tidigare_värde!M220,-1,1),IF(pivå!M220&lt;Tidigare_värde!M220,-1,1))*((Tidigare_värde!M220+1)/(Tidigare_värde!M220+1))*((pivå!M220+1)/(pivå!M220+1))</f>
        <v>#VALUE!</v>
      </c>
      <c r="AI221" s="153" t="e">
        <f>IF(Pilar!$B221=1,IF(pivå!N220&gt;Tidigare_värde!N220,-1,1),IF(pivå!N220&lt;Tidigare_värde!N220,-1,1))*((Tidigare_värde!N220+1)/(Tidigare_värde!N220+1))*((pivå!N220+1)/(pivå!N220+1))</f>
        <v>#VALUE!</v>
      </c>
      <c r="AJ221" s="153" t="e">
        <f>IF(Pilar!$B221=1,IF(pivå!O220&gt;Tidigare_värde!O220,-1,1),IF(pivå!O220&lt;Tidigare_värde!O220,-1,1))*((Tidigare_värde!O220+1)/(Tidigare_värde!O220+1))*((pivå!O220+1)/(pivå!O220+1))</f>
        <v>#VALUE!</v>
      </c>
      <c r="AK221" s="153" t="e">
        <f>IF(Pilar!$B221=1,IF(pivå!P220&gt;Tidigare_värde!P220,-1,1),IF(pivå!P220&lt;Tidigare_värde!P220,-1,1))*((Tidigare_värde!P220+1)/(Tidigare_värde!P220+1))*((pivå!P220+1)/(pivå!P220+1))</f>
        <v>#VALUE!</v>
      </c>
      <c r="AL221" s="153" t="e">
        <f>IF(Pilar!$B221=1,IF(pivå!Q220&gt;Tidigare_värde!Q220,-1,1),IF(pivå!Q220&lt;Tidigare_värde!Q220,-1,1))*((Tidigare_värde!Q220+1)/(Tidigare_värde!Q220+1))*((pivå!Q220+1)/(pivå!Q220+1))</f>
        <v>#VALUE!</v>
      </c>
      <c r="AM221" s="153" t="e">
        <f>IF(Pilar!$B221=1,IF(pivå!R220&gt;Tidigare_värde!R220,-1,1),IF(pivå!R220&lt;Tidigare_värde!R220,-1,1))*((Tidigare_värde!R220+1)/(Tidigare_värde!R220+1))*((pivå!R220+1)/(pivå!R220+1))</f>
        <v>#VALUE!</v>
      </c>
      <c r="AN221" s="153" t="e">
        <f>IF(Pilar!$B221=1,IF(pivå!S220&gt;Tidigare_värde!S220,-1,1),IF(pivå!S220&lt;Tidigare_värde!S220,-1,1))*((Tidigare_värde!S220+1)/(Tidigare_värde!S220+1))*((pivå!S220+1)/(pivå!S220+1))</f>
        <v>#VALUE!</v>
      </c>
      <c r="AO221" s="153" t="e">
        <f>IF(Pilar!$B221=1,IF(pivå!T220&gt;Tidigare_värde!T220,-1,1),IF(pivå!T220&lt;Tidigare_värde!T220,-1,1))*((Tidigare_värde!T220+1)/(Tidigare_värde!T220+1))*((pivå!T220+1)/(pivå!T220+1))</f>
        <v>#VALUE!</v>
      </c>
      <c r="AP221" s="153" t="e">
        <f>IF(Pilar!$B221=1,IF(pivå!U220&gt;Tidigare_värde!U220,-1,1),IF(pivå!U220&lt;Tidigare_värde!U220,-1,1))*((Tidigare_värde!U220+1)/(Tidigare_värde!U220+1))*((pivå!U220+1)/(pivå!U220+1))</f>
        <v>#VALUE!</v>
      </c>
      <c r="AQ221" s="153" t="e">
        <f>IF(Pilar!$B221=1,IF(pivå!V220&gt;Tidigare_värde!V220,-1,1),IF(pivå!V220&lt;Tidigare_värde!V220,-1,1))*((Tidigare_värde!V220+1)/(Tidigare_värde!V220+1))*((pivå!V220+1)/(pivå!V220+1))</f>
        <v>#VALUE!</v>
      </c>
      <c r="AR221" s="153" t="e">
        <f>IF(Pilar!$B221=1,IF(pivå!W220&gt;Tidigare_värde!W220,-1,1),IF(pivå!W220&lt;Tidigare_värde!W220,-1,1))*((Tidigare_värde!W220+1)/(Tidigare_värde!W220+1))*((pivå!W220+1)/(pivå!W220+1))</f>
        <v>#VALUE!</v>
      </c>
      <c r="AS221" s="153" t="e">
        <f>IF(Pilar!$B221=1,IF(pivå!X220&gt;Tidigare_värde!X220,-1,1),IF(pivå!X220&lt;Tidigare_värde!X220,-1,1))*((Tidigare_värde!X220+1)/(Tidigare_värde!X220+1))*((pivå!X220+1)/(pivå!X220+1))</f>
        <v>#VALUE!</v>
      </c>
      <c r="AT221" s="153" t="e">
        <f>IF(Pilar!$B221=1,IF(pivå!Y220&gt;Tidigare_värde!Y220,-1,1),IF(pivå!Y220&lt;Tidigare_värde!Y220,-1,1))*((Tidigare_värde!Y220+1)/(Tidigare_värde!Y220+1))*((pivå!Y220+1)/(pivå!Y220+1))</f>
        <v>#VALUE!</v>
      </c>
      <c r="AU221" s="153" t="e">
        <f>IF(Pilar!$B221=1,IF(pivå!Z220&gt;Tidigare_värde!Z220,-1,1),IF(pivå!Z220&lt;Tidigare_värde!Z220,-1,1))*((Tidigare_värde!Z220+1)/(Tidigare_värde!Z220+1))*((pivå!Z220+1)/(pivå!Z220+1))</f>
        <v>#VALUE!</v>
      </c>
      <c r="AV221" s="153" t="e">
        <f>IF(Pilar!$B221=1,IF(pivå!AA220&gt;Tidigare_värde!AA220,-1,1),IF(pivå!AA220&lt;Tidigare_värde!AA220,-1,1))*((Tidigare_värde!AA220+1)/(Tidigare_värde!AA220+1))*((pivå!AA220+1)/(pivå!AA220+1))</f>
        <v>#VALUE!</v>
      </c>
      <c r="AW221" s="153" t="e">
        <f>IF(Pilar!$B221=1,IF(pivå!AB220&gt;Tidigare_värde!AB220,-1,1),IF(pivå!AB220&lt;Tidigare_värde!AB220,-1,1))*((Tidigare_värde!AB220+1)/(Tidigare_värde!AB220+1))*((pivå!AB220+1)/(pivå!AB220+1))</f>
        <v>#VALUE!</v>
      </c>
      <c r="AX221" s="153" t="e">
        <f>IF(Pilar!$B221=1,IF(pivå!AC220&gt;Tidigare_värde!AC220,-1,1),IF(pivå!AC220&lt;Tidigare_värde!AC220,-1,1))*((Tidigare_värde!AC220+1)/(Tidigare_värde!AC220+1))*((pivå!AC220+1)/(pivå!AC220+1))</f>
        <v>#VALUE!</v>
      </c>
      <c r="AY221" s="153" t="e">
        <f>IF(Pilar!$B221=1,IF(pivå!AD220&gt;Tidigare_värde!AD220,-1,1),IF(pivå!AD220&lt;Tidigare_värde!AD220,-1,1))*((Tidigare_värde!AD220+1)/(Tidigare_värde!AD220+1))*((pivå!AD220+1)/(pivå!AD220+1))</f>
        <v>#VALUE!</v>
      </c>
      <c r="AZ221" s="25"/>
      <c r="BA221" s="25"/>
      <c r="BB221" s="25"/>
      <c r="BC221" s="25"/>
      <c r="BD221" s="25"/>
      <c r="BE221" s="25"/>
      <c r="BF221" s="25"/>
      <c r="BG221" s="18" t="e">
        <f t="shared" si="31"/>
        <v>#DIV/0!</v>
      </c>
      <c r="BH221" s="18">
        <f t="shared" si="32"/>
        <v>2.7</v>
      </c>
      <c r="BI221" s="19">
        <f t="shared" si="37"/>
        <v>3.2</v>
      </c>
      <c r="BJ221" s="19">
        <f t="shared" si="33"/>
        <v>2.7</v>
      </c>
      <c r="BK221" s="20"/>
      <c r="BL221" s="20"/>
      <c r="BM221" s="21">
        <f t="shared" si="35"/>
        <v>4.0999999999999996</v>
      </c>
      <c r="BN221" s="22">
        <f t="shared" si="36"/>
        <v>1.1000000000000001</v>
      </c>
    </row>
    <row r="222" spans="1:66" ht="10.5" customHeight="1">
      <c r="A222" s="116">
        <f t="shared" si="34"/>
        <v>2.5866666666666669</v>
      </c>
      <c r="B222" s="105">
        <f>pivå!I221</f>
        <v>1</v>
      </c>
      <c r="C222" s="120" t="str">
        <f>pivå!G221</f>
        <v>(tom)</v>
      </c>
      <c r="D222" s="103">
        <f>pivå!C221</f>
        <v>0</v>
      </c>
      <c r="E222" s="112">
        <f>pivå!D221</f>
        <v>0</v>
      </c>
      <c r="F222" s="15" t="str">
        <f>pivå!F221</f>
        <v>Oplanerad återinskrivning på IVA</v>
      </c>
      <c r="G222" s="34">
        <f>pivå!AE221</f>
        <v>2.7</v>
      </c>
      <c r="H222" s="16">
        <f>pivå!J221</f>
        <v>2.9</v>
      </c>
      <c r="I222" s="39" t="str">
        <f>pivå!K221</f>
        <v>us</v>
      </c>
      <c r="J222" s="16">
        <f>pivå!L221</f>
        <v>2.5</v>
      </c>
      <c r="K222" s="16">
        <f>pivå!M221</f>
        <v>3.9</v>
      </c>
      <c r="L222" s="16">
        <f>pivå!N221</f>
        <v>2.9</v>
      </c>
      <c r="M222" s="39" t="str">
        <f>pivå!O221</f>
        <v>us</v>
      </c>
      <c r="N222" s="16">
        <f>pivå!P221</f>
        <v>2.6</v>
      </c>
      <c r="O222" s="39" t="str">
        <f>pivå!Q221</f>
        <v>us</v>
      </c>
      <c r="P222" s="39" t="str">
        <f>pivå!R221</f>
        <v>us</v>
      </c>
      <c r="Q222" s="16">
        <f>pivå!S221</f>
        <v>2.9</v>
      </c>
      <c r="R222" s="16">
        <f>pivå!T221</f>
        <v>2.2000000000000002</v>
      </c>
      <c r="S222" s="16">
        <f>pivå!U221</f>
        <v>3.1</v>
      </c>
      <c r="T222" s="39" t="str">
        <f>pivå!V221</f>
        <v>us</v>
      </c>
      <c r="U222" s="16">
        <f>pivå!W221</f>
        <v>2.1</v>
      </c>
      <c r="V222" s="16">
        <f>pivå!X221</f>
        <v>2.4</v>
      </c>
      <c r="W222" s="16">
        <f>pivå!Y221</f>
        <v>2.9</v>
      </c>
      <c r="X222" s="16">
        <f>pivå!Z221</f>
        <v>2.1</v>
      </c>
      <c r="Y222" s="16">
        <f>pivå!AA221</f>
        <v>2.2000000000000002</v>
      </c>
      <c r="Z222" s="16">
        <f>pivå!AB221</f>
        <v>1.6</v>
      </c>
      <c r="AA222" s="16">
        <f>pivå!AC221</f>
        <v>2.5</v>
      </c>
      <c r="AB222" s="140" t="str">
        <f>pivå!AD221</f>
        <v>us</v>
      </c>
      <c r="AC222" s="150"/>
      <c r="AD222" s="154" t="e">
        <f>IF(Pilar!$B222=1,IF(pivå!AE221&gt;Tidigare_värde!AE221,-1,1),IF(pivå!AE221&lt;Tidigare_värde!AE221,-1,1))*((Tidigare_värde!AE221+1)/(Tidigare_värde!AE221+1))*((pivå!AE221+1)/(pivå!AE221+1))</f>
        <v>#VALUE!</v>
      </c>
      <c r="AE222" s="153" t="e">
        <f>IF(Pilar!$B222=1,IF(pivå!J221&gt;Tidigare_värde!J221,-1,1),IF(pivå!J221&lt;Tidigare_värde!J221,-1,1))*((Tidigare_värde!J221+1)/(Tidigare_värde!J221+1))*((pivå!J221+1)/(pivå!J221+1))</f>
        <v>#VALUE!</v>
      </c>
      <c r="AF222" s="153" t="e">
        <f>IF(Pilar!$B222=1,IF(pivå!K221&gt;Tidigare_värde!K221,-1,1),IF(pivå!K221&lt;Tidigare_värde!K221,-1,1))*((Tidigare_värde!K221+1)/(Tidigare_värde!K221+1))*((pivå!K221+1)/(pivå!K221+1))</f>
        <v>#VALUE!</v>
      </c>
      <c r="AG222" s="153" t="e">
        <f>IF(Pilar!$B222=1,IF(pivå!L221&gt;Tidigare_värde!L221,-1,1),IF(pivå!L221&lt;Tidigare_värde!L221,-1,1))*((Tidigare_värde!L221+1)/(Tidigare_värde!L221+1))*((pivå!L221+1)/(pivå!L221+1))</f>
        <v>#VALUE!</v>
      </c>
      <c r="AH222" s="153" t="e">
        <f>IF(Pilar!$B222=1,IF(pivå!M221&gt;Tidigare_värde!M221,-1,1),IF(pivå!M221&lt;Tidigare_värde!M221,-1,1))*((Tidigare_värde!M221+1)/(Tidigare_värde!M221+1))*((pivå!M221+1)/(pivå!M221+1))</f>
        <v>#VALUE!</v>
      </c>
      <c r="AI222" s="153" t="e">
        <f>IF(Pilar!$B222=1,IF(pivå!N221&gt;Tidigare_värde!N221,-1,1),IF(pivå!N221&lt;Tidigare_värde!N221,-1,1))*((Tidigare_värde!N221+1)/(Tidigare_värde!N221+1))*((pivå!N221+1)/(pivå!N221+1))</f>
        <v>#VALUE!</v>
      </c>
      <c r="AJ222" s="153" t="e">
        <f>IF(Pilar!$B222=1,IF(pivå!O221&gt;Tidigare_värde!O221,-1,1),IF(pivå!O221&lt;Tidigare_värde!O221,-1,1))*((Tidigare_värde!O221+1)/(Tidigare_värde!O221+1))*((pivå!O221+1)/(pivå!O221+1))</f>
        <v>#VALUE!</v>
      </c>
      <c r="AK222" s="153" t="e">
        <f>IF(Pilar!$B222=1,IF(pivå!P221&gt;Tidigare_värde!P221,-1,1),IF(pivå!P221&lt;Tidigare_värde!P221,-1,1))*((Tidigare_värde!P221+1)/(Tidigare_värde!P221+1))*((pivå!P221+1)/(pivå!P221+1))</f>
        <v>#VALUE!</v>
      </c>
      <c r="AL222" s="153" t="e">
        <f>IF(Pilar!$B222=1,IF(pivå!Q221&gt;Tidigare_värde!Q221,-1,1),IF(pivå!Q221&lt;Tidigare_värde!Q221,-1,1))*((Tidigare_värde!Q221+1)/(Tidigare_värde!Q221+1))*((pivå!Q221+1)/(pivå!Q221+1))</f>
        <v>#VALUE!</v>
      </c>
      <c r="AM222" s="153" t="e">
        <f>IF(Pilar!$B222=1,IF(pivå!R221&gt;Tidigare_värde!R221,-1,1),IF(pivå!R221&lt;Tidigare_värde!R221,-1,1))*((Tidigare_värde!R221+1)/(Tidigare_värde!R221+1))*((pivå!R221+1)/(pivå!R221+1))</f>
        <v>#VALUE!</v>
      </c>
      <c r="AN222" s="153" t="e">
        <f>IF(Pilar!$B222=1,IF(pivå!S221&gt;Tidigare_värde!S221,-1,1),IF(pivå!S221&lt;Tidigare_värde!S221,-1,1))*((Tidigare_värde!S221+1)/(Tidigare_värde!S221+1))*((pivå!S221+1)/(pivå!S221+1))</f>
        <v>#VALUE!</v>
      </c>
      <c r="AO222" s="153" t="e">
        <f>IF(Pilar!$B222=1,IF(pivå!T221&gt;Tidigare_värde!T221,-1,1),IF(pivå!T221&lt;Tidigare_värde!T221,-1,1))*((Tidigare_värde!T221+1)/(Tidigare_värde!T221+1))*((pivå!T221+1)/(pivå!T221+1))</f>
        <v>#VALUE!</v>
      </c>
      <c r="AP222" s="153" t="e">
        <f>IF(Pilar!$B222=1,IF(pivå!U221&gt;Tidigare_värde!U221,-1,1),IF(pivå!U221&lt;Tidigare_värde!U221,-1,1))*((Tidigare_värde!U221+1)/(Tidigare_värde!U221+1))*((pivå!U221+1)/(pivå!U221+1))</f>
        <v>#VALUE!</v>
      </c>
      <c r="AQ222" s="153" t="e">
        <f>IF(Pilar!$B222=1,IF(pivå!V221&gt;Tidigare_värde!V221,-1,1),IF(pivå!V221&lt;Tidigare_värde!V221,-1,1))*((Tidigare_värde!V221+1)/(Tidigare_värde!V221+1))*((pivå!V221+1)/(pivå!V221+1))</f>
        <v>#VALUE!</v>
      </c>
      <c r="AR222" s="153" t="e">
        <f>IF(Pilar!$B222=1,IF(pivå!W221&gt;Tidigare_värde!W221,-1,1),IF(pivå!W221&lt;Tidigare_värde!W221,-1,1))*((Tidigare_värde!W221+1)/(Tidigare_värde!W221+1))*((pivå!W221+1)/(pivå!W221+1))</f>
        <v>#VALUE!</v>
      </c>
      <c r="AS222" s="153" t="e">
        <f>IF(Pilar!$B222=1,IF(pivå!X221&gt;Tidigare_värde!X221,-1,1),IF(pivå!X221&lt;Tidigare_värde!X221,-1,1))*((Tidigare_värde!X221+1)/(Tidigare_värde!X221+1))*((pivå!X221+1)/(pivå!X221+1))</f>
        <v>#VALUE!</v>
      </c>
      <c r="AT222" s="153" t="e">
        <f>IF(Pilar!$B222=1,IF(pivå!Y221&gt;Tidigare_värde!Y221,-1,1),IF(pivå!Y221&lt;Tidigare_värde!Y221,-1,1))*((Tidigare_värde!Y221+1)/(Tidigare_värde!Y221+1))*((pivå!Y221+1)/(pivå!Y221+1))</f>
        <v>#VALUE!</v>
      </c>
      <c r="AU222" s="153" t="e">
        <f>IF(Pilar!$B222=1,IF(pivå!Z221&gt;Tidigare_värde!Z221,-1,1),IF(pivå!Z221&lt;Tidigare_värde!Z221,-1,1))*((Tidigare_värde!Z221+1)/(Tidigare_värde!Z221+1))*((pivå!Z221+1)/(pivå!Z221+1))</f>
        <v>#VALUE!</v>
      </c>
      <c r="AV222" s="153" t="e">
        <f>IF(Pilar!$B222=1,IF(pivå!AA221&gt;Tidigare_värde!AA221,-1,1),IF(pivå!AA221&lt;Tidigare_värde!AA221,-1,1))*((Tidigare_värde!AA221+1)/(Tidigare_värde!AA221+1))*((pivå!AA221+1)/(pivå!AA221+1))</f>
        <v>#VALUE!</v>
      </c>
      <c r="AW222" s="153" t="e">
        <f>IF(Pilar!$B222=1,IF(pivå!AB221&gt;Tidigare_värde!AB221,-1,1),IF(pivå!AB221&lt;Tidigare_värde!AB221,-1,1))*((Tidigare_värde!AB221+1)/(Tidigare_värde!AB221+1))*((pivå!AB221+1)/(pivå!AB221+1))</f>
        <v>#VALUE!</v>
      </c>
      <c r="AX222" s="153" t="e">
        <f>IF(Pilar!$B222=1,IF(pivå!AC221&gt;Tidigare_värde!AC221,-1,1),IF(pivå!AC221&lt;Tidigare_värde!AC221,-1,1))*((Tidigare_värde!AC221+1)/(Tidigare_värde!AC221+1))*((pivå!AC221+1)/(pivå!AC221+1))</f>
        <v>#VALUE!</v>
      </c>
      <c r="AY222" s="153" t="e">
        <f>IF(Pilar!$B222=1,IF(pivå!AD221&gt;Tidigare_värde!AD221,-1,1),IF(pivå!AD221&lt;Tidigare_värde!AD221,-1,1))*((Tidigare_värde!AD221+1)/(Tidigare_värde!AD221+1))*((pivå!AD221+1)/(pivå!AD221+1))</f>
        <v>#VALUE!</v>
      </c>
      <c r="AZ222" s="25"/>
      <c r="BA222" s="25"/>
      <c r="BB222" s="25"/>
      <c r="BC222" s="25"/>
      <c r="BD222" s="25"/>
      <c r="BE222" s="25"/>
      <c r="BF222" s="25"/>
      <c r="BG222" s="18" t="e">
        <f t="shared" si="31"/>
        <v>#DIV/0!</v>
      </c>
      <c r="BH222" s="18">
        <f t="shared" si="32"/>
        <v>2.5</v>
      </c>
      <c r="BI222" s="19">
        <f t="shared" si="37"/>
        <v>3.1</v>
      </c>
      <c r="BJ222" s="19">
        <f t="shared" si="33"/>
        <v>2.5</v>
      </c>
      <c r="BK222" s="20"/>
      <c r="BL222" s="20"/>
      <c r="BM222" s="21">
        <f t="shared" si="35"/>
        <v>3.9</v>
      </c>
      <c r="BN222" s="22">
        <f t="shared" si="36"/>
        <v>1.6</v>
      </c>
    </row>
    <row r="223" spans="1:66" ht="10.5" customHeight="1">
      <c r="A223" s="116">
        <f t="shared" si="34"/>
        <v>2.7438095238095235</v>
      </c>
      <c r="B223" s="105">
        <f>pivå!I222</f>
        <v>1</v>
      </c>
      <c r="C223" s="120" t="str">
        <f>pivå!G222</f>
        <v>Ändrad</v>
      </c>
      <c r="D223" s="103" t="str">
        <f>pivå!C222</f>
        <v>Läkemedelsbehandling</v>
      </c>
      <c r="E223" s="112">
        <f>pivå!D222</f>
        <v>115</v>
      </c>
      <c r="F223" s="15" t="str">
        <f>pivå!F222</f>
        <v>Läkemedelsinteraktion bland äldre. Kvinnor</v>
      </c>
      <c r="G223" s="34">
        <f>pivå!AE222</f>
        <v>2.87</v>
      </c>
      <c r="H223" s="16">
        <f>pivå!J222</f>
        <v>2.94</v>
      </c>
      <c r="I223" s="16">
        <f>pivå!K222</f>
        <v>2.74</v>
      </c>
      <c r="J223" s="16">
        <f>pivå!L222</f>
        <v>1.99</v>
      </c>
      <c r="K223" s="16">
        <f>pivå!M222</f>
        <v>2.81</v>
      </c>
      <c r="L223" s="16">
        <f>pivå!N222</f>
        <v>2.83</v>
      </c>
      <c r="M223" s="16">
        <f>pivå!O222</f>
        <v>2.4900000000000002</v>
      </c>
      <c r="N223" s="16">
        <f>pivå!P222</f>
        <v>2.6</v>
      </c>
      <c r="O223" s="16">
        <f>pivå!Q222</f>
        <v>2.86</v>
      </c>
      <c r="P223" s="16">
        <f>pivå!R222</f>
        <v>3.18</v>
      </c>
      <c r="Q223" s="16">
        <f>pivå!S222</f>
        <v>2.57</v>
      </c>
      <c r="R223" s="16">
        <f>pivå!T222</f>
        <v>2.6</v>
      </c>
      <c r="S223" s="16">
        <f>pivå!U222</f>
        <v>3.53</v>
      </c>
      <c r="T223" s="16">
        <f>pivå!V222</f>
        <v>3.28</v>
      </c>
      <c r="U223" s="16">
        <f>pivå!W222</f>
        <v>2.36</v>
      </c>
      <c r="V223" s="16">
        <f>pivå!X222</f>
        <v>2.58</v>
      </c>
      <c r="W223" s="16">
        <f>pivå!Y222</f>
        <v>2.61</v>
      </c>
      <c r="X223" s="16">
        <f>pivå!Z222</f>
        <v>2.68</v>
      </c>
      <c r="Y223" s="16">
        <f>pivå!AA222</f>
        <v>3.03</v>
      </c>
      <c r="Z223" s="16">
        <f>pivå!AB222</f>
        <v>2.1</v>
      </c>
      <c r="AA223" s="16">
        <f>pivå!AC222</f>
        <v>2.79</v>
      </c>
      <c r="AB223" s="136">
        <f>pivå!AD222</f>
        <v>3.05</v>
      </c>
      <c r="AC223" s="149"/>
      <c r="AD223" s="154" t="e">
        <f>IF(Pilar!$B223=1,IF(pivå!AE222&gt;Tidigare_värde!AE222,-1,1),IF(pivå!AE222&lt;Tidigare_värde!AE222,-1,1))*((Tidigare_värde!AE222+1)/(Tidigare_värde!AE222+1))*((pivå!AE222+1)/(pivå!AE222+1))</f>
        <v>#VALUE!</v>
      </c>
      <c r="AE223" s="153" t="e">
        <f>IF(Pilar!$B223=1,IF(pivå!J222&gt;Tidigare_värde!J222,-1,1),IF(pivå!J222&lt;Tidigare_värde!J222,-1,1))*((Tidigare_värde!J222+1)/(Tidigare_värde!J222+1))*((pivå!J222+1)/(pivå!J222+1))</f>
        <v>#VALUE!</v>
      </c>
      <c r="AF223" s="153" t="e">
        <f>IF(Pilar!$B223=1,IF(pivå!K222&gt;Tidigare_värde!K222,-1,1),IF(pivå!K222&lt;Tidigare_värde!K222,-1,1))*((Tidigare_värde!K222+1)/(Tidigare_värde!K222+1))*((pivå!K222+1)/(pivå!K222+1))</f>
        <v>#VALUE!</v>
      </c>
      <c r="AG223" s="153" t="e">
        <f>IF(Pilar!$B223=1,IF(pivå!L222&gt;Tidigare_värde!L222,-1,1),IF(pivå!L222&lt;Tidigare_värde!L222,-1,1))*((Tidigare_värde!L222+1)/(Tidigare_värde!L222+1))*((pivå!L222+1)/(pivå!L222+1))</f>
        <v>#VALUE!</v>
      </c>
      <c r="AH223" s="153" t="e">
        <f>IF(Pilar!$B223=1,IF(pivå!M222&gt;Tidigare_värde!M222,-1,1),IF(pivå!M222&lt;Tidigare_värde!M222,-1,1))*((Tidigare_värde!M222+1)/(Tidigare_värde!M222+1))*((pivå!M222+1)/(pivå!M222+1))</f>
        <v>#VALUE!</v>
      </c>
      <c r="AI223" s="153" t="e">
        <f>IF(Pilar!$B223=1,IF(pivå!N222&gt;Tidigare_värde!N222,-1,1),IF(pivå!N222&lt;Tidigare_värde!N222,-1,1))*((Tidigare_värde!N222+1)/(Tidigare_värde!N222+1))*((pivå!N222+1)/(pivå!N222+1))</f>
        <v>#VALUE!</v>
      </c>
      <c r="AJ223" s="153" t="e">
        <f>IF(Pilar!$B223=1,IF(pivå!O222&gt;Tidigare_värde!O222,-1,1),IF(pivå!O222&lt;Tidigare_värde!O222,-1,1))*((Tidigare_värde!O222+1)/(Tidigare_värde!O222+1))*((pivå!O222+1)/(pivå!O222+1))</f>
        <v>#VALUE!</v>
      </c>
      <c r="AK223" s="153" t="e">
        <f>IF(Pilar!$B223=1,IF(pivå!P222&gt;Tidigare_värde!P222,-1,1),IF(pivå!P222&lt;Tidigare_värde!P222,-1,1))*((Tidigare_värde!P222+1)/(Tidigare_värde!P222+1))*((pivå!P222+1)/(pivå!P222+1))</f>
        <v>#VALUE!</v>
      </c>
      <c r="AL223" s="153" t="e">
        <f>IF(Pilar!$B223=1,IF(pivå!Q222&gt;Tidigare_värde!Q222,-1,1),IF(pivå!Q222&lt;Tidigare_värde!Q222,-1,1))*((Tidigare_värde!Q222+1)/(Tidigare_värde!Q222+1))*((pivå!Q222+1)/(pivå!Q222+1))</f>
        <v>#VALUE!</v>
      </c>
      <c r="AM223" s="153" t="e">
        <f>IF(Pilar!$B223=1,IF(pivå!R222&gt;Tidigare_värde!R222,-1,1),IF(pivå!R222&lt;Tidigare_värde!R222,-1,1))*((Tidigare_värde!R222+1)/(Tidigare_värde!R222+1))*((pivå!R222+1)/(pivå!R222+1))</f>
        <v>#VALUE!</v>
      </c>
      <c r="AN223" s="153" t="e">
        <f>IF(Pilar!$B223=1,IF(pivå!S222&gt;Tidigare_värde!S222,-1,1),IF(pivå!S222&lt;Tidigare_värde!S222,-1,1))*((Tidigare_värde!S222+1)/(Tidigare_värde!S222+1))*((pivå!S222+1)/(pivå!S222+1))</f>
        <v>#VALUE!</v>
      </c>
      <c r="AO223" s="153" t="e">
        <f>IF(Pilar!$B223=1,IF(pivå!T222&gt;Tidigare_värde!T222,-1,1),IF(pivå!T222&lt;Tidigare_värde!T222,-1,1))*((Tidigare_värde!T222+1)/(Tidigare_värde!T222+1))*((pivå!T222+1)/(pivå!T222+1))</f>
        <v>#VALUE!</v>
      </c>
      <c r="AP223" s="153" t="e">
        <f>IF(Pilar!$B223=1,IF(pivå!U222&gt;Tidigare_värde!U222,-1,1),IF(pivå!U222&lt;Tidigare_värde!U222,-1,1))*((Tidigare_värde!U222+1)/(Tidigare_värde!U222+1))*((pivå!U222+1)/(pivå!U222+1))</f>
        <v>#VALUE!</v>
      </c>
      <c r="AQ223" s="153" t="e">
        <f>IF(Pilar!$B223=1,IF(pivå!V222&gt;Tidigare_värde!V222,-1,1),IF(pivå!V222&lt;Tidigare_värde!V222,-1,1))*((Tidigare_värde!V222+1)/(Tidigare_värde!V222+1))*((pivå!V222+1)/(pivå!V222+1))</f>
        <v>#VALUE!</v>
      </c>
      <c r="AR223" s="153" t="e">
        <f>IF(Pilar!$B223=1,IF(pivå!W222&gt;Tidigare_värde!W222,-1,1),IF(pivå!W222&lt;Tidigare_värde!W222,-1,1))*((Tidigare_värde!W222+1)/(Tidigare_värde!W222+1))*((pivå!W222+1)/(pivå!W222+1))</f>
        <v>#VALUE!</v>
      </c>
      <c r="AS223" s="153" t="e">
        <f>IF(Pilar!$B223=1,IF(pivå!X222&gt;Tidigare_värde!X222,-1,1),IF(pivå!X222&lt;Tidigare_värde!X222,-1,1))*((Tidigare_värde!X222+1)/(Tidigare_värde!X222+1))*((pivå!X222+1)/(pivå!X222+1))</f>
        <v>#VALUE!</v>
      </c>
      <c r="AT223" s="153" t="e">
        <f>IF(Pilar!$B223=1,IF(pivå!Y222&gt;Tidigare_värde!Y222,-1,1),IF(pivå!Y222&lt;Tidigare_värde!Y222,-1,1))*((Tidigare_värde!Y222+1)/(Tidigare_värde!Y222+1))*((pivå!Y222+1)/(pivå!Y222+1))</f>
        <v>#VALUE!</v>
      </c>
      <c r="AU223" s="153" t="e">
        <f>IF(Pilar!$B223=1,IF(pivå!Z222&gt;Tidigare_värde!Z222,-1,1),IF(pivå!Z222&lt;Tidigare_värde!Z222,-1,1))*((Tidigare_värde!Z222+1)/(Tidigare_värde!Z222+1))*((pivå!Z222+1)/(pivå!Z222+1))</f>
        <v>#VALUE!</v>
      </c>
      <c r="AV223" s="153" t="e">
        <f>IF(Pilar!$B223=1,IF(pivå!AA222&gt;Tidigare_värde!AA222,-1,1),IF(pivå!AA222&lt;Tidigare_värde!AA222,-1,1))*((Tidigare_värde!AA222+1)/(Tidigare_värde!AA222+1))*((pivå!AA222+1)/(pivå!AA222+1))</f>
        <v>#VALUE!</v>
      </c>
      <c r="AW223" s="153" t="e">
        <f>IF(Pilar!$B223=1,IF(pivå!AB222&gt;Tidigare_värde!AB222,-1,1),IF(pivå!AB222&lt;Tidigare_värde!AB222,-1,1))*((Tidigare_värde!AB222+1)/(Tidigare_värde!AB222+1))*((pivå!AB222+1)/(pivå!AB222+1))</f>
        <v>#VALUE!</v>
      </c>
      <c r="AX223" s="153" t="e">
        <f>IF(Pilar!$B223=1,IF(pivå!AC222&gt;Tidigare_värde!AC222,-1,1),IF(pivå!AC222&lt;Tidigare_värde!AC222,-1,1))*((Tidigare_värde!AC222+1)/(Tidigare_värde!AC222+1))*((pivå!AC222+1)/(pivå!AC222+1))</f>
        <v>#VALUE!</v>
      </c>
      <c r="AY223" s="153" t="e">
        <f>IF(Pilar!$B223=1,IF(pivå!AD222&gt;Tidigare_värde!AD222,-1,1),IF(pivå!AD222&lt;Tidigare_värde!AD222,-1,1))*((Tidigare_värde!AD222+1)/(Tidigare_värde!AD222+1))*((pivå!AD222+1)/(pivå!AD222+1))</f>
        <v>#VALUE!</v>
      </c>
      <c r="AZ223" s="25"/>
      <c r="BA223" s="25"/>
      <c r="BB223" s="25"/>
      <c r="BC223" s="25"/>
      <c r="BD223" s="25"/>
      <c r="BE223" s="25"/>
      <c r="BF223" s="25"/>
      <c r="BG223" s="18" t="e">
        <f t="shared" si="31"/>
        <v>#DIV/0!</v>
      </c>
      <c r="BH223" s="18">
        <f t="shared" si="32"/>
        <v>2.6</v>
      </c>
      <c r="BI223" s="19">
        <f t="shared" si="37"/>
        <v>2.83</v>
      </c>
      <c r="BJ223" s="19">
        <f t="shared" si="33"/>
        <v>2.6</v>
      </c>
      <c r="BK223" s="20"/>
      <c r="BL223" s="20"/>
      <c r="BM223" s="21">
        <f t="shared" si="35"/>
        <v>3.53</v>
      </c>
      <c r="BN223" s="22">
        <f t="shared" si="36"/>
        <v>1.99</v>
      </c>
    </row>
    <row r="224" spans="1:66" ht="10.5" customHeight="1">
      <c r="A224" s="116">
        <f t="shared" si="34"/>
        <v>2.7680952380952384</v>
      </c>
      <c r="B224" s="105">
        <f>pivå!I223</f>
        <v>1</v>
      </c>
      <c r="C224" s="120" t="str">
        <f>pivå!G223</f>
        <v>Ändrad</v>
      </c>
      <c r="D224" s="103">
        <f>pivå!C223</f>
        <v>0</v>
      </c>
      <c r="E224" s="112">
        <f>pivå!D223</f>
        <v>0</v>
      </c>
      <c r="F224" s="15" t="str">
        <f>pivå!F223</f>
        <v>Läkemedelsinteraktion bland äldre. Män</v>
      </c>
      <c r="G224" s="34">
        <f>pivå!AE223</f>
        <v>2.88</v>
      </c>
      <c r="H224" s="16">
        <f>pivå!J223</f>
        <v>2.63</v>
      </c>
      <c r="I224" s="16">
        <f>pivå!K223</f>
        <v>2.95</v>
      </c>
      <c r="J224" s="16">
        <f>pivå!L223</f>
        <v>2.39</v>
      </c>
      <c r="K224" s="16">
        <f>pivå!M223</f>
        <v>3.04</v>
      </c>
      <c r="L224" s="16">
        <f>pivå!N223</f>
        <v>2.35</v>
      </c>
      <c r="M224" s="16">
        <f>pivå!O223</f>
        <v>2.0499999999999998</v>
      </c>
      <c r="N224" s="16">
        <f>pivå!P223</f>
        <v>2.56</v>
      </c>
      <c r="O224" s="16">
        <f>pivå!Q223</f>
        <v>2.81</v>
      </c>
      <c r="P224" s="16">
        <f>pivå!R223</f>
        <v>2.87</v>
      </c>
      <c r="Q224" s="16">
        <f>pivå!S223</f>
        <v>3.13</v>
      </c>
      <c r="R224" s="16">
        <f>pivå!T223</f>
        <v>3</v>
      </c>
      <c r="S224" s="16">
        <f>pivå!U223</f>
        <v>3.4</v>
      </c>
      <c r="T224" s="16">
        <f>pivå!V223</f>
        <v>3.13</v>
      </c>
      <c r="U224" s="16">
        <f>pivå!W223</f>
        <v>3.61</v>
      </c>
      <c r="V224" s="16">
        <f>pivå!X223</f>
        <v>3.35</v>
      </c>
      <c r="W224" s="16">
        <f>pivå!Y223</f>
        <v>2.77</v>
      </c>
      <c r="X224" s="16">
        <f>pivå!Z223</f>
        <v>2.63</v>
      </c>
      <c r="Y224" s="16">
        <f>pivå!AA223</f>
        <v>2.5499999999999998</v>
      </c>
      <c r="Z224" s="16">
        <f>pivå!AB223</f>
        <v>2.58</v>
      </c>
      <c r="AA224" s="16">
        <f>pivå!AC223</f>
        <v>2.3199999999999998</v>
      </c>
      <c r="AB224" s="136">
        <f>pivå!AD223</f>
        <v>2.0099999999999998</v>
      </c>
      <c r="AC224" s="149"/>
      <c r="AD224" s="154" t="e">
        <f>IF(Pilar!$B224=1,IF(pivå!AE223&gt;Tidigare_värde!AE223,-1,1),IF(pivå!AE223&lt;Tidigare_värde!AE223,-1,1))*((Tidigare_värde!AE223+1)/(Tidigare_värde!AE223+1))*((pivå!AE223+1)/(pivå!AE223+1))</f>
        <v>#VALUE!</v>
      </c>
      <c r="AE224" s="153" t="e">
        <f>IF(Pilar!$B224=1,IF(pivå!J223&gt;Tidigare_värde!J223,-1,1),IF(pivå!J223&lt;Tidigare_värde!J223,-1,1))*((Tidigare_värde!J223+1)/(Tidigare_värde!J223+1))*((pivå!J223+1)/(pivå!J223+1))</f>
        <v>#VALUE!</v>
      </c>
      <c r="AF224" s="153" t="e">
        <f>IF(Pilar!$B224=1,IF(pivå!K223&gt;Tidigare_värde!K223,-1,1),IF(pivå!K223&lt;Tidigare_värde!K223,-1,1))*((Tidigare_värde!K223+1)/(Tidigare_värde!K223+1))*((pivå!K223+1)/(pivå!K223+1))</f>
        <v>#VALUE!</v>
      </c>
      <c r="AG224" s="153" t="e">
        <f>IF(Pilar!$B224=1,IF(pivå!L223&gt;Tidigare_värde!L223,-1,1),IF(pivå!L223&lt;Tidigare_värde!L223,-1,1))*((Tidigare_värde!L223+1)/(Tidigare_värde!L223+1))*((pivå!L223+1)/(pivå!L223+1))</f>
        <v>#VALUE!</v>
      </c>
      <c r="AH224" s="153" t="e">
        <f>IF(Pilar!$B224=1,IF(pivå!M223&gt;Tidigare_värde!M223,-1,1),IF(pivå!M223&lt;Tidigare_värde!M223,-1,1))*((Tidigare_värde!M223+1)/(Tidigare_värde!M223+1))*((pivå!M223+1)/(pivå!M223+1))</f>
        <v>#VALUE!</v>
      </c>
      <c r="AI224" s="153" t="e">
        <f>IF(Pilar!$B224=1,IF(pivå!N223&gt;Tidigare_värde!N223,-1,1),IF(pivå!N223&lt;Tidigare_värde!N223,-1,1))*((Tidigare_värde!N223+1)/(Tidigare_värde!N223+1))*((pivå!N223+1)/(pivå!N223+1))</f>
        <v>#VALUE!</v>
      </c>
      <c r="AJ224" s="153" t="e">
        <f>IF(Pilar!$B224=1,IF(pivå!O223&gt;Tidigare_värde!O223,-1,1),IF(pivå!O223&lt;Tidigare_värde!O223,-1,1))*((Tidigare_värde!O223+1)/(Tidigare_värde!O223+1))*((pivå!O223+1)/(pivå!O223+1))</f>
        <v>#VALUE!</v>
      </c>
      <c r="AK224" s="153" t="e">
        <f>IF(Pilar!$B224=1,IF(pivå!P223&gt;Tidigare_värde!P223,-1,1),IF(pivå!P223&lt;Tidigare_värde!P223,-1,1))*((Tidigare_värde!P223+1)/(Tidigare_värde!P223+1))*((pivå!P223+1)/(pivå!P223+1))</f>
        <v>#VALUE!</v>
      </c>
      <c r="AL224" s="153" t="e">
        <f>IF(Pilar!$B224=1,IF(pivå!Q223&gt;Tidigare_värde!Q223,-1,1),IF(pivå!Q223&lt;Tidigare_värde!Q223,-1,1))*((Tidigare_värde!Q223+1)/(Tidigare_värde!Q223+1))*((pivå!Q223+1)/(pivå!Q223+1))</f>
        <v>#VALUE!</v>
      </c>
      <c r="AM224" s="153" t="e">
        <f>IF(Pilar!$B224=1,IF(pivå!R223&gt;Tidigare_värde!R223,-1,1),IF(pivå!R223&lt;Tidigare_värde!R223,-1,1))*((Tidigare_värde!R223+1)/(Tidigare_värde!R223+1))*((pivå!R223+1)/(pivå!R223+1))</f>
        <v>#VALUE!</v>
      </c>
      <c r="AN224" s="153" t="e">
        <f>IF(Pilar!$B224=1,IF(pivå!S223&gt;Tidigare_värde!S223,-1,1),IF(pivå!S223&lt;Tidigare_värde!S223,-1,1))*((Tidigare_värde!S223+1)/(Tidigare_värde!S223+1))*((pivå!S223+1)/(pivå!S223+1))</f>
        <v>#VALUE!</v>
      </c>
      <c r="AO224" s="153" t="e">
        <f>IF(Pilar!$B224=1,IF(pivå!T223&gt;Tidigare_värde!T223,-1,1),IF(pivå!T223&lt;Tidigare_värde!T223,-1,1))*((Tidigare_värde!T223+1)/(Tidigare_värde!T223+1))*((pivå!T223+1)/(pivå!T223+1))</f>
        <v>#VALUE!</v>
      </c>
      <c r="AP224" s="153" t="e">
        <f>IF(Pilar!$B224=1,IF(pivå!U223&gt;Tidigare_värde!U223,-1,1),IF(pivå!U223&lt;Tidigare_värde!U223,-1,1))*((Tidigare_värde!U223+1)/(Tidigare_värde!U223+1))*((pivå!U223+1)/(pivå!U223+1))</f>
        <v>#VALUE!</v>
      </c>
      <c r="AQ224" s="153" t="e">
        <f>IF(Pilar!$B224=1,IF(pivå!V223&gt;Tidigare_värde!V223,-1,1),IF(pivå!V223&lt;Tidigare_värde!V223,-1,1))*((Tidigare_värde!V223+1)/(Tidigare_värde!V223+1))*((pivå!V223+1)/(pivå!V223+1))</f>
        <v>#VALUE!</v>
      </c>
      <c r="AR224" s="153" t="e">
        <f>IF(Pilar!$B224=1,IF(pivå!W223&gt;Tidigare_värde!W223,-1,1),IF(pivå!W223&lt;Tidigare_värde!W223,-1,1))*((Tidigare_värde!W223+1)/(Tidigare_värde!W223+1))*((pivå!W223+1)/(pivå!W223+1))</f>
        <v>#VALUE!</v>
      </c>
      <c r="AS224" s="153" t="e">
        <f>IF(Pilar!$B224=1,IF(pivå!X223&gt;Tidigare_värde!X223,-1,1),IF(pivå!X223&lt;Tidigare_värde!X223,-1,1))*((Tidigare_värde!X223+1)/(Tidigare_värde!X223+1))*((pivå!X223+1)/(pivå!X223+1))</f>
        <v>#VALUE!</v>
      </c>
      <c r="AT224" s="153" t="e">
        <f>IF(Pilar!$B224=1,IF(pivå!Y223&gt;Tidigare_värde!Y223,-1,1),IF(pivå!Y223&lt;Tidigare_värde!Y223,-1,1))*((Tidigare_värde!Y223+1)/(Tidigare_värde!Y223+1))*((pivå!Y223+1)/(pivå!Y223+1))</f>
        <v>#VALUE!</v>
      </c>
      <c r="AU224" s="153" t="e">
        <f>IF(Pilar!$B224=1,IF(pivå!Z223&gt;Tidigare_värde!Z223,-1,1),IF(pivå!Z223&lt;Tidigare_värde!Z223,-1,1))*((Tidigare_värde!Z223+1)/(Tidigare_värde!Z223+1))*((pivå!Z223+1)/(pivå!Z223+1))</f>
        <v>#VALUE!</v>
      </c>
      <c r="AV224" s="153" t="e">
        <f>IF(Pilar!$B224=1,IF(pivå!AA223&gt;Tidigare_värde!AA223,-1,1),IF(pivå!AA223&lt;Tidigare_värde!AA223,-1,1))*((Tidigare_värde!AA223+1)/(Tidigare_värde!AA223+1))*((pivå!AA223+1)/(pivå!AA223+1))</f>
        <v>#VALUE!</v>
      </c>
      <c r="AW224" s="153" t="e">
        <f>IF(Pilar!$B224=1,IF(pivå!AB223&gt;Tidigare_värde!AB223,-1,1),IF(pivå!AB223&lt;Tidigare_värde!AB223,-1,1))*((Tidigare_värde!AB223+1)/(Tidigare_värde!AB223+1))*((pivå!AB223+1)/(pivå!AB223+1))</f>
        <v>#VALUE!</v>
      </c>
      <c r="AX224" s="153" t="e">
        <f>IF(Pilar!$B224=1,IF(pivå!AC223&gt;Tidigare_värde!AC223,-1,1),IF(pivå!AC223&lt;Tidigare_värde!AC223,-1,1))*((Tidigare_värde!AC223+1)/(Tidigare_värde!AC223+1))*((pivå!AC223+1)/(pivå!AC223+1))</f>
        <v>#VALUE!</v>
      </c>
      <c r="AY224" s="153" t="e">
        <f>IF(Pilar!$B224=1,IF(pivå!AD223&gt;Tidigare_värde!AD223,-1,1),IF(pivå!AD223&lt;Tidigare_värde!AD223,-1,1))*((Tidigare_värde!AD223+1)/(Tidigare_värde!AD223+1))*((pivå!AD223+1)/(pivå!AD223+1))</f>
        <v>#VALUE!</v>
      </c>
      <c r="AZ224" s="25"/>
      <c r="BA224" s="25"/>
      <c r="BB224" s="25"/>
      <c r="BC224" s="25"/>
      <c r="BD224" s="25"/>
      <c r="BE224" s="25"/>
      <c r="BF224" s="25"/>
      <c r="BG224" s="18" t="e">
        <f t="shared" si="31"/>
        <v>#DIV/0!</v>
      </c>
      <c r="BH224" s="18">
        <f t="shared" si="32"/>
        <v>2.56</v>
      </c>
      <c r="BI224" s="19">
        <f t="shared" si="37"/>
        <v>2.95</v>
      </c>
      <c r="BJ224" s="19">
        <f t="shared" si="33"/>
        <v>2.58</v>
      </c>
      <c r="BK224" s="20"/>
      <c r="BL224" s="20"/>
      <c r="BM224" s="21">
        <f t="shared" si="35"/>
        <v>3.61</v>
      </c>
      <c r="BN224" s="22">
        <f t="shared" si="36"/>
        <v>2.0099999999999998</v>
      </c>
    </row>
    <row r="225" spans="1:66" ht="10.5" customHeight="1">
      <c r="A225" s="116">
        <f t="shared" si="34"/>
        <v>2.7514285714285713</v>
      </c>
      <c r="B225" s="105">
        <f>pivå!I224</f>
        <v>1</v>
      </c>
      <c r="C225" s="120" t="str">
        <f>pivå!G224</f>
        <v>Ändrad</v>
      </c>
      <c r="D225" s="103">
        <f>pivå!C224</f>
        <v>0</v>
      </c>
      <c r="E225" s="112">
        <f>pivå!D224</f>
        <v>0</v>
      </c>
      <c r="F225" s="15" t="str">
        <f>pivå!F224</f>
        <v>Läkemedelsinteraktion bland äldre</v>
      </c>
      <c r="G225" s="34">
        <f>pivå!AE224</f>
        <v>2.87</v>
      </c>
      <c r="H225" s="16">
        <f>pivå!J224</f>
        <v>2.83</v>
      </c>
      <c r="I225" s="16">
        <f>pivå!K224</f>
        <v>2.82</v>
      </c>
      <c r="J225" s="16">
        <f>pivå!L224</f>
        <v>2.14</v>
      </c>
      <c r="K225" s="16">
        <f>pivå!M224</f>
        <v>2.89</v>
      </c>
      <c r="L225" s="16">
        <f>pivå!N224</f>
        <v>2.65</v>
      </c>
      <c r="M225" s="16">
        <f>pivå!O224</f>
        <v>2.3199999999999998</v>
      </c>
      <c r="N225" s="16">
        <f>pivå!P224</f>
        <v>2.59</v>
      </c>
      <c r="O225" s="16">
        <f>pivå!Q224</f>
        <v>2.84</v>
      </c>
      <c r="P225" s="16">
        <f>pivå!R224</f>
        <v>3.06</v>
      </c>
      <c r="Q225" s="16">
        <f>pivå!S224</f>
        <v>2.77</v>
      </c>
      <c r="R225" s="16">
        <f>pivå!T224</f>
        <v>2.76</v>
      </c>
      <c r="S225" s="16">
        <f>pivå!U224</f>
        <v>3.48</v>
      </c>
      <c r="T225" s="16">
        <f>pivå!V224</f>
        <v>3.23</v>
      </c>
      <c r="U225" s="16">
        <f>pivå!W224</f>
        <v>2.81</v>
      </c>
      <c r="V225" s="16">
        <f>pivå!X224</f>
        <v>2.86</v>
      </c>
      <c r="W225" s="16">
        <f>pivå!Y224</f>
        <v>2.67</v>
      </c>
      <c r="X225" s="16">
        <f>pivå!Z224</f>
        <v>2.66</v>
      </c>
      <c r="Y225" s="16">
        <f>pivå!AA224</f>
        <v>2.85</v>
      </c>
      <c r="Z225" s="16">
        <f>pivå!AB224</f>
        <v>2.2799999999999998</v>
      </c>
      <c r="AA225" s="16">
        <f>pivå!AC224</f>
        <v>2.61</v>
      </c>
      <c r="AB225" s="136">
        <f>pivå!AD224</f>
        <v>2.66</v>
      </c>
      <c r="AC225" s="149"/>
      <c r="AD225" s="154" t="e">
        <f>IF(Pilar!$B225=1,IF(pivå!AE224&gt;Tidigare_värde!AE224,-1,1),IF(pivå!AE224&lt;Tidigare_värde!AE224,-1,1))*((Tidigare_värde!AE224+1)/(Tidigare_värde!AE224+1))*((pivå!AE224+1)/(pivå!AE224+1))</f>
        <v>#VALUE!</v>
      </c>
      <c r="AE225" s="153" t="e">
        <f>IF(Pilar!$B225=1,IF(pivå!J224&gt;Tidigare_värde!J224,-1,1),IF(pivå!J224&lt;Tidigare_värde!J224,-1,1))*((Tidigare_värde!J224+1)/(Tidigare_värde!J224+1))*((pivå!J224+1)/(pivå!J224+1))</f>
        <v>#VALUE!</v>
      </c>
      <c r="AF225" s="153" t="e">
        <f>IF(Pilar!$B225=1,IF(pivå!K224&gt;Tidigare_värde!K224,-1,1),IF(pivå!K224&lt;Tidigare_värde!K224,-1,1))*((Tidigare_värde!K224+1)/(Tidigare_värde!K224+1))*((pivå!K224+1)/(pivå!K224+1))</f>
        <v>#VALUE!</v>
      </c>
      <c r="AG225" s="153" t="e">
        <f>IF(Pilar!$B225=1,IF(pivå!L224&gt;Tidigare_värde!L224,-1,1),IF(pivå!L224&lt;Tidigare_värde!L224,-1,1))*((Tidigare_värde!L224+1)/(Tidigare_värde!L224+1))*((pivå!L224+1)/(pivå!L224+1))</f>
        <v>#VALUE!</v>
      </c>
      <c r="AH225" s="153" t="e">
        <f>IF(Pilar!$B225=1,IF(pivå!M224&gt;Tidigare_värde!M224,-1,1),IF(pivå!M224&lt;Tidigare_värde!M224,-1,1))*((Tidigare_värde!M224+1)/(Tidigare_värde!M224+1))*((pivå!M224+1)/(pivå!M224+1))</f>
        <v>#VALUE!</v>
      </c>
      <c r="AI225" s="153" t="e">
        <f>IF(Pilar!$B225=1,IF(pivå!N224&gt;Tidigare_värde!N224,-1,1),IF(pivå!N224&lt;Tidigare_värde!N224,-1,1))*((Tidigare_värde!N224+1)/(Tidigare_värde!N224+1))*((pivå!N224+1)/(pivå!N224+1))</f>
        <v>#VALUE!</v>
      </c>
      <c r="AJ225" s="153" t="e">
        <f>IF(Pilar!$B225=1,IF(pivå!O224&gt;Tidigare_värde!O224,-1,1),IF(pivå!O224&lt;Tidigare_värde!O224,-1,1))*((Tidigare_värde!O224+1)/(Tidigare_värde!O224+1))*((pivå!O224+1)/(pivå!O224+1))</f>
        <v>#VALUE!</v>
      </c>
      <c r="AK225" s="153" t="e">
        <f>IF(Pilar!$B225=1,IF(pivå!P224&gt;Tidigare_värde!P224,-1,1),IF(pivå!P224&lt;Tidigare_värde!P224,-1,1))*((Tidigare_värde!P224+1)/(Tidigare_värde!P224+1))*((pivå!P224+1)/(pivå!P224+1))</f>
        <v>#VALUE!</v>
      </c>
      <c r="AL225" s="153" t="e">
        <f>IF(Pilar!$B225=1,IF(pivå!Q224&gt;Tidigare_värde!Q224,-1,1),IF(pivå!Q224&lt;Tidigare_värde!Q224,-1,1))*((Tidigare_värde!Q224+1)/(Tidigare_värde!Q224+1))*((pivå!Q224+1)/(pivå!Q224+1))</f>
        <v>#VALUE!</v>
      </c>
      <c r="AM225" s="153" t="e">
        <f>IF(Pilar!$B225=1,IF(pivå!R224&gt;Tidigare_värde!R224,-1,1),IF(pivå!R224&lt;Tidigare_värde!R224,-1,1))*((Tidigare_värde!R224+1)/(Tidigare_värde!R224+1))*((pivå!R224+1)/(pivå!R224+1))</f>
        <v>#VALUE!</v>
      </c>
      <c r="AN225" s="153" t="e">
        <f>IF(Pilar!$B225=1,IF(pivå!S224&gt;Tidigare_värde!S224,-1,1),IF(pivå!S224&lt;Tidigare_värde!S224,-1,1))*((Tidigare_värde!S224+1)/(Tidigare_värde!S224+1))*((pivå!S224+1)/(pivå!S224+1))</f>
        <v>#VALUE!</v>
      </c>
      <c r="AO225" s="153" t="e">
        <f>IF(Pilar!$B225=1,IF(pivå!T224&gt;Tidigare_värde!T224,-1,1),IF(pivå!T224&lt;Tidigare_värde!T224,-1,1))*((Tidigare_värde!T224+1)/(Tidigare_värde!T224+1))*((pivå!T224+1)/(pivå!T224+1))</f>
        <v>#VALUE!</v>
      </c>
      <c r="AP225" s="153" t="e">
        <f>IF(Pilar!$B225=1,IF(pivå!U224&gt;Tidigare_värde!U224,-1,1),IF(pivå!U224&lt;Tidigare_värde!U224,-1,1))*((Tidigare_värde!U224+1)/(Tidigare_värde!U224+1))*((pivå!U224+1)/(pivå!U224+1))</f>
        <v>#VALUE!</v>
      </c>
      <c r="AQ225" s="153" t="e">
        <f>IF(Pilar!$B225=1,IF(pivå!V224&gt;Tidigare_värde!V224,-1,1),IF(pivå!V224&lt;Tidigare_värde!V224,-1,1))*((Tidigare_värde!V224+1)/(Tidigare_värde!V224+1))*((pivå!V224+1)/(pivå!V224+1))</f>
        <v>#VALUE!</v>
      </c>
      <c r="AR225" s="153" t="e">
        <f>IF(Pilar!$B225=1,IF(pivå!W224&gt;Tidigare_värde!W224,-1,1),IF(pivå!W224&lt;Tidigare_värde!W224,-1,1))*((Tidigare_värde!W224+1)/(Tidigare_värde!W224+1))*((pivå!W224+1)/(pivå!W224+1))</f>
        <v>#VALUE!</v>
      </c>
      <c r="AS225" s="153" t="e">
        <f>IF(Pilar!$B225=1,IF(pivå!X224&gt;Tidigare_värde!X224,-1,1),IF(pivå!X224&lt;Tidigare_värde!X224,-1,1))*((Tidigare_värde!X224+1)/(Tidigare_värde!X224+1))*((pivå!X224+1)/(pivå!X224+1))</f>
        <v>#VALUE!</v>
      </c>
      <c r="AT225" s="153" t="e">
        <f>IF(Pilar!$B225=1,IF(pivå!Y224&gt;Tidigare_värde!Y224,-1,1),IF(pivå!Y224&lt;Tidigare_värde!Y224,-1,1))*((Tidigare_värde!Y224+1)/(Tidigare_värde!Y224+1))*((pivå!Y224+1)/(pivå!Y224+1))</f>
        <v>#VALUE!</v>
      </c>
      <c r="AU225" s="153" t="e">
        <f>IF(Pilar!$B225=1,IF(pivå!Z224&gt;Tidigare_värde!Z224,-1,1),IF(pivå!Z224&lt;Tidigare_värde!Z224,-1,1))*((Tidigare_värde!Z224+1)/(Tidigare_värde!Z224+1))*((pivå!Z224+1)/(pivå!Z224+1))</f>
        <v>#VALUE!</v>
      </c>
      <c r="AV225" s="153" t="e">
        <f>IF(Pilar!$B225=1,IF(pivå!AA224&gt;Tidigare_värde!AA224,-1,1),IF(pivå!AA224&lt;Tidigare_värde!AA224,-1,1))*((Tidigare_värde!AA224+1)/(Tidigare_värde!AA224+1))*((pivå!AA224+1)/(pivå!AA224+1))</f>
        <v>#VALUE!</v>
      </c>
      <c r="AW225" s="153" t="e">
        <f>IF(Pilar!$B225=1,IF(pivå!AB224&gt;Tidigare_värde!AB224,-1,1),IF(pivå!AB224&lt;Tidigare_värde!AB224,-1,1))*((Tidigare_värde!AB224+1)/(Tidigare_värde!AB224+1))*((pivå!AB224+1)/(pivå!AB224+1))</f>
        <v>#VALUE!</v>
      </c>
      <c r="AX225" s="153" t="e">
        <f>IF(Pilar!$B225=1,IF(pivå!AC224&gt;Tidigare_värde!AC224,-1,1),IF(pivå!AC224&lt;Tidigare_värde!AC224,-1,1))*((Tidigare_värde!AC224+1)/(Tidigare_värde!AC224+1))*((pivå!AC224+1)/(pivå!AC224+1))</f>
        <v>#VALUE!</v>
      </c>
      <c r="AY225" s="153" t="e">
        <f>IF(Pilar!$B225=1,IF(pivå!AD224&gt;Tidigare_värde!AD224,-1,1),IF(pivå!AD224&lt;Tidigare_värde!AD224,-1,1))*((Tidigare_värde!AD224+1)/(Tidigare_värde!AD224+1))*((pivå!AD224+1)/(pivå!AD224+1))</f>
        <v>#VALUE!</v>
      </c>
      <c r="AZ225" s="25"/>
      <c r="BA225" s="25"/>
      <c r="BB225" s="25"/>
      <c r="BC225" s="25"/>
      <c r="BD225" s="25"/>
      <c r="BE225" s="25"/>
      <c r="BF225" s="25"/>
      <c r="BG225" s="18" t="e">
        <f t="shared" si="31"/>
        <v>#DIV/0!</v>
      </c>
      <c r="BH225" s="18">
        <f t="shared" si="32"/>
        <v>2.66</v>
      </c>
      <c r="BI225" s="19">
        <f t="shared" si="37"/>
        <v>2.83</v>
      </c>
      <c r="BJ225" s="19">
        <f t="shared" si="33"/>
        <v>2.66</v>
      </c>
      <c r="BK225" s="20"/>
      <c r="BL225" s="20"/>
      <c r="BM225" s="21">
        <f t="shared" si="35"/>
        <v>3.48</v>
      </c>
      <c r="BN225" s="22">
        <f t="shared" si="36"/>
        <v>2.14</v>
      </c>
    </row>
    <row r="226" spans="1:66" ht="10.5" customHeight="1">
      <c r="A226" s="116">
        <f t="shared" si="34"/>
        <v>11.793809523809523</v>
      </c>
      <c r="B226" s="105">
        <f>pivå!I225</f>
        <v>1</v>
      </c>
      <c r="C226" s="120" t="str">
        <f>pivå!G225</f>
        <v>Ändrad</v>
      </c>
      <c r="D226" s="103">
        <f>pivå!C225</f>
        <v>0</v>
      </c>
      <c r="E226" s="112">
        <f>pivå!D225</f>
        <v>116</v>
      </c>
      <c r="F226" s="15" t="str">
        <f>pivå!F225</f>
        <v>Tio eller fler läkemedel bland äldre. Kvinnor</v>
      </c>
      <c r="G226" s="34">
        <f>pivå!AE225</f>
        <v>12.03</v>
      </c>
      <c r="H226" s="16">
        <f>pivå!J225</f>
        <v>10.59</v>
      </c>
      <c r="I226" s="16">
        <f>pivå!K225</f>
        <v>15.72</v>
      </c>
      <c r="J226" s="16">
        <f>pivå!L225</f>
        <v>10.5</v>
      </c>
      <c r="K226" s="16">
        <f>pivå!M225</f>
        <v>10.43</v>
      </c>
      <c r="L226" s="16">
        <f>pivå!N225</f>
        <v>12.07</v>
      </c>
      <c r="M226" s="16">
        <f>pivå!O225</f>
        <v>14.11</v>
      </c>
      <c r="N226" s="16">
        <f>pivå!P225</f>
        <v>9.57</v>
      </c>
      <c r="O226" s="16">
        <f>pivå!Q225</f>
        <v>9.93</v>
      </c>
      <c r="P226" s="16">
        <f>pivå!R225</f>
        <v>11.06</v>
      </c>
      <c r="Q226" s="16">
        <f>pivå!S225</f>
        <v>12.35</v>
      </c>
      <c r="R226" s="16">
        <f>pivå!T225</f>
        <v>11.53</v>
      </c>
      <c r="S226" s="16">
        <f>pivå!U225</f>
        <v>14.31</v>
      </c>
      <c r="T226" s="16">
        <f>pivå!V225</f>
        <v>12.44</v>
      </c>
      <c r="U226" s="16">
        <f>pivå!W225</f>
        <v>9.51</v>
      </c>
      <c r="V226" s="16">
        <f>pivå!X225</f>
        <v>11.63</v>
      </c>
      <c r="W226" s="16">
        <f>pivå!Y225</f>
        <v>10.41</v>
      </c>
      <c r="X226" s="16">
        <f>pivå!Z225</f>
        <v>11.58</v>
      </c>
      <c r="Y226" s="16">
        <f>pivå!AA225</f>
        <v>12.63</v>
      </c>
      <c r="Z226" s="16">
        <f>pivå!AB225</f>
        <v>9.56</v>
      </c>
      <c r="AA226" s="16">
        <f>pivå!AC225</f>
        <v>15.67</v>
      </c>
      <c r="AB226" s="136">
        <f>pivå!AD225</f>
        <v>12.07</v>
      </c>
      <c r="AC226" s="149"/>
      <c r="AD226" s="154" t="e">
        <f>IF(Pilar!$B226=1,IF(pivå!AE225&gt;Tidigare_värde!AE225,-1,1),IF(pivå!AE225&lt;Tidigare_värde!AE225,-1,1))*((Tidigare_värde!AE225+1)/(Tidigare_värde!AE225+1))*((pivå!AE225+1)/(pivå!AE225+1))</f>
        <v>#VALUE!</v>
      </c>
      <c r="AE226" s="153" t="e">
        <f>IF(Pilar!$B226=1,IF(pivå!J225&gt;Tidigare_värde!J225,-1,1),IF(pivå!J225&lt;Tidigare_värde!J225,-1,1))*((Tidigare_värde!J225+1)/(Tidigare_värde!J225+1))*((pivå!J225+1)/(pivå!J225+1))</f>
        <v>#VALUE!</v>
      </c>
      <c r="AF226" s="153" t="e">
        <f>IF(Pilar!$B226=1,IF(pivå!K225&gt;Tidigare_värde!K225,-1,1),IF(pivå!K225&lt;Tidigare_värde!K225,-1,1))*((Tidigare_värde!K225+1)/(Tidigare_värde!K225+1))*((pivå!K225+1)/(pivå!K225+1))</f>
        <v>#VALUE!</v>
      </c>
      <c r="AG226" s="153" t="e">
        <f>IF(Pilar!$B226=1,IF(pivå!L225&gt;Tidigare_värde!L225,-1,1),IF(pivå!L225&lt;Tidigare_värde!L225,-1,1))*((Tidigare_värde!L225+1)/(Tidigare_värde!L225+1))*((pivå!L225+1)/(pivå!L225+1))</f>
        <v>#VALUE!</v>
      </c>
      <c r="AH226" s="153" t="e">
        <f>IF(Pilar!$B226=1,IF(pivå!M225&gt;Tidigare_värde!M225,-1,1),IF(pivå!M225&lt;Tidigare_värde!M225,-1,1))*((Tidigare_värde!M225+1)/(Tidigare_värde!M225+1))*((pivå!M225+1)/(pivå!M225+1))</f>
        <v>#VALUE!</v>
      </c>
      <c r="AI226" s="153" t="e">
        <f>IF(Pilar!$B226=1,IF(pivå!N225&gt;Tidigare_värde!N225,-1,1),IF(pivå!N225&lt;Tidigare_värde!N225,-1,1))*((Tidigare_värde!N225+1)/(Tidigare_värde!N225+1))*((pivå!N225+1)/(pivå!N225+1))</f>
        <v>#VALUE!</v>
      </c>
      <c r="AJ226" s="153" t="e">
        <f>IF(Pilar!$B226=1,IF(pivå!O225&gt;Tidigare_värde!O225,-1,1),IF(pivå!O225&lt;Tidigare_värde!O225,-1,1))*((Tidigare_värde!O225+1)/(Tidigare_värde!O225+1))*((pivå!O225+1)/(pivå!O225+1))</f>
        <v>#VALUE!</v>
      </c>
      <c r="AK226" s="153" t="e">
        <f>IF(Pilar!$B226=1,IF(pivå!P225&gt;Tidigare_värde!P225,-1,1),IF(pivå!P225&lt;Tidigare_värde!P225,-1,1))*((Tidigare_värde!P225+1)/(Tidigare_värde!P225+1))*((pivå!P225+1)/(pivå!P225+1))</f>
        <v>#VALUE!</v>
      </c>
      <c r="AL226" s="153" t="e">
        <f>IF(Pilar!$B226=1,IF(pivå!Q225&gt;Tidigare_värde!Q225,-1,1),IF(pivå!Q225&lt;Tidigare_värde!Q225,-1,1))*((Tidigare_värde!Q225+1)/(Tidigare_värde!Q225+1))*((pivå!Q225+1)/(pivå!Q225+1))</f>
        <v>#VALUE!</v>
      </c>
      <c r="AM226" s="153" t="e">
        <f>IF(Pilar!$B226=1,IF(pivå!R225&gt;Tidigare_värde!R225,-1,1),IF(pivå!R225&lt;Tidigare_värde!R225,-1,1))*((Tidigare_värde!R225+1)/(Tidigare_värde!R225+1))*((pivå!R225+1)/(pivå!R225+1))</f>
        <v>#VALUE!</v>
      </c>
      <c r="AN226" s="153" t="e">
        <f>IF(Pilar!$B226=1,IF(pivå!S225&gt;Tidigare_värde!S225,-1,1),IF(pivå!S225&lt;Tidigare_värde!S225,-1,1))*((Tidigare_värde!S225+1)/(Tidigare_värde!S225+1))*((pivå!S225+1)/(pivå!S225+1))</f>
        <v>#VALUE!</v>
      </c>
      <c r="AO226" s="153" t="e">
        <f>IF(Pilar!$B226=1,IF(pivå!T225&gt;Tidigare_värde!T225,-1,1),IF(pivå!T225&lt;Tidigare_värde!T225,-1,1))*((Tidigare_värde!T225+1)/(Tidigare_värde!T225+1))*((pivå!T225+1)/(pivå!T225+1))</f>
        <v>#VALUE!</v>
      </c>
      <c r="AP226" s="153" t="e">
        <f>IF(Pilar!$B226=1,IF(pivå!U225&gt;Tidigare_värde!U225,-1,1),IF(pivå!U225&lt;Tidigare_värde!U225,-1,1))*((Tidigare_värde!U225+1)/(Tidigare_värde!U225+1))*((pivå!U225+1)/(pivå!U225+1))</f>
        <v>#VALUE!</v>
      </c>
      <c r="AQ226" s="153" t="e">
        <f>IF(Pilar!$B226=1,IF(pivå!V225&gt;Tidigare_värde!V225,-1,1),IF(pivå!V225&lt;Tidigare_värde!V225,-1,1))*((Tidigare_värde!V225+1)/(Tidigare_värde!V225+1))*((pivå!V225+1)/(pivå!V225+1))</f>
        <v>#VALUE!</v>
      </c>
      <c r="AR226" s="153" t="e">
        <f>IF(Pilar!$B226=1,IF(pivå!W225&gt;Tidigare_värde!W225,-1,1),IF(pivå!W225&lt;Tidigare_värde!W225,-1,1))*((Tidigare_värde!W225+1)/(Tidigare_värde!W225+1))*((pivå!W225+1)/(pivå!W225+1))</f>
        <v>#VALUE!</v>
      </c>
      <c r="AS226" s="153" t="e">
        <f>IF(Pilar!$B226=1,IF(pivå!X225&gt;Tidigare_värde!X225,-1,1),IF(pivå!X225&lt;Tidigare_värde!X225,-1,1))*((Tidigare_värde!X225+1)/(Tidigare_värde!X225+1))*((pivå!X225+1)/(pivå!X225+1))</f>
        <v>#VALUE!</v>
      </c>
      <c r="AT226" s="153" t="e">
        <f>IF(Pilar!$B226=1,IF(pivå!Y225&gt;Tidigare_värde!Y225,-1,1),IF(pivå!Y225&lt;Tidigare_värde!Y225,-1,1))*((Tidigare_värde!Y225+1)/(Tidigare_värde!Y225+1))*((pivå!Y225+1)/(pivå!Y225+1))</f>
        <v>#VALUE!</v>
      </c>
      <c r="AU226" s="153" t="e">
        <f>IF(Pilar!$B226=1,IF(pivå!Z225&gt;Tidigare_värde!Z225,-1,1),IF(pivå!Z225&lt;Tidigare_värde!Z225,-1,1))*((Tidigare_värde!Z225+1)/(Tidigare_värde!Z225+1))*((pivå!Z225+1)/(pivå!Z225+1))</f>
        <v>#VALUE!</v>
      </c>
      <c r="AV226" s="153" t="e">
        <f>IF(Pilar!$B226=1,IF(pivå!AA225&gt;Tidigare_värde!AA225,-1,1),IF(pivå!AA225&lt;Tidigare_värde!AA225,-1,1))*((Tidigare_värde!AA225+1)/(Tidigare_värde!AA225+1))*((pivå!AA225+1)/(pivå!AA225+1))</f>
        <v>#VALUE!</v>
      </c>
      <c r="AW226" s="153" t="e">
        <f>IF(Pilar!$B226=1,IF(pivå!AB225&gt;Tidigare_värde!AB225,-1,1),IF(pivå!AB225&lt;Tidigare_värde!AB225,-1,1))*((Tidigare_värde!AB225+1)/(Tidigare_värde!AB225+1))*((pivå!AB225+1)/(pivå!AB225+1))</f>
        <v>#VALUE!</v>
      </c>
      <c r="AX226" s="153" t="e">
        <f>IF(Pilar!$B226=1,IF(pivå!AC225&gt;Tidigare_värde!AC225,-1,1),IF(pivå!AC225&lt;Tidigare_värde!AC225,-1,1))*((Tidigare_värde!AC225+1)/(Tidigare_värde!AC225+1))*((pivå!AC225+1)/(pivå!AC225+1))</f>
        <v>#VALUE!</v>
      </c>
      <c r="AY226" s="153" t="e">
        <f>IF(Pilar!$B226=1,IF(pivå!AD225&gt;Tidigare_värde!AD225,-1,1),IF(pivå!AD225&lt;Tidigare_värde!AD225,-1,1))*((Tidigare_värde!AD225+1)/(Tidigare_värde!AD225+1))*((pivå!AD225+1)/(pivå!AD225+1))</f>
        <v>#VALUE!</v>
      </c>
      <c r="AZ226" s="25"/>
      <c r="BA226" s="25"/>
      <c r="BB226" s="25"/>
      <c r="BC226" s="25"/>
      <c r="BD226" s="25"/>
      <c r="BE226" s="25"/>
      <c r="BF226" s="25"/>
      <c r="BG226" s="18" t="e">
        <f t="shared" si="31"/>
        <v>#DIV/0!</v>
      </c>
      <c r="BH226" s="18">
        <f t="shared" si="32"/>
        <v>10.5</v>
      </c>
      <c r="BI226" s="19">
        <f t="shared" si="37"/>
        <v>12.07</v>
      </c>
      <c r="BJ226" s="19">
        <f t="shared" si="33"/>
        <v>10.59</v>
      </c>
      <c r="BK226" s="20"/>
      <c r="BL226" s="20"/>
      <c r="BM226" s="21">
        <f t="shared" si="35"/>
        <v>15.72</v>
      </c>
      <c r="BN226" s="22">
        <f t="shared" si="36"/>
        <v>9.51</v>
      </c>
    </row>
    <row r="227" spans="1:66" ht="10.5" customHeight="1">
      <c r="A227" s="116">
        <f t="shared" si="34"/>
        <v>8.9923809523809535</v>
      </c>
      <c r="B227" s="105">
        <f>pivå!I226</f>
        <v>1</v>
      </c>
      <c r="C227" s="120" t="str">
        <f>pivå!G226</f>
        <v>Ändrad</v>
      </c>
      <c r="D227" s="103">
        <f>pivå!C226</f>
        <v>0</v>
      </c>
      <c r="E227" s="112">
        <f>pivå!D226</f>
        <v>0</v>
      </c>
      <c r="F227" s="15" t="str">
        <f>pivå!F226</f>
        <v>Tio eller fler läkemedel bland äldre. Män</v>
      </c>
      <c r="G227" s="34">
        <f>pivå!AE226</f>
        <v>9.4499999999999993</v>
      </c>
      <c r="H227" s="16">
        <f>pivå!J226</f>
        <v>8.6</v>
      </c>
      <c r="I227" s="16">
        <f>pivå!K226</f>
        <v>11.29</v>
      </c>
      <c r="J227" s="16">
        <f>pivå!L226</f>
        <v>8.3000000000000007</v>
      </c>
      <c r="K227" s="16">
        <f>pivå!M226</f>
        <v>8.59</v>
      </c>
      <c r="L227" s="16">
        <f>pivå!N226</f>
        <v>9.61</v>
      </c>
      <c r="M227" s="16">
        <f>pivå!O226</f>
        <v>11.6</v>
      </c>
      <c r="N227" s="16">
        <f>pivå!P226</f>
        <v>7.88</v>
      </c>
      <c r="O227" s="16">
        <f>pivå!Q226</f>
        <v>6.34</v>
      </c>
      <c r="P227" s="16">
        <f>pivå!R226</f>
        <v>8.0299999999999994</v>
      </c>
      <c r="Q227" s="16">
        <f>pivå!S226</f>
        <v>10.51</v>
      </c>
      <c r="R227" s="16">
        <f>pivå!T226</f>
        <v>8.41</v>
      </c>
      <c r="S227" s="16">
        <f>pivå!U226</f>
        <v>11</v>
      </c>
      <c r="T227" s="16">
        <f>pivå!V226</f>
        <v>9.92</v>
      </c>
      <c r="U227" s="16">
        <f>pivå!W226</f>
        <v>8.17</v>
      </c>
      <c r="V227" s="16">
        <f>pivå!X226</f>
        <v>8.6199999999999992</v>
      </c>
      <c r="W227" s="16">
        <f>pivå!Y226</f>
        <v>8.08</v>
      </c>
      <c r="X227" s="16">
        <f>pivå!Z226</f>
        <v>8.76</v>
      </c>
      <c r="Y227" s="16">
        <f>pivå!AA226</f>
        <v>9.39</v>
      </c>
      <c r="Z227" s="16">
        <f>pivå!AB226</f>
        <v>7.14</v>
      </c>
      <c r="AA227" s="16">
        <f>pivå!AC226</f>
        <v>10.58</v>
      </c>
      <c r="AB227" s="136">
        <f>pivå!AD226</f>
        <v>8.02</v>
      </c>
      <c r="AC227" s="149"/>
      <c r="AD227" s="154" t="e">
        <f>IF(Pilar!$B227=1,IF(pivå!AE226&gt;Tidigare_värde!AE226,-1,1),IF(pivå!AE226&lt;Tidigare_värde!AE226,-1,1))*((Tidigare_värde!AE226+1)/(Tidigare_värde!AE226+1))*((pivå!AE226+1)/(pivå!AE226+1))</f>
        <v>#VALUE!</v>
      </c>
      <c r="AE227" s="153" t="e">
        <f>IF(Pilar!$B227=1,IF(pivå!J226&gt;Tidigare_värde!J226,-1,1),IF(pivå!J226&lt;Tidigare_värde!J226,-1,1))*((Tidigare_värde!J226+1)/(Tidigare_värde!J226+1))*((pivå!J226+1)/(pivå!J226+1))</f>
        <v>#VALUE!</v>
      </c>
      <c r="AF227" s="153" t="e">
        <f>IF(Pilar!$B227=1,IF(pivå!K226&gt;Tidigare_värde!K226,-1,1),IF(pivå!K226&lt;Tidigare_värde!K226,-1,1))*((Tidigare_värde!K226+1)/(Tidigare_värde!K226+1))*((pivå!K226+1)/(pivå!K226+1))</f>
        <v>#VALUE!</v>
      </c>
      <c r="AG227" s="153" t="e">
        <f>IF(Pilar!$B227=1,IF(pivå!L226&gt;Tidigare_värde!L226,-1,1),IF(pivå!L226&lt;Tidigare_värde!L226,-1,1))*((Tidigare_värde!L226+1)/(Tidigare_värde!L226+1))*((pivå!L226+1)/(pivå!L226+1))</f>
        <v>#VALUE!</v>
      </c>
      <c r="AH227" s="153" t="e">
        <f>IF(Pilar!$B227=1,IF(pivå!M226&gt;Tidigare_värde!M226,-1,1),IF(pivå!M226&lt;Tidigare_värde!M226,-1,1))*((Tidigare_värde!M226+1)/(Tidigare_värde!M226+1))*((pivå!M226+1)/(pivå!M226+1))</f>
        <v>#VALUE!</v>
      </c>
      <c r="AI227" s="153" t="e">
        <f>IF(Pilar!$B227=1,IF(pivå!N226&gt;Tidigare_värde!N226,-1,1),IF(pivå!N226&lt;Tidigare_värde!N226,-1,1))*((Tidigare_värde!N226+1)/(Tidigare_värde!N226+1))*((pivå!N226+1)/(pivå!N226+1))</f>
        <v>#VALUE!</v>
      </c>
      <c r="AJ227" s="153" t="e">
        <f>IF(Pilar!$B227=1,IF(pivå!O226&gt;Tidigare_värde!O226,-1,1),IF(pivå!O226&lt;Tidigare_värde!O226,-1,1))*((Tidigare_värde!O226+1)/(Tidigare_värde!O226+1))*((pivå!O226+1)/(pivå!O226+1))</f>
        <v>#VALUE!</v>
      </c>
      <c r="AK227" s="153" t="e">
        <f>IF(Pilar!$B227=1,IF(pivå!P226&gt;Tidigare_värde!P226,-1,1),IF(pivå!P226&lt;Tidigare_värde!P226,-1,1))*((Tidigare_värde!P226+1)/(Tidigare_värde!P226+1))*((pivå!P226+1)/(pivå!P226+1))</f>
        <v>#VALUE!</v>
      </c>
      <c r="AL227" s="153" t="e">
        <f>IF(Pilar!$B227=1,IF(pivå!Q226&gt;Tidigare_värde!Q226,-1,1),IF(pivå!Q226&lt;Tidigare_värde!Q226,-1,1))*((Tidigare_värde!Q226+1)/(Tidigare_värde!Q226+1))*((pivå!Q226+1)/(pivå!Q226+1))</f>
        <v>#VALUE!</v>
      </c>
      <c r="AM227" s="153" t="e">
        <f>IF(Pilar!$B227=1,IF(pivå!R226&gt;Tidigare_värde!R226,-1,1),IF(pivå!R226&lt;Tidigare_värde!R226,-1,1))*((Tidigare_värde!R226+1)/(Tidigare_värde!R226+1))*((pivå!R226+1)/(pivå!R226+1))</f>
        <v>#VALUE!</v>
      </c>
      <c r="AN227" s="153" t="e">
        <f>IF(Pilar!$B227=1,IF(pivå!S226&gt;Tidigare_värde!S226,-1,1),IF(pivå!S226&lt;Tidigare_värde!S226,-1,1))*((Tidigare_värde!S226+1)/(Tidigare_värde!S226+1))*((pivå!S226+1)/(pivå!S226+1))</f>
        <v>#VALUE!</v>
      </c>
      <c r="AO227" s="153" t="e">
        <f>IF(Pilar!$B227=1,IF(pivå!T226&gt;Tidigare_värde!T226,-1,1),IF(pivå!T226&lt;Tidigare_värde!T226,-1,1))*((Tidigare_värde!T226+1)/(Tidigare_värde!T226+1))*((pivå!T226+1)/(pivå!T226+1))</f>
        <v>#VALUE!</v>
      </c>
      <c r="AP227" s="153" t="e">
        <f>IF(Pilar!$B227=1,IF(pivå!U226&gt;Tidigare_värde!U226,-1,1),IF(pivå!U226&lt;Tidigare_värde!U226,-1,1))*((Tidigare_värde!U226+1)/(Tidigare_värde!U226+1))*((pivå!U226+1)/(pivå!U226+1))</f>
        <v>#VALUE!</v>
      </c>
      <c r="AQ227" s="153" t="e">
        <f>IF(Pilar!$B227=1,IF(pivå!V226&gt;Tidigare_värde!V226,-1,1),IF(pivå!V226&lt;Tidigare_värde!V226,-1,1))*((Tidigare_värde!V226+1)/(Tidigare_värde!V226+1))*((pivå!V226+1)/(pivå!V226+1))</f>
        <v>#VALUE!</v>
      </c>
      <c r="AR227" s="153" t="e">
        <f>IF(Pilar!$B227=1,IF(pivå!W226&gt;Tidigare_värde!W226,-1,1),IF(pivå!W226&lt;Tidigare_värde!W226,-1,1))*((Tidigare_värde!W226+1)/(Tidigare_värde!W226+1))*((pivå!W226+1)/(pivå!W226+1))</f>
        <v>#VALUE!</v>
      </c>
      <c r="AS227" s="153" t="e">
        <f>IF(Pilar!$B227=1,IF(pivå!X226&gt;Tidigare_värde!X226,-1,1),IF(pivå!X226&lt;Tidigare_värde!X226,-1,1))*((Tidigare_värde!X226+1)/(Tidigare_värde!X226+1))*((pivå!X226+1)/(pivå!X226+1))</f>
        <v>#VALUE!</v>
      </c>
      <c r="AT227" s="153" t="e">
        <f>IF(Pilar!$B227=1,IF(pivå!Y226&gt;Tidigare_värde!Y226,-1,1),IF(pivå!Y226&lt;Tidigare_värde!Y226,-1,1))*((Tidigare_värde!Y226+1)/(Tidigare_värde!Y226+1))*((pivå!Y226+1)/(pivå!Y226+1))</f>
        <v>#VALUE!</v>
      </c>
      <c r="AU227" s="153" t="e">
        <f>IF(Pilar!$B227=1,IF(pivå!Z226&gt;Tidigare_värde!Z226,-1,1),IF(pivå!Z226&lt;Tidigare_värde!Z226,-1,1))*((Tidigare_värde!Z226+1)/(Tidigare_värde!Z226+1))*((pivå!Z226+1)/(pivå!Z226+1))</f>
        <v>#VALUE!</v>
      </c>
      <c r="AV227" s="153" t="e">
        <f>IF(Pilar!$B227=1,IF(pivå!AA226&gt;Tidigare_värde!AA226,-1,1),IF(pivå!AA226&lt;Tidigare_värde!AA226,-1,1))*((Tidigare_värde!AA226+1)/(Tidigare_värde!AA226+1))*((pivå!AA226+1)/(pivå!AA226+1))</f>
        <v>#VALUE!</v>
      </c>
      <c r="AW227" s="153" t="e">
        <f>IF(Pilar!$B227=1,IF(pivå!AB226&gt;Tidigare_värde!AB226,-1,1),IF(pivå!AB226&lt;Tidigare_värde!AB226,-1,1))*((Tidigare_värde!AB226+1)/(Tidigare_värde!AB226+1))*((pivå!AB226+1)/(pivå!AB226+1))</f>
        <v>#VALUE!</v>
      </c>
      <c r="AX227" s="153" t="e">
        <f>IF(Pilar!$B227=1,IF(pivå!AC226&gt;Tidigare_värde!AC226,-1,1),IF(pivå!AC226&lt;Tidigare_värde!AC226,-1,1))*((Tidigare_värde!AC226+1)/(Tidigare_värde!AC226+1))*((pivå!AC226+1)/(pivå!AC226+1))</f>
        <v>#VALUE!</v>
      </c>
      <c r="AY227" s="153" t="e">
        <f>IF(Pilar!$B227=1,IF(pivå!AD226&gt;Tidigare_värde!AD226,-1,1),IF(pivå!AD226&lt;Tidigare_värde!AD226,-1,1))*((Tidigare_värde!AD226+1)/(Tidigare_värde!AD226+1))*((pivå!AD226+1)/(pivå!AD226+1))</f>
        <v>#VALUE!</v>
      </c>
      <c r="AZ227" s="25"/>
      <c r="BA227" s="25"/>
      <c r="BB227" s="25"/>
      <c r="BC227" s="25"/>
      <c r="BD227" s="25"/>
      <c r="BE227" s="25"/>
      <c r="BF227" s="25"/>
      <c r="BG227" s="18" t="e">
        <f t="shared" si="31"/>
        <v>#DIV/0!</v>
      </c>
      <c r="BH227" s="18">
        <f t="shared" si="32"/>
        <v>8.17</v>
      </c>
      <c r="BI227" s="19">
        <f t="shared" si="37"/>
        <v>9.39</v>
      </c>
      <c r="BJ227" s="19">
        <f t="shared" si="33"/>
        <v>8.3000000000000007</v>
      </c>
      <c r="BK227" s="20"/>
      <c r="BL227" s="20"/>
      <c r="BM227" s="21">
        <f t="shared" si="35"/>
        <v>11.6</v>
      </c>
      <c r="BN227" s="22">
        <f t="shared" si="36"/>
        <v>6.34</v>
      </c>
    </row>
    <row r="228" spans="1:66" ht="10.5" customHeight="1">
      <c r="A228" s="116">
        <f t="shared" si="34"/>
        <v>10.745238095238093</v>
      </c>
      <c r="B228" s="105">
        <f>pivå!I227</f>
        <v>1</v>
      </c>
      <c r="C228" s="120" t="str">
        <f>pivå!G227</f>
        <v>Ändrad</v>
      </c>
      <c r="D228" s="103">
        <f>pivå!C227</f>
        <v>0</v>
      </c>
      <c r="E228" s="112">
        <f>pivå!D227</f>
        <v>0</v>
      </c>
      <c r="F228" s="15" t="str">
        <f>pivå!F227</f>
        <v>Tio eller fler läkemedel bland äldre</v>
      </c>
      <c r="G228" s="33">
        <f>pivå!AE227</f>
        <v>11.08</v>
      </c>
      <c r="H228" s="16">
        <f>pivå!J227</f>
        <v>9.91</v>
      </c>
      <c r="I228" s="16">
        <f>pivå!K227</f>
        <v>14.05</v>
      </c>
      <c r="J228" s="16">
        <f>pivå!L227</f>
        <v>9.6999999999999993</v>
      </c>
      <c r="K228" s="16">
        <f>pivå!M227</f>
        <v>9.75</v>
      </c>
      <c r="L228" s="16">
        <f>pivå!N227</f>
        <v>11.14</v>
      </c>
      <c r="M228" s="16">
        <f>pivå!O227</f>
        <v>13.13</v>
      </c>
      <c r="N228" s="16">
        <f>pivå!P227</f>
        <v>8.94</v>
      </c>
      <c r="O228" s="16">
        <f>pivå!Q227</f>
        <v>8.58</v>
      </c>
      <c r="P228" s="16">
        <f>pivå!R227</f>
        <v>9.91</v>
      </c>
      <c r="Q228" s="16">
        <f>pivå!S227</f>
        <v>11.68</v>
      </c>
      <c r="R228" s="16">
        <f>pivå!T227</f>
        <v>10.32</v>
      </c>
      <c r="S228" s="16">
        <f>pivå!U227</f>
        <v>13.07</v>
      </c>
      <c r="T228" s="16">
        <f>pivå!V227</f>
        <v>11.5</v>
      </c>
      <c r="U228" s="16">
        <f>pivå!W227</f>
        <v>9.0299999999999994</v>
      </c>
      <c r="V228" s="16">
        <f>pivå!X227</f>
        <v>10.52</v>
      </c>
      <c r="W228" s="16">
        <f>pivå!Y227</f>
        <v>9.5399999999999991</v>
      </c>
      <c r="X228" s="16">
        <f>pivå!Z227</f>
        <v>10.54</v>
      </c>
      <c r="Y228" s="16">
        <f>pivå!AA227</f>
        <v>11.43</v>
      </c>
      <c r="Z228" s="16">
        <f>pivå!AB227</f>
        <v>8.65</v>
      </c>
      <c r="AA228" s="16">
        <f>pivå!AC227</f>
        <v>13.73</v>
      </c>
      <c r="AB228" s="136">
        <f>pivå!AD227</f>
        <v>10.53</v>
      </c>
      <c r="AC228" s="149"/>
      <c r="AD228" s="154" t="e">
        <f>IF(Pilar!$B228=1,IF(pivå!AE227&gt;Tidigare_värde!AE227,-1,1),IF(pivå!AE227&lt;Tidigare_värde!AE227,-1,1))*((Tidigare_värde!AE227+1)/(Tidigare_värde!AE227+1))*((pivå!AE227+1)/(pivå!AE227+1))</f>
        <v>#VALUE!</v>
      </c>
      <c r="AE228" s="153" t="e">
        <f>IF(Pilar!$B228=1,IF(pivå!J227&gt;Tidigare_värde!J227,-1,1),IF(pivå!J227&lt;Tidigare_värde!J227,-1,1))*((Tidigare_värde!J227+1)/(Tidigare_värde!J227+1))*((pivå!J227+1)/(pivå!J227+1))</f>
        <v>#VALUE!</v>
      </c>
      <c r="AF228" s="153" t="e">
        <f>IF(Pilar!$B228=1,IF(pivå!K227&gt;Tidigare_värde!K227,-1,1),IF(pivå!K227&lt;Tidigare_värde!K227,-1,1))*((Tidigare_värde!K227+1)/(Tidigare_värde!K227+1))*((pivå!K227+1)/(pivå!K227+1))</f>
        <v>#VALUE!</v>
      </c>
      <c r="AG228" s="153" t="e">
        <f>IF(Pilar!$B228=1,IF(pivå!L227&gt;Tidigare_värde!L227,-1,1),IF(pivå!L227&lt;Tidigare_värde!L227,-1,1))*((Tidigare_värde!L227+1)/(Tidigare_värde!L227+1))*((pivå!L227+1)/(pivå!L227+1))</f>
        <v>#VALUE!</v>
      </c>
      <c r="AH228" s="153" t="e">
        <f>IF(Pilar!$B228=1,IF(pivå!M227&gt;Tidigare_värde!M227,-1,1),IF(pivå!M227&lt;Tidigare_värde!M227,-1,1))*((Tidigare_värde!M227+1)/(Tidigare_värde!M227+1))*((pivå!M227+1)/(pivå!M227+1))</f>
        <v>#VALUE!</v>
      </c>
      <c r="AI228" s="153" t="e">
        <f>IF(Pilar!$B228=1,IF(pivå!N227&gt;Tidigare_värde!N227,-1,1),IF(pivå!N227&lt;Tidigare_värde!N227,-1,1))*((Tidigare_värde!N227+1)/(Tidigare_värde!N227+1))*((pivå!N227+1)/(pivå!N227+1))</f>
        <v>#VALUE!</v>
      </c>
      <c r="AJ228" s="153" t="e">
        <f>IF(Pilar!$B228=1,IF(pivå!O227&gt;Tidigare_värde!O227,-1,1),IF(pivå!O227&lt;Tidigare_värde!O227,-1,1))*((Tidigare_värde!O227+1)/(Tidigare_värde!O227+1))*((pivå!O227+1)/(pivå!O227+1))</f>
        <v>#VALUE!</v>
      </c>
      <c r="AK228" s="153" t="e">
        <f>IF(Pilar!$B228=1,IF(pivå!P227&gt;Tidigare_värde!P227,-1,1),IF(pivå!P227&lt;Tidigare_värde!P227,-1,1))*((Tidigare_värde!P227+1)/(Tidigare_värde!P227+1))*((pivå!P227+1)/(pivå!P227+1))</f>
        <v>#VALUE!</v>
      </c>
      <c r="AL228" s="153" t="e">
        <f>IF(Pilar!$B228=1,IF(pivå!Q227&gt;Tidigare_värde!Q227,-1,1),IF(pivå!Q227&lt;Tidigare_värde!Q227,-1,1))*((Tidigare_värde!Q227+1)/(Tidigare_värde!Q227+1))*((pivå!Q227+1)/(pivå!Q227+1))</f>
        <v>#VALUE!</v>
      </c>
      <c r="AM228" s="153" t="e">
        <f>IF(Pilar!$B228=1,IF(pivå!R227&gt;Tidigare_värde!R227,-1,1),IF(pivå!R227&lt;Tidigare_värde!R227,-1,1))*((Tidigare_värde!R227+1)/(Tidigare_värde!R227+1))*((pivå!R227+1)/(pivå!R227+1))</f>
        <v>#VALUE!</v>
      </c>
      <c r="AN228" s="153" t="e">
        <f>IF(Pilar!$B228=1,IF(pivå!S227&gt;Tidigare_värde!S227,-1,1),IF(pivå!S227&lt;Tidigare_värde!S227,-1,1))*((Tidigare_värde!S227+1)/(Tidigare_värde!S227+1))*((pivå!S227+1)/(pivå!S227+1))</f>
        <v>#VALUE!</v>
      </c>
      <c r="AO228" s="153" t="e">
        <f>IF(Pilar!$B228=1,IF(pivå!T227&gt;Tidigare_värde!T227,-1,1),IF(pivå!T227&lt;Tidigare_värde!T227,-1,1))*((Tidigare_värde!T227+1)/(Tidigare_värde!T227+1))*((pivå!T227+1)/(pivå!T227+1))</f>
        <v>#VALUE!</v>
      </c>
      <c r="AP228" s="153" t="e">
        <f>IF(Pilar!$B228=1,IF(pivå!U227&gt;Tidigare_värde!U227,-1,1),IF(pivå!U227&lt;Tidigare_värde!U227,-1,1))*((Tidigare_värde!U227+1)/(Tidigare_värde!U227+1))*((pivå!U227+1)/(pivå!U227+1))</f>
        <v>#VALUE!</v>
      </c>
      <c r="AQ228" s="153" t="e">
        <f>IF(Pilar!$B228=1,IF(pivå!V227&gt;Tidigare_värde!V227,-1,1),IF(pivå!V227&lt;Tidigare_värde!V227,-1,1))*((Tidigare_värde!V227+1)/(Tidigare_värde!V227+1))*((pivå!V227+1)/(pivå!V227+1))</f>
        <v>#VALUE!</v>
      </c>
      <c r="AR228" s="153" t="e">
        <f>IF(Pilar!$B228=1,IF(pivå!W227&gt;Tidigare_värde!W227,-1,1),IF(pivå!W227&lt;Tidigare_värde!W227,-1,1))*((Tidigare_värde!W227+1)/(Tidigare_värde!W227+1))*((pivå!W227+1)/(pivå!W227+1))</f>
        <v>#VALUE!</v>
      </c>
      <c r="AS228" s="153" t="e">
        <f>IF(Pilar!$B228=1,IF(pivå!X227&gt;Tidigare_värde!X227,-1,1),IF(pivå!X227&lt;Tidigare_värde!X227,-1,1))*((Tidigare_värde!X227+1)/(Tidigare_värde!X227+1))*((pivå!X227+1)/(pivå!X227+1))</f>
        <v>#VALUE!</v>
      </c>
      <c r="AT228" s="153" t="e">
        <f>IF(Pilar!$B228=1,IF(pivå!Y227&gt;Tidigare_värde!Y227,-1,1),IF(pivå!Y227&lt;Tidigare_värde!Y227,-1,1))*((Tidigare_värde!Y227+1)/(Tidigare_värde!Y227+1))*((pivå!Y227+1)/(pivå!Y227+1))</f>
        <v>#VALUE!</v>
      </c>
      <c r="AU228" s="153" t="e">
        <f>IF(Pilar!$B228=1,IF(pivå!Z227&gt;Tidigare_värde!Z227,-1,1),IF(pivå!Z227&lt;Tidigare_värde!Z227,-1,1))*((Tidigare_värde!Z227+1)/(Tidigare_värde!Z227+1))*((pivå!Z227+1)/(pivå!Z227+1))</f>
        <v>#VALUE!</v>
      </c>
      <c r="AV228" s="153" t="e">
        <f>IF(Pilar!$B228=1,IF(pivå!AA227&gt;Tidigare_värde!AA227,-1,1),IF(pivå!AA227&lt;Tidigare_värde!AA227,-1,1))*((Tidigare_värde!AA227+1)/(Tidigare_värde!AA227+1))*((pivå!AA227+1)/(pivå!AA227+1))</f>
        <v>#VALUE!</v>
      </c>
      <c r="AW228" s="153" t="e">
        <f>IF(Pilar!$B228=1,IF(pivå!AB227&gt;Tidigare_värde!AB227,-1,1),IF(pivå!AB227&lt;Tidigare_värde!AB227,-1,1))*((Tidigare_värde!AB227+1)/(Tidigare_värde!AB227+1))*((pivå!AB227+1)/(pivå!AB227+1))</f>
        <v>#VALUE!</v>
      </c>
      <c r="AX228" s="153" t="e">
        <f>IF(Pilar!$B228=1,IF(pivå!AC227&gt;Tidigare_värde!AC227,-1,1),IF(pivå!AC227&lt;Tidigare_värde!AC227,-1,1))*((Tidigare_värde!AC227+1)/(Tidigare_värde!AC227+1))*((pivå!AC227+1)/(pivå!AC227+1))</f>
        <v>#VALUE!</v>
      </c>
      <c r="AY228" s="153" t="e">
        <f>IF(Pilar!$B228=1,IF(pivå!AD227&gt;Tidigare_värde!AD227,-1,1),IF(pivå!AD227&lt;Tidigare_värde!AD227,-1,1))*((Tidigare_värde!AD227+1)/(Tidigare_värde!AD227+1))*((pivå!AD227+1)/(pivå!AD227+1))</f>
        <v>#VALUE!</v>
      </c>
      <c r="AZ228" s="25"/>
      <c r="BA228" s="25"/>
      <c r="BB228" s="25"/>
      <c r="BC228" s="25"/>
      <c r="BD228" s="25"/>
      <c r="BE228" s="25"/>
      <c r="BF228" s="25"/>
      <c r="BG228" s="18" t="e">
        <f t="shared" si="31"/>
        <v>#DIV/0!</v>
      </c>
      <c r="BH228" s="18">
        <f t="shared" si="32"/>
        <v>9.75</v>
      </c>
      <c r="BI228" s="19">
        <f t="shared" si="37"/>
        <v>11.14</v>
      </c>
      <c r="BJ228" s="19">
        <f t="shared" si="33"/>
        <v>9.91</v>
      </c>
      <c r="BK228" s="20"/>
      <c r="BL228" s="20"/>
      <c r="BM228" s="21">
        <f t="shared" si="35"/>
        <v>14.05</v>
      </c>
      <c r="BN228" s="22">
        <f t="shared" si="36"/>
        <v>8.58</v>
      </c>
    </row>
    <row r="229" spans="1:66" ht="10.5" customHeight="1">
      <c r="A229" s="116">
        <f t="shared" si="34"/>
        <v>25.581247895238096</v>
      </c>
      <c r="B229" s="105">
        <f>pivå!I228</f>
        <v>1</v>
      </c>
      <c r="C229" s="120" t="str">
        <f>pivå!G228</f>
        <v>(tom)</v>
      </c>
      <c r="D229" s="103">
        <f>pivå!C228</f>
        <v>0</v>
      </c>
      <c r="E229" s="112">
        <f>pivå!D228</f>
        <v>117</v>
      </c>
      <c r="F229" s="15" t="str">
        <f>pivå!F228</f>
        <v>Förekomst av antibiotikabehandling. Kvinnor</v>
      </c>
      <c r="G229" s="31">
        <f>pivå!AE228</f>
        <v>26.824314439999998</v>
      </c>
      <c r="H229" s="16">
        <f>pivå!J228</f>
        <v>29.77991475</v>
      </c>
      <c r="I229" s="16">
        <f>pivå!K228</f>
        <v>25.207431410000002</v>
      </c>
      <c r="J229" s="16">
        <f>pivå!L228</f>
        <v>25.876840829999999</v>
      </c>
      <c r="K229" s="16">
        <f>pivå!M228</f>
        <v>24.62401479</v>
      </c>
      <c r="L229" s="16">
        <f>pivå!N228</f>
        <v>23.537655600000001</v>
      </c>
      <c r="M229" s="16">
        <f>pivå!O228</f>
        <v>26.687107149999999</v>
      </c>
      <c r="N229" s="16">
        <f>pivå!P228</f>
        <v>26.112452319999999</v>
      </c>
      <c r="O229" s="16">
        <f>pivå!Q228</f>
        <v>27.19284124</v>
      </c>
      <c r="P229" s="16">
        <f>pivå!R228</f>
        <v>27.701795260000001</v>
      </c>
      <c r="Q229" s="16">
        <f>pivå!S228</f>
        <v>28.086523010000001</v>
      </c>
      <c r="R229" s="16">
        <f>pivå!T228</f>
        <v>28.270326430000001</v>
      </c>
      <c r="S229" s="16">
        <f>pivå!U228</f>
        <v>27.60014348</v>
      </c>
      <c r="T229" s="16">
        <f>pivå!V228</f>
        <v>24.191240820000001</v>
      </c>
      <c r="U229" s="16">
        <f>pivå!W228</f>
        <v>24.00538641</v>
      </c>
      <c r="V229" s="16">
        <f>pivå!X228</f>
        <v>26.426396230000002</v>
      </c>
      <c r="W229" s="16">
        <f>pivå!Y228</f>
        <v>23.28018492</v>
      </c>
      <c r="X229" s="16">
        <f>pivå!Z228</f>
        <v>24.096907940000001</v>
      </c>
      <c r="Y229" s="16">
        <f>pivå!AA228</f>
        <v>24.962544909999998</v>
      </c>
      <c r="Z229" s="16">
        <f>pivå!AB228</f>
        <v>23.48658335</v>
      </c>
      <c r="AA229" s="16">
        <f>pivå!AC228</f>
        <v>21.540036270000002</v>
      </c>
      <c r="AB229" s="136">
        <f>pivå!AD228</f>
        <v>24.539878680000001</v>
      </c>
      <c r="AC229" s="149"/>
      <c r="AD229" s="154">
        <f>IF(Pilar!$B229=1,IF(pivå!AE228&gt;Tidigare_värde!AE228,-1,1),IF(pivå!AE228&lt;Tidigare_värde!AE228,-1,1))*((Tidigare_värde!AE228+1)/(Tidigare_värde!AE228+1))*((pivå!AE228+1)/(pivå!AE228+1))</f>
        <v>1</v>
      </c>
      <c r="AE229" s="153">
        <f>IF(Pilar!$B229=1,IF(pivå!J228&gt;Tidigare_värde!J228,-1,1),IF(pivå!J228&lt;Tidigare_värde!J228,-1,1))*((Tidigare_värde!J228+1)/(Tidigare_värde!J228+1))*((pivå!J228+1)/(pivå!J228+1))</f>
        <v>1</v>
      </c>
      <c r="AF229" s="153">
        <f>IF(Pilar!$B229=1,IF(pivå!K228&gt;Tidigare_värde!K228,-1,1),IF(pivå!K228&lt;Tidigare_värde!K228,-1,1))*((Tidigare_värde!K228+1)/(Tidigare_värde!K228+1))*((pivå!K228+1)/(pivå!K228+1))</f>
        <v>1</v>
      </c>
      <c r="AG229" s="153">
        <f>IF(Pilar!$B229=1,IF(pivå!L228&gt;Tidigare_värde!L228,-1,1),IF(pivå!L228&lt;Tidigare_värde!L228,-1,1))*((Tidigare_värde!L228+1)/(Tidigare_värde!L228+1))*((pivå!L228+1)/(pivå!L228+1))</f>
        <v>-1</v>
      </c>
      <c r="AH229" s="153">
        <f>IF(Pilar!$B229=1,IF(pivå!M228&gt;Tidigare_värde!M228,-1,1),IF(pivå!M228&lt;Tidigare_värde!M228,-1,1))*((Tidigare_värde!M228+1)/(Tidigare_värde!M228+1))*((pivå!M228+1)/(pivå!M228+1))</f>
        <v>1</v>
      </c>
      <c r="AI229" s="153">
        <f>IF(Pilar!$B229=1,IF(pivå!N228&gt;Tidigare_värde!N228,-1,1),IF(pivå!N228&lt;Tidigare_värde!N228,-1,1))*((Tidigare_värde!N228+1)/(Tidigare_värde!N228+1))*((pivå!N228+1)/(pivå!N228+1))</f>
        <v>1</v>
      </c>
      <c r="AJ229" s="153">
        <f>IF(Pilar!$B229=1,IF(pivå!O228&gt;Tidigare_värde!O228,-1,1),IF(pivå!O228&lt;Tidigare_värde!O228,-1,1))*((Tidigare_värde!O228+1)/(Tidigare_värde!O228+1))*((pivå!O228+1)/(pivå!O228+1))</f>
        <v>1</v>
      </c>
      <c r="AK229" s="153">
        <f>IF(Pilar!$B229=1,IF(pivå!P228&gt;Tidigare_värde!P228,-1,1),IF(pivå!P228&lt;Tidigare_värde!P228,-1,1))*((Tidigare_värde!P228+1)/(Tidigare_värde!P228+1))*((pivå!P228+1)/(pivå!P228+1))</f>
        <v>1</v>
      </c>
      <c r="AL229" s="153">
        <f>IF(Pilar!$B229=1,IF(pivå!Q228&gt;Tidigare_värde!Q228,-1,1),IF(pivå!Q228&lt;Tidigare_värde!Q228,-1,1))*((Tidigare_värde!Q228+1)/(Tidigare_värde!Q228+1))*((pivå!Q228+1)/(pivå!Q228+1))</f>
        <v>1</v>
      </c>
      <c r="AM229" s="153">
        <f>IF(Pilar!$B229=1,IF(pivå!R228&gt;Tidigare_värde!R228,-1,1),IF(pivå!R228&lt;Tidigare_värde!R228,-1,1))*((Tidigare_värde!R228+1)/(Tidigare_värde!R228+1))*((pivå!R228+1)/(pivå!R228+1))</f>
        <v>1</v>
      </c>
      <c r="AN229" s="153">
        <f>IF(Pilar!$B229=1,IF(pivå!S228&gt;Tidigare_värde!S228,-1,1),IF(pivå!S228&lt;Tidigare_värde!S228,-1,1))*((Tidigare_värde!S228+1)/(Tidigare_värde!S228+1))*((pivå!S228+1)/(pivå!S228+1))</f>
        <v>1</v>
      </c>
      <c r="AO229" s="153">
        <f>IF(Pilar!$B229=1,IF(pivå!T228&gt;Tidigare_värde!T228,-1,1),IF(pivå!T228&lt;Tidigare_värde!T228,-1,1))*((Tidigare_värde!T228+1)/(Tidigare_värde!T228+1))*((pivå!T228+1)/(pivå!T228+1))</f>
        <v>1</v>
      </c>
      <c r="AP229" s="153">
        <f>IF(Pilar!$B229=1,IF(pivå!U228&gt;Tidigare_värde!U228,-1,1),IF(pivå!U228&lt;Tidigare_värde!U228,-1,1))*((Tidigare_värde!U228+1)/(Tidigare_värde!U228+1))*((pivå!U228+1)/(pivå!U228+1))</f>
        <v>1</v>
      </c>
      <c r="AQ229" s="153">
        <f>IF(Pilar!$B229=1,IF(pivå!V228&gt;Tidigare_värde!V228,-1,1),IF(pivå!V228&lt;Tidigare_värde!V228,-1,1))*((Tidigare_värde!V228+1)/(Tidigare_värde!V228+1))*((pivå!V228+1)/(pivå!V228+1))</f>
        <v>1</v>
      </c>
      <c r="AR229" s="153">
        <f>IF(Pilar!$B229=1,IF(pivå!W228&gt;Tidigare_värde!W228,-1,1),IF(pivå!W228&lt;Tidigare_värde!W228,-1,1))*((Tidigare_värde!W228+1)/(Tidigare_värde!W228+1))*((pivå!W228+1)/(pivå!W228+1))</f>
        <v>1</v>
      </c>
      <c r="AS229" s="153">
        <f>IF(Pilar!$B229=1,IF(pivå!X228&gt;Tidigare_värde!X228,-1,1),IF(pivå!X228&lt;Tidigare_värde!X228,-1,1))*((Tidigare_värde!X228+1)/(Tidigare_värde!X228+1))*((pivå!X228+1)/(pivå!X228+1))</f>
        <v>1</v>
      </c>
      <c r="AT229" s="153">
        <f>IF(Pilar!$B229=1,IF(pivå!Y228&gt;Tidigare_värde!Y228,-1,1),IF(pivå!Y228&lt;Tidigare_värde!Y228,-1,1))*((Tidigare_värde!Y228+1)/(Tidigare_värde!Y228+1))*((pivå!Y228+1)/(pivå!Y228+1))</f>
        <v>1</v>
      </c>
      <c r="AU229" s="153">
        <f>IF(Pilar!$B229=1,IF(pivå!Z228&gt;Tidigare_värde!Z228,-1,1),IF(pivå!Z228&lt;Tidigare_värde!Z228,-1,1))*((Tidigare_värde!Z228+1)/(Tidigare_värde!Z228+1))*((pivå!Z228+1)/(pivå!Z228+1))</f>
        <v>1</v>
      </c>
      <c r="AV229" s="153">
        <f>IF(Pilar!$B229=1,IF(pivå!AA228&gt;Tidigare_värde!AA228,-1,1),IF(pivå!AA228&lt;Tidigare_värde!AA228,-1,1))*((Tidigare_värde!AA228+1)/(Tidigare_värde!AA228+1))*((pivå!AA228+1)/(pivå!AA228+1))</f>
        <v>1</v>
      </c>
      <c r="AW229" s="153">
        <f>IF(Pilar!$B229=1,IF(pivå!AB228&gt;Tidigare_värde!AB228,-1,1),IF(pivå!AB228&lt;Tidigare_värde!AB228,-1,1))*((Tidigare_värde!AB228+1)/(Tidigare_värde!AB228+1))*((pivå!AB228+1)/(pivå!AB228+1))</f>
        <v>-1</v>
      </c>
      <c r="AX229" s="153">
        <f>IF(Pilar!$B229=1,IF(pivå!AC228&gt;Tidigare_värde!AC228,-1,1),IF(pivå!AC228&lt;Tidigare_värde!AC228,-1,1))*((Tidigare_värde!AC228+1)/(Tidigare_värde!AC228+1))*((pivå!AC228+1)/(pivå!AC228+1))</f>
        <v>1</v>
      </c>
      <c r="AY229" s="153">
        <f>IF(Pilar!$B229=1,IF(pivå!AD228&gt;Tidigare_värde!AD228,-1,1),IF(pivå!AD228&lt;Tidigare_värde!AD228,-1,1))*((Tidigare_värde!AD228+1)/(Tidigare_värde!AD228+1))*((pivå!AD228+1)/(pivå!AD228+1))</f>
        <v>1</v>
      </c>
      <c r="AZ229" s="25"/>
      <c r="BA229" s="25"/>
      <c r="BB229" s="25"/>
      <c r="BC229" s="25"/>
      <c r="BD229" s="25"/>
      <c r="BE229" s="25"/>
      <c r="BF229" s="25"/>
      <c r="BG229" s="18" t="e">
        <f t="shared" si="31"/>
        <v>#DIV/0!</v>
      </c>
      <c r="BH229" s="18">
        <f t="shared" si="32"/>
        <v>24.191240820000001</v>
      </c>
      <c r="BI229" s="19">
        <f t="shared" si="37"/>
        <v>26.426396230000002</v>
      </c>
      <c r="BJ229" s="19">
        <f t="shared" si="33"/>
        <v>24.539878680000001</v>
      </c>
      <c r="BK229" s="20"/>
      <c r="BL229" s="20"/>
      <c r="BM229" s="21">
        <f t="shared" si="35"/>
        <v>29.77991475</v>
      </c>
      <c r="BN229" s="22">
        <f t="shared" si="36"/>
        <v>21.540036270000002</v>
      </c>
    </row>
    <row r="230" spans="1:66" ht="10.5" customHeight="1">
      <c r="A230" s="116">
        <f t="shared" si="34"/>
        <v>18.909871055714287</v>
      </c>
      <c r="B230" s="105">
        <f>pivå!I229</f>
        <v>1</v>
      </c>
      <c r="C230" s="120" t="str">
        <f>pivå!G229</f>
        <v>(tom)</v>
      </c>
      <c r="D230" s="103">
        <f>pivå!C229</f>
        <v>0</v>
      </c>
      <c r="E230" s="112">
        <f>pivå!D229</f>
        <v>0</v>
      </c>
      <c r="F230" s="15" t="str">
        <f>pivå!F229</f>
        <v>Förekomst av antibiotikabehandling. Män</v>
      </c>
      <c r="G230" s="31">
        <f>pivå!AE229</f>
        <v>20.002159500000001</v>
      </c>
      <c r="H230" s="16">
        <f>pivå!J229</f>
        <v>22.55343749</v>
      </c>
      <c r="I230" s="16">
        <f>pivå!K229</f>
        <v>18.904102470000002</v>
      </c>
      <c r="J230" s="16">
        <f>pivå!L229</f>
        <v>18.805383490000001</v>
      </c>
      <c r="K230" s="16">
        <f>pivå!M229</f>
        <v>17.88403722</v>
      </c>
      <c r="L230" s="16">
        <f>pivå!N229</f>
        <v>17.98948262</v>
      </c>
      <c r="M230" s="16">
        <f>pivå!O229</f>
        <v>19.820170789999999</v>
      </c>
      <c r="N230" s="16">
        <f>pivå!P229</f>
        <v>20.096480029999999</v>
      </c>
      <c r="O230" s="16">
        <f>pivå!Q229</f>
        <v>19.584916580000002</v>
      </c>
      <c r="P230" s="16">
        <f>pivå!R229</f>
        <v>20.18539719</v>
      </c>
      <c r="Q230" s="16">
        <f>pivå!S229</f>
        <v>20.870910219999999</v>
      </c>
      <c r="R230" s="16">
        <f>pivå!T229</f>
        <v>21.261834910000001</v>
      </c>
      <c r="S230" s="16">
        <f>pivå!U229</f>
        <v>20.919580710000002</v>
      </c>
      <c r="T230" s="16">
        <f>pivå!V229</f>
        <v>17.600627639999999</v>
      </c>
      <c r="U230" s="16">
        <f>pivå!W229</f>
        <v>17.722800199999998</v>
      </c>
      <c r="V230" s="16">
        <f>pivå!X229</f>
        <v>19.391405710000001</v>
      </c>
      <c r="W230" s="16">
        <f>pivå!Y229</f>
        <v>16.698241299999999</v>
      </c>
      <c r="X230" s="16">
        <f>pivå!Z229</f>
        <v>17.425801140000001</v>
      </c>
      <c r="Y230" s="16">
        <f>pivå!AA229</f>
        <v>18.53525273</v>
      </c>
      <c r="Z230" s="16">
        <f>pivå!AB229</f>
        <v>17.08611685</v>
      </c>
      <c r="AA230" s="16">
        <f>pivå!AC229</f>
        <v>16.189879229999999</v>
      </c>
      <c r="AB230" s="136">
        <f>pivå!AD229</f>
        <v>17.581433650000001</v>
      </c>
      <c r="AC230" s="149"/>
      <c r="AD230" s="154">
        <f>IF(Pilar!$B230=1,IF(pivå!AE229&gt;Tidigare_värde!AE229,-1,1),IF(pivå!AE229&lt;Tidigare_värde!AE229,-1,1))*((Tidigare_värde!AE229+1)/(Tidigare_värde!AE229+1))*((pivå!AE229+1)/(pivå!AE229+1))</f>
        <v>1</v>
      </c>
      <c r="AE230" s="153">
        <f>IF(Pilar!$B230=1,IF(pivå!J229&gt;Tidigare_värde!J229,-1,1),IF(pivå!J229&lt;Tidigare_värde!J229,-1,1))*((Tidigare_värde!J229+1)/(Tidigare_värde!J229+1))*((pivå!J229+1)/(pivå!J229+1))</f>
        <v>1</v>
      </c>
      <c r="AF230" s="153">
        <f>IF(Pilar!$B230=1,IF(pivå!K229&gt;Tidigare_värde!K229,-1,1),IF(pivå!K229&lt;Tidigare_värde!K229,-1,1))*((Tidigare_värde!K229+1)/(Tidigare_värde!K229+1))*((pivå!K229+1)/(pivå!K229+1))</f>
        <v>1</v>
      </c>
      <c r="AG230" s="153">
        <f>IF(Pilar!$B230=1,IF(pivå!L229&gt;Tidigare_värde!L229,-1,1),IF(pivå!L229&lt;Tidigare_värde!L229,-1,1))*((Tidigare_värde!L229+1)/(Tidigare_värde!L229+1))*((pivå!L229+1)/(pivå!L229+1))</f>
        <v>-1</v>
      </c>
      <c r="AH230" s="153">
        <f>IF(Pilar!$B230=1,IF(pivå!M229&gt;Tidigare_värde!M229,-1,1),IF(pivå!M229&lt;Tidigare_värde!M229,-1,1))*((Tidigare_värde!M229+1)/(Tidigare_värde!M229+1))*((pivå!M229+1)/(pivå!M229+1))</f>
        <v>1</v>
      </c>
      <c r="AI230" s="153">
        <f>IF(Pilar!$B230=1,IF(pivå!N229&gt;Tidigare_värde!N229,-1,1),IF(pivå!N229&lt;Tidigare_värde!N229,-1,1))*((Tidigare_värde!N229+1)/(Tidigare_värde!N229+1))*((pivå!N229+1)/(pivå!N229+1))</f>
        <v>1</v>
      </c>
      <c r="AJ230" s="153">
        <f>IF(Pilar!$B230=1,IF(pivå!O229&gt;Tidigare_värde!O229,-1,1),IF(pivå!O229&lt;Tidigare_värde!O229,-1,1))*((Tidigare_värde!O229+1)/(Tidigare_värde!O229+1))*((pivå!O229+1)/(pivå!O229+1))</f>
        <v>1</v>
      </c>
      <c r="AK230" s="153">
        <f>IF(Pilar!$B230=1,IF(pivå!P229&gt;Tidigare_värde!P229,-1,1),IF(pivå!P229&lt;Tidigare_värde!P229,-1,1))*((Tidigare_värde!P229+1)/(Tidigare_värde!P229+1))*((pivå!P229+1)/(pivå!P229+1))</f>
        <v>1</v>
      </c>
      <c r="AL230" s="153">
        <f>IF(Pilar!$B230=1,IF(pivå!Q229&gt;Tidigare_värde!Q229,-1,1),IF(pivå!Q229&lt;Tidigare_värde!Q229,-1,1))*((Tidigare_värde!Q229+1)/(Tidigare_värde!Q229+1))*((pivå!Q229+1)/(pivå!Q229+1))</f>
        <v>1</v>
      </c>
      <c r="AM230" s="153">
        <f>IF(Pilar!$B230=1,IF(pivå!R229&gt;Tidigare_värde!R229,-1,1),IF(pivå!R229&lt;Tidigare_värde!R229,-1,1))*((Tidigare_värde!R229+1)/(Tidigare_värde!R229+1))*((pivå!R229+1)/(pivå!R229+1))</f>
        <v>1</v>
      </c>
      <c r="AN230" s="153">
        <f>IF(Pilar!$B230=1,IF(pivå!S229&gt;Tidigare_värde!S229,-1,1),IF(pivå!S229&lt;Tidigare_värde!S229,-1,1))*((Tidigare_värde!S229+1)/(Tidigare_värde!S229+1))*((pivå!S229+1)/(pivå!S229+1))</f>
        <v>1</v>
      </c>
      <c r="AO230" s="153">
        <f>IF(Pilar!$B230=1,IF(pivå!T229&gt;Tidigare_värde!T229,-1,1),IF(pivå!T229&lt;Tidigare_värde!T229,-1,1))*((Tidigare_värde!T229+1)/(Tidigare_värde!T229+1))*((pivå!T229+1)/(pivå!T229+1))</f>
        <v>1</v>
      </c>
      <c r="AP230" s="153">
        <f>IF(Pilar!$B230=1,IF(pivå!U229&gt;Tidigare_värde!U229,-1,1),IF(pivå!U229&lt;Tidigare_värde!U229,-1,1))*((Tidigare_värde!U229+1)/(Tidigare_värde!U229+1))*((pivå!U229+1)/(pivå!U229+1))</f>
        <v>1</v>
      </c>
      <c r="AQ230" s="153">
        <f>IF(Pilar!$B230=1,IF(pivå!V229&gt;Tidigare_värde!V229,-1,1),IF(pivå!V229&lt;Tidigare_värde!V229,-1,1))*((Tidigare_värde!V229+1)/(Tidigare_värde!V229+1))*((pivå!V229+1)/(pivå!V229+1))</f>
        <v>1</v>
      </c>
      <c r="AR230" s="153">
        <f>IF(Pilar!$B230=1,IF(pivå!W229&gt;Tidigare_värde!W229,-1,1),IF(pivå!W229&lt;Tidigare_värde!W229,-1,1))*((Tidigare_värde!W229+1)/(Tidigare_värde!W229+1))*((pivå!W229+1)/(pivå!W229+1))</f>
        <v>1</v>
      </c>
      <c r="AS230" s="153">
        <f>IF(Pilar!$B230=1,IF(pivå!X229&gt;Tidigare_värde!X229,-1,1),IF(pivå!X229&lt;Tidigare_värde!X229,-1,1))*((Tidigare_värde!X229+1)/(Tidigare_värde!X229+1))*((pivå!X229+1)/(pivå!X229+1))</f>
        <v>1</v>
      </c>
      <c r="AT230" s="153">
        <f>IF(Pilar!$B230=1,IF(pivå!Y229&gt;Tidigare_värde!Y229,-1,1),IF(pivå!Y229&lt;Tidigare_värde!Y229,-1,1))*((Tidigare_värde!Y229+1)/(Tidigare_värde!Y229+1))*((pivå!Y229+1)/(pivå!Y229+1))</f>
        <v>1</v>
      </c>
      <c r="AU230" s="153">
        <f>IF(Pilar!$B230=1,IF(pivå!Z229&gt;Tidigare_värde!Z229,-1,1),IF(pivå!Z229&lt;Tidigare_värde!Z229,-1,1))*((Tidigare_värde!Z229+1)/(Tidigare_värde!Z229+1))*((pivå!Z229+1)/(pivå!Z229+1))</f>
        <v>1</v>
      </c>
      <c r="AV230" s="153">
        <f>IF(Pilar!$B230=1,IF(pivå!AA229&gt;Tidigare_värde!AA229,-1,1),IF(pivå!AA229&lt;Tidigare_värde!AA229,-1,1))*((Tidigare_värde!AA229+1)/(Tidigare_värde!AA229+1))*((pivå!AA229+1)/(pivå!AA229+1))</f>
        <v>1</v>
      </c>
      <c r="AW230" s="153">
        <f>IF(Pilar!$B230=1,IF(pivå!AB229&gt;Tidigare_värde!AB229,-1,1),IF(pivå!AB229&lt;Tidigare_värde!AB229,-1,1))*((Tidigare_värde!AB229+1)/(Tidigare_värde!AB229+1))*((pivå!AB229+1)/(pivå!AB229+1))</f>
        <v>1</v>
      </c>
      <c r="AX230" s="153">
        <f>IF(Pilar!$B230=1,IF(pivå!AC229&gt;Tidigare_värde!AC229,-1,1),IF(pivå!AC229&lt;Tidigare_värde!AC229,-1,1))*((Tidigare_värde!AC229+1)/(Tidigare_värde!AC229+1))*((pivå!AC229+1)/(pivå!AC229+1))</f>
        <v>1</v>
      </c>
      <c r="AY230" s="153">
        <f>IF(Pilar!$B230=1,IF(pivå!AD229&gt;Tidigare_värde!AD229,-1,1),IF(pivå!AD229&lt;Tidigare_värde!AD229,-1,1))*((Tidigare_värde!AD229+1)/(Tidigare_värde!AD229+1))*((pivå!AD229+1)/(pivå!AD229+1))</f>
        <v>1</v>
      </c>
      <c r="AZ230" s="25"/>
      <c r="BA230" s="25"/>
      <c r="BB230" s="25"/>
      <c r="BC230" s="25"/>
      <c r="BD230" s="25"/>
      <c r="BE230" s="25"/>
      <c r="BF230" s="25"/>
      <c r="BG230" s="18" t="e">
        <f t="shared" si="31"/>
        <v>#DIV/0!</v>
      </c>
      <c r="BH230" s="18">
        <f t="shared" si="32"/>
        <v>17.722800199999998</v>
      </c>
      <c r="BI230" s="19">
        <f t="shared" si="37"/>
        <v>19.584916580000002</v>
      </c>
      <c r="BJ230" s="19">
        <f t="shared" si="33"/>
        <v>17.88403722</v>
      </c>
      <c r="BK230" s="20"/>
      <c r="BL230" s="20"/>
      <c r="BM230" s="21">
        <f t="shared" si="35"/>
        <v>22.55343749</v>
      </c>
      <c r="BN230" s="22">
        <f t="shared" si="36"/>
        <v>16.189879229999999</v>
      </c>
    </row>
    <row r="231" spans="1:66" ht="10.5" customHeight="1">
      <c r="A231" s="116">
        <f t="shared" si="34"/>
        <v>22.191798720476193</v>
      </c>
      <c r="B231" s="105">
        <f>pivå!I230</f>
        <v>1</v>
      </c>
      <c r="C231" s="120" t="str">
        <f>pivå!G230</f>
        <v>(tom)</v>
      </c>
      <c r="D231" s="103">
        <f>pivå!C230</f>
        <v>0</v>
      </c>
      <c r="E231" s="112">
        <f>pivå!D230</f>
        <v>0</v>
      </c>
      <c r="F231" s="15" t="str">
        <f>pivå!F230</f>
        <v>Förekomst av antibiotikabehandling</v>
      </c>
      <c r="G231" s="31">
        <f>pivå!AE230</f>
        <v>23.37598745</v>
      </c>
      <c r="H231" s="16">
        <f>pivå!J230</f>
        <v>26.169066449999999</v>
      </c>
      <c r="I231" s="16">
        <f>pivå!K230</f>
        <v>22.05728671</v>
      </c>
      <c r="J231" s="16">
        <f>pivå!L230</f>
        <v>22.313623060000001</v>
      </c>
      <c r="K231" s="16">
        <f>pivå!M230</f>
        <v>21.178311000000001</v>
      </c>
      <c r="L231" s="16">
        <f>pivå!N230</f>
        <v>20.70654618</v>
      </c>
      <c r="M231" s="16">
        <f>pivå!O230</f>
        <v>23.154146520000001</v>
      </c>
      <c r="N231" s="16">
        <f>pivå!P230</f>
        <v>23.035167659999999</v>
      </c>
      <c r="O231" s="16">
        <f>pivå!Q230</f>
        <v>23.382805130000001</v>
      </c>
      <c r="P231" s="16">
        <f>pivå!R230</f>
        <v>23.79253971</v>
      </c>
      <c r="Q231" s="16">
        <f>pivå!S230</f>
        <v>24.454102070000001</v>
      </c>
      <c r="R231" s="16">
        <f>pivå!T230</f>
        <v>24.74096243</v>
      </c>
      <c r="S231" s="16">
        <f>pivå!U230</f>
        <v>24.217655430000001</v>
      </c>
      <c r="T231" s="16">
        <f>pivå!V230</f>
        <v>20.8327992</v>
      </c>
      <c r="U231" s="16">
        <f>pivå!W230</f>
        <v>20.829282989999999</v>
      </c>
      <c r="V231" s="16">
        <f>pivå!X230</f>
        <v>22.86300894</v>
      </c>
      <c r="W231" s="16">
        <f>pivå!Y230</f>
        <v>19.921579009999999</v>
      </c>
      <c r="X231" s="16">
        <f>pivå!Z230</f>
        <v>20.680663150000001</v>
      </c>
      <c r="Y231" s="16">
        <f>pivå!AA230</f>
        <v>21.69875704</v>
      </c>
      <c r="Z231" s="16">
        <f>pivå!AB230</f>
        <v>20.236940740000001</v>
      </c>
      <c r="AA231" s="16">
        <f>pivå!AC230</f>
        <v>18.815503629999998</v>
      </c>
      <c r="AB231" s="136">
        <f>pivå!AD230</f>
        <v>20.947026080000001</v>
      </c>
      <c r="AC231" s="149"/>
      <c r="AD231" s="154">
        <f>IF(Pilar!$B231=1,IF(pivå!AE230&gt;Tidigare_värde!AE230,-1,1),IF(pivå!AE230&lt;Tidigare_värde!AE230,-1,1))*((Tidigare_värde!AE230+1)/(Tidigare_värde!AE230+1))*((pivå!AE230+1)/(pivå!AE230+1))</f>
        <v>1</v>
      </c>
      <c r="AE231" s="153">
        <f>IF(Pilar!$B231=1,IF(pivå!J230&gt;Tidigare_värde!J230,-1,1),IF(pivå!J230&lt;Tidigare_värde!J230,-1,1))*((Tidigare_värde!J230+1)/(Tidigare_värde!J230+1))*((pivå!J230+1)/(pivå!J230+1))</f>
        <v>1</v>
      </c>
      <c r="AF231" s="153">
        <f>IF(Pilar!$B231=1,IF(pivå!K230&gt;Tidigare_värde!K230,-1,1),IF(pivå!K230&lt;Tidigare_värde!K230,-1,1))*((Tidigare_värde!K230+1)/(Tidigare_värde!K230+1))*((pivå!K230+1)/(pivå!K230+1))</f>
        <v>1</v>
      </c>
      <c r="AG231" s="153">
        <f>IF(Pilar!$B231=1,IF(pivå!L230&gt;Tidigare_värde!L230,-1,1),IF(pivå!L230&lt;Tidigare_värde!L230,-1,1))*((Tidigare_värde!L230+1)/(Tidigare_värde!L230+1))*((pivå!L230+1)/(pivå!L230+1))</f>
        <v>-1</v>
      </c>
      <c r="AH231" s="153">
        <f>IF(Pilar!$B231=1,IF(pivå!M230&gt;Tidigare_värde!M230,-1,1),IF(pivå!M230&lt;Tidigare_värde!M230,-1,1))*((Tidigare_värde!M230+1)/(Tidigare_värde!M230+1))*((pivå!M230+1)/(pivå!M230+1))</f>
        <v>1</v>
      </c>
      <c r="AI231" s="153">
        <f>IF(Pilar!$B231=1,IF(pivå!N230&gt;Tidigare_värde!N230,-1,1),IF(pivå!N230&lt;Tidigare_värde!N230,-1,1))*((Tidigare_värde!N230+1)/(Tidigare_värde!N230+1))*((pivå!N230+1)/(pivå!N230+1))</f>
        <v>1</v>
      </c>
      <c r="AJ231" s="153">
        <f>IF(Pilar!$B231=1,IF(pivå!O230&gt;Tidigare_värde!O230,-1,1),IF(pivå!O230&lt;Tidigare_värde!O230,-1,1))*((Tidigare_värde!O230+1)/(Tidigare_värde!O230+1))*((pivå!O230+1)/(pivå!O230+1))</f>
        <v>1</v>
      </c>
      <c r="AK231" s="153">
        <f>IF(Pilar!$B231=1,IF(pivå!P230&gt;Tidigare_värde!P230,-1,1),IF(pivå!P230&lt;Tidigare_värde!P230,-1,1))*((Tidigare_värde!P230+1)/(Tidigare_värde!P230+1))*((pivå!P230+1)/(pivå!P230+1))</f>
        <v>1</v>
      </c>
      <c r="AL231" s="153">
        <f>IF(Pilar!$B231=1,IF(pivå!Q230&gt;Tidigare_värde!Q230,-1,1),IF(pivå!Q230&lt;Tidigare_värde!Q230,-1,1))*((Tidigare_värde!Q230+1)/(Tidigare_värde!Q230+1))*((pivå!Q230+1)/(pivå!Q230+1))</f>
        <v>1</v>
      </c>
      <c r="AM231" s="153">
        <f>IF(Pilar!$B231=1,IF(pivå!R230&gt;Tidigare_värde!R230,-1,1),IF(pivå!R230&lt;Tidigare_värde!R230,-1,1))*((Tidigare_värde!R230+1)/(Tidigare_värde!R230+1))*((pivå!R230+1)/(pivå!R230+1))</f>
        <v>1</v>
      </c>
      <c r="AN231" s="153">
        <f>IF(Pilar!$B231=1,IF(pivå!S230&gt;Tidigare_värde!S230,-1,1),IF(pivå!S230&lt;Tidigare_värde!S230,-1,1))*((Tidigare_värde!S230+1)/(Tidigare_värde!S230+1))*((pivå!S230+1)/(pivå!S230+1))</f>
        <v>1</v>
      </c>
      <c r="AO231" s="153">
        <f>IF(Pilar!$B231=1,IF(pivå!T230&gt;Tidigare_värde!T230,-1,1),IF(pivå!T230&lt;Tidigare_värde!T230,-1,1))*((Tidigare_värde!T230+1)/(Tidigare_värde!T230+1))*((pivå!T230+1)/(pivå!T230+1))</f>
        <v>1</v>
      </c>
      <c r="AP231" s="153">
        <f>IF(Pilar!$B231=1,IF(pivå!U230&gt;Tidigare_värde!U230,-1,1),IF(pivå!U230&lt;Tidigare_värde!U230,-1,1))*((Tidigare_värde!U230+1)/(Tidigare_värde!U230+1))*((pivå!U230+1)/(pivå!U230+1))</f>
        <v>1</v>
      </c>
      <c r="AQ231" s="153">
        <f>IF(Pilar!$B231=1,IF(pivå!V230&gt;Tidigare_värde!V230,-1,1),IF(pivå!V230&lt;Tidigare_värde!V230,-1,1))*((Tidigare_värde!V230+1)/(Tidigare_värde!V230+1))*((pivå!V230+1)/(pivå!V230+1))</f>
        <v>1</v>
      </c>
      <c r="AR231" s="153">
        <f>IF(Pilar!$B231=1,IF(pivå!W230&gt;Tidigare_värde!W230,-1,1),IF(pivå!W230&lt;Tidigare_värde!W230,-1,1))*((Tidigare_värde!W230+1)/(Tidigare_värde!W230+1))*((pivå!W230+1)/(pivå!W230+1))</f>
        <v>1</v>
      </c>
      <c r="AS231" s="153">
        <f>IF(Pilar!$B231=1,IF(pivå!X230&gt;Tidigare_värde!X230,-1,1),IF(pivå!X230&lt;Tidigare_värde!X230,-1,1))*((Tidigare_värde!X230+1)/(Tidigare_värde!X230+1))*((pivå!X230+1)/(pivå!X230+1))</f>
        <v>1</v>
      </c>
      <c r="AT231" s="153">
        <f>IF(Pilar!$B231=1,IF(pivå!Y230&gt;Tidigare_värde!Y230,-1,1),IF(pivå!Y230&lt;Tidigare_värde!Y230,-1,1))*((Tidigare_värde!Y230+1)/(Tidigare_värde!Y230+1))*((pivå!Y230+1)/(pivå!Y230+1))</f>
        <v>1</v>
      </c>
      <c r="AU231" s="153">
        <f>IF(Pilar!$B231=1,IF(pivå!Z230&gt;Tidigare_värde!Z230,-1,1),IF(pivå!Z230&lt;Tidigare_värde!Z230,-1,1))*((Tidigare_värde!Z230+1)/(Tidigare_värde!Z230+1))*((pivå!Z230+1)/(pivå!Z230+1))</f>
        <v>1</v>
      </c>
      <c r="AV231" s="153">
        <f>IF(Pilar!$B231=1,IF(pivå!AA230&gt;Tidigare_värde!AA230,-1,1),IF(pivå!AA230&lt;Tidigare_värde!AA230,-1,1))*((Tidigare_värde!AA230+1)/(Tidigare_värde!AA230+1))*((pivå!AA230+1)/(pivå!AA230+1))</f>
        <v>1</v>
      </c>
      <c r="AW231" s="153">
        <f>IF(Pilar!$B231=1,IF(pivå!AB230&gt;Tidigare_värde!AB230,-1,1),IF(pivå!AB230&lt;Tidigare_värde!AB230,-1,1))*((Tidigare_värde!AB230+1)/(Tidigare_värde!AB230+1))*((pivå!AB230+1)/(pivå!AB230+1))</f>
        <v>-1</v>
      </c>
      <c r="AX231" s="153">
        <f>IF(Pilar!$B231=1,IF(pivå!AC230&gt;Tidigare_värde!AC230,-1,1),IF(pivå!AC230&lt;Tidigare_värde!AC230,-1,1))*((Tidigare_värde!AC230+1)/(Tidigare_värde!AC230+1))*((pivå!AC230+1)/(pivå!AC230+1))</f>
        <v>1</v>
      </c>
      <c r="AY231" s="153">
        <f>IF(Pilar!$B231=1,IF(pivå!AD230&gt;Tidigare_värde!AD230,-1,1),IF(pivå!AD230&lt;Tidigare_värde!AD230,-1,1))*((Tidigare_värde!AD230+1)/(Tidigare_värde!AD230+1))*((pivå!AD230+1)/(pivå!AD230+1))</f>
        <v>1</v>
      </c>
      <c r="AZ231" s="25"/>
      <c r="BA231" s="25"/>
      <c r="BB231" s="25"/>
      <c r="BC231" s="25"/>
      <c r="BD231" s="25"/>
      <c r="BE231" s="25"/>
      <c r="BF231" s="25"/>
      <c r="BG231" s="18" t="e">
        <f t="shared" si="31"/>
        <v>#DIV/0!</v>
      </c>
      <c r="BH231" s="18">
        <f t="shared" si="32"/>
        <v>20.8327992</v>
      </c>
      <c r="BI231" s="19">
        <f t="shared" si="37"/>
        <v>23.035167659999999</v>
      </c>
      <c r="BJ231" s="19">
        <f t="shared" si="33"/>
        <v>20.947026080000001</v>
      </c>
      <c r="BK231" s="20"/>
      <c r="BL231" s="20"/>
      <c r="BM231" s="21">
        <f t="shared" si="35"/>
        <v>26.169066449999999</v>
      </c>
      <c r="BN231" s="22">
        <f t="shared" si="36"/>
        <v>18.815503629999998</v>
      </c>
    </row>
    <row r="232" spans="1:66" ht="10.5" customHeight="1">
      <c r="A232" s="116">
        <f t="shared" si="34"/>
        <v>75.017506338571437</v>
      </c>
      <c r="B232" s="105">
        <f>pivå!I231</f>
        <v>0</v>
      </c>
      <c r="C232" s="120" t="str">
        <f>pivå!G231</f>
        <v>(tom)</v>
      </c>
      <c r="D232" s="103">
        <f>pivå!C231</f>
        <v>0</v>
      </c>
      <c r="E232" s="112">
        <f>pivå!D231</f>
        <v>118</v>
      </c>
      <c r="F232" s="15" t="str">
        <f>pivå!F231</f>
        <v>Penicillin V vid behandling av barn med luftvägsantibiotika. Flickor</v>
      </c>
      <c r="G232" s="31">
        <f>pivå!AE231</f>
        <v>72.000855119999997</v>
      </c>
      <c r="H232" s="16">
        <f>pivå!J231</f>
        <v>64.585674659999995</v>
      </c>
      <c r="I232" s="16">
        <f>pivå!K231</f>
        <v>74.894150519999997</v>
      </c>
      <c r="J232" s="16">
        <f>pivå!L231</f>
        <v>76.368122819999996</v>
      </c>
      <c r="K232" s="16">
        <f>pivå!M231</f>
        <v>79.786737500000001</v>
      </c>
      <c r="L232" s="16">
        <f>pivå!N231</f>
        <v>78.537548760000007</v>
      </c>
      <c r="M232" s="16">
        <f>pivå!O231</f>
        <v>65.489215599999994</v>
      </c>
      <c r="N232" s="16">
        <f>pivå!P231</f>
        <v>75.785430210000001</v>
      </c>
      <c r="O232" s="16">
        <f>pivå!Q231</f>
        <v>62.851647370000002</v>
      </c>
      <c r="P232" s="16">
        <f>pivå!R231</f>
        <v>71.928904549999999</v>
      </c>
      <c r="Q232" s="16">
        <f>pivå!S231</f>
        <v>75.679540729999999</v>
      </c>
      <c r="R232" s="16">
        <f>pivå!T231</f>
        <v>67.855926240000002</v>
      </c>
      <c r="S232" s="16">
        <f>pivå!U231</f>
        <v>71.029024480000004</v>
      </c>
      <c r="T232" s="16">
        <f>pivå!V231</f>
        <v>87.804460840000004</v>
      </c>
      <c r="U232" s="16">
        <f>pivå!W231</f>
        <v>79.068129249999998</v>
      </c>
      <c r="V232" s="16">
        <f>pivå!X231</f>
        <v>79.11402769</v>
      </c>
      <c r="W232" s="16">
        <f>pivå!Y231</f>
        <v>80.695811590000005</v>
      </c>
      <c r="X232" s="16">
        <f>pivå!Z231</f>
        <v>75.853114110000007</v>
      </c>
      <c r="Y232" s="16">
        <f>pivå!AA231</f>
        <v>73.570233880000004</v>
      </c>
      <c r="Z232" s="16">
        <f>pivå!AB231</f>
        <v>80.444365910000002</v>
      </c>
      <c r="AA232" s="16">
        <f>pivå!AC231</f>
        <v>75.349851549999997</v>
      </c>
      <c r="AB232" s="136">
        <f>pivå!AD231</f>
        <v>78.675714850000006</v>
      </c>
      <c r="AC232" s="149"/>
      <c r="AD232" s="154">
        <f>IF(Pilar!$B232=1,IF(pivå!AE231&gt;Tidigare_värde!AE231,-1,1),IF(pivå!AE231&lt;Tidigare_värde!AE231,-1,1))*((Tidigare_värde!AE231+1)/(Tidigare_värde!AE231+1))*((pivå!AE231+1)/(pivå!AE231+1))</f>
        <v>1</v>
      </c>
      <c r="AE232" s="153">
        <f>IF(Pilar!$B232=1,IF(pivå!J231&gt;Tidigare_värde!J231,-1,1),IF(pivå!J231&lt;Tidigare_värde!J231,-1,1))*((Tidigare_värde!J231+1)/(Tidigare_värde!J231+1))*((pivå!J231+1)/(pivå!J231+1))</f>
        <v>1</v>
      </c>
      <c r="AF232" s="153">
        <f>IF(Pilar!$B232=1,IF(pivå!K231&gt;Tidigare_värde!K231,-1,1),IF(pivå!K231&lt;Tidigare_värde!K231,-1,1))*((Tidigare_värde!K231+1)/(Tidigare_värde!K231+1))*((pivå!K231+1)/(pivå!K231+1))</f>
        <v>1</v>
      </c>
      <c r="AG232" s="153">
        <f>IF(Pilar!$B232=1,IF(pivå!L231&gt;Tidigare_värde!L231,-1,1),IF(pivå!L231&lt;Tidigare_värde!L231,-1,1))*((Tidigare_värde!L231+1)/(Tidigare_värde!L231+1))*((pivå!L231+1)/(pivå!L231+1))</f>
        <v>1</v>
      </c>
      <c r="AH232" s="153">
        <f>IF(Pilar!$B232=1,IF(pivå!M231&gt;Tidigare_värde!M231,-1,1),IF(pivå!M231&lt;Tidigare_värde!M231,-1,1))*((Tidigare_värde!M231+1)/(Tidigare_värde!M231+1))*((pivå!M231+1)/(pivå!M231+1))</f>
        <v>1</v>
      </c>
      <c r="AI232" s="153">
        <f>IF(Pilar!$B232=1,IF(pivå!N231&gt;Tidigare_värde!N231,-1,1),IF(pivå!N231&lt;Tidigare_värde!N231,-1,1))*((Tidigare_värde!N231+1)/(Tidigare_värde!N231+1))*((pivå!N231+1)/(pivå!N231+1))</f>
        <v>1</v>
      </c>
      <c r="AJ232" s="153">
        <f>IF(Pilar!$B232=1,IF(pivå!O231&gt;Tidigare_värde!O231,-1,1),IF(pivå!O231&lt;Tidigare_värde!O231,-1,1))*((Tidigare_värde!O231+1)/(Tidigare_värde!O231+1))*((pivå!O231+1)/(pivå!O231+1))</f>
        <v>1</v>
      </c>
      <c r="AK232" s="153">
        <f>IF(Pilar!$B232=1,IF(pivå!P231&gt;Tidigare_värde!P231,-1,1),IF(pivå!P231&lt;Tidigare_värde!P231,-1,1))*((Tidigare_värde!P231+1)/(Tidigare_värde!P231+1))*((pivå!P231+1)/(pivå!P231+1))</f>
        <v>1</v>
      </c>
      <c r="AL232" s="153">
        <f>IF(Pilar!$B232=1,IF(pivå!Q231&gt;Tidigare_värde!Q231,-1,1),IF(pivå!Q231&lt;Tidigare_värde!Q231,-1,1))*((Tidigare_värde!Q231+1)/(Tidigare_värde!Q231+1))*((pivå!Q231+1)/(pivå!Q231+1))</f>
        <v>-1</v>
      </c>
      <c r="AM232" s="153">
        <f>IF(Pilar!$B232=1,IF(pivå!R231&gt;Tidigare_värde!R231,-1,1),IF(pivå!R231&lt;Tidigare_värde!R231,-1,1))*((Tidigare_värde!R231+1)/(Tidigare_värde!R231+1))*((pivå!R231+1)/(pivå!R231+1))</f>
        <v>-1</v>
      </c>
      <c r="AN232" s="153">
        <f>IF(Pilar!$B232=1,IF(pivå!S231&gt;Tidigare_värde!S231,-1,1),IF(pivå!S231&lt;Tidigare_värde!S231,-1,1))*((Tidigare_värde!S231+1)/(Tidigare_värde!S231+1))*((pivå!S231+1)/(pivå!S231+1))</f>
        <v>1</v>
      </c>
      <c r="AO232" s="153">
        <f>IF(Pilar!$B232=1,IF(pivå!T231&gt;Tidigare_värde!T231,-1,1),IF(pivå!T231&lt;Tidigare_värde!T231,-1,1))*((Tidigare_värde!T231+1)/(Tidigare_värde!T231+1))*((pivå!T231+1)/(pivå!T231+1))</f>
        <v>1</v>
      </c>
      <c r="AP232" s="153">
        <f>IF(Pilar!$B232=1,IF(pivå!U231&gt;Tidigare_värde!U231,-1,1),IF(pivå!U231&lt;Tidigare_värde!U231,-1,1))*((Tidigare_värde!U231+1)/(Tidigare_värde!U231+1))*((pivå!U231+1)/(pivå!U231+1))</f>
        <v>1</v>
      </c>
      <c r="AQ232" s="153">
        <f>IF(Pilar!$B232=1,IF(pivå!V231&gt;Tidigare_värde!V231,-1,1),IF(pivå!V231&lt;Tidigare_värde!V231,-1,1))*((Tidigare_värde!V231+1)/(Tidigare_värde!V231+1))*((pivå!V231+1)/(pivå!V231+1))</f>
        <v>1</v>
      </c>
      <c r="AR232" s="153">
        <f>IF(Pilar!$B232=1,IF(pivå!W231&gt;Tidigare_värde!W231,-1,1),IF(pivå!W231&lt;Tidigare_värde!W231,-1,1))*((Tidigare_värde!W231+1)/(Tidigare_värde!W231+1))*((pivå!W231+1)/(pivå!W231+1))</f>
        <v>1</v>
      </c>
      <c r="AS232" s="153">
        <f>IF(Pilar!$B232=1,IF(pivå!X231&gt;Tidigare_värde!X231,-1,1),IF(pivå!X231&lt;Tidigare_värde!X231,-1,1))*((Tidigare_värde!X231+1)/(Tidigare_värde!X231+1))*((pivå!X231+1)/(pivå!X231+1))</f>
        <v>1</v>
      </c>
      <c r="AT232" s="153">
        <f>IF(Pilar!$B232=1,IF(pivå!Y231&gt;Tidigare_värde!Y231,-1,1),IF(pivå!Y231&lt;Tidigare_värde!Y231,-1,1))*((Tidigare_värde!Y231+1)/(Tidigare_värde!Y231+1))*((pivå!Y231+1)/(pivå!Y231+1))</f>
        <v>1</v>
      </c>
      <c r="AU232" s="153">
        <f>IF(Pilar!$B232=1,IF(pivå!Z231&gt;Tidigare_värde!Z231,-1,1),IF(pivå!Z231&lt;Tidigare_värde!Z231,-1,1))*((Tidigare_värde!Z231+1)/(Tidigare_värde!Z231+1))*((pivå!Z231+1)/(pivå!Z231+1))</f>
        <v>1</v>
      </c>
      <c r="AV232" s="153">
        <f>IF(Pilar!$B232=1,IF(pivå!AA231&gt;Tidigare_värde!AA231,-1,1),IF(pivå!AA231&lt;Tidigare_värde!AA231,-1,1))*((Tidigare_värde!AA231+1)/(Tidigare_värde!AA231+1))*((pivå!AA231+1)/(pivå!AA231+1))</f>
        <v>1</v>
      </c>
      <c r="AW232" s="153">
        <f>IF(Pilar!$B232=1,IF(pivå!AB231&gt;Tidigare_värde!AB231,-1,1),IF(pivå!AB231&lt;Tidigare_värde!AB231,-1,1))*((Tidigare_värde!AB231+1)/(Tidigare_värde!AB231+1))*((pivå!AB231+1)/(pivå!AB231+1))</f>
        <v>1</v>
      </c>
      <c r="AX232" s="153">
        <f>IF(Pilar!$B232=1,IF(pivå!AC231&gt;Tidigare_värde!AC231,-1,1),IF(pivå!AC231&lt;Tidigare_värde!AC231,-1,1))*((Tidigare_värde!AC231+1)/(Tidigare_värde!AC231+1))*((pivå!AC231+1)/(pivå!AC231+1))</f>
        <v>1</v>
      </c>
      <c r="AY232" s="153">
        <f>IF(Pilar!$B232=1,IF(pivå!AD231&gt;Tidigare_värde!AD231,-1,1),IF(pivå!AD231&lt;Tidigare_värde!AD231,-1,1))*((Tidigare_värde!AD231+1)/(Tidigare_värde!AD231+1))*((pivå!AD231+1)/(pivå!AD231+1))</f>
        <v>1</v>
      </c>
      <c r="AZ232" s="25"/>
      <c r="BA232" s="25"/>
      <c r="BB232" s="25"/>
      <c r="BC232" s="25"/>
      <c r="BD232" s="25"/>
      <c r="BE232" s="25"/>
      <c r="BF232" s="25"/>
      <c r="BG232" s="18">
        <f t="shared" si="31"/>
        <v>78.675714850000006</v>
      </c>
      <c r="BH232" s="18" t="e">
        <f t="shared" si="32"/>
        <v>#DIV/0!</v>
      </c>
      <c r="BI232" s="19">
        <f t="shared" si="37"/>
        <v>78.537548760000007</v>
      </c>
      <c r="BJ232" s="19">
        <f t="shared" si="33"/>
        <v>74.894150519999997</v>
      </c>
      <c r="BK232" s="20"/>
      <c r="BL232" s="20"/>
      <c r="BM232" s="21">
        <f t="shared" si="35"/>
        <v>87.804460840000004</v>
      </c>
      <c r="BN232" s="22">
        <f t="shared" si="36"/>
        <v>62.851647370000002</v>
      </c>
    </row>
    <row r="233" spans="1:66" ht="10.5" customHeight="1">
      <c r="A233" s="116">
        <f t="shared" si="34"/>
        <v>76.578389356666662</v>
      </c>
      <c r="B233" s="105">
        <f>pivå!I232</f>
        <v>0</v>
      </c>
      <c r="C233" s="120" t="str">
        <f>pivå!G232</f>
        <v>(tom)</v>
      </c>
      <c r="D233" s="103">
        <f>pivå!C232</f>
        <v>0</v>
      </c>
      <c r="E233" s="112">
        <f>pivå!D232</f>
        <v>0</v>
      </c>
      <c r="F233" s="15" t="str">
        <f>pivå!F232</f>
        <v>Penicillin V vid behandling av barn med luftvägsantibiotika. Pojkar</v>
      </c>
      <c r="G233" s="31">
        <f>pivå!AE232</f>
        <v>73.649686950000003</v>
      </c>
      <c r="H233" s="16">
        <f>pivå!J232</f>
        <v>66.277116320000005</v>
      </c>
      <c r="I233" s="16">
        <f>pivå!K232</f>
        <v>76.626039590000005</v>
      </c>
      <c r="J233" s="16">
        <f>pivå!L232</f>
        <v>77.04647027</v>
      </c>
      <c r="K233" s="16">
        <f>pivå!M232</f>
        <v>79.633938850000007</v>
      </c>
      <c r="L233" s="16">
        <f>pivå!N232</f>
        <v>80.247377470000004</v>
      </c>
      <c r="M233" s="16">
        <f>pivå!O232</f>
        <v>68.27559728</v>
      </c>
      <c r="N233" s="16">
        <f>pivå!P232</f>
        <v>77.595775720000006</v>
      </c>
      <c r="O233" s="16">
        <f>pivå!Q232</f>
        <v>68.904484120000006</v>
      </c>
      <c r="P233" s="16">
        <f>pivå!R232</f>
        <v>73.857397309999996</v>
      </c>
      <c r="Q233" s="16">
        <f>pivå!S232</f>
        <v>77.874814670000006</v>
      </c>
      <c r="R233" s="16">
        <f>pivå!T232</f>
        <v>70.409124520000006</v>
      </c>
      <c r="S233" s="16">
        <f>pivå!U232</f>
        <v>72.809505060000006</v>
      </c>
      <c r="T233" s="16">
        <f>pivå!V232</f>
        <v>87.728738300000003</v>
      </c>
      <c r="U233" s="16">
        <f>pivå!W232</f>
        <v>77.799890129999994</v>
      </c>
      <c r="V233" s="16">
        <f>pivå!X232</f>
        <v>79.261340419999996</v>
      </c>
      <c r="W233" s="16">
        <f>pivå!Y232</f>
        <v>82.268260409999996</v>
      </c>
      <c r="X233" s="16">
        <f>pivå!Z232</f>
        <v>79.383028109999998</v>
      </c>
      <c r="Y233" s="16">
        <f>pivå!AA232</f>
        <v>74.791265339999995</v>
      </c>
      <c r="Z233" s="16">
        <f>pivå!AB232</f>
        <v>81.357995270000004</v>
      </c>
      <c r="AA233" s="16">
        <f>pivå!AC232</f>
        <v>76.742111100000002</v>
      </c>
      <c r="AB233" s="136">
        <f>pivå!AD232</f>
        <v>79.255906229999994</v>
      </c>
      <c r="AC233" s="149"/>
      <c r="AD233" s="154">
        <f>IF(Pilar!$B233=1,IF(pivå!AE232&gt;Tidigare_värde!AE232,-1,1),IF(pivå!AE232&lt;Tidigare_värde!AE232,-1,1))*((Tidigare_värde!AE232+1)/(Tidigare_värde!AE232+1))*((pivå!AE232+1)/(pivå!AE232+1))</f>
        <v>1</v>
      </c>
      <c r="AE233" s="153">
        <f>IF(Pilar!$B233=1,IF(pivå!J232&gt;Tidigare_värde!J232,-1,1),IF(pivå!J232&lt;Tidigare_värde!J232,-1,1))*((Tidigare_värde!J232+1)/(Tidigare_värde!J232+1))*((pivå!J232+1)/(pivå!J232+1))</f>
        <v>1</v>
      </c>
      <c r="AF233" s="153">
        <f>IF(Pilar!$B233=1,IF(pivå!K232&gt;Tidigare_värde!K232,-1,1),IF(pivå!K232&lt;Tidigare_värde!K232,-1,1))*((Tidigare_värde!K232+1)/(Tidigare_värde!K232+1))*((pivå!K232+1)/(pivå!K232+1))</f>
        <v>1</v>
      </c>
      <c r="AG233" s="153">
        <f>IF(Pilar!$B233=1,IF(pivå!L232&gt;Tidigare_värde!L232,-1,1),IF(pivå!L232&lt;Tidigare_värde!L232,-1,1))*((Tidigare_värde!L232+1)/(Tidigare_värde!L232+1))*((pivå!L232+1)/(pivå!L232+1))</f>
        <v>1</v>
      </c>
      <c r="AH233" s="153">
        <f>IF(Pilar!$B233=1,IF(pivå!M232&gt;Tidigare_värde!M232,-1,1),IF(pivå!M232&lt;Tidigare_värde!M232,-1,1))*((Tidigare_värde!M232+1)/(Tidigare_värde!M232+1))*((pivå!M232+1)/(pivå!M232+1))</f>
        <v>1</v>
      </c>
      <c r="AI233" s="153">
        <f>IF(Pilar!$B233=1,IF(pivå!N232&gt;Tidigare_värde!N232,-1,1),IF(pivå!N232&lt;Tidigare_värde!N232,-1,1))*((Tidigare_värde!N232+1)/(Tidigare_värde!N232+1))*((pivå!N232+1)/(pivå!N232+1))</f>
        <v>1</v>
      </c>
      <c r="AJ233" s="153">
        <f>IF(Pilar!$B233=1,IF(pivå!O232&gt;Tidigare_värde!O232,-1,1),IF(pivå!O232&lt;Tidigare_värde!O232,-1,1))*((Tidigare_värde!O232+1)/(Tidigare_värde!O232+1))*((pivå!O232+1)/(pivå!O232+1))</f>
        <v>1</v>
      </c>
      <c r="AK233" s="153">
        <f>IF(Pilar!$B233=1,IF(pivå!P232&gt;Tidigare_värde!P232,-1,1),IF(pivå!P232&lt;Tidigare_värde!P232,-1,1))*((Tidigare_värde!P232+1)/(Tidigare_värde!P232+1))*((pivå!P232+1)/(pivå!P232+1))</f>
        <v>1</v>
      </c>
      <c r="AL233" s="153">
        <f>IF(Pilar!$B233=1,IF(pivå!Q232&gt;Tidigare_värde!Q232,-1,1),IF(pivå!Q232&lt;Tidigare_värde!Q232,-1,1))*((Tidigare_värde!Q232+1)/(Tidigare_värde!Q232+1))*((pivå!Q232+1)/(pivå!Q232+1))</f>
        <v>1</v>
      </c>
      <c r="AM233" s="153">
        <f>IF(Pilar!$B233=1,IF(pivå!R232&gt;Tidigare_värde!R232,-1,1),IF(pivå!R232&lt;Tidigare_värde!R232,-1,1))*((Tidigare_värde!R232+1)/(Tidigare_värde!R232+1))*((pivå!R232+1)/(pivå!R232+1))</f>
        <v>-1</v>
      </c>
      <c r="AN233" s="153">
        <f>IF(Pilar!$B233=1,IF(pivå!S232&gt;Tidigare_värde!S232,-1,1),IF(pivå!S232&lt;Tidigare_värde!S232,-1,1))*((Tidigare_värde!S232+1)/(Tidigare_värde!S232+1))*((pivå!S232+1)/(pivå!S232+1))</f>
        <v>1</v>
      </c>
      <c r="AO233" s="153">
        <f>IF(Pilar!$B233=1,IF(pivå!T232&gt;Tidigare_värde!T232,-1,1),IF(pivå!T232&lt;Tidigare_värde!T232,-1,1))*((Tidigare_värde!T232+1)/(Tidigare_värde!T232+1))*((pivå!T232+1)/(pivå!T232+1))</f>
        <v>1</v>
      </c>
      <c r="AP233" s="153">
        <f>IF(Pilar!$B233=1,IF(pivå!U232&gt;Tidigare_värde!U232,-1,1),IF(pivå!U232&lt;Tidigare_värde!U232,-1,1))*((Tidigare_värde!U232+1)/(Tidigare_värde!U232+1))*((pivå!U232+1)/(pivå!U232+1))</f>
        <v>1</v>
      </c>
      <c r="AQ233" s="153">
        <f>IF(Pilar!$B233=1,IF(pivå!V232&gt;Tidigare_värde!V232,-1,1),IF(pivå!V232&lt;Tidigare_värde!V232,-1,1))*((Tidigare_värde!V232+1)/(Tidigare_värde!V232+1))*((pivå!V232+1)/(pivå!V232+1))</f>
        <v>1</v>
      </c>
      <c r="AR233" s="153">
        <f>IF(Pilar!$B233=1,IF(pivå!W232&gt;Tidigare_värde!W232,-1,1),IF(pivå!W232&lt;Tidigare_värde!W232,-1,1))*((Tidigare_värde!W232+1)/(Tidigare_värde!W232+1))*((pivå!W232+1)/(pivå!W232+1))</f>
        <v>1</v>
      </c>
      <c r="AS233" s="153">
        <f>IF(Pilar!$B233=1,IF(pivå!X232&gt;Tidigare_värde!X232,-1,1),IF(pivå!X232&lt;Tidigare_värde!X232,-1,1))*((Tidigare_värde!X232+1)/(Tidigare_värde!X232+1))*((pivå!X232+1)/(pivå!X232+1))</f>
        <v>1</v>
      </c>
      <c r="AT233" s="153">
        <f>IF(Pilar!$B233=1,IF(pivå!Y232&gt;Tidigare_värde!Y232,-1,1),IF(pivå!Y232&lt;Tidigare_värde!Y232,-1,1))*((Tidigare_värde!Y232+1)/(Tidigare_värde!Y232+1))*((pivå!Y232+1)/(pivå!Y232+1))</f>
        <v>1</v>
      </c>
      <c r="AU233" s="153">
        <f>IF(Pilar!$B233=1,IF(pivå!Z232&gt;Tidigare_värde!Z232,-1,1),IF(pivå!Z232&lt;Tidigare_värde!Z232,-1,1))*((Tidigare_värde!Z232+1)/(Tidigare_värde!Z232+1))*((pivå!Z232+1)/(pivå!Z232+1))</f>
        <v>1</v>
      </c>
      <c r="AV233" s="153">
        <f>IF(Pilar!$B233=1,IF(pivå!AA232&gt;Tidigare_värde!AA232,-1,1),IF(pivå!AA232&lt;Tidigare_värde!AA232,-1,1))*((Tidigare_värde!AA232+1)/(Tidigare_värde!AA232+1))*((pivå!AA232+1)/(pivå!AA232+1))</f>
        <v>1</v>
      </c>
      <c r="AW233" s="153">
        <f>IF(Pilar!$B233=1,IF(pivå!AB232&gt;Tidigare_värde!AB232,-1,1),IF(pivå!AB232&lt;Tidigare_värde!AB232,-1,1))*((Tidigare_värde!AB232+1)/(Tidigare_värde!AB232+1))*((pivå!AB232+1)/(pivå!AB232+1))</f>
        <v>1</v>
      </c>
      <c r="AX233" s="153">
        <f>IF(Pilar!$B233=1,IF(pivå!AC232&gt;Tidigare_värde!AC232,-1,1),IF(pivå!AC232&lt;Tidigare_värde!AC232,-1,1))*((Tidigare_värde!AC232+1)/(Tidigare_värde!AC232+1))*((pivå!AC232+1)/(pivå!AC232+1))</f>
        <v>1</v>
      </c>
      <c r="AY233" s="153">
        <f>IF(Pilar!$B233=1,IF(pivå!AD232&gt;Tidigare_värde!AD232,-1,1),IF(pivå!AD232&lt;Tidigare_värde!AD232,-1,1))*((Tidigare_värde!AD232+1)/(Tidigare_värde!AD232+1))*((pivå!AD232+1)/(pivå!AD232+1))</f>
        <v>1</v>
      </c>
      <c r="AZ233" s="25"/>
      <c r="BA233" s="25"/>
      <c r="BB233" s="25"/>
      <c r="BC233" s="25"/>
      <c r="BD233" s="25"/>
      <c r="BE233" s="25"/>
      <c r="BF233" s="25"/>
      <c r="BG233" s="18">
        <f t="shared" si="31"/>
        <v>79.261340419999996</v>
      </c>
      <c r="BH233" s="18" t="e">
        <f t="shared" si="32"/>
        <v>#DIV/0!</v>
      </c>
      <c r="BI233" s="19">
        <f t="shared" si="37"/>
        <v>79.255906229999994</v>
      </c>
      <c r="BJ233" s="19">
        <f t="shared" si="33"/>
        <v>76.626039590000005</v>
      </c>
      <c r="BK233" s="20"/>
      <c r="BL233" s="20"/>
      <c r="BM233" s="21">
        <f t="shared" si="35"/>
        <v>87.728738300000003</v>
      </c>
      <c r="BN233" s="22">
        <f t="shared" si="36"/>
        <v>66.277116320000005</v>
      </c>
    </row>
    <row r="234" spans="1:66" ht="10.5" customHeight="1">
      <c r="A234" s="116">
        <f t="shared" si="34"/>
        <v>75.836089241904759</v>
      </c>
      <c r="B234" s="105">
        <f>pivå!I233</f>
        <v>0</v>
      </c>
      <c r="C234" s="120" t="str">
        <f>pivå!G233</f>
        <v>(tom)</v>
      </c>
      <c r="D234" s="103">
        <f>pivå!C233</f>
        <v>0</v>
      </c>
      <c r="E234" s="112">
        <f>pivå!D233</f>
        <v>0</v>
      </c>
      <c r="F234" s="15" t="str">
        <f>pivå!F233</f>
        <v>Penicillin V vid behandling av barn med luftvägsantibiotika</v>
      </c>
      <c r="G234" s="31">
        <f>pivå!AE233</f>
        <v>72.869806130000001</v>
      </c>
      <c r="H234" s="16">
        <f>pivå!J233</f>
        <v>65.470363750000004</v>
      </c>
      <c r="I234" s="16">
        <f>pivå!K233</f>
        <v>75.807010980000001</v>
      </c>
      <c r="J234" s="16">
        <f>pivå!L233</f>
        <v>76.739994100000004</v>
      </c>
      <c r="K234" s="16">
        <f>pivå!M233</f>
        <v>79.686684679999999</v>
      </c>
      <c r="L234" s="16">
        <f>pivå!N233</f>
        <v>79.484918829999998</v>
      </c>
      <c r="M234" s="16">
        <f>pivå!O233</f>
        <v>66.927974829999997</v>
      </c>
      <c r="N234" s="16">
        <f>pivå!P233</f>
        <v>76.737631480000005</v>
      </c>
      <c r="O234" s="16">
        <f>pivå!Q233</f>
        <v>65.966924449999993</v>
      </c>
      <c r="P234" s="16">
        <f>pivå!R233</f>
        <v>72.961649480000005</v>
      </c>
      <c r="Q234" s="16">
        <f>pivå!S233</f>
        <v>76.821980679999996</v>
      </c>
      <c r="R234" s="16">
        <f>pivå!T233</f>
        <v>69.181843760000007</v>
      </c>
      <c r="S234" s="16">
        <f>pivå!U233</f>
        <v>71.976254650000001</v>
      </c>
      <c r="T234" s="16">
        <f>pivå!V233</f>
        <v>87.768416259999995</v>
      </c>
      <c r="U234" s="16">
        <f>pivå!W233</f>
        <v>78.424123210000005</v>
      </c>
      <c r="V234" s="16">
        <f>pivå!X233</f>
        <v>79.180548729999998</v>
      </c>
      <c r="W234" s="16">
        <f>pivå!Y233</f>
        <v>81.566070839999995</v>
      </c>
      <c r="X234" s="16">
        <f>pivå!Z233</f>
        <v>77.714561250000003</v>
      </c>
      <c r="Y234" s="16">
        <f>pivå!AA233</f>
        <v>74.193515970000007</v>
      </c>
      <c r="Z234" s="16">
        <f>pivå!AB233</f>
        <v>80.844435559999994</v>
      </c>
      <c r="AA234" s="16">
        <f>pivå!AC233</f>
        <v>76.117973180000007</v>
      </c>
      <c r="AB234" s="136">
        <f>pivå!AD233</f>
        <v>78.984997410000005</v>
      </c>
      <c r="AC234" s="149"/>
      <c r="AD234" s="154">
        <f>IF(Pilar!$B234=1,IF(pivå!AE233&gt;Tidigare_värde!AE233,-1,1),IF(pivå!AE233&lt;Tidigare_värde!AE233,-1,1))*((Tidigare_värde!AE233+1)/(Tidigare_värde!AE233+1))*((pivå!AE233+1)/(pivå!AE233+1))</f>
        <v>1</v>
      </c>
      <c r="AE234" s="153">
        <f>IF(Pilar!$B234=1,IF(pivå!J233&gt;Tidigare_värde!J233,-1,1),IF(pivå!J233&lt;Tidigare_värde!J233,-1,1))*((Tidigare_värde!J233+1)/(Tidigare_värde!J233+1))*((pivå!J233+1)/(pivå!J233+1))</f>
        <v>1</v>
      </c>
      <c r="AF234" s="153">
        <f>IF(Pilar!$B234=1,IF(pivå!K233&gt;Tidigare_värde!K233,-1,1),IF(pivå!K233&lt;Tidigare_värde!K233,-1,1))*((Tidigare_värde!K233+1)/(Tidigare_värde!K233+1))*((pivå!K233+1)/(pivå!K233+1))</f>
        <v>1</v>
      </c>
      <c r="AG234" s="153">
        <f>IF(Pilar!$B234=1,IF(pivå!L233&gt;Tidigare_värde!L233,-1,1),IF(pivå!L233&lt;Tidigare_värde!L233,-1,1))*((Tidigare_värde!L233+1)/(Tidigare_värde!L233+1))*((pivå!L233+1)/(pivå!L233+1))</f>
        <v>1</v>
      </c>
      <c r="AH234" s="153">
        <f>IF(Pilar!$B234=1,IF(pivå!M233&gt;Tidigare_värde!M233,-1,1),IF(pivå!M233&lt;Tidigare_värde!M233,-1,1))*((Tidigare_värde!M233+1)/(Tidigare_värde!M233+1))*((pivå!M233+1)/(pivå!M233+1))</f>
        <v>1</v>
      </c>
      <c r="AI234" s="153">
        <f>IF(Pilar!$B234=1,IF(pivå!N233&gt;Tidigare_värde!N233,-1,1),IF(pivå!N233&lt;Tidigare_värde!N233,-1,1))*((Tidigare_värde!N233+1)/(Tidigare_värde!N233+1))*((pivå!N233+1)/(pivå!N233+1))</f>
        <v>1</v>
      </c>
      <c r="AJ234" s="153">
        <f>IF(Pilar!$B234=1,IF(pivå!O233&gt;Tidigare_värde!O233,-1,1),IF(pivå!O233&lt;Tidigare_värde!O233,-1,1))*((Tidigare_värde!O233+1)/(Tidigare_värde!O233+1))*((pivå!O233+1)/(pivå!O233+1))</f>
        <v>1</v>
      </c>
      <c r="AK234" s="153">
        <f>IF(Pilar!$B234=1,IF(pivå!P233&gt;Tidigare_värde!P233,-1,1),IF(pivå!P233&lt;Tidigare_värde!P233,-1,1))*((Tidigare_värde!P233+1)/(Tidigare_värde!P233+1))*((pivå!P233+1)/(pivå!P233+1))</f>
        <v>1</v>
      </c>
      <c r="AL234" s="153">
        <f>IF(Pilar!$B234=1,IF(pivå!Q233&gt;Tidigare_värde!Q233,-1,1),IF(pivå!Q233&lt;Tidigare_värde!Q233,-1,1))*((Tidigare_värde!Q233+1)/(Tidigare_värde!Q233+1))*((pivå!Q233+1)/(pivå!Q233+1))</f>
        <v>1</v>
      </c>
      <c r="AM234" s="153">
        <f>IF(Pilar!$B234=1,IF(pivå!R233&gt;Tidigare_värde!R233,-1,1),IF(pivå!R233&lt;Tidigare_värde!R233,-1,1))*((Tidigare_värde!R233+1)/(Tidigare_värde!R233+1))*((pivå!R233+1)/(pivå!R233+1))</f>
        <v>-1</v>
      </c>
      <c r="AN234" s="153">
        <f>IF(Pilar!$B234=1,IF(pivå!S233&gt;Tidigare_värde!S233,-1,1),IF(pivå!S233&lt;Tidigare_värde!S233,-1,1))*((Tidigare_värde!S233+1)/(Tidigare_värde!S233+1))*((pivå!S233+1)/(pivå!S233+1))</f>
        <v>1</v>
      </c>
      <c r="AO234" s="153">
        <f>IF(Pilar!$B234=1,IF(pivå!T233&gt;Tidigare_värde!T233,-1,1),IF(pivå!T233&lt;Tidigare_värde!T233,-1,1))*((Tidigare_värde!T233+1)/(Tidigare_värde!T233+1))*((pivå!T233+1)/(pivå!T233+1))</f>
        <v>1</v>
      </c>
      <c r="AP234" s="153">
        <f>IF(Pilar!$B234=1,IF(pivå!U233&gt;Tidigare_värde!U233,-1,1),IF(pivå!U233&lt;Tidigare_värde!U233,-1,1))*((Tidigare_värde!U233+1)/(Tidigare_värde!U233+1))*((pivå!U233+1)/(pivå!U233+1))</f>
        <v>1</v>
      </c>
      <c r="AQ234" s="153">
        <f>IF(Pilar!$B234=1,IF(pivå!V233&gt;Tidigare_värde!V233,-1,1),IF(pivå!V233&lt;Tidigare_värde!V233,-1,1))*((Tidigare_värde!V233+1)/(Tidigare_värde!V233+1))*((pivå!V233+1)/(pivå!V233+1))</f>
        <v>1</v>
      </c>
      <c r="AR234" s="153">
        <f>IF(Pilar!$B234=1,IF(pivå!W233&gt;Tidigare_värde!W233,-1,1),IF(pivå!W233&lt;Tidigare_värde!W233,-1,1))*((Tidigare_värde!W233+1)/(Tidigare_värde!W233+1))*((pivå!W233+1)/(pivå!W233+1))</f>
        <v>1</v>
      </c>
      <c r="AS234" s="153">
        <f>IF(Pilar!$B234=1,IF(pivå!X233&gt;Tidigare_värde!X233,-1,1),IF(pivå!X233&lt;Tidigare_värde!X233,-1,1))*((Tidigare_värde!X233+1)/(Tidigare_värde!X233+1))*((pivå!X233+1)/(pivå!X233+1))</f>
        <v>1</v>
      </c>
      <c r="AT234" s="153">
        <f>IF(Pilar!$B234=1,IF(pivå!Y233&gt;Tidigare_värde!Y233,-1,1),IF(pivå!Y233&lt;Tidigare_värde!Y233,-1,1))*((Tidigare_värde!Y233+1)/(Tidigare_värde!Y233+1))*((pivå!Y233+1)/(pivå!Y233+1))</f>
        <v>1</v>
      </c>
      <c r="AU234" s="153">
        <f>IF(Pilar!$B234=1,IF(pivå!Z233&gt;Tidigare_värde!Z233,-1,1),IF(pivå!Z233&lt;Tidigare_värde!Z233,-1,1))*((Tidigare_värde!Z233+1)/(Tidigare_värde!Z233+1))*((pivå!Z233+1)/(pivå!Z233+1))</f>
        <v>1</v>
      </c>
      <c r="AV234" s="153">
        <f>IF(Pilar!$B234=1,IF(pivå!AA233&gt;Tidigare_värde!AA233,-1,1),IF(pivå!AA233&lt;Tidigare_värde!AA233,-1,1))*((Tidigare_värde!AA233+1)/(Tidigare_värde!AA233+1))*((pivå!AA233+1)/(pivå!AA233+1))</f>
        <v>1</v>
      </c>
      <c r="AW234" s="153">
        <f>IF(Pilar!$B234=1,IF(pivå!AB233&gt;Tidigare_värde!AB233,-1,1),IF(pivå!AB233&lt;Tidigare_värde!AB233,-1,1))*((Tidigare_värde!AB233+1)/(Tidigare_värde!AB233+1))*((pivå!AB233+1)/(pivå!AB233+1))</f>
        <v>1</v>
      </c>
      <c r="AX234" s="153">
        <f>IF(Pilar!$B234=1,IF(pivå!AC233&gt;Tidigare_värde!AC233,-1,1),IF(pivå!AC233&lt;Tidigare_värde!AC233,-1,1))*((Tidigare_värde!AC233+1)/(Tidigare_värde!AC233+1))*((pivå!AC233+1)/(pivå!AC233+1))</f>
        <v>1</v>
      </c>
      <c r="AY234" s="153">
        <f>IF(Pilar!$B234=1,IF(pivå!AD233&gt;Tidigare_värde!AD233,-1,1),IF(pivå!AD233&lt;Tidigare_värde!AD233,-1,1))*((Tidigare_värde!AD233+1)/(Tidigare_värde!AD233+1))*((pivå!AD233+1)/(pivå!AD233+1))</f>
        <v>1</v>
      </c>
      <c r="AZ234" s="25"/>
      <c r="BA234" s="25"/>
      <c r="BB234" s="25"/>
      <c r="BC234" s="25"/>
      <c r="BD234" s="25"/>
      <c r="BE234" s="25"/>
      <c r="BF234" s="25"/>
      <c r="BG234" s="18">
        <f t="shared" si="31"/>
        <v>78.984997410000005</v>
      </c>
      <c r="BH234" s="18" t="e">
        <f t="shared" si="32"/>
        <v>#DIV/0!</v>
      </c>
      <c r="BI234" s="19">
        <f t="shared" si="37"/>
        <v>78.424123210000005</v>
      </c>
      <c r="BJ234" s="19">
        <f t="shared" si="33"/>
        <v>75.807010980000001</v>
      </c>
      <c r="BK234" s="20"/>
      <c r="BL234" s="20"/>
      <c r="BM234" s="21">
        <f t="shared" si="35"/>
        <v>87.768416259999995</v>
      </c>
      <c r="BN234" s="22">
        <f t="shared" si="36"/>
        <v>65.470363750000004</v>
      </c>
    </row>
    <row r="235" spans="1:66" ht="10.5" customHeight="1">
      <c r="A235" s="116">
        <f t="shared" si="34"/>
        <v>15.929673608095234</v>
      </c>
      <c r="B235" s="105">
        <f>pivå!I234</f>
        <v>1</v>
      </c>
      <c r="C235" s="120" t="str">
        <f>pivå!G234</f>
        <v>(tom)</v>
      </c>
      <c r="D235" s="103">
        <f>pivå!C234</f>
        <v>0</v>
      </c>
      <c r="E235" s="112">
        <f>pivå!D234</f>
        <v>119</v>
      </c>
      <c r="F235" s="15" t="str">
        <f>pivå!F234</f>
        <v>Kinoloner vid behandling med urinvägsantibiotika</v>
      </c>
      <c r="G235" s="31">
        <f>pivå!AE234</f>
        <v>16.49151835</v>
      </c>
      <c r="H235" s="16">
        <f>pivå!J234</f>
        <v>17.74298976</v>
      </c>
      <c r="I235" s="16">
        <f>pivå!K234</f>
        <v>15.470115610000001</v>
      </c>
      <c r="J235" s="16">
        <f>pivå!L234</f>
        <v>14.13297607</v>
      </c>
      <c r="K235" s="16">
        <f>pivå!M234</f>
        <v>16.745277640000001</v>
      </c>
      <c r="L235" s="16">
        <f>pivå!N234</f>
        <v>14.927573560000001</v>
      </c>
      <c r="M235" s="16">
        <f>pivå!O234</f>
        <v>18.769607390000001</v>
      </c>
      <c r="N235" s="16">
        <f>pivå!P234</f>
        <v>14.078520040000001</v>
      </c>
      <c r="O235" s="16">
        <f>pivå!Q234</f>
        <v>15.2789497</v>
      </c>
      <c r="P235" s="16">
        <f>pivå!R234</f>
        <v>16.138692219999999</v>
      </c>
      <c r="Q235" s="16">
        <f>pivå!S234</f>
        <v>16.055948990000001</v>
      </c>
      <c r="R235" s="16">
        <f>pivå!T234</f>
        <v>17.418313390000002</v>
      </c>
      <c r="S235" s="16">
        <f>pivå!U234</f>
        <v>17.27824743</v>
      </c>
      <c r="T235" s="16">
        <f>pivå!V234</f>
        <v>15.65990963</v>
      </c>
      <c r="U235" s="16">
        <f>pivå!W234</f>
        <v>16.550144419999999</v>
      </c>
      <c r="V235" s="16">
        <f>pivå!X234</f>
        <v>14.354572080000001</v>
      </c>
      <c r="W235" s="16">
        <f>pivå!Y234</f>
        <v>13.658729709999999</v>
      </c>
      <c r="X235" s="16">
        <f>pivå!Z234</f>
        <v>16.743830540000001</v>
      </c>
      <c r="Y235" s="16">
        <f>pivå!AA234</f>
        <v>17.253093629999999</v>
      </c>
      <c r="Z235" s="16">
        <f>pivå!AB234</f>
        <v>13.85413127</v>
      </c>
      <c r="AA235" s="16">
        <f>pivå!AC234</f>
        <v>17.400351709999999</v>
      </c>
      <c r="AB235" s="136">
        <f>pivå!AD234</f>
        <v>15.011170979999999</v>
      </c>
      <c r="AC235" s="149"/>
      <c r="AD235" s="154">
        <f>IF(Pilar!$B235=1,IF(pivå!AE234&gt;Tidigare_värde!AE234,-1,1),IF(pivå!AE234&lt;Tidigare_värde!AE234,-1,1))*((Tidigare_värde!AE234+1)/(Tidigare_värde!AE234+1))*((pivå!AE234+1)/(pivå!AE234+1))</f>
        <v>1</v>
      </c>
      <c r="AE235" s="153">
        <f>IF(Pilar!$B235=1,IF(pivå!J234&gt;Tidigare_värde!J234,-1,1),IF(pivå!J234&lt;Tidigare_värde!J234,-1,1))*((Tidigare_värde!J234+1)/(Tidigare_värde!J234+1))*((pivå!J234+1)/(pivå!J234+1))</f>
        <v>1</v>
      </c>
      <c r="AF235" s="153">
        <f>IF(Pilar!$B235=1,IF(pivå!K234&gt;Tidigare_värde!K234,-1,1),IF(pivå!K234&lt;Tidigare_värde!K234,-1,1))*((Tidigare_värde!K234+1)/(Tidigare_värde!K234+1))*((pivå!K234+1)/(pivå!K234+1))</f>
        <v>1</v>
      </c>
      <c r="AG235" s="153">
        <f>IF(Pilar!$B235=1,IF(pivå!L234&gt;Tidigare_värde!L234,-1,1),IF(pivå!L234&lt;Tidigare_värde!L234,-1,1))*((Tidigare_värde!L234+1)/(Tidigare_värde!L234+1))*((pivå!L234+1)/(pivå!L234+1))</f>
        <v>1</v>
      </c>
      <c r="AH235" s="153">
        <f>IF(Pilar!$B235=1,IF(pivå!M234&gt;Tidigare_värde!M234,-1,1),IF(pivå!M234&lt;Tidigare_värde!M234,-1,1))*((Tidigare_värde!M234+1)/(Tidigare_värde!M234+1))*((pivå!M234+1)/(pivå!M234+1))</f>
        <v>1</v>
      </c>
      <c r="AI235" s="153">
        <f>IF(Pilar!$B235=1,IF(pivå!N234&gt;Tidigare_värde!N234,-1,1),IF(pivå!N234&lt;Tidigare_värde!N234,-1,1))*((Tidigare_värde!N234+1)/(Tidigare_värde!N234+1))*((pivå!N234+1)/(pivå!N234+1))</f>
        <v>1</v>
      </c>
      <c r="AJ235" s="153">
        <f>IF(Pilar!$B235=1,IF(pivå!O234&gt;Tidigare_värde!O234,-1,1),IF(pivå!O234&lt;Tidigare_värde!O234,-1,1))*((Tidigare_värde!O234+1)/(Tidigare_värde!O234+1))*((pivå!O234+1)/(pivå!O234+1))</f>
        <v>1</v>
      </c>
      <c r="AK235" s="153">
        <f>IF(Pilar!$B235=1,IF(pivå!P234&gt;Tidigare_värde!P234,-1,1),IF(pivå!P234&lt;Tidigare_värde!P234,-1,1))*((Tidigare_värde!P234+1)/(Tidigare_värde!P234+1))*((pivå!P234+1)/(pivå!P234+1))</f>
        <v>1</v>
      </c>
      <c r="AL235" s="153">
        <f>IF(Pilar!$B235=1,IF(pivå!Q234&gt;Tidigare_värde!Q234,-1,1),IF(pivå!Q234&lt;Tidigare_värde!Q234,-1,1))*((Tidigare_värde!Q234+1)/(Tidigare_värde!Q234+1))*((pivå!Q234+1)/(pivå!Q234+1))</f>
        <v>1</v>
      </c>
      <c r="AM235" s="153">
        <f>IF(Pilar!$B235=1,IF(pivå!R234&gt;Tidigare_värde!R234,-1,1),IF(pivå!R234&lt;Tidigare_värde!R234,-1,1))*((Tidigare_värde!R234+1)/(Tidigare_värde!R234+1))*((pivå!R234+1)/(pivå!R234+1))</f>
        <v>1</v>
      </c>
      <c r="AN235" s="153">
        <f>IF(Pilar!$B235=1,IF(pivå!S234&gt;Tidigare_värde!S234,-1,1),IF(pivå!S234&lt;Tidigare_värde!S234,-1,1))*((Tidigare_värde!S234+1)/(Tidigare_värde!S234+1))*((pivå!S234+1)/(pivå!S234+1))</f>
        <v>1</v>
      </c>
      <c r="AO235" s="153">
        <f>IF(Pilar!$B235=1,IF(pivå!T234&gt;Tidigare_värde!T234,-1,1),IF(pivå!T234&lt;Tidigare_värde!T234,-1,1))*((Tidigare_värde!T234+1)/(Tidigare_värde!T234+1))*((pivå!T234+1)/(pivå!T234+1))</f>
        <v>1</v>
      </c>
      <c r="AP235" s="153">
        <f>IF(Pilar!$B235=1,IF(pivå!U234&gt;Tidigare_värde!U234,-1,1),IF(pivå!U234&lt;Tidigare_värde!U234,-1,1))*((Tidigare_värde!U234+1)/(Tidigare_värde!U234+1))*((pivå!U234+1)/(pivå!U234+1))</f>
        <v>1</v>
      </c>
      <c r="AQ235" s="153">
        <f>IF(Pilar!$B235=1,IF(pivå!V234&gt;Tidigare_värde!V234,-1,1),IF(pivå!V234&lt;Tidigare_värde!V234,-1,1))*((Tidigare_värde!V234+1)/(Tidigare_värde!V234+1))*((pivå!V234+1)/(pivå!V234+1))</f>
        <v>1</v>
      </c>
      <c r="AR235" s="153">
        <f>IF(Pilar!$B235=1,IF(pivå!W234&gt;Tidigare_värde!W234,-1,1),IF(pivå!W234&lt;Tidigare_värde!W234,-1,1))*((Tidigare_värde!W234+1)/(Tidigare_värde!W234+1))*((pivå!W234+1)/(pivå!W234+1))</f>
        <v>1</v>
      </c>
      <c r="AS235" s="153">
        <f>IF(Pilar!$B235=1,IF(pivå!X234&gt;Tidigare_värde!X234,-1,1),IF(pivå!X234&lt;Tidigare_värde!X234,-1,1))*((Tidigare_värde!X234+1)/(Tidigare_värde!X234+1))*((pivå!X234+1)/(pivå!X234+1))</f>
        <v>1</v>
      </c>
      <c r="AT235" s="153">
        <f>IF(Pilar!$B235=1,IF(pivå!Y234&gt;Tidigare_värde!Y234,-1,1),IF(pivå!Y234&lt;Tidigare_värde!Y234,-1,1))*((Tidigare_värde!Y234+1)/(Tidigare_värde!Y234+1))*((pivå!Y234+1)/(pivå!Y234+1))</f>
        <v>1</v>
      </c>
      <c r="AU235" s="153">
        <f>IF(Pilar!$B235=1,IF(pivå!Z234&gt;Tidigare_värde!Z234,-1,1),IF(pivå!Z234&lt;Tidigare_värde!Z234,-1,1))*((Tidigare_värde!Z234+1)/(Tidigare_värde!Z234+1))*((pivå!Z234+1)/(pivå!Z234+1))</f>
        <v>1</v>
      </c>
      <c r="AV235" s="153">
        <f>IF(Pilar!$B235=1,IF(pivå!AA234&gt;Tidigare_värde!AA234,-1,1),IF(pivå!AA234&lt;Tidigare_värde!AA234,-1,1))*((Tidigare_värde!AA234+1)/(Tidigare_värde!AA234+1))*((pivå!AA234+1)/(pivå!AA234+1))</f>
        <v>1</v>
      </c>
      <c r="AW235" s="153">
        <f>IF(Pilar!$B235=1,IF(pivå!AB234&gt;Tidigare_värde!AB234,-1,1),IF(pivå!AB234&lt;Tidigare_värde!AB234,-1,1))*((Tidigare_värde!AB234+1)/(Tidigare_värde!AB234+1))*((pivå!AB234+1)/(pivå!AB234+1))</f>
        <v>1</v>
      </c>
      <c r="AX235" s="153">
        <f>IF(Pilar!$B235=1,IF(pivå!AC234&gt;Tidigare_värde!AC234,-1,1),IF(pivå!AC234&lt;Tidigare_värde!AC234,-1,1))*((Tidigare_värde!AC234+1)/(Tidigare_värde!AC234+1))*((pivå!AC234+1)/(pivå!AC234+1))</f>
        <v>1</v>
      </c>
      <c r="AY235" s="153">
        <f>IF(Pilar!$B235=1,IF(pivå!AD234&gt;Tidigare_värde!AD234,-1,1),IF(pivå!AD234&lt;Tidigare_värde!AD234,-1,1))*((Tidigare_värde!AD234+1)/(Tidigare_värde!AD234+1))*((pivå!AD234+1)/(pivå!AD234+1))</f>
        <v>1</v>
      </c>
      <c r="AZ235" s="25"/>
      <c r="BA235" s="25"/>
      <c r="BB235" s="25"/>
      <c r="BC235" s="25"/>
      <c r="BD235" s="25"/>
      <c r="BE235" s="25"/>
      <c r="BF235" s="25"/>
      <c r="BG235" s="18" t="e">
        <f t="shared" si="31"/>
        <v>#DIV/0!</v>
      </c>
      <c r="BH235" s="18">
        <f t="shared" si="32"/>
        <v>15.011170979999999</v>
      </c>
      <c r="BI235" s="19">
        <f t="shared" si="37"/>
        <v>16.743830540000001</v>
      </c>
      <c r="BJ235" s="19">
        <f t="shared" si="33"/>
        <v>15.2789497</v>
      </c>
      <c r="BK235" s="20"/>
      <c r="BL235" s="20"/>
      <c r="BM235" s="21">
        <f t="shared" si="35"/>
        <v>18.769607390000001</v>
      </c>
      <c r="BN235" s="22">
        <f t="shared" si="36"/>
        <v>13.658729709999999</v>
      </c>
    </row>
    <row r="236" spans="1:66" ht="10.5" customHeight="1">
      <c r="A236" s="116">
        <f t="shared" si="34"/>
        <v>37.307255162380955</v>
      </c>
      <c r="B236" s="105">
        <f>pivå!I235</f>
        <v>1</v>
      </c>
      <c r="C236" s="120" t="str">
        <f>pivå!G235</f>
        <v>Ny</v>
      </c>
      <c r="D236" s="103">
        <f>pivå!C235</f>
        <v>0</v>
      </c>
      <c r="E236" s="112">
        <f>pivå!D235</f>
        <v>120</v>
      </c>
      <c r="F236" s="15" t="str">
        <f>pivå!F235</f>
        <v>Kombinationspreparat vid astma. Kvinnor</v>
      </c>
      <c r="G236" s="31">
        <f>pivå!AE235</f>
        <v>38.592375539999999</v>
      </c>
      <c r="H236" s="16">
        <f>pivå!J235</f>
        <v>40.20583938</v>
      </c>
      <c r="I236" s="16">
        <f>pivå!K235</f>
        <v>35.833836839999996</v>
      </c>
      <c r="J236" s="16">
        <f>pivå!L235</f>
        <v>44.281182739999998</v>
      </c>
      <c r="K236" s="16">
        <f>pivå!M235</f>
        <v>25.942335079999999</v>
      </c>
      <c r="L236" s="16">
        <f>pivå!N235</f>
        <v>33.630590320000003</v>
      </c>
      <c r="M236" s="16">
        <f>pivå!O235</f>
        <v>26.371007809999998</v>
      </c>
      <c r="N236" s="16">
        <f>pivå!P235</f>
        <v>44.010582419999999</v>
      </c>
      <c r="O236" s="16">
        <f>pivå!Q235</f>
        <v>39.602216990000002</v>
      </c>
      <c r="P236" s="16">
        <f>pivå!R235</f>
        <v>41.12635152</v>
      </c>
      <c r="Q236" s="16">
        <f>pivå!S235</f>
        <v>43.875938240000004</v>
      </c>
      <c r="R236" s="16">
        <f>pivå!T235</f>
        <v>36.384210439999997</v>
      </c>
      <c r="S236" s="16">
        <f>pivå!U235</f>
        <v>37.038665960000003</v>
      </c>
      <c r="T236" s="16">
        <f>pivå!V235</f>
        <v>36.800337159999998</v>
      </c>
      <c r="U236" s="16">
        <f>pivå!W235</f>
        <v>29.711439330000001</v>
      </c>
      <c r="V236" s="16">
        <f>pivå!X235</f>
        <v>39.130513100000002</v>
      </c>
      <c r="W236" s="16">
        <f>pivå!Y235</f>
        <v>44.127118400000001</v>
      </c>
      <c r="X236" s="16">
        <f>pivå!Z235</f>
        <v>41.495131899999997</v>
      </c>
      <c r="Y236" s="16">
        <f>pivå!AA235</f>
        <v>40.347767879999999</v>
      </c>
      <c r="Z236" s="16">
        <f>pivå!AB235</f>
        <v>35.329328969999999</v>
      </c>
      <c r="AA236" s="16">
        <f>pivå!AC235</f>
        <v>36.746180299999999</v>
      </c>
      <c r="AB236" s="136">
        <f>pivå!AD235</f>
        <v>31.461783629999999</v>
      </c>
      <c r="AC236" s="149"/>
      <c r="AD236" s="154" t="e">
        <f>IF(Pilar!$B236=1,IF(pivå!AE235&gt;Tidigare_värde!AE235,-1,1),IF(pivå!AE235&lt;Tidigare_värde!AE235,-1,1))*((Tidigare_värde!AE235+1)/(Tidigare_värde!AE235+1))*((pivå!AE235+1)/(pivå!AE235+1))</f>
        <v>#VALUE!</v>
      </c>
      <c r="AE236" s="153" t="e">
        <f>IF(Pilar!$B236=1,IF(pivå!J235&gt;Tidigare_värde!J235,-1,1),IF(pivå!J235&lt;Tidigare_värde!J235,-1,1))*((Tidigare_värde!J235+1)/(Tidigare_värde!J235+1))*((pivå!J235+1)/(pivå!J235+1))</f>
        <v>#VALUE!</v>
      </c>
      <c r="AF236" s="153" t="e">
        <f>IF(Pilar!$B236=1,IF(pivå!K235&gt;Tidigare_värde!K235,-1,1),IF(pivå!K235&lt;Tidigare_värde!K235,-1,1))*((Tidigare_värde!K235+1)/(Tidigare_värde!K235+1))*((pivå!K235+1)/(pivå!K235+1))</f>
        <v>#VALUE!</v>
      </c>
      <c r="AG236" s="153" t="e">
        <f>IF(Pilar!$B236=1,IF(pivå!L235&gt;Tidigare_värde!L235,-1,1),IF(pivå!L235&lt;Tidigare_värde!L235,-1,1))*((Tidigare_värde!L235+1)/(Tidigare_värde!L235+1))*((pivå!L235+1)/(pivå!L235+1))</f>
        <v>#VALUE!</v>
      </c>
      <c r="AH236" s="153" t="e">
        <f>IF(Pilar!$B236=1,IF(pivå!M235&gt;Tidigare_värde!M235,-1,1),IF(pivå!M235&lt;Tidigare_värde!M235,-1,1))*((Tidigare_värde!M235+1)/(Tidigare_värde!M235+1))*((pivå!M235+1)/(pivå!M235+1))</f>
        <v>#VALUE!</v>
      </c>
      <c r="AI236" s="153" t="e">
        <f>IF(Pilar!$B236=1,IF(pivå!N235&gt;Tidigare_värde!N235,-1,1),IF(pivå!N235&lt;Tidigare_värde!N235,-1,1))*((Tidigare_värde!N235+1)/(Tidigare_värde!N235+1))*((pivå!N235+1)/(pivå!N235+1))</f>
        <v>#VALUE!</v>
      </c>
      <c r="AJ236" s="153" t="e">
        <f>IF(Pilar!$B236=1,IF(pivå!O235&gt;Tidigare_värde!O235,-1,1),IF(pivå!O235&lt;Tidigare_värde!O235,-1,1))*((Tidigare_värde!O235+1)/(Tidigare_värde!O235+1))*((pivå!O235+1)/(pivå!O235+1))</f>
        <v>#VALUE!</v>
      </c>
      <c r="AK236" s="153" t="e">
        <f>IF(Pilar!$B236=1,IF(pivå!P235&gt;Tidigare_värde!P235,-1,1),IF(pivå!P235&lt;Tidigare_värde!P235,-1,1))*((Tidigare_värde!P235+1)/(Tidigare_värde!P235+1))*((pivå!P235+1)/(pivå!P235+1))</f>
        <v>#VALUE!</v>
      </c>
      <c r="AL236" s="153" t="e">
        <f>IF(Pilar!$B236=1,IF(pivå!Q235&gt;Tidigare_värde!Q235,-1,1),IF(pivå!Q235&lt;Tidigare_värde!Q235,-1,1))*((Tidigare_värde!Q235+1)/(Tidigare_värde!Q235+1))*((pivå!Q235+1)/(pivå!Q235+1))</f>
        <v>#VALUE!</v>
      </c>
      <c r="AM236" s="153" t="e">
        <f>IF(Pilar!$B236=1,IF(pivå!R235&gt;Tidigare_värde!R235,-1,1),IF(pivå!R235&lt;Tidigare_värde!R235,-1,1))*((Tidigare_värde!R235+1)/(Tidigare_värde!R235+1))*((pivå!R235+1)/(pivå!R235+1))</f>
        <v>#VALUE!</v>
      </c>
      <c r="AN236" s="153" t="e">
        <f>IF(Pilar!$B236=1,IF(pivå!S235&gt;Tidigare_värde!S235,-1,1),IF(pivå!S235&lt;Tidigare_värde!S235,-1,1))*((Tidigare_värde!S235+1)/(Tidigare_värde!S235+1))*((pivå!S235+1)/(pivå!S235+1))</f>
        <v>#VALUE!</v>
      </c>
      <c r="AO236" s="153" t="e">
        <f>IF(Pilar!$B236=1,IF(pivå!T235&gt;Tidigare_värde!T235,-1,1),IF(pivå!T235&lt;Tidigare_värde!T235,-1,1))*((Tidigare_värde!T235+1)/(Tidigare_värde!T235+1))*((pivå!T235+1)/(pivå!T235+1))</f>
        <v>#VALUE!</v>
      </c>
      <c r="AP236" s="153" t="e">
        <f>IF(Pilar!$B236=1,IF(pivå!U235&gt;Tidigare_värde!U235,-1,1),IF(pivå!U235&lt;Tidigare_värde!U235,-1,1))*((Tidigare_värde!U235+1)/(Tidigare_värde!U235+1))*((pivå!U235+1)/(pivå!U235+1))</f>
        <v>#VALUE!</v>
      </c>
      <c r="AQ236" s="153" t="e">
        <f>IF(Pilar!$B236=1,IF(pivå!V235&gt;Tidigare_värde!V235,-1,1),IF(pivå!V235&lt;Tidigare_värde!V235,-1,1))*((Tidigare_värde!V235+1)/(Tidigare_värde!V235+1))*((pivå!V235+1)/(pivå!V235+1))</f>
        <v>#VALUE!</v>
      </c>
      <c r="AR236" s="153" t="e">
        <f>IF(Pilar!$B236=1,IF(pivå!W235&gt;Tidigare_värde!W235,-1,1),IF(pivå!W235&lt;Tidigare_värde!W235,-1,1))*((Tidigare_värde!W235+1)/(Tidigare_värde!W235+1))*((pivå!W235+1)/(pivå!W235+1))</f>
        <v>#VALUE!</v>
      </c>
      <c r="AS236" s="153" t="e">
        <f>IF(Pilar!$B236=1,IF(pivå!X235&gt;Tidigare_värde!X235,-1,1),IF(pivå!X235&lt;Tidigare_värde!X235,-1,1))*((Tidigare_värde!X235+1)/(Tidigare_värde!X235+1))*((pivå!X235+1)/(pivå!X235+1))</f>
        <v>#VALUE!</v>
      </c>
      <c r="AT236" s="153" t="e">
        <f>IF(Pilar!$B236=1,IF(pivå!Y235&gt;Tidigare_värde!Y235,-1,1),IF(pivå!Y235&lt;Tidigare_värde!Y235,-1,1))*((Tidigare_värde!Y235+1)/(Tidigare_värde!Y235+1))*((pivå!Y235+1)/(pivå!Y235+1))</f>
        <v>#VALUE!</v>
      </c>
      <c r="AU236" s="153" t="e">
        <f>IF(Pilar!$B236=1,IF(pivå!Z235&gt;Tidigare_värde!Z235,-1,1),IF(pivå!Z235&lt;Tidigare_värde!Z235,-1,1))*((Tidigare_värde!Z235+1)/(Tidigare_värde!Z235+1))*((pivå!Z235+1)/(pivå!Z235+1))</f>
        <v>#VALUE!</v>
      </c>
      <c r="AV236" s="153" t="e">
        <f>IF(Pilar!$B236=1,IF(pivå!AA235&gt;Tidigare_värde!AA235,-1,1),IF(pivå!AA235&lt;Tidigare_värde!AA235,-1,1))*((Tidigare_värde!AA235+1)/(Tidigare_värde!AA235+1))*((pivå!AA235+1)/(pivå!AA235+1))</f>
        <v>#VALUE!</v>
      </c>
      <c r="AW236" s="153" t="e">
        <f>IF(Pilar!$B236=1,IF(pivå!AB235&gt;Tidigare_värde!AB235,-1,1),IF(pivå!AB235&lt;Tidigare_värde!AB235,-1,1))*((Tidigare_värde!AB235+1)/(Tidigare_värde!AB235+1))*((pivå!AB235+1)/(pivå!AB235+1))</f>
        <v>#VALUE!</v>
      </c>
      <c r="AX236" s="153" t="e">
        <f>IF(Pilar!$B236=1,IF(pivå!AC235&gt;Tidigare_värde!AC235,-1,1),IF(pivå!AC235&lt;Tidigare_värde!AC235,-1,1))*((Tidigare_värde!AC235+1)/(Tidigare_värde!AC235+1))*((pivå!AC235+1)/(pivå!AC235+1))</f>
        <v>#VALUE!</v>
      </c>
      <c r="AY236" s="153" t="e">
        <f>IF(Pilar!$B236=1,IF(pivå!AD235&gt;Tidigare_värde!AD235,-1,1),IF(pivå!AD235&lt;Tidigare_värde!AD235,-1,1))*((Tidigare_värde!AD235+1)/(Tidigare_värde!AD235+1))*((pivå!AD235+1)/(pivå!AD235+1))</f>
        <v>#VALUE!</v>
      </c>
      <c r="AZ236" s="25"/>
      <c r="BA236" s="25"/>
      <c r="BB236" s="25"/>
      <c r="BC236" s="25"/>
      <c r="BD236" s="25"/>
      <c r="BE236" s="25"/>
      <c r="BF236" s="25"/>
      <c r="BG236" s="18" t="e">
        <f t="shared" si="31"/>
        <v>#DIV/0!</v>
      </c>
      <c r="BH236" s="18">
        <f t="shared" si="32"/>
        <v>35.833836839999996</v>
      </c>
      <c r="BI236" s="19">
        <f t="shared" si="37"/>
        <v>40.20583938</v>
      </c>
      <c r="BJ236" s="19">
        <f t="shared" si="33"/>
        <v>36.384210439999997</v>
      </c>
      <c r="BK236" s="20"/>
      <c r="BL236" s="20"/>
      <c r="BM236" s="21">
        <f t="shared" si="35"/>
        <v>44.281182739999998</v>
      </c>
      <c r="BN236" s="22">
        <f t="shared" si="36"/>
        <v>25.942335079999999</v>
      </c>
    </row>
    <row r="237" spans="1:66" ht="10.5" customHeight="1">
      <c r="A237" s="116">
        <f t="shared" si="34"/>
        <v>41.767734646190469</v>
      </c>
      <c r="B237" s="105">
        <f>pivå!I236</f>
        <v>1</v>
      </c>
      <c r="C237" s="120" t="str">
        <f>pivå!G236</f>
        <v>Ny</v>
      </c>
      <c r="D237" s="103">
        <f>pivå!C236</f>
        <v>0</v>
      </c>
      <c r="E237" s="112">
        <f>pivå!D236</f>
        <v>0</v>
      </c>
      <c r="F237" s="15" t="str">
        <f>pivå!F236</f>
        <v>Kombinationspreparat vid astma. Män</v>
      </c>
      <c r="G237" s="31">
        <f>pivå!AE236</f>
        <v>43.349342569999997</v>
      </c>
      <c r="H237" s="16">
        <f>pivå!J236</f>
        <v>44.744070290000003</v>
      </c>
      <c r="I237" s="16">
        <f>pivå!K236</f>
        <v>39.637699050000002</v>
      </c>
      <c r="J237" s="16">
        <f>pivå!L236</f>
        <v>41.47146</v>
      </c>
      <c r="K237" s="16">
        <f>pivå!M236</f>
        <v>34.851440969999999</v>
      </c>
      <c r="L237" s="16">
        <f>pivå!N236</f>
        <v>39.620436949999998</v>
      </c>
      <c r="M237" s="16">
        <f>pivå!O236</f>
        <v>44.572596099999998</v>
      </c>
      <c r="N237" s="16">
        <f>pivå!P236</f>
        <v>40.617090939999997</v>
      </c>
      <c r="O237" s="16">
        <f>pivå!Q236</f>
        <v>41.302481849999999</v>
      </c>
      <c r="P237" s="16">
        <f>pivå!R236</f>
        <v>35.449803230000001</v>
      </c>
      <c r="Q237" s="16">
        <f>pivå!S236</f>
        <v>45.77764105</v>
      </c>
      <c r="R237" s="16">
        <f>pivå!T236</f>
        <v>39.394251519999997</v>
      </c>
      <c r="S237" s="16">
        <f>pivå!U236</f>
        <v>46.416371439999999</v>
      </c>
      <c r="T237" s="16">
        <f>pivå!V236</f>
        <v>36.433791880000001</v>
      </c>
      <c r="U237" s="16">
        <f>pivå!W236</f>
        <v>30.5184055</v>
      </c>
      <c r="V237" s="16">
        <f>pivå!X236</f>
        <v>40.104871359999997</v>
      </c>
      <c r="W237" s="16">
        <f>pivå!Y236</f>
        <v>45.563218489999997</v>
      </c>
      <c r="X237" s="16">
        <f>pivå!Z236</f>
        <v>50.553466530000001</v>
      </c>
      <c r="Y237" s="16">
        <f>pivå!AA236</f>
        <v>42.790401920000001</v>
      </c>
      <c r="Z237" s="16">
        <f>pivå!AB236</f>
        <v>50.035241620000001</v>
      </c>
      <c r="AA237" s="16">
        <f>pivå!AC236</f>
        <v>42.130710200000003</v>
      </c>
      <c r="AB237" s="136">
        <f>pivå!AD236</f>
        <v>45.136976679999997</v>
      </c>
      <c r="AC237" s="149"/>
      <c r="AD237" s="154" t="e">
        <f>IF(Pilar!$B237=1,IF(pivå!AE236&gt;Tidigare_värde!AE236,-1,1),IF(pivå!AE236&lt;Tidigare_värde!AE236,-1,1))*((Tidigare_värde!AE236+1)/(Tidigare_värde!AE236+1))*((pivå!AE236+1)/(pivå!AE236+1))</f>
        <v>#VALUE!</v>
      </c>
      <c r="AE237" s="153" t="e">
        <f>IF(Pilar!$B237=1,IF(pivå!J236&gt;Tidigare_värde!J236,-1,1),IF(pivå!J236&lt;Tidigare_värde!J236,-1,1))*((Tidigare_värde!J236+1)/(Tidigare_värde!J236+1))*((pivå!J236+1)/(pivå!J236+1))</f>
        <v>#VALUE!</v>
      </c>
      <c r="AF237" s="153" t="e">
        <f>IF(Pilar!$B237=1,IF(pivå!K236&gt;Tidigare_värde!K236,-1,1),IF(pivå!K236&lt;Tidigare_värde!K236,-1,1))*((Tidigare_värde!K236+1)/(Tidigare_värde!K236+1))*((pivå!K236+1)/(pivå!K236+1))</f>
        <v>#VALUE!</v>
      </c>
      <c r="AG237" s="153" t="e">
        <f>IF(Pilar!$B237=1,IF(pivå!L236&gt;Tidigare_värde!L236,-1,1),IF(pivå!L236&lt;Tidigare_värde!L236,-1,1))*((Tidigare_värde!L236+1)/(Tidigare_värde!L236+1))*((pivå!L236+1)/(pivå!L236+1))</f>
        <v>#VALUE!</v>
      </c>
      <c r="AH237" s="153" t="e">
        <f>IF(Pilar!$B237=1,IF(pivå!M236&gt;Tidigare_värde!M236,-1,1),IF(pivå!M236&lt;Tidigare_värde!M236,-1,1))*((Tidigare_värde!M236+1)/(Tidigare_värde!M236+1))*((pivå!M236+1)/(pivå!M236+1))</f>
        <v>#VALUE!</v>
      </c>
      <c r="AI237" s="153" t="e">
        <f>IF(Pilar!$B237=1,IF(pivå!N236&gt;Tidigare_värde!N236,-1,1),IF(pivå!N236&lt;Tidigare_värde!N236,-1,1))*((Tidigare_värde!N236+1)/(Tidigare_värde!N236+1))*((pivå!N236+1)/(pivå!N236+1))</f>
        <v>#VALUE!</v>
      </c>
      <c r="AJ237" s="153" t="e">
        <f>IF(Pilar!$B237=1,IF(pivå!O236&gt;Tidigare_värde!O236,-1,1),IF(pivå!O236&lt;Tidigare_värde!O236,-1,1))*((Tidigare_värde!O236+1)/(Tidigare_värde!O236+1))*((pivå!O236+1)/(pivå!O236+1))</f>
        <v>#VALUE!</v>
      </c>
      <c r="AK237" s="153" t="e">
        <f>IF(Pilar!$B237=1,IF(pivå!P236&gt;Tidigare_värde!P236,-1,1),IF(pivå!P236&lt;Tidigare_värde!P236,-1,1))*((Tidigare_värde!P236+1)/(Tidigare_värde!P236+1))*((pivå!P236+1)/(pivå!P236+1))</f>
        <v>#VALUE!</v>
      </c>
      <c r="AL237" s="153" t="e">
        <f>IF(Pilar!$B237=1,IF(pivå!Q236&gt;Tidigare_värde!Q236,-1,1),IF(pivå!Q236&lt;Tidigare_värde!Q236,-1,1))*((Tidigare_värde!Q236+1)/(Tidigare_värde!Q236+1))*((pivå!Q236+1)/(pivå!Q236+1))</f>
        <v>#VALUE!</v>
      </c>
      <c r="AM237" s="153" t="e">
        <f>IF(Pilar!$B237=1,IF(pivå!R236&gt;Tidigare_värde!R236,-1,1),IF(pivå!R236&lt;Tidigare_värde!R236,-1,1))*((Tidigare_värde!R236+1)/(Tidigare_värde!R236+1))*((pivå!R236+1)/(pivå!R236+1))</f>
        <v>#VALUE!</v>
      </c>
      <c r="AN237" s="153" t="e">
        <f>IF(Pilar!$B237=1,IF(pivå!S236&gt;Tidigare_värde!S236,-1,1),IF(pivå!S236&lt;Tidigare_värde!S236,-1,1))*((Tidigare_värde!S236+1)/(Tidigare_värde!S236+1))*((pivå!S236+1)/(pivå!S236+1))</f>
        <v>#VALUE!</v>
      </c>
      <c r="AO237" s="153" t="e">
        <f>IF(Pilar!$B237=1,IF(pivå!T236&gt;Tidigare_värde!T236,-1,1),IF(pivå!T236&lt;Tidigare_värde!T236,-1,1))*((Tidigare_värde!T236+1)/(Tidigare_värde!T236+1))*((pivå!T236+1)/(pivå!T236+1))</f>
        <v>#VALUE!</v>
      </c>
      <c r="AP237" s="153" t="e">
        <f>IF(Pilar!$B237=1,IF(pivå!U236&gt;Tidigare_värde!U236,-1,1),IF(pivå!U236&lt;Tidigare_värde!U236,-1,1))*((Tidigare_värde!U236+1)/(Tidigare_värde!U236+1))*((pivå!U236+1)/(pivå!U236+1))</f>
        <v>#VALUE!</v>
      </c>
      <c r="AQ237" s="153" t="e">
        <f>IF(Pilar!$B237=1,IF(pivå!V236&gt;Tidigare_värde!V236,-1,1),IF(pivå!V236&lt;Tidigare_värde!V236,-1,1))*((Tidigare_värde!V236+1)/(Tidigare_värde!V236+1))*((pivå!V236+1)/(pivå!V236+1))</f>
        <v>#VALUE!</v>
      </c>
      <c r="AR237" s="153" t="e">
        <f>IF(Pilar!$B237=1,IF(pivå!W236&gt;Tidigare_värde!W236,-1,1),IF(pivå!W236&lt;Tidigare_värde!W236,-1,1))*((Tidigare_värde!W236+1)/(Tidigare_värde!W236+1))*((pivå!W236+1)/(pivå!W236+1))</f>
        <v>#VALUE!</v>
      </c>
      <c r="AS237" s="153" t="e">
        <f>IF(Pilar!$B237=1,IF(pivå!X236&gt;Tidigare_värde!X236,-1,1),IF(pivå!X236&lt;Tidigare_värde!X236,-1,1))*((Tidigare_värde!X236+1)/(Tidigare_värde!X236+1))*((pivå!X236+1)/(pivå!X236+1))</f>
        <v>#VALUE!</v>
      </c>
      <c r="AT237" s="153" t="e">
        <f>IF(Pilar!$B237=1,IF(pivå!Y236&gt;Tidigare_värde!Y236,-1,1),IF(pivå!Y236&lt;Tidigare_värde!Y236,-1,1))*((Tidigare_värde!Y236+1)/(Tidigare_värde!Y236+1))*((pivå!Y236+1)/(pivå!Y236+1))</f>
        <v>#VALUE!</v>
      </c>
      <c r="AU237" s="153" t="e">
        <f>IF(Pilar!$B237=1,IF(pivå!Z236&gt;Tidigare_värde!Z236,-1,1),IF(pivå!Z236&lt;Tidigare_värde!Z236,-1,1))*((Tidigare_värde!Z236+1)/(Tidigare_värde!Z236+1))*((pivå!Z236+1)/(pivå!Z236+1))</f>
        <v>#VALUE!</v>
      </c>
      <c r="AV237" s="153" t="e">
        <f>IF(Pilar!$B237=1,IF(pivå!AA236&gt;Tidigare_värde!AA236,-1,1),IF(pivå!AA236&lt;Tidigare_värde!AA236,-1,1))*((Tidigare_värde!AA236+1)/(Tidigare_värde!AA236+1))*((pivå!AA236+1)/(pivå!AA236+1))</f>
        <v>#VALUE!</v>
      </c>
      <c r="AW237" s="153" t="e">
        <f>IF(Pilar!$B237=1,IF(pivå!AB236&gt;Tidigare_värde!AB236,-1,1),IF(pivå!AB236&lt;Tidigare_värde!AB236,-1,1))*((Tidigare_värde!AB236+1)/(Tidigare_värde!AB236+1))*((pivå!AB236+1)/(pivå!AB236+1))</f>
        <v>#VALUE!</v>
      </c>
      <c r="AX237" s="153" t="e">
        <f>IF(Pilar!$B237=1,IF(pivå!AC236&gt;Tidigare_värde!AC236,-1,1),IF(pivå!AC236&lt;Tidigare_värde!AC236,-1,1))*((Tidigare_värde!AC236+1)/(Tidigare_värde!AC236+1))*((pivå!AC236+1)/(pivå!AC236+1))</f>
        <v>#VALUE!</v>
      </c>
      <c r="AY237" s="153" t="e">
        <f>IF(Pilar!$B237=1,IF(pivå!AD236&gt;Tidigare_värde!AD236,-1,1),IF(pivå!AD236&lt;Tidigare_värde!AD236,-1,1))*((Tidigare_värde!AD236+1)/(Tidigare_värde!AD236+1))*((pivå!AD236+1)/(pivå!AD236+1))</f>
        <v>#VALUE!</v>
      </c>
      <c r="AZ237" s="25"/>
      <c r="BA237" s="25"/>
      <c r="BB237" s="25"/>
      <c r="BC237" s="25"/>
      <c r="BD237" s="25"/>
      <c r="BE237" s="25"/>
      <c r="BF237" s="25"/>
      <c r="BG237" s="18" t="e">
        <f t="shared" si="31"/>
        <v>#DIV/0!</v>
      </c>
      <c r="BH237" s="18">
        <f t="shared" si="32"/>
        <v>39.637699050000002</v>
      </c>
      <c r="BI237" s="19">
        <f t="shared" si="37"/>
        <v>44.572596099999998</v>
      </c>
      <c r="BJ237" s="19">
        <f t="shared" si="33"/>
        <v>40.104871359999997</v>
      </c>
      <c r="BK237" s="20"/>
      <c r="BL237" s="20"/>
      <c r="BM237" s="21">
        <f t="shared" si="35"/>
        <v>50.553466530000001</v>
      </c>
      <c r="BN237" s="22">
        <f t="shared" si="36"/>
        <v>30.5184055</v>
      </c>
    </row>
    <row r="238" spans="1:66" ht="10.5" customHeight="1">
      <c r="A238" s="116">
        <f t="shared" si="34"/>
        <v>39.353428571428566</v>
      </c>
      <c r="B238" s="105">
        <f>pivå!I237</f>
        <v>1</v>
      </c>
      <c r="C238" s="120" t="str">
        <f>pivå!G237</f>
        <v>Ny</v>
      </c>
      <c r="D238" s="103">
        <f>pivå!C237</f>
        <v>0</v>
      </c>
      <c r="E238" s="112">
        <f>pivå!D237</f>
        <v>0</v>
      </c>
      <c r="F238" s="15" t="str">
        <f>pivå!F237</f>
        <v>Kombinationspreparat vid astma</v>
      </c>
      <c r="G238" s="31">
        <f>pivå!AE237</f>
        <v>40.661000000000001</v>
      </c>
      <c r="H238" s="16">
        <f>pivå!J237</f>
        <v>42.161000000000001</v>
      </c>
      <c r="I238" s="16">
        <f>pivå!K237</f>
        <v>37.487000000000002</v>
      </c>
      <c r="J238" s="16">
        <f>pivå!L237</f>
        <v>43.16</v>
      </c>
      <c r="K238" s="16">
        <f>pivå!M237</f>
        <v>30.209</v>
      </c>
      <c r="L238" s="16">
        <f>pivå!N237</f>
        <v>36.073999999999998</v>
      </c>
      <c r="M238" s="16">
        <f>pivå!O237</f>
        <v>34.481999999999999</v>
      </c>
      <c r="N238" s="16">
        <f>pivå!P237</f>
        <v>42.051000000000002</v>
      </c>
      <c r="O238" s="16">
        <f>pivå!Q237</f>
        <v>40.341999999999999</v>
      </c>
      <c r="P238" s="16">
        <f>pivå!R237</f>
        <v>38.64</v>
      </c>
      <c r="Q238" s="16">
        <f>pivå!S237</f>
        <v>44.691000000000003</v>
      </c>
      <c r="R238" s="16">
        <f>pivå!T237</f>
        <v>38.197000000000003</v>
      </c>
      <c r="S238" s="16">
        <f>pivå!U237</f>
        <v>41.152999999999999</v>
      </c>
      <c r="T238" s="16">
        <f>pivå!V237</f>
        <v>36.731000000000002</v>
      </c>
      <c r="U238" s="16">
        <f>pivå!W237</f>
        <v>30.027999999999999</v>
      </c>
      <c r="V238" s="16">
        <f>pivå!X237</f>
        <v>39.381999999999998</v>
      </c>
      <c r="W238" s="16">
        <f>pivå!Y237</f>
        <v>44.664000000000001</v>
      </c>
      <c r="X238" s="16">
        <f>pivå!Z237</f>
        <v>45.572000000000003</v>
      </c>
      <c r="Y238" s="16">
        <f>pivå!AA237</f>
        <v>41.884999999999998</v>
      </c>
      <c r="Z238" s="16">
        <f>pivå!AB237</f>
        <v>42.555</v>
      </c>
      <c r="AA238" s="16">
        <f>pivå!AC237</f>
        <v>38.954000000000001</v>
      </c>
      <c r="AB238" s="136">
        <f>pivå!AD237</f>
        <v>38.003999999999998</v>
      </c>
      <c r="AC238" s="149"/>
      <c r="AD238" s="154" t="e">
        <f>IF(Pilar!$B238=1,IF(pivå!AE237&gt;Tidigare_värde!AE237,-1,1),IF(pivå!AE237&lt;Tidigare_värde!AE237,-1,1))*((Tidigare_värde!AE237+1)/(Tidigare_värde!AE237+1))*((pivå!AE237+1)/(pivå!AE237+1))</f>
        <v>#VALUE!</v>
      </c>
      <c r="AE238" s="153" t="e">
        <f>IF(Pilar!$B238=1,IF(pivå!J237&gt;Tidigare_värde!J237,-1,1),IF(pivå!J237&lt;Tidigare_värde!J237,-1,1))*((Tidigare_värde!J237+1)/(Tidigare_värde!J237+1))*((pivå!J237+1)/(pivå!J237+1))</f>
        <v>#VALUE!</v>
      </c>
      <c r="AF238" s="153" t="e">
        <f>IF(Pilar!$B238=1,IF(pivå!K237&gt;Tidigare_värde!K237,-1,1),IF(pivå!K237&lt;Tidigare_värde!K237,-1,1))*((Tidigare_värde!K237+1)/(Tidigare_värde!K237+1))*((pivå!K237+1)/(pivå!K237+1))</f>
        <v>#VALUE!</v>
      </c>
      <c r="AG238" s="153" t="e">
        <f>IF(Pilar!$B238=1,IF(pivå!L237&gt;Tidigare_värde!L237,-1,1),IF(pivå!L237&lt;Tidigare_värde!L237,-1,1))*((Tidigare_värde!L237+1)/(Tidigare_värde!L237+1))*((pivå!L237+1)/(pivå!L237+1))</f>
        <v>#VALUE!</v>
      </c>
      <c r="AH238" s="153" t="e">
        <f>IF(Pilar!$B238=1,IF(pivå!M237&gt;Tidigare_värde!M237,-1,1),IF(pivå!M237&lt;Tidigare_värde!M237,-1,1))*((Tidigare_värde!M237+1)/(Tidigare_värde!M237+1))*((pivå!M237+1)/(pivå!M237+1))</f>
        <v>#VALUE!</v>
      </c>
      <c r="AI238" s="153" t="e">
        <f>IF(Pilar!$B238=1,IF(pivå!N237&gt;Tidigare_värde!N237,-1,1),IF(pivå!N237&lt;Tidigare_värde!N237,-1,1))*((Tidigare_värde!N237+1)/(Tidigare_värde!N237+1))*((pivå!N237+1)/(pivå!N237+1))</f>
        <v>#VALUE!</v>
      </c>
      <c r="AJ238" s="153" t="e">
        <f>IF(Pilar!$B238=1,IF(pivå!O237&gt;Tidigare_värde!O237,-1,1),IF(pivå!O237&lt;Tidigare_värde!O237,-1,1))*((Tidigare_värde!O237+1)/(Tidigare_värde!O237+1))*((pivå!O237+1)/(pivå!O237+1))</f>
        <v>#VALUE!</v>
      </c>
      <c r="AK238" s="153" t="e">
        <f>IF(Pilar!$B238=1,IF(pivå!P237&gt;Tidigare_värde!P237,-1,1),IF(pivå!P237&lt;Tidigare_värde!P237,-1,1))*((Tidigare_värde!P237+1)/(Tidigare_värde!P237+1))*((pivå!P237+1)/(pivå!P237+1))</f>
        <v>#VALUE!</v>
      </c>
      <c r="AL238" s="153" t="e">
        <f>IF(Pilar!$B238=1,IF(pivå!Q237&gt;Tidigare_värde!Q237,-1,1),IF(pivå!Q237&lt;Tidigare_värde!Q237,-1,1))*((Tidigare_värde!Q237+1)/(Tidigare_värde!Q237+1))*((pivå!Q237+1)/(pivå!Q237+1))</f>
        <v>#VALUE!</v>
      </c>
      <c r="AM238" s="153" t="e">
        <f>IF(Pilar!$B238=1,IF(pivå!R237&gt;Tidigare_värde!R237,-1,1),IF(pivå!R237&lt;Tidigare_värde!R237,-1,1))*((Tidigare_värde!R237+1)/(Tidigare_värde!R237+1))*((pivå!R237+1)/(pivå!R237+1))</f>
        <v>#VALUE!</v>
      </c>
      <c r="AN238" s="153" t="e">
        <f>IF(Pilar!$B238=1,IF(pivå!S237&gt;Tidigare_värde!S237,-1,1),IF(pivå!S237&lt;Tidigare_värde!S237,-1,1))*((Tidigare_värde!S237+1)/(Tidigare_värde!S237+1))*((pivå!S237+1)/(pivå!S237+1))</f>
        <v>#VALUE!</v>
      </c>
      <c r="AO238" s="153" t="e">
        <f>IF(Pilar!$B238=1,IF(pivå!T237&gt;Tidigare_värde!T237,-1,1),IF(pivå!T237&lt;Tidigare_värde!T237,-1,1))*((Tidigare_värde!T237+1)/(Tidigare_värde!T237+1))*((pivå!T237+1)/(pivå!T237+1))</f>
        <v>#VALUE!</v>
      </c>
      <c r="AP238" s="153" t="e">
        <f>IF(Pilar!$B238=1,IF(pivå!U237&gt;Tidigare_värde!U237,-1,1),IF(pivå!U237&lt;Tidigare_värde!U237,-1,1))*((Tidigare_värde!U237+1)/(Tidigare_värde!U237+1))*((pivå!U237+1)/(pivå!U237+1))</f>
        <v>#VALUE!</v>
      </c>
      <c r="AQ238" s="153" t="e">
        <f>IF(Pilar!$B238=1,IF(pivå!V237&gt;Tidigare_värde!V237,-1,1),IF(pivå!V237&lt;Tidigare_värde!V237,-1,1))*((Tidigare_värde!V237+1)/(Tidigare_värde!V237+1))*((pivå!V237+1)/(pivå!V237+1))</f>
        <v>#VALUE!</v>
      </c>
      <c r="AR238" s="153" t="e">
        <f>IF(Pilar!$B238=1,IF(pivå!W237&gt;Tidigare_värde!W237,-1,1),IF(pivå!W237&lt;Tidigare_värde!W237,-1,1))*((Tidigare_värde!W237+1)/(Tidigare_värde!W237+1))*((pivå!W237+1)/(pivå!W237+1))</f>
        <v>#VALUE!</v>
      </c>
      <c r="AS238" s="153" t="e">
        <f>IF(Pilar!$B238=1,IF(pivå!X237&gt;Tidigare_värde!X237,-1,1),IF(pivå!X237&lt;Tidigare_värde!X237,-1,1))*((Tidigare_värde!X237+1)/(Tidigare_värde!X237+1))*((pivå!X237+1)/(pivå!X237+1))</f>
        <v>#VALUE!</v>
      </c>
      <c r="AT238" s="153" t="e">
        <f>IF(Pilar!$B238=1,IF(pivå!Y237&gt;Tidigare_värde!Y237,-1,1),IF(pivå!Y237&lt;Tidigare_värde!Y237,-1,1))*((Tidigare_värde!Y237+1)/(Tidigare_värde!Y237+1))*((pivå!Y237+1)/(pivå!Y237+1))</f>
        <v>#VALUE!</v>
      </c>
      <c r="AU238" s="153" t="e">
        <f>IF(Pilar!$B238=1,IF(pivå!Z237&gt;Tidigare_värde!Z237,-1,1),IF(pivå!Z237&lt;Tidigare_värde!Z237,-1,1))*((Tidigare_värde!Z237+1)/(Tidigare_värde!Z237+1))*((pivå!Z237+1)/(pivå!Z237+1))</f>
        <v>#VALUE!</v>
      </c>
      <c r="AV238" s="153" t="e">
        <f>IF(Pilar!$B238=1,IF(pivå!AA237&gt;Tidigare_värde!AA237,-1,1),IF(pivå!AA237&lt;Tidigare_värde!AA237,-1,1))*((Tidigare_värde!AA237+1)/(Tidigare_värde!AA237+1))*((pivå!AA237+1)/(pivå!AA237+1))</f>
        <v>#VALUE!</v>
      </c>
      <c r="AW238" s="153" t="e">
        <f>IF(Pilar!$B238=1,IF(pivå!AB237&gt;Tidigare_värde!AB237,-1,1),IF(pivå!AB237&lt;Tidigare_värde!AB237,-1,1))*((Tidigare_värde!AB237+1)/(Tidigare_värde!AB237+1))*((pivå!AB237+1)/(pivå!AB237+1))</f>
        <v>#VALUE!</v>
      </c>
      <c r="AX238" s="153" t="e">
        <f>IF(Pilar!$B238=1,IF(pivå!AC237&gt;Tidigare_värde!AC237,-1,1),IF(pivå!AC237&lt;Tidigare_värde!AC237,-1,1))*((Tidigare_värde!AC237+1)/(Tidigare_värde!AC237+1))*((pivå!AC237+1)/(pivå!AC237+1))</f>
        <v>#VALUE!</v>
      </c>
      <c r="AY238" s="153" t="e">
        <f>IF(Pilar!$B238=1,IF(pivå!AD237&gt;Tidigare_värde!AD237,-1,1),IF(pivå!AD237&lt;Tidigare_värde!AD237,-1,1))*((Tidigare_värde!AD237+1)/(Tidigare_värde!AD237+1))*((pivå!AD237+1)/(pivå!AD237+1))</f>
        <v>#VALUE!</v>
      </c>
      <c r="AZ238" s="25"/>
      <c r="BA238" s="25"/>
      <c r="BB238" s="25"/>
      <c r="BC238" s="25"/>
      <c r="BD238" s="25"/>
      <c r="BE238" s="25"/>
      <c r="BF238" s="25"/>
      <c r="BG238" s="18" t="e">
        <f t="shared" si="31"/>
        <v>#DIV/0!</v>
      </c>
      <c r="BH238" s="18">
        <f t="shared" si="32"/>
        <v>38.003999999999998</v>
      </c>
      <c r="BI238" s="19">
        <f t="shared" si="37"/>
        <v>41.884999999999998</v>
      </c>
      <c r="BJ238" s="19">
        <f t="shared" si="33"/>
        <v>38.197000000000003</v>
      </c>
      <c r="BK238" s="20"/>
      <c r="BL238" s="20"/>
      <c r="BM238" s="21">
        <f t="shared" si="35"/>
        <v>45.572000000000003</v>
      </c>
      <c r="BN238" s="22">
        <f t="shared" si="36"/>
        <v>30.027999999999999</v>
      </c>
    </row>
    <row r="239" spans="1:66" ht="10.5" customHeight="1">
      <c r="A239" s="116">
        <f t="shared" si="34"/>
        <v>26.957138183809519</v>
      </c>
      <c r="B239" s="105">
        <f>pivå!I238</f>
        <v>1</v>
      </c>
      <c r="C239" s="120" t="str">
        <f>pivå!G238</f>
        <v>(tom)</v>
      </c>
      <c r="D239" s="103">
        <f>pivå!C238</f>
        <v>0</v>
      </c>
      <c r="E239" s="112">
        <f>pivå!D238</f>
        <v>121</v>
      </c>
      <c r="F239" s="15" t="str">
        <f>pivå!F238</f>
        <v>ARB vid blodtryckssänkande behandling. Kvinnor</v>
      </c>
      <c r="G239" s="31">
        <f>pivå!AE238</f>
        <v>31.684394340000001</v>
      </c>
      <c r="H239" s="16">
        <f>pivå!J238</f>
        <v>37.590639090000003</v>
      </c>
      <c r="I239" s="16">
        <f>pivå!K238</f>
        <v>22.89099435</v>
      </c>
      <c r="J239" s="16">
        <f>pivå!L238</f>
        <v>22.554952920000002</v>
      </c>
      <c r="K239" s="16">
        <f>pivå!M238</f>
        <v>19.96664195</v>
      </c>
      <c r="L239" s="16">
        <f>pivå!N238</f>
        <v>20.932075940000001</v>
      </c>
      <c r="M239" s="16">
        <f>pivå!O238</f>
        <v>29.712615589999999</v>
      </c>
      <c r="N239" s="16">
        <f>pivå!P238</f>
        <v>18.105298399999999</v>
      </c>
      <c r="O239" s="16">
        <f>pivå!Q238</f>
        <v>19.70307991</v>
      </c>
      <c r="P239" s="16">
        <f>pivå!R238</f>
        <v>27.188290930000001</v>
      </c>
      <c r="Q239" s="16">
        <f>pivå!S238</f>
        <v>37.3781374</v>
      </c>
      <c r="R239" s="16">
        <f>pivå!T238</f>
        <v>27.675435969999999</v>
      </c>
      <c r="S239" s="16">
        <f>pivå!U238</f>
        <v>39.812453249999997</v>
      </c>
      <c r="T239" s="16">
        <f>pivå!V238</f>
        <v>33.334783129999998</v>
      </c>
      <c r="U239" s="16">
        <f>pivå!W238</f>
        <v>26.68386529</v>
      </c>
      <c r="V239" s="16">
        <f>pivå!X238</f>
        <v>27.84432039</v>
      </c>
      <c r="W239" s="16">
        <f>pivå!Y238</f>
        <v>27.079185259999999</v>
      </c>
      <c r="X239" s="16">
        <f>pivå!Z238</f>
        <v>26.808053189999999</v>
      </c>
      <c r="Y239" s="16">
        <f>pivå!AA238</f>
        <v>25.595478109999998</v>
      </c>
      <c r="Z239" s="16">
        <f>pivå!AB238</f>
        <v>28.992113929999999</v>
      </c>
      <c r="AA239" s="16">
        <f>pivå!AC238</f>
        <v>16.70677216</v>
      </c>
      <c r="AB239" s="136">
        <f>pivå!AD238</f>
        <v>29.5447147</v>
      </c>
      <c r="AC239" s="149"/>
      <c r="AD239" s="154">
        <f>IF(Pilar!$B239=1,IF(pivå!AE238&gt;Tidigare_värde!AE238,-1,1),IF(pivå!AE238&lt;Tidigare_värde!AE238,-1,1))*((Tidigare_värde!AE238+1)/(Tidigare_värde!AE238+1))*((pivå!AE238+1)/(pivå!AE238+1))</f>
        <v>1</v>
      </c>
      <c r="AE239" s="153">
        <f>IF(Pilar!$B239=1,IF(pivå!J238&gt;Tidigare_värde!J238,-1,1),IF(pivå!J238&lt;Tidigare_värde!J238,-1,1))*((Tidigare_värde!J238+1)/(Tidigare_värde!J238+1))*((pivå!J238+1)/(pivå!J238+1))</f>
        <v>1</v>
      </c>
      <c r="AF239" s="153">
        <f>IF(Pilar!$B239=1,IF(pivå!K238&gt;Tidigare_värde!K238,-1,1),IF(pivå!K238&lt;Tidigare_värde!K238,-1,1))*((Tidigare_värde!K238+1)/(Tidigare_värde!K238+1))*((pivå!K238+1)/(pivå!K238+1))</f>
        <v>1</v>
      </c>
      <c r="AG239" s="153">
        <f>IF(Pilar!$B239=1,IF(pivå!L238&gt;Tidigare_värde!L238,-1,1),IF(pivå!L238&lt;Tidigare_värde!L238,-1,1))*((Tidigare_värde!L238+1)/(Tidigare_värde!L238+1))*((pivå!L238+1)/(pivå!L238+1))</f>
        <v>1</v>
      </c>
      <c r="AH239" s="153">
        <f>IF(Pilar!$B239=1,IF(pivå!M238&gt;Tidigare_värde!M238,-1,1),IF(pivå!M238&lt;Tidigare_värde!M238,-1,1))*((Tidigare_värde!M238+1)/(Tidigare_värde!M238+1))*((pivå!M238+1)/(pivå!M238+1))</f>
        <v>1</v>
      </c>
      <c r="AI239" s="153">
        <f>IF(Pilar!$B239=1,IF(pivå!N238&gt;Tidigare_värde!N238,-1,1),IF(pivå!N238&lt;Tidigare_värde!N238,-1,1))*((Tidigare_värde!N238+1)/(Tidigare_värde!N238+1))*((pivå!N238+1)/(pivå!N238+1))</f>
        <v>1</v>
      </c>
      <c r="AJ239" s="153">
        <f>IF(Pilar!$B239=1,IF(pivå!O238&gt;Tidigare_värde!O238,-1,1),IF(pivå!O238&lt;Tidigare_värde!O238,-1,1))*((Tidigare_värde!O238+1)/(Tidigare_värde!O238+1))*((pivå!O238+1)/(pivå!O238+1))</f>
        <v>1</v>
      </c>
      <c r="AK239" s="153">
        <f>IF(Pilar!$B239=1,IF(pivå!P238&gt;Tidigare_värde!P238,-1,1),IF(pivå!P238&lt;Tidigare_värde!P238,-1,1))*((Tidigare_värde!P238+1)/(Tidigare_värde!P238+1))*((pivå!P238+1)/(pivå!P238+1))</f>
        <v>1</v>
      </c>
      <c r="AL239" s="153">
        <f>IF(Pilar!$B239=1,IF(pivå!Q238&gt;Tidigare_värde!Q238,-1,1),IF(pivå!Q238&lt;Tidigare_värde!Q238,-1,1))*((Tidigare_värde!Q238+1)/(Tidigare_värde!Q238+1))*((pivå!Q238+1)/(pivå!Q238+1))</f>
        <v>1</v>
      </c>
      <c r="AM239" s="153">
        <f>IF(Pilar!$B239=1,IF(pivå!R238&gt;Tidigare_värde!R238,-1,1),IF(pivå!R238&lt;Tidigare_värde!R238,-1,1))*((Tidigare_värde!R238+1)/(Tidigare_värde!R238+1))*((pivå!R238+1)/(pivå!R238+1))</f>
        <v>1</v>
      </c>
      <c r="AN239" s="153">
        <f>IF(Pilar!$B239=1,IF(pivå!S238&gt;Tidigare_värde!S238,-1,1),IF(pivå!S238&lt;Tidigare_värde!S238,-1,1))*((Tidigare_värde!S238+1)/(Tidigare_värde!S238+1))*((pivå!S238+1)/(pivå!S238+1))</f>
        <v>1</v>
      </c>
      <c r="AO239" s="153">
        <f>IF(Pilar!$B239=1,IF(pivå!T238&gt;Tidigare_värde!T238,-1,1),IF(pivå!T238&lt;Tidigare_värde!T238,-1,1))*((Tidigare_värde!T238+1)/(Tidigare_värde!T238+1))*((pivå!T238+1)/(pivå!T238+1))</f>
        <v>1</v>
      </c>
      <c r="AP239" s="153">
        <f>IF(Pilar!$B239=1,IF(pivå!U238&gt;Tidigare_värde!U238,-1,1),IF(pivå!U238&lt;Tidigare_värde!U238,-1,1))*((Tidigare_värde!U238+1)/(Tidigare_värde!U238+1))*((pivå!U238+1)/(pivå!U238+1))</f>
        <v>1</v>
      </c>
      <c r="AQ239" s="153">
        <f>IF(Pilar!$B239=1,IF(pivå!V238&gt;Tidigare_värde!V238,-1,1),IF(pivå!V238&lt;Tidigare_värde!V238,-1,1))*((Tidigare_värde!V238+1)/(Tidigare_värde!V238+1))*((pivå!V238+1)/(pivå!V238+1))</f>
        <v>1</v>
      </c>
      <c r="AR239" s="153">
        <f>IF(Pilar!$B239=1,IF(pivå!W238&gt;Tidigare_värde!W238,-1,1),IF(pivå!W238&lt;Tidigare_värde!W238,-1,1))*((Tidigare_värde!W238+1)/(Tidigare_värde!W238+1))*((pivå!W238+1)/(pivå!W238+1))</f>
        <v>1</v>
      </c>
      <c r="AS239" s="153">
        <f>IF(Pilar!$B239=1,IF(pivå!X238&gt;Tidigare_värde!X238,-1,1),IF(pivå!X238&lt;Tidigare_värde!X238,-1,1))*((Tidigare_värde!X238+1)/(Tidigare_värde!X238+1))*((pivå!X238+1)/(pivå!X238+1))</f>
        <v>1</v>
      </c>
      <c r="AT239" s="153">
        <f>IF(Pilar!$B239=1,IF(pivå!Y238&gt;Tidigare_värde!Y238,-1,1),IF(pivå!Y238&lt;Tidigare_värde!Y238,-1,1))*((Tidigare_värde!Y238+1)/(Tidigare_värde!Y238+1))*((pivå!Y238+1)/(pivå!Y238+1))</f>
        <v>1</v>
      </c>
      <c r="AU239" s="153">
        <f>IF(Pilar!$B239=1,IF(pivå!Z238&gt;Tidigare_värde!Z238,-1,1),IF(pivå!Z238&lt;Tidigare_värde!Z238,-1,1))*((Tidigare_värde!Z238+1)/(Tidigare_värde!Z238+1))*((pivå!Z238+1)/(pivå!Z238+1))</f>
        <v>1</v>
      </c>
      <c r="AV239" s="153">
        <f>IF(Pilar!$B239=1,IF(pivå!AA238&gt;Tidigare_värde!AA238,-1,1),IF(pivå!AA238&lt;Tidigare_värde!AA238,-1,1))*((Tidigare_värde!AA238+1)/(Tidigare_värde!AA238+1))*((pivå!AA238+1)/(pivå!AA238+1))</f>
        <v>1</v>
      </c>
      <c r="AW239" s="153">
        <f>IF(Pilar!$B239=1,IF(pivå!AB238&gt;Tidigare_värde!AB238,-1,1),IF(pivå!AB238&lt;Tidigare_värde!AB238,-1,1))*((Tidigare_värde!AB238+1)/(Tidigare_värde!AB238+1))*((pivå!AB238+1)/(pivå!AB238+1))</f>
        <v>1</v>
      </c>
      <c r="AX239" s="153">
        <f>IF(Pilar!$B239=1,IF(pivå!AC238&gt;Tidigare_värde!AC238,-1,1),IF(pivå!AC238&lt;Tidigare_värde!AC238,-1,1))*((Tidigare_värde!AC238+1)/(Tidigare_värde!AC238+1))*((pivå!AC238+1)/(pivå!AC238+1))</f>
        <v>1</v>
      </c>
      <c r="AY239" s="153">
        <f>IF(Pilar!$B239=1,IF(pivå!AD238&gt;Tidigare_värde!AD238,-1,1),IF(pivå!AD238&lt;Tidigare_värde!AD238,-1,1))*((Tidigare_värde!AD238+1)/(Tidigare_värde!AD238+1))*((pivå!AD238+1)/(pivå!AD238+1))</f>
        <v>1</v>
      </c>
      <c r="AZ239" s="25"/>
      <c r="BA239" s="25"/>
      <c r="BB239" s="25"/>
      <c r="BC239" s="25"/>
      <c r="BD239" s="25"/>
      <c r="BE239" s="25"/>
      <c r="BF239" s="25"/>
      <c r="BG239" s="18" t="e">
        <f t="shared" si="31"/>
        <v>#DIV/0!</v>
      </c>
      <c r="BH239" s="18">
        <f t="shared" si="32"/>
        <v>22.89099435</v>
      </c>
      <c r="BI239" s="19">
        <f t="shared" si="37"/>
        <v>27.84432039</v>
      </c>
      <c r="BJ239" s="19">
        <f t="shared" si="33"/>
        <v>25.595478109999998</v>
      </c>
      <c r="BK239" s="20"/>
      <c r="BL239" s="20"/>
      <c r="BM239" s="21">
        <f t="shared" si="35"/>
        <v>39.812453249999997</v>
      </c>
      <c r="BN239" s="22">
        <f t="shared" si="36"/>
        <v>16.70677216</v>
      </c>
    </row>
    <row r="240" spans="1:66" ht="10.5" customHeight="1">
      <c r="A240" s="116">
        <f t="shared" si="34"/>
        <v>26.293590333333334</v>
      </c>
      <c r="B240" s="105">
        <f>pivå!I239</f>
        <v>1</v>
      </c>
      <c r="C240" s="120" t="str">
        <f>pivå!G239</f>
        <v>(tom)</v>
      </c>
      <c r="D240" s="103">
        <f>pivå!C239</f>
        <v>0</v>
      </c>
      <c r="E240" s="112">
        <f>pivå!D239</f>
        <v>0</v>
      </c>
      <c r="F240" s="15" t="str">
        <f>pivå!F239</f>
        <v>ARB vid blodtryckssänkande behandling. Män</v>
      </c>
      <c r="G240" s="31">
        <f>pivå!AE239</f>
        <v>30.874797409999999</v>
      </c>
      <c r="H240" s="16">
        <f>pivå!J239</f>
        <v>36.389131470000002</v>
      </c>
      <c r="I240" s="16">
        <f>pivå!K239</f>
        <v>27.959214200000002</v>
      </c>
      <c r="J240" s="16">
        <f>pivå!L239</f>
        <v>21.94969541</v>
      </c>
      <c r="K240" s="16">
        <f>pivå!M239</f>
        <v>17.706277450000002</v>
      </c>
      <c r="L240" s="16">
        <f>pivå!N239</f>
        <v>20.26488647</v>
      </c>
      <c r="M240" s="16">
        <f>pivå!O239</f>
        <v>24.525417390000001</v>
      </c>
      <c r="N240" s="16">
        <f>pivå!P239</f>
        <v>20.625771289999999</v>
      </c>
      <c r="O240" s="16">
        <f>pivå!Q239</f>
        <v>13.21034364</v>
      </c>
      <c r="P240" s="16">
        <f>pivå!R239</f>
        <v>26.01779561</v>
      </c>
      <c r="Q240" s="16">
        <f>pivå!S239</f>
        <v>34.225312840000001</v>
      </c>
      <c r="R240" s="16">
        <f>pivå!T239</f>
        <v>27.289881309999998</v>
      </c>
      <c r="S240" s="16">
        <f>pivå!U239</f>
        <v>39.606267459999998</v>
      </c>
      <c r="T240" s="16">
        <f>pivå!V239</f>
        <v>29.68442842</v>
      </c>
      <c r="U240" s="16">
        <f>pivå!W239</f>
        <v>24.343508679999999</v>
      </c>
      <c r="V240" s="16">
        <f>pivå!X239</f>
        <v>30.673864779999999</v>
      </c>
      <c r="W240" s="16">
        <f>pivå!Y239</f>
        <v>27.51452201</v>
      </c>
      <c r="X240" s="16">
        <f>pivå!Z239</f>
        <v>25.740627190000001</v>
      </c>
      <c r="Y240" s="16">
        <f>pivå!AA239</f>
        <v>27.613687989999999</v>
      </c>
      <c r="Z240" s="16">
        <f>pivå!AB239</f>
        <v>33.319727030000003</v>
      </c>
      <c r="AA240" s="16">
        <f>pivå!AC239</f>
        <v>18.559157989999999</v>
      </c>
      <c r="AB240" s="136">
        <f>pivå!AD239</f>
        <v>24.945878369999999</v>
      </c>
      <c r="AC240" s="149"/>
      <c r="AD240" s="154">
        <f>IF(Pilar!$B240=1,IF(pivå!AE239&gt;Tidigare_värde!AE239,-1,1),IF(pivå!AE239&lt;Tidigare_värde!AE239,-1,1))*((Tidigare_värde!AE239+1)/(Tidigare_värde!AE239+1))*((pivå!AE239+1)/(pivå!AE239+1))</f>
        <v>1</v>
      </c>
      <c r="AE240" s="153">
        <f>IF(Pilar!$B240=1,IF(pivå!J239&gt;Tidigare_värde!J239,-1,1),IF(pivå!J239&lt;Tidigare_värde!J239,-1,1))*((Tidigare_värde!J239+1)/(Tidigare_värde!J239+1))*((pivå!J239+1)/(pivå!J239+1))</f>
        <v>1</v>
      </c>
      <c r="AF240" s="153">
        <f>IF(Pilar!$B240=1,IF(pivå!K239&gt;Tidigare_värde!K239,-1,1),IF(pivå!K239&lt;Tidigare_värde!K239,-1,1))*((Tidigare_värde!K239+1)/(Tidigare_värde!K239+1))*((pivå!K239+1)/(pivå!K239+1))</f>
        <v>1</v>
      </c>
      <c r="AG240" s="153">
        <f>IF(Pilar!$B240=1,IF(pivå!L239&gt;Tidigare_värde!L239,-1,1),IF(pivå!L239&lt;Tidigare_värde!L239,-1,1))*((Tidigare_värde!L239+1)/(Tidigare_värde!L239+1))*((pivå!L239+1)/(pivå!L239+1))</f>
        <v>1</v>
      </c>
      <c r="AH240" s="153">
        <f>IF(Pilar!$B240=1,IF(pivå!M239&gt;Tidigare_värde!M239,-1,1),IF(pivå!M239&lt;Tidigare_värde!M239,-1,1))*((Tidigare_värde!M239+1)/(Tidigare_värde!M239+1))*((pivå!M239+1)/(pivå!M239+1))</f>
        <v>1</v>
      </c>
      <c r="AI240" s="153">
        <f>IF(Pilar!$B240=1,IF(pivå!N239&gt;Tidigare_värde!N239,-1,1),IF(pivå!N239&lt;Tidigare_värde!N239,-1,1))*((Tidigare_värde!N239+1)/(Tidigare_värde!N239+1))*((pivå!N239+1)/(pivå!N239+1))</f>
        <v>1</v>
      </c>
      <c r="AJ240" s="153">
        <f>IF(Pilar!$B240=1,IF(pivå!O239&gt;Tidigare_värde!O239,-1,1),IF(pivå!O239&lt;Tidigare_värde!O239,-1,1))*((Tidigare_värde!O239+1)/(Tidigare_värde!O239+1))*((pivå!O239+1)/(pivå!O239+1))</f>
        <v>1</v>
      </c>
      <c r="AK240" s="153">
        <f>IF(Pilar!$B240=1,IF(pivå!P239&gt;Tidigare_värde!P239,-1,1),IF(pivå!P239&lt;Tidigare_värde!P239,-1,1))*((Tidigare_värde!P239+1)/(Tidigare_värde!P239+1))*((pivå!P239+1)/(pivå!P239+1))</f>
        <v>1</v>
      </c>
      <c r="AL240" s="153">
        <f>IF(Pilar!$B240=1,IF(pivå!Q239&gt;Tidigare_värde!Q239,-1,1),IF(pivå!Q239&lt;Tidigare_värde!Q239,-1,1))*((Tidigare_värde!Q239+1)/(Tidigare_värde!Q239+1))*((pivå!Q239+1)/(pivå!Q239+1))</f>
        <v>1</v>
      </c>
      <c r="AM240" s="153">
        <f>IF(Pilar!$B240=1,IF(pivå!R239&gt;Tidigare_värde!R239,-1,1),IF(pivå!R239&lt;Tidigare_värde!R239,-1,1))*((Tidigare_värde!R239+1)/(Tidigare_värde!R239+1))*((pivå!R239+1)/(pivå!R239+1))</f>
        <v>1</v>
      </c>
      <c r="AN240" s="153">
        <f>IF(Pilar!$B240=1,IF(pivå!S239&gt;Tidigare_värde!S239,-1,1),IF(pivå!S239&lt;Tidigare_värde!S239,-1,1))*((Tidigare_värde!S239+1)/(Tidigare_värde!S239+1))*((pivå!S239+1)/(pivå!S239+1))</f>
        <v>1</v>
      </c>
      <c r="AO240" s="153">
        <f>IF(Pilar!$B240=1,IF(pivå!T239&gt;Tidigare_värde!T239,-1,1),IF(pivå!T239&lt;Tidigare_värde!T239,-1,1))*((Tidigare_värde!T239+1)/(Tidigare_värde!T239+1))*((pivå!T239+1)/(pivå!T239+1))</f>
        <v>1</v>
      </c>
      <c r="AP240" s="153">
        <f>IF(Pilar!$B240=1,IF(pivå!U239&gt;Tidigare_värde!U239,-1,1),IF(pivå!U239&lt;Tidigare_värde!U239,-1,1))*((Tidigare_värde!U239+1)/(Tidigare_värde!U239+1))*((pivå!U239+1)/(pivå!U239+1))</f>
        <v>1</v>
      </c>
      <c r="AQ240" s="153">
        <f>IF(Pilar!$B240=1,IF(pivå!V239&gt;Tidigare_värde!V239,-1,1),IF(pivå!V239&lt;Tidigare_värde!V239,-1,1))*((Tidigare_värde!V239+1)/(Tidigare_värde!V239+1))*((pivå!V239+1)/(pivå!V239+1))</f>
        <v>1</v>
      </c>
      <c r="AR240" s="153">
        <f>IF(Pilar!$B240=1,IF(pivå!W239&gt;Tidigare_värde!W239,-1,1),IF(pivå!W239&lt;Tidigare_värde!W239,-1,1))*((Tidigare_värde!W239+1)/(Tidigare_värde!W239+1))*((pivå!W239+1)/(pivå!W239+1))</f>
        <v>1</v>
      </c>
      <c r="AS240" s="153">
        <f>IF(Pilar!$B240=1,IF(pivå!X239&gt;Tidigare_värde!X239,-1,1),IF(pivå!X239&lt;Tidigare_värde!X239,-1,1))*((Tidigare_värde!X239+1)/(Tidigare_värde!X239+1))*((pivå!X239+1)/(pivå!X239+1))</f>
        <v>1</v>
      </c>
      <c r="AT240" s="153">
        <f>IF(Pilar!$B240=1,IF(pivå!Y239&gt;Tidigare_värde!Y239,-1,1),IF(pivå!Y239&lt;Tidigare_värde!Y239,-1,1))*((Tidigare_värde!Y239+1)/(Tidigare_värde!Y239+1))*((pivå!Y239+1)/(pivå!Y239+1))</f>
        <v>1</v>
      </c>
      <c r="AU240" s="153">
        <f>IF(Pilar!$B240=1,IF(pivå!Z239&gt;Tidigare_värde!Z239,-1,1),IF(pivå!Z239&lt;Tidigare_värde!Z239,-1,1))*((Tidigare_värde!Z239+1)/(Tidigare_värde!Z239+1))*((pivå!Z239+1)/(pivå!Z239+1))</f>
        <v>1</v>
      </c>
      <c r="AV240" s="153">
        <f>IF(Pilar!$B240=1,IF(pivå!AA239&gt;Tidigare_värde!AA239,-1,1),IF(pivå!AA239&lt;Tidigare_värde!AA239,-1,1))*((Tidigare_värde!AA239+1)/(Tidigare_värde!AA239+1))*((pivå!AA239+1)/(pivå!AA239+1))</f>
        <v>1</v>
      </c>
      <c r="AW240" s="153">
        <f>IF(Pilar!$B240=1,IF(pivå!AB239&gt;Tidigare_värde!AB239,-1,1),IF(pivå!AB239&lt;Tidigare_värde!AB239,-1,1))*((Tidigare_värde!AB239+1)/(Tidigare_värde!AB239+1))*((pivå!AB239+1)/(pivå!AB239+1))</f>
        <v>1</v>
      </c>
      <c r="AX240" s="153">
        <f>IF(Pilar!$B240=1,IF(pivå!AC239&gt;Tidigare_värde!AC239,-1,1),IF(pivå!AC239&lt;Tidigare_värde!AC239,-1,1))*((Tidigare_värde!AC239+1)/(Tidigare_värde!AC239+1))*((pivå!AC239+1)/(pivå!AC239+1))</f>
        <v>1</v>
      </c>
      <c r="AY240" s="153">
        <f>IF(Pilar!$B240=1,IF(pivå!AD239&gt;Tidigare_värde!AD239,-1,1),IF(pivå!AD239&lt;Tidigare_värde!AD239,-1,1))*((Tidigare_värde!AD239+1)/(Tidigare_värde!AD239+1))*((pivå!AD239+1)/(pivå!AD239+1))</f>
        <v>1</v>
      </c>
      <c r="AZ240" s="25"/>
      <c r="BA240" s="25"/>
      <c r="BB240" s="25"/>
      <c r="BC240" s="25"/>
      <c r="BD240" s="25"/>
      <c r="BE240" s="25"/>
      <c r="BF240" s="25"/>
      <c r="BG240" s="18" t="e">
        <f t="shared" si="31"/>
        <v>#DIV/0!</v>
      </c>
      <c r="BH240" s="18">
        <f t="shared" si="32"/>
        <v>24.343508679999999</v>
      </c>
      <c r="BI240" s="19">
        <f t="shared" si="37"/>
        <v>27.613687989999999</v>
      </c>
      <c r="BJ240" s="19">
        <f t="shared" si="33"/>
        <v>24.525417390000001</v>
      </c>
      <c r="BK240" s="20"/>
      <c r="BL240" s="20"/>
      <c r="BM240" s="21">
        <f t="shared" si="35"/>
        <v>39.606267459999998</v>
      </c>
      <c r="BN240" s="22">
        <f t="shared" si="36"/>
        <v>13.21034364</v>
      </c>
    </row>
    <row r="241" spans="1:72" ht="10.5" customHeight="1">
      <c r="A241" s="116">
        <f t="shared" si="34"/>
        <v>26.714257392857142</v>
      </c>
      <c r="B241" s="105">
        <f>pivå!I240</f>
        <v>1</v>
      </c>
      <c r="C241" s="120" t="str">
        <f>pivå!G240</f>
        <v>(tom)</v>
      </c>
      <c r="D241" s="103">
        <f>pivå!C240</f>
        <v>0</v>
      </c>
      <c r="E241" s="112">
        <f>pivå!D240</f>
        <v>0</v>
      </c>
      <c r="F241" s="15" t="str">
        <f>pivå!F240</f>
        <v>ARB vid blodtryckssänkande behandling</v>
      </c>
      <c r="G241" s="31">
        <f>pivå!AE240</f>
        <v>31.311641120000001</v>
      </c>
      <c r="H241" s="16">
        <f>pivå!J240</f>
        <v>37.021936480000001</v>
      </c>
      <c r="I241" s="16">
        <f>pivå!K240</f>
        <v>25.471365240000001</v>
      </c>
      <c r="J241" s="16">
        <f>pivå!L240</f>
        <v>22.220316180000001</v>
      </c>
      <c r="K241" s="16">
        <f>pivå!M240</f>
        <v>19.02869346</v>
      </c>
      <c r="L241" s="16">
        <f>pivå!N240</f>
        <v>20.575668369999999</v>
      </c>
      <c r="M241" s="16">
        <f>pivå!O240</f>
        <v>26.992130580000001</v>
      </c>
      <c r="N241" s="16">
        <f>pivå!P240</f>
        <v>19.511692450000002</v>
      </c>
      <c r="O241" s="16">
        <f>pivå!Q240</f>
        <v>16.36939057</v>
      </c>
      <c r="P241" s="16">
        <f>pivå!R240</f>
        <v>26.693379400000001</v>
      </c>
      <c r="Q241" s="16">
        <f>pivå!S240</f>
        <v>35.719725670000003</v>
      </c>
      <c r="R241" s="16">
        <f>pivå!T240</f>
        <v>27.43852257</v>
      </c>
      <c r="S241" s="16">
        <f>pivå!U240</f>
        <v>39.658947259999998</v>
      </c>
      <c r="T241" s="16">
        <f>pivå!V240</f>
        <v>31.290950169999999</v>
      </c>
      <c r="U241" s="16">
        <f>pivå!W240</f>
        <v>25.465154989999998</v>
      </c>
      <c r="V241" s="16">
        <f>pivå!X240</f>
        <v>29.304640379999999</v>
      </c>
      <c r="W241" s="16">
        <f>pivå!Y240</f>
        <v>27.667473189999999</v>
      </c>
      <c r="X241" s="16">
        <f>pivå!Z240</f>
        <v>26.439284740000002</v>
      </c>
      <c r="Y241" s="16">
        <f>pivå!AA240</f>
        <v>26.899769790000001</v>
      </c>
      <c r="Z241" s="16">
        <f>pivå!AB240</f>
        <v>32.128221779999997</v>
      </c>
      <c r="AA241" s="16">
        <f>pivå!AC240</f>
        <v>18.032037389999999</v>
      </c>
      <c r="AB241" s="136">
        <f>pivå!AD240</f>
        <v>27.07010459</v>
      </c>
      <c r="AC241" s="149"/>
      <c r="AD241" s="154">
        <f>IF(Pilar!$B241=1,IF(pivå!AE240&gt;Tidigare_värde!AE240,-1,1),IF(pivå!AE240&lt;Tidigare_värde!AE240,-1,1))*((Tidigare_värde!AE240+1)/(Tidigare_värde!AE240+1))*((pivå!AE240+1)/(pivå!AE240+1))</f>
        <v>1</v>
      </c>
      <c r="AE241" s="153">
        <f>IF(Pilar!$B241=1,IF(pivå!J240&gt;Tidigare_värde!J240,-1,1),IF(pivå!J240&lt;Tidigare_värde!J240,-1,1))*((Tidigare_värde!J240+1)/(Tidigare_värde!J240+1))*((pivå!J240+1)/(pivå!J240+1))</f>
        <v>1</v>
      </c>
      <c r="AF241" s="153">
        <f>IF(Pilar!$B241=1,IF(pivå!K240&gt;Tidigare_värde!K240,-1,1),IF(pivå!K240&lt;Tidigare_värde!K240,-1,1))*((Tidigare_värde!K240+1)/(Tidigare_värde!K240+1))*((pivå!K240+1)/(pivå!K240+1))</f>
        <v>1</v>
      </c>
      <c r="AG241" s="153">
        <f>IF(Pilar!$B241=1,IF(pivå!L240&gt;Tidigare_värde!L240,-1,1),IF(pivå!L240&lt;Tidigare_värde!L240,-1,1))*((Tidigare_värde!L240+1)/(Tidigare_värde!L240+1))*((pivå!L240+1)/(pivå!L240+1))</f>
        <v>1</v>
      </c>
      <c r="AH241" s="153">
        <f>IF(Pilar!$B241=1,IF(pivå!M240&gt;Tidigare_värde!M240,-1,1),IF(pivå!M240&lt;Tidigare_värde!M240,-1,1))*((Tidigare_värde!M240+1)/(Tidigare_värde!M240+1))*((pivå!M240+1)/(pivå!M240+1))</f>
        <v>1</v>
      </c>
      <c r="AI241" s="153">
        <f>IF(Pilar!$B241=1,IF(pivå!N240&gt;Tidigare_värde!N240,-1,1),IF(pivå!N240&lt;Tidigare_värde!N240,-1,1))*((Tidigare_värde!N240+1)/(Tidigare_värde!N240+1))*((pivå!N240+1)/(pivå!N240+1))</f>
        <v>1</v>
      </c>
      <c r="AJ241" s="153">
        <f>IF(Pilar!$B241=1,IF(pivå!O240&gt;Tidigare_värde!O240,-1,1),IF(pivå!O240&lt;Tidigare_värde!O240,-1,1))*((Tidigare_värde!O240+1)/(Tidigare_värde!O240+1))*((pivå!O240+1)/(pivå!O240+1))</f>
        <v>1</v>
      </c>
      <c r="AK241" s="153">
        <f>IF(Pilar!$B241=1,IF(pivå!P240&gt;Tidigare_värde!P240,-1,1),IF(pivå!P240&lt;Tidigare_värde!P240,-1,1))*((Tidigare_värde!P240+1)/(Tidigare_värde!P240+1))*((pivå!P240+1)/(pivå!P240+1))</f>
        <v>1</v>
      </c>
      <c r="AL241" s="153">
        <f>IF(Pilar!$B241=1,IF(pivå!Q240&gt;Tidigare_värde!Q240,-1,1),IF(pivå!Q240&lt;Tidigare_värde!Q240,-1,1))*((Tidigare_värde!Q240+1)/(Tidigare_värde!Q240+1))*((pivå!Q240+1)/(pivå!Q240+1))</f>
        <v>1</v>
      </c>
      <c r="AM241" s="153">
        <f>IF(Pilar!$B241=1,IF(pivå!R240&gt;Tidigare_värde!R240,-1,1),IF(pivå!R240&lt;Tidigare_värde!R240,-1,1))*((Tidigare_värde!R240+1)/(Tidigare_värde!R240+1))*((pivå!R240+1)/(pivå!R240+1))</f>
        <v>1</v>
      </c>
      <c r="AN241" s="153">
        <f>IF(Pilar!$B241=1,IF(pivå!S240&gt;Tidigare_värde!S240,-1,1),IF(pivå!S240&lt;Tidigare_värde!S240,-1,1))*((Tidigare_värde!S240+1)/(Tidigare_värde!S240+1))*((pivå!S240+1)/(pivå!S240+1))</f>
        <v>1</v>
      </c>
      <c r="AO241" s="153">
        <f>IF(Pilar!$B241=1,IF(pivå!T240&gt;Tidigare_värde!T240,-1,1),IF(pivå!T240&lt;Tidigare_värde!T240,-1,1))*((Tidigare_värde!T240+1)/(Tidigare_värde!T240+1))*((pivå!T240+1)/(pivå!T240+1))</f>
        <v>1</v>
      </c>
      <c r="AP241" s="153">
        <f>IF(Pilar!$B241=1,IF(pivå!U240&gt;Tidigare_värde!U240,-1,1),IF(pivå!U240&lt;Tidigare_värde!U240,-1,1))*((Tidigare_värde!U240+1)/(Tidigare_värde!U240+1))*((pivå!U240+1)/(pivå!U240+1))</f>
        <v>1</v>
      </c>
      <c r="AQ241" s="153">
        <f>IF(Pilar!$B241=1,IF(pivå!V240&gt;Tidigare_värde!V240,-1,1),IF(pivå!V240&lt;Tidigare_värde!V240,-1,1))*((Tidigare_värde!V240+1)/(Tidigare_värde!V240+1))*((pivå!V240+1)/(pivå!V240+1))</f>
        <v>1</v>
      </c>
      <c r="AR241" s="153">
        <f>IF(Pilar!$B241=1,IF(pivå!W240&gt;Tidigare_värde!W240,-1,1),IF(pivå!W240&lt;Tidigare_värde!W240,-1,1))*((Tidigare_värde!W240+1)/(Tidigare_värde!W240+1))*((pivå!W240+1)/(pivå!W240+1))</f>
        <v>1</v>
      </c>
      <c r="AS241" s="153">
        <f>IF(Pilar!$B241=1,IF(pivå!X240&gt;Tidigare_värde!X240,-1,1),IF(pivå!X240&lt;Tidigare_värde!X240,-1,1))*((Tidigare_värde!X240+1)/(Tidigare_värde!X240+1))*((pivå!X240+1)/(pivå!X240+1))</f>
        <v>1</v>
      </c>
      <c r="AT241" s="153">
        <f>IF(Pilar!$B241=1,IF(pivå!Y240&gt;Tidigare_värde!Y240,-1,1),IF(pivå!Y240&lt;Tidigare_värde!Y240,-1,1))*((Tidigare_värde!Y240+1)/(Tidigare_värde!Y240+1))*((pivå!Y240+1)/(pivå!Y240+1))</f>
        <v>1</v>
      </c>
      <c r="AU241" s="153">
        <f>IF(Pilar!$B241=1,IF(pivå!Z240&gt;Tidigare_värde!Z240,-1,1),IF(pivå!Z240&lt;Tidigare_värde!Z240,-1,1))*((Tidigare_värde!Z240+1)/(Tidigare_värde!Z240+1))*((pivå!Z240+1)/(pivå!Z240+1))</f>
        <v>1</v>
      </c>
      <c r="AV241" s="153">
        <f>IF(Pilar!$B241=1,IF(pivå!AA240&gt;Tidigare_värde!AA240,-1,1),IF(pivå!AA240&lt;Tidigare_värde!AA240,-1,1))*((Tidigare_värde!AA240+1)/(Tidigare_värde!AA240+1))*((pivå!AA240+1)/(pivå!AA240+1))</f>
        <v>1</v>
      </c>
      <c r="AW241" s="153">
        <f>IF(Pilar!$B241=1,IF(pivå!AB240&gt;Tidigare_värde!AB240,-1,1),IF(pivå!AB240&lt;Tidigare_värde!AB240,-1,1))*((Tidigare_värde!AB240+1)/(Tidigare_värde!AB240+1))*((pivå!AB240+1)/(pivå!AB240+1))</f>
        <v>1</v>
      </c>
      <c r="AX241" s="153">
        <f>IF(Pilar!$B241=1,IF(pivå!AC240&gt;Tidigare_värde!AC240,-1,1),IF(pivå!AC240&lt;Tidigare_värde!AC240,-1,1))*((Tidigare_värde!AC240+1)/(Tidigare_värde!AC240+1))*((pivå!AC240+1)/(pivå!AC240+1))</f>
        <v>1</v>
      </c>
      <c r="AY241" s="153">
        <f>IF(Pilar!$B241=1,IF(pivå!AD240&gt;Tidigare_värde!AD240,-1,1),IF(pivå!AD240&lt;Tidigare_värde!AD240,-1,1))*((Tidigare_värde!AD240+1)/(Tidigare_värde!AD240+1))*((pivå!AD240+1)/(pivå!AD240+1))</f>
        <v>1</v>
      </c>
      <c r="AZ241" s="25"/>
      <c r="BA241" s="25"/>
      <c r="BB241" s="25"/>
      <c r="BC241" s="25"/>
      <c r="BD241" s="25"/>
      <c r="BE241" s="25"/>
      <c r="BF241" s="25"/>
      <c r="BG241" s="18" t="e">
        <f t="shared" si="31"/>
        <v>#DIV/0!</v>
      </c>
      <c r="BH241" s="18">
        <f t="shared" si="32"/>
        <v>25.465154989999998</v>
      </c>
      <c r="BI241" s="19">
        <f t="shared" si="37"/>
        <v>27.43852257</v>
      </c>
      <c r="BJ241" s="19">
        <f t="shared" si="33"/>
        <v>25.471365240000001</v>
      </c>
      <c r="BK241" s="20"/>
      <c r="BL241" s="20"/>
      <c r="BM241" s="21">
        <f t="shared" si="35"/>
        <v>39.658947259999998</v>
      </c>
      <c r="BN241" s="22">
        <f t="shared" si="36"/>
        <v>16.36939057</v>
      </c>
    </row>
    <row r="242" spans="1:72" ht="10.5" customHeight="1">
      <c r="A242" s="116">
        <f t="shared" si="34"/>
        <v>84.516570588235268</v>
      </c>
      <c r="B242" s="105">
        <f>pivå!I241</f>
        <v>0</v>
      </c>
      <c r="C242" s="120" t="str">
        <f>pivå!G241</f>
        <v>Ny</v>
      </c>
      <c r="D242" s="103" t="str">
        <f>pivå!C241</f>
        <v>Annan vård</v>
      </c>
      <c r="E242" s="112">
        <f>pivå!D241</f>
        <v>122</v>
      </c>
      <c r="F242" s="15" t="str">
        <f>pivå!F241</f>
        <v>God viruskontroll vid HIV</v>
      </c>
      <c r="G242" s="31">
        <f>pivå!AE241</f>
        <v>87.627099999999999</v>
      </c>
      <c r="H242" s="16">
        <f>pivå!J241</f>
        <v>90.855900000000005</v>
      </c>
      <c r="I242" s="16">
        <f>pivå!K241</f>
        <v>87.5</v>
      </c>
      <c r="J242" s="16">
        <f>pivå!L241</f>
        <v>75</v>
      </c>
      <c r="K242" s="16">
        <f>pivå!M241</f>
        <v>87.777799999999999</v>
      </c>
      <c r="L242" s="16">
        <f>pivå!N241</f>
        <v>82.456100000000006</v>
      </c>
      <c r="M242" s="16">
        <f>pivå!O241</f>
        <v>66.666700000000006</v>
      </c>
      <c r="N242" s="16">
        <f>pivå!P241</f>
        <v>80</v>
      </c>
      <c r="O242" s="40" t="str">
        <f>pivå!Q241</f>
        <v>us</v>
      </c>
      <c r="P242" s="40" t="str">
        <f>pivå!R241</f>
        <v>us</v>
      </c>
      <c r="Q242" s="16">
        <f>pivå!S241</f>
        <v>78.922700000000006</v>
      </c>
      <c r="R242" s="40" t="str">
        <f>pivå!T241</f>
        <v>us</v>
      </c>
      <c r="S242" s="16">
        <f>pivå!U241</f>
        <v>86.829300000000003</v>
      </c>
      <c r="T242" s="16">
        <f>pivå!V241</f>
        <v>86.792500000000004</v>
      </c>
      <c r="U242" s="16">
        <f>pivå!W241</f>
        <v>84.375</v>
      </c>
      <c r="V242" s="16">
        <f>pivå!X241</f>
        <v>88.524600000000007</v>
      </c>
      <c r="W242" s="16">
        <f>pivå!Y241</f>
        <v>91.666700000000006</v>
      </c>
      <c r="X242" s="16">
        <f>pivå!Z241</f>
        <v>89.285700000000006</v>
      </c>
      <c r="Y242" s="16">
        <f>pivå!AA241</f>
        <v>86.206900000000005</v>
      </c>
      <c r="Z242" s="40" t="str">
        <f>pivå!AB241</f>
        <v>us</v>
      </c>
      <c r="AA242" s="16">
        <f>pivå!AC241</f>
        <v>82.432400000000001</v>
      </c>
      <c r="AB242" s="136">
        <f>pivå!AD241</f>
        <v>91.489400000000003</v>
      </c>
      <c r="AC242" s="149"/>
      <c r="AD242" s="154" t="e">
        <f>IF(Pilar!$B242=1,IF(pivå!AE241&gt;Tidigare_värde!AE241,-1,1),IF(pivå!AE241&lt;Tidigare_värde!AE241,-1,1))*((Tidigare_värde!AE241+1)/(Tidigare_värde!AE241+1))*((pivå!AE241+1)/(pivå!AE241+1))</f>
        <v>#VALUE!</v>
      </c>
      <c r="AE242" s="153" t="e">
        <f>IF(Pilar!$B242=1,IF(pivå!J241&gt;Tidigare_värde!J241,-1,1),IF(pivå!J241&lt;Tidigare_värde!J241,-1,1))*((Tidigare_värde!J241+1)/(Tidigare_värde!J241+1))*((pivå!J241+1)/(pivå!J241+1))</f>
        <v>#VALUE!</v>
      </c>
      <c r="AF242" s="153" t="e">
        <f>IF(Pilar!$B242=1,IF(pivå!K241&gt;Tidigare_värde!K241,-1,1),IF(pivå!K241&lt;Tidigare_värde!K241,-1,1))*((Tidigare_värde!K241+1)/(Tidigare_värde!K241+1))*((pivå!K241+1)/(pivå!K241+1))</f>
        <v>#VALUE!</v>
      </c>
      <c r="AG242" s="153" t="e">
        <f>IF(Pilar!$B242=1,IF(pivå!L241&gt;Tidigare_värde!L241,-1,1),IF(pivå!L241&lt;Tidigare_värde!L241,-1,1))*((Tidigare_värde!L241+1)/(Tidigare_värde!L241+1))*((pivå!L241+1)/(pivå!L241+1))</f>
        <v>#VALUE!</v>
      </c>
      <c r="AH242" s="153" t="e">
        <f>IF(Pilar!$B242=1,IF(pivå!M241&gt;Tidigare_värde!M241,-1,1),IF(pivå!M241&lt;Tidigare_värde!M241,-1,1))*((Tidigare_värde!M241+1)/(Tidigare_värde!M241+1))*((pivå!M241+1)/(pivå!M241+1))</f>
        <v>#VALUE!</v>
      </c>
      <c r="AI242" s="153" t="e">
        <f>IF(Pilar!$B242=1,IF(pivå!N241&gt;Tidigare_värde!N241,-1,1),IF(pivå!N241&lt;Tidigare_värde!N241,-1,1))*((Tidigare_värde!N241+1)/(Tidigare_värde!N241+1))*((pivå!N241+1)/(pivå!N241+1))</f>
        <v>#VALUE!</v>
      </c>
      <c r="AJ242" s="153" t="e">
        <f>IF(Pilar!$B242=1,IF(pivå!O241&gt;Tidigare_värde!O241,-1,1),IF(pivå!O241&lt;Tidigare_värde!O241,-1,1))*((Tidigare_värde!O241+1)/(Tidigare_värde!O241+1))*((pivå!O241+1)/(pivå!O241+1))</f>
        <v>#VALUE!</v>
      </c>
      <c r="AK242" s="153" t="e">
        <f>IF(Pilar!$B242=1,IF(pivå!P241&gt;Tidigare_värde!P241,-1,1),IF(pivå!P241&lt;Tidigare_värde!P241,-1,1))*((Tidigare_värde!P241+1)/(Tidigare_värde!P241+1))*((pivå!P241+1)/(pivå!P241+1))</f>
        <v>#VALUE!</v>
      </c>
      <c r="AL242" s="153" t="e">
        <f>IF(Pilar!$B242=1,IF(pivå!Q241&gt;Tidigare_värde!Q241,-1,1),IF(pivå!Q241&lt;Tidigare_värde!Q241,-1,1))*((Tidigare_värde!Q241+1)/(Tidigare_värde!Q241+1))*((pivå!Q241+1)/(pivå!Q241+1))</f>
        <v>#VALUE!</v>
      </c>
      <c r="AM242" s="153" t="e">
        <f>IF(Pilar!$B242=1,IF(pivå!R241&gt;Tidigare_värde!R241,-1,1),IF(pivå!R241&lt;Tidigare_värde!R241,-1,1))*((Tidigare_värde!R241+1)/(Tidigare_värde!R241+1))*((pivå!R241+1)/(pivå!R241+1))</f>
        <v>#VALUE!</v>
      </c>
      <c r="AN242" s="153" t="e">
        <f>IF(Pilar!$B242=1,IF(pivå!S241&gt;Tidigare_värde!S241,-1,1),IF(pivå!S241&lt;Tidigare_värde!S241,-1,1))*((Tidigare_värde!S241+1)/(Tidigare_värde!S241+1))*((pivå!S241+1)/(pivå!S241+1))</f>
        <v>#VALUE!</v>
      </c>
      <c r="AO242" s="153" t="e">
        <f>IF(Pilar!$B242=1,IF(pivå!T241&gt;Tidigare_värde!T241,-1,1),IF(pivå!T241&lt;Tidigare_värde!T241,-1,1))*((Tidigare_värde!T241+1)/(Tidigare_värde!T241+1))*((pivå!T241+1)/(pivå!T241+1))</f>
        <v>#VALUE!</v>
      </c>
      <c r="AP242" s="153" t="e">
        <f>IF(Pilar!$B242=1,IF(pivå!U241&gt;Tidigare_värde!U241,-1,1),IF(pivå!U241&lt;Tidigare_värde!U241,-1,1))*((Tidigare_värde!U241+1)/(Tidigare_värde!U241+1))*((pivå!U241+1)/(pivå!U241+1))</f>
        <v>#VALUE!</v>
      </c>
      <c r="AQ242" s="153" t="e">
        <f>IF(Pilar!$B242=1,IF(pivå!V241&gt;Tidigare_värde!V241,-1,1),IF(pivå!V241&lt;Tidigare_värde!V241,-1,1))*((Tidigare_värde!V241+1)/(Tidigare_värde!V241+1))*((pivå!V241+1)/(pivå!V241+1))</f>
        <v>#VALUE!</v>
      </c>
      <c r="AR242" s="153" t="e">
        <f>IF(Pilar!$B242=1,IF(pivå!W241&gt;Tidigare_värde!W241,-1,1),IF(pivå!W241&lt;Tidigare_värde!W241,-1,1))*((Tidigare_värde!W241+1)/(Tidigare_värde!W241+1))*((pivå!W241+1)/(pivå!W241+1))</f>
        <v>#VALUE!</v>
      </c>
      <c r="AS242" s="153" t="e">
        <f>IF(Pilar!$B242=1,IF(pivå!X241&gt;Tidigare_värde!X241,-1,1),IF(pivå!X241&lt;Tidigare_värde!X241,-1,1))*((Tidigare_värde!X241+1)/(Tidigare_värde!X241+1))*((pivå!X241+1)/(pivå!X241+1))</f>
        <v>#VALUE!</v>
      </c>
      <c r="AT242" s="153" t="e">
        <f>IF(Pilar!$B242=1,IF(pivå!Y241&gt;Tidigare_värde!Y241,-1,1),IF(pivå!Y241&lt;Tidigare_värde!Y241,-1,1))*((Tidigare_värde!Y241+1)/(Tidigare_värde!Y241+1))*((pivå!Y241+1)/(pivå!Y241+1))</f>
        <v>#VALUE!</v>
      </c>
      <c r="AU242" s="153" t="e">
        <f>IF(Pilar!$B242=1,IF(pivå!Z241&gt;Tidigare_värde!Z241,-1,1),IF(pivå!Z241&lt;Tidigare_värde!Z241,-1,1))*((Tidigare_värde!Z241+1)/(Tidigare_värde!Z241+1))*((pivå!Z241+1)/(pivå!Z241+1))</f>
        <v>#VALUE!</v>
      </c>
      <c r="AV242" s="153" t="e">
        <f>IF(Pilar!$B242=1,IF(pivå!AA241&gt;Tidigare_värde!AA241,-1,1),IF(pivå!AA241&lt;Tidigare_värde!AA241,-1,1))*((Tidigare_värde!AA241+1)/(Tidigare_värde!AA241+1))*((pivå!AA241+1)/(pivå!AA241+1))</f>
        <v>#VALUE!</v>
      </c>
      <c r="AW242" s="153" t="e">
        <f>IF(Pilar!$B242=1,IF(pivå!AB241&gt;Tidigare_värde!AB241,-1,1),IF(pivå!AB241&lt;Tidigare_värde!AB241,-1,1))*((Tidigare_värde!AB241+1)/(Tidigare_värde!AB241+1))*((pivå!AB241+1)/(pivå!AB241+1))</f>
        <v>#VALUE!</v>
      </c>
      <c r="AX242" s="153" t="e">
        <f>IF(Pilar!$B242=1,IF(pivå!AC241&gt;Tidigare_värde!AC241,-1,1),IF(pivå!AC241&lt;Tidigare_värde!AC241,-1,1))*((Tidigare_värde!AC241+1)/(Tidigare_värde!AC241+1))*((pivå!AC241+1)/(pivå!AC241+1))</f>
        <v>#VALUE!</v>
      </c>
      <c r="AY242" s="153" t="e">
        <f>IF(Pilar!$B242=1,IF(pivå!AD241&gt;Tidigare_värde!AD241,-1,1),IF(pivå!AD241&lt;Tidigare_värde!AD241,-1,1))*((Tidigare_värde!AD241+1)/(Tidigare_värde!AD241+1))*((pivå!AD241+1)/(pivå!AD241+1))</f>
        <v>#VALUE!</v>
      </c>
      <c r="AZ242" s="25"/>
      <c r="BA242" s="25"/>
      <c r="BB242" s="25"/>
      <c r="BC242" s="25"/>
      <c r="BD242" s="25"/>
      <c r="BE242" s="25"/>
      <c r="BF242" s="25"/>
      <c r="BG242" s="18">
        <f t="shared" si="31"/>
        <v>87.5</v>
      </c>
      <c r="BH242" s="18" t="e">
        <f t="shared" si="32"/>
        <v>#DIV/0!</v>
      </c>
      <c r="BI242" s="19">
        <f t="shared" ref="BI242:BI248" si="38">IF(B242=1,SMALL(H242:AB242,14),SMALL(H242:AB242,14))</f>
        <v>89.285700000000006</v>
      </c>
      <c r="BJ242" s="19">
        <f t="shared" si="33"/>
        <v>80</v>
      </c>
      <c r="BK242" s="20"/>
      <c r="BL242" s="20"/>
      <c r="BM242" s="21">
        <f t="shared" si="35"/>
        <v>91.666700000000006</v>
      </c>
      <c r="BN242" s="22">
        <f t="shared" si="36"/>
        <v>66.666700000000006</v>
      </c>
    </row>
    <row r="243" spans="1:72" ht="10.5" customHeight="1">
      <c r="A243" s="116">
        <f t="shared" si="34"/>
        <v>11.109523809523807</v>
      </c>
      <c r="B243" s="105">
        <f>pivå!I242</f>
        <v>0</v>
      </c>
      <c r="C243" s="120" t="str">
        <f>pivå!G242</f>
        <v>Ny</v>
      </c>
      <c r="D243" s="103">
        <f>pivå!C242</f>
        <v>0</v>
      </c>
      <c r="E243" s="112">
        <f>pivå!D242</f>
        <v>123</v>
      </c>
      <c r="F243" s="15" t="str">
        <f>pivå!F242</f>
        <v>Smärtskattning i livets slutskede. Kvinnor</v>
      </c>
      <c r="G243" s="31">
        <f>pivå!AE242</f>
        <v>13.7</v>
      </c>
      <c r="H243" s="16">
        <f>pivå!J242</f>
        <v>31.8</v>
      </c>
      <c r="I243" s="16">
        <f>pivå!K242</f>
        <v>5.0999999999999996</v>
      </c>
      <c r="J243" s="16">
        <f>pivå!L242</f>
        <v>4.9000000000000004</v>
      </c>
      <c r="K243" s="16">
        <f>pivå!M242</f>
        <v>16.5</v>
      </c>
      <c r="L243" s="16">
        <f>pivå!N242</f>
        <v>19.600000000000001</v>
      </c>
      <c r="M243" s="16">
        <f>pivå!O242</f>
        <v>7.8</v>
      </c>
      <c r="N243" s="16">
        <f>pivå!P242</f>
        <v>4.5999999999999996</v>
      </c>
      <c r="O243" s="16">
        <f>pivå!Q242</f>
        <v>14.1</v>
      </c>
      <c r="P243" s="16">
        <f>pivå!R242</f>
        <v>17.899999999999999</v>
      </c>
      <c r="Q243" s="16">
        <f>pivå!S242</f>
        <v>9</v>
      </c>
      <c r="R243" s="16">
        <f>pivå!T242</f>
        <v>1.7</v>
      </c>
      <c r="S243" s="16">
        <f>pivå!U242</f>
        <v>3.3</v>
      </c>
      <c r="T243" s="16">
        <f>pivå!V242</f>
        <v>8.1999999999999993</v>
      </c>
      <c r="U243" s="16">
        <f>pivå!W242</f>
        <v>10.199999999999999</v>
      </c>
      <c r="V243" s="16">
        <f>pivå!X242</f>
        <v>2.4</v>
      </c>
      <c r="W243" s="16">
        <f>pivå!Y242</f>
        <v>3.3</v>
      </c>
      <c r="X243" s="16">
        <f>pivå!Z242</f>
        <v>1.8</v>
      </c>
      <c r="Y243" s="16">
        <f>pivå!AA242</f>
        <v>17.100000000000001</v>
      </c>
      <c r="Z243" s="16">
        <f>pivå!AB242</f>
        <v>31.6</v>
      </c>
      <c r="AA243" s="16">
        <f>pivå!AC242</f>
        <v>8.1999999999999993</v>
      </c>
      <c r="AB243" s="136">
        <f>pivå!AD242</f>
        <v>14.2</v>
      </c>
      <c r="AC243" s="149"/>
      <c r="AD243" s="154" t="e">
        <f>IF(Pilar!$B243=1,IF(pivå!AE242&gt;Tidigare_värde!AE242,-1,1),IF(pivå!AE242&lt;Tidigare_värde!AE242,-1,1))*((Tidigare_värde!AE242+1)/(Tidigare_värde!AE242+1))*((pivå!AE242+1)/(pivå!AE242+1))</f>
        <v>#VALUE!</v>
      </c>
      <c r="AE243" s="153" t="e">
        <f>IF(Pilar!$B243=1,IF(pivå!J242&gt;Tidigare_värde!J242,-1,1),IF(pivå!J242&lt;Tidigare_värde!J242,-1,1))*((Tidigare_värde!J242+1)/(Tidigare_värde!J242+1))*((pivå!J242+1)/(pivå!J242+1))</f>
        <v>#VALUE!</v>
      </c>
      <c r="AF243" s="153" t="e">
        <f>IF(Pilar!$B243=1,IF(pivå!K242&gt;Tidigare_värde!K242,-1,1),IF(pivå!K242&lt;Tidigare_värde!K242,-1,1))*((Tidigare_värde!K242+1)/(Tidigare_värde!K242+1))*((pivå!K242+1)/(pivå!K242+1))</f>
        <v>#VALUE!</v>
      </c>
      <c r="AG243" s="153" t="e">
        <f>IF(Pilar!$B243=1,IF(pivå!L242&gt;Tidigare_värde!L242,-1,1),IF(pivå!L242&lt;Tidigare_värde!L242,-1,1))*((Tidigare_värde!L242+1)/(Tidigare_värde!L242+1))*((pivå!L242+1)/(pivå!L242+1))</f>
        <v>#VALUE!</v>
      </c>
      <c r="AH243" s="153" t="e">
        <f>IF(Pilar!$B243=1,IF(pivå!M242&gt;Tidigare_värde!M242,-1,1),IF(pivå!M242&lt;Tidigare_värde!M242,-1,1))*((Tidigare_värde!M242+1)/(Tidigare_värde!M242+1))*((pivå!M242+1)/(pivå!M242+1))</f>
        <v>#VALUE!</v>
      </c>
      <c r="AI243" s="153" t="e">
        <f>IF(Pilar!$B243=1,IF(pivå!N242&gt;Tidigare_värde!N242,-1,1),IF(pivå!N242&lt;Tidigare_värde!N242,-1,1))*((Tidigare_värde!N242+1)/(Tidigare_värde!N242+1))*((pivå!N242+1)/(pivå!N242+1))</f>
        <v>#VALUE!</v>
      </c>
      <c r="AJ243" s="153" t="e">
        <f>IF(Pilar!$B243=1,IF(pivå!O242&gt;Tidigare_värde!O242,-1,1),IF(pivå!O242&lt;Tidigare_värde!O242,-1,1))*((Tidigare_värde!O242+1)/(Tidigare_värde!O242+1))*((pivå!O242+1)/(pivå!O242+1))</f>
        <v>#VALUE!</v>
      </c>
      <c r="AK243" s="153" t="e">
        <f>IF(Pilar!$B243=1,IF(pivå!P242&gt;Tidigare_värde!P242,-1,1),IF(pivå!P242&lt;Tidigare_värde!P242,-1,1))*((Tidigare_värde!P242+1)/(Tidigare_värde!P242+1))*((pivå!P242+1)/(pivå!P242+1))</f>
        <v>#VALUE!</v>
      </c>
      <c r="AL243" s="153" t="e">
        <f>IF(Pilar!$B243=1,IF(pivå!Q242&gt;Tidigare_värde!Q242,-1,1),IF(pivå!Q242&lt;Tidigare_värde!Q242,-1,1))*((Tidigare_värde!Q242+1)/(Tidigare_värde!Q242+1))*((pivå!Q242+1)/(pivå!Q242+1))</f>
        <v>#VALUE!</v>
      </c>
      <c r="AM243" s="153" t="e">
        <f>IF(Pilar!$B243=1,IF(pivå!R242&gt;Tidigare_värde!R242,-1,1),IF(pivå!R242&lt;Tidigare_värde!R242,-1,1))*((Tidigare_värde!R242+1)/(Tidigare_värde!R242+1))*((pivå!R242+1)/(pivå!R242+1))</f>
        <v>#VALUE!</v>
      </c>
      <c r="AN243" s="153" t="e">
        <f>IF(Pilar!$B243=1,IF(pivå!S242&gt;Tidigare_värde!S242,-1,1),IF(pivå!S242&lt;Tidigare_värde!S242,-1,1))*((Tidigare_värde!S242+1)/(Tidigare_värde!S242+1))*((pivå!S242+1)/(pivå!S242+1))</f>
        <v>#VALUE!</v>
      </c>
      <c r="AO243" s="153" t="e">
        <f>IF(Pilar!$B243=1,IF(pivå!T242&gt;Tidigare_värde!T242,-1,1),IF(pivå!T242&lt;Tidigare_värde!T242,-1,1))*((Tidigare_värde!T242+1)/(Tidigare_värde!T242+1))*((pivå!T242+1)/(pivå!T242+1))</f>
        <v>#VALUE!</v>
      </c>
      <c r="AP243" s="153" t="e">
        <f>IF(Pilar!$B243=1,IF(pivå!U242&gt;Tidigare_värde!U242,-1,1),IF(pivå!U242&lt;Tidigare_värde!U242,-1,1))*((Tidigare_värde!U242+1)/(Tidigare_värde!U242+1))*((pivå!U242+1)/(pivå!U242+1))</f>
        <v>#VALUE!</v>
      </c>
      <c r="AQ243" s="153" t="e">
        <f>IF(Pilar!$B243=1,IF(pivå!V242&gt;Tidigare_värde!V242,-1,1),IF(pivå!V242&lt;Tidigare_värde!V242,-1,1))*((Tidigare_värde!V242+1)/(Tidigare_värde!V242+1))*((pivå!V242+1)/(pivå!V242+1))</f>
        <v>#VALUE!</v>
      </c>
      <c r="AR243" s="153" t="e">
        <f>IF(Pilar!$B243=1,IF(pivå!W242&gt;Tidigare_värde!W242,-1,1),IF(pivå!W242&lt;Tidigare_värde!W242,-1,1))*((Tidigare_värde!W242+1)/(Tidigare_värde!W242+1))*((pivå!W242+1)/(pivå!W242+1))</f>
        <v>#VALUE!</v>
      </c>
      <c r="AS243" s="153" t="e">
        <f>IF(Pilar!$B243=1,IF(pivå!X242&gt;Tidigare_värde!X242,-1,1),IF(pivå!X242&lt;Tidigare_värde!X242,-1,1))*((Tidigare_värde!X242+1)/(Tidigare_värde!X242+1))*((pivå!X242+1)/(pivå!X242+1))</f>
        <v>#VALUE!</v>
      </c>
      <c r="AT243" s="153" t="e">
        <f>IF(Pilar!$B243=1,IF(pivå!Y242&gt;Tidigare_värde!Y242,-1,1),IF(pivå!Y242&lt;Tidigare_värde!Y242,-1,1))*((Tidigare_värde!Y242+1)/(Tidigare_värde!Y242+1))*((pivå!Y242+1)/(pivå!Y242+1))</f>
        <v>#VALUE!</v>
      </c>
      <c r="AU243" s="153" t="e">
        <f>IF(Pilar!$B243=1,IF(pivå!Z242&gt;Tidigare_värde!Z242,-1,1),IF(pivå!Z242&lt;Tidigare_värde!Z242,-1,1))*((Tidigare_värde!Z242+1)/(Tidigare_värde!Z242+1))*((pivå!Z242+1)/(pivå!Z242+1))</f>
        <v>#VALUE!</v>
      </c>
      <c r="AV243" s="153" t="e">
        <f>IF(Pilar!$B243=1,IF(pivå!AA242&gt;Tidigare_värde!AA242,-1,1),IF(pivå!AA242&lt;Tidigare_värde!AA242,-1,1))*((Tidigare_värde!AA242+1)/(Tidigare_värde!AA242+1))*((pivå!AA242+1)/(pivå!AA242+1))</f>
        <v>#VALUE!</v>
      </c>
      <c r="AW243" s="153" t="e">
        <f>IF(Pilar!$B243=1,IF(pivå!AB242&gt;Tidigare_värde!AB242,-1,1),IF(pivå!AB242&lt;Tidigare_värde!AB242,-1,1))*((Tidigare_värde!AB242+1)/(Tidigare_värde!AB242+1))*((pivå!AB242+1)/(pivå!AB242+1))</f>
        <v>#VALUE!</v>
      </c>
      <c r="AX243" s="153" t="e">
        <f>IF(Pilar!$B243=1,IF(pivå!AC242&gt;Tidigare_värde!AC242,-1,1),IF(pivå!AC242&lt;Tidigare_värde!AC242,-1,1))*((Tidigare_värde!AC242+1)/(Tidigare_värde!AC242+1))*((pivå!AC242+1)/(pivå!AC242+1))</f>
        <v>#VALUE!</v>
      </c>
      <c r="AY243" s="153" t="e">
        <f>IF(Pilar!$B243=1,IF(pivå!AD242&gt;Tidigare_värde!AD242,-1,1),IF(pivå!AD242&lt;Tidigare_värde!AD242,-1,1))*((Tidigare_värde!AD242+1)/(Tidigare_värde!AD242+1))*((pivå!AD242+1)/(pivå!AD242+1))</f>
        <v>#VALUE!</v>
      </c>
      <c r="AZ243" s="25"/>
      <c r="BA243" s="25"/>
      <c r="BB243" s="25"/>
      <c r="BC243" s="25"/>
      <c r="BD243" s="25"/>
      <c r="BE243" s="25"/>
      <c r="BF243" s="25"/>
      <c r="BG243" s="18">
        <f t="shared" si="31"/>
        <v>14.2</v>
      </c>
      <c r="BH243" s="18" t="e">
        <f t="shared" si="32"/>
        <v>#DIV/0!</v>
      </c>
      <c r="BI243" s="19">
        <f t="shared" si="38"/>
        <v>14.1</v>
      </c>
      <c r="BJ243" s="19">
        <f t="shared" si="33"/>
        <v>5.0999999999999996</v>
      </c>
      <c r="BK243" s="20"/>
      <c r="BL243" s="20"/>
      <c r="BM243" s="21">
        <f t="shared" si="35"/>
        <v>31.8</v>
      </c>
      <c r="BN243" s="22">
        <f t="shared" si="36"/>
        <v>1.7</v>
      </c>
    </row>
    <row r="244" spans="1:72" ht="10.5" customHeight="1">
      <c r="A244" s="116">
        <f t="shared" si="34"/>
        <v>11.461904761904762</v>
      </c>
      <c r="B244" s="105">
        <f>pivå!I243</f>
        <v>0</v>
      </c>
      <c r="C244" s="120" t="str">
        <f>pivå!G243</f>
        <v>Ny</v>
      </c>
      <c r="D244" s="103">
        <f>pivå!C243</f>
        <v>0</v>
      </c>
      <c r="E244" s="112">
        <f>pivå!D243</f>
        <v>0</v>
      </c>
      <c r="F244" s="15" t="str">
        <f>pivå!F243</f>
        <v>Smärtskattning i livets slutskede. Män</v>
      </c>
      <c r="G244" s="31">
        <f>pivå!AE243</f>
        <v>14.2</v>
      </c>
      <c r="H244" s="16">
        <f>pivå!J243</f>
        <v>31.6</v>
      </c>
      <c r="I244" s="16">
        <f>pivå!K243</f>
        <v>6.9</v>
      </c>
      <c r="J244" s="16">
        <f>pivå!L243</f>
        <v>7.9</v>
      </c>
      <c r="K244" s="16">
        <f>pivå!M243</f>
        <v>15.3</v>
      </c>
      <c r="L244" s="16">
        <f>pivå!N243</f>
        <v>20.6</v>
      </c>
      <c r="M244" s="16">
        <f>pivå!O243</f>
        <v>4.4000000000000004</v>
      </c>
      <c r="N244" s="16">
        <f>pivå!P243</f>
        <v>6.6</v>
      </c>
      <c r="O244" s="16">
        <f>pivå!Q243</f>
        <v>14.8</v>
      </c>
      <c r="P244" s="16">
        <f>pivå!R243</f>
        <v>7.1</v>
      </c>
      <c r="Q244" s="16">
        <f>pivå!S243</f>
        <v>11.8</v>
      </c>
      <c r="R244" s="16">
        <f>pivå!T243</f>
        <v>2.8</v>
      </c>
      <c r="S244" s="16">
        <f>pivå!U243</f>
        <v>4.2</v>
      </c>
      <c r="T244" s="16">
        <f>pivå!V243</f>
        <v>9.6999999999999993</v>
      </c>
      <c r="U244" s="16">
        <f>pivå!W243</f>
        <v>8.3000000000000007</v>
      </c>
      <c r="V244" s="16">
        <f>pivå!X243</f>
        <v>5.7</v>
      </c>
      <c r="W244" s="16">
        <f>pivå!Y243</f>
        <v>5.4</v>
      </c>
      <c r="X244" s="16">
        <f>pivå!Z243</f>
        <v>3.6</v>
      </c>
      <c r="Y244" s="16">
        <f>pivå!AA243</f>
        <v>21.6</v>
      </c>
      <c r="Z244" s="16">
        <f>pivå!AB243</f>
        <v>28.9</v>
      </c>
      <c r="AA244" s="16">
        <f>pivå!AC243</f>
        <v>5.2</v>
      </c>
      <c r="AB244" s="136">
        <f>pivå!AD243</f>
        <v>18.3</v>
      </c>
      <c r="AC244" s="149"/>
      <c r="AD244" s="154" t="e">
        <f>IF(Pilar!$B244=1,IF(pivå!AE243&gt;Tidigare_värde!AE243,-1,1),IF(pivå!AE243&lt;Tidigare_värde!AE243,-1,1))*((Tidigare_värde!AE243+1)/(Tidigare_värde!AE243+1))*((pivå!AE243+1)/(pivå!AE243+1))</f>
        <v>#VALUE!</v>
      </c>
      <c r="AE244" s="153" t="e">
        <f>IF(Pilar!$B244=1,IF(pivå!J243&gt;Tidigare_värde!J243,-1,1),IF(pivå!J243&lt;Tidigare_värde!J243,-1,1))*((Tidigare_värde!J243+1)/(Tidigare_värde!J243+1))*((pivå!J243+1)/(pivå!J243+1))</f>
        <v>#VALUE!</v>
      </c>
      <c r="AF244" s="153" t="e">
        <f>IF(Pilar!$B244=1,IF(pivå!K243&gt;Tidigare_värde!K243,-1,1),IF(pivå!K243&lt;Tidigare_värde!K243,-1,1))*((Tidigare_värde!K243+1)/(Tidigare_värde!K243+1))*((pivå!K243+1)/(pivå!K243+1))</f>
        <v>#VALUE!</v>
      </c>
      <c r="AG244" s="153" t="e">
        <f>IF(Pilar!$B244=1,IF(pivå!L243&gt;Tidigare_värde!L243,-1,1),IF(pivå!L243&lt;Tidigare_värde!L243,-1,1))*((Tidigare_värde!L243+1)/(Tidigare_värde!L243+1))*((pivå!L243+1)/(pivå!L243+1))</f>
        <v>#VALUE!</v>
      </c>
      <c r="AH244" s="153" t="e">
        <f>IF(Pilar!$B244=1,IF(pivå!M243&gt;Tidigare_värde!M243,-1,1),IF(pivå!M243&lt;Tidigare_värde!M243,-1,1))*((Tidigare_värde!M243+1)/(Tidigare_värde!M243+1))*((pivå!M243+1)/(pivå!M243+1))</f>
        <v>#VALUE!</v>
      </c>
      <c r="AI244" s="153" t="e">
        <f>IF(Pilar!$B244=1,IF(pivå!N243&gt;Tidigare_värde!N243,-1,1),IF(pivå!N243&lt;Tidigare_värde!N243,-1,1))*((Tidigare_värde!N243+1)/(Tidigare_värde!N243+1))*((pivå!N243+1)/(pivå!N243+1))</f>
        <v>#VALUE!</v>
      </c>
      <c r="AJ244" s="153" t="e">
        <f>IF(Pilar!$B244=1,IF(pivå!O243&gt;Tidigare_värde!O243,-1,1),IF(pivå!O243&lt;Tidigare_värde!O243,-1,1))*((Tidigare_värde!O243+1)/(Tidigare_värde!O243+1))*((pivå!O243+1)/(pivå!O243+1))</f>
        <v>#VALUE!</v>
      </c>
      <c r="AK244" s="153" t="e">
        <f>IF(Pilar!$B244=1,IF(pivå!P243&gt;Tidigare_värde!P243,-1,1),IF(pivå!P243&lt;Tidigare_värde!P243,-1,1))*((Tidigare_värde!P243+1)/(Tidigare_värde!P243+1))*((pivå!P243+1)/(pivå!P243+1))</f>
        <v>#VALUE!</v>
      </c>
      <c r="AL244" s="153" t="e">
        <f>IF(Pilar!$B244=1,IF(pivå!Q243&gt;Tidigare_värde!Q243,-1,1),IF(pivå!Q243&lt;Tidigare_värde!Q243,-1,1))*((Tidigare_värde!Q243+1)/(Tidigare_värde!Q243+1))*((pivå!Q243+1)/(pivå!Q243+1))</f>
        <v>#VALUE!</v>
      </c>
      <c r="AM244" s="153" t="e">
        <f>IF(Pilar!$B244=1,IF(pivå!R243&gt;Tidigare_värde!R243,-1,1),IF(pivå!R243&lt;Tidigare_värde!R243,-1,1))*((Tidigare_värde!R243+1)/(Tidigare_värde!R243+1))*((pivå!R243+1)/(pivå!R243+1))</f>
        <v>#VALUE!</v>
      </c>
      <c r="AN244" s="153" t="e">
        <f>IF(Pilar!$B244=1,IF(pivå!S243&gt;Tidigare_värde!S243,-1,1),IF(pivå!S243&lt;Tidigare_värde!S243,-1,1))*((Tidigare_värde!S243+1)/(Tidigare_värde!S243+1))*((pivå!S243+1)/(pivå!S243+1))</f>
        <v>#VALUE!</v>
      </c>
      <c r="AO244" s="153" t="e">
        <f>IF(Pilar!$B244=1,IF(pivå!T243&gt;Tidigare_värde!T243,-1,1),IF(pivå!T243&lt;Tidigare_värde!T243,-1,1))*((Tidigare_värde!T243+1)/(Tidigare_värde!T243+1))*((pivå!T243+1)/(pivå!T243+1))</f>
        <v>#VALUE!</v>
      </c>
      <c r="AP244" s="153" t="e">
        <f>IF(Pilar!$B244=1,IF(pivå!U243&gt;Tidigare_värde!U243,-1,1),IF(pivå!U243&lt;Tidigare_värde!U243,-1,1))*((Tidigare_värde!U243+1)/(Tidigare_värde!U243+1))*((pivå!U243+1)/(pivå!U243+1))</f>
        <v>#VALUE!</v>
      </c>
      <c r="AQ244" s="153" t="e">
        <f>IF(Pilar!$B244=1,IF(pivå!V243&gt;Tidigare_värde!V243,-1,1),IF(pivå!V243&lt;Tidigare_värde!V243,-1,1))*((Tidigare_värde!V243+1)/(Tidigare_värde!V243+1))*((pivå!V243+1)/(pivå!V243+1))</f>
        <v>#VALUE!</v>
      </c>
      <c r="AR244" s="153" t="e">
        <f>IF(Pilar!$B244=1,IF(pivå!W243&gt;Tidigare_värde!W243,-1,1),IF(pivå!W243&lt;Tidigare_värde!W243,-1,1))*((Tidigare_värde!W243+1)/(Tidigare_värde!W243+1))*((pivå!W243+1)/(pivå!W243+1))</f>
        <v>#VALUE!</v>
      </c>
      <c r="AS244" s="153" t="e">
        <f>IF(Pilar!$B244=1,IF(pivå!X243&gt;Tidigare_värde!X243,-1,1),IF(pivå!X243&lt;Tidigare_värde!X243,-1,1))*((Tidigare_värde!X243+1)/(Tidigare_värde!X243+1))*((pivå!X243+1)/(pivå!X243+1))</f>
        <v>#VALUE!</v>
      </c>
      <c r="AT244" s="153" t="e">
        <f>IF(Pilar!$B244=1,IF(pivå!Y243&gt;Tidigare_värde!Y243,-1,1),IF(pivå!Y243&lt;Tidigare_värde!Y243,-1,1))*((Tidigare_värde!Y243+1)/(Tidigare_värde!Y243+1))*((pivå!Y243+1)/(pivå!Y243+1))</f>
        <v>#VALUE!</v>
      </c>
      <c r="AU244" s="153" t="e">
        <f>IF(Pilar!$B244=1,IF(pivå!Z243&gt;Tidigare_värde!Z243,-1,1),IF(pivå!Z243&lt;Tidigare_värde!Z243,-1,1))*((Tidigare_värde!Z243+1)/(Tidigare_värde!Z243+1))*((pivå!Z243+1)/(pivå!Z243+1))</f>
        <v>#VALUE!</v>
      </c>
      <c r="AV244" s="153" t="e">
        <f>IF(Pilar!$B244=1,IF(pivå!AA243&gt;Tidigare_värde!AA243,-1,1),IF(pivå!AA243&lt;Tidigare_värde!AA243,-1,1))*((Tidigare_värde!AA243+1)/(Tidigare_värde!AA243+1))*((pivå!AA243+1)/(pivå!AA243+1))</f>
        <v>#VALUE!</v>
      </c>
      <c r="AW244" s="153" t="e">
        <f>IF(Pilar!$B244=1,IF(pivå!AB243&gt;Tidigare_värde!AB243,-1,1),IF(pivå!AB243&lt;Tidigare_värde!AB243,-1,1))*((Tidigare_värde!AB243+1)/(Tidigare_värde!AB243+1))*((pivå!AB243+1)/(pivå!AB243+1))</f>
        <v>#VALUE!</v>
      </c>
      <c r="AX244" s="153" t="e">
        <f>IF(Pilar!$B244=1,IF(pivå!AC243&gt;Tidigare_värde!AC243,-1,1),IF(pivå!AC243&lt;Tidigare_värde!AC243,-1,1))*((Tidigare_värde!AC243+1)/(Tidigare_värde!AC243+1))*((pivå!AC243+1)/(pivå!AC243+1))</f>
        <v>#VALUE!</v>
      </c>
      <c r="AY244" s="153" t="e">
        <f>IF(Pilar!$B244=1,IF(pivå!AD243&gt;Tidigare_värde!AD243,-1,1),IF(pivå!AD243&lt;Tidigare_värde!AD243,-1,1))*((Tidigare_värde!AD243+1)/(Tidigare_värde!AD243+1))*((pivå!AD243+1)/(pivå!AD243+1))</f>
        <v>#VALUE!</v>
      </c>
      <c r="AZ244" s="25"/>
      <c r="BA244" s="25"/>
      <c r="BB244" s="25"/>
      <c r="BC244" s="25"/>
      <c r="BD244" s="25"/>
      <c r="BE244" s="25"/>
      <c r="BF244" s="25"/>
      <c r="BG244" s="18">
        <f t="shared" si="31"/>
        <v>14.8</v>
      </c>
      <c r="BH244" s="18" t="e">
        <f t="shared" si="32"/>
        <v>#DIV/0!</v>
      </c>
      <c r="BI244" s="19">
        <f t="shared" si="38"/>
        <v>11.8</v>
      </c>
      <c r="BJ244" s="19">
        <f t="shared" si="33"/>
        <v>6.6</v>
      </c>
      <c r="BK244" s="20"/>
      <c r="BL244" s="20"/>
      <c r="BM244" s="21">
        <f t="shared" si="35"/>
        <v>31.6</v>
      </c>
      <c r="BN244" s="22">
        <f t="shared" si="36"/>
        <v>2.8</v>
      </c>
    </row>
    <row r="245" spans="1:72" ht="10.5" customHeight="1">
      <c r="A245" s="116">
        <f t="shared" si="34"/>
        <v>11.295238095238096</v>
      </c>
      <c r="B245" s="105">
        <f>pivå!I244</f>
        <v>0</v>
      </c>
      <c r="C245" s="120" t="str">
        <f>pivå!G244</f>
        <v>Ny</v>
      </c>
      <c r="D245" s="103">
        <f>pivå!C244</f>
        <v>0</v>
      </c>
      <c r="E245" s="112">
        <f>pivå!D244</f>
        <v>0</v>
      </c>
      <c r="F245" s="15" t="str">
        <f>pivå!F244</f>
        <v>Smärtskattning i livets slutskede</v>
      </c>
      <c r="G245" s="33">
        <f>pivå!AE244</f>
        <v>13.9</v>
      </c>
      <c r="H245" s="16">
        <f>pivå!J244</f>
        <v>31.7</v>
      </c>
      <c r="I245" s="16">
        <f>pivå!K244</f>
        <v>6</v>
      </c>
      <c r="J245" s="16">
        <f>pivå!L244</f>
        <v>6.6</v>
      </c>
      <c r="K245" s="16">
        <f>pivå!M244</f>
        <v>15.9</v>
      </c>
      <c r="L245" s="16">
        <f>pivå!N244</f>
        <v>20</v>
      </c>
      <c r="M245" s="16">
        <f>pivå!O244</f>
        <v>6.1</v>
      </c>
      <c r="N245" s="16">
        <f>pivå!P244</f>
        <v>5.6</v>
      </c>
      <c r="O245" s="16">
        <f>pivå!Q244</f>
        <v>14.4</v>
      </c>
      <c r="P245" s="16">
        <f>pivå!R244</f>
        <v>12.3</v>
      </c>
      <c r="Q245" s="16">
        <f>pivå!S244</f>
        <v>10.4</v>
      </c>
      <c r="R245" s="16">
        <f>pivå!T244</f>
        <v>2.2000000000000002</v>
      </c>
      <c r="S245" s="16">
        <f>pivå!U244</f>
        <v>3.7</v>
      </c>
      <c r="T245" s="16">
        <f>pivå!V244</f>
        <v>9</v>
      </c>
      <c r="U245" s="16">
        <f>pivå!W244</f>
        <v>9.3000000000000007</v>
      </c>
      <c r="V245" s="16">
        <f>pivå!X244</f>
        <v>4.0999999999999996</v>
      </c>
      <c r="W245" s="16">
        <f>pivå!Y244</f>
        <v>4.3</v>
      </c>
      <c r="X245" s="16">
        <f>pivå!Z244</f>
        <v>2.8</v>
      </c>
      <c r="Y245" s="16">
        <f>pivå!AA244</f>
        <v>19.399999999999999</v>
      </c>
      <c r="Z245" s="16">
        <f>pivå!AB244</f>
        <v>30.3</v>
      </c>
      <c r="AA245" s="16">
        <f>pivå!AC244</f>
        <v>6.7</v>
      </c>
      <c r="AB245" s="136">
        <f>pivå!AD244</f>
        <v>16.399999999999999</v>
      </c>
      <c r="AC245" s="149"/>
      <c r="AD245" s="154" t="e">
        <f>IF(Pilar!$B245=1,IF(pivå!AE244&gt;Tidigare_värde!AE244,-1,1),IF(pivå!AE244&lt;Tidigare_värde!AE244,-1,1))*((Tidigare_värde!AE244+1)/(Tidigare_värde!AE244+1))*((pivå!AE244+1)/(pivå!AE244+1))</f>
        <v>#VALUE!</v>
      </c>
      <c r="AE245" s="153" t="e">
        <f>IF(Pilar!$B245=1,IF(pivå!J244&gt;Tidigare_värde!J244,-1,1),IF(pivå!J244&lt;Tidigare_värde!J244,-1,1))*((Tidigare_värde!J244+1)/(Tidigare_värde!J244+1))*((pivå!J244+1)/(pivå!J244+1))</f>
        <v>#VALUE!</v>
      </c>
      <c r="AF245" s="153" t="e">
        <f>IF(Pilar!$B245=1,IF(pivå!K244&gt;Tidigare_värde!K244,-1,1),IF(pivå!K244&lt;Tidigare_värde!K244,-1,1))*((Tidigare_värde!K244+1)/(Tidigare_värde!K244+1))*((pivå!K244+1)/(pivå!K244+1))</f>
        <v>#VALUE!</v>
      </c>
      <c r="AG245" s="153" t="e">
        <f>IF(Pilar!$B245=1,IF(pivå!L244&gt;Tidigare_värde!L244,-1,1),IF(pivå!L244&lt;Tidigare_värde!L244,-1,1))*((Tidigare_värde!L244+1)/(Tidigare_värde!L244+1))*((pivå!L244+1)/(pivå!L244+1))</f>
        <v>#VALUE!</v>
      </c>
      <c r="AH245" s="153" t="e">
        <f>IF(Pilar!$B245=1,IF(pivå!M244&gt;Tidigare_värde!M244,-1,1),IF(pivå!M244&lt;Tidigare_värde!M244,-1,1))*((Tidigare_värde!M244+1)/(Tidigare_värde!M244+1))*((pivå!M244+1)/(pivå!M244+1))</f>
        <v>#VALUE!</v>
      </c>
      <c r="AI245" s="153" t="e">
        <f>IF(Pilar!$B245=1,IF(pivå!N244&gt;Tidigare_värde!N244,-1,1),IF(pivå!N244&lt;Tidigare_värde!N244,-1,1))*((Tidigare_värde!N244+1)/(Tidigare_värde!N244+1))*((pivå!N244+1)/(pivå!N244+1))</f>
        <v>#VALUE!</v>
      </c>
      <c r="AJ245" s="153" t="e">
        <f>IF(Pilar!$B245=1,IF(pivå!O244&gt;Tidigare_värde!O244,-1,1),IF(pivå!O244&lt;Tidigare_värde!O244,-1,1))*((Tidigare_värde!O244+1)/(Tidigare_värde!O244+1))*((pivå!O244+1)/(pivå!O244+1))</f>
        <v>#VALUE!</v>
      </c>
      <c r="AK245" s="153" t="e">
        <f>IF(Pilar!$B245=1,IF(pivå!P244&gt;Tidigare_värde!P244,-1,1),IF(pivå!P244&lt;Tidigare_värde!P244,-1,1))*((Tidigare_värde!P244+1)/(Tidigare_värde!P244+1))*((pivå!P244+1)/(pivå!P244+1))</f>
        <v>#VALUE!</v>
      </c>
      <c r="AL245" s="153" t="e">
        <f>IF(Pilar!$B245=1,IF(pivå!Q244&gt;Tidigare_värde!Q244,-1,1),IF(pivå!Q244&lt;Tidigare_värde!Q244,-1,1))*((Tidigare_värde!Q244+1)/(Tidigare_värde!Q244+1))*((pivå!Q244+1)/(pivå!Q244+1))</f>
        <v>#VALUE!</v>
      </c>
      <c r="AM245" s="153" t="e">
        <f>IF(Pilar!$B245=1,IF(pivå!R244&gt;Tidigare_värde!R244,-1,1),IF(pivå!R244&lt;Tidigare_värde!R244,-1,1))*((Tidigare_värde!R244+1)/(Tidigare_värde!R244+1))*((pivå!R244+1)/(pivå!R244+1))</f>
        <v>#VALUE!</v>
      </c>
      <c r="AN245" s="153" t="e">
        <f>IF(Pilar!$B245=1,IF(pivå!S244&gt;Tidigare_värde!S244,-1,1),IF(pivå!S244&lt;Tidigare_värde!S244,-1,1))*((Tidigare_värde!S244+1)/(Tidigare_värde!S244+1))*((pivå!S244+1)/(pivå!S244+1))</f>
        <v>#VALUE!</v>
      </c>
      <c r="AO245" s="153" t="e">
        <f>IF(Pilar!$B245=1,IF(pivå!T244&gt;Tidigare_värde!T244,-1,1),IF(pivå!T244&lt;Tidigare_värde!T244,-1,1))*((Tidigare_värde!T244+1)/(Tidigare_värde!T244+1))*((pivå!T244+1)/(pivå!T244+1))</f>
        <v>#VALUE!</v>
      </c>
      <c r="AP245" s="153" t="e">
        <f>IF(Pilar!$B245=1,IF(pivå!U244&gt;Tidigare_värde!U244,-1,1),IF(pivå!U244&lt;Tidigare_värde!U244,-1,1))*((Tidigare_värde!U244+1)/(Tidigare_värde!U244+1))*((pivå!U244+1)/(pivå!U244+1))</f>
        <v>#VALUE!</v>
      </c>
      <c r="AQ245" s="153" t="e">
        <f>IF(Pilar!$B245=1,IF(pivå!V244&gt;Tidigare_värde!V244,-1,1),IF(pivå!V244&lt;Tidigare_värde!V244,-1,1))*((Tidigare_värde!V244+1)/(Tidigare_värde!V244+1))*((pivå!V244+1)/(pivå!V244+1))</f>
        <v>#VALUE!</v>
      </c>
      <c r="AR245" s="153" t="e">
        <f>IF(Pilar!$B245=1,IF(pivå!W244&gt;Tidigare_värde!W244,-1,1),IF(pivå!W244&lt;Tidigare_värde!W244,-1,1))*((Tidigare_värde!W244+1)/(Tidigare_värde!W244+1))*((pivå!W244+1)/(pivå!W244+1))</f>
        <v>#VALUE!</v>
      </c>
      <c r="AS245" s="153" t="e">
        <f>IF(Pilar!$B245=1,IF(pivå!X244&gt;Tidigare_värde!X244,-1,1),IF(pivå!X244&lt;Tidigare_värde!X244,-1,1))*((Tidigare_värde!X244+1)/(Tidigare_värde!X244+1))*((pivå!X244+1)/(pivå!X244+1))</f>
        <v>#VALUE!</v>
      </c>
      <c r="AT245" s="153" t="e">
        <f>IF(Pilar!$B245=1,IF(pivå!Y244&gt;Tidigare_värde!Y244,-1,1),IF(pivå!Y244&lt;Tidigare_värde!Y244,-1,1))*((Tidigare_värde!Y244+1)/(Tidigare_värde!Y244+1))*((pivå!Y244+1)/(pivå!Y244+1))</f>
        <v>#VALUE!</v>
      </c>
      <c r="AU245" s="153" t="e">
        <f>IF(Pilar!$B245=1,IF(pivå!Z244&gt;Tidigare_värde!Z244,-1,1),IF(pivå!Z244&lt;Tidigare_värde!Z244,-1,1))*((Tidigare_värde!Z244+1)/(Tidigare_värde!Z244+1))*((pivå!Z244+1)/(pivå!Z244+1))</f>
        <v>#VALUE!</v>
      </c>
      <c r="AV245" s="153" t="e">
        <f>IF(Pilar!$B245=1,IF(pivå!AA244&gt;Tidigare_värde!AA244,-1,1),IF(pivå!AA244&lt;Tidigare_värde!AA244,-1,1))*((Tidigare_värde!AA244+1)/(Tidigare_värde!AA244+1))*((pivå!AA244+1)/(pivå!AA244+1))</f>
        <v>#VALUE!</v>
      </c>
      <c r="AW245" s="153" t="e">
        <f>IF(Pilar!$B245=1,IF(pivå!AB244&gt;Tidigare_värde!AB244,-1,1),IF(pivå!AB244&lt;Tidigare_värde!AB244,-1,1))*((Tidigare_värde!AB244+1)/(Tidigare_värde!AB244+1))*((pivå!AB244+1)/(pivå!AB244+1))</f>
        <v>#VALUE!</v>
      </c>
      <c r="AX245" s="153" t="e">
        <f>IF(Pilar!$B245=1,IF(pivå!AC244&gt;Tidigare_värde!AC244,-1,1),IF(pivå!AC244&lt;Tidigare_värde!AC244,-1,1))*((Tidigare_värde!AC244+1)/(Tidigare_värde!AC244+1))*((pivå!AC244+1)/(pivå!AC244+1))</f>
        <v>#VALUE!</v>
      </c>
      <c r="AY245" s="153" t="e">
        <f>IF(Pilar!$B245=1,IF(pivå!AD244&gt;Tidigare_värde!AD244,-1,1),IF(pivå!AD244&lt;Tidigare_värde!AD244,-1,1))*((Tidigare_värde!AD244+1)/(Tidigare_värde!AD244+1))*((pivå!AD244+1)/(pivå!AD244+1))</f>
        <v>#VALUE!</v>
      </c>
      <c r="AZ245" s="25"/>
      <c r="BA245" s="25"/>
      <c r="BB245" s="25"/>
      <c r="BC245" s="25"/>
      <c r="BD245" s="25"/>
      <c r="BE245" s="25"/>
      <c r="BF245" s="25"/>
      <c r="BG245" s="18">
        <f t="shared" si="31"/>
        <v>14.4</v>
      </c>
      <c r="BH245" s="18" t="e">
        <f t="shared" si="32"/>
        <v>#DIV/0!</v>
      </c>
      <c r="BI245" s="19">
        <f t="shared" si="38"/>
        <v>12.3</v>
      </c>
      <c r="BJ245" s="19">
        <f t="shared" si="33"/>
        <v>6.1</v>
      </c>
      <c r="BK245" s="20"/>
      <c r="BL245" s="20"/>
      <c r="BM245" s="21">
        <f t="shared" si="35"/>
        <v>31.7</v>
      </c>
      <c r="BN245" s="22">
        <f t="shared" si="36"/>
        <v>2.2000000000000002</v>
      </c>
    </row>
    <row r="246" spans="1:72" ht="10.5" customHeight="1">
      <c r="A246" s="116">
        <f t="shared" si="34"/>
        <v>96.614285714285714</v>
      </c>
      <c r="B246" s="105">
        <f>pivå!I245</f>
        <v>0</v>
      </c>
      <c r="C246" s="120" t="str">
        <f>pivå!G245</f>
        <v>Ny</v>
      </c>
      <c r="D246" s="103">
        <f>pivå!C245</f>
        <v>0</v>
      </c>
      <c r="E246" s="112">
        <f>pivå!D245</f>
        <v>124</v>
      </c>
      <c r="F246" s="15" t="str">
        <f>pivå!F245</f>
        <v>Vidbehovsordination av opiater i livets slutskede. Kvinnor</v>
      </c>
      <c r="G246" s="33">
        <f>pivå!AE245</f>
        <v>96.8</v>
      </c>
      <c r="H246" s="16">
        <f>pivå!J245</f>
        <v>97.2</v>
      </c>
      <c r="I246" s="16">
        <f>pivå!K245</f>
        <v>98</v>
      </c>
      <c r="J246" s="16">
        <f>pivå!L245</f>
        <v>94.9</v>
      </c>
      <c r="K246" s="16">
        <f>pivå!M245</f>
        <v>95.2</v>
      </c>
      <c r="L246" s="16">
        <f>pivå!N245</f>
        <v>100</v>
      </c>
      <c r="M246" s="16">
        <f>pivå!O245</f>
        <v>96.9</v>
      </c>
      <c r="N246" s="16">
        <f>pivå!P245</f>
        <v>90.7</v>
      </c>
      <c r="O246" s="16">
        <f>pivå!Q245</f>
        <v>98.6</v>
      </c>
      <c r="P246" s="16">
        <f>pivå!R245</f>
        <v>92.1</v>
      </c>
      <c r="Q246" s="16">
        <f>pivå!S245</f>
        <v>98.5</v>
      </c>
      <c r="R246" s="16">
        <f>pivå!T245</f>
        <v>99.2</v>
      </c>
      <c r="S246" s="16">
        <f>pivå!U245</f>
        <v>97.4</v>
      </c>
      <c r="T246" s="16">
        <f>pivå!V245</f>
        <v>96.6</v>
      </c>
      <c r="U246" s="16">
        <f>pivå!W245</f>
        <v>99</v>
      </c>
      <c r="V246" s="16">
        <f>pivå!X245</f>
        <v>97.6</v>
      </c>
      <c r="W246" s="16">
        <f>pivå!Y245</f>
        <v>94.3</v>
      </c>
      <c r="X246" s="16">
        <f>pivå!Z245</f>
        <v>94</v>
      </c>
      <c r="Y246" s="16">
        <f>pivå!AA245</f>
        <v>98.3</v>
      </c>
      <c r="Z246" s="16">
        <f>pivå!AB245</f>
        <v>95.9</v>
      </c>
      <c r="AA246" s="16">
        <f>pivå!AC245</f>
        <v>97.6</v>
      </c>
      <c r="AB246" s="136">
        <f>pivå!AD245</f>
        <v>96.9</v>
      </c>
      <c r="AC246" s="149"/>
      <c r="AD246" s="154" t="e">
        <f>IF(Pilar!$B246=1,IF(pivå!AE245&gt;Tidigare_värde!AE245,-1,1),IF(pivå!AE245&lt;Tidigare_värde!AE245,-1,1))*((Tidigare_värde!AE245+1)/(Tidigare_värde!AE245+1))*((pivå!AE245+1)/(pivå!AE245+1))</f>
        <v>#VALUE!</v>
      </c>
      <c r="AE246" s="153" t="e">
        <f>IF(Pilar!$B246=1,IF(pivå!J245&gt;Tidigare_värde!J245,-1,1),IF(pivå!J245&lt;Tidigare_värde!J245,-1,1))*((Tidigare_värde!J245+1)/(Tidigare_värde!J245+1))*((pivå!J245+1)/(pivå!J245+1))</f>
        <v>#VALUE!</v>
      </c>
      <c r="AF246" s="153" t="e">
        <f>IF(Pilar!$B246=1,IF(pivå!K245&gt;Tidigare_värde!K245,-1,1),IF(pivå!K245&lt;Tidigare_värde!K245,-1,1))*((Tidigare_värde!K245+1)/(Tidigare_värde!K245+1))*((pivå!K245+1)/(pivå!K245+1))</f>
        <v>#VALUE!</v>
      </c>
      <c r="AG246" s="153" t="e">
        <f>IF(Pilar!$B246=1,IF(pivå!L245&gt;Tidigare_värde!L245,-1,1),IF(pivå!L245&lt;Tidigare_värde!L245,-1,1))*((Tidigare_värde!L245+1)/(Tidigare_värde!L245+1))*((pivå!L245+1)/(pivå!L245+1))</f>
        <v>#VALUE!</v>
      </c>
      <c r="AH246" s="153" t="e">
        <f>IF(Pilar!$B246=1,IF(pivå!M245&gt;Tidigare_värde!M245,-1,1),IF(pivå!M245&lt;Tidigare_värde!M245,-1,1))*((Tidigare_värde!M245+1)/(Tidigare_värde!M245+1))*((pivå!M245+1)/(pivå!M245+1))</f>
        <v>#VALUE!</v>
      </c>
      <c r="AI246" s="153" t="e">
        <f>IF(Pilar!$B246=1,IF(pivå!N245&gt;Tidigare_värde!N245,-1,1),IF(pivå!N245&lt;Tidigare_värde!N245,-1,1))*((Tidigare_värde!N245+1)/(Tidigare_värde!N245+1))*((pivå!N245+1)/(pivå!N245+1))</f>
        <v>#VALUE!</v>
      </c>
      <c r="AJ246" s="153" t="e">
        <f>IF(Pilar!$B246=1,IF(pivå!O245&gt;Tidigare_värde!O245,-1,1),IF(pivå!O245&lt;Tidigare_värde!O245,-1,1))*((Tidigare_värde!O245+1)/(Tidigare_värde!O245+1))*((pivå!O245+1)/(pivå!O245+1))</f>
        <v>#VALUE!</v>
      </c>
      <c r="AK246" s="153" t="e">
        <f>IF(Pilar!$B246=1,IF(pivå!P245&gt;Tidigare_värde!P245,-1,1),IF(pivå!P245&lt;Tidigare_värde!P245,-1,1))*((Tidigare_värde!P245+1)/(Tidigare_värde!P245+1))*((pivå!P245+1)/(pivå!P245+1))</f>
        <v>#VALUE!</v>
      </c>
      <c r="AL246" s="153" t="e">
        <f>IF(Pilar!$B246=1,IF(pivå!Q245&gt;Tidigare_värde!Q245,-1,1),IF(pivå!Q245&lt;Tidigare_värde!Q245,-1,1))*((Tidigare_värde!Q245+1)/(Tidigare_värde!Q245+1))*((pivå!Q245+1)/(pivå!Q245+1))</f>
        <v>#VALUE!</v>
      </c>
      <c r="AM246" s="153" t="e">
        <f>IF(Pilar!$B246=1,IF(pivå!R245&gt;Tidigare_värde!R245,-1,1),IF(pivå!R245&lt;Tidigare_värde!R245,-1,1))*((Tidigare_värde!R245+1)/(Tidigare_värde!R245+1))*((pivå!R245+1)/(pivå!R245+1))</f>
        <v>#VALUE!</v>
      </c>
      <c r="AN246" s="153" t="e">
        <f>IF(Pilar!$B246=1,IF(pivå!S245&gt;Tidigare_värde!S245,-1,1),IF(pivå!S245&lt;Tidigare_värde!S245,-1,1))*((Tidigare_värde!S245+1)/(Tidigare_värde!S245+1))*((pivå!S245+1)/(pivå!S245+1))</f>
        <v>#VALUE!</v>
      </c>
      <c r="AO246" s="153" t="e">
        <f>IF(Pilar!$B246=1,IF(pivå!T245&gt;Tidigare_värde!T245,-1,1),IF(pivå!T245&lt;Tidigare_värde!T245,-1,1))*((Tidigare_värde!T245+1)/(Tidigare_värde!T245+1))*((pivå!T245+1)/(pivå!T245+1))</f>
        <v>#VALUE!</v>
      </c>
      <c r="AP246" s="153" t="e">
        <f>IF(Pilar!$B246=1,IF(pivå!U245&gt;Tidigare_värde!U245,-1,1),IF(pivå!U245&lt;Tidigare_värde!U245,-1,1))*((Tidigare_värde!U245+1)/(Tidigare_värde!U245+1))*((pivå!U245+1)/(pivå!U245+1))</f>
        <v>#VALUE!</v>
      </c>
      <c r="AQ246" s="153" t="e">
        <f>IF(Pilar!$B246=1,IF(pivå!V245&gt;Tidigare_värde!V245,-1,1),IF(pivå!V245&lt;Tidigare_värde!V245,-1,1))*((Tidigare_värde!V245+1)/(Tidigare_värde!V245+1))*((pivå!V245+1)/(pivå!V245+1))</f>
        <v>#VALUE!</v>
      </c>
      <c r="AR246" s="153" t="e">
        <f>IF(Pilar!$B246=1,IF(pivå!W245&gt;Tidigare_värde!W245,-1,1),IF(pivå!W245&lt;Tidigare_värde!W245,-1,1))*((Tidigare_värde!W245+1)/(Tidigare_värde!W245+1))*((pivå!W245+1)/(pivå!W245+1))</f>
        <v>#VALUE!</v>
      </c>
      <c r="AS246" s="153" t="e">
        <f>IF(Pilar!$B246=1,IF(pivå!X245&gt;Tidigare_värde!X245,-1,1),IF(pivå!X245&lt;Tidigare_värde!X245,-1,1))*((Tidigare_värde!X245+1)/(Tidigare_värde!X245+1))*((pivå!X245+1)/(pivå!X245+1))</f>
        <v>#VALUE!</v>
      </c>
      <c r="AT246" s="153" t="e">
        <f>IF(Pilar!$B246=1,IF(pivå!Y245&gt;Tidigare_värde!Y245,-1,1),IF(pivå!Y245&lt;Tidigare_värde!Y245,-1,1))*((Tidigare_värde!Y245+1)/(Tidigare_värde!Y245+1))*((pivå!Y245+1)/(pivå!Y245+1))</f>
        <v>#VALUE!</v>
      </c>
      <c r="AU246" s="153" t="e">
        <f>IF(Pilar!$B246=1,IF(pivå!Z245&gt;Tidigare_värde!Z245,-1,1),IF(pivå!Z245&lt;Tidigare_värde!Z245,-1,1))*((Tidigare_värde!Z245+1)/(Tidigare_värde!Z245+1))*((pivå!Z245+1)/(pivå!Z245+1))</f>
        <v>#VALUE!</v>
      </c>
      <c r="AV246" s="153" t="e">
        <f>IF(Pilar!$B246=1,IF(pivå!AA245&gt;Tidigare_värde!AA245,-1,1),IF(pivå!AA245&lt;Tidigare_värde!AA245,-1,1))*((Tidigare_värde!AA245+1)/(Tidigare_värde!AA245+1))*((pivå!AA245+1)/(pivå!AA245+1))</f>
        <v>#VALUE!</v>
      </c>
      <c r="AW246" s="153" t="e">
        <f>IF(Pilar!$B246=1,IF(pivå!AB245&gt;Tidigare_värde!AB245,-1,1),IF(pivå!AB245&lt;Tidigare_värde!AB245,-1,1))*((Tidigare_värde!AB245+1)/(Tidigare_värde!AB245+1))*((pivå!AB245+1)/(pivå!AB245+1))</f>
        <v>#VALUE!</v>
      </c>
      <c r="AX246" s="153" t="e">
        <f>IF(Pilar!$B246=1,IF(pivå!AC245&gt;Tidigare_värde!AC245,-1,1),IF(pivå!AC245&lt;Tidigare_värde!AC245,-1,1))*((Tidigare_värde!AC245+1)/(Tidigare_värde!AC245+1))*((pivå!AC245+1)/(pivå!AC245+1))</f>
        <v>#VALUE!</v>
      </c>
      <c r="AY246" s="153" t="e">
        <f>IF(Pilar!$B246=1,IF(pivå!AD245&gt;Tidigare_värde!AD245,-1,1),IF(pivå!AD245&lt;Tidigare_värde!AD245,-1,1))*((Tidigare_värde!AD245+1)/(Tidigare_värde!AD245+1))*((pivå!AD245+1)/(pivå!AD245+1))</f>
        <v>#VALUE!</v>
      </c>
      <c r="AZ246" s="25"/>
      <c r="BA246" s="25"/>
      <c r="BB246" s="25"/>
      <c r="BC246" s="25"/>
      <c r="BD246" s="25"/>
      <c r="BE246" s="25"/>
      <c r="BF246" s="25"/>
      <c r="BG246" s="18">
        <f t="shared" si="31"/>
        <v>98</v>
      </c>
      <c r="BH246" s="18" t="e">
        <f t="shared" si="32"/>
        <v>#DIV/0!</v>
      </c>
      <c r="BI246" s="19">
        <f t="shared" si="38"/>
        <v>97.6</v>
      </c>
      <c r="BJ246" s="19">
        <f t="shared" si="33"/>
        <v>96.6</v>
      </c>
      <c r="BK246" s="20"/>
      <c r="BL246" s="20"/>
      <c r="BM246" s="21">
        <f t="shared" si="35"/>
        <v>100</v>
      </c>
      <c r="BN246" s="22">
        <f t="shared" si="36"/>
        <v>90.7</v>
      </c>
    </row>
    <row r="247" spans="1:72" ht="10.5" customHeight="1">
      <c r="A247" s="116">
        <f t="shared" si="34"/>
        <v>95.166666666666671</v>
      </c>
      <c r="B247" s="105">
        <f>pivå!I246</f>
        <v>0</v>
      </c>
      <c r="C247" s="120" t="str">
        <f>pivå!G246</f>
        <v>Ny</v>
      </c>
      <c r="D247" s="103">
        <f>pivå!C246</f>
        <v>0</v>
      </c>
      <c r="E247" s="112">
        <f>pivå!D246</f>
        <v>0</v>
      </c>
      <c r="F247" s="15" t="str">
        <f>pivå!F246</f>
        <v>Vidbehovsordination av opiater i livets slutskede. Män</v>
      </c>
      <c r="G247" s="33">
        <f>pivå!AE246</f>
        <v>95.8</v>
      </c>
      <c r="H247" s="16">
        <f>pivå!J246</f>
        <v>96.7</v>
      </c>
      <c r="I247" s="16">
        <f>pivå!K246</f>
        <v>97.4</v>
      </c>
      <c r="J247" s="16">
        <f>pivå!L246</f>
        <v>93.9</v>
      </c>
      <c r="K247" s="16">
        <f>pivå!M246</f>
        <v>93.8</v>
      </c>
      <c r="L247" s="16">
        <f>pivå!N246</f>
        <v>95.1</v>
      </c>
      <c r="M247" s="16">
        <f>pivå!O246</f>
        <v>95.3</v>
      </c>
      <c r="N247" s="16">
        <f>pivå!P246</f>
        <v>89.7</v>
      </c>
      <c r="O247" s="16">
        <f>pivå!Q246</f>
        <v>93.2</v>
      </c>
      <c r="P247" s="16">
        <f>pivå!R246</f>
        <v>95.2</v>
      </c>
      <c r="Q247" s="16">
        <f>pivå!S246</f>
        <v>98.2</v>
      </c>
      <c r="R247" s="16">
        <f>pivå!T246</f>
        <v>96.2</v>
      </c>
      <c r="S247" s="16">
        <f>pivå!U246</f>
        <v>96</v>
      </c>
      <c r="T247" s="16">
        <f>pivå!V246</f>
        <v>94.6</v>
      </c>
      <c r="U247" s="16">
        <f>pivå!W246</f>
        <v>97</v>
      </c>
      <c r="V247" s="16">
        <f>pivå!X246</f>
        <v>95.2</v>
      </c>
      <c r="W247" s="16">
        <f>pivå!Y246</f>
        <v>95.7</v>
      </c>
      <c r="X247" s="16">
        <f>pivå!Z246</f>
        <v>92.8</v>
      </c>
      <c r="Y247" s="16">
        <f>pivå!AA246</f>
        <v>93.4</v>
      </c>
      <c r="Z247" s="16">
        <f>pivå!AB246</f>
        <v>95.6</v>
      </c>
      <c r="AA247" s="16">
        <f>pivå!AC246</f>
        <v>98.8</v>
      </c>
      <c r="AB247" s="136">
        <f>pivå!AD246</f>
        <v>94.7</v>
      </c>
      <c r="AC247" s="149"/>
      <c r="AD247" s="154" t="e">
        <f>IF(Pilar!$B247=1,IF(pivå!AE246&gt;Tidigare_värde!AE246,-1,1),IF(pivå!AE246&lt;Tidigare_värde!AE246,-1,1))*((Tidigare_värde!AE246+1)/(Tidigare_värde!AE246+1))*((pivå!AE246+1)/(pivå!AE246+1))</f>
        <v>#VALUE!</v>
      </c>
      <c r="AE247" s="153" t="e">
        <f>IF(Pilar!$B247=1,IF(pivå!J246&gt;Tidigare_värde!J246,-1,1),IF(pivå!J246&lt;Tidigare_värde!J246,-1,1))*((Tidigare_värde!J246+1)/(Tidigare_värde!J246+1))*((pivå!J246+1)/(pivå!J246+1))</f>
        <v>#VALUE!</v>
      </c>
      <c r="AF247" s="153" t="e">
        <f>IF(Pilar!$B247=1,IF(pivå!K246&gt;Tidigare_värde!K246,-1,1),IF(pivå!K246&lt;Tidigare_värde!K246,-1,1))*((Tidigare_värde!K246+1)/(Tidigare_värde!K246+1))*((pivå!K246+1)/(pivå!K246+1))</f>
        <v>#VALUE!</v>
      </c>
      <c r="AG247" s="153" t="e">
        <f>IF(Pilar!$B247=1,IF(pivå!L246&gt;Tidigare_värde!L246,-1,1),IF(pivå!L246&lt;Tidigare_värde!L246,-1,1))*((Tidigare_värde!L246+1)/(Tidigare_värde!L246+1))*((pivå!L246+1)/(pivå!L246+1))</f>
        <v>#VALUE!</v>
      </c>
      <c r="AH247" s="153" t="e">
        <f>IF(Pilar!$B247=1,IF(pivå!M246&gt;Tidigare_värde!M246,-1,1),IF(pivå!M246&lt;Tidigare_värde!M246,-1,1))*((Tidigare_värde!M246+1)/(Tidigare_värde!M246+1))*((pivå!M246+1)/(pivå!M246+1))</f>
        <v>#VALUE!</v>
      </c>
      <c r="AI247" s="153" t="e">
        <f>IF(Pilar!$B247=1,IF(pivå!N246&gt;Tidigare_värde!N246,-1,1),IF(pivå!N246&lt;Tidigare_värde!N246,-1,1))*((Tidigare_värde!N246+1)/(Tidigare_värde!N246+1))*((pivå!N246+1)/(pivå!N246+1))</f>
        <v>#VALUE!</v>
      </c>
      <c r="AJ247" s="153" t="e">
        <f>IF(Pilar!$B247=1,IF(pivå!O246&gt;Tidigare_värde!O246,-1,1),IF(pivå!O246&lt;Tidigare_värde!O246,-1,1))*((Tidigare_värde!O246+1)/(Tidigare_värde!O246+1))*((pivå!O246+1)/(pivå!O246+1))</f>
        <v>#VALUE!</v>
      </c>
      <c r="AK247" s="153" t="e">
        <f>IF(Pilar!$B247=1,IF(pivå!P246&gt;Tidigare_värde!P246,-1,1),IF(pivå!P246&lt;Tidigare_värde!P246,-1,1))*((Tidigare_värde!P246+1)/(Tidigare_värde!P246+1))*((pivå!P246+1)/(pivå!P246+1))</f>
        <v>#VALUE!</v>
      </c>
      <c r="AL247" s="153" t="e">
        <f>IF(Pilar!$B247=1,IF(pivå!Q246&gt;Tidigare_värde!Q246,-1,1),IF(pivå!Q246&lt;Tidigare_värde!Q246,-1,1))*((Tidigare_värde!Q246+1)/(Tidigare_värde!Q246+1))*((pivå!Q246+1)/(pivå!Q246+1))</f>
        <v>#VALUE!</v>
      </c>
      <c r="AM247" s="153" t="e">
        <f>IF(Pilar!$B247=1,IF(pivå!R246&gt;Tidigare_värde!R246,-1,1),IF(pivå!R246&lt;Tidigare_värde!R246,-1,1))*((Tidigare_värde!R246+1)/(Tidigare_värde!R246+1))*((pivå!R246+1)/(pivå!R246+1))</f>
        <v>#VALUE!</v>
      </c>
      <c r="AN247" s="153" t="e">
        <f>IF(Pilar!$B247=1,IF(pivå!S246&gt;Tidigare_värde!S246,-1,1),IF(pivå!S246&lt;Tidigare_värde!S246,-1,1))*((Tidigare_värde!S246+1)/(Tidigare_värde!S246+1))*((pivå!S246+1)/(pivå!S246+1))</f>
        <v>#VALUE!</v>
      </c>
      <c r="AO247" s="153" t="e">
        <f>IF(Pilar!$B247=1,IF(pivå!T246&gt;Tidigare_värde!T246,-1,1),IF(pivå!T246&lt;Tidigare_värde!T246,-1,1))*((Tidigare_värde!T246+1)/(Tidigare_värde!T246+1))*((pivå!T246+1)/(pivå!T246+1))</f>
        <v>#VALUE!</v>
      </c>
      <c r="AP247" s="153" t="e">
        <f>IF(Pilar!$B247=1,IF(pivå!U246&gt;Tidigare_värde!U246,-1,1),IF(pivå!U246&lt;Tidigare_värde!U246,-1,1))*((Tidigare_värde!U246+1)/(Tidigare_värde!U246+1))*((pivå!U246+1)/(pivå!U246+1))</f>
        <v>#VALUE!</v>
      </c>
      <c r="AQ247" s="153" t="e">
        <f>IF(Pilar!$B247=1,IF(pivå!V246&gt;Tidigare_värde!V246,-1,1),IF(pivå!V246&lt;Tidigare_värde!V246,-1,1))*((Tidigare_värde!V246+1)/(Tidigare_värde!V246+1))*((pivå!V246+1)/(pivå!V246+1))</f>
        <v>#VALUE!</v>
      </c>
      <c r="AR247" s="153" t="e">
        <f>IF(Pilar!$B247=1,IF(pivå!W246&gt;Tidigare_värde!W246,-1,1),IF(pivå!W246&lt;Tidigare_värde!W246,-1,1))*((Tidigare_värde!W246+1)/(Tidigare_värde!W246+1))*((pivå!W246+1)/(pivå!W246+1))</f>
        <v>#VALUE!</v>
      </c>
      <c r="AS247" s="153" t="e">
        <f>IF(Pilar!$B247=1,IF(pivå!X246&gt;Tidigare_värde!X246,-1,1),IF(pivå!X246&lt;Tidigare_värde!X246,-1,1))*((Tidigare_värde!X246+1)/(Tidigare_värde!X246+1))*((pivå!X246+1)/(pivå!X246+1))</f>
        <v>#VALUE!</v>
      </c>
      <c r="AT247" s="153" t="e">
        <f>IF(Pilar!$B247=1,IF(pivå!Y246&gt;Tidigare_värde!Y246,-1,1),IF(pivå!Y246&lt;Tidigare_värde!Y246,-1,1))*((Tidigare_värde!Y246+1)/(Tidigare_värde!Y246+1))*((pivå!Y246+1)/(pivå!Y246+1))</f>
        <v>#VALUE!</v>
      </c>
      <c r="AU247" s="153" t="e">
        <f>IF(Pilar!$B247=1,IF(pivå!Z246&gt;Tidigare_värde!Z246,-1,1),IF(pivå!Z246&lt;Tidigare_värde!Z246,-1,1))*((Tidigare_värde!Z246+1)/(Tidigare_värde!Z246+1))*((pivå!Z246+1)/(pivå!Z246+1))</f>
        <v>#VALUE!</v>
      </c>
      <c r="AV247" s="153" t="e">
        <f>IF(Pilar!$B247=1,IF(pivå!AA246&gt;Tidigare_värde!AA246,-1,1),IF(pivå!AA246&lt;Tidigare_värde!AA246,-1,1))*((Tidigare_värde!AA246+1)/(Tidigare_värde!AA246+1))*((pivå!AA246+1)/(pivå!AA246+1))</f>
        <v>#VALUE!</v>
      </c>
      <c r="AW247" s="153" t="e">
        <f>IF(Pilar!$B247=1,IF(pivå!AB246&gt;Tidigare_värde!AB246,-1,1),IF(pivå!AB246&lt;Tidigare_värde!AB246,-1,1))*((Tidigare_värde!AB246+1)/(Tidigare_värde!AB246+1))*((pivå!AB246+1)/(pivå!AB246+1))</f>
        <v>#VALUE!</v>
      </c>
      <c r="AX247" s="153" t="e">
        <f>IF(Pilar!$B247=1,IF(pivå!AC246&gt;Tidigare_värde!AC246,-1,1),IF(pivå!AC246&lt;Tidigare_värde!AC246,-1,1))*((Tidigare_värde!AC246+1)/(Tidigare_värde!AC246+1))*((pivå!AC246+1)/(pivå!AC246+1))</f>
        <v>#VALUE!</v>
      </c>
      <c r="AY247" s="153" t="e">
        <f>IF(Pilar!$B247=1,IF(pivå!AD246&gt;Tidigare_värde!AD246,-1,1),IF(pivå!AD246&lt;Tidigare_värde!AD246,-1,1))*((Tidigare_värde!AD246+1)/(Tidigare_värde!AD246+1))*((pivå!AD246+1)/(pivå!AD246+1))</f>
        <v>#VALUE!</v>
      </c>
      <c r="AZ247" s="25"/>
      <c r="BA247" s="25"/>
      <c r="BB247" s="25"/>
      <c r="BC247" s="25"/>
      <c r="BD247" s="25"/>
      <c r="BE247" s="25"/>
      <c r="BF247" s="25"/>
      <c r="BG247" s="18">
        <f t="shared" si="31"/>
        <v>96</v>
      </c>
      <c r="BH247" s="18" t="e">
        <f t="shared" si="32"/>
        <v>#DIV/0!</v>
      </c>
      <c r="BI247" s="19">
        <f t="shared" si="38"/>
        <v>95.7</v>
      </c>
      <c r="BJ247" s="19">
        <f t="shared" si="33"/>
        <v>94.7</v>
      </c>
      <c r="BK247" s="20"/>
      <c r="BL247" s="20"/>
      <c r="BM247" s="21">
        <f t="shared" si="35"/>
        <v>98.8</v>
      </c>
      <c r="BN247" s="22">
        <f t="shared" si="36"/>
        <v>89.7</v>
      </c>
    </row>
    <row r="248" spans="1:72" ht="10.5" customHeight="1">
      <c r="A248" s="116">
        <f t="shared" si="34"/>
        <v>95.919047619047632</v>
      </c>
      <c r="B248" s="105">
        <f>pivå!I247</f>
        <v>0</v>
      </c>
      <c r="C248" s="120" t="str">
        <f>pivå!G247</f>
        <v>Ny</v>
      </c>
      <c r="D248" s="103">
        <f>pivå!C247</f>
        <v>0</v>
      </c>
      <c r="E248" s="112">
        <f>pivå!D247</f>
        <v>0</v>
      </c>
      <c r="F248" s="15" t="str">
        <f>pivå!F247</f>
        <v>Vidbehovsordination av opiater i livets slutskede</v>
      </c>
      <c r="G248" s="33">
        <f>pivå!AE247</f>
        <v>96.3</v>
      </c>
      <c r="H248" s="16">
        <f>pivå!J247</f>
        <v>97</v>
      </c>
      <c r="I248" s="16">
        <f>pivå!K247</f>
        <v>97.7</v>
      </c>
      <c r="J248" s="16">
        <f>pivå!L247</f>
        <v>94.3</v>
      </c>
      <c r="K248" s="16">
        <f>pivå!M247</f>
        <v>94.5</v>
      </c>
      <c r="L248" s="16">
        <f>pivå!N247</f>
        <v>97.9</v>
      </c>
      <c r="M248" s="16">
        <f>pivå!O247</f>
        <v>96.1</v>
      </c>
      <c r="N248" s="16">
        <f>pivå!P247</f>
        <v>90.2</v>
      </c>
      <c r="O248" s="16">
        <f>pivå!Q247</f>
        <v>96.1</v>
      </c>
      <c r="P248" s="16">
        <f>pivå!R247</f>
        <v>93.8</v>
      </c>
      <c r="Q248" s="16">
        <f>pivå!S247</f>
        <v>98.3</v>
      </c>
      <c r="R248" s="16">
        <f>pivå!T247</f>
        <v>97.7</v>
      </c>
      <c r="S248" s="16">
        <f>pivå!U247</f>
        <v>96.8</v>
      </c>
      <c r="T248" s="16">
        <f>pivå!V247</f>
        <v>95.6</v>
      </c>
      <c r="U248" s="16">
        <f>pivå!W247</f>
        <v>98</v>
      </c>
      <c r="V248" s="16">
        <f>pivå!X247</f>
        <v>96.4</v>
      </c>
      <c r="W248" s="16">
        <f>pivå!Y247</f>
        <v>95</v>
      </c>
      <c r="X248" s="16">
        <f>pivå!Z247</f>
        <v>93.4</v>
      </c>
      <c r="Y248" s="16">
        <f>pivå!AA247</f>
        <v>95.9</v>
      </c>
      <c r="Z248" s="16">
        <f>pivå!AB247</f>
        <v>95.7</v>
      </c>
      <c r="AA248" s="16">
        <f>pivå!AC247</f>
        <v>98.2</v>
      </c>
      <c r="AB248" s="136">
        <f>pivå!AD247</f>
        <v>95.7</v>
      </c>
      <c r="AC248" s="149"/>
      <c r="AD248" s="154" t="e">
        <f>IF(Pilar!$B248=1,IF(pivå!AE247&gt;Tidigare_värde!AE247,-1,1),IF(pivå!AE247&lt;Tidigare_värde!AE247,-1,1))*((Tidigare_värde!AE247+1)/(Tidigare_värde!AE247+1))*((pivå!AE247+1)/(pivå!AE247+1))</f>
        <v>#VALUE!</v>
      </c>
      <c r="AE248" s="153" t="e">
        <f>IF(Pilar!$B248=1,IF(pivå!J247&gt;Tidigare_värde!J247,-1,1),IF(pivå!J247&lt;Tidigare_värde!J247,-1,1))*((Tidigare_värde!J247+1)/(Tidigare_värde!J247+1))*((pivå!J247+1)/(pivå!J247+1))</f>
        <v>#VALUE!</v>
      </c>
      <c r="AF248" s="153" t="e">
        <f>IF(Pilar!$B248=1,IF(pivå!K247&gt;Tidigare_värde!K247,-1,1),IF(pivå!K247&lt;Tidigare_värde!K247,-1,1))*((Tidigare_värde!K247+1)/(Tidigare_värde!K247+1))*((pivå!K247+1)/(pivå!K247+1))</f>
        <v>#VALUE!</v>
      </c>
      <c r="AG248" s="153" t="e">
        <f>IF(Pilar!$B248=1,IF(pivå!L247&gt;Tidigare_värde!L247,-1,1),IF(pivå!L247&lt;Tidigare_värde!L247,-1,1))*((Tidigare_värde!L247+1)/(Tidigare_värde!L247+1))*((pivå!L247+1)/(pivå!L247+1))</f>
        <v>#VALUE!</v>
      </c>
      <c r="AH248" s="153" t="e">
        <f>IF(Pilar!$B248=1,IF(pivå!M247&gt;Tidigare_värde!M247,-1,1),IF(pivå!M247&lt;Tidigare_värde!M247,-1,1))*((Tidigare_värde!M247+1)/(Tidigare_värde!M247+1))*((pivå!M247+1)/(pivå!M247+1))</f>
        <v>#VALUE!</v>
      </c>
      <c r="AI248" s="153" t="e">
        <f>IF(Pilar!$B248=1,IF(pivå!N247&gt;Tidigare_värde!N247,-1,1),IF(pivå!N247&lt;Tidigare_värde!N247,-1,1))*((Tidigare_värde!N247+1)/(Tidigare_värde!N247+1))*((pivå!N247+1)/(pivå!N247+1))</f>
        <v>#VALUE!</v>
      </c>
      <c r="AJ248" s="153" t="e">
        <f>IF(Pilar!$B248=1,IF(pivå!O247&gt;Tidigare_värde!O247,-1,1),IF(pivå!O247&lt;Tidigare_värde!O247,-1,1))*((Tidigare_värde!O247+1)/(Tidigare_värde!O247+1))*((pivå!O247+1)/(pivå!O247+1))</f>
        <v>#VALUE!</v>
      </c>
      <c r="AK248" s="153" t="e">
        <f>IF(Pilar!$B248=1,IF(pivå!P247&gt;Tidigare_värde!P247,-1,1),IF(pivå!P247&lt;Tidigare_värde!P247,-1,1))*((Tidigare_värde!P247+1)/(Tidigare_värde!P247+1))*((pivå!P247+1)/(pivå!P247+1))</f>
        <v>#VALUE!</v>
      </c>
      <c r="AL248" s="153" t="e">
        <f>IF(Pilar!$B248=1,IF(pivå!Q247&gt;Tidigare_värde!Q247,-1,1),IF(pivå!Q247&lt;Tidigare_värde!Q247,-1,1))*((Tidigare_värde!Q247+1)/(Tidigare_värde!Q247+1))*((pivå!Q247+1)/(pivå!Q247+1))</f>
        <v>#VALUE!</v>
      </c>
      <c r="AM248" s="153" t="e">
        <f>IF(Pilar!$B248=1,IF(pivå!R247&gt;Tidigare_värde!R247,-1,1),IF(pivå!R247&lt;Tidigare_värde!R247,-1,1))*((Tidigare_värde!R247+1)/(Tidigare_värde!R247+1))*((pivå!R247+1)/(pivå!R247+1))</f>
        <v>#VALUE!</v>
      </c>
      <c r="AN248" s="153" t="e">
        <f>IF(Pilar!$B248=1,IF(pivå!S247&gt;Tidigare_värde!S247,-1,1),IF(pivå!S247&lt;Tidigare_värde!S247,-1,1))*((Tidigare_värde!S247+1)/(Tidigare_värde!S247+1))*((pivå!S247+1)/(pivå!S247+1))</f>
        <v>#VALUE!</v>
      </c>
      <c r="AO248" s="153" t="e">
        <f>IF(Pilar!$B248=1,IF(pivå!T247&gt;Tidigare_värde!T247,-1,1),IF(pivå!T247&lt;Tidigare_värde!T247,-1,1))*((Tidigare_värde!T247+1)/(Tidigare_värde!T247+1))*((pivå!T247+1)/(pivå!T247+1))</f>
        <v>#VALUE!</v>
      </c>
      <c r="AP248" s="153" t="e">
        <f>IF(Pilar!$B248=1,IF(pivå!U247&gt;Tidigare_värde!U247,-1,1),IF(pivå!U247&lt;Tidigare_värde!U247,-1,1))*((Tidigare_värde!U247+1)/(Tidigare_värde!U247+1))*((pivå!U247+1)/(pivå!U247+1))</f>
        <v>#VALUE!</v>
      </c>
      <c r="AQ248" s="153" t="e">
        <f>IF(Pilar!$B248=1,IF(pivå!V247&gt;Tidigare_värde!V247,-1,1),IF(pivå!V247&lt;Tidigare_värde!V247,-1,1))*((Tidigare_värde!V247+1)/(Tidigare_värde!V247+1))*((pivå!V247+1)/(pivå!V247+1))</f>
        <v>#VALUE!</v>
      </c>
      <c r="AR248" s="153" t="e">
        <f>IF(Pilar!$B248=1,IF(pivå!W247&gt;Tidigare_värde!W247,-1,1),IF(pivå!W247&lt;Tidigare_värde!W247,-1,1))*((Tidigare_värde!W247+1)/(Tidigare_värde!W247+1))*((pivå!W247+1)/(pivå!W247+1))</f>
        <v>#VALUE!</v>
      </c>
      <c r="AS248" s="153" t="e">
        <f>IF(Pilar!$B248=1,IF(pivå!X247&gt;Tidigare_värde!X247,-1,1),IF(pivå!X247&lt;Tidigare_värde!X247,-1,1))*((Tidigare_värde!X247+1)/(Tidigare_värde!X247+1))*((pivå!X247+1)/(pivå!X247+1))</f>
        <v>#VALUE!</v>
      </c>
      <c r="AT248" s="153" t="e">
        <f>IF(Pilar!$B248=1,IF(pivå!Y247&gt;Tidigare_värde!Y247,-1,1),IF(pivå!Y247&lt;Tidigare_värde!Y247,-1,1))*((Tidigare_värde!Y247+1)/(Tidigare_värde!Y247+1))*((pivå!Y247+1)/(pivå!Y247+1))</f>
        <v>#VALUE!</v>
      </c>
      <c r="AU248" s="153" t="e">
        <f>IF(Pilar!$B248=1,IF(pivå!Z247&gt;Tidigare_värde!Z247,-1,1),IF(pivå!Z247&lt;Tidigare_värde!Z247,-1,1))*((Tidigare_värde!Z247+1)/(Tidigare_värde!Z247+1))*((pivå!Z247+1)/(pivå!Z247+1))</f>
        <v>#VALUE!</v>
      </c>
      <c r="AV248" s="153" t="e">
        <f>IF(Pilar!$B248=1,IF(pivå!AA247&gt;Tidigare_värde!AA247,-1,1),IF(pivå!AA247&lt;Tidigare_värde!AA247,-1,1))*((Tidigare_värde!AA247+1)/(Tidigare_värde!AA247+1))*((pivå!AA247+1)/(pivå!AA247+1))</f>
        <v>#VALUE!</v>
      </c>
      <c r="AW248" s="153" t="e">
        <f>IF(Pilar!$B248=1,IF(pivå!AB247&gt;Tidigare_värde!AB247,-1,1),IF(pivå!AB247&lt;Tidigare_värde!AB247,-1,1))*((Tidigare_värde!AB247+1)/(Tidigare_värde!AB247+1))*((pivå!AB247+1)/(pivå!AB247+1))</f>
        <v>#VALUE!</v>
      </c>
      <c r="AX248" s="153" t="e">
        <f>IF(Pilar!$B248=1,IF(pivå!AC247&gt;Tidigare_värde!AC247,-1,1),IF(pivå!AC247&lt;Tidigare_värde!AC247,-1,1))*((Tidigare_värde!AC247+1)/(Tidigare_värde!AC247+1))*((pivå!AC247+1)/(pivå!AC247+1))</f>
        <v>#VALUE!</v>
      </c>
      <c r="AY248" s="153" t="e">
        <f>IF(Pilar!$B248=1,IF(pivå!AD247&gt;Tidigare_värde!AD247,-1,1),IF(pivå!AD247&lt;Tidigare_värde!AD247,-1,1))*((Tidigare_värde!AD247+1)/(Tidigare_värde!AD247+1))*((pivå!AD247+1)/(pivå!AD247+1))</f>
        <v>#VALUE!</v>
      </c>
      <c r="AZ248" s="25"/>
      <c r="BA248" s="25"/>
      <c r="BB248" s="25"/>
      <c r="BC248" s="25"/>
      <c r="BD248" s="25"/>
      <c r="BE248" s="25"/>
      <c r="BF248" s="25"/>
      <c r="BG248" s="18">
        <f t="shared" si="31"/>
        <v>97</v>
      </c>
      <c r="BH248" s="18" t="e">
        <f t="shared" si="32"/>
        <v>#DIV/0!</v>
      </c>
      <c r="BI248" s="19">
        <f t="shared" si="38"/>
        <v>96.8</v>
      </c>
      <c r="BJ248" s="19">
        <f t="shared" si="33"/>
        <v>95.7</v>
      </c>
      <c r="BK248" s="20"/>
      <c r="BL248" s="20"/>
      <c r="BM248" s="21">
        <f t="shared" si="35"/>
        <v>98.3</v>
      </c>
      <c r="BN248" s="22">
        <f t="shared" si="36"/>
        <v>90.2</v>
      </c>
    </row>
    <row r="249" spans="1:72" ht="9" customHeight="1">
      <c r="A249" s="116"/>
      <c r="B249" s="105">
        <f>pivå!I248</f>
        <v>0</v>
      </c>
      <c r="C249" s="121"/>
      <c r="D249" s="108"/>
      <c r="E249" s="113"/>
      <c r="F249" s="24"/>
      <c r="G249" s="117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25"/>
      <c r="AE249" s="25"/>
      <c r="AF249" s="25"/>
      <c r="AG249" s="25"/>
      <c r="AH249" s="25"/>
      <c r="AI249" s="25"/>
      <c r="AJ249" s="25"/>
      <c r="AK249" s="25"/>
      <c r="AL249" s="25"/>
      <c r="AM249" s="25"/>
      <c r="AN249" s="25"/>
      <c r="AO249" s="25"/>
      <c r="AP249" s="25"/>
      <c r="AQ249" s="25"/>
      <c r="AR249" s="25"/>
      <c r="AS249" s="25"/>
      <c r="AT249" s="25"/>
      <c r="AU249" s="25"/>
      <c r="AV249" s="25"/>
      <c r="AW249" s="25"/>
      <c r="AX249" s="25"/>
      <c r="AY249" s="25"/>
      <c r="AZ249" s="25"/>
      <c r="BA249" s="25"/>
      <c r="BB249" s="25"/>
      <c r="BC249" s="25"/>
      <c r="BD249" s="25"/>
      <c r="BE249" s="25"/>
      <c r="BF249" s="25"/>
      <c r="BG249" s="18"/>
      <c r="BH249" s="18"/>
      <c r="BI249" s="19"/>
      <c r="BJ249" s="19"/>
      <c r="BK249" s="24"/>
      <c r="BL249" s="24"/>
      <c r="BM249" s="21"/>
      <c r="BN249" s="21"/>
      <c r="BO249" s="46"/>
      <c r="BP249" s="46"/>
      <c r="BQ249" s="46"/>
      <c r="BR249" s="46"/>
      <c r="BS249" s="46"/>
      <c r="BT249" s="46"/>
    </row>
    <row r="250" spans="1:72" ht="9" customHeight="1">
      <c r="A250" s="116"/>
      <c r="B250" s="105">
        <f>pivå!I249</f>
        <v>0</v>
      </c>
      <c r="C250" s="121"/>
      <c r="D250" s="108"/>
      <c r="E250" s="113"/>
      <c r="F250" s="37"/>
      <c r="G250" s="117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25"/>
      <c r="AE250" s="25"/>
      <c r="AF250" s="25"/>
      <c r="AG250" s="25"/>
      <c r="AH250" s="25"/>
      <c r="AI250" s="25"/>
      <c r="AJ250" s="25"/>
      <c r="AK250" s="25"/>
      <c r="AL250" s="25"/>
      <c r="AM250" s="25"/>
      <c r="AN250" s="25"/>
      <c r="AO250" s="25"/>
      <c r="AP250" s="25"/>
      <c r="AQ250" s="25"/>
      <c r="AR250" s="25"/>
      <c r="AS250" s="25"/>
      <c r="AT250" s="25"/>
      <c r="AU250" s="25"/>
      <c r="AV250" s="25"/>
      <c r="AW250" s="25"/>
      <c r="AX250" s="25"/>
      <c r="AY250" s="25"/>
      <c r="AZ250" s="25"/>
      <c r="BA250" s="25"/>
      <c r="BB250" s="25"/>
      <c r="BC250" s="25"/>
      <c r="BD250" s="25"/>
      <c r="BE250" s="25"/>
      <c r="BF250" s="25"/>
      <c r="BG250" s="18"/>
      <c r="BH250" s="18"/>
      <c r="BI250" s="19"/>
      <c r="BJ250" s="19"/>
      <c r="BK250" s="24"/>
      <c r="BL250" s="24"/>
      <c r="BM250" s="21"/>
      <c r="BN250" s="21"/>
      <c r="BO250" s="46"/>
      <c r="BP250" s="46"/>
      <c r="BQ250" s="46"/>
      <c r="BR250" s="46"/>
      <c r="BS250" s="46"/>
      <c r="BT250" s="46"/>
    </row>
    <row r="251" spans="1:72" ht="9" customHeight="1">
      <c r="A251" s="116"/>
      <c r="B251" s="105">
        <f>pivå!I250</f>
        <v>0</v>
      </c>
      <c r="C251" s="121"/>
      <c r="D251" s="108"/>
      <c r="E251" s="113"/>
      <c r="F251" s="37"/>
      <c r="G251" s="38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25"/>
      <c r="AE251" s="25"/>
      <c r="AF251" s="25"/>
      <c r="AG251" s="25"/>
      <c r="AH251" s="25"/>
      <c r="AI251" s="25"/>
      <c r="AJ251" s="25"/>
      <c r="AK251" s="25"/>
      <c r="AL251" s="25"/>
      <c r="AM251" s="25"/>
      <c r="AN251" s="25"/>
      <c r="AO251" s="25"/>
      <c r="AP251" s="25"/>
      <c r="AQ251" s="25"/>
      <c r="AR251" s="25"/>
      <c r="AS251" s="25"/>
      <c r="AT251" s="25"/>
      <c r="AU251" s="25"/>
      <c r="AV251" s="25"/>
      <c r="AW251" s="25"/>
      <c r="AX251" s="25"/>
      <c r="AY251" s="25"/>
      <c r="AZ251" s="25"/>
      <c r="BA251" s="25"/>
      <c r="BB251" s="25"/>
      <c r="BC251" s="25"/>
      <c r="BD251" s="25"/>
      <c r="BE251" s="25"/>
      <c r="BF251" s="25"/>
      <c r="BG251" s="18"/>
      <c r="BH251" s="18"/>
      <c r="BI251" s="19"/>
      <c r="BJ251" s="19"/>
      <c r="BK251" s="24"/>
      <c r="BL251" s="24"/>
      <c r="BM251" s="21"/>
      <c r="BN251" s="21"/>
      <c r="BO251" s="46"/>
      <c r="BP251" s="46"/>
      <c r="BQ251" s="46"/>
      <c r="BR251" s="46"/>
      <c r="BS251" s="46"/>
      <c r="BT251" s="46"/>
    </row>
    <row r="252" spans="1:72">
      <c r="C252" s="124"/>
      <c r="D252" s="92"/>
      <c r="E252" s="118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114"/>
      <c r="BH252" s="114"/>
      <c r="BI252" s="119"/>
      <c r="BJ252" s="119"/>
      <c r="BK252" s="46"/>
      <c r="BL252" s="46"/>
      <c r="BM252" s="46"/>
      <c r="BN252" s="46"/>
      <c r="BO252" s="46"/>
      <c r="BP252" s="46"/>
      <c r="BQ252" s="46"/>
      <c r="BR252" s="46"/>
      <c r="BS252" s="46"/>
      <c r="BT252" s="46"/>
    </row>
  </sheetData>
  <phoneticPr fontId="0" type="noConversion"/>
  <conditionalFormatting sqref="O31 AB179:AB203 P7:P79 U7:U29 I73:I102 O7:O29 I7:I69 V7:V69 W7:AA102 Q7:T102 J7:N102 H7:H102 V73:V102 U31:U102 AA215:AB248 P81:P102 O112:O141 J103:J128 O39:O110 R243:R248 J179:L248 M217:M248 T204:T213 I217:I248 O243:P248 AB206:AB213 T215:T248 Y179:Z203 I179:I213 P103:AB177 P179:P213 M179:M213 O179:O203 O207:O213 U179:X248 R179:R241 AA179:AA213 AB7:AB69 O144:O177 K103:N177 J130:J177 T179:T197 H103:I177 H179:H248 Y205:Y248 Z205:Z241 S179:S248 Z243:Z248 O215:P241 Q179:Q248 AB73:AB102 N179:N248">
    <cfRule type="cellIs" dxfId="10" priority="1" stopIfTrue="1" operator="greaterThanOrEqual">
      <formula>$BG7</formula>
    </cfRule>
    <cfRule type="cellIs" dxfId="9" priority="2" stopIfTrue="1" operator="lessThanOrEqual">
      <formula>$BH7</formula>
    </cfRule>
    <cfRule type="cellIs" dxfId="8" priority="3" stopIfTrue="1" operator="between">
      <formula>$BI7</formula>
      <formula>$BJ7</formula>
    </cfRule>
  </conditionalFormatting>
  <conditionalFormatting sqref="D6:E251">
    <cfRule type="cellIs" dxfId="7" priority="4" stopIfTrue="1" operator="equal">
      <formula>0</formula>
    </cfRule>
  </conditionalFormatting>
  <conditionalFormatting sqref="C1:C1048576">
    <cfRule type="cellIs" dxfId="6" priority="5" stopIfTrue="1" operator="equal">
      <formula>$C$24</formula>
    </cfRule>
  </conditionalFormatting>
  <conditionalFormatting sqref="AD7:AY248">
    <cfRule type="cellIs" dxfId="5" priority="6" stopIfTrue="1" operator="equal">
      <formula>-1</formula>
    </cfRule>
    <cfRule type="cellIs" dxfId="4" priority="7" stopIfTrue="1" operator="equal">
      <formula>1</formula>
    </cfRule>
  </conditionalFormatting>
  <pageMargins left="0.25" right="0.16" top="0.48" bottom="0.38" header="0.17" footer="0.16"/>
  <pageSetup paperSize="9" scale="84" fitToHeight="4" orientation="landscape" r:id="rId1"/>
  <headerFooter alignWithMargins="0">
    <oddFooter>&amp;CFärgsatt tabell - alla landstingsresultat. Sida &amp;P av &amp;N</oddFooter>
  </headerFooter>
  <ignoredErrors>
    <ignoredError sqref="AD185:AY248 AD9:AY101 AF129:AH129 AL111 AD174:AY181 AD163:AY163 AD160:AY161 AD154:AY158 AL142:AL144" evalError="1"/>
    <ignoredError sqref="G5:AB5" numberStoredAsText="1"/>
  </ignoredError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indexed="8"/>
  </sheetPr>
  <dimension ref="A1:K5369"/>
  <sheetViews>
    <sheetView workbookViewId="0"/>
  </sheetViews>
  <sheetFormatPr defaultRowHeight="12"/>
  <cols>
    <col min="1" max="1" width="16.7109375" style="203" bestFit="1" customWidth="1"/>
    <col min="2" max="2" width="15.140625" style="203" customWidth="1"/>
    <col min="3" max="3" width="33.28515625" style="203" customWidth="1"/>
    <col min="4" max="4" width="9.42578125" style="203" bestFit="1" customWidth="1"/>
    <col min="5" max="5" width="12.85546875" style="203" customWidth="1"/>
    <col min="6" max="6" width="7.7109375" style="203" customWidth="1"/>
    <col min="7" max="7" width="24.7109375" style="203" customWidth="1"/>
    <col min="8" max="8" width="10.85546875" style="203" customWidth="1"/>
    <col min="9" max="9" width="10.140625" style="203" customWidth="1"/>
    <col min="10" max="10" width="15" style="203" customWidth="1"/>
    <col min="11" max="11" width="18.7109375" style="203" customWidth="1"/>
    <col min="12" max="16384" width="9.140625" style="203"/>
  </cols>
  <sheetData>
    <row r="1" spans="1:11" s="202" customFormat="1">
      <c r="A1" s="202" t="s">
        <v>449</v>
      </c>
      <c r="B1" s="202" t="s">
        <v>450</v>
      </c>
      <c r="C1" s="202" t="s">
        <v>451</v>
      </c>
      <c r="D1" s="202" t="s">
        <v>452</v>
      </c>
      <c r="E1" s="202" t="s">
        <v>453</v>
      </c>
      <c r="F1" s="202" t="s">
        <v>454</v>
      </c>
      <c r="G1" s="202" t="s">
        <v>455</v>
      </c>
      <c r="H1" s="202" t="s">
        <v>456</v>
      </c>
      <c r="I1" s="202" t="s">
        <v>457</v>
      </c>
      <c r="J1" s="202" t="s">
        <v>458</v>
      </c>
      <c r="K1" s="202" t="s">
        <v>459</v>
      </c>
    </row>
    <row r="2" spans="1:11">
      <c r="A2" s="203">
        <v>1</v>
      </c>
      <c r="B2" s="203" t="s">
        <v>384</v>
      </c>
      <c r="C2" s="203" t="s">
        <v>1588</v>
      </c>
      <c r="D2" s="204">
        <v>83.19</v>
      </c>
      <c r="E2" s="203" t="s">
        <v>460</v>
      </c>
      <c r="F2" s="203" t="s">
        <v>461</v>
      </c>
      <c r="G2" s="203" t="s">
        <v>462</v>
      </c>
      <c r="H2" s="204" t="s">
        <v>1497</v>
      </c>
      <c r="I2" s="204" t="s">
        <v>1497</v>
      </c>
      <c r="J2" s="204">
        <v>83</v>
      </c>
      <c r="K2" s="203" t="s">
        <v>463</v>
      </c>
    </row>
    <row r="3" spans="1:11">
      <c r="A3" s="203">
        <v>1</v>
      </c>
      <c r="B3" s="203" t="s">
        <v>385</v>
      </c>
      <c r="C3" s="203" t="s">
        <v>1588</v>
      </c>
      <c r="D3" s="204">
        <v>83.38</v>
      </c>
      <c r="E3" s="203" t="s">
        <v>460</v>
      </c>
      <c r="F3" s="203" t="s">
        <v>461</v>
      </c>
      <c r="G3" s="203" t="s">
        <v>462</v>
      </c>
      <c r="H3" s="204" t="s">
        <v>1497</v>
      </c>
      <c r="I3" s="204" t="s">
        <v>1497</v>
      </c>
      <c r="J3" s="204">
        <v>83.3</v>
      </c>
      <c r="K3" s="203" t="s">
        <v>463</v>
      </c>
    </row>
    <row r="4" spans="1:11">
      <c r="A4" s="203">
        <v>1</v>
      </c>
      <c r="B4" s="203" t="s">
        <v>386</v>
      </c>
      <c r="C4" s="203" t="s">
        <v>1588</v>
      </c>
      <c r="D4" s="204">
        <v>82.34</v>
      </c>
      <c r="E4" s="203" t="s">
        <v>460</v>
      </c>
      <c r="F4" s="203" t="s">
        <v>461</v>
      </c>
      <c r="G4" s="203" t="s">
        <v>462</v>
      </c>
      <c r="H4" s="204" t="s">
        <v>1497</v>
      </c>
      <c r="I4" s="204" t="s">
        <v>1497</v>
      </c>
      <c r="J4" s="204">
        <v>82.4</v>
      </c>
      <c r="K4" s="203" t="s">
        <v>463</v>
      </c>
    </row>
    <row r="5" spans="1:11">
      <c r="A5" s="203">
        <v>1</v>
      </c>
      <c r="B5" s="203" t="s">
        <v>387</v>
      </c>
      <c r="C5" s="203" t="s">
        <v>1588</v>
      </c>
      <c r="D5" s="204">
        <v>82.67</v>
      </c>
      <c r="E5" s="203" t="s">
        <v>460</v>
      </c>
      <c r="F5" s="203" t="s">
        <v>461</v>
      </c>
      <c r="G5" s="203" t="s">
        <v>462</v>
      </c>
      <c r="H5" s="204" t="s">
        <v>1497</v>
      </c>
      <c r="I5" s="204" t="s">
        <v>1497</v>
      </c>
      <c r="J5" s="204">
        <v>82.6</v>
      </c>
      <c r="K5" s="203" t="s">
        <v>463</v>
      </c>
    </row>
    <row r="6" spans="1:11">
      <c r="A6" s="203">
        <v>1</v>
      </c>
      <c r="B6" s="203" t="s">
        <v>388</v>
      </c>
      <c r="C6" s="203" t="s">
        <v>1588</v>
      </c>
      <c r="D6" s="204">
        <v>83.18</v>
      </c>
      <c r="E6" s="203" t="s">
        <v>460</v>
      </c>
      <c r="F6" s="203" t="s">
        <v>461</v>
      </c>
      <c r="G6" s="203" t="s">
        <v>462</v>
      </c>
      <c r="H6" s="204" t="s">
        <v>1497</v>
      </c>
      <c r="I6" s="204" t="s">
        <v>1497</v>
      </c>
      <c r="J6" s="204">
        <v>83</v>
      </c>
      <c r="K6" s="203" t="s">
        <v>463</v>
      </c>
    </row>
    <row r="7" spans="1:11">
      <c r="A7" s="203">
        <v>1</v>
      </c>
      <c r="B7" s="203" t="s">
        <v>389</v>
      </c>
      <c r="C7" s="203" t="s">
        <v>1588</v>
      </c>
      <c r="D7" s="204">
        <v>83.46</v>
      </c>
      <c r="E7" s="203" t="s">
        <v>460</v>
      </c>
      <c r="F7" s="203" t="s">
        <v>461</v>
      </c>
      <c r="G7" s="203" t="s">
        <v>462</v>
      </c>
      <c r="H7" s="204" t="s">
        <v>1497</v>
      </c>
      <c r="I7" s="204" t="s">
        <v>1497</v>
      </c>
      <c r="J7" s="204">
        <v>83.5</v>
      </c>
      <c r="K7" s="203" t="s">
        <v>463</v>
      </c>
    </row>
    <row r="8" spans="1:11">
      <c r="A8" s="203">
        <v>1</v>
      </c>
      <c r="B8" s="203" t="s">
        <v>390</v>
      </c>
      <c r="C8" s="203" t="s">
        <v>1588</v>
      </c>
      <c r="D8" s="204">
        <v>82.8</v>
      </c>
      <c r="E8" s="203" t="s">
        <v>460</v>
      </c>
      <c r="F8" s="203" t="s">
        <v>461</v>
      </c>
      <c r="G8" s="203" t="s">
        <v>462</v>
      </c>
      <c r="H8" s="204" t="s">
        <v>1497</v>
      </c>
      <c r="I8" s="204" t="s">
        <v>1497</v>
      </c>
      <c r="J8" s="204">
        <v>82.7</v>
      </c>
      <c r="K8" s="203" t="s">
        <v>463</v>
      </c>
    </row>
    <row r="9" spans="1:11">
      <c r="A9" s="203">
        <v>1</v>
      </c>
      <c r="B9" s="203" t="s">
        <v>391</v>
      </c>
      <c r="C9" s="203" t="s">
        <v>1588</v>
      </c>
      <c r="D9" s="204">
        <v>82.76</v>
      </c>
      <c r="E9" s="203" t="s">
        <v>460</v>
      </c>
      <c r="F9" s="203" t="s">
        <v>461</v>
      </c>
      <c r="G9" s="203" t="s">
        <v>462</v>
      </c>
      <c r="H9" s="204" t="s">
        <v>1497</v>
      </c>
      <c r="I9" s="204" t="s">
        <v>1497</v>
      </c>
      <c r="J9" s="204">
        <v>82.5</v>
      </c>
      <c r="K9" s="203" t="s">
        <v>463</v>
      </c>
    </row>
    <row r="10" spans="1:11">
      <c r="A10" s="203">
        <v>1</v>
      </c>
      <c r="B10" s="203" t="s">
        <v>392</v>
      </c>
      <c r="C10" s="203" t="s">
        <v>1588</v>
      </c>
      <c r="D10" s="204">
        <v>83.01</v>
      </c>
      <c r="E10" s="203" t="s">
        <v>460</v>
      </c>
      <c r="F10" s="203" t="s">
        <v>461</v>
      </c>
      <c r="G10" s="203" t="s">
        <v>462</v>
      </c>
      <c r="H10" s="204" t="s">
        <v>1497</v>
      </c>
      <c r="I10" s="204" t="s">
        <v>1497</v>
      </c>
      <c r="J10" s="204">
        <v>83</v>
      </c>
      <c r="K10" s="203" t="s">
        <v>463</v>
      </c>
    </row>
    <row r="11" spans="1:11">
      <c r="A11" s="203">
        <v>1</v>
      </c>
      <c r="B11" s="203" t="s">
        <v>393</v>
      </c>
      <c r="C11" s="203" t="s">
        <v>1588</v>
      </c>
      <c r="D11" s="204">
        <v>82.97</v>
      </c>
      <c r="E11" s="203" t="s">
        <v>460</v>
      </c>
      <c r="F11" s="203" t="s">
        <v>461</v>
      </c>
      <c r="G11" s="203" t="s">
        <v>462</v>
      </c>
      <c r="H11" s="204" t="s">
        <v>1497</v>
      </c>
      <c r="I11" s="204" t="s">
        <v>1497</v>
      </c>
      <c r="J11" s="204">
        <v>82.8</v>
      </c>
      <c r="K11" s="203" t="s">
        <v>463</v>
      </c>
    </row>
    <row r="12" spans="1:11">
      <c r="A12" s="203">
        <v>1</v>
      </c>
      <c r="B12" s="203" t="s">
        <v>394</v>
      </c>
      <c r="C12" s="203" t="s">
        <v>1588</v>
      </c>
      <c r="D12" s="204">
        <v>83.93</v>
      </c>
      <c r="E12" s="203" t="s">
        <v>460</v>
      </c>
      <c r="F12" s="203" t="s">
        <v>461</v>
      </c>
      <c r="G12" s="203" t="s">
        <v>462</v>
      </c>
      <c r="H12" s="204" t="s">
        <v>1497</v>
      </c>
      <c r="I12" s="204" t="s">
        <v>1497</v>
      </c>
      <c r="J12" s="204">
        <v>83.8</v>
      </c>
      <c r="K12" s="203" t="s">
        <v>463</v>
      </c>
    </row>
    <row r="13" spans="1:11">
      <c r="A13" s="203">
        <v>1</v>
      </c>
      <c r="B13" s="203" t="s">
        <v>395</v>
      </c>
      <c r="C13" s="203" t="s">
        <v>1588</v>
      </c>
      <c r="D13" s="204">
        <v>82.97</v>
      </c>
      <c r="E13" s="203" t="s">
        <v>460</v>
      </c>
      <c r="F13" s="203" t="s">
        <v>461</v>
      </c>
      <c r="G13" s="203" t="s">
        <v>462</v>
      </c>
      <c r="H13" s="204" t="s">
        <v>1497</v>
      </c>
      <c r="I13" s="204" t="s">
        <v>1497</v>
      </c>
      <c r="J13" s="204">
        <v>82.8</v>
      </c>
      <c r="K13" s="203" t="s">
        <v>463</v>
      </c>
    </row>
    <row r="14" spans="1:11">
      <c r="A14" s="203">
        <v>1</v>
      </c>
      <c r="B14" s="203" t="s">
        <v>396</v>
      </c>
      <c r="C14" s="203" t="s">
        <v>1588</v>
      </c>
      <c r="D14" s="204">
        <v>82.38</v>
      </c>
      <c r="E14" s="203" t="s">
        <v>460</v>
      </c>
      <c r="F14" s="203" t="s">
        <v>461</v>
      </c>
      <c r="G14" s="203" t="s">
        <v>462</v>
      </c>
      <c r="H14" s="204" t="s">
        <v>1497</v>
      </c>
      <c r="I14" s="204" t="s">
        <v>1497</v>
      </c>
      <c r="J14" s="204">
        <v>82.3</v>
      </c>
      <c r="K14" s="203" t="s">
        <v>463</v>
      </c>
    </row>
    <row r="15" spans="1:11">
      <c r="A15" s="203">
        <v>1</v>
      </c>
      <c r="B15" s="203" t="s">
        <v>397</v>
      </c>
      <c r="C15" s="203" t="s">
        <v>1588</v>
      </c>
      <c r="D15" s="204">
        <v>82.76</v>
      </c>
      <c r="E15" s="203" t="s">
        <v>460</v>
      </c>
      <c r="F15" s="203" t="s">
        <v>461</v>
      </c>
      <c r="G15" s="203" t="s">
        <v>462</v>
      </c>
      <c r="H15" s="204" t="s">
        <v>1497</v>
      </c>
      <c r="I15" s="204" t="s">
        <v>1497</v>
      </c>
      <c r="J15" s="204">
        <v>82.6</v>
      </c>
      <c r="K15" s="203" t="s">
        <v>463</v>
      </c>
    </row>
    <row r="16" spans="1:11">
      <c r="A16" s="203">
        <v>1</v>
      </c>
      <c r="B16" s="203" t="s">
        <v>398</v>
      </c>
      <c r="C16" s="203" t="s">
        <v>1588</v>
      </c>
      <c r="D16" s="204">
        <v>82.61</v>
      </c>
      <c r="E16" s="203" t="s">
        <v>460</v>
      </c>
      <c r="F16" s="203" t="s">
        <v>461</v>
      </c>
      <c r="G16" s="203" t="s">
        <v>462</v>
      </c>
      <c r="H16" s="204" t="s">
        <v>1497</v>
      </c>
      <c r="I16" s="204" t="s">
        <v>1497</v>
      </c>
      <c r="J16" s="204">
        <v>82.6</v>
      </c>
      <c r="K16" s="203" t="s">
        <v>463</v>
      </c>
    </row>
    <row r="17" spans="1:11">
      <c r="A17" s="203">
        <v>1</v>
      </c>
      <c r="B17" s="203" t="s">
        <v>399</v>
      </c>
      <c r="C17" s="203" t="s">
        <v>1588</v>
      </c>
      <c r="D17" s="204">
        <v>82.83</v>
      </c>
      <c r="E17" s="203" t="s">
        <v>460</v>
      </c>
      <c r="F17" s="203" t="s">
        <v>461</v>
      </c>
      <c r="G17" s="203" t="s">
        <v>462</v>
      </c>
      <c r="H17" s="204" t="s">
        <v>1497</v>
      </c>
      <c r="I17" s="204" t="s">
        <v>1497</v>
      </c>
      <c r="J17" s="204">
        <v>82.6</v>
      </c>
      <c r="K17" s="203" t="s">
        <v>463</v>
      </c>
    </row>
    <row r="18" spans="1:11">
      <c r="A18" s="203">
        <v>1</v>
      </c>
      <c r="B18" s="203" t="s">
        <v>400</v>
      </c>
      <c r="C18" s="203" t="s">
        <v>1588</v>
      </c>
      <c r="D18" s="204">
        <v>81.96</v>
      </c>
      <c r="E18" s="203" t="s">
        <v>460</v>
      </c>
      <c r="F18" s="203" t="s">
        <v>461</v>
      </c>
      <c r="G18" s="203" t="s">
        <v>462</v>
      </c>
      <c r="H18" s="204" t="s">
        <v>1497</v>
      </c>
      <c r="I18" s="204" t="s">
        <v>1497</v>
      </c>
      <c r="J18" s="204">
        <v>81.7</v>
      </c>
      <c r="K18" s="203" t="s">
        <v>463</v>
      </c>
    </row>
    <row r="19" spans="1:11">
      <c r="A19" s="203">
        <v>1</v>
      </c>
      <c r="B19" s="203" t="s">
        <v>401</v>
      </c>
      <c r="C19" s="203" t="s">
        <v>1588</v>
      </c>
      <c r="D19" s="204">
        <v>82.32</v>
      </c>
      <c r="E19" s="203" t="s">
        <v>460</v>
      </c>
      <c r="F19" s="203" t="s">
        <v>461</v>
      </c>
      <c r="G19" s="203" t="s">
        <v>462</v>
      </c>
      <c r="H19" s="204" t="s">
        <v>1497</v>
      </c>
      <c r="I19" s="204" t="s">
        <v>1497</v>
      </c>
      <c r="J19" s="204">
        <v>82.1</v>
      </c>
      <c r="K19" s="203" t="s">
        <v>463</v>
      </c>
    </row>
    <row r="20" spans="1:11">
      <c r="A20" s="203">
        <v>1</v>
      </c>
      <c r="B20" s="203" t="s">
        <v>402</v>
      </c>
      <c r="C20" s="203" t="s">
        <v>1588</v>
      </c>
      <c r="D20" s="204">
        <v>82.09</v>
      </c>
      <c r="E20" s="203" t="s">
        <v>460</v>
      </c>
      <c r="F20" s="203" t="s">
        <v>461</v>
      </c>
      <c r="G20" s="203" t="s">
        <v>462</v>
      </c>
      <c r="H20" s="204" t="s">
        <v>1497</v>
      </c>
      <c r="I20" s="204" t="s">
        <v>1497</v>
      </c>
      <c r="J20" s="204">
        <v>81.900000000000006</v>
      </c>
      <c r="K20" s="203" t="s">
        <v>463</v>
      </c>
    </row>
    <row r="21" spans="1:11">
      <c r="A21" s="203">
        <v>1</v>
      </c>
      <c r="B21" s="203" t="s">
        <v>403</v>
      </c>
      <c r="C21" s="203" t="s">
        <v>1588</v>
      </c>
      <c r="D21" s="204">
        <v>83.02</v>
      </c>
      <c r="E21" s="203" t="s">
        <v>460</v>
      </c>
      <c r="F21" s="203" t="s">
        <v>461</v>
      </c>
      <c r="G21" s="203" t="s">
        <v>462</v>
      </c>
      <c r="H21" s="204" t="s">
        <v>1497</v>
      </c>
      <c r="I21" s="204" t="s">
        <v>1497</v>
      </c>
      <c r="J21" s="204">
        <v>82.9</v>
      </c>
      <c r="K21" s="203" t="s">
        <v>463</v>
      </c>
    </row>
    <row r="22" spans="1:11">
      <c r="A22" s="203">
        <v>1</v>
      </c>
      <c r="B22" s="203" t="s">
        <v>404</v>
      </c>
      <c r="C22" s="203" t="s">
        <v>1588</v>
      </c>
      <c r="D22" s="204">
        <v>82.26</v>
      </c>
      <c r="E22" s="203" t="s">
        <v>460</v>
      </c>
      <c r="F22" s="203" t="s">
        <v>461</v>
      </c>
      <c r="G22" s="203" t="s">
        <v>462</v>
      </c>
      <c r="H22" s="204" t="s">
        <v>1497</v>
      </c>
      <c r="I22" s="204" t="s">
        <v>1497</v>
      </c>
      <c r="J22" s="204">
        <v>82.1</v>
      </c>
      <c r="K22" s="203" t="s">
        <v>463</v>
      </c>
    </row>
    <row r="23" spans="1:11">
      <c r="A23" s="203">
        <v>1</v>
      </c>
      <c r="B23" s="203" t="s">
        <v>405</v>
      </c>
      <c r="C23" s="203" t="s">
        <v>1588</v>
      </c>
      <c r="D23" s="204">
        <v>82.91</v>
      </c>
      <c r="E23" s="203" t="s">
        <v>460</v>
      </c>
      <c r="F23" s="203" t="s">
        <v>461</v>
      </c>
      <c r="G23" s="203" t="s">
        <v>462</v>
      </c>
      <c r="H23" s="204" t="s">
        <v>1497</v>
      </c>
      <c r="I23" s="204" t="s">
        <v>1497</v>
      </c>
      <c r="J23" s="204">
        <v>82.8</v>
      </c>
      <c r="K23" s="203" t="s">
        <v>463</v>
      </c>
    </row>
    <row r="24" spans="1:11">
      <c r="A24" s="203">
        <v>1</v>
      </c>
      <c r="B24" s="203" t="s">
        <v>384</v>
      </c>
      <c r="C24" s="203" t="s">
        <v>1589</v>
      </c>
      <c r="D24" s="204">
        <v>78.84</v>
      </c>
      <c r="E24" s="203" t="s">
        <v>460</v>
      </c>
      <c r="F24" s="203" t="s">
        <v>461</v>
      </c>
      <c r="G24" s="203" t="s">
        <v>462</v>
      </c>
      <c r="H24" s="204" t="s">
        <v>1497</v>
      </c>
      <c r="I24" s="204" t="s">
        <v>1497</v>
      </c>
      <c r="J24" s="204">
        <v>78.599999999999994</v>
      </c>
      <c r="K24" s="203" t="s">
        <v>463</v>
      </c>
    </row>
    <row r="25" spans="1:11">
      <c r="A25" s="203">
        <v>1</v>
      </c>
      <c r="B25" s="203" t="s">
        <v>385</v>
      </c>
      <c r="C25" s="203" t="s">
        <v>1589</v>
      </c>
      <c r="D25" s="204">
        <v>79.72</v>
      </c>
      <c r="E25" s="203" t="s">
        <v>460</v>
      </c>
      <c r="F25" s="203" t="s">
        <v>461</v>
      </c>
      <c r="G25" s="203" t="s">
        <v>462</v>
      </c>
      <c r="H25" s="204" t="s">
        <v>1497</v>
      </c>
      <c r="I25" s="204" t="s">
        <v>1497</v>
      </c>
      <c r="J25" s="204">
        <v>79.5</v>
      </c>
      <c r="K25" s="203" t="s">
        <v>463</v>
      </c>
    </row>
    <row r="26" spans="1:11">
      <c r="A26" s="203">
        <v>1</v>
      </c>
      <c r="B26" s="203" t="s">
        <v>386</v>
      </c>
      <c r="C26" s="203" t="s">
        <v>1589</v>
      </c>
      <c r="D26" s="204">
        <v>78.31</v>
      </c>
      <c r="E26" s="203" t="s">
        <v>460</v>
      </c>
      <c r="F26" s="203" t="s">
        <v>461</v>
      </c>
      <c r="G26" s="203" t="s">
        <v>462</v>
      </c>
      <c r="H26" s="204" t="s">
        <v>1497</v>
      </c>
      <c r="I26" s="204" t="s">
        <v>1497</v>
      </c>
      <c r="J26" s="204">
        <v>78.2</v>
      </c>
      <c r="K26" s="203" t="s">
        <v>463</v>
      </c>
    </row>
    <row r="27" spans="1:11">
      <c r="A27" s="203">
        <v>1</v>
      </c>
      <c r="B27" s="203" t="s">
        <v>387</v>
      </c>
      <c r="C27" s="203" t="s">
        <v>1589</v>
      </c>
      <c r="D27" s="204">
        <v>79.12</v>
      </c>
      <c r="E27" s="203" t="s">
        <v>460</v>
      </c>
      <c r="F27" s="203" t="s">
        <v>461</v>
      </c>
      <c r="G27" s="203" t="s">
        <v>462</v>
      </c>
      <c r="H27" s="204" t="s">
        <v>1497</v>
      </c>
      <c r="I27" s="204" t="s">
        <v>1497</v>
      </c>
      <c r="J27" s="204">
        <v>78.900000000000006</v>
      </c>
      <c r="K27" s="203" t="s">
        <v>463</v>
      </c>
    </row>
    <row r="28" spans="1:11">
      <c r="A28" s="203">
        <v>1</v>
      </c>
      <c r="B28" s="203" t="s">
        <v>388</v>
      </c>
      <c r="C28" s="203" t="s">
        <v>1589</v>
      </c>
      <c r="D28" s="204">
        <v>79.180000000000007</v>
      </c>
      <c r="E28" s="203" t="s">
        <v>460</v>
      </c>
      <c r="F28" s="203" t="s">
        <v>461</v>
      </c>
      <c r="G28" s="203" t="s">
        <v>462</v>
      </c>
      <c r="H28" s="204" t="s">
        <v>1497</v>
      </c>
      <c r="I28" s="204" t="s">
        <v>1497</v>
      </c>
      <c r="J28" s="204">
        <v>78.900000000000006</v>
      </c>
      <c r="K28" s="203" t="s">
        <v>463</v>
      </c>
    </row>
    <row r="29" spans="1:11">
      <c r="A29" s="203">
        <v>1</v>
      </c>
      <c r="B29" s="203" t="s">
        <v>389</v>
      </c>
      <c r="C29" s="203" t="s">
        <v>1589</v>
      </c>
      <c r="D29" s="204">
        <v>79.510000000000005</v>
      </c>
      <c r="E29" s="203" t="s">
        <v>460</v>
      </c>
      <c r="F29" s="203" t="s">
        <v>461</v>
      </c>
      <c r="G29" s="203" t="s">
        <v>462</v>
      </c>
      <c r="H29" s="204" t="s">
        <v>1497</v>
      </c>
      <c r="I29" s="204" t="s">
        <v>1497</v>
      </c>
      <c r="J29" s="204">
        <v>79.3</v>
      </c>
      <c r="K29" s="203" t="s">
        <v>463</v>
      </c>
    </row>
    <row r="30" spans="1:11">
      <c r="A30" s="203">
        <v>1</v>
      </c>
      <c r="B30" s="203" t="s">
        <v>390</v>
      </c>
      <c r="C30" s="203" t="s">
        <v>1589</v>
      </c>
      <c r="D30" s="204">
        <v>78.2</v>
      </c>
      <c r="E30" s="203" t="s">
        <v>460</v>
      </c>
      <c r="F30" s="203" t="s">
        <v>461</v>
      </c>
      <c r="G30" s="203" t="s">
        <v>462</v>
      </c>
      <c r="H30" s="204" t="s">
        <v>1497</v>
      </c>
      <c r="I30" s="204" t="s">
        <v>1497</v>
      </c>
      <c r="J30" s="204">
        <v>77.8</v>
      </c>
      <c r="K30" s="203" t="s">
        <v>463</v>
      </c>
    </row>
    <row r="31" spans="1:11">
      <c r="A31" s="203">
        <v>1</v>
      </c>
      <c r="B31" s="203" t="s">
        <v>391</v>
      </c>
      <c r="C31" s="203" t="s">
        <v>1589</v>
      </c>
      <c r="D31" s="204">
        <v>78.86</v>
      </c>
      <c r="E31" s="203" t="s">
        <v>460</v>
      </c>
      <c r="F31" s="203" t="s">
        <v>461</v>
      </c>
      <c r="G31" s="203" t="s">
        <v>462</v>
      </c>
      <c r="H31" s="204" t="s">
        <v>1497</v>
      </c>
      <c r="I31" s="204" t="s">
        <v>1497</v>
      </c>
      <c r="J31" s="204">
        <v>78.5</v>
      </c>
      <c r="K31" s="203" t="s">
        <v>463</v>
      </c>
    </row>
    <row r="32" spans="1:11">
      <c r="A32" s="203">
        <v>1</v>
      </c>
      <c r="B32" s="203" t="s">
        <v>392</v>
      </c>
      <c r="C32" s="203" t="s">
        <v>1589</v>
      </c>
      <c r="D32" s="204">
        <v>79.06</v>
      </c>
      <c r="E32" s="203" t="s">
        <v>460</v>
      </c>
      <c r="F32" s="203" t="s">
        <v>461</v>
      </c>
      <c r="G32" s="203" t="s">
        <v>462</v>
      </c>
      <c r="H32" s="204" t="s">
        <v>1497</v>
      </c>
      <c r="I32" s="204" t="s">
        <v>1497</v>
      </c>
      <c r="J32" s="204">
        <v>79</v>
      </c>
      <c r="K32" s="203" t="s">
        <v>463</v>
      </c>
    </row>
    <row r="33" spans="1:11">
      <c r="A33" s="203">
        <v>1</v>
      </c>
      <c r="B33" s="203" t="s">
        <v>393</v>
      </c>
      <c r="C33" s="203" t="s">
        <v>1589</v>
      </c>
      <c r="D33" s="204">
        <v>78.75</v>
      </c>
      <c r="E33" s="203" t="s">
        <v>460</v>
      </c>
      <c r="F33" s="203" t="s">
        <v>461</v>
      </c>
      <c r="G33" s="203" t="s">
        <v>462</v>
      </c>
      <c r="H33" s="204" t="s">
        <v>1497</v>
      </c>
      <c r="I33" s="204" t="s">
        <v>1497</v>
      </c>
      <c r="J33" s="204">
        <v>78.599999999999994</v>
      </c>
      <c r="K33" s="203" t="s">
        <v>463</v>
      </c>
    </row>
    <row r="34" spans="1:11">
      <c r="A34" s="203">
        <v>1</v>
      </c>
      <c r="B34" s="203" t="s">
        <v>394</v>
      </c>
      <c r="C34" s="203" t="s">
        <v>1589</v>
      </c>
      <c r="D34" s="204">
        <v>79.72</v>
      </c>
      <c r="E34" s="203" t="s">
        <v>460</v>
      </c>
      <c r="F34" s="203" t="s">
        <v>461</v>
      </c>
      <c r="G34" s="203" t="s">
        <v>462</v>
      </c>
      <c r="H34" s="204" t="s">
        <v>1497</v>
      </c>
      <c r="I34" s="204" t="s">
        <v>1497</v>
      </c>
      <c r="J34" s="204">
        <v>79.400000000000006</v>
      </c>
      <c r="K34" s="203" t="s">
        <v>463</v>
      </c>
    </row>
    <row r="35" spans="1:11">
      <c r="A35" s="203">
        <v>1</v>
      </c>
      <c r="B35" s="203" t="s">
        <v>395</v>
      </c>
      <c r="C35" s="203" t="s">
        <v>1589</v>
      </c>
      <c r="D35" s="204">
        <v>78.67</v>
      </c>
      <c r="E35" s="203" t="s">
        <v>460</v>
      </c>
      <c r="F35" s="203" t="s">
        <v>461</v>
      </c>
      <c r="G35" s="203" t="s">
        <v>462</v>
      </c>
      <c r="H35" s="204" t="s">
        <v>1497</v>
      </c>
      <c r="I35" s="204" t="s">
        <v>1497</v>
      </c>
      <c r="J35" s="204">
        <v>78.5</v>
      </c>
      <c r="K35" s="203" t="s">
        <v>463</v>
      </c>
    </row>
    <row r="36" spans="1:11">
      <c r="A36" s="203">
        <v>1</v>
      </c>
      <c r="B36" s="203" t="s">
        <v>396</v>
      </c>
      <c r="C36" s="203" t="s">
        <v>1589</v>
      </c>
      <c r="D36" s="204">
        <v>78</v>
      </c>
      <c r="E36" s="203" t="s">
        <v>460</v>
      </c>
      <c r="F36" s="203" t="s">
        <v>461</v>
      </c>
      <c r="G36" s="203" t="s">
        <v>462</v>
      </c>
      <c r="H36" s="204" t="s">
        <v>1497</v>
      </c>
      <c r="I36" s="204" t="s">
        <v>1497</v>
      </c>
      <c r="J36" s="204">
        <v>77.8</v>
      </c>
      <c r="K36" s="203" t="s">
        <v>463</v>
      </c>
    </row>
    <row r="37" spans="1:11">
      <c r="A37" s="203">
        <v>1</v>
      </c>
      <c r="B37" s="203" t="s">
        <v>397</v>
      </c>
      <c r="C37" s="203" t="s">
        <v>1589</v>
      </c>
      <c r="D37" s="204">
        <v>78.510000000000005</v>
      </c>
      <c r="E37" s="203" t="s">
        <v>460</v>
      </c>
      <c r="F37" s="203" t="s">
        <v>461</v>
      </c>
      <c r="G37" s="203" t="s">
        <v>462</v>
      </c>
      <c r="H37" s="204" t="s">
        <v>1497</v>
      </c>
      <c r="I37" s="204" t="s">
        <v>1497</v>
      </c>
      <c r="J37" s="204">
        <v>78.2</v>
      </c>
      <c r="K37" s="203" t="s">
        <v>463</v>
      </c>
    </row>
    <row r="38" spans="1:11">
      <c r="A38" s="203">
        <v>1</v>
      </c>
      <c r="B38" s="203" t="s">
        <v>398</v>
      </c>
      <c r="C38" s="203" t="s">
        <v>1589</v>
      </c>
      <c r="D38" s="204">
        <v>78.62</v>
      </c>
      <c r="E38" s="203" t="s">
        <v>460</v>
      </c>
      <c r="F38" s="203" t="s">
        <v>461</v>
      </c>
      <c r="G38" s="203" t="s">
        <v>462</v>
      </c>
      <c r="H38" s="204" t="s">
        <v>1497</v>
      </c>
      <c r="I38" s="204" t="s">
        <v>1497</v>
      </c>
      <c r="J38" s="204">
        <v>78.400000000000006</v>
      </c>
      <c r="K38" s="203" t="s">
        <v>463</v>
      </c>
    </row>
    <row r="39" spans="1:11">
      <c r="A39" s="203">
        <v>1</v>
      </c>
      <c r="B39" s="203" t="s">
        <v>399</v>
      </c>
      <c r="C39" s="203" t="s">
        <v>1589</v>
      </c>
      <c r="D39" s="204">
        <v>78.62</v>
      </c>
      <c r="E39" s="203" t="s">
        <v>460</v>
      </c>
      <c r="F39" s="203" t="s">
        <v>461</v>
      </c>
      <c r="G39" s="203" t="s">
        <v>462</v>
      </c>
      <c r="H39" s="204" t="s">
        <v>1497</v>
      </c>
      <c r="I39" s="204" t="s">
        <v>1497</v>
      </c>
      <c r="J39" s="204">
        <v>78.3</v>
      </c>
      <c r="K39" s="203" t="s">
        <v>463</v>
      </c>
    </row>
    <row r="40" spans="1:11">
      <c r="A40" s="203">
        <v>1</v>
      </c>
      <c r="B40" s="203" t="s">
        <v>400</v>
      </c>
      <c r="C40" s="203" t="s">
        <v>1589</v>
      </c>
      <c r="D40" s="204">
        <v>77.790000000000006</v>
      </c>
      <c r="E40" s="203" t="s">
        <v>460</v>
      </c>
      <c r="F40" s="203" t="s">
        <v>461</v>
      </c>
      <c r="G40" s="203" t="s">
        <v>462</v>
      </c>
      <c r="H40" s="204" t="s">
        <v>1497</v>
      </c>
      <c r="I40" s="204" t="s">
        <v>1497</v>
      </c>
      <c r="J40" s="204">
        <v>77.599999999999994</v>
      </c>
      <c r="K40" s="203" t="s">
        <v>463</v>
      </c>
    </row>
    <row r="41" spans="1:11">
      <c r="A41" s="203">
        <v>1</v>
      </c>
      <c r="B41" s="203" t="s">
        <v>401</v>
      </c>
      <c r="C41" s="203" t="s">
        <v>1589</v>
      </c>
      <c r="D41" s="204">
        <v>77.7</v>
      </c>
      <c r="E41" s="203" t="s">
        <v>460</v>
      </c>
      <c r="F41" s="203" t="s">
        <v>461</v>
      </c>
      <c r="G41" s="203" t="s">
        <v>462</v>
      </c>
      <c r="H41" s="204" t="s">
        <v>1497</v>
      </c>
      <c r="I41" s="204" t="s">
        <v>1497</v>
      </c>
      <c r="J41" s="204">
        <v>77.5</v>
      </c>
      <c r="K41" s="203" t="s">
        <v>463</v>
      </c>
    </row>
    <row r="42" spans="1:11">
      <c r="A42" s="203">
        <v>1</v>
      </c>
      <c r="B42" s="203" t="s">
        <v>402</v>
      </c>
      <c r="C42" s="203" t="s">
        <v>1589</v>
      </c>
      <c r="D42" s="204">
        <v>78.09</v>
      </c>
      <c r="E42" s="203" t="s">
        <v>460</v>
      </c>
      <c r="F42" s="203" t="s">
        <v>461</v>
      </c>
      <c r="G42" s="203" t="s">
        <v>462</v>
      </c>
      <c r="H42" s="204" t="s">
        <v>1497</v>
      </c>
      <c r="I42" s="204" t="s">
        <v>1497</v>
      </c>
      <c r="J42" s="204">
        <v>77.8</v>
      </c>
      <c r="K42" s="203" t="s">
        <v>463</v>
      </c>
    </row>
    <row r="43" spans="1:11">
      <c r="A43" s="203">
        <v>1</v>
      </c>
      <c r="B43" s="203" t="s">
        <v>403</v>
      </c>
      <c r="C43" s="203" t="s">
        <v>1589</v>
      </c>
      <c r="D43" s="204">
        <v>78.89</v>
      </c>
      <c r="E43" s="203" t="s">
        <v>460</v>
      </c>
      <c r="F43" s="203" t="s">
        <v>461</v>
      </c>
      <c r="G43" s="203" t="s">
        <v>462</v>
      </c>
      <c r="H43" s="204" t="s">
        <v>1497</v>
      </c>
      <c r="I43" s="204" t="s">
        <v>1497</v>
      </c>
      <c r="J43" s="204">
        <v>78.599999999999994</v>
      </c>
      <c r="K43" s="203" t="s">
        <v>463</v>
      </c>
    </row>
    <row r="44" spans="1:11">
      <c r="A44" s="203">
        <v>1</v>
      </c>
      <c r="B44" s="203" t="s">
        <v>404</v>
      </c>
      <c r="C44" s="203" t="s">
        <v>1589</v>
      </c>
      <c r="D44" s="204">
        <v>77.62</v>
      </c>
      <c r="E44" s="203" t="s">
        <v>460</v>
      </c>
      <c r="F44" s="203" t="s">
        <v>461</v>
      </c>
      <c r="G44" s="203" t="s">
        <v>462</v>
      </c>
      <c r="H44" s="204" t="s">
        <v>1497</v>
      </c>
      <c r="I44" s="204" t="s">
        <v>1497</v>
      </c>
      <c r="J44" s="204">
        <v>77.3</v>
      </c>
      <c r="K44" s="203" t="s">
        <v>463</v>
      </c>
    </row>
    <row r="45" spans="1:11">
      <c r="A45" s="203">
        <v>1</v>
      </c>
      <c r="B45" s="203" t="s">
        <v>405</v>
      </c>
      <c r="C45" s="203" t="s">
        <v>1589</v>
      </c>
      <c r="D45" s="204">
        <v>78.709999999999994</v>
      </c>
      <c r="E45" s="203" t="s">
        <v>460</v>
      </c>
      <c r="F45" s="203" t="s">
        <v>461</v>
      </c>
      <c r="G45" s="203" t="s">
        <v>462</v>
      </c>
      <c r="H45" s="204" t="s">
        <v>1497</v>
      </c>
      <c r="I45" s="204" t="s">
        <v>1497</v>
      </c>
      <c r="J45" s="204">
        <v>78.5</v>
      </c>
      <c r="K45" s="203" t="s">
        <v>463</v>
      </c>
    </row>
    <row r="46" spans="1:11">
      <c r="A46" s="203">
        <v>2</v>
      </c>
      <c r="B46" s="203" t="s">
        <v>384</v>
      </c>
      <c r="C46" s="203" t="s">
        <v>1590</v>
      </c>
      <c r="D46" s="204">
        <v>70</v>
      </c>
      <c r="E46" s="203" t="s">
        <v>464</v>
      </c>
      <c r="F46" s="203" t="s">
        <v>1754</v>
      </c>
      <c r="G46" s="203" t="s">
        <v>465</v>
      </c>
      <c r="H46" s="204">
        <v>68.5</v>
      </c>
      <c r="I46" s="204">
        <v>71.5</v>
      </c>
      <c r="J46" s="204" t="s">
        <v>1497</v>
      </c>
      <c r="K46" s="203" t="s">
        <v>1497</v>
      </c>
    </row>
    <row r="47" spans="1:11">
      <c r="A47" s="203">
        <v>2</v>
      </c>
      <c r="B47" s="203" t="s">
        <v>385</v>
      </c>
      <c r="C47" s="203" t="s">
        <v>1590</v>
      </c>
      <c r="D47" s="204">
        <v>73</v>
      </c>
      <c r="E47" s="203" t="s">
        <v>464</v>
      </c>
      <c r="F47" s="203" t="s">
        <v>1754</v>
      </c>
      <c r="G47" s="203" t="s">
        <v>465</v>
      </c>
      <c r="H47" s="204">
        <v>69.599999999999994</v>
      </c>
      <c r="I47" s="204">
        <v>76.400000000000006</v>
      </c>
      <c r="J47" s="204" t="s">
        <v>1497</v>
      </c>
      <c r="K47" s="203" t="s">
        <v>1497</v>
      </c>
    </row>
    <row r="48" spans="1:11">
      <c r="A48" s="203">
        <v>2</v>
      </c>
      <c r="B48" s="203" t="s">
        <v>386</v>
      </c>
      <c r="C48" s="203" t="s">
        <v>1590</v>
      </c>
      <c r="D48" s="204">
        <v>68</v>
      </c>
      <c r="E48" s="203" t="s">
        <v>464</v>
      </c>
      <c r="F48" s="203" t="s">
        <v>1754</v>
      </c>
      <c r="G48" s="203" t="s">
        <v>465</v>
      </c>
      <c r="H48" s="204">
        <v>64.099999999999994</v>
      </c>
      <c r="I48" s="204">
        <v>71.900000000000006</v>
      </c>
      <c r="J48" s="204" t="s">
        <v>1497</v>
      </c>
      <c r="K48" s="203" t="s">
        <v>1497</v>
      </c>
    </row>
    <row r="49" spans="1:11">
      <c r="A49" s="203">
        <v>2</v>
      </c>
      <c r="B49" s="203" t="s">
        <v>387</v>
      </c>
      <c r="C49" s="203" t="s">
        <v>1590</v>
      </c>
      <c r="D49" s="204">
        <v>69</v>
      </c>
      <c r="E49" s="203" t="s">
        <v>464</v>
      </c>
      <c r="F49" s="203" t="s">
        <v>1754</v>
      </c>
      <c r="G49" s="203" t="s">
        <v>465</v>
      </c>
      <c r="H49" s="204">
        <v>65.900000000000006</v>
      </c>
      <c r="I49" s="204">
        <v>72.099999999999994</v>
      </c>
      <c r="J49" s="204" t="s">
        <v>1497</v>
      </c>
      <c r="K49" s="203" t="s">
        <v>1497</v>
      </c>
    </row>
    <row r="50" spans="1:11">
      <c r="A50" s="203">
        <v>2</v>
      </c>
      <c r="B50" s="203" t="s">
        <v>388</v>
      </c>
      <c r="C50" s="203" t="s">
        <v>1590</v>
      </c>
      <c r="D50" s="204">
        <v>66</v>
      </c>
      <c r="E50" s="203" t="s">
        <v>464</v>
      </c>
      <c r="F50" s="203" t="s">
        <v>1754</v>
      </c>
      <c r="G50" s="203" t="s">
        <v>465</v>
      </c>
      <c r="H50" s="204">
        <v>62.3</v>
      </c>
      <c r="I50" s="204">
        <v>69.7</v>
      </c>
      <c r="J50" s="204" t="s">
        <v>1497</v>
      </c>
      <c r="K50" s="203" t="s">
        <v>1497</v>
      </c>
    </row>
    <row r="51" spans="1:11">
      <c r="A51" s="203">
        <v>2</v>
      </c>
      <c r="B51" s="203" t="s">
        <v>389</v>
      </c>
      <c r="C51" s="203" t="s">
        <v>1590</v>
      </c>
      <c r="D51" s="204">
        <v>72</v>
      </c>
      <c r="E51" s="203" t="s">
        <v>464</v>
      </c>
      <c r="F51" s="203" t="s">
        <v>1754</v>
      </c>
      <c r="G51" s="203" t="s">
        <v>465</v>
      </c>
      <c r="H51" s="204">
        <v>67.3</v>
      </c>
      <c r="I51" s="204">
        <v>76.7</v>
      </c>
      <c r="J51" s="204" t="s">
        <v>1497</v>
      </c>
      <c r="K51" s="203" t="s">
        <v>1497</v>
      </c>
    </row>
    <row r="52" spans="1:11">
      <c r="A52" s="203">
        <v>2</v>
      </c>
      <c r="B52" s="203" t="s">
        <v>390</v>
      </c>
      <c r="C52" s="203" t="s">
        <v>1590</v>
      </c>
      <c r="D52" s="204">
        <v>68</v>
      </c>
      <c r="E52" s="203" t="s">
        <v>464</v>
      </c>
      <c r="F52" s="203" t="s">
        <v>1754</v>
      </c>
      <c r="G52" s="203" t="s">
        <v>465</v>
      </c>
      <c r="H52" s="204">
        <v>63.8</v>
      </c>
      <c r="I52" s="204">
        <v>72.2</v>
      </c>
      <c r="J52" s="204" t="s">
        <v>1497</v>
      </c>
      <c r="K52" s="203" t="s">
        <v>1497</v>
      </c>
    </row>
    <row r="53" spans="1:11">
      <c r="A53" s="203">
        <v>2</v>
      </c>
      <c r="B53" s="203" t="s">
        <v>391</v>
      </c>
      <c r="C53" s="203" t="s">
        <v>1590</v>
      </c>
      <c r="D53" s="204">
        <v>62</v>
      </c>
      <c r="E53" s="203" t="s">
        <v>464</v>
      </c>
      <c r="F53" s="203" t="s">
        <v>1754</v>
      </c>
      <c r="G53" s="203" t="s">
        <v>465</v>
      </c>
      <c r="H53" s="204">
        <v>57.3</v>
      </c>
      <c r="I53" s="204">
        <v>66.7</v>
      </c>
      <c r="J53" s="204" t="s">
        <v>1497</v>
      </c>
      <c r="K53" s="203" t="s">
        <v>1497</v>
      </c>
    </row>
    <row r="54" spans="1:11">
      <c r="A54" s="203">
        <v>2</v>
      </c>
      <c r="B54" s="203" t="s">
        <v>392</v>
      </c>
      <c r="C54" s="203" t="s">
        <v>1590</v>
      </c>
      <c r="D54" s="204">
        <v>63</v>
      </c>
      <c r="E54" s="203" t="s">
        <v>464</v>
      </c>
      <c r="F54" s="203" t="s">
        <v>1754</v>
      </c>
      <c r="G54" s="203" t="s">
        <v>465</v>
      </c>
      <c r="H54" s="204">
        <v>57.6</v>
      </c>
      <c r="I54" s="204">
        <v>68.400000000000006</v>
      </c>
      <c r="J54" s="204" t="s">
        <v>1497</v>
      </c>
      <c r="K54" s="203" t="s">
        <v>1497</v>
      </c>
    </row>
    <row r="55" spans="1:11">
      <c r="A55" s="203">
        <v>2</v>
      </c>
      <c r="B55" s="203" t="s">
        <v>393</v>
      </c>
      <c r="C55" s="203" t="s">
        <v>1590</v>
      </c>
      <c r="D55" s="204">
        <v>69</v>
      </c>
      <c r="E55" s="203" t="s">
        <v>464</v>
      </c>
      <c r="F55" s="203" t="s">
        <v>1754</v>
      </c>
      <c r="G55" s="203" t="s">
        <v>465</v>
      </c>
      <c r="H55" s="204">
        <v>67.099999999999994</v>
      </c>
      <c r="I55" s="204">
        <v>70.900000000000006</v>
      </c>
      <c r="J55" s="204" t="s">
        <v>1497</v>
      </c>
      <c r="K55" s="203" t="s">
        <v>1497</v>
      </c>
    </row>
    <row r="56" spans="1:11">
      <c r="A56" s="203">
        <v>2</v>
      </c>
      <c r="B56" s="203" t="s">
        <v>394</v>
      </c>
      <c r="C56" s="203" t="s">
        <v>1590</v>
      </c>
      <c r="D56" s="204">
        <v>72</v>
      </c>
      <c r="E56" s="203" t="s">
        <v>464</v>
      </c>
      <c r="F56" s="203" t="s">
        <v>1754</v>
      </c>
      <c r="G56" s="203" t="s">
        <v>465</v>
      </c>
      <c r="H56" s="204">
        <v>68.400000000000006</v>
      </c>
      <c r="I56" s="204">
        <v>75.599999999999994</v>
      </c>
      <c r="J56" s="204" t="s">
        <v>1497</v>
      </c>
      <c r="K56" s="203" t="s">
        <v>1497</v>
      </c>
    </row>
    <row r="57" spans="1:11">
      <c r="A57" s="203">
        <v>2</v>
      </c>
      <c r="B57" s="203" t="s">
        <v>395</v>
      </c>
      <c r="C57" s="203" t="s">
        <v>1590</v>
      </c>
      <c r="D57" s="204">
        <v>67</v>
      </c>
      <c r="E57" s="203" t="s">
        <v>464</v>
      </c>
      <c r="F57" s="203" t="s">
        <v>1754</v>
      </c>
      <c r="G57" s="203" t="s">
        <v>465</v>
      </c>
      <c r="H57" s="204">
        <v>65.3</v>
      </c>
      <c r="I57" s="204">
        <v>68.7</v>
      </c>
      <c r="J57" s="204" t="s">
        <v>1497</v>
      </c>
      <c r="K57" s="203" t="s">
        <v>1497</v>
      </c>
    </row>
    <row r="58" spans="1:11">
      <c r="A58" s="203">
        <v>2</v>
      </c>
      <c r="B58" s="203" t="s">
        <v>396</v>
      </c>
      <c r="C58" s="203" t="s">
        <v>1590</v>
      </c>
      <c r="D58" s="204">
        <v>66</v>
      </c>
      <c r="E58" s="203" t="s">
        <v>464</v>
      </c>
      <c r="F58" s="203" t="s">
        <v>1754</v>
      </c>
      <c r="G58" s="203" t="s">
        <v>465</v>
      </c>
      <c r="H58" s="204">
        <v>62.1</v>
      </c>
      <c r="I58" s="204">
        <v>69.900000000000006</v>
      </c>
      <c r="J58" s="204" t="s">
        <v>1497</v>
      </c>
      <c r="K58" s="203" t="s">
        <v>1497</v>
      </c>
    </row>
    <row r="59" spans="1:11">
      <c r="A59" s="203">
        <v>2</v>
      </c>
      <c r="B59" s="203" t="s">
        <v>397</v>
      </c>
      <c r="C59" s="203" t="s">
        <v>1590</v>
      </c>
      <c r="D59" s="204">
        <v>65</v>
      </c>
      <c r="E59" s="203" t="s">
        <v>464</v>
      </c>
      <c r="F59" s="203" t="s">
        <v>1754</v>
      </c>
      <c r="G59" s="203" t="s">
        <v>465</v>
      </c>
      <c r="H59" s="204">
        <v>61.1</v>
      </c>
      <c r="I59" s="204">
        <v>68.900000000000006</v>
      </c>
      <c r="J59" s="204" t="s">
        <v>1497</v>
      </c>
      <c r="K59" s="203" t="s">
        <v>1497</v>
      </c>
    </row>
    <row r="60" spans="1:11">
      <c r="A60" s="203">
        <v>2</v>
      </c>
      <c r="B60" s="203" t="s">
        <v>398</v>
      </c>
      <c r="C60" s="203" t="s">
        <v>1590</v>
      </c>
      <c r="D60" s="204">
        <v>67</v>
      </c>
      <c r="E60" s="203" t="s">
        <v>464</v>
      </c>
      <c r="F60" s="203" t="s">
        <v>1754</v>
      </c>
      <c r="G60" s="203" t="s">
        <v>465</v>
      </c>
      <c r="H60" s="204">
        <v>62.7</v>
      </c>
      <c r="I60" s="204">
        <v>71.3</v>
      </c>
      <c r="J60" s="204" t="s">
        <v>1497</v>
      </c>
      <c r="K60" s="203" t="s">
        <v>1497</v>
      </c>
    </row>
    <row r="61" spans="1:11">
      <c r="A61" s="203">
        <v>2</v>
      </c>
      <c r="B61" s="203" t="s">
        <v>399</v>
      </c>
      <c r="C61" s="203" t="s">
        <v>1590</v>
      </c>
      <c r="D61" s="204">
        <v>69</v>
      </c>
      <c r="E61" s="203" t="s">
        <v>464</v>
      </c>
      <c r="F61" s="203" t="s">
        <v>1754</v>
      </c>
      <c r="G61" s="203" t="s">
        <v>465</v>
      </c>
      <c r="H61" s="204">
        <v>65.2</v>
      </c>
      <c r="I61" s="204">
        <v>72.8</v>
      </c>
      <c r="J61" s="204" t="s">
        <v>1497</v>
      </c>
      <c r="K61" s="203" t="s">
        <v>1497</v>
      </c>
    </row>
    <row r="62" spans="1:11">
      <c r="A62" s="203">
        <v>2</v>
      </c>
      <c r="B62" s="203" t="s">
        <v>400</v>
      </c>
      <c r="C62" s="203" t="s">
        <v>1590</v>
      </c>
      <c r="D62" s="204">
        <v>65</v>
      </c>
      <c r="E62" s="203" t="s">
        <v>464</v>
      </c>
      <c r="F62" s="203" t="s">
        <v>1754</v>
      </c>
      <c r="G62" s="203" t="s">
        <v>465</v>
      </c>
      <c r="H62" s="204">
        <v>61</v>
      </c>
      <c r="I62" s="204">
        <v>69</v>
      </c>
      <c r="J62" s="204" t="s">
        <v>1497</v>
      </c>
      <c r="K62" s="203" t="s">
        <v>1497</v>
      </c>
    </row>
    <row r="63" spans="1:11">
      <c r="A63" s="203">
        <v>2</v>
      </c>
      <c r="B63" s="203" t="s">
        <v>401</v>
      </c>
      <c r="C63" s="203" t="s">
        <v>1590</v>
      </c>
      <c r="D63" s="204">
        <v>66</v>
      </c>
      <c r="E63" s="203" t="s">
        <v>464</v>
      </c>
      <c r="F63" s="203" t="s">
        <v>1754</v>
      </c>
      <c r="G63" s="203" t="s">
        <v>465</v>
      </c>
      <c r="H63" s="204">
        <v>61.8</v>
      </c>
      <c r="I63" s="204">
        <v>70.2</v>
      </c>
      <c r="J63" s="204" t="s">
        <v>1497</v>
      </c>
      <c r="K63" s="203" t="s">
        <v>1497</v>
      </c>
    </row>
    <row r="64" spans="1:11">
      <c r="A64" s="203">
        <v>2</v>
      </c>
      <c r="B64" s="203" t="s">
        <v>402</v>
      </c>
      <c r="C64" s="203" t="s">
        <v>1590</v>
      </c>
      <c r="D64" s="204">
        <v>66</v>
      </c>
      <c r="E64" s="203" t="s">
        <v>464</v>
      </c>
      <c r="F64" s="203" t="s">
        <v>1754</v>
      </c>
      <c r="G64" s="203" t="s">
        <v>465</v>
      </c>
      <c r="H64" s="204">
        <v>60.5</v>
      </c>
      <c r="I64" s="204">
        <v>71.5</v>
      </c>
      <c r="J64" s="204" t="s">
        <v>1497</v>
      </c>
      <c r="K64" s="203" t="s">
        <v>1497</v>
      </c>
    </row>
    <row r="65" spans="1:11">
      <c r="A65" s="203">
        <v>2</v>
      </c>
      <c r="B65" s="203" t="s">
        <v>403</v>
      </c>
      <c r="C65" s="203" t="s">
        <v>1590</v>
      </c>
      <c r="D65" s="204">
        <v>65</v>
      </c>
      <c r="E65" s="203" t="s">
        <v>464</v>
      </c>
      <c r="F65" s="203" t="s">
        <v>1754</v>
      </c>
      <c r="G65" s="203" t="s">
        <v>465</v>
      </c>
      <c r="H65" s="204">
        <v>60.8</v>
      </c>
      <c r="I65" s="204">
        <v>69.2</v>
      </c>
      <c r="J65" s="204" t="s">
        <v>1497</v>
      </c>
      <c r="K65" s="203" t="s">
        <v>1497</v>
      </c>
    </row>
    <row r="66" spans="1:11">
      <c r="A66" s="203">
        <v>2</v>
      </c>
      <c r="B66" s="203" t="s">
        <v>404</v>
      </c>
      <c r="C66" s="203" t="s">
        <v>1590</v>
      </c>
      <c r="D66" s="204">
        <v>67</v>
      </c>
      <c r="E66" s="203" t="s">
        <v>464</v>
      </c>
      <c r="F66" s="203" t="s">
        <v>1754</v>
      </c>
      <c r="G66" s="203" t="s">
        <v>465</v>
      </c>
      <c r="H66" s="204">
        <v>62.9</v>
      </c>
      <c r="I66" s="204">
        <v>71.099999999999994</v>
      </c>
      <c r="J66" s="204" t="s">
        <v>1497</v>
      </c>
      <c r="K66" s="203" t="s">
        <v>1497</v>
      </c>
    </row>
    <row r="67" spans="1:11">
      <c r="A67" s="203">
        <v>2</v>
      </c>
      <c r="B67" s="203" t="s">
        <v>405</v>
      </c>
      <c r="C67" s="203" t="s">
        <v>1590</v>
      </c>
      <c r="D67" s="204">
        <v>68</v>
      </c>
      <c r="E67" s="203" t="s">
        <v>464</v>
      </c>
      <c r="F67" s="203" t="s">
        <v>1754</v>
      </c>
      <c r="G67" s="203" t="s">
        <v>465</v>
      </c>
      <c r="H67" s="204">
        <v>67.3</v>
      </c>
      <c r="I67" s="204">
        <v>68.7</v>
      </c>
      <c r="J67" s="204" t="s">
        <v>1497</v>
      </c>
      <c r="K67" s="203" t="s">
        <v>1497</v>
      </c>
    </row>
    <row r="68" spans="1:11">
      <c r="A68" s="203">
        <v>2</v>
      </c>
      <c r="B68" s="203" t="s">
        <v>384</v>
      </c>
      <c r="C68" s="203" t="s">
        <v>1591</v>
      </c>
      <c r="D68" s="204">
        <v>74</v>
      </c>
      <c r="E68" s="203" t="s">
        <v>464</v>
      </c>
      <c r="F68" s="203" t="s">
        <v>1754</v>
      </c>
      <c r="G68" s="203" t="s">
        <v>465</v>
      </c>
      <c r="H68" s="204">
        <v>72.400000000000006</v>
      </c>
      <c r="I68" s="204">
        <v>75.599999999999994</v>
      </c>
      <c r="J68" s="204" t="s">
        <v>1497</v>
      </c>
      <c r="K68" s="203" t="s">
        <v>1497</v>
      </c>
    </row>
    <row r="69" spans="1:11">
      <c r="A69" s="203">
        <v>2</v>
      </c>
      <c r="B69" s="203" t="s">
        <v>385</v>
      </c>
      <c r="C69" s="203" t="s">
        <v>1591</v>
      </c>
      <c r="D69" s="204">
        <v>71</v>
      </c>
      <c r="E69" s="203" t="s">
        <v>464</v>
      </c>
      <c r="F69" s="203" t="s">
        <v>1754</v>
      </c>
      <c r="G69" s="203" t="s">
        <v>465</v>
      </c>
      <c r="H69" s="204">
        <v>67.099999999999994</v>
      </c>
      <c r="I69" s="204">
        <v>74.900000000000006</v>
      </c>
      <c r="J69" s="204" t="s">
        <v>1497</v>
      </c>
      <c r="K69" s="203" t="s">
        <v>1497</v>
      </c>
    </row>
    <row r="70" spans="1:11">
      <c r="A70" s="203">
        <v>2</v>
      </c>
      <c r="B70" s="203" t="s">
        <v>386</v>
      </c>
      <c r="C70" s="203" t="s">
        <v>1591</v>
      </c>
      <c r="D70" s="204">
        <v>71</v>
      </c>
      <c r="E70" s="203" t="s">
        <v>464</v>
      </c>
      <c r="F70" s="203" t="s">
        <v>1754</v>
      </c>
      <c r="G70" s="203" t="s">
        <v>465</v>
      </c>
      <c r="H70" s="204">
        <v>66.8</v>
      </c>
      <c r="I70" s="204">
        <v>75.2</v>
      </c>
      <c r="J70" s="204" t="s">
        <v>1497</v>
      </c>
      <c r="K70" s="203" t="s">
        <v>1497</v>
      </c>
    </row>
    <row r="71" spans="1:11">
      <c r="A71" s="203">
        <v>2</v>
      </c>
      <c r="B71" s="203" t="s">
        <v>387</v>
      </c>
      <c r="C71" s="203" t="s">
        <v>1591</v>
      </c>
      <c r="D71" s="204">
        <v>73</v>
      </c>
      <c r="E71" s="203" t="s">
        <v>464</v>
      </c>
      <c r="F71" s="203" t="s">
        <v>1754</v>
      </c>
      <c r="G71" s="203" t="s">
        <v>465</v>
      </c>
      <c r="H71" s="204">
        <v>69.7</v>
      </c>
      <c r="I71" s="204">
        <v>76.3</v>
      </c>
      <c r="J71" s="204" t="s">
        <v>1497</v>
      </c>
      <c r="K71" s="203" t="s">
        <v>1497</v>
      </c>
    </row>
    <row r="72" spans="1:11">
      <c r="A72" s="203">
        <v>2</v>
      </c>
      <c r="B72" s="203" t="s">
        <v>388</v>
      </c>
      <c r="C72" s="203" t="s">
        <v>1591</v>
      </c>
      <c r="D72" s="204">
        <v>74</v>
      </c>
      <c r="E72" s="203" t="s">
        <v>464</v>
      </c>
      <c r="F72" s="203" t="s">
        <v>1754</v>
      </c>
      <c r="G72" s="203" t="s">
        <v>465</v>
      </c>
      <c r="H72" s="204">
        <v>70.3</v>
      </c>
      <c r="I72" s="204">
        <v>77.7</v>
      </c>
      <c r="J72" s="204" t="s">
        <v>1497</v>
      </c>
      <c r="K72" s="203" t="s">
        <v>1497</v>
      </c>
    </row>
    <row r="73" spans="1:11">
      <c r="A73" s="203">
        <v>2</v>
      </c>
      <c r="B73" s="203" t="s">
        <v>389</v>
      </c>
      <c r="C73" s="203" t="s">
        <v>1591</v>
      </c>
      <c r="D73" s="204">
        <v>74</v>
      </c>
      <c r="E73" s="203" t="s">
        <v>464</v>
      </c>
      <c r="F73" s="203" t="s">
        <v>1754</v>
      </c>
      <c r="G73" s="203" t="s">
        <v>465</v>
      </c>
      <c r="H73" s="204">
        <v>69</v>
      </c>
      <c r="I73" s="204">
        <v>79</v>
      </c>
      <c r="J73" s="204" t="s">
        <v>1497</v>
      </c>
      <c r="K73" s="203" t="s">
        <v>1497</v>
      </c>
    </row>
    <row r="74" spans="1:11">
      <c r="A74" s="203">
        <v>2</v>
      </c>
      <c r="B74" s="203" t="s">
        <v>390</v>
      </c>
      <c r="C74" s="203" t="s">
        <v>1591</v>
      </c>
      <c r="D74" s="204">
        <v>76</v>
      </c>
      <c r="E74" s="203" t="s">
        <v>464</v>
      </c>
      <c r="F74" s="203" t="s">
        <v>1754</v>
      </c>
      <c r="G74" s="203" t="s">
        <v>465</v>
      </c>
      <c r="H74" s="204">
        <v>72</v>
      </c>
      <c r="I74" s="204">
        <v>80</v>
      </c>
      <c r="J74" s="204" t="s">
        <v>1497</v>
      </c>
      <c r="K74" s="203" t="s">
        <v>1497</v>
      </c>
    </row>
    <row r="75" spans="1:11">
      <c r="A75" s="203">
        <v>2</v>
      </c>
      <c r="B75" s="203" t="s">
        <v>391</v>
      </c>
      <c r="C75" s="203" t="s">
        <v>1591</v>
      </c>
      <c r="D75" s="204">
        <v>76</v>
      </c>
      <c r="E75" s="203" t="s">
        <v>464</v>
      </c>
      <c r="F75" s="203" t="s">
        <v>1754</v>
      </c>
      <c r="G75" s="203" t="s">
        <v>465</v>
      </c>
      <c r="H75" s="204">
        <v>71.8</v>
      </c>
      <c r="I75" s="204">
        <v>80.2</v>
      </c>
      <c r="J75" s="204" t="s">
        <v>1497</v>
      </c>
      <c r="K75" s="203" t="s">
        <v>1497</v>
      </c>
    </row>
    <row r="76" spans="1:11">
      <c r="A76" s="203">
        <v>2</v>
      </c>
      <c r="B76" s="203" t="s">
        <v>392</v>
      </c>
      <c r="C76" s="203" t="s">
        <v>1591</v>
      </c>
      <c r="D76" s="204">
        <v>70</v>
      </c>
      <c r="E76" s="203" t="s">
        <v>464</v>
      </c>
      <c r="F76" s="203" t="s">
        <v>1754</v>
      </c>
      <c r="G76" s="203" t="s">
        <v>465</v>
      </c>
      <c r="H76" s="204">
        <v>64</v>
      </c>
      <c r="I76" s="204">
        <v>76</v>
      </c>
      <c r="J76" s="204" t="s">
        <v>1497</v>
      </c>
      <c r="K76" s="203" t="s">
        <v>1497</v>
      </c>
    </row>
    <row r="77" spans="1:11">
      <c r="A77" s="203">
        <v>2</v>
      </c>
      <c r="B77" s="203" t="s">
        <v>393</v>
      </c>
      <c r="C77" s="203" t="s">
        <v>1591</v>
      </c>
      <c r="D77" s="204">
        <v>73</v>
      </c>
      <c r="E77" s="203" t="s">
        <v>464</v>
      </c>
      <c r="F77" s="203" t="s">
        <v>1754</v>
      </c>
      <c r="G77" s="203" t="s">
        <v>465</v>
      </c>
      <c r="H77" s="204">
        <v>71</v>
      </c>
      <c r="I77" s="204">
        <v>75</v>
      </c>
      <c r="J77" s="204" t="s">
        <v>1497</v>
      </c>
      <c r="K77" s="203" t="s">
        <v>1497</v>
      </c>
    </row>
    <row r="78" spans="1:11">
      <c r="A78" s="203">
        <v>2</v>
      </c>
      <c r="B78" s="203" t="s">
        <v>394</v>
      </c>
      <c r="C78" s="203" t="s">
        <v>1591</v>
      </c>
      <c r="D78" s="204">
        <v>77</v>
      </c>
      <c r="E78" s="203" t="s">
        <v>464</v>
      </c>
      <c r="F78" s="203" t="s">
        <v>1754</v>
      </c>
      <c r="G78" s="203" t="s">
        <v>465</v>
      </c>
      <c r="H78" s="204">
        <v>73.099999999999994</v>
      </c>
      <c r="I78" s="204">
        <v>80.900000000000006</v>
      </c>
      <c r="J78" s="204" t="s">
        <v>1497</v>
      </c>
      <c r="K78" s="203" t="s">
        <v>1497</v>
      </c>
    </row>
    <row r="79" spans="1:11">
      <c r="A79" s="203">
        <v>2</v>
      </c>
      <c r="B79" s="203" t="s">
        <v>395</v>
      </c>
      <c r="C79" s="203" t="s">
        <v>1591</v>
      </c>
      <c r="D79" s="204">
        <v>72</v>
      </c>
      <c r="E79" s="203" t="s">
        <v>464</v>
      </c>
      <c r="F79" s="203" t="s">
        <v>1754</v>
      </c>
      <c r="G79" s="203" t="s">
        <v>465</v>
      </c>
      <c r="H79" s="204">
        <v>70.3</v>
      </c>
      <c r="I79" s="204">
        <v>73.7</v>
      </c>
      <c r="J79" s="204" t="s">
        <v>1497</v>
      </c>
      <c r="K79" s="203" t="s">
        <v>1497</v>
      </c>
    </row>
    <row r="80" spans="1:11">
      <c r="A80" s="203">
        <v>2</v>
      </c>
      <c r="B80" s="203" t="s">
        <v>396</v>
      </c>
      <c r="C80" s="203" t="s">
        <v>1591</v>
      </c>
      <c r="D80" s="204">
        <v>71</v>
      </c>
      <c r="E80" s="203" t="s">
        <v>464</v>
      </c>
      <c r="F80" s="203" t="s">
        <v>1754</v>
      </c>
      <c r="G80" s="203" t="s">
        <v>465</v>
      </c>
      <c r="H80" s="204">
        <v>66.900000000000006</v>
      </c>
      <c r="I80" s="204">
        <v>75.099999999999994</v>
      </c>
      <c r="J80" s="204" t="s">
        <v>1497</v>
      </c>
      <c r="K80" s="203" t="s">
        <v>1497</v>
      </c>
    </row>
    <row r="81" spans="1:11">
      <c r="A81" s="203">
        <v>2</v>
      </c>
      <c r="B81" s="203" t="s">
        <v>397</v>
      </c>
      <c r="C81" s="203" t="s">
        <v>1591</v>
      </c>
      <c r="D81" s="204">
        <v>72</v>
      </c>
      <c r="E81" s="203" t="s">
        <v>464</v>
      </c>
      <c r="F81" s="203" t="s">
        <v>1754</v>
      </c>
      <c r="G81" s="203" t="s">
        <v>465</v>
      </c>
      <c r="H81" s="204">
        <v>67.599999999999994</v>
      </c>
      <c r="I81" s="204">
        <v>76.400000000000006</v>
      </c>
      <c r="J81" s="204" t="s">
        <v>1497</v>
      </c>
      <c r="K81" s="203" t="s">
        <v>1497</v>
      </c>
    </row>
    <row r="82" spans="1:11">
      <c r="A82" s="203">
        <v>2</v>
      </c>
      <c r="B82" s="203" t="s">
        <v>398</v>
      </c>
      <c r="C82" s="203" t="s">
        <v>1591</v>
      </c>
      <c r="D82" s="204">
        <v>71</v>
      </c>
      <c r="E82" s="203" t="s">
        <v>464</v>
      </c>
      <c r="F82" s="203" t="s">
        <v>1754</v>
      </c>
      <c r="G82" s="203" t="s">
        <v>465</v>
      </c>
      <c r="H82" s="204">
        <v>66.599999999999994</v>
      </c>
      <c r="I82" s="204">
        <v>75.400000000000006</v>
      </c>
      <c r="J82" s="204" t="s">
        <v>1497</v>
      </c>
      <c r="K82" s="203" t="s">
        <v>1497</v>
      </c>
    </row>
    <row r="83" spans="1:11">
      <c r="A83" s="203">
        <v>2</v>
      </c>
      <c r="B83" s="203" t="s">
        <v>399</v>
      </c>
      <c r="C83" s="203" t="s">
        <v>1591</v>
      </c>
      <c r="D83" s="204">
        <v>71</v>
      </c>
      <c r="E83" s="203" t="s">
        <v>464</v>
      </c>
      <c r="F83" s="203" t="s">
        <v>1754</v>
      </c>
      <c r="G83" s="203" t="s">
        <v>465</v>
      </c>
      <c r="H83" s="204">
        <v>66.8</v>
      </c>
      <c r="I83" s="204">
        <v>75.2</v>
      </c>
      <c r="J83" s="204" t="s">
        <v>1497</v>
      </c>
      <c r="K83" s="203" t="s">
        <v>1497</v>
      </c>
    </row>
    <row r="84" spans="1:11">
      <c r="A84" s="203">
        <v>2</v>
      </c>
      <c r="B84" s="203" t="s">
        <v>400</v>
      </c>
      <c r="C84" s="203" t="s">
        <v>1591</v>
      </c>
      <c r="D84" s="204">
        <v>70</v>
      </c>
      <c r="E84" s="203" t="s">
        <v>464</v>
      </c>
      <c r="F84" s="203" t="s">
        <v>1754</v>
      </c>
      <c r="G84" s="203" t="s">
        <v>465</v>
      </c>
      <c r="H84" s="204">
        <v>65.8</v>
      </c>
      <c r="I84" s="204">
        <v>74.2</v>
      </c>
      <c r="J84" s="204" t="s">
        <v>1497</v>
      </c>
      <c r="K84" s="203" t="s">
        <v>1497</v>
      </c>
    </row>
    <row r="85" spans="1:11">
      <c r="A85" s="203">
        <v>2</v>
      </c>
      <c r="B85" s="203" t="s">
        <v>401</v>
      </c>
      <c r="C85" s="203" t="s">
        <v>1591</v>
      </c>
      <c r="D85" s="204">
        <v>73</v>
      </c>
      <c r="E85" s="203" t="s">
        <v>464</v>
      </c>
      <c r="F85" s="203" t="s">
        <v>1754</v>
      </c>
      <c r="G85" s="203" t="s">
        <v>465</v>
      </c>
      <c r="H85" s="204">
        <v>68.8</v>
      </c>
      <c r="I85" s="204">
        <v>77.2</v>
      </c>
      <c r="J85" s="204" t="s">
        <v>1497</v>
      </c>
      <c r="K85" s="203" t="s">
        <v>1497</v>
      </c>
    </row>
    <row r="86" spans="1:11">
      <c r="A86" s="203">
        <v>2</v>
      </c>
      <c r="B86" s="203" t="s">
        <v>402</v>
      </c>
      <c r="C86" s="203" t="s">
        <v>1591</v>
      </c>
      <c r="D86" s="204">
        <v>67</v>
      </c>
      <c r="E86" s="203" t="s">
        <v>464</v>
      </c>
      <c r="F86" s="203" t="s">
        <v>1754</v>
      </c>
      <c r="G86" s="203" t="s">
        <v>465</v>
      </c>
      <c r="H86" s="204">
        <v>60.7</v>
      </c>
      <c r="I86" s="204">
        <v>73.3</v>
      </c>
      <c r="J86" s="204" t="s">
        <v>1497</v>
      </c>
      <c r="K86" s="203" t="s">
        <v>1497</v>
      </c>
    </row>
    <row r="87" spans="1:11">
      <c r="A87" s="203">
        <v>2</v>
      </c>
      <c r="B87" s="203" t="s">
        <v>403</v>
      </c>
      <c r="C87" s="203" t="s">
        <v>1591</v>
      </c>
      <c r="D87" s="204">
        <v>74</v>
      </c>
      <c r="E87" s="203" t="s">
        <v>464</v>
      </c>
      <c r="F87" s="203" t="s">
        <v>1754</v>
      </c>
      <c r="G87" s="203" t="s">
        <v>465</v>
      </c>
      <c r="H87" s="204">
        <v>70</v>
      </c>
      <c r="I87" s="204">
        <v>78</v>
      </c>
      <c r="J87" s="204" t="s">
        <v>1497</v>
      </c>
      <c r="K87" s="203" t="s">
        <v>1497</v>
      </c>
    </row>
    <row r="88" spans="1:11">
      <c r="A88" s="203">
        <v>2</v>
      </c>
      <c r="B88" s="203" t="s">
        <v>404</v>
      </c>
      <c r="C88" s="203" t="s">
        <v>1591</v>
      </c>
      <c r="D88" s="204">
        <v>72</v>
      </c>
      <c r="E88" s="203" t="s">
        <v>464</v>
      </c>
      <c r="F88" s="203" t="s">
        <v>1754</v>
      </c>
      <c r="G88" s="203" t="s">
        <v>465</v>
      </c>
      <c r="H88" s="204">
        <v>67.7</v>
      </c>
      <c r="I88" s="204">
        <v>76.3</v>
      </c>
      <c r="J88" s="204" t="s">
        <v>1497</v>
      </c>
      <c r="K88" s="203" t="s">
        <v>1497</v>
      </c>
    </row>
    <row r="89" spans="1:11">
      <c r="A89" s="203">
        <v>2</v>
      </c>
      <c r="B89" s="203" t="s">
        <v>405</v>
      </c>
      <c r="C89" s="203" t="s">
        <v>1591</v>
      </c>
      <c r="D89" s="204">
        <v>73</v>
      </c>
      <c r="E89" s="203" t="s">
        <v>464</v>
      </c>
      <c r="F89" s="203" t="s">
        <v>1754</v>
      </c>
      <c r="G89" s="203" t="s">
        <v>465</v>
      </c>
      <c r="H89" s="204">
        <v>72.3</v>
      </c>
      <c r="I89" s="204">
        <v>73.7</v>
      </c>
      <c r="J89" s="204" t="s">
        <v>1497</v>
      </c>
      <c r="K89" s="203" t="s">
        <v>1497</v>
      </c>
    </row>
    <row r="90" spans="1:11">
      <c r="A90" s="203">
        <v>2</v>
      </c>
      <c r="B90" s="203" t="s">
        <v>384</v>
      </c>
      <c r="C90" s="203" t="s">
        <v>1592</v>
      </c>
      <c r="D90" s="204">
        <v>72</v>
      </c>
      <c r="E90" s="203" t="s">
        <v>464</v>
      </c>
      <c r="F90" s="203" t="s">
        <v>1754</v>
      </c>
      <c r="G90" s="203" t="s">
        <v>465</v>
      </c>
      <c r="H90" s="204">
        <v>70.900000000000006</v>
      </c>
      <c r="I90" s="204">
        <v>73.099999999999994</v>
      </c>
      <c r="J90" s="204" t="s">
        <v>1497</v>
      </c>
      <c r="K90" s="203" t="s">
        <v>1497</v>
      </c>
    </row>
    <row r="91" spans="1:11">
      <c r="A91" s="203">
        <v>2</v>
      </c>
      <c r="B91" s="203" t="s">
        <v>385</v>
      </c>
      <c r="C91" s="203" t="s">
        <v>1592</v>
      </c>
      <c r="D91" s="204">
        <v>72</v>
      </c>
      <c r="E91" s="203" t="s">
        <v>464</v>
      </c>
      <c r="F91" s="203" t="s">
        <v>1754</v>
      </c>
      <c r="G91" s="203" t="s">
        <v>465</v>
      </c>
      <c r="H91" s="204">
        <v>69.400000000000006</v>
      </c>
      <c r="I91" s="204">
        <v>74.599999999999994</v>
      </c>
      <c r="J91" s="204" t="s">
        <v>1497</v>
      </c>
      <c r="K91" s="203" t="s">
        <v>1497</v>
      </c>
    </row>
    <row r="92" spans="1:11">
      <c r="A92" s="203">
        <v>2</v>
      </c>
      <c r="B92" s="203" t="s">
        <v>386</v>
      </c>
      <c r="C92" s="203" t="s">
        <v>1592</v>
      </c>
      <c r="D92" s="204">
        <v>69</v>
      </c>
      <c r="E92" s="203" t="s">
        <v>464</v>
      </c>
      <c r="F92" s="203" t="s">
        <v>1754</v>
      </c>
      <c r="G92" s="203" t="s">
        <v>465</v>
      </c>
      <c r="H92" s="204">
        <v>66.099999999999994</v>
      </c>
      <c r="I92" s="204">
        <v>71.900000000000006</v>
      </c>
      <c r="J92" s="204" t="s">
        <v>1497</v>
      </c>
      <c r="K92" s="203" t="s">
        <v>1497</v>
      </c>
    </row>
    <row r="93" spans="1:11">
      <c r="A93" s="203">
        <v>2</v>
      </c>
      <c r="B93" s="203" t="s">
        <v>387</v>
      </c>
      <c r="C93" s="203" t="s">
        <v>1592</v>
      </c>
      <c r="D93" s="204">
        <v>71</v>
      </c>
      <c r="E93" s="203" t="s">
        <v>464</v>
      </c>
      <c r="F93" s="203" t="s">
        <v>1754</v>
      </c>
      <c r="G93" s="203" t="s">
        <v>465</v>
      </c>
      <c r="H93" s="204">
        <v>68.7</v>
      </c>
      <c r="I93" s="204">
        <v>73.3</v>
      </c>
      <c r="J93" s="204" t="s">
        <v>1497</v>
      </c>
      <c r="K93" s="203" t="s">
        <v>1497</v>
      </c>
    </row>
    <row r="94" spans="1:11">
      <c r="A94" s="203">
        <v>2</v>
      </c>
      <c r="B94" s="203" t="s">
        <v>388</v>
      </c>
      <c r="C94" s="203" t="s">
        <v>1592</v>
      </c>
      <c r="D94" s="204">
        <v>70</v>
      </c>
      <c r="E94" s="203" t="s">
        <v>464</v>
      </c>
      <c r="F94" s="203" t="s">
        <v>1754</v>
      </c>
      <c r="G94" s="203" t="s">
        <v>465</v>
      </c>
      <c r="H94" s="204">
        <v>67.400000000000006</v>
      </c>
      <c r="I94" s="204">
        <v>72.599999999999994</v>
      </c>
      <c r="J94" s="204" t="s">
        <v>1497</v>
      </c>
      <c r="K94" s="203" t="s">
        <v>1497</v>
      </c>
    </row>
    <row r="95" spans="1:11">
      <c r="A95" s="203">
        <v>2</v>
      </c>
      <c r="B95" s="203" t="s">
        <v>389</v>
      </c>
      <c r="C95" s="203" t="s">
        <v>1592</v>
      </c>
      <c r="D95" s="204">
        <v>73</v>
      </c>
      <c r="E95" s="203" t="s">
        <v>464</v>
      </c>
      <c r="F95" s="203" t="s">
        <v>1754</v>
      </c>
      <c r="G95" s="203" t="s">
        <v>465</v>
      </c>
      <c r="H95" s="204">
        <v>69.599999999999994</v>
      </c>
      <c r="I95" s="204">
        <v>76.400000000000006</v>
      </c>
      <c r="J95" s="204" t="s">
        <v>1497</v>
      </c>
      <c r="K95" s="203" t="s">
        <v>1497</v>
      </c>
    </row>
    <row r="96" spans="1:11">
      <c r="A96" s="203">
        <v>2</v>
      </c>
      <c r="B96" s="203" t="s">
        <v>390</v>
      </c>
      <c r="C96" s="203" t="s">
        <v>1592</v>
      </c>
      <c r="D96" s="204">
        <v>72</v>
      </c>
      <c r="E96" s="203" t="s">
        <v>464</v>
      </c>
      <c r="F96" s="203" t="s">
        <v>1754</v>
      </c>
      <c r="G96" s="203" t="s">
        <v>465</v>
      </c>
      <c r="H96" s="204">
        <v>69.099999999999994</v>
      </c>
      <c r="I96" s="204">
        <v>74.900000000000006</v>
      </c>
      <c r="J96" s="204" t="s">
        <v>1497</v>
      </c>
      <c r="K96" s="203" t="s">
        <v>1497</v>
      </c>
    </row>
    <row r="97" spans="1:11">
      <c r="A97" s="203">
        <v>2</v>
      </c>
      <c r="B97" s="203" t="s">
        <v>391</v>
      </c>
      <c r="C97" s="203" t="s">
        <v>1592</v>
      </c>
      <c r="D97" s="204">
        <v>69</v>
      </c>
      <c r="E97" s="203" t="s">
        <v>464</v>
      </c>
      <c r="F97" s="203" t="s">
        <v>1754</v>
      </c>
      <c r="G97" s="203" t="s">
        <v>465</v>
      </c>
      <c r="H97" s="204">
        <v>65.8</v>
      </c>
      <c r="I97" s="204">
        <v>72.2</v>
      </c>
      <c r="J97" s="204" t="s">
        <v>1497</v>
      </c>
      <c r="K97" s="203" t="s">
        <v>1497</v>
      </c>
    </row>
    <row r="98" spans="1:11">
      <c r="A98" s="203">
        <v>2</v>
      </c>
      <c r="B98" s="203" t="s">
        <v>392</v>
      </c>
      <c r="C98" s="203" t="s">
        <v>1592</v>
      </c>
      <c r="D98" s="204">
        <v>66</v>
      </c>
      <c r="E98" s="203" t="s">
        <v>464</v>
      </c>
      <c r="F98" s="203" t="s">
        <v>1754</v>
      </c>
      <c r="G98" s="203" t="s">
        <v>465</v>
      </c>
      <c r="H98" s="204">
        <v>62</v>
      </c>
      <c r="I98" s="204">
        <v>70</v>
      </c>
      <c r="J98" s="204" t="s">
        <v>1497</v>
      </c>
      <c r="K98" s="203" t="s">
        <v>1497</v>
      </c>
    </row>
    <row r="99" spans="1:11">
      <c r="A99" s="203">
        <v>2</v>
      </c>
      <c r="B99" s="203" t="s">
        <v>393</v>
      </c>
      <c r="C99" s="203" t="s">
        <v>1592</v>
      </c>
      <c r="D99" s="204">
        <v>71</v>
      </c>
      <c r="E99" s="203" t="s">
        <v>464</v>
      </c>
      <c r="F99" s="203" t="s">
        <v>1754</v>
      </c>
      <c r="G99" s="203" t="s">
        <v>465</v>
      </c>
      <c r="H99" s="204">
        <v>69.599999999999994</v>
      </c>
      <c r="I99" s="204">
        <v>72.400000000000006</v>
      </c>
      <c r="J99" s="204" t="s">
        <v>1497</v>
      </c>
      <c r="K99" s="203" t="s">
        <v>1497</v>
      </c>
    </row>
    <row r="100" spans="1:11">
      <c r="A100" s="203">
        <v>2</v>
      </c>
      <c r="B100" s="203" t="s">
        <v>394</v>
      </c>
      <c r="C100" s="203" t="s">
        <v>1592</v>
      </c>
      <c r="D100" s="204">
        <v>74</v>
      </c>
      <c r="E100" s="203" t="s">
        <v>464</v>
      </c>
      <c r="F100" s="203" t="s">
        <v>1754</v>
      </c>
      <c r="G100" s="203" t="s">
        <v>465</v>
      </c>
      <c r="H100" s="204">
        <v>71.400000000000006</v>
      </c>
      <c r="I100" s="204">
        <v>76.599999999999994</v>
      </c>
      <c r="J100" s="204" t="s">
        <v>1497</v>
      </c>
      <c r="K100" s="203" t="s">
        <v>1497</v>
      </c>
    </row>
    <row r="101" spans="1:11">
      <c r="A101" s="203">
        <v>2</v>
      </c>
      <c r="B101" s="203" t="s">
        <v>395</v>
      </c>
      <c r="C101" s="203" t="s">
        <v>1592</v>
      </c>
      <c r="D101" s="204">
        <v>70</v>
      </c>
      <c r="E101" s="203" t="s">
        <v>464</v>
      </c>
      <c r="F101" s="203" t="s">
        <v>1754</v>
      </c>
      <c r="G101" s="203" t="s">
        <v>465</v>
      </c>
      <c r="H101" s="204">
        <v>68.8</v>
      </c>
      <c r="I101" s="204">
        <v>71.2</v>
      </c>
      <c r="J101" s="204" t="s">
        <v>1497</v>
      </c>
      <c r="K101" s="203" t="s">
        <v>1497</v>
      </c>
    </row>
    <row r="102" spans="1:11">
      <c r="A102" s="203">
        <v>2</v>
      </c>
      <c r="B102" s="203" t="s">
        <v>396</v>
      </c>
      <c r="C102" s="203" t="s">
        <v>1592</v>
      </c>
      <c r="D102" s="204">
        <v>68</v>
      </c>
      <c r="E102" s="203" t="s">
        <v>464</v>
      </c>
      <c r="F102" s="203" t="s">
        <v>1754</v>
      </c>
      <c r="G102" s="203" t="s">
        <v>465</v>
      </c>
      <c r="H102" s="204">
        <v>65.2</v>
      </c>
      <c r="I102" s="204">
        <v>70.8</v>
      </c>
      <c r="J102" s="204" t="s">
        <v>1497</v>
      </c>
      <c r="K102" s="203" t="s">
        <v>1497</v>
      </c>
    </row>
    <row r="103" spans="1:11">
      <c r="A103" s="203">
        <v>2</v>
      </c>
      <c r="B103" s="203" t="s">
        <v>397</v>
      </c>
      <c r="C103" s="203" t="s">
        <v>1592</v>
      </c>
      <c r="D103" s="204">
        <v>68</v>
      </c>
      <c r="E103" s="203" t="s">
        <v>464</v>
      </c>
      <c r="F103" s="203" t="s">
        <v>1754</v>
      </c>
      <c r="G103" s="203" t="s">
        <v>465</v>
      </c>
      <c r="H103" s="204">
        <v>65.099999999999994</v>
      </c>
      <c r="I103" s="204">
        <v>70.900000000000006</v>
      </c>
      <c r="J103" s="204" t="s">
        <v>1497</v>
      </c>
      <c r="K103" s="203" t="s">
        <v>1497</v>
      </c>
    </row>
    <row r="104" spans="1:11">
      <c r="A104" s="203">
        <v>2</v>
      </c>
      <c r="B104" s="203" t="s">
        <v>398</v>
      </c>
      <c r="C104" s="203" t="s">
        <v>1592</v>
      </c>
      <c r="D104" s="204">
        <v>69</v>
      </c>
      <c r="E104" s="203" t="s">
        <v>464</v>
      </c>
      <c r="F104" s="203" t="s">
        <v>1754</v>
      </c>
      <c r="G104" s="203" t="s">
        <v>465</v>
      </c>
      <c r="H104" s="204">
        <v>65.900000000000006</v>
      </c>
      <c r="I104" s="204">
        <v>72.099999999999994</v>
      </c>
      <c r="J104" s="204" t="s">
        <v>1497</v>
      </c>
      <c r="K104" s="203" t="s">
        <v>1497</v>
      </c>
    </row>
    <row r="105" spans="1:11">
      <c r="A105" s="203">
        <v>2</v>
      </c>
      <c r="B105" s="203" t="s">
        <v>399</v>
      </c>
      <c r="C105" s="203" t="s">
        <v>1592</v>
      </c>
      <c r="D105" s="204">
        <v>70</v>
      </c>
      <c r="E105" s="203" t="s">
        <v>464</v>
      </c>
      <c r="F105" s="203" t="s">
        <v>1754</v>
      </c>
      <c r="G105" s="203" t="s">
        <v>465</v>
      </c>
      <c r="H105" s="204">
        <v>67.2</v>
      </c>
      <c r="I105" s="204">
        <v>72.8</v>
      </c>
      <c r="J105" s="204" t="s">
        <v>1497</v>
      </c>
      <c r="K105" s="203" t="s">
        <v>1497</v>
      </c>
    </row>
    <row r="106" spans="1:11">
      <c r="A106" s="203">
        <v>2</v>
      </c>
      <c r="B106" s="203" t="s">
        <v>400</v>
      </c>
      <c r="C106" s="203" t="s">
        <v>1592</v>
      </c>
      <c r="D106" s="204">
        <v>67</v>
      </c>
      <c r="E106" s="203" t="s">
        <v>464</v>
      </c>
      <c r="F106" s="203" t="s">
        <v>1754</v>
      </c>
      <c r="G106" s="203" t="s">
        <v>465</v>
      </c>
      <c r="H106" s="204">
        <v>64.099999999999994</v>
      </c>
      <c r="I106" s="204">
        <v>69.900000000000006</v>
      </c>
      <c r="J106" s="204" t="s">
        <v>1497</v>
      </c>
      <c r="K106" s="203" t="s">
        <v>1497</v>
      </c>
    </row>
    <row r="107" spans="1:11">
      <c r="A107" s="203">
        <v>2</v>
      </c>
      <c r="B107" s="203" t="s">
        <v>401</v>
      </c>
      <c r="C107" s="203" t="s">
        <v>1592</v>
      </c>
      <c r="D107" s="204">
        <v>69</v>
      </c>
      <c r="E107" s="203" t="s">
        <v>464</v>
      </c>
      <c r="F107" s="203" t="s">
        <v>1754</v>
      </c>
      <c r="G107" s="203" t="s">
        <v>465</v>
      </c>
      <c r="H107" s="204">
        <v>66</v>
      </c>
      <c r="I107" s="204">
        <v>72</v>
      </c>
      <c r="J107" s="204" t="s">
        <v>1497</v>
      </c>
      <c r="K107" s="203" t="s">
        <v>1497</v>
      </c>
    </row>
    <row r="108" spans="1:11">
      <c r="A108" s="203">
        <v>2</v>
      </c>
      <c r="B108" s="203" t="s">
        <v>402</v>
      </c>
      <c r="C108" s="203" t="s">
        <v>1592</v>
      </c>
      <c r="D108" s="204">
        <v>66</v>
      </c>
      <c r="E108" s="203" t="s">
        <v>464</v>
      </c>
      <c r="F108" s="203" t="s">
        <v>1754</v>
      </c>
      <c r="G108" s="203" t="s">
        <v>465</v>
      </c>
      <c r="H108" s="204">
        <v>61.9</v>
      </c>
      <c r="I108" s="204">
        <v>70.099999999999994</v>
      </c>
      <c r="J108" s="204" t="s">
        <v>1497</v>
      </c>
      <c r="K108" s="203" t="s">
        <v>1497</v>
      </c>
    </row>
    <row r="109" spans="1:11">
      <c r="A109" s="203">
        <v>2</v>
      </c>
      <c r="B109" s="203" t="s">
        <v>403</v>
      </c>
      <c r="C109" s="203" t="s">
        <v>1592</v>
      </c>
      <c r="D109" s="204">
        <v>69</v>
      </c>
      <c r="E109" s="203" t="s">
        <v>464</v>
      </c>
      <c r="F109" s="203" t="s">
        <v>1754</v>
      </c>
      <c r="G109" s="203" t="s">
        <v>465</v>
      </c>
      <c r="H109" s="204">
        <v>66.099999999999994</v>
      </c>
      <c r="I109" s="204">
        <v>71.900000000000006</v>
      </c>
      <c r="J109" s="204" t="s">
        <v>1497</v>
      </c>
      <c r="K109" s="203" t="s">
        <v>1497</v>
      </c>
    </row>
    <row r="110" spans="1:11">
      <c r="A110" s="203">
        <v>2</v>
      </c>
      <c r="B110" s="203" t="s">
        <v>404</v>
      </c>
      <c r="C110" s="203" t="s">
        <v>1592</v>
      </c>
      <c r="D110" s="204">
        <v>69</v>
      </c>
      <c r="E110" s="203" t="s">
        <v>464</v>
      </c>
      <c r="F110" s="203" t="s">
        <v>1754</v>
      </c>
      <c r="G110" s="203" t="s">
        <v>465</v>
      </c>
      <c r="H110" s="204">
        <v>66</v>
      </c>
      <c r="I110" s="204">
        <v>72</v>
      </c>
      <c r="J110" s="204" t="s">
        <v>1497</v>
      </c>
      <c r="K110" s="203" t="s">
        <v>1497</v>
      </c>
    </row>
    <row r="111" spans="1:11">
      <c r="A111" s="203">
        <v>2</v>
      </c>
      <c r="B111" s="203" t="s">
        <v>405</v>
      </c>
      <c r="C111" s="203" t="s">
        <v>1592</v>
      </c>
      <c r="D111" s="204">
        <v>70</v>
      </c>
      <c r="E111" s="203" t="s">
        <v>464</v>
      </c>
      <c r="F111" s="203" t="s">
        <v>1754</v>
      </c>
      <c r="G111" s="203" t="s">
        <v>465</v>
      </c>
      <c r="H111" s="204">
        <v>69.5</v>
      </c>
      <c r="I111" s="204">
        <v>70.5</v>
      </c>
      <c r="J111" s="204" t="s">
        <v>1497</v>
      </c>
      <c r="K111" s="203" t="s">
        <v>1497</v>
      </c>
    </row>
    <row r="112" spans="1:11">
      <c r="A112" s="203">
        <v>3</v>
      </c>
      <c r="B112" s="203" t="s">
        <v>384</v>
      </c>
      <c r="C112" s="203" t="s">
        <v>1593</v>
      </c>
      <c r="D112" s="204">
        <v>23</v>
      </c>
      <c r="E112" s="203" t="s">
        <v>464</v>
      </c>
      <c r="F112" s="203" t="s">
        <v>1754</v>
      </c>
      <c r="G112" s="203" t="s">
        <v>465</v>
      </c>
      <c r="H112" s="204">
        <v>21.7</v>
      </c>
      <c r="I112" s="204">
        <v>24.3</v>
      </c>
      <c r="J112" s="204" t="s">
        <v>1497</v>
      </c>
      <c r="K112" s="203" t="s">
        <v>1497</v>
      </c>
    </row>
    <row r="113" spans="1:11">
      <c r="A113" s="203">
        <v>3</v>
      </c>
      <c r="B113" s="203" t="s">
        <v>385</v>
      </c>
      <c r="C113" s="203" t="s">
        <v>1593</v>
      </c>
      <c r="D113" s="204">
        <v>20</v>
      </c>
      <c r="E113" s="203" t="s">
        <v>464</v>
      </c>
      <c r="F113" s="203" t="s">
        <v>1754</v>
      </c>
      <c r="G113" s="203" t="s">
        <v>465</v>
      </c>
      <c r="H113" s="204">
        <v>17</v>
      </c>
      <c r="I113" s="204">
        <v>23</v>
      </c>
      <c r="J113" s="204" t="s">
        <v>1497</v>
      </c>
      <c r="K113" s="203" t="s">
        <v>1497</v>
      </c>
    </row>
    <row r="114" spans="1:11">
      <c r="A114" s="203">
        <v>3</v>
      </c>
      <c r="B114" s="203" t="s">
        <v>386</v>
      </c>
      <c r="C114" s="203" t="s">
        <v>1593</v>
      </c>
      <c r="D114" s="204">
        <v>20</v>
      </c>
      <c r="E114" s="203" t="s">
        <v>464</v>
      </c>
      <c r="F114" s="203" t="s">
        <v>1754</v>
      </c>
      <c r="G114" s="203" t="s">
        <v>465</v>
      </c>
      <c r="H114" s="204">
        <v>16.7</v>
      </c>
      <c r="I114" s="204">
        <v>23.3</v>
      </c>
      <c r="J114" s="204" t="s">
        <v>1497</v>
      </c>
      <c r="K114" s="203" t="s">
        <v>1497</v>
      </c>
    </row>
    <row r="115" spans="1:11">
      <c r="A115" s="203">
        <v>3</v>
      </c>
      <c r="B115" s="203" t="s">
        <v>387</v>
      </c>
      <c r="C115" s="203" t="s">
        <v>1593</v>
      </c>
      <c r="D115" s="204">
        <v>20</v>
      </c>
      <c r="E115" s="203" t="s">
        <v>464</v>
      </c>
      <c r="F115" s="203" t="s">
        <v>1754</v>
      </c>
      <c r="G115" s="203" t="s">
        <v>465</v>
      </c>
      <c r="H115" s="204">
        <v>17.3</v>
      </c>
      <c r="I115" s="204">
        <v>22.7</v>
      </c>
      <c r="J115" s="204" t="s">
        <v>1497</v>
      </c>
      <c r="K115" s="203" t="s">
        <v>1497</v>
      </c>
    </row>
    <row r="116" spans="1:11">
      <c r="A116" s="203">
        <v>3</v>
      </c>
      <c r="B116" s="203" t="s">
        <v>388</v>
      </c>
      <c r="C116" s="203" t="s">
        <v>1593</v>
      </c>
      <c r="D116" s="204">
        <v>19</v>
      </c>
      <c r="E116" s="203" t="s">
        <v>464</v>
      </c>
      <c r="F116" s="203" t="s">
        <v>1754</v>
      </c>
      <c r="G116" s="203" t="s">
        <v>465</v>
      </c>
      <c r="H116" s="204">
        <v>16</v>
      </c>
      <c r="I116" s="204">
        <v>22</v>
      </c>
      <c r="J116" s="204" t="s">
        <v>1497</v>
      </c>
      <c r="K116" s="203" t="s">
        <v>1497</v>
      </c>
    </row>
    <row r="117" spans="1:11">
      <c r="A117" s="203">
        <v>3</v>
      </c>
      <c r="B117" s="203" t="s">
        <v>389</v>
      </c>
      <c r="C117" s="203" t="s">
        <v>1593</v>
      </c>
      <c r="D117" s="204">
        <v>18</v>
      </c>
      <c r="E117" s="203" t="s">
        <v>464</v>
      </c>
      <c r="F117" s="203" t="s">
        <v>1754</v>
      </c>
      <c r="G117" s="203" t="s">
        <v>465</v>
      </c>
      <c r="H117" s="204">
        <v>14.1</v>
      </c>
      <c r="I117" s="204">
        <v>21.9</v>
      </c>
      <c r="J117" s="204" t="s">
        <v>1497</v>
      </c>
      <c r="K117" s="203" t="s">
        <v>1497</v>
      </c>
    </row>
    <row r="118" spans="1:11">
      <c r="A118" s="203">
        <v>3</v>
      </c>
      <c r="B118" s="203" t="s">
        <v>390</v>
      </c>
      <c r="C118" s="203" t="s">
        <v>1593</v>
      </c>
      <c r="D118" s="204">
        <v>17</v>
      </c>
      <c r="E118" s="203" t="s">
        <v>464</v>
      </c>
      <c r="F118" s="203" t="s">
        <v>1754</v>
      </c>
      <c r="G118" s="203" t="s">
        <v>465</v>
      </c>
      <c r="H118" s="204">
        <v>13.6</v>
      </c>
      <c r="I118" s="204">
        <v>20.399999999999999</v>
      </c>
      <c r="J118" s="204" t="s">
        <v>1497</v>
      </c>
      <c r="K118" s="203" t="s">
        <v>1497</v>
      </c>
    </row>
    <row r="119" spans="1:11">
      <c r="A119" s="203">
        <v>3</v>
      </c>
      <c r="B119" s="203" t="s">
        <v>391</v>
      </c>
      <c r="C119" s="203" t="s">
        <v>1593</v>
      </c>
      <c r="D119" s="204">
        <v>31</v>
      </c>
      <c r="E119" s="203" t="s">
        <v>464</v>
      </c>
      <c r="F119" s="203" t="s">
        <v>1754</v>
      </c>
      <c r="G119" s="203" t="s">
        <v>465</v>
      </c>
      <c r="H119" s="204">
        <v>26.5</v>
      </c>
      <c r="I119" s="204">
        <v>35.5</v>
      </c>
      <c r="J119" s="204" t="s">
        <v>1497</v>
      </c>
      <c r="K119" s="203" t="s">
        <v>1497</v>
      </c>
    </row>
    <row r="120" spans="1:11">
      <c r="A120" s="203">
        <v>3</v>
      </c>
      <c r="B120" s="203" t="s">
        <v>392</v>
      </c>
      <c r="C120" s="203" t="s">
        <v>1593</v>
      </c>
      <c r="D120" s="204">
        <v>16</v>
      </c>
      <c r="E120" s="203" t="s">
        <v>464</v>
      </c>
      <c r="F120" s="203" t="s">
        <v>1754</v>
      </c>
      <c r="G120" s="203" t="s">
        <v>465</v>
      </c>
      <c r="H120" s="204">
        <v>11.9</v>
      </c>
      <c r="I120" s="204">
        <v>20.100000000000001</v>
      </c>
      <c r="J120" s="204" t="s">
        <v>1497</v>
      </c>
      <c r="K120" s="203" t="s">
        <v>1497</v>
      </c>
    </row>
    <row r="121" spans="1:11">
      <c r="A121" s="203">
        <v>3</v>
      </c>
      <c r="B121" s="203" t="s">
        <v>393</v>
      </c>
      <c r="C121" s="203" t="s">
        <v>1593</v>
      </c>
      <c r="D121" s="204">
        <v>20</v>
      </c>
      <c r="E121" s="203" t="s">
        <v>464</v>
      </c>
      <c r="F121" s="203" t="s">
        <v>1754</v>
      </c>
      <c r="G121" s="203" t="s">
        <v>465</v>
      </c>
      <c r="H121" s="204">
        <v>18.399999999999999</v>
      </c>
      <c r="I121" s="204">
        <v>21.6</v>
      </c>
      <c r="J121" s="204" t="s">
        <v>1497</v>
      </c>
      <c r="K121" s="203" t="s">
        <v>1497</v>
      </c>
    </row>
    <row r="122" spans="1:11">
      <c r="A122" s="203">
        <v>3</v>
      </c>
      <c r="B122" s="203" t="s">
        <v>394</v>
      </c>
      <c r="C122" s="203" t="s">
        <v>1593</v>
      </c>
      <c r="D122" s="204">
        <v>20</v>
      </c>
      <c r="E122" s="203" t="s">
        <v>464</v>
      </c>
      <c r="F122" s="203" t="s">
        <v>1754</v>
      </c>
      <c r="G122" s="203" t="s">
        <v>465</v>
      </c>
      <c r="H122" s="204">
        <v>16.899999999999999</v>
      </c>
      <c r="I122" s="204">
        <v>23.1</v>
      </c>
      <c r="J122" s="204" t="s">
        <v>1497</v>
      </c>
      <c r="K122" s="203" t="s">
        <v>1497</v>
      </c>
    </row>
    <row r="123" spans="1:11">
      <c r="A123" s="203">
        <v>3</v>
      </c>
      <c r="B123" s="203" t="s">
        <v>395</v>
      </c>
      <c r="C123" s="203" t="s">
        <v>1593</v>
      </c>
      <c r="D123" s="204">
        <v>20</v>
      </c>
      <c r="E123" s="203" t="s">
        <v>464</v>
      </c>
      <c r="F123" s="203" t="s">
        <v>1754</v>
      </c>
      <c r="G123" s="203" t="s">
        <v>465</v>
      </c>
      <c r="H123" s="204">
        <v>18.600000000000001</v>
      </c>
      <c r="I123" s="204">
        <v>21.4</v>
      </c>
      <c r="J123" s="204" t="s">
        <v>1497</v>
      </c>
      <c r="K123" s="203" t="s">
        <v>1497</v>
      </c>
    </row>
    <row r="124" spans="1:11">
      <c r="A124" s="203">
        <v>3</v>
      </c>
      <c r="B124" s="203" t="s">
        <v>396</v>
      </c>
      <c r="C124" s="203" t="s">
        <v>1593</v>
      </c>
      <c r="D124" s="204">
        <v>15</v>
      </c>
      <c r="E124" s="203" t="s">
        <v>464</v>
      </c>
      <c r="F124" s="203" t="s">
        <v>1754</v>
      </c>
      <c r="G124" s="203" t="s">
        <v>465</v>
      </c>
      <c r="H124" s="204">
        <v>12.1</v>
      </c>
      <c r="I124" s="204">
        <v>17.899999999999999</v>
      </c>
      <c r="J124" s="204" t="s">
        <v>1497</v>
      </c>
      <c r="K124" s="203" t="s">
        <v>1497</v>
      </c>
    </row>
    <row r="125" spans="1:11">
      <c r="A125" s="203">
        <v>3</v>
      </c>
      <c r="B125" s="203" t="s">
        <v>397</v>
      </c>
      <c r="C125" s="203" t="s">
        <v>1593</v>
      </c>
      <c r="D125" s="204">
        <v>17</v>
      </c>
      <c r="E125" s="203" t="s">
        <v>464</v>
      </c>
      <c r="F125" s="203" t="s">
        <v>1754</v>
      </c>
      <c r="G125" s="203" t="s">
        <v>465</v>
      </c>
      <c r="H125" s="204">
        <v>13.9</v>
      </c>
      <c r="I125" s="204">
        <v>20.100000000000001</v>
      </c>
      <c r="J125" s="204" t="s">
        <v>1497</v>
      </c>
      <c r="K125" s="203" t="s">
        <v>1497</v>
      </c>
    </row>
    <row r="126" spans="1:11">
      <c r="A126" s="203">
        <v>3</v>
      </c>
      <c r="B126" s="203" t="s">
        <v>398</v>
      </c>
      <c r="C126" s="203" t="s">
        <v>1593</v>
      </c>
      <c r="D126" s="204">
        <v>20</v>
      </c>
      <c r="E126" s="203" t="s">
        <v>464</v>
      </c>
      <c r="F126" s="203" t="s">
        <v>1754</v>
      </c>
      <c r="G126" s="203" t="s">
        <v>465</v>
      </c>
      <c r="H126" s="204">
        <v>16.399999999999999</v>
      </c>
      <c r="I126" s="204">
        <v>23.6</v>
      </c>
      <c r="J126" s="204" t="s">
        <v>1497</v>
      </c>
      <c r="K126" s="203" t="s">
        <v>1497</v>
      </c>
    </row>
    <row r="127" spans="1:11">
      <c r="A127" s="203">
        <v>3</v>
      </c>
      <c r="B127" s="203" t="s">
        <v>399</v>
      </c>
      <c r="C127" s="203" t="s">
        <v>1593</v>
      </c>
      <c r="D127" s="204">
        <v>23</v>
      </c>
      <c r="E127" s="203" t="s">
        <v>464</v>
      </c>
      <c r="F127" s="203" t="s">
        <v>1754</v>
      </c>
      <c r="G127" s="203" t="s">
        <v>465</v>
      </c>
      <c r="H127" s="204">
        <v>19.600000000000001</v>
      </c>
      <c r="I127" s="204">
        <v>26.4</v>
      </c>
      <c r="J127" s="204" t="s">
        <v>1497</v>
      </c>
      <c r="K127" s="203" t="s">
        <v>1497</v>
      </c>
    </row>
    <row r="128" spans="1:11">
      <c r="A128" s="203">
        <v>3</v>
      </c>
      <c r="B128" s="203" t="s">
        <v>400</v>
      </c>
      <c r="C128" s="203" t="s">
        <v>1593</v>
      </c>
      <c r="D128" s="204">
        <v>24</v>
      </c>
      <c r="E128" s="203" t="s">
        <v>464</v>
      </c>
      <c r="F128" s="203" t="s">
        <v>1754</v>
      </c>
      <c r="G128" s="203" t="s">
        <v>465</v>
      </c>
      <c r="H128" s="204">
        <v>20.399999999999999</v>
      </c>
      <c r="I128" s="204">
        <v>27.6</v>
      </c>
      <c r="J128" s="204" t="s">
        <v>1497</v>
      </c>
      <c r="K128" s="203" t="s">
        <v>1497</v>
      </c>
    </row>
    <row r="129" spans="1:11">
      <c r="A129" s="203">
        <v>3</v>
      </c>
      <c r="B129" s="203" t="s">
        <v>401</v>
      </c>
      <c r="C129" s="203" t="s">
        <v>1593</v>
      </c>
      <c r="D129" s="204">
        <v>21</v>
      </c>
      <c r="E129" s="203" t="s">
        <v>464</v>
      </c>
      <c r="F129" s="203" t="s">
        <v>1754</v>
      </c>
      <c r="G129" s="203" t="s">
        <v>465</v>
      </c>
      <c r="H129" s="204">
        <v>17.399999999999999</v>
      </c>
      <c r="I129" s="204">
        <v>24.6</v>
      </c>
      <c r="J129" s="204" t="s">
        <v>1497</v>
      </c>
      <c r="K129" s="203" t="s">
        <v>1497</v>
      </c>
    </row>
    <row r="130" spans="1:11">
      <c r="A130" s="203">
        <v>3</v>
      </c>
      <c r="B130" s="203" t="s">
        <v>402</v>
      </c>
      <c r="C130" s="203" t="s">
        <v>1593</v>
      </c>
      <c r="D130" s="204">
        <v>16</v>
      </c>
      <c r="E130" s="203" t="s">
        <v>464</v>
      </c>
      <c r="F130" s="203" t="s">
        <v>1754</v>
      </c>
      <c r="G130" s="203" t="s">
        <v>465</v>
      </c>
      <c r="H130" s="204">
        <v>11.8</v>
      </c>
      <c r="I130" s="204">
        <v>20.2</v>
      </c>
      <c r="J130" s="204" t="s">
        <v>1497</v>
      </c>
      <c r="K130" s="203" t="s">
        <v>1497</v>
      </c>
    </row>
    <row r="131" spans="1:11">
      <c r="A131" s="203">
        <v>3</v>
      </c>
      <c r="B131" s="203" t="s">
        <v>403</v>
      </c>
      <c r="C131" s="203" t="s">
        <v>1593</v>
      </c>
      <c r="D131" s="204">
        <v>24</v>
      </c>
      <c r="E131" s="203" t="s">
        <v>464</v>
      </c>
      <c r="F131" s="203" t="s">
        <v>1754</v>
      </c>
      <c r="G131" s="203" t="s">
        <v>465</v>
      </c>
      <c r="H131" s="204">
        <v>20.3</v>
      </c>
      <c r="I131" s="204">
        <v>27.7</v>
      </c>
      <c r="J131" s="204" t="s">
        <v>1497</v>
      </c>
      <c r="K131" s="203" t="s">
        <v>1497</v>
      </c>
    </row>
    <row r="132" spans="1:11">
      <c r="A132" s="203">
        <v>3</v>
      </c>
      <c r="B132" s="203" t="s">
        <v>404</v>
      </c>
      <c r="C132" s="203" t="s">
        <v>1593</v>
      </c>
      <c r="D132" s="204">
        <v>18</v>
      </c>
      <c r="E132" s="203" t="s">
        <v>464</v>
      </c>
      <c r="F132" s="203" t="s">
        <v>1754</v>
      </c>
      <c r="G132" s="203" t="s">
        <v>465</v>
      </c>
      <c r="H132" s="204">
        <v>14.6</v>
      </c>
      <c r="I132" s="204">
        <v>21.4</v>
      </c>
      <c r="J132" s="204" t="s">
        <v>1497</v>
      </c>
      <c r="K132" s="203" t="s">
        <v>1497</v>
      </c>
    </row>
    <row r="133" spans="1:11">
      <c r="A133" s="203">
        <v>3</v>
      </c>
      <c r="B133" s="203" t="s">
        <v>405</v>
      </c>
      <c r="C133" s="203" t="s">
        <v>1593</v>
      </c>
      <c r="D133" s="204">
        <v>20</v>
      </c>
      <c r="E133" s="203" t="s">
        <v>464</v>
      </c>
      <c r="F133" s="203" t="s">
        <v>1754</v>
      </c>
      <c r="G133" s="203" t="s">
        <v>465</v>
      </c>
      <c r="H133" s="204">
        <v>19.399999999999999</v>
      </c>
      <c r="I133" s="204">
        <v>20.6</v>
      </c>
      <c r="J133" s="204" t="s">
        <v>1497</v>
      </c>
      <c r="K133" s="203" t="s">
        <v>1497</v>
      </c>
    </row>
    <row r="134" spans="1:11">
      <c r="A134" s="203">
        <v>3</v>
      </c>
      <c r="B134" s="203" t="s">
        <v>384</v>
      </c>
      <c r="C134" s="203" t="s">
        <v>1594</v>
      </c>
      <c r="D134" s="204">
        <v>17</v>
      </c>
      <c r="E134" s="203" t="s">
        <v>464</v>
      </c>
      <c r="F134" s="203" t="s">
        <v>1754</v>
      </c>
      <c r="G134" s="203" t="s">
        <v>465</v>
      </c>
      <c r="H134" s="204">
        <v>15.6</v>
      </c>
      <c r="I134" s="204">
        <v>18.399999999999999</v>
      </c>
      <c r="J134" s="204" t="s">
        <v>1497</v>
      </c>
      <c r="K134" s="203" t="s">
        <v>1497</v>
      </c>
    </row>
    <row r="135" spans="1:11">
      <c r="A135" s="203">
        <v>3</v>
      </c>
      <c r="B135" s="203" t="s">
        <v>385</v>
      </c>
      <c r="C135" s="203" t="s">
        <v>1594</v>
      </c>
      <c r="D135" s="204">
        <v>16</v>
      </c>
      <c r="E135" s="203" t="s">
        <v>464</v>
      </c>
      <c r="F135" s="203" t="s">
        <v>1754</v>
      </c>
      <c r="G135" s="203" t="s">
        <v>465</v>
      </c>
      <c r="H135" s="204">
        <v>12.9</v>
      </c>
      <c r="I135" s="204">
        <v>19.100000000000001</v>
      </c>
      <c r="J135" s="204" t="s">
        <v>1497</v>
      </c>
      <c r="K135" s="203" t="s">
        <v>1497</v>
      </c>
    </row>
    <row r="136" spans="1:11">
      <c r="A136" s="203">
        <v>3</v>
      </c>
      <c r="B136" s="203" t="s">
        <v>386</v>
      </c>
      <c r="C136" s="203" t="s">
        <v>1594</v>
      </c>
      <c r="D136" s="204">
        <v>13</v>
      </c>
      <c r="E136" s="203" t="s">
        <v>464</v>
      </c>
      <c r="F136" s="203" t="s">
        <v>1754</v>
      </c>
      <c r="G136" s="203" t="s">
        <v>465</v>
      </c>
      <c r="H136" s="204">
        <v>9.8000000000000007</v>
      </c>
      <c r="I136" s="204">
        <v>16.2</v>
      </c>
      <c r="J136" s="204" t="s">
        <v>1497</v>
      </c>
      <c r="K136" s="203" t="s">
        <v>1497</v>
      </c>
    </row>
    <row r="137" spans="1:11">
      <c r="A137" s="203">
        <v>3</v>
      </c>
      <c r="B137" s="203" t="s">
        <v>387</v>
      </c>
      <c r="C137" s="203" t="s">
        <v>1594</v>
      </c>
      <c r="D137" s="204">
        <v>15</v>
      </c>
      <c r="E137" s="203" t="s">
        <v>464</v>
      </c>
      <c r="F137" s="203" t="s">
        <v>1754</v>
      </c>
      <c r="G137" s="203" t="s">
        <v>465</v>
      </c>
      <c r="H137" s="204">
        <v>12.4</v>
      </c>
      <c r="I137" s="204">
        <v>17.600000000000001</v>
      </c>
      <c r="J137" s="204" t="s">
        <v>1497</v>
      </c>
      <c r="K137" s="203" t="s">
        <v>1497</v>
      </c>
    </row>
    <row r="138" spans="1:11">
      <c r="A138" s="203">
        <v>3</v>
      </c>
      <c r="B138" s="203" t="s">
        <v>388</v>
      </c>
      <c r="C138" s="203" t="s">
        <v>1594</v>
      </c>
      <c r="D138" s="204">
        <v>14</v>
      </c>
      <c r="E138" s="203" t="s">
        <v>464</v>
      </c>
      <c r="F138" s="203" t="s">
        <v>1754</v>
      </c>
      <c r="G138" s="203" t="s">
        <v>465</v>
      </c>
      <c r="H138" s="204">
        <v>11.1</v>
      </c>
      <c r="I138" s="204">
        <v>16.899999999999999</v>
      </c>
      <c r="J138" s="204" t="s">
        <v>1497</v>
      </c>
      <c r="K138" s="203" t="s">
        <v>1497</v>
      </c>
    </row>
    <row r="139" spans="1:11">
      <c r="A139" s="203">
        <v>3</v>
      </c>
      <c r="B139" s="203" t="s">
        <v>389</v>
      </c>
      <c r="C139" s="203" t="s">
        <v>1594</v>
      </c>
      <c r="D139" s="204">
        <v>12</v>
      </c>
      <c r="E139" s="203" t="s">
        <v>464</v>
      </c>
      <c r="F139" s="203" t="s">
        <v>1754</v>
      </c>
      <c r="G139" s="203" t="s">
        <v>465</v>
      </c>
      <c r="H139" s="204">
        <v>8.1999999999999993</v>
      </c>
      <c r="I139" s="204">
        <v>15.8</v>
      </c>
      <c r="J139" s="204" t="s">
        <v>1497</v>
      </c>
      <c r="K139" s="203" t="s">
        <v>1497</v>
      </c>
    </row>
    <row r="140" spans="1:11">
      <c r="A140" s="203">
        <v>3</v>
      </c>
      <c r="B140" s="203" t="s">
        <v>390</v>
      </c>
      <c r="C140" s="203" t="s">
        <v>1594</v>
      </c>
      <c r="D140" s="204">
        <v>11</v>
      </c>
      <c r="E140" s="203" t="s">
        <v>464</v>
      </c>
      <c r="F140" s="203" t="s">
        <v>1754</v>
      </c>
      <c r="G140" s="203" t="s">
        <v>465</v>
      </c>
      <c r="H140" s="204">
        <v>8.1</v>
      </c>
      <c r="I140" s="204">
        <v>13.9</v>
      </c>
      <c r="J140" s="204" t="s">
        <v>1497</v>
      </c>
      <c r="K140" s="203" t="s">
        <v>1497</v>
      </c>
    </row>
    <row r="141" spans="1:11">
      <c r="A141" s="203">
        <v>3</v>
      </c>
      <c r="B141" s="203" t="s">
        <v>391</v>
      </c>
      <c r="C141" s="203" t="s">
        <v>1594</v>
      </c>
      <c r="D141" s="204">
        <v>15</v>
      </c>
      <c r="E141" s="203" t="s">
        <v>464</v>
      </c>
      <c r="F141" s="203" t="s">
        <v>1754</v>
      </c>
      <c r="G141" s="203" t="s">
        <v>465</v>
      </c>
      <c r="H141" s="204">
        <v>11.4</v>
      </c>
      <c r="I141" s="204">
        <v>18.600000000000001</v>
      </c>
      <c r="J141" s="204" t="s">
        <v>1497</v>
      </c>
      <c r="K141" s="203" t="s">
        <v>1497</v>
      </c>
    </row>
    <row r="142" spans="1:11">
      <c r="A142" s="203">
        <v>3</v>
      </c>
      <c r="B142" s="203" t="s">
        <v>392</v>
      </c>
      <c r="C142" s="203" t="s">
        <v>1594</v>
      </c>
      <c r="D142" s="204">
        <v>14</v>
      </c>
      <c r="E142" s="203" t="s">
        <v>464</v>
      </c>
      <c r="F142" s="203" t="s">
        <v>1754</v>
      </c>
      <c r="G142" s="203" t="s">
        <v>465</v>
      </c>
      <c r="H142" s="204">
        <v>9.6</v>
      </c>
      <c r="I142" s="204">
        <v>18.399999999999999</v>
      </c>
      <c r="J142" s="204" t="s">
        <v>1497</v>
      </c>
      <c r="K142" s="203" t="s">
        <v>1497</v>
      </c>
    </row>
    <row r="143" spans="1:11">
      <c r="A143" s="203">
        <v>3</v>
      </c>
      <c r="B143" s="203" t="s">
        <v>393</v>
      </c>
      <c r="C143" s="203" t="s">
        <v>1594</v>
      </c>
      <c r="D143" s="204">
        <v>14</v>
      </c>
      <c r="E143" s="203" t="s">
        <v>464</v>
      </c>
      <c r="F143" s="203" t="s">
        <v>1754</v>
      </c>
      <c r="G143" s="203" t="s">
        <v>465</v>
      </c>
      <c r="H143" s="204">
        <v>12.5</v>
      </c>
      <c r="I143" s="204">
        <v>15.5</v>
      </c>
      <c r="J143" s="204" t="s">
        <v>1497</v>
      </c>
      <c r="K143" s="203" t="s">
        <v>1497</v>
      </c>
    </row>
    <row r="144" spans="1:11">
      <c r="A144" s="203">
        <v>3</v>
      </c>
      <c r="B144" s="203" t="s">
        <v>394</v>
      </c>
      <c r="C144" s="203" t="s">
        <v>1594</v>
      </c>
      <c r="D144" s="204">
        <v>15</v>
      </c>
      <c r="E144" s="203" t="s">
        <v>464</v>
      </c>
      <c r="F144" s="203" t="s">
        <v>1754</v>
      </c>
      <c r="G144" s="203" t="s">
        <v>465</v>
      </c>
      <c r="H144" s="204">
        <v>11.8</v>
      </c>
      <c r="I144" s="204">
        <v>18.2</v>
      </c>
      <c r="J144" s="204" t="s">
        <v>1497</v>
      </c>
      <c r="K144" s="203" t="s">
        <v>1497</v>
      </c>
    </row>
    <row r="145" spans="1:11">
      <c r="A145" s="203">
        <v>3</v>
      </c>
      <c r="B145" s="203" t="s">
        <v>395</v>
      </c>
      <c r="C145" s="203" t="s">
        <v>1594</v>
      </c>
      <c r="D145" s="204">
        <v>15</v>
      </c>
      <c r="E145" s="203" t="s">
        <v>464</v>
      </c>
      <c r="F145" s="203" t="s">
        <v>1754</v>
      </c>
      <c r="G145" s="203" t="s">
        <v>465</v>
      </c>
      <c r="H145" s="204">
        <v>13.6</v>
      </c>
      <c r="I145" s="204">
        <v>16.399999999999999</v>
      </c>
      <c r="J145" s="204" t="s">
        <v>1497</v>
      </c>
      <c r="K145" s="203" t="s">
        <v>1497</v>
      </c>
    </row>
    <row r="146" spans="1:11">
      <c r="A146" s="203">
        <v>3</v>
      </c>
      <c r="B146" s="203" t="s">
        <v>396</v>
      </c>
      <c r="C146" s="203" t="s">
        <v>1594</v>
      </c>
      <c r="D146" s="204">
        <v>13</v>
      </c>
      <c r="E146" s="203" t="s">
        <v>464</v>
      </c>
      <c r="F146" s="203" t="s">
        <v>1754</v>
      </c>
      <c r="G146" s="203" t="s">
        <v>465</v>
      </c>
      <c r="H146" s="204">
        <v>10</v>
      </c>
      <c r="I146" s="204">
        <v>16</v>
      </c>
      <c r="J146" s="204" t="s">
        <v>1497</v>
      </c>
      <c r="K146" s="203" t="s">
        <v>1497</v>
      </c>
    </row>
    <row r="147" spans="1:11">
      <c r="A147" s="203">
        <v>3</v>
      </c>
      <c r="B147" s="203" t="s">
        <v>397</v>
      </c>
      <c r="C147" s="203" t="s">
        <v>1594</v>
      </c>
      <c r="D147" s="204">
        <v>13</v>
      </c>
      <c r="E147" s="203" t="s">
        <v>464</v>
      </c>
      <c r="F147" s="203" t="s">
        <v>1754</v>
      </c>
      <c r="G147" s="203" t="s">
        <v>465</v>
      </c>
      <c r="H147" s="204">
        <v>9.6999999999999993</v>
      </c>
      <c r="I147" s="204">
        <v>16.3</v>
      </c>
      <c r="J147" s="204" t="s">
        <v>1497</v>
      </c>
      <c r="K147" s="203" t="s">
        <v>1497</v>
      </c>
    </row>
    <row r="148" spans="1:11">
      <c r="A148" s="203">
        <v>3</v>
      </c>
      <c r="B148" s="203" t="s">
        <v>398</v>
      </c>
      <c r="C148" s="203" t="s">
        <v>1594</v>
      </c>
      <c r="D148" s="204">
        <v>18</v>
      </c>
      <c r="E148" s="203" t="s">
        <v>464</v>
      </c>
      <c r="F148" s="203" t="s">
        <v>1754</v>
      </c>
      <c r="G148" s="203" t="s">
        <v>465</v>
      </c>
      <c r="H148" s="204">
        <v>14.3</v>
      </c>
      <c r="I148" s="204">
        <v>21.7</v>
      </c>
      <c r="J148" s="204" t="s">
        <v>1497</v>
      </c>
      <c r="K148" s="203" t="s">
        <v>1497</v>
      </c>
    </row>
    <row r="149" spans="1:11">
      <c r="A149" s="203">
        <v>3</v>
      </c>
      <c r="B149" s="203" t="s">
        <v>399</v>
      </c>
      <c r="C149" s="203" t="s">
        <v>1594</v>
      </c>
      <c r="D149" s="204">
        <v>13</v>
      </c>
      <c r="E149" s="203" t="s">
        <v>464</v>
      </c>
      <c r="F149" s="203" t="s">
        <v>1754</v>
      </c>
      <c r="G149" s="203" t="s">
        <v>465</v>
      </c>
      <c r="H149" s="204">
        <v>9.9</v>
      </c>
      <c r="I149" s="204">
        <v>16.100000000000001</v>
      </c>
      <c r="J149" s="204" t="s">
        <v>1497</v>
      </c>
      <c r="K149" s="203" t="s">
        <v>1497</v>
      </c>
    </row>
    <row r="150" spans="1:11">
      <c r="A150" s="203">
        <v>3</v>
      </c>
      <c r="B150" s="203" t="s">
        <v>400</v>
      </c>
      <c r="C150" s="203" t="s">
        <v>1594</v>
      </c>
      <c r="D150" s="204">
        <v>15</v>
      </c>
      <c r="E150" s="203" t="s">
        <v>464</v>
      </c>
      <c r="F150" s="203" t="s">
        <v>1754</v>
      </c>
      <c r="G150" s="203" t="s">
        <v>465</v>
      </c>
      <c r="H150" s="204">
        <v>11.8</v>
      </c>
      <c r="I150" s="204">
        <v>18.2</v>
      </c>
      <c r="J150" s="204" t="s">
        <v>1497</v>
      </c>
      <c r="K150" s="203" t="s">
        <v>1497</v>
      </c>
    </row>
    <row r="151" spans="1:11">
      <c r="A151" s="203">
        <v>3</v>
      </c>
      <c r="B151" s="203" t="s">
        <v>401</v>
      </c>
      <c r="C151" s="203" t="s">
        <v>1594</v>
      </c>
      <c r="D151" s="204">
        <v>11</v>
      </c>
      <c r="E151" s="203" t="s">
        <v>464</v>
      </c>
      <c r="F151" s="203" t="s">
        <v>1754</v>
      </c>
      <c r="G151" s="203" t="s">
        <v>465</v>
      </c>
      <c r="H151" s="204">
        <v>8</v>
      </c>
      <c r="I151" s="204">
        <v>14</v>
      </c>
      <c r="J151" s="204" t="s">
        <v>1497</v>
      </c>
      <c r="K151" s="203" t="s">
        <v>1497</v>
      </c>
    </row>
    <row r="152" spans="1:11">
      <c r="A152" s="203">
        <v>3</v>
      </c>
      <c r="B152" s="203" t="s">
        <v>402</v>
      </c>
      <c r="C152" s="203" t="s">
        <v>1594</v>
      </c>
      <c r="D152" s="204">
        <v>15</v>
      </c>
      <c r="E152" s="203" t="s">
        <v>464</v>
      </c>
      <c r="F152" s="203" t="s">
        <v>1754</v>
      </c>
      <c r="G152" s="203" t="s">
        <v>465</v>
      </c>
      <c r="H152" s="204">
        <v>10.3</v>
      </c>
      <c r="I152" s="204">
        <v>19.7</v>
      </c>
      <c r="J152" s="204" t="s">
        <v>1497</v>
      </c>
      <c r="K152" s="203" t="s">
        <v>1497</v>
      </c>
    </row>
    <row r="153" spans="1:11">
      <c r="A153" s="203">
        <v>3</v>
      </c>
      <c r="B153" s="203" t="s">
        <v>403</v>
      </c>
      <c r="C153" s="203" t="s">
        <v>1594</v>
      </c>
      <c r="D153" s="204">
        <v>10</v>
      </c>
      <c r="E153" s="203" t="s">
        <v>464</v>
      </c>
      <c r="F153" s="203" t="s">
        <v>1754</v>
      </c>
      <c r="G153" s="203" t="s">
        <v>465</v>
      </c>
      <c r="H153" s="204">
        <v>7.3</v>
      </c>
      <c r="I153" s="204">
        <v>12.7</v>
      </c>
      <c r="J153" s="204" t="s">
        <v>1497</v>
      </c>
      <c r="K153" s="203" t="s">
        <v>1497</v>
      </c>
    </row>
    <row r="154" spans="1:11">
      <c r="A154" s="203">
        <v>3</v>
      </c>
      <c r="B154" s="203" t="s">
        <v>404</v>
      </c>
      <c r="C154" s="203" t="s">
        <v>1594</v>
      </c>
      <c r="D154" s="204">
        <v>12</v>
      </c>
      <c r="E154" s="203" t="s">
        <v>464</v>
      </c>
      <c r="F154" s="203" t="s">
        <v>1754</v>
      </c>
      <c r="G154" s="203" t="s">
        <v>465</v>
      </c>
      <c r="H154" s="204">
        <v>8.9</v>
      </c>
      <c r="I154" s="204">
        <v>15.1</v>
      </c>
      <c r="J154" s="204" t="s">
        <v>1497</v>
      </c>
      <c r="K154" s="203" t="s">
        <v>1497</v>
      </c>
    </row>
    <row r="155" spans="1:11">
      <c r="A155" s="203">
        <v>3</v>
      </c>
      <c r="B155" s="203" t="s">
        <v>405</v>
      </c>
      <c r="C155" s="203" t="s">
        <v>1594</v>
      </c>
      <c r="D155" s="204">
        <v>14</v>
      </c>
      <c r="E155" s="203" t="s">
        <v>464</v>
      </c>
      <c r="F155" s="203" t="s">
        <v>1754</v>
      </c>
      <c r="G155" s="203" t="s">
        <v>465</v>
      </c>
      <c r="H155" s="204">
        <v>13.4</v>
      </c>
      <c r="I155" s="204">
        <v>14.6</v>
      </c>
      <c r="J155" s="204" t="s">
        <v>1497</v>
      </c>
      <c r="K155" s="203" t="s">
        <v>1497</v>
      </c>
    </row>
    <row r="156" spans="1:11">
      <c r="A156" s="203">
        <v>3</v>
      </c>
      <c r="B156" s="203" t="s">
        <v>384</v>
      </c>
      <c r="C156" s="203" t="s">
        <v>1595</v>
      </c>
      <c r="D156" s="204">
        <v>20</v>
      </c>
      <c r="E156" s="203" t="s">
        <v>464</v>
      </c>
      <c r="F156" s="203" t="s">
        <v>1754</v>
      </c>
      <c r="G156" s="203" t="s">
        <v>465</v>
      </c>
      <c r="H156" s="204">
        <v>19</v>
      </c>
      <c r="I156" s="204">
        <v>21</v>
      </c>
      <c r="J156" s="204" t="s">
        <v>1497</v>
      </c>
      <c r="K156" s="203" t="s">
        <v>1497</v>
      </c>
    </row>
    <row r="157" spans="1:11">
      <c r="A157" s="203">
        <v>3</v>
      </c>
      <c r="B157" s="203" t="s">
        <v>385</v>
      </c>
      <c r="C157" s="203" t="s">
        <v>1595</v>
      </c>
      <c r="D157" s="204">
        <v>18</v>
      </c>
      <c r="E157" s="203" t="s">
        <v>464</v>
      </c>
      <c r="F157" s="203" t="s">
        <v>1754</v>
      </c>
      <c r="G157" s="203" t="s">
        <v>465</v>
      </c>
      <c r="H157" s="204">
        <v>15.8</v>
      </c>
      <c r="I157" s="204">
        <v>20.2</v>
      </c>
      <c r="J157" s="204" t="s">
        <v>1497</v>
      </c>
      <c r="K157" s="203" t="s">
        <v>1497</v>
      </c>
    </row>
    <row r="158" spans="1:11">
      <c r="A158" s="203">
        <v>3</v>
      </c>
      <c r="B158" s="203" t="s">
        <v>386</v>
      </c>
      <c r="C158" s="203" t="s">
        <v>1595</v>
      </c>
      <c r="D158" s="204">
        <v>17</v>
      </c>
      <c r="E158" s="203" t="s">
        <v>464</v>
      </c>
      <c r="F158" s="203" t="s">
        <v>1754</v>
      </c>
      <c r="G158" s="203" t="s">
        <v>465</v>
      </c>
      <c r="H158" s="204">
        <v>14.7</v>
      </c>
      <c r="I158" s="204">
        <v>19.3</v>
      </c>
      <c r="J158" s="204" t="s">
        <v>1497</v>
      </c>
      <c r="K158" s="203" t="s">
        <v>1497</v>
      </c>
    </row>
    <row r="159" spans="1:11">
      <c r="A159" s="203">
        <v>3</v>
      </c>
      <c r="B159" s="203" t="s">
        <v>387</v>
      </c>
      <c r="C159" s="203" t="s">
        <v>1595</v>
      </c>
      <c r="D159" s="204">
        <v>17</v>
      </c>
      <c r="E159" s="203" t="s">
        <v>464</v>
      </c>
      <c r="F159" s="203" t="s">
        <v>1754</v>
      </c>
      <c r="G159" s="203" t="s">
        <v>465</v>
      </c>
      <c r="H159" s="204">
        <v>15.1</v>
      </c>
      <c r="I159" s="204">
        <v>18.899999999999999</v>
      </c>
      <c r="J159" s="204" t="s">
        <v>1497</v>
      </c>
      <c r="K159" s="203" t="s">
        <v>1497</v>
      </c>
    </row>
    <row r="160" spans="1:11">
      <c r="A160" s="203">
        <v>3</v>
      </c>
      <c r="B160" s="203" t="s">
        <v>388</v>
      </c>
      <c r="C160" s="203" t="s">
        <v>1595</v>
      </c>
      <c r="D160" s="204">
        <v>16</v>
      </c>
      <c r="E160" s="203" t="s">
        <v>464</v>
      </c>
      <c r="F160" s="203" t="s">
        <v>1754</v>
      </c>
      <c r="G160" s="203" t="s">
        <v>465</v>
      </c>
      <c r="H160" s="204">
        <v>13.9</v>
      </c>
      <c r="I160" s="204">
        <v>18.100000000000001</v>
      </c>
      <c r="J160" s="204" t="s">
        <v>1497</v>
      </c>
      <c r="K160" s="203" t="s">
        <v>1497</v>
      </c>
    </row>
    <row r="161" spans="1:11">
      <c r="A161" s="203">
        <v>3</v>
      </c>
      <c r="B161" s="203" t="s">
        <v>389</v>
      </c>
      <c r="C161" s="203" t="s">
        <v>1595</v>
      </c>
      <c r="D161" s="204">
        <v>15</v>
      </c>
      <c r="E161" s="203" t="s">
        <v>464</v>
      </c>
      <c r="F161" s="203" t="s">
        <v>1754</v>
      </c>
      <c r="G161" s="203" t="s">
        <v>465</v>
      </c>
      <c r="H161" s="204">
        <v>12.2</v>
      </c>
      <c r="I161" s="204">
        <v>17.8</v>
      </c>
      <c r="J161" s="204" t="s">
        <v>1497</v>
      </c>
      <c r="K161" s="203" t="s">
        <v>1497</v>
      </c>
    </row>
    <row r="162" spans="1:11">
      <c r="A162" s="203">
        <v>3</v>
      </c>
      <c r="B162" s="203" t="s">
        <v>390</v>
      </c>
      <c r="C162" s="203" t="s">
        <v>1595</v>
      </c>
      <c r="D162" s="204">
        <v>14</v>
      </c>
      <c r="E162" s="203" t="s">
        <v>464</v>
      </c>
      <c r="F162" s="203" t="s">
        <v>1754</v>
      </c>
      <c r="G162" s="203" t="s">
        <v>465</v>
      </c>
      <c r="H162" s="204">
        <v>11.7</v>
      </c>
      <c r="I162" s="204">
        <v>16.3</v>
      </c>
      <c r="J162" s="204" t="s">
        <v>1497</v>
      </c>
      <c r="K162" s="203" t="s">
        <v>1497</v>
      </c>
    </row>
    <row r="163" spans="1:11">
      <c r="A163" s="203">
        <v>3</v>
      </c>
      <c r="B163" s="203" t="s">
        <v>391</v>
      </c>
      <c r="C163" s="203" t="s">
        <v>1595</v>
      </c>
      <c r="D163" s="204">
        <v>23</v>
      </c>
      <c r="E163" s="203" t="s">
        <v>464</v>
      </c>
      <c r="F163" s="203" t="s">
        <v>1754</v>
      </c>
      <c r="G163" s="203" t="s">
        <v>465</v>
      </c>
      <c r="H163" s="204">
        <v>20.100000000000001</v>
      </c>
      <c r="I163" s="204">
        <v>25.9</v>
      </c>
      <c r="J163" s="204" t="s">
        <v>1497</v>
      </c>
      <c r="K163" s="203" t="s">
        <v>1497</v>
      </c>
    </row>
    <row r="164" spans="1:11">
      <c r="A164" s="203">
        <v>3</v>
      </c>
      <c r="B164" s="203" t="s">
        <v>392</v>
      </c>
      <c r="C164" s="203" t="s">
        <v>1595</v>
      </c>
      <c r="D164" s="204">
        <v>15</v>
      </c>
      <c r="E164" s="203" t="s">
        <v>464</v>
      </c>
      <c r="F164" s="203" t="s">
        <v>1754</v>
      </c>
      <c r="G164" s="203" t="s">
        <v>465</v>
      </c>
      <c r="H164" s="204">
        <v>12</v>
      </c>
      <c r="I164" s="204">
        <v>18</v>
      </c>
      <c r="J164" s="204" t="s">
        <v>1497</v>
      </c>
      <c r="K164" s="203" t="s">
        <v>1497</v>
      </c>
    </row>
    <row r="165" spans="1:11">
      <c r="A165" s="203">
        <v>3</v>
      </c>
      <c r="B165" s="203" t="s">
        <v>393</v>
      </c>
      <c r="C165" s="203" t="s">
        <v>1595</v>
      </c>
      <c r="D165" s="204">
        <v>17</v>
      </c>
      <c r="E165" s="203" t="s">
        <v>464</v>
      </c>
      <c r="F165" s="203" t="s">
        <v>1754</v>
      </c>
      <c r="G165" s="203" t="s">
        <v>465</v>
      </c>
      <c r="H165" s="204">
        <v>15.9</v>
      </c>
      <c r="I165" s="204">
        <v>18.100000000000001</v>
      </c>
      <c r="J165" s="204" t="s">
        <v>1497</v>
      </c>
      <c r="K165" s="203" t="s">
        <v>1497</v>
      </c>
    </row>
    <row r="166" spans="1:11">
      <c r="A166" s="203">
        <v>3</v>
      </c>
      <c r="B166" s="203" t="s">
        <v>394</v>
      </c>
      <c r="C166" s="203" t="s">
        <v>1595</v>
      </c>
      <c r="D166" s="204">
        <v>18</v>
      </c>
      <c r="E166" s="203" t="s">
        <v>464</v>
      </c>
      <c r="F166" s="203" t="s">
        <v>1754</v>
      </c>
      <c r="G166" s="203" t="s">
        <v>465</v>
      </c>
      <c r="H166" s="204">
        <v>15.7</v>
      </c>
      <c r="I166" s="204">
        <v>20.3</v>
      </c>
      <c r="J166" s="204" t="s">
        <v>1497</v>
      </c>
      <c r="K166" s="203" t="s">
        <v>1497</v>
      </c>
    </row>
    <row r="167" spans="1:11">
      <c r="A167" s="203">
        <v>3</v>
      </c>
      <c r="B167" s="203" t="s">
        <v>395</v>
      </c>
      <c r="C167" s="203" t="s">
        <v>1595</v>
      </c>
      <c r="D167" s="204">
        <v>18</v>
      </c>
      <c r="E167" s="203" t="s">
        <v>464</v>
      </c>
      <c r="F167" s="203" t="s">
        <v>1754</v>
      </c>
      <c r="G167" s="203" t="s">
        <v>465</v>
      </c>
      <c r="H167" s="204">
        <v>17</v>
      </c>
      <c r="I167" s="204">
        <v>19</v>
      </c>
      <c r="J167" s="204" t="s">
        <v>1497</v>
      </c>
      <c r="K167" s="203" t="s">
        <v>1497</v>
      </c>
    </row>
    <row r="168" spans="1:11">
      <c r="A168" s="203">
        <v>3</v>
      </c>
      <c r="B168" s="203" t="s">
        <v>396</v>
      </c>
      <c r="C168" s="203" t="s">
        <v>1595</v>
      </c>
      <c r="D168" s="204">
        <v>14</v>
      </c>
      <c r="E168" s="203" t="s">
        <v>464</v>
      </c>
      <c r="F168" s="203" t="s">
        <v>1754</v>
      </c>
      <c r="G168" s="203" t="s">
        <v>465</v>
      </c>
      <c r="H168" s="204">
        <v>11.9</v>
      </c>
      <c r="I168" s="204">
        <v>16.100000000000001</v>
      </c>
      <c r="J168" s="204" t="s">
        <v>1497</v>
      </c>
      <c r="K168" s="203" t="s">
        <v>1497</v>
      </c>
    </row>
    <row r="169" spans="1:11">
      <c r="A169" s="203">
        <v>3</v>
      </c>
      <c r="B169" s="203" t="s">
        <v>397</v>
      </c>
      <c r="C169" s="203" t="s">
        <v>1595</v>
      </c>
      <c r="D169" s="204">
        <v>16</v>
      </c>
      <c r="E169" s="203" t="s">
        <v>464</v>
      </c>
      <c r="F169" s="203" t="s">
        <v>1754</v>
      </c>
      <c r="G169" s="203" t="s">
        <v>465</v>
      </c>
      <c r="H169" s="204">
        <v>13.7</v>
      </c>
      <c r="I169" s="204">
        <v>18.3</v>
      </c>
      <c r="J169" s="204" t="s">
        <v>1497</v>
      </c>
      <c r="K169" s="203" t="s">
        <v>1497</v>
      </c>
    </row>
    <row r="170" spans="1:11">
      <c r="A170" s="203">
        <v>3</v>
      </c>
      <c r="B170" s="203" t="s">
        <v>398</v>
      </c>
      <c r="C170" s="203" t="s">
        <v>1595</v>
      </c>
      <c r="D170" s="204">
        <v>19</v>
      </c>
      <c r="E170" s="203" t="s">
        <v>464</v>
      </c>
      <c r="F170" s="203" t="s">
        <v>1754</v>
      </c>
      <c r="G170" s="203" t="s">
        <v>465</v>
      </c>
      <c r="H170" s="204">
        <v>16.399999999999999</v>
      </c>
      <c r="I170" s="204">
        <v>21.6</v>
      </c>
      <c r="J170" s="204" t="s">
        <v>1497</v>
      </c>
      <c r="K170" s="203" t="s">
        <v>1497</v>
      </c>
    </row>
    <row r="171" spans="1:11">
      <c r="A171" s="203">
        <v>3</v>
      </c>
      <c r="B171" s="203" t="s">
        <v>399</v>
      </c>
      <c r="C171" s="203" t="s">
        <v>1595</v>
      </c>
      <c r="D171" s="204">
        <v>18</v>
      </c>
      <c r="E171" s="203" t="s">
        <v>464</v>
      </c>
      <c r="F171" s="203" t="s">
        <v>1754</v>
      </c>
      <c r="G171" s="203" t="s">
        <v>465</v>
      </c>
      <c r="H171" s="204">
        <v>15.6</v>
      </c>
      <c r="I171" s="204">
        <v>20.399999999999999</v>
      </c>
      <c r="J171" s="204" t="s">
        <v>1497</v>
      </c>
      <c r="K171" s="203" t="s">
        <v>1497</v>
      </c>
    </row>
    <row r="172" spans="1:11">
      <c r="A172" s="203">
        <v>3</v>
      </c>
      <c r="B172" s="203" t="s">
        <v>400</v>
      </c>
      <c r="C172" s="203" t="s">
        <v>1595</v>
      </c>
      <c r="D172" s="204">
        <v>19</v>
      </c>
      <c r="E172" s="203" t="s">
        <v>464</v>
      </c>
      <c r="F172" s="203" t="s">
        <v>1754</v>
      </c>
      <c r="G172" s="203" t="s">
        <v>465</v>
      </c>
      <c r="H172" s="204">
        <v>16.600000000000001</v>
      </c>
      <c r="I172" s="204">
        <v>21.4</v>
      </c>
      <c r="J172" s="204" t="s">
        <v>1497</v>
      </c>
      <c r="K172" s="203" t="s">
        <v>1497</v>
      </c>
    </row>
    <row r="173" spans="1:11">
      <c r="A173" s="203">
        <v>3</v>
      </c>
      <c r="B173" s="203" t="s">
        <v>401</v>
      </c>
      <c r="C173" s="203" t="s">
        <v>1595</v>
      </c>
      <c r="D173" s="204">
        <v>17</v>
      </c>
      <c r="E173" s="203" t="s">
        <v>464</v>
      </c>
      <c r="F173" s="203" t="s">
        <v>1754</v>
      </c>
      <c r="G173" s="203" t="s">
        <v>465</v>
      </c>
      <c r="H173" s="204">
        <v>14.6</v>
      </c>
      <c r="I173" s="204">
        <v>19.399999999999999</v>
      </c>
      <c r="J173" s="204" t="s">
        <v>1497</v>
      </c>
      <c r="K173" s="203" t="s">
        <v>1497</v>
      </c>
    </row>
    <row r="174" spans="1:11">
      <c r="A174" s="203">
        <v>3</v>
      </c>
      <c r="B174" s="203" t="s">
        <v>402</v>
      </c>
      <c r="C174" s="203" t="s">
        <v>1595</v>
      </c>
      <c r="D174" s="204">
        <v>16</v>
      </c>
      <c r="E174" s="203" t="s">
        <v>464</v>
      </c>
      <c r="F174" s="203" t="s">
        <v>1754</v>
      </c>
      <c r="G174" s="203" t="s">
        <v>465</v>
      </c>
      <c r="H174" s="204">
        <v>12.8</v>
      </c>
      <c r="I174" s="204">
        <v>19.2</v>
      </c>
      <c r="J174" s="204" t="s">
        <v>1497</v>
      </c>
      <c r="K174" s="203" t="s">
        <v>1497</v>
      </c>
    </row>
    <row r="175" spans="1:11">
      <c r="A175" s="203">
        <v>3</v>
      </c>
      <c r="B175" s="203" t="s">
        <v>403</v>
      </c>
      <c r="C175" s="203" t="s">
        <v>1595</v>
      </c>
      <c r="D175" s="204">
        <v>17</v>
      </c>
      <c r="E175" s="203" t="s">
        <v>464</v>
      </c>
      <c r="F175" s="203" t="s">
        <v>1754</v>
      </c>
      <c r="G175" s="203" t="s">
        <v>465</v>
      </c>
      <c r="H175" s="204">
        <v>14.6</v>
      </c>
      <c r="I175" s="204">
        <v>19.399999999999999</v>
      </c>
      <c r="J175" s="204" t="s">
        <v>1497</v>
      </c>
      <c r="K175" s="203" t="s">
        <v>1497</v>
      </c>
    </row>
    <row r="176" spans="1:11">
      <c r="A176" s="203">
        <v>3</v>
      </c>
      <c r="B176" s="203" t="s">
        <v>404</v>
      </c>
      <c r="C176" s="203" t="s">
        <v>1595</v>
      </c>
      <c r="D176" s="204">
        <v>16</v>
      </c>
      <c r="E176" s="203" t="s">
        <v>464</v>
      </c>
      <c r="F176" s="203" t="s">
        <v>1754</v>
      </c>
      <c r="G176" s="203" t="s">
        <v>465</v>
      </c>
      <c r="H176" s="204">
        <v>13.7</v>
      </c>
      <c r="I176" s="204">
        <v>18.3</v>
      </c>
      <c r="J176" s="204" t="s">
        <v>1497</v>
      </c>
      <c r="K176" s="203" t="s">
        <v>1497</v>
      </c>
    </row>
    <row r="177" spans="1:11">
      <c r="A177" s="203">
        <v>3</v>
      </c>
      <c r="B177" s="203" t="s">
        <v>405</v>
      </c>
      <c r="C177" s="203" t="s">
        <v>1595</v>
      </c>
      <c r="D177" s="204">
        <v>18</v>
      </c>
      <c r="E177" s="203" t="s">
        <v>464</v>
      </c>
      <c r="F177" s="203" t="s">
        <v>1754</v>
      </c>
      <c r="G177" s="203" t="s">
        <v>465</v>
      </c>
      <c r="H177" s="204">
        <v>17.600000000000001</v>
      </c>
      <c r="I177" s="204">
        <v>18.399999999999999</v>
      </c>
      <c r="J177" s="204" t="s">
        <v>1497</v>
      </c>
      <c r="K177" s="203" t="s">
        <v>1497</v>
      </c>
    </row>
    <row r="178" spans="1:11">
      <c r="A178" s="203">
        <v>4</v>
      </c>
      <c r="B178" s="203" t="s">
        <v>384</v>
      </c>
      <c r="C178" s="203" t="s">
        <v>1529</v>
      </c>
      <c r="D178" s="204">
        <v>36.449100000000001</v>
      </c>
      <c r="E178" s="203" t="s">
        <v>466</v>
      </c>
      <c r="F178" s="203" t="s">
        <v>467</v>
      </c>
      <c r="G178" s="203" t="s">
        <v>468</v>
      </c>
      <c r="H178" s="204">
        <v>34.380299999999998</v>
      </c>
      <c r="I178" s="204">
        <v>38.517800000000001</v>
      </c>
      <c r="J178" s="204">
        <v>37.622199999999999</v>
      </c>
      <c r="K178" s="203" t="s">
        <v>469</v>
      </c>
    </row>
    <row r="179" spans="1:11">
      <c r="A179" s="203">
        <v>4</v>
      </c>
      <c r="B179" s="203" t="s">
        <v>385</v>
      </c>
      <c r="C179" s="203" t="s">
        <v>1529</v>
      </c>
      <c r="D179" s="204">
        <v>31.1692</v>
      </c>
      <c r="E179" s="203" t="s">
        <v>466</v>
      </c>
      <c r="F179" s="203" t="s">
        <v>467</v>
      </c>
      <c r="G179" s="203" t="s">
        <v>468</v>
      </c>
      <c r="H179" s="204">
        <v>26.5547</v>
      </c>
      <c r="I179" s="204">
        <v>35.783799999999999</v>
      </c>
      <c r="J179" s="204">
        <v>29.080300000000001</v>
      </c>
      <c r="K179" s="203" t="s">
        <v>469</v>
      </c>
    </row>
    <row r="180" spans="1:11">
      <c r="A180" s="203">
        <v>4</v>
      </c>
      <c r="B180" s="203" t="s">
        <v>386</v>
      </c>
      <c r="C180" s="203" t="s">
        <v>1529</v>
      </c>
      <c r="D180" s="204">
        <v>32.458300000000001</v>
      </c>
      <c r="E180" s="203" t="s">
        <v>466</v>
      </c>
      <c r="F180" s="203" t="s">
        <v>467</v>
      </c>
      <c r="G180" s="203" t="s">
        <v>468</v>
      </c>
      <c r="H180" s="204">
        <v>27.706900000000001</v>
      </c>
      <c r="I180" s="204">
        <v>37.209699999999998</v>
      </c>
      <c r="J180" s="204">
        <v>37.903500000000001</v>
      </c>
      <c r="K180" s="203" t="s">
        <v>469</v>
      </c>
    </row>
    <row r="181" spans="1:11">
      <c r="A181" s="203">
        <v>4</v>
      </c>
      <c r="B181" s="203" t="s">
        <v>387</v>
      </c>
      <c r="C181" s="203" t="s">
        <v>1529</v>
      </c>
      <c r="D181" s="204">
        <v>31.680800000000001</v>
      </c>
      <c r="E181" s="203" t="s">
        <v>466</v>
      </c>
      <c r="F181" s="203" t="s">
        <v>467</v>
      </c>
      <c r="G181" s="203" t="s">
        <v>468</v>
      </c>
      <c r="H181" s="204">
        <v>27.8598</v>
      </c>
      <c r="I181" s="204">
        <v>35.501800000000003</v>
      </c>
      <c r="J181" s="204">
        <v>27.279800000000002</v>
      </c>
      <c r="K181" s="203" t="s">
        <v>469</v>
      </c>
    </row>
    <row r="182" spans="1:11">
      <c r="A182" s="203">
        <v>4</v>
      </c>
      <c r="B182" s="203" t="s">
        <v>388</v>
      </c>
      <c r="C182" s="203" t="s">
        <v>1529</v>
      </c>
      <c r="D182" s="204">
        <v>27.075399999999998</v>
      </c>
      <c r="E182" s="203" t="s">
        <v>466</v>
      </c>
      <c r="F182" s="203" t="s">
        <v>467</v>
      </c>
      <c r="G182" s="203" t="s">
        <v>468</v>
      </c>
      <c r="H182" s="204">
        <v>23.122800000000002</v>
      </c>
      <c r="I182" s="204">
        <v>31.028099999999998</v>
      </c>
      <c r="J182" s="204">
        <v>23.5153</v>
      </c>
      <c r="K182" s="203" t="s">
        <v>469</v>
      </c>
    </row>
    <row r="183" spans="1:11">
      <c r="A183" s="203">
        <v>4</v>
      </c>
      <c r="B183" s="203" t="s">
        <v>389</v>
      </c>
      <c r="C183" s="203" t="s">
        <v>1529</v>
      </c>
      <c r="D183" s="204">
        <v>31.623200000000001</v>
      </c>
      <c r="E183" s="203" t="s">
        <v>466</v>
      </c>
      <c r="F183" s="203" t="s">
        <v>467</v>
      </c>
      <c r="G183" s="203" t="s">
        <v>468</v>
      </c>
      <c r="H183" s="204">
        <v>25.8415</v>
      </c>
      <c r="I183" s="204">
        <v>37.404899999999998</v>
      </c>
      <c r="J183" s="204">
        <v>24.161100000000001</v>
      </c>
      <c r="K183" s="203" t="s">
        <v>469</v>
      </c>
    </row>
    <row r="184" spans="1:11">
      <c r="A184" s="203">
        <v>4</v>
      </c>
      <c r="B184" s="203" t="s">
        <v>390</v>
      </c>
      <c r="C184" s="203" t="s">
        <v>1529</v>
      </c>
      <c r="D184" s="204">
        <v>33.6586</v>
      </c>
      <c r="E184" s="203" t="s">
        <v>466</v>
      </c>
      <c r="F184" s="203" t="s">
        <v>467</v>
      </c>
      <c r="G184" s="203" t="s">
        <v>468</v>
      </c>
      <c r="H184" s="204">
        <v>28.602599999999999</v>
      </c>
      <c r="I184" s="204">
        <v>38.714599999999997</v>
      </c>
      <c r="J184" s="204">
        <v>28.825399999999998</v>
      </c>
      <c r="K184" s="203" t="s">
        <v>469</v>
      </c>
    </row>
    <row r="185" spans="1:11">
      <c r="A185" s="203">
        <v>4</v>
      </c>
      <c r="B185" s="203" t="s">
        <v>391</v>
      </c>
      <c r="C185" s="203" t="s">
        <v>1529</v>
      </c>
      <c r="D185" s="204">
        <v>43.557699999999997</v>
      </c>
      <c r="E185" s="203" t="s">
        <v>466</v>
      </c>
      <c r="F185" s="203" t="s">
        <v>467</v>
      </c>
      <c r="G185" s="203" t="s">
        <v>468</v>
      </c>
      <c r="H185" s="204">
        <v>31.981999999999999</v>
      </c>
      <c r="I185" s="204">
        <v>55.133400000000002</v>
      </c>
      <c r="J185" s="204">
        <v>37.325000000000003</v>
      </c>
      <c r="K185" s="203" t="s">
        <v>469</v>
      </c>
    </row>
    <row r="186" spans="1:11">
      <c r="A186" s="203">
        <v>4</v>
      </c>
      <c r="B186" s="203" t="s">
        <v>392</v>
      </c>
      <c r="C186" s="203" t="s">
        <v>1529</v>
      </c>
      <c r="D186" s="204">
        <v>29.997499999999999</v>
      </c>
      <c r="E186" s="203" t="s">
        <v>466</v>
      </c>
      <c r="F186" s="203" t="s">
        <v>467</v>
      </c>
      <c r="G186" s="203" t="s">
        <v>468</v>
      </c>
      <c r="H186" s="204">
        <v>24.026700000000002</v>
      </c>
      <c r="I186" s="204">
        <v>35.968299999999999</v>
      </c>
      <c r="J186" s="204">
        <v>26.332899999999999</v>
      </c>
      <c r="K186" s="203" t="s">
        <v>469</v>
      </c>
    </row>
    <row r="187" spans="1:11">
      <c r="A187" s="203">
        <v>4</v>
      </c>
      <c r="B187" s="203" t="s">
        <v>393</v>
      </c>
      <c r="C187" s="203" t="s">
        <v>1529</v>
      </c>
      <c r="D187" s="204">
        <v>41.0989</v>
      </c>
      <c r="E187" s="203" t="s">
        <v>466</v>
      </c>
      <c r="F187" s="203" t="s">
        <v>467</v>
      </c>
      <c r="G187" s="203" t="s">
        <v>468</v>
      </c>
      <c r="H187" s="204">
        <v>38.493200000000002</v>
      </c>
      <c r="I187" s="204">
        <v>43.704700000000003</v>
      </c>
      <c r="J187" s="204">
        <v>34.656100000000002</v>
      </c>
      <c r="K187" s="203" t="s">
        <v>469</v>
      </c>
    </row>
    <row r="188" spans="1:11">
      <c r="A188" s="203">
        <v>4</v>
      </c>
      <c r="B188" s="203" t="s">
        <v>394</v>
      </c>
      <c r="C188" s="203" t="s">
        <v>1529</v>
      </c>
      <c r="D188" s="204">
        <v>27.591999999999999</v>
      </c>
      <c r="E188" s="203" t="s">
        <v>466</v>
      </c>
      <c r="F188" s="203" t="s">
        <v>467</v>
      </c>
      <c r="G188" s="203" t="s">
        <v>468</v>
      </c>
      <c r="H188" s="204">
        <v>23.258299999999998</v>
      </c>
      <c r="I188" s="204">
        <v>31.925599999999999</v>
      </c>
      <c r="J188" s="204">
        <v>23.0898</v>
      </c>
      <c r="K188" s="203" t="s">
        <v>469</v>
      </c>
    </row>
    <row r="189" spans="1:11">
      <c r="A189" s="203">
        <v>4</v>
      </c>
      <c r="B189" s="203" t="s">
        <v>395</v>
      </c>
      <c r="C189" s="203" t="s">
        <v>1529</v>
      </c>
      <c r="D189" s="204">
        <v>32.796500000000002</v>
      </c>
      <c r="E189" s="203" t="s">
        <v>466</v>
      </c>
      <c r="F189" s="203" t="s">
        <v>467</v>
      </c>
      <c r="G189" s="203" t="s">
        <v>468</v>
      </c>
      <c r="H189" s="204">
        <v>30.7301</v>
      </c>
      <c r="I189" s="204">
        <v>34.862900000000003</v>
      </c>
      <c r="J189" s="204">
        <v>29.668800000000001</v>
      </c>
      <c r="K189" s="203" t="s">
        <v>469</v>
      </c>
    </row>
    <row r="190" spans="1:11">
      <c r="A190" s="203">
        <v>4</v>
      </c>
      <c r="B190" s="203" t="s">
        <v>396</v>
      </c>
      <c r="C190" s="203" t="s">
        <v>1529</v>
      </c>
      <c r="D190" s="204">
        <v>33.8994</v>
      </c>
      <c r="E190" s="203" t="s">
        <v>466</v>
      </c>
      <c r="F190" s="203" t="s">
        <v>467</v>
      </c>
      <c r="G190" s="203" t="s">
        <v>468</v>
      </c>
      <c r="H190" s="204">
        <v>29.180499999999999</v>
      </c>
      <c r="I190" s="204">
        <v>38.618400000000001</v>
      </c>
      <c r="J190" s="204">
        <v>30.3248</v>
      </c>
      <c r="K190" s="203" t="s">
        <v>469</v>
      </c>
    </row>
    <row r="191" spans="1:11">
      <c r="A191" s="203">
        <v>4</v>
      </c>
      <c r="B191" s="203" t="s">
        <v>397</v>
      </c>
      <c r="C191" s="203" t="s">
        <v>1529</v>
      </c>
      <c r="D191" s="204">
        <v>36.192</v>
      </c>
      <c r="E191" s="203" t="s">
        <v>466</v>
      </c>
      <c r="F191" s="203" t="s">
        <v>467</v>
      </c>
      <c r="G191" s="203" t="s">
        <v>468</v>
      </c>
      <c r="H191" s="204">
        <v>31.179200000000002</v>
      </c>
      <c r="I191" s="204">
        <v>41.204900000000002</v>
      </c>
      <c r="J191" s="204">
        <v>36.037500000000001</v>
      </c>
      <c r="K191" s="203" t="s">
        <v>469</v>
      </c>
    </row>
    <row r="192" spans="1:11">
      <c r="A192" s="203">
        <v>4</v>
      </c>
      <c r="B192" s="203" t="s">
        <v>398</v>
      </c>
      <c r="C192" s="203" t="s">
        <v>1529</v>
      </c>
      <c r="D192" s="204">
        <v>38.630600000000001</v>
      </c>
      <c r="E192" s="203" t="s">
        <v>466</v>
      </c>
      <c r="F192" s="203" t="s">
        <v>467</v>
      </c>
      <c r="G192" s="203" t="s">
        <v>468</v>
      </c>
      <c r="H192" s="204">
        <v>33.2318</v>
      </c>
      <c r="I192" s="204">
        <v>44.029400000000003</v>
      </c>
      <c r="J192" s="204">
        <v>36.422899999999998</v>
      </c>
      <c r="K192" s="203" t="s">
        <v>469</v>
      </c>
    </row>
    <row r="193" spans="1:11">
      <c r="A193" s="203">
        <v>4</v>
      </c>
      <c r="B193" s="203" t="s">
        <v>399</v>
      </c>
      <c r="C193" s="203" t="s">
        <v>1529</v>
      </c>
      <c r="D193" s="204">
        <v>35.694800000000001</v>
      </c>
      <c r="E193" s="203" t="s">
        <v>466</v>
      </c>
      <c r="F193" s="203" t="s">
        <v>467</v>
      </c>
      <c r="G193" s="203" t="s">
        <v>468</v>
      </c>
      <c r="H193" s="204">
        <v>30.900700000000001</v>
      </c>
      <c r="I193" s="204">
        <v>40.488900000000001</v>
      </c>
      <c r="J193" s="204">
        <v>27.832999999999998</v>
      </c>
      <c r="K193" s="203" t="s">
        <v>469</v>
      </c>
    </row>
    <row r="194" spans="1:11">
      <c r="A194" s="203">
        <v>4</v>
      </c>
      <c r="B194" s="203" t="s">
        <v>400</v>
      </c>
      <c r="C194" s="203" t="s">
        <v>1529</v>
      </c>
      <c r="D194" s="204">
        <v>39.842300000000002</v>
      </c>
      <c r="E194" s="203" t="s">
        <v>466</v>
      </c>
      <c r="F194" s="203" t="s">
        <v>467</v>
      </c>
      <c r="G194" s="203" t="s">
        <v>468</v>
      </c>
      <c r="H194" s="204">
        <v>34.786099999999998</v>
      </c>
      <c r="I194" s="204">
        <v>44.898600000000002</v>
      </c>
      <c r="J194" s="204">
        <v>36.071199999999997</v>
      </c>
      <c r="K194" s="203" t="s">
        <v>469</v>
      </c>
    </row>
    <row r="195" spans="1:11">
      <c r="A195" s="203">
        <v>4</v>
      </c>
      <c r="B195" s="203" t="s">
        <v>401</v>
      </c>
      <c r="C195" s="203" t="s">
        <v>1529</v>
      </c>
      <c r="D195" s="204">
        <v>32.1312</v>
      </c>
      <c r="E195" s="203" t="s">
        <v>466</v>
      </c>
      <c r="F195" s="203" t="s">
        <v>467</v>
      </c>
      <c r="G195" s="203" t="s">
        <v>468</v>
      </c>
      <c r="H195" s="204">
        <v>27.338699999999999</v>
      </c>
      <c r="I195" s="204">
        <v>36.923699999999997</v>
      </c>
      <c r="J195" s="204">
        <v>30.063800000000001</v>
      </c>
      <c r="K195" s="203" t="s">
        <v>469</v>
      </c>
    </row>
    <row r="196" spans="1:11">
      <c r="A196" s="203">
        <v>4</v>
      </c>
      <c r="B196" s="203" t="s">
        <v>402</v>
      </c>
      <c r="C196" s="203" t="s">
        <v>1529</v>
      </c>
      <c r="D196" s="204">
        <v>38.808399999999999</v>
      </c>
      <c r="E196" s="203" t="s">
        <v>466</v>
      </c>
      <c r="F196" s="203" t="s">
        <v>467</v>
      </c>
      <c r="G196" s="203" t="s">
        <v>468</v>
      </c>
      <c r="H196" s="204">
        <v>31.3535</v>
      </c>
      <c r="I196" s="204">
        <v>46.263399999999997</v>
      </c>
      <c r="J196" s="204">
        <v>30.615200000000002</v>
      </c>
      <c r="K196" s="203" t="s">
        <v>469</v>
      </c>
    </row>
    <row r="197" spans="1:11">
      <c r="A197" s="203">
        <v>4</v>
      </c>
      <c r="B197" s="203" t="s">
        <v>403</v>
      </c>
      <c r="C197" s="203" t="s">
        <v>1529</v>
      </c>
      <c r="D197" s="204">
        <v>23.2987</v>
      </c>
      <c r="E197" s="203" t="s">
        <v>466</v>
      </c>
      <c r="F197" s="203" t="s">
        <v>467</v>
      </c>
      <c r="G197" s="203" t="s">
        <v>468</v>
      </c>
      <c r="H197" s="204">
        <v>19.087900000000001</v>
      </c>
      <c r="I197" s="204">
        <v>27.509399999999999</v>
      </c>
      <c r="J197" s="204">
        <v>24.262899999999998</v>
      </c>
      <c r="K197" s="203" t="s">
        <v>469</v>
      </c>
    </row>
    <row r="198" spans="1:11">
      <c r="A198" s="203">
        <v>4</v>
      </c>
      <c r="B198" s="203" t="s">
        <v>404</v>
      </c>
      <c r="C198" s="203" t="s">
        <v>1529</v>
      </c>
      <c r="D198" s="204">
        <v>33.482700000000001</v>
      </c>
      <c r="E198" s="203" t="s">
        <v>466</v>
      </c>
      <c r="F198" s="203" t="s">
        <v>467</v>
      </c>
      <c r="G198" s="203" t="s">
        <v>468</v>
      </c>
      <c r="H198" s="204">
        <v>28.638500000000001</v>
      </c>
      <c r="I198" s="204">
        <v>38.326799999999999</v>
      </c>
      <c r="J198" s="204">
        <v>27.6905</v>
      </c>
      <c r="K198" s="203" t="s">
        <v>469</v>
      </c>
    </row>
    <row r="199" spans="1:11">
      <c r="A199" s="203">
        <v>4</v>
      </c>
      <c r="B199" s="203" t="s">
        <v>405</v>
      </c>
      <c r="C199" s="203" t="s">
        <v>1529</v>
      </c>
      <c r="D199" s="204">
        <v>34.496299999999998</v>
      </c>
      <c r="E199" s="203" t="s">
        <v>466</v>
      </c>
      <c r="F199" s="203" t="s">
        <v>467</v>
      </c>
      <c r="G199" s="203" t="s">
        <v>468</v>
      </c>
      <c r="H199" s="204">
        <v>33.634599999999999</v>
      </c>
      <c r="I199" s="204">
        <v>35.357999999999997</v>
      </c>
      <c r="J199" s="204">
        <v>31.6431</v>
      </c>
      <c r="K199" s="203" t="s">
        <v>469</v>
      </c>
    </row>
    <row r="200" spans="1:11">
      <c r="A200" s="203">
        <v>4</v>
      </c>
      <c r="B200" s="203" t="s">
        <v>384</v>
      </c>
      <c r="C200" s="203" t="s">
        <v>1530</v>
      </c>
      <c r="D200" s="204">
        <v>60.591099999999997</v>
      </c>
      <c r="E200" s="203" t="s">
        <v>466</v>
      </c>
      <c r="F200" s="203" t="s">
        <v>467</v>
      </c>
      <c r="G200" s="203" t="s">
        <v>468</v>
      </c>
      <c r="H200" s="204">
        <v>57.676600000000001</v>
      </c>
      <c r="I200" s="204">
        <v>63.505499999999998</v>
      </c>
      <c r="J200" s="204">
        <v>62.8996</v>
      </c>
      <c r="K200" s="203" t="s">
        <v>469</v>
      </c>
    </row>
    <row r="201" spans="1:11">
      <c r="A201" s="203">
        <v>4</v>
      </c>
      <c r="B201" s="203" t="s">
        <v>385</v>
      </c>
      <c r="C201" s="203" t="s">
        <v>1530</v>
      </c>
      <c r="D201" s="204">
        <v>52.017600000000002</v>
      </c>
      <c r="E201" s="203" t="s">
        <v>466</v>
      </c>
      <c r="F201" s="203" t="s">
        <v>467</v>
      </c>
      <c r="G201" s="203" t="s">
        <v>468</v>
      </c>
      <c r="H201" s="204">
        <v>45.861800000000002</v>
      </c>
      <c r="I201" s="204">
        <v>58.173400000000001</v>
      </c>
      <c r="J201" s="204">
        <v>55.035200000000003</v>
      </c>
      <c r="K201" s="203" t="s">
        <v>469</v>
      </c>
    </row>
    <row r="202" spans="1:11">
      <c r="A202" s="203">
        <v>4</v>
      </c>
      <c r="B202" s="203" t="s">
        <v>386</v>
      </c>
      <c r="C202" s="203" t="s">
        <v>1530</v>
      </c>
      <c r="D202" s="204">
        <v>59.996400000000001</v>
      </c>
      <c r="E202" s="203" t="s">
        <v>466</v>
      </c>
      <c r="F202" s="203" t="s">
        <v>467</v>
      </c>
      <c r="G202" s="203" t="s">
        <v>468</v>
      </c>
      <c r="H202" s="204">
        <v>53.160499999999999</v>
      </c>
      <c r="I202" s="204">
        <v>66.8322</v>
      </c>
      <c r="J202" s="204">
        <v>63.120899999999999</v>
      </c>
      <c r="K202" s="203" t="s">
        <v>469</v>
      </c>
    </row>
    <row r="203" spans="1:11">
      <c r="A203" s="203">
        <v>4</v>
      </c>
      <c r="B203" s="203" t="s">
        <v>387</v>
      </c>
      <c r="C203" s="203" t="s">
        <v>1530</v>
      </c>
      <c r="D203" s="204">
        <v>50.466099999999997</v>
      </c>
      <c r="E203" s="203" t="s">
        <v>466</v>
      </c>
      <c r="F203" s="203" t="s">
        <v>467</v>
      </c>
      <c r="G203" s="203" t="s">
        <v>468</v>
      </c>
      <c r="H203" s="204">
        <v>45.361199999999997</v>
      </c>
      <c r="I203" s="204">
        <v>55.570900000000002</v>
      </c>
      <c r="J203" s="204">
        <v>51.949399999999997</v>
      </c>
      <c r="K203" s="203" t="s">
        <v>469</v>
      </c>
    </row>
    <row r="204" spans="1:11">
      <c r="A204" s="203">
        <v>4</v>
      </c>
      <c r="B204" s="203" t="s">
        <v>388</v>
      </c>
      <c r="C204" s="203" t="s">
        <v>1530</v>
      </c>
      <c r="D204" s="204">
        <v>47.995899999999999</v>
      </c>
      <c r="E204" s="203" t="s">
        <v>466</v>
      </c>
      <c r="F204" s="203" t="s">
        <v>467</v>
      </c>
      <c r="G204" s="203" t="s">
        <v>468</v>
      </c>
      <c r="H204" s="204">
        <v>42.402500000000003</v>
      </c>
      <c r="I204" s="204">
        <v>53.589199999999998</v>
      </c>
      <c r="J204" s="204">
        <v>48.134300000000003</v>
      </c>
      <c r="K204" s="203" t="s">
        <v>469</v>
      </c>
    </row>
    <row r="205" spans="1:11">
      <c r="A205" s="203">
        <v>4</v>
      </c>
      <c r="B205" s="203" t="s">
        <v>389</v>
      </c>
      <c r="C205" s="203" t="s">
        <v>1530</v>
      </c>
      <c r="D205" s="204">
        <v>52.549500000000002</v>
      </c>
      <c r="E205" s="203" t="s">
        <v>466</v>
      </c>
      <c r="F205" s="203" t="s">
        <v>467</v>
      </c>
      <c r="G205" s="203" t="s">
        <v>468</v>
      </c>
      <c r="H205" s="204">
        <v>44.802599999999998</v>
      </c>
      <c r="I205" s="204">
        <v>60.296399999999998</v>
      </c>
      <c r="J205" s="204">
        <v>50.454599999999999</v>
      </c>
      <c r="K205" s="203" t="s">
        <v>469</v>
      </c>
    </row>
    <row r="206" spans="1:11">
      <c r="A206" s="203">
        <v>4</v>
      </c>
      <c r="B206" s="203" t="s">
        <v>390</v>
      </c>
      <c r="C206" s="203" t="s">
        <v>1530</v>
      </c>
      <c r="D206" s="204">
        <v>56.309800000000003</v>
      </c>
      <c r="E206" s="203" t="s">
        <v>466</v>
      </c>
      <c r="F206" s="203" t="s">
        <v>467</v>
      </c>
      <c r="G206" s="203" t="s">
        <v>468</v>
      </c>
      <c r="H206" s="204">
        <v>49.539499999999997</v>
      </c>
      <c r="I206" s="204">
        <v>63.080199999999998</v>
      </c>
      <c r="J206" s="204">
        <v>55.0563</v>
      </c>
      <c r="K206" s="203" t="s">
        <v>469</v>
      </c>
    </row>
    <row r="207" spans="1:11">
      <c r="A207" s="203">
        <v>4</v>
      </c>
      <c r="B207" s="203" t="s">
        <v>391</v>
      </c>
      <c r="C207" s="203" t="s">
        <v>1530</v>
      </c>
      <c r="D207" s="204">
        <v>57.222099999999998</v>
      </c>
      <c r="E207" s="203" t="s">
        <v>466</v>
      </c>
      <c r="F207" s="203" t="s">
        <v>467</v>
      </c>
      <c r="G207" s="203" t="s">
        <v>468</v>
      </c>
      <c r="H207" s="204">
        <v>42.990099999999998</v>
      </c>
      <c r="I207" s="204">
        <v>71.454099999999997</v>
      </c>
      <c r="J207" s="204">
        <v>72.994500000000002</v>
      </c>
      <c r="K207" s="203" t="s">
        <v>469</v>
      </c>
    </row>
    <row r="208" spans="1:11">
      <c r="A208" s="203">
        <v>4</v>
      </c>
      <c r="B208" s="203" t="s">
        <v>392</v>
      </c>
      <c r="C208" s="203" t="s">
        <v>1530</v>
      </c>
      <c r="D208" s="204">
        <v>53.380400000000002</v>
      </c>
      <c r="E208" s="203" t="s">
        <v>466</v>
      </c>
      <c r="F208" s="203" t="s">
        <v>467</v>
      </c>
      <c r="G208" s="203" t="s">
        <v>468</v>
      </c>
      <c r="H208" s="204">
        <v>45.196599999999997</v>
      </c>
      <c r="I208" s="204">
        <v>61.564100000000003</v>
      </c>
      <c r="J208" s="204">
        <v>63.02</v>
      </c>
      <c r="K208" s="203" t="s">
        <v>469</v>
      </c>
    </row>
    <row r="209" spans="1:11">
      <c r="A209" s="203">
        <v>4</v>
      </c>
      <c r="B209" s="203" t="s">
        <v>393</v>
      </c>
      <c r="C209" s="203" t="s">
        <v>1530</v>
      </c>
      <c r="D209" s="204">
        <v>64.871600000000001</v>
      </c>
      <c r="E209" s="203" t="s">
        <v>466</v>
      </c>
      <c r="F209" s="203" t="s">
        <v>467</v>
      </c>
      <c r="G209" s="203" t="s">
        <v>468</v>
      </c>
      <c r="H209" s="204">
        <v>61.4054</v>
      </c>
      <c r="I209" s="204">
        <v>68.337800000000001</v>
      </c>
      <c r="J209" s="204">
        <v>66.711799999999997</v>
      </c>
      <c r="K209" s="203" t="s">
        <v>469</v>
      </c>
    </row>
    <row r="210" spans="1:11">
      <c r="A210" s="203">
        <v>4</v>
      </c>
      <c r="B210" s="203" t="s">
        <v>394</v>
      </c>
      <c r="C210" s="203" t="s">
        <v>1530</v>
      </c>
      <c r="D210" s="204">
        <v>50.716500000000003</v>
      </c>
      <c r="E210" s="203" t="s">
        <v>466</v>
      </c>
      <c r="F210" s="203" t="s">
        <v>467</v>
      </c>
      <c r="G210" s="203" t="s">
        <v>468</v>
      </c>
      <c r="H210" s="204">
        <v>44.601100000000002</v>
      </c>
      <c r="I210" s="204">
        <v>56.831800000000001</v>
      </c>
      <c r="J210" s="204">
        <v>56.403599999999997</v>
      </c>
      <c r="K210" s="203" t="s">
        <v>469</v>
      </c>
    </row>
    <row r="211" spans="1:11">
      <c r="A211" s="203">
        <v>4</v>
      </c>
      <c r="B211" s="203" t="s">
        <v>395</v>
      </c>
      <c r="C211" s="203" t="s">
        <v>1530</v>
      </c>
      <c r="D211" s="204">
        <v>55.2271</v>
      </c>
      <c r="E211" s="203" t="s">
        <v>466</v>
      </c>
      <c r="F211" s="203" t="s">
        <v>467</v>
      </c>
      <c r="G211" s="203" t="s">
        <v>468</v>
      </c>
      <c r="H211" s="204">
        <v>52.415300000000002</v>
      </c>
      <c r="I211" s="204">
        <v>58.038899999999998</v>
      </c>
      <c r="J211" s="204">
        <v>52.758499999999998</v>
      </c>
      <c r="K211" s="203" t="s">
        <v>469</v>
      </c>
    </row>
    <row r="212" spans="1:11">
      <c r="A212" s="203">
        <v>4</v>
      </c>
      <c r="B212" s="203" t="s">
        <v>396</v>
      </c>
      <c r="C212" s="203" t="s">
        <v>1530</v>
      </c>
      <c r="D212" s="204">
        <v>49.7089</v>
      </c>
      <c r="E212" s="203" t="s">
        <v>466</v>
      </c>
      <c r="F212" s="203" t="s">
        <v>467</v>
      </c>
      <c r="G212" s="203" t="s">
        <v>468</v>
      </c>
      <c r="H212" s="204">
        <v>43.779299999999999</v>
      </c>
      <c r="I212" s="204">
        <v>55.638599999999997</v>
      </c>
      <c r="J212" s="204">
        <v>56.118899999999996</v>
      </c>
      <c r="K212" s="203" t="s">
        <v>469</v>
      </c>
    </row>
    <row r="213" spans="1:11">
      <c r="A213" s="203">
        <v>4</v>
      </c>
      <c r="B213" s="203" t="s">
        <v>397</v>
      </c>
      <c r="C213" s="203" t="s">
        <v>1530</v>
      </c>
      <c r="D213" s="204">
        <v>57.163899999999998</v>
      </c>
      <c r="E213" s="203" t="s">
        <v>466</v>
      </c>
      <c r="F213" s="203" t="s">
        <v>467</v>
      </c>
      <c r="G213" s="203" t="s">
        <v>468</v>
      </c>
      <c r="H213" s="204">
        <v>50.508699999999997</v>
      </c>
      <c r="I213" s="204">
        <v>63.819099999999999</v>
      </c>
      <c r="J213" s="204">
        <v>61.533999999999999</v>
      </c>
      <c r="K213" s="203" t="s">
        <v>469</v>
      </c>
    </row>
    <row r="214" spans="1:11">
      <c r="A214" s="203">
        <v>4</v>
      </c>
      <c r="B214" s="203" t="s">
        <v>398</v>
      </c>
      <c r="C214" s="203" t="s">
        <v>1530</v>
      </c>
      <c r="D214" s="204">
        <v>55.783799999999999</v>
      </c>
      <c r="E214" s="203" t="s">
        <v>466</v>
      </c>
      <c r="F214" s="203" t="s">
        <v>467</v>
      </c>
      <c r="G214" s="203" t="s">
        <v>468</v>
      </c>
      <c r="H214" s="204">
        <v>49.027799999999999</v>
      </c>
      <c r="I214" s="204">
        <v>62.539900000000003</v>
      </c>
      <c r="J214" s="204">
        <v>62.633299999999998</v>
      </c>
      <c r="K214" s="203" t="s">
        <v>469</v>
      </c>
    </row>
    <row r="215" spans="1:11">
      <c r="A215" s="203">
        <v>4</v>
      </c>
      <c r="B215" s="203" t="s">
        <v>399</v>
      </c>
      <c r="C215" s="203" t="s">
        <v>1530</v>
      </c>
      <c r="D215" s="204">
        <v>51.8491</v>
      </c>
      <c r="E215" s="203" t="s">
        <v>466</v>
      </c>
      <c r="F215" s="203" t="s">
        <v>467</v>
      </c>
      <c r="G215" s="203" t="s">
        <v>468</v>
      </c>
      <c r="H215" s="204">
        <v>45.816400000000002</v>
      </c>
      <c r="I215" s="204">
        <v>57.881799999999998</v>
      </c>
      <c r="J215" s="204">
        <v>51.853900000000003</v>
      </c>
      <c r="K215" s="203" t="s">
        <v>469</v>
      </c>
    </row>
    <row r="216" spans="1:11">
      <c r="A216" s="203">
        <v>4</v>
      </c>
      <c r="B216" s="203" t="s">
        <v>400</v>
      </c>
      <c r="C216" s="203" t="s">
        <v>1530</v>
      </c>
      <c r="D216" s="204">
        <v>57.033700000000003</v>
      </c>
      <c r="E216" s="203" t="s">
        <v>466</v>
      </c>
      <c r="F216" s="203" t="s">
        <v>467</v>
      </c>
      <c r="G216" s="203" t="s">
        <v>468</v>
      </c>
      <c r="H216" s="204">
        <v>50.743000000000002</v>
      </c>
      <c r="I216" s="204">
        <v>63.324300000000001</v>
      </c>
      <c r="J216" s="204">
        <v>59.7498</v>
      </c>
      <c r="K216" s="203" t="s">
        <v>469</v>
      </c>
    </row>
    <row r="217" spans="1:11">
      <c r="A217" s="203">
        <v>4</v>
      </c>
      <c r="B217" s="203" t="s">
        <v>401</v>
      </c>
      <c r="C217" s="203" t="s">
        <v>1530</v>
      </c>
      <c r="D217" s="204">
        <v>56.1616</v>
      </c>
      <c r="E217" s="203" t="s">
        <v>466</v>
      </c>
      <c r="F217" s="203" t="s">
        <v>467</v>
      </c>
      <c r="G217" s="203" t="s">
        <v>468</v>
      </c>
      <c r="H217" s="204">
        <v>49.610999999999997</v>
      </c>
      <c r="I217" s="204">
        <v>62.712299999999999</v>
      </c>
      <c r="J217" s="204">
        <v>56.4405</v>
      </c>
      <c r="K217" s="203" t="s">
        <v>469</v>
      </c>
    </row>
    <row r="218" spans="1:11">
      <c r="A218" s="203">
        <v>4</v>
      </c>
      <c r="B218" s="203" t="s">
        <v>402</v>
      </c>
      <c r="C218" s="203" t="s">
        <v>1530</v>
      </c>
      <c r="D218" s="204">
        <v>48.1952</v>
      </c>
      <c r="E218" s="203" t="s">
        <v>466</v>
      </c>
      <c r="F218" s="203" t="s">
        <v>467</v>
      </c>
      <c r="G218" s="203" t="s">
        <v>468</v>
      </c>
      <c r="H218" s="204">
        <v>39.598399999999998</v>
      </c>
      <c r="I218" s="204">
        <v>56.792099999999998</v>
      </c>
      <c r="J218" s="204">
        <v>50.5291</v>
      </c>
      <c r="K218" s="203" t="s">
        <v>469</v>
      </c>
    </row>
    <row r="219" spans="1:11">
      <c r="A219" s="203">
        <v>4</v>
      </c>
      <c r="B219" s="203" t="s">
        <v>403</v>
      </c>
      <c r="C219" s="203" t="s">
        <v>1530</v>
      </c>
      <c r="D219" s="204">
        <v>42.138800000000003</v>
      </c>
      <c r="E219" s="203" t="s">
        <v>466</v>
      </c>
      <c r="F219" s="203" t="s">
        <v>467</v>
      </c>
      <c r="G219" s="203" t="s">
        <v>468</v>
      </c>
      <c r="H219" s="204">
        <v>36.313899999999997</v>
      </c>
      <c r="I219" s="204">
        <v>47.9636</v>
      </c>
      <c r="J219" s="204">
        <v>44.139800000000001</v>
      </c>
      <c r="K219" s="203" t="s">
        <v>469</v>
      </c>
    </row>
    <row r="220" spans="1:11">
      <c r="A220" s="203">
        <v>4</v>
      </c>
      <c r="B220" s="203" t="s">
        <v>404</v>
      </c>
      <c r="C220" s="203" t="s">
        <v>1530</v>
      </c>
      <c r="D220" s="204">
        <v>47.5505</v>
      </c>
      <c r="E220" s="203" t="s">
        <v>466</v>
      </c>
      <c r="F220" s="203" t="s">
        <v>467</v>
      </c>
      <c r="G220" s="203" t="s">
        <v>468</v>
      </c>
      <c r="H220" s="204">
        <v>41.572899999999997</v>
      </c>
      <c r="I220" s="204">
        <v>53.527999999999999</v>
      </c>
      <c r="J220" s="204">
        <v>49.013300000000001</v>
      </c>
      <c r="K220" s="203" t="s">
        <v>469</v>
      </c>
    </row>
    <row r="221" spans="1:11">
      <c r="A221" s="203">
        <v>4</v>
      </c>
      <c r="B221" s="203" t="s">
        <v>405</v>
      </c>
      <c r="C221" s="203" t="s">
        <v>1530</v>
      </c>
      <c r="D221" s="204">
        <v>55.744500000000002</v>
      </c>
      <c r="E221" s="203" t="s">
        <v>466</v>
      </c>
      <c r="F221" s="203" t="s">
        <v>467</v>
      </c>
      <c r="G221" s="203" t="s">
        <v>468</v>
      </c>
      <c r="H221" s="204">
        <v>54.590299999999999</v>
      </c>
      <c r="I221" s="204">
        <v>56.898800000000001</v>
      </c>
      <c r="J221" s="204">
        <v>57.528199999999998</v>
      </c>
      <c r="K221" s="203" t="s">
        <v>469</v>
      </c>
    </row>
    <row r="222" spans="1:11">
      <c r="A222" s="203">
        <v>4</v>
      </c>
      <c r="B222" s="203" t="s">
        <v>384</v>
      </c>
      <c r="C222" s="203" t="s">
        <v>1527</v>
      </c>
      <c r="D222" s="204">
        <v>47.576700000000002</v>
      </c>
      <c r="E222" s="203" t="s">
        <v>466</v>
      </c>
      <c r="F222" s="203" t="s">
        <v>467</v>
      </c>
      <c r="G222" s="203" t="s">
        <v>468</v>
      </c>
      <c r="H222" s="204">
        <v>45.840499999999999</v>
      </c>
      <c r="I222" s="204">
        <v>49.312899999999999</v>
      </c>
      <c r="J222" s="204">
        <v>49.221800000000002</v>
      </c>
      <c r="K222" s="203" t="s">
        <v>469</v>
      </c>
    </row>
    <row r="223" spans="1:11">
      <c r="A223" s="203">
        <v>4</v>
      </c>
      <c r="B223" s="203" t="s">
        <v>385</v>
      </c>
      <c r="C223" s="203" t="s">
        <v>1527</v>
      </c>
      <c r="D223" s="204">
        <v>41.406500000000001</v>
      </c>
      <c r="E223" s="203" t="s">
        <v>466</v>
      </c>
      <c r="F223" s="203" t="s">
        <v>467</v>
      </c>
      <c r="G223" s="203" t="s">
        <v>468</v>
      </c>
      <c r="H223" s="204">
        <v>37.585599999999999</v>
      </c>
      <c r="I223" s="204">
        <v>45.227400000000003</v>
      </c>
      <c r="J223" s="204">
        <v>41.194299999999998</v>
      </c>
      <c r="K223" s="203" t="s">
        <v>469</v>
      </c>
    </row>
    <row r="224" spans="1:11">
      <c r="A224" s="203">
        <v>4</v>
      </c>
      <c r="B224" s="203" t="s">
        <v>386</v>
      </c>
      <c r="C224" s="203" t="s">
        <v>1527</v>
      </c>
      <c r="D224" s="204">
        <v>45.480800000000002</v>
      </c>
      <c r="E224" s="203" t="s">
        <v>466</v>
      </c>
      <c r="F224" s="203" t="s">
        <v>467</v>
      </c>
      <c r="G224" s="203" t="s">
        <v>468</v>
      </c>
      <c r="H224" s="204">
        <v>41.402500000000003</v>
      </c>
      <c r="I224" s="204">
        <v>49.559199999999997</v>
      </c>
      <c r="J224" s="204">
        <v>49.938299999999998</v>
      </c>
      <c r="K224" s="203" t="s">
        <v>469</v>
      </c>
    </row>
    <row r="225" spans="1:11">
      <c r="A225" s="203">
        <v>4</v>
      </c>
      <c r="B225" s="203" t="s">
        <v>387</v>
      </c>
      <c r="C225" s="203" t="s">
        <v>1527</v>
      </c>
      <c r="D225" s="204">
        <v>40.544699999999999</v>
      </c>
      <c r="E225" s="203" t="s">
        <v>466</v>
      </c>
      <c r="F225" s="203" t="s">
        <v>467</v>
      </c>
      <c r="G225" s="203" t="s">
        <v>468</v>
      </c>
      <c r="H225" s="204">
        <v>37.4099</v>
      </c>
      <c r="I225" s="204">
        <v>43.679499999999997</v>
      </c>
      <c r="J225" s="204">
        <v>38.651899999999998</v>
      </c>
      <c r="K225" s="203" t="s">
        <v>469</v>
      </c>
    </row>
    <row r="226" spans="1:11">
      <c r="A226" s="203">
        <v>4</v>
      </c>
      <c r="B226" s="203" t="s">
        <v>388</v>
      </c>
      <c r="C226" s="203" t="s">
        <v>1527</v>
      </c>
      <c r="D226" s="204">
        <v>36.953499999999998</v>
      </c>
      <c r="E226" s="203" t="s">
        <v>466</v>
      </c>
      <c r="F226" s="203" t="s">
        <v>467</v>
      </c>
      <c r="G226" s="203" t="s">
        <v>468</v>
      </c>
      <c r="H226" s="204">
        <v>33.595500000000001</v>
      </c>
      <c r="I226" s="204">
        <v>40.311599999999999</v>
      </c>
      <c r="J226" s="204">
        <v>36.1905</v>
      </c>
      <c r="K226" s="203" t="s">
        <v>469</v>
      </c>
    </row>
    <row r="227" spans="1:11">
      <c r="A227" s="203">
        <v>4</v>
      </c>
      <c r="B227" s="203" t="s">
        <v>389</v>
      </c>
      <c r="C227" s="203" t="s">
        <v>1527</v>
      </c>
      <c r="D227" s="204">
        <v>41.857500000000002</v>
      </c>
      <c r="E227" s="203" t="s">
        <v>466</v>
      </c>
      <c r="F227" s="203" t="s">
        <v>467</v>
      </c>
      <c r="G227" s="203" t="s">
        <v>468</v>
      </c>
      <c r="H227" s="204">
        <v>37.060400000000001</v>
      </c>
      <c r="I227" s="204">
        <v>46.654600000000002</v>
      </c>
      <c r="J227" s="204">
        <v>36.792499999999997</v>
      </c>
      <c r="K227" s="203" t="s">
        <v>469</v>
      </c>
    </row>
    <row r="228" spans="1:11">
      <c r="A228" s="203">
        <v>4</v>
      </c>
      <c r="B228" s="203" t="s">
        <v>390</v>
      </c>
      <c r="C228" s="203" t="s">
        <v>1527</v>
      </c>
      <c r="D228" s="204">
        <v>44.346699999999998</v>
      </c>
      <c r="E228" s="203" t="s">
        <v>466</v>
      </c>
      <c r="F228" s="203" t="s">
        <v>467</v>
      </c>
      <c r="G228" s="203" t="s">
        <v>468</v>
      </c>
      <c r="H228" s="204">
        <v>40.191499999999998</v>
      </c>
      <c r="I228" s="204">
        <v>48.501800000000003</v>
      </c>
      <c r="J228" s="204">
        <v>41.307000000000002</v>
      </c>
      <c r="K228" s="203" t="s">
        <v>469</v>
      </c>
    </row>
    <row r="229" spans="1:11">
      <c r="A229" s="203">
        <v>4</v>
      </c>
      <c r="B229" s="203" t="s">
        <v>391</v>
      </c>
      <c r="C229" s="203" t="s">
        <v>1527</v>
      </c>
      <c r="D229" s="204">
        <v>49.505899999999997</v>
      </c>
      <c r="E229" s="203" t="s">
        <v>466</v>
      </c>
      <c r="F229" s="203" t="s">
        <v>467</v>
      </c>
      <c r="G229" s="203" t="s">
        <v>468</v>
      </c>
      <c r="H229" s="204">
        <v>40.534500000000001</v>
      </c>
      <c r="I229" s="204">
        <v>58.4773</v>
      </c>
      <c r="J229" s="204">
        <v>54.4955</v>
      </c>
      <c r="K229" s="203" t="s">
        <v>469</v>
      </c>
    </row>
    <row r="230" spans="1:11">
      <c r="A230" s="203">
        <v>4</v>
      </c>
      <c r="B230" s="203" t="s">
        <v>392</v>
      </c>
      <c r="C230" s="203" t="s">
        <v>1527</v>
      </c>
      <c r="D230" s="204">
        <v>41.378300000000003</v>
      </c>
      <c r="E230" s="203" t="s">
        <v>466</v>
      </c>
      <c r="F230" s="203" t="s">
        <v>467</v>
      </c>
      <c r="G230" s="203" t="s">
        <v>468</v>
      </c>
      <c r="H230" s="204">
        <v>36.358499999999999</v>
      </c>
      <c r="I230" s="204">
        <v>46.398099999999999</v>
      </c>
      <c r="J230" s="204">
        <v>43.842399999999998</v>
      </c>
      <c r="K230" s="203" t="s">
        <v>469</v>
      </c>
    </row>
    <row r="231" spans="1:11">
      <c r="A231" s="203">
        <v>4</v>
      </c>
      <c r="B231" s="203" t="s">
        <v>393</v>
      </c>
      <c r="C231" s="203" t="s">
        <v>1527</v>
      </c>
      <c r="D231" s="204">
        <v>52.295999999999999</v>
      </c>
      <c r="E231" s="203" t="s">
        <v>466</v>
      </c>
      <c r="F231" s="203" t="s">
        <v>467</v>
      </c>
      <c r="G231" s="203" t="s">
        <v>468</v>
      </c>
      <c r="H231" s="204">
        <v>50.164999999999999</v>
      </c>
      <c r="I231" s="204">
        <v>54.427</v>
      </c>
      <c r="J231" s="204">
        <v>49.616999999999997</v>
      </c>
      <c r="K231" s="203" t="s">
        <v>469</v>
      </c>
    </row>
    <row r="232" spans="1:11">
      <c r="A232" s="203">
        <v>4</v>
      </c>
      <c r="B232" s="203" t="s">
        <v>394</v>
      </c>
      <c r="C232" s="203" t="s">
        <v>1527</v>
      </c>
      <c r="D232" s="204">
        <v>38.618200000000002</v>
      </c>
      <c r="E232" s="203" t="s">
        <v>466</v>
      </c>
      <c r="F232" s="203" t="s">
        <v>467</v>
      </c>
      <c r="G232" s="203" t="s">
        <v>468</v>
      </c>
      <c r="H232" s="204">
        <v>34.932400000000001</v>
      </c>
      <c r="I232" s="204">
        <v>42.304000000000002</v>
      </c>
      <c r="J232" s="204">
        <v>39.031500000000001</v>
      </c>
      <c r="K232" s="203" t="s">
        <v>469</v>
      </c>
    </row>
    <row r="233" spans="1:11">
      <c r="A233" s="203">
        <v>4</v>
      </c>
      <c r="B233" s="203" t="s">
        <v>395</v>
      </c>
      <c r="C233" s="203" t="s">
        <v>1527</v>
      </c>
      <c r="D233" s="204">
        <v>43.537100000000002</v>
      </c>
      <c r="E233" s="203" t="s">
        <v>466</v>
      </c>
      <c r="F233" s="203" t="s">
        <v>467</v>
      </c>
      <c r="G233" s="203" t="s">
        <v>468</v>
      </c>
      <c r="H233" s="204">
        <v>41.817</v>
      </c>
      <c r="I233" s="204">
        <v>45.257300000000001</v>
      </c>
      <c r="J233" s="204">
        <v>40.658299999999997</v>
      </c>
      <c r="K233" s="203" t="s">
        <v>469</v>
      </c>
    </row>
    <row r="234" spans="1:11">
      <c r="A234" s="203">
        <v>4</v>
      </c>
      <c r="B234" s="203" t="s">
        <v>396</v>
      </c>
      <c r="C234" s="203" t="s">
        <v>1527</v>
      </c>
      <c r="D234" s="204">
        <v>41.744500000000002</v>
      </c>
      <c r="E234" s="203" t="s">
        <v>466</v>
      </c>
      <c r="F234" s="203" t="s">
        <v>467</v>
      </c>
      <c r="G234" s="203" t="s">
        <v>468</v>
      </c>
      <c r="H234" s="204">
        <v>37.966299999999997</v>
      </c>
      <c r="I234" s="204">
        <v>45.522799999999997</v>
      </c>
      <c r="J234" s="204">
        <v>42.771599999999999</v>
      </c>
      <c r="K234" s="203" t="s">
        <v>469</v>
      </c>
    </row>
    <row r="235" spans="1:11">
      <c r="A235" s="203">
        <v>4</v>
      </c>
      <c r="B235" s="203" t="s">
        <v>397</v>
      </c>
      <c r="C235" s="203" t="s">
        <v>1527</v>
      </c>
      <c r="D235" s="204">
        <v>46.084099999999999</v>
      </c>
      <c r="E235" s="203" t="s">
        <v>466</v>
      </c>
      <c r="F235" s="203" t="s">
        <v>467</v>
      </c>
      <c r="G235" s="203" t="s">
        <v>468</v>
      </c>
      <c r="H235" s="204">
        <v>41.986699999999999</v>
      </c>
      <c r="I235" s="204">
        <v>50.181600000000003</v>
      </c>
      <c r="J235" s="204">
        <v>47.837600000000002</v>
      </c>
      <c r="K235" s="203" t="s">
        <v>469</v>
      </c>
    </row>
    <row r="236" spans="1:11">
      <c r="A236" s="203">
        <v>4</v>
      </c>
      <c r="B236" s="203" t="s">
        <v>398</v>
      </c>
      <c r="C236" s="203" t="s">
        <v>1527</v>
      </c>
      <c r="D236" s="204">
        <v>46.734299999999998</v>
      </c>
      <c r="E236" s="203" t="s">
        <v>466</v>
      </c>
      <c r="F236" s="203" t="s">
        <v>467</v>
      </c>
      <c r="G236" s="203" t="s">
        <v>468</v>
      </c>
      <c r="H236" s="204">
        <v>42.468699999999998</v>
      </c>
      <c r="I236" s="204">
        <v>50.999899999999997</v>
      </c>
      <c r="J236" s="204">
        <v>48.534799999999997</v>
      </c>
      <c r="K236" s="203" t="s">
        <v>469</v>
      </c>
    </row>
    <row r="237" spans="1:11">
      <c r="A237" s="203">
        <v>4</v>
      </c>
      <c r="B237" s="203" t="s">
        <v>399</v>
      </c>
      <c r="C237" s="203" t="s">
        <v>1527</v>
      </c>
      <c r="D237" s="204">
        <v>43.7911</v>
      </c>
      <c r="E237" s="203" t="s">
        <v>466</v>
      </c>
      <c r="F237" s="203" t="s">
        <v>467</v>
      </c>
      <c r="G237" s="203" t="s">
        <v>468</v>
      </c>
      <c r="H237" s="204">
        <v>39.941800000000001</v>
      </c>
      <c r="I237" s="204">
        <v>47.6404</v>
      </c>
      <c r="J237" s="204">
        <v>39.152700000000003</v>
      </c>
      <c r="K237" s="203" t="s">
        <v>469</v>
      </c>
    </row>
    <row r="238" spans="1:11">
      <c r="A238" s="203">
        <v>4</v>
      </c>
      <c r="B238" s="203" t="s">
        <v>400</v>
      </c>
      <c r="C238" s="203" t="s">
        <v>1527</v>
      </c>
      <c r="D238" s="204">
        <v>48.133200000000002</v>
      </c>
      <c r="E238" s="203" t="s">
        <v>466</v>
      </c>
      <c r="F238" s="203" t="s">
        <v>467</v>
      </c>
      <c r="G238" s="203" t="s">
        <v>468</v>
      </c>
      <c r="H238" s="204">
        <v>44.130800000000001</v>
      </c>
      <c r="I238" s="204">
        <v>52.1355</v>
      </c>
      <c r="J238" s="204">
        <v>47.428899999999999</v>
      </c>
      <c r="K238" s="203" t="s">
        <v>469</v>
      </c>
    </row>
    <row r="239" spans="1:11">
      <c r="A239" s="203">
        <v>4</v>
      </c>
      <c r="B239" s="203" t="s">
        <v>401</v>
      </c>
      <c r="C239" s="203" t="s">
        <v>1527</v>
      </c>
      <c r="D239" s="204">
        <v>43.679900000000004</v>
      </c>
      <c r="E239" s="203" t="s">
        <v>466</v>
      </c>
      <c r="F239" s="203" t="s">
        <v>467</v>
      </c>
      <c r="G239" s="203" t="s">
        <v>468</v>
      </c>
      <c r="H239" s="204">
        <v>39.673699999999997</v>
      </c>
      <c r="I239" s="204">
        <v>47.686100000000003</v>
      </c>
      <c r="J239" s="204">
        <v>42.658000000000001</v>
      </c>
      <c r="K239" s="203" t="s">
        <v>469</v>
      </c>
    </row>
    <row r="240" spans="1:11">
      <c r="A240" s="203">
        <v>4</v>
      </c>
      <c r="B240" s="203" t="s">
        <v>402</v>
      </c>
      <c r="C240" s="203" t="s">
        <v>1527</v>
      </c>
      <c r="D240" s="204">
        <v>43.351500000000001</v>
      </c>
      <c r="E240" s="203" t="s">
        <v>466</v>
      </c>
      <c r="F240" s="203" t="s">
        <v>467</v>
      </c>
      <c r="G240" s="203" t="s">
        <v>468</v>
      </c>
      <c r="H240" s="204">
        <v>37.692500000000003</v>
      </c>
      <c r="I240" s="204">
        <v>49.010399999999997</v>
      </c>
      <c r="J240" s="204">
        <v>39.647300000000001</v>
      </c>
      <c r="K240" s="203" t="s">
        <v>469</v>
      </c>
    </row>
    <row r="241" spans="1:11">
      <c r="A241" s="203">
        <v>4</v>
      </c>
      <c r="B241" s="203" t="s">
        <v>403</v>
      </c>
      <c r="C241" s="203" t="s">
        <v>1527</v>
      </c>
      <c r="D241" s="204">
        <v>32.225099999999998</v>
      </c>
      <c r="E241" s="203" t="s">
        <v>466</v>
      </c>
      <c r="F241" s="203" t="s">
        <v>467</v>
      </c>
      <c r="G241" s="203" t="s">
        <v>468</v>
      </c>
      <c r="H241" s="204">
        <v>28.697399999999998</v>
      </c>
      <c r="I241" s="204">
        <v>35.752699999999997</v>
      </c>
      <c r="J241" s="204">
        <v>33.633000000000003</v>
      </c>
      <c r="K241" s="203" t="s">
        <v>469</v>
      </c>
    </row>
    <row r="242" spans="1:11">
      <c r="A242" s="203">
        <v>4</v>
      </c>
      <c r="B242" s="203" t="s">
        <v>404</v>
      </c>
      <c r="C242" s="203" t="s">
        <v>1527</v>
      </c>
      <c r="D242" s="204">
        <v>40.479100000000003</v>
      </c>
      <c r="E242" s="203" t="s">
        <v>466</v>
      </c>
      <c r="F242" s="203" t="s">
        <v>467</v>
      </c>
      <c r="G242" s="203" t="s">
        <v>468</v>
      </c>
      <c r="H242" s="204">
        <v>36.639899999999997</v>
      </c>
      <c r="I242" s="204">
        <v>44.318300000000001</v>
      </c>
      <c r="J242" s="204">
        <v>37.542700000000004</v>
      </c>
      <c r="K242" s="203" t="s">
        <v>469</v>
      </c>
    </row>
    <row r="243" spans="1:11">
      <c r="A243" s="203">
        <v>4</v>
      </c>
      <c r="B243" s="203" t="s">
        <v>405</v>
      </c>
      <c r="C243" s="203" t="s">
        <v>1527</v>
      </c>
      <c r="D243" s="204">
        <v>44.5944</v>
      </c>
      <c r="E243" s="203" t="s">
        <v>466</v>
      </c>
      <c r="F243" s="203" t="s">
        <v>467</v>
      </c>
      <c r="G243" s="203" t="s">
        <v>468</v>
      </c>
      <c r="H243" s="204">
        <v>43.885300000000001</v>
      </c>
      <c r="I243" s="204">
        <v>45.303400000000003</v>
      </c>
      <c r="J243" s="204">
        <v>43.819299999999998</v>
      </c>
      <c r="K243" s="203" t="s">
        <v>469</v>
      </c>
    </row>
    <row r="244" spans="1:11">
      <c r="A244" s="203">
        <v>5</v>
      </c>
      <c r="B244" s="203" t="s">
        <v>384</v>
      </c>
      <c r="C244" s="203" t="s">
        <v>1596</v>
      </c>
      <c r="D244" s="204">
        <v>35.8902</v>
      </c>
      <c r="E244" s="203" t="s">
        <v>466</v>
      </c>
      <c r="F244" s="203" t="s">
        <v>467</v>
      </c>
      <c r="G244" s="203" t="s">
        <v>468</v>
      </c>
      <c r="H244" s="204">
        <v>33.777500000000003</v>
      </c>
      <c r="I244" s="204">
        <v>38.002899999999997</v>
      </c>
      <c r="J244" s="204">
        <v>41.641800000000003</v>
      </c>
      <c r="K244" s="203" t="s">
        <v>469</v>
      </c>
    </row>
    <row r="245" spans="1:11">
      <c r="A245" s="203">
        <v>5</v>
      </c>
      <c r="B245" s="203" t="s">
        <v>385</v>
      </c>
      <c r="C245" s="203" t="s">
        <v>1596</v>
      </c>
      <c r="D245" s="204">
        <v>36.142299999999999</v>
      </c>
      <c r="E245" s="203" t="s">
        <v>466</v>
      </c>
      <c r="F245" s="203" t="s">
        <v>467</v>
      </c>
      <c r="G245" s="203" t="s">
        <v>468</v>
      </c>
      <c r="H245" s="204">
        <v>31.034300000000002</v>
      </c>
      <c r="I245" s="204">
        <v>41.2502</v>
      </c>
      <c r="J245" s="204">
        <v>40.159199999999998</v>
      </c>
      <c r="K245" s="203" t="s">
        <v>469</v>
      </c>
    </row>
    <row r="246" spans="1:11">
      <c r="A246" s="203">
        <v>5</v>
      </c>
      <c r="B246" s="203" t="s">
        <v>386</v>
      </c>
      <c r="C246" s="203" t="s">
        <v>1596</v>
      </c>
      <c r="D246" s="204">
        <v>47.376399999999997</v>
      </c>
      <c r="E246" s="203" t="s">
        <v>466</v>
      </c>
      <c r="F246" s="203" t="s">
        <v>467</v>
      </c>
      <c r="G246" s="203" t="s">
        <v>468</v>
      </c>
      <c r="H246" s="204">
        <v>41.525300000000001</v>
      </c>
      <c r="I246" s="204">
        <v>53.227499999999999</v>
      </c>
      <c r="J246" s="204">
        <v>48.481000000000002</v>
      </c>
      <c r="K246" s="203" t="s">
        <v>469</v>
      </c>
    </row>
    <row r="247" spans="1:11">
      <c r="A247" s="203">
        <v>5</v>
      </c>
      <c r="B247" s="203" t="s">
        <v>387</v>
      </c>
      <c r="C247" s="203" t="s">
        <v>1596</v>
      </c>
      <c r="D247" s="204">
        <v>38.819800000000001</v>
      </c>
      <c r="E247" s="203" t="s">
        <v>466</v>
      </c>
      <c r="F247" s="203" t="s">
        <v>467</v>
      </c>
      <c r="G247" s="203" t="s">
        <v>468</v>
      </c>
      <c r="H247" s="204">
        <v>34.5563</v>
      </c>
      <c r="I247" s="204">
        <v>43.083300000000001</v>
      </c>
      <c r="J247" s="204">
        <v>45.732700000000001</v>
      </c>
      <c r="K247" s="203" t="s">
        <v>469</v>
      </c>
    </row>
    <row r="248" spans="1:11">
      <c r="A248" s="203">
        <v>5</v>
      </c>
      <c r="B248" s="203" t="s">
        <v>388</v>
      </c>
      <c r="C248" s="203" t="s">
        <v>1596</v>
      </c>
      <c r="D248" s="204">
        <v>41.512099999999997</v>
      </c>
      <c r="E248" s="203" t="s">
        <v>466</v>
      </c>
      <c r="F248" s="203" t="s">
        <v>467</v>
      </c>
      <c r="G248" s="203" t="s">
        <v>468</v>
      </c>
      <c r="H248" s="204">
        <v>36.6479</v>
      </c>
      <c r="I248" s="204">
        <v>46.376399999999997</v>
      </c>
      <c r="J248" s="204">
        <v>46.254300000000001</v>
      </c>
      <c r="K248" s="203" t="s">
        <v>469</v>
      </c>
    </row>
    <row r="249" spans="1:11">
      <c r="A249" s="203">
        <v>5</v>
      </c>
      <c r="B249" s="203" t="s">
        <v>389</v>
      </c>
      <c r="C249" s="203" t="s">
        <v>1596</v>
      </c>
      <c r="D249" s="204">
        <v>36.660299999999999</v>
      </c>
      <c r="E249" s="203" t="s">
        <v>466</v>
      </c>
      <c r="F249" s="203" t="s">
        <v>467</v>
      </c>
      <c r="G249" s="203" t="s">
        <v>468</v>
      </c>
      <c r="H249" s="204">
        <v>30.433499999999999</v>
      </c>
      <c r="I249" s="204">
        <v>42.887099999999997</v>
      </c>
      <c r="J249" s="204">
        <v>41.372</v>
      </c>
      <c r="K249" s="203" t="s">
        <v>469</v>
      </c>
    </row>
    <row r="250" spans="1:11">
      <c r="A250" s="203">
        <v>5</v>
      </c>
      <c r="B250" s="203" t="s">
        <v>390</v>
      </c>
      <c r="C250" s="203" t="s">
        <v>1596</v>
      </c>
      <c r="D250" s="204">
        <v>44.672199999999997</v>
      </c>
      <c r="E250" s="203" t="s">
        <v>466</v>
      </c>
      <c r="F250" s="203" t="s">
        <v>467</v>
      </c>
      <c r="G250" s="203" t="s">
        <v>468</v>
      </c>
      <c r="H250" s="204">
        <v>38.875599999999999</v>
      </c>
      <c r="I250" s="204">
        <v>50.468899999999998</v>
      </c>
      <c r="J250" s="204">
        <v>51.775500000000001</v>
      </c>
      <c r="K250" s="203" t="s">
        <v>469</v>
      </c>
    </row>
    <row r="251" spans="1:11">
      <c r="A251" s="203">
        <v>5</v>
      </c>
      <c r="B251" s="203" t="s">
        <v>391</v>
      </c>
      <c r="C251" s="203" t="s">
        <v>1596</v>
      </c>
      <c r="D251" s="204">
        <v>39.294899999999998</v>
      </c>
      <c r="E251" s="203" t="s">
        <v>466</v>
      </c>
      <c r="F251" s="203" t="s">
        <v>467</v>
      </c>
      <c r="G251" s="203" t="s">
        <v>468</v>
      </c>
      <c r="H251" s="204">
        <v>28.001000000000001</v>
      </c>
      <c r="I251" s="204">
        <v>50.588900000000002</v>
      </c>
      <c r="J251" s="204">
        <v>52.608899999999998</v>
      </c>
      <c r="K251" s="203" t="s">
        <v>469</v>
      </c>
    </row>
    <row r="252" spans="1:11">
      <c r="A252" s="203">
        <v>5</v>
      </c>
      <c r="B252" s="203" t="s">
        <v>392</v>
      </c>
      <c r="C252" s="203" t="s">
        <v>1596</v>
      </c>
      <c r="D252" s="204">
        <v>36.538699999999999</v>
      </c>
      <c r="E252" s="203" t="s">
        <v>466</v>
      </c>
      <c r="F252" s="203" t="s">
        <v>467</v>
      </c>
      <c r="G252" s="203" t="s">
        <v>468</v>
      </c>
      <c r="H252" s="204">
        <v>29.9635</v>
      </c>
      <c r="I252" s="204">
        <v>43.113900000000001</v>
      </c>
      <c r="J252" s="204">
        <v>40.5976</v>
      </c>
      <c r="K252" s="203" t="s">
        <v>469</v>
      </c>
    </row>
    <row r="253" spans="1:11">
      <c r="A253" s="203">
        <v>5</v>
      </c>
      <c r="B253" s="203" t="s">
        <v>393</v>
      </c>
      <c r="C253" s="203" t="s">
        <v>1596</v>
      </c>
      <c r="D253" s="204">
        <v>36.511699999999998</v>
      </c>
      <c r="E253" s="203" t="s">
        <v>466</v>
      </c>
      <c r="F253" s="203" t="s">
        <v>467</v>
      </c>
      <c r="G253" s="203" t="s">
        <v>468</v>
      </c>
      <c r="H253" s="204">
        <v>34.036099999999998</v>
      </c>
      <c r="I253" s="204">
        <v>38.987200000000001</v>
      </c>
      <c r="J253" s="204">
        <v>42.036000000000001</v>
      </c>
      <c r="K253" s="203" t="s">
        <v>469</v>
      </c>
    </row>
    <row r="254" spans="1:11">
      <c r="A254" s="203">
        <v>5</v>
      </c>
      <c r="B254" s="203" t="s">
        <v>394</v>
      </c>
      <c r="C254" s="203" t="s">
        <v>1596</v>
      </c>
      <c r="D254" s="204">
        <v>30.773299999999999</v>
      </c>
      <c r="E254" s="203" t="s">
        <v>466</v>
      </c>
      <c r="F254" s="203" t="s">
        <v>467</v>
      </c>
      <c r="G254" s="203" t="s">
        <v>468</v>
      </c>
      <c r="H254" s="204">
        <v>26.137</v>
      </c>
      <c r="I254" s="204">
        <v>35.409599999999998</v>
      </c>
      <c r="J254" s="204">
        <v>38.622199999999999</v>
      </c>
      <c r="K254" s="203" t="s">
        <v>469</v>
      </c>
    </row>
    <row r="255" spans="1:11">
      <c r="A255" s="203">
        <v>5</v>
      </c>
      <c r="B255" s="203" t="s">
        <v>395</v>
      </c>
      <c r="C255" s="203" t="s">
        <v>1596</v>
      </c>
      <c r="D255" s="204">
        <v>37.9041</v>
      </c>
      <c r="E255" s="203" t="s">
        <v>466</v>
      </c>
      <c r="F255" s="203" t="s">
        <v>467</v>
      </c>
      <c r="G255" s="203" t="s">
        <v>468</v>
      </c>
      <c r="H255" s="204">
        <v>35.655900000000003</v>
      </c>
      <c r="I255" s="204">
        <v>40.152299999999997</v>
      </c>
      <c r="J255" s="204">
        <v>46.3782</v>
      </c>
      <c r="K255" s="203" t="s">
        <v>469</v>
      </c>
    </row>
    <row r="256" spans="1:11">
      <c r="A256" s="203">
        <v>5</v>
      </c>
      <c r="B256" s="203" t="s">
        <v>396</v>
      </c>
      <c r="C256" s="203" t="s">
        <v>1596</v>
      </c>
      <c r="D256" s="204">
        <v>46.576799999999999</v>
      </c>
      <c r="E256" s="203" t="s">
        <v>466</v>
      </c>
      <c r="F256" s="203" t="s">
        <v>467</v>
      </c>
      <c r="G256" s="203" t="s">
        <v>468</v>
      </c>
      <c r="H256" s="204">
        <v>41.1477</v>
      </c>
      <c r="I256" s="204">
        <v>52.006</v>
      </c>
      <c r="J256" s="204">
        <v>51.146700000000003</v>
      </c>
      <c r="K256" s="203" t="s">
        <v>469</v>
      </c>
    </row>
    <row r="257" spans="1:11">
      <c r="A257" s="203">
        <v>5</v>
      </c>
      <c r="B257" s="203" t="s">
        <v>397</v>
      </c>
      <c r="C257" s="203" t="s">
        <v>1596</v>
      </c>
      <c r="D257" s="204">
        <v>42.771000000000001</v>
      </c>
      <c r="E257" s="203" t="s">
        <v>466</v>
      </c>
      <c r="F257" s="203" t="s">
        <v>467</v>
      </c>
      <c r="G257" s="203" t="s">
        <v>468</v>
      </c>
      <c r="H257" s="204">
        <v>37.294800000000002</v>
      </c>
      <c r="I257" s="204">
        <v>48.247199999999999</v>
      </c>
      <c r="J257" s="204">
        <v>48.990200000000002</v>
      </c>
      <c r="K257" s="203" t="s">
        <v>469</v>
      </c>
    </row>
    <row r="258" spans="1:11">
      <c r="A258" s="203">
        <v>5</v>
      </c>
      <c r="B258" s="203" t="s">
        <v>398</v>
      </c>
      <c r="C258" s="203" t="s">
        <v>1596</v>
      </c>
      <c r="D258" s="204">
        <v>39.014000000000003</v>
      </c>
      <c r="E258" s="203" t="s">
        <v>466</v>
      </c>
      <c r="F258" s="203" t="s">
        <v>467</v>
      </c>
      <c r="G258" s="203" t="s">
        <v>468</v>
      </c>
      <c r="H258" s="204">
        <v>33.5381</v>
      </c>
      <c r="I258" s="204">
        <v>44.489899999999999</v>
      </c>
      <c r="J258" s="204">
        <v>49.238799999999998</v>
      </c>
      <c r="K258" s="203" t="s">
        <v>469</v>
      </c>
    </row>
    <row r="259" spans="1:11">
      <c r="A259" s="203">
        <v>5</v>
      </c>
      <c r="B259" s="203" t="s">
        <v>399</v>
      </c>
      <c r="C259" s="203" t="s">
        <v>1596</v>
      </c>
      <c r="D259" s="204">
        <v>45.905999999999999</v>
      </c>
      <c r="E259" s="203" t="s">
        <v>466</v>
      </c>
      <c r="F259" s="203" t="s">
        <v>467</v>
      </c>
      <c r="G259" s="203" t="s">
        <v>468</v>
      </c>
      <c r="H259" s="204">
        <v>40.450699999999998</v>
      </c>
      <c r="I259" s="204">
        <v>51.3613</v>
      </c>
      <c r="J259" s="204">
        <v>50.5122</v>
      </c>
      <c r="K259" s="203" t="s">
        <v>469</v>
      </c>
    </row>
    <row r="260" spans="1:11">
      <c r="A260" s="203">
        <v>5</v>
      </c>
      <c r="B260" s="203" t="s">
        <v>400</v>
      </c>
      <c r="C260" s="203" t="s">
        <v>1596</v>
      </c>
      <c r="D260" s="204">
        <v>46.449100000000001</v>
      </c>
      <c r="E260" s="203" t="s">
        <v>466</v>
      </c>
      <c r="F260" s="203" t="s">
        <v>467</v>
      </c>
      <c r="G260" s="203" t="s">
        <v>468</v>
      </c>
      <c r="H260" s="204">
        <v>41</v>
      </c>
      <c r="I260" s="204">
        <v>51.898200000000003</v>
      </c>
      <c r="J260" s="204">
        <v>61.6633</v>
      </c>
      <c r="K260" s="203" t="s">
        <v>469</v>
      </c>
    </row>
    <row r="261" spans="1:11">
      <c r="A261" s="203">
        <v>5</v>
      </c>
      <c r="B261" s="203" t="s">
        <v>401</v>
      </c>
      <c r="C261" s="203" t="s">
        <v>1596</v>
      </c>
      <c r="D261" s="204">
        <v>48.036799999999999</v>
      </c>
      <c r="E261" s="203" t="s">
        <v>466</v>
      </c>
      <c r="F261" s="203" t="s">
        <v>467</v>
      </c>
      <c r="G261" s="203" t="s">
        <v>468</v>
      </c>
      <c r="H261" s="204">
        <v>42.234099999999998</v>
      </c>
      <c r="I261" s="204">
        <v>53.839500000000001</v>
      </c>
      <c r="J261" s="204">
        <v>53.612000000000002</v>
      </c>
      <c r="K261" s="203" t="s">
        <v>469</v>
      </c>
    </row>
    <row r="262" spans="1:11">
      <c r="A262" s="203">
        <v>5</v>
      </c>
      <c r="B262" s="203" t="s">
        <v>402</v>
      </c>
      <c r="C262" s="203" t="s">
        <v>1596</v>
      </c>
      <c r="D262" s="204">
        <v>46.174300000000002</v>
      </c>
      <c r="E262" s="203" t="s">
        <v>466</v>
      </c>
      <c r="F262" s="203" t="s">
        <v>467</v>
      </c>
      <c r="G262" s="203" t="s">
        <v>468</v>
      </c>
      <c r="H262" s="204">
        <v>38.090800000000002</v>
      </c>
      <c r="I262" s="204">
        <v>54.257899999999999</v>
      </c>
      <c r="J262" s="204">
        <v>52.808799999999998</v>
      </c>
      <c r="K262" s="203" t="s">
        <v>469</v>
      </c>
    </row>
    <row r="263" spans="1:11">
      <c r="A263" s="203">
        <v>5</v>
      </c>
      <c r="B263" s="203" t="s">
        <v>403</v>
      </c>
      <c r="C263" s="203" t="s">
        <v>1596</v>
      </c>
      <c r="D263" s="204">
        <v>36.839500000000001</v>
      </c>
      <c r="E263" s="203" t="s">
        <v>466</v>
      </c>
      <c r="F263" s="203" t="s">
        <v>467</v>
      </c>
      <c r="G263" s="203" t="s">
        <v>468</v>
      </c>
      <c r="H263" s="204">
        <v>31.6038</v>
      </c>
      <c r="I263" s="204">
        <v>42.075200000000002</v>
      </c>
      <c r="J263" s="204">
        <v>51.426000000000002</v>
      </c>
      <c r="K263" s="203" t="s">
        <v>469</v>
      </c>
    </row>
    <row r="264" spans="1:11">
      <c r="A264" s="203">
        <v>5</v>
      </c>
      <c r="B264" s="203" t="s">
        <v>404</v>
      </c>
      <c r="C264" s="203" t="s">
        <v>1596</v>
      </c>
      <c r="D264" s="204">
        <v>41.091900000000003</v>
      </c>
      <c r="E264" s="203" t="s">
        <v>466</v>
      </c>
      <c r="F264" s="203" t="s">
        <v>467</v>
      </c>
      <c r="G264" s="203" t="s">
        <v>468</v>
      </c>
      <c r="H264" s="204">
        <v>35.718600000000002</v>
      </c>
      <c r="I264" s="204">
        <v>46.465299999999999</v>
      </c>
      <c r="J264" s="204">
        <v>59.841700000000003</v>
      </c>
      <c r="K264" s="203" t="s">
        <v>469</v>
      </c>
    </row>
    <row r="265" spans="1:11">
      <c r="A265" s="203">
        <v>5</v>
      </c>
      <c r="B265" s="203" t="s">
        <v>405</v>
      </c>
      <c r="C265" s="203" t="s">
        <v>1596</v>
      </c>
      <c r="D265" s="204">
        <v>39.311500000000002</v>
      </c>
      <c r="E265" s="203" t="s">
        <v>466</v>
      </c>
      <c r="F265" s="203" t="s">
        <v>467</v>
      </c>
      <c r="G265" s="203" t="s">
        <v>468</v>
      </c>
      <c r="H265" s="204">
        <v>38.381399999999999</v>
      </c>
      <c r="I265" s="204">
        <v>40.241700000000002</v>
      </c>
      <c r="J265" s="204">
        <v>46.454900000000002</v>
      </c>
      <c r="K265" s="203" t="s">
        <v>469</v>
      </c>
    </row>
    <row r="266" spans="1:11">
      <c r="A266" s="203">
        <v>5</v>
      </c>
      <c r="B266" s="203" t="s">
        <v>384</v>
      </c>
      <c r="C266" s="203" t="s">
        <v>1597</v>
      </c>
      <c r="D266" s="204">
        <v>54.253399999999999</v>
      </c>
      <c r="E266" s="203" t="s">
        <v>466</v>
      </c>
      <c r="F266" s="203" t="s">
        <v>467</v>
      </c>
      <c r="G266" s="203" t="s">
        <v>468</v>
      </c>
      <c r="H266" s="204">
        <v>51.348199999999999</v>
      </c>
      <c r="I266" s="204">
        <v>57.1586</v>
      </c>
      <c r="J266" s="204">
        <v>61.033299999999997</v>
      </c>
      <c r="K266" s="203" t="s">
        <v>469</v>
      </c>
    </row>
    <row r="267" spans="1:11">
      <c r="A267" s="203">
        <v>5</v>
      </c>
      <c r="B267" s="203" t="s">
        <v>385</v>
      </c>
      <c r="C267" s="203" t="s">
        <v>1597</v>
      </c>
      <c r="D267" s="204">
        <v>45.040799999999997</v>
      </c>
      <c r="E267" s="203" t="s">
        <v>466</v>
      </c>
      <c r="F267" s="203" t="s">
        <v>467</v>
      </c>
      <c r="G267" s="203" t="s">
        <v>468</v>
      </c>
      <c r="H267" s="204">
        <v>38.915199999999999</v>
      </c>
      <c r="I267" s="204">
        <v>51.166499999999999</v>
      </c>
      <c r="J267" s="204">
        <v>48.755800000000001</v>
      </c>
      <c r="K267" s="203" t="s">
        <v>469</v>
      </c>
    </row>
    <row r="268" spans="1:11">
      <c r="A268" s="203">
        <v>5</v>
      </c>
      <c r="B268" s="203" t="s">
        <v>386</v>
      </c>
      <c r="C268" s="203" t="s">
        <v>1597</v>
      </c>
      <c r="D268" s="204">
        <v>62.350900000000003</v>
      </c>
      <c r="E268" s="203" t="s">
        <v>466</v>
      </c>
      <c r="F268" s="203" t="s">
        <v>467</v>
      </c>
      <c r="G268" s="203" t="s">
        <v>468</v>
      </c>
      <c r="H268" s="204">
        <v>55.213700000000003</v>
      </c>
      <c r="I268" s="204">
        <v>69.488100000000003</v>
      </c>
      <c r="J268" s="204">
        <v>73.440200000000004</v>
      </c>
      <c r="K268" s="203" t="s">
        <v>469</v>
      </c>
    </row>
    <row r="269" spans="1:11">
      <c r="A269" s="203">
        <v>5</v>
      </c>
      <c r="B269" s="203" t="s">
        <v>387</v>
      </c>
      <c r="C269" s="203" t="s">
        <v>1597</v>
      </c>
      <c r="D269" s="204">
        <v>55.235999999999997</v>
      </c>
      <c r="E269" s="203" t="s">
        <v>466</v>
      </c>
      <c r="F269" s="203" t="s">
        <v>467</v>
      </c>
      <c r="G269" s="203" t="s">
        <v>468</v>
      </c>
      <c r="H269" s="204">
        <v>49.736800000000002</v>
      </c>
      <c r="I269" s="204">
        <v>60.735300000000002</v>
      </c>
      <c r="J269" s="204">
        <v>65.148899999999998</v>
      </c>
      <c r="K269" s="203" t="s">
        <v>469</v>
      </c>
    </row>
    <row r="270" spans="1:11">
      <c r="A270" s="203">
        <v>5</v>
      </c>
      <c r="B270" s="203" t="s">
        <v>388</v>
      </c>
      <c r="C270" s="203" t="s">
        <v>1597</v>
      </c>
      <c r="D270" s="204">
        <v>55.315199999999997</v>
      </c>
      <c r="E270" s="203" t="s">
        <v>466</v>
      </c>
      <c r="F270" s="203" t="s">
        <v>467</v>
      </c>
      <c r="G270" s="203" t="s">
        <v>468</v>
      </c>
      <c r="H270" s="204">
        <v>49.167299999999997</v>
      </c>
      <c r="I270" s="204">
        <v>61.463099999999997</v>
      </c>
      <c r="J270" s="204">
        <v>68.256699999999995</v>
      </c>
      <c r="K270" s="203" t="s">
        <v>469</v>
      </c>
    </row>
    <row r="271" spans="1:11">
      <c r="A271" s="203">
        <v>5</v>
      </c>
      <c r="B271" s="203" t="s">
        <v>389</v>
      </c>
      <c r="C271" s="203" t="s">
        <v>1597</v>
      </c>
      <c r="D271" s="204">
        <v>46.238100000000003</v>
      </c>
      <c r="E271" s="203" t="s">
        <v>466</v>
      </c>
      <c r="F271" s="203" t="s">
        <v>467</v>
      </c>
      <c r="G271" s="203" t="s">
        <v>468</v>
      </c>
      <c r="H271" s="204">
        <v>38.820500000000003</v>
      </c>
      <c r="I271" s="204">
        <v>53.6556</v>
      </c>
      <c r="J271" s="204">
        <v>52.102499999999999</v>
      </c>
      <c r="K271" s="203" t="s">
        <v>469</v>
      </c>
    </row>
    <row r="272" spans="1:11">
      <c r="A272" s="203">
        <v>5</v>
      </c>
      <c r="B272" s="203" t="s">
        <v>390</v>
      </c>
      <c r="C272" s="203" t="s">
        <v>1597</v>
      </c>
      <c r="D272" s="204">
        <v>62.321100000000001</v>
      </c>
      <c r="E272" s="203" t="s">
        <v>466</v>
      </c>
      <c r="F272" s="203" t="s">
        <v>467</v>
      </c>
      <c r="G272" s="203" t="s">
        <v>468</v>
      </c>
      <c r="H272" s="204">
        <v>55.096499999999999</v>
      </c>
      <c r="I272" s="204">
        <v>69.545599999999993</v>
      </c>
      <c r="J272" s="204">
        <v>68.300700000000006</v>
      </c>
      <c r="K272" s="203" t="s">
        <v>469</v>
      </c>
    </row>
    <row r="273" spans="1:11">
      <c r="A273" s="203">
        <v>5</v>
      </c>
      <c r="B273" s="203" t="s">
        <v>391</v>
      </c>
      <c r="C273" s="203" t="s">
        <v>1597</v>
      </c>
      <c r="D273" s="204">
        <v>55.854599999999998</v>
      </c>
      <c r="E273" s="203" t="s">
        <v>466</v>
      </c>
      <c r="F273" s="203" t="s">
        <v>467</v>
      </c>
      <c r="G273" s="203" t="s">
        <v>468</v>
      </c>
      <c r="H273" s="204">
        <v>41.286099999999998</v>
      </c>
      <c r="I273" s="204">
        <v>70.423000000000002</v>
      </c>
      <c r="J273" s="204">
        <v>84.546000000000006</v>
      </c>
      <c r="K273" s="203" t="s">
        <v>469</v>
      </c>
    </row>
    <row r="274" spans="1:11">
      <c r="A274" s="203">
        <v>5</v>
      </c>
      <c r="B274" s="203" t="s">
        <v>392</v>
      </c>
      <c r="C274" s="203" t="s">
        <v>1597</v>
      </c>
      <c r="D274" s="204">
        <v>53.440899999999999</v>
      </c>
      <c r="E274" s="203" t="s">
        <v>466</v>
      </c>
      <c r="F274" s="203" t="s">
        <v>467</v>
      </c>
      <c r="G274" s="203" t="s">
        <v>468</v>
      </c>
      <c r="H274" s="204">
        <v>45.075899999999997</v>
      </c>
      <c r="I274" s="204">
        <v>61.805799999999998</v>
      </c>
      <c r="J274" s="204">
        <v>70.363500000000002</v>
      </c>
      <c r="K274" s="203" t="s">
        <v>469</v>
      </c>
    </row>
    <row r="275" spans="1:11">
      <c r="A275" s="203">
        <v>5</v>
      </c>
      <c r="B275" s="203" t="s">
        <v>393</v>
      </c>
      <c r="C275" s="203" t="s">
        <v>1597</v>
      </c>
      <c r="D275" s="204">
        <v>50.746899999999997</v>
      </c>
      <c r="E275" s="203" t="s">
        <v>466</v>
      </c>
      <c r="F275" s="203" t="s">
        <v>467</v>
      </c>
      <c r="G275" s="203" t="s">
        <v>468</v>
      </c>
      <c r="H275" s="204">
        <v>47.570099999999996</v>
      </c>
      <c r="I275" s="204">
        <v>53.9238</v>
      </c>
      <c r="J275" s="204">
        <v>59.0426</v>
      </c>
      <c r="K275" s="203" t="s">
        <v>469</v>
      </c>
    </row>
    <row r="276" spans="1:11">
      <c r="A276" s="203">
        <v>5</v>
      </c>
      <c r="B276" s="203" t="s">
        <v>394</v>
      </c>
      <c r="C276" s="203" t="s">
        <v>1597</v>
      </c>
      <c r="D276" s="204">
        <v>40.734299999999998</v>
      </c>
      <c r="E276" s="203" t="s">
        <v>466</v>
      </c>
      <c r="F276" s="203" t="s">
        <v>467</v>
      </c>
      <c r="G276" s="203" t="s">
        <v>468</v>
      </c>
      <c r="H276" s="204">
        <v>35.075600000000001</v>
      </c>
      <c r="I276" s="204">
        <v>46.393000000000001</v>
      </c>
      <c r="J276" s="204">
        <v>52.3947</v>
      </c>
      <c r="K276" s="203" t="s">
        <v>469</v>
      </c>
    </row>
    <row r="277" spans="1:11">
      <c r="A277" s="203">
        <v>5</v>
      </c>
      <c r="B277" s="203" t="s">
        <v>395</v>
      </c>
      <c r="C277" s="203" t="s">
        <v>1597</v>
      </c>
      <c r="D277" s="204">
        <v>58.102800000000002</v>
      </c>
      <c r="E277" s="203" t="s">
        <v>466</v>
      </c>
      <c r="F277" s="203" t="s">
        <v>467</v>
      </c>
      <c r="G277" s="203" t="s">
        <v>468</v>
      </c>
      <c r="H277" s="204">
        <v>55.118499999999997</v>
      </c>
      <c r="I277" s="204">
        <v>61.0871</v>
      </c>
      <c r="J277" s="204">
        <v>65.799199999999999</v>
      </c>
      <c r="K277" s="203" t="s">
        <v>469</v>
      </c>
    </row>
    <row r="278" spans="1:11">
      <c r="A278" s="203">
        <v>5</v>
      </c>
      <c r="B278" s="203" t="s">
        <v>396</v>
      </c>
      <c r="C278" s="203" t="s">
        <v>1597</v>
      </c>
      <c r="D278" s="204">
        <v>71.879000000000005</v>
      </c>
      <c r="E278" s="203" t="s">
        <v>466</v>
      </c>
      <c r="F278" s="203" t="s">
        <v>467</v>
      </c>
      <c r="G278" s="203" t="s">
        <v>468</v>
      </c>
      <c r="H278" s="204">
        <v>64.677899999999994</v>
      </c>
      <c r="I278" s="204">
        <v>79.080100000000002</v>
      </c>
      <c r="J278" s="204">
        <v>76.939099999999996</v>
      </c>
      <c r="K278" s="203" t="s">
        <v>469</v>
      </c>
    </row>
    <row r="279" spans="1:11">
      <c r="A279" s="203">
        <v>5</v>
      </c>
      <c r="B279" s="203" t="s">
        <v>397</v>
      </c>
      <c r="C279" s="203" t="s">
        <v>1597</v>
      </c>
      <c r="D279" s="204">
        <v>58.581099999999999</v>
      </c>
      <c r="E279" s="203" t="s">
        <v>466</v>
      </c>
      <c r="F279" s="203" t="s">
        <v>467</v>
      </c>
      <c r="G279" s="203" t="s">
        <v>468</v>
      </c>
      <c r="H279" s="204">
        <v>51.695500000000003</v>
      </c>
      <c r="I279" s="204">
        <v>65.466700000000003</v>
      </c>
      <c r="J279" s="204">
        <v>70.548100000000005</v>
      </c>
      <c r="K279" s="203" t="s">
        <v>469</v>
      </c>
    </row>
    <row r="280" spans="1:11">
      <c r="A280" s="203">
        <v>5</v>
      </c>
      <c r="B280" s="203" t="s">
        <v>398</v>
      </c>
      <c r="C280" s="203" t="s">
        <v>1597</v>
      </c>
      <c r="D280" s="204">
        <v>61.220500000000001</v>
      </c>
      <c r="E280" s="203" t="s">
        <v>466</v>
      </c>
      <c r="F280" s="203" t="s">
        <v>467</v>
      </c>
      <c r="G280" s="203" t="s">
        <v>468</v>
      </c>
      <c r="H280" s="204">
        <v>53.8855</v>
      </c>
      <c r="I280" s="204">
        <v>68.555499999999995</v>
      </c>
      <c r="J280" s="204">
        <v>56.832700000000003</v>
      </c>
      <c r="K280" s="203" t="s">
        <v>469</v>
      </c>
    </row>
    <row r="281" spans="1:11">
      <c r="A281" s="203">
        <v>5</v>
      </c>
      <c r="B281" s="203" t="s">
        <v>399</v>
      </c>
      <c r="C281" s="203" t="s">
        <v>1597</v>
      </c>
      <c r="D281" s="204">
        <v>64.283100000000005</v>
      </c>
      <c r="E281" s="203" t="s">
        <v>466</v>
      </c>
      <c r="F281" s="203" t="s">
        <v>467</v>
      </c>
      <c r="G281" s="203" t="s">
        <v>468</v>
      </c>
      <c r="H281" s="204">
        <v>57.400399999999998</v>
      </c>
      <c r="I281" s="204">
        <v>71.165700000000001</v>
      </c>
      <c r="J281" s="204">
        <v>68.344800000000006</v>
      </c>
      <c r="K281" s="203" t="s">
        <v>469</v>
      </c>
    </row>
    <row r="282" spans="1:11">
      <c r="A282" s="203">
        <v>5</v>
      </c>
      <c r="B282" s="203" t="s">
        <v>400</v>
      </c>
      <c r="C282" s="203" t="s">
        <v>1597</v>
      </c>
      <c r="D282" s="204">
        <v>61.268300000000004</v>
      </c>
      <c r="E282" s="203" t="s">
        <v>466</v>
      </c>
      <c r="F282" s="203" t="s">
        <v>467</v>
      </c>
      <c r="G282" s="203" t="s">
        <v>468</v>
      </c>
      <c r="H282" s="204">
        <v>54.639099999999999</v>
      </c>
      <c r="I282" s="204">
        <v>67.897499999999994</v>
      </c>
      <c r="J282" s="204">
        <v>75.545900000000003</v>
      </c>
      <c r="K282" s="203" t="s">
        <v>469</v>
      </c>
    </row>
    <row r="283" spans="1:11">
      <c r="A283" s="203">
        <v>5</v>
      </c>
      <c r="B283" s="203" t="s">
        <v>401</v>
      </c>
      <c r="C283" s="203" t="s">
        <v>1597</v>
      </c>
      <c r="D283" s="204">
        <v>70.125799999999998</v>
      </c>
      <c r="E283" s="203" t="s">
        <v>466</v>
      </c>
      <c r="F283" s="203" t="s">
        <v>467</v>
      </c>
      <c r="G283" s="203" t="s">
        <v>468</v>
      </c>
      <c r="H283" s="204">
        <v>62.621499999999997</v>
      </c>
      <c r="I283" s="204">
        <v>77.630200000000002</v>
      </c>
      <c r="J283" s="204">
        <v>71.847700000000003</v>
      </c>
      <c r="K283" s="203" t="s">
        <v>469</v>
      </c>
    </row>
    <row r="284" spans="1:11">
      <c r="A284" s="203">
        <v>5</v>
      </c>
      <c r="B284" s="203" t="s">
        <v>402</v>
      </c>
      <c r="C284" s="203" t="s">
        <v>1597</v>
      </c>
      <c r="D284" s="204">
        <v>60.604900000000001</v>
      </c>
      <c r="E284" s="203" t="s">
        <v>466</v>
      </c>
      <c r="F284" s="203" t="s">
        <v>467</v>
      </c>
      <c r="G284" s="203" t="s">
        <v>468</v>
      </c>
      <c r="H284" s="204">
        <v>50.843299999999999</v>
      </c>
      <c r="I284" s="204">
        <v>70.366500000000002</v>
      </c>
      <c r="J284" s="204">
        <v>68.655900000000003</v>
      </c>
      <c r="K284" s="203" t="s">
        <v>469</v>
      </c>
    </row>
    <row r="285" spans="1:11">
      <c r="A285" s="203">
        <v>5</v>
      </c>
      <c r="B285" s="203" t="s">
        <v>403</v>
      </c>
      <c r="C285" s="203" t="s">
        <v>1597</v>
      </c>
      <c r="D285" s="204">
        <v>58.5015</v>
      </c>
      <c r="E285" s="203" t="s">
        <v>466</v>
      </c>
      <c r="F285" s="203" t="s">
        <v>467</v>
      </c>
      <c r="G285" s="203" t="s">
        <v>468</v>
      </c>
      <c r="H285" s="204">
        <v>51.414499999999997</v>
      </c>
      <c r="I285" s="204">
        <v>65.588399999999993</v>
      </c>
      <c r="J285" s="204">
        <v>65.465400000000002</v>
      </c>
      <c r="K285" s="203" t="s">
        <v>469</v>
      </c>
    </row>
    <row r="286" spans="1:11">
      <c r="A286" s="203">
        <v>5</v>
      </c>
      <c r="B286" s="203" t="s">
        <v>404</v>
      </c>
      <c r="C286" s="203" t="s">
        <v>1597</v>
      </c>
      <c r="D286" s="204">
        <v>70.945899999999995</v>
      </c>
      <c r="E286" s="203" t="s">
        <v>466</v>
      </c>
      <c r="F286" s="203" t="s">
        <v>467</v>
      </c>
      <c r="G286" s="203" t="s">
        <v>468</v>
      </c>
      <c r="H286" s="204">
        <v>63.4953</v>
      </c>
      <c r="I286" s="204">
        <v>78.396500000000003</v>
      </c>
      <c r="J286" s="204">
        <v>76.406300000000002</v>
      </c>
      <c r="K286" s="203" t="s">
        <v>469</v>
      </c>
    </row>
    <row r="287" spans="1:11">
      <c r="A287" s="203">
        <v>5</v>
      </c>
      <c r="B287" s="203" t="s">
        <v>405</v>
      </c>
      <c r="C287" s="203" t="s">
        <v>1597</v>
      </c>
      <c r="D287" s="204">
        <v>56.994399999999999</v>
      </c>
      <c r="E287" s="203" t="s">
        <v>466</v>
      </c>
      <c r="F287" s="203" t="s">
        <v>467</v>
      </c>
      <c r="G287" s="203" t="s">
        <v>468</v>
      </c>
      <c r="H287" s="204">
        <v>55.7849</v>
      </c>
      <c r="I287" s="204">
        <v>58.204000000000001</v>
      </c>
      <c r="J287" s="204">
        <v>64.868499999999997</v>
      </c>
      <c r="K287" s="203" t="s">
        <v>469</v>
      </c>
    </row>
    <row r="288" spans="1:11">
      <c r="A288" s="203">
        <v>5</v>
      </c>
      <c r="B288" s="203" t="s">
        <v>384</v>
      </c>
      <c r="C288" s="203" t="s">
        <v>1598</v>
      </c>
      <c r="D288" s="204">
        <v>44.149299999999997</v>
      </c>
      <c r="E288" s="203" t="s">
        <v>466</v>
      </c>
      <c r="F288" s="203" t="s">
        <v>467</v>
      </c>
      <c r="G288" s="203" t="s">
        <v>468</v>
      </c>
      <c r="H288" s="204">
        <v>42.408799999999999</v>
      </c>
      <c r="I288" s="204">
        <v>45.889899999999997</v>
      </c>
      <c r="J288" s="204">
        <v>50.313499999999998</v>
      </c>
      <c r="K288" s="203" t="s">
        <v>469</v>
      </c>
    </row>
    <row r="289" spans="1:11">
      <c r="A289" s="203">
        <v>5</v>
      </c>
      <c r="B289" s="203" t="s">
        <v>385</v>
      </c>
      <c r="C289" s="203" t="s">
        <v>1598</v>
      </c>
      <c r="D289" s="204">
        <v>40.242400000000004</v>
      </c>
      <c r="E289" s="203" t="s">
        <v>466</v>
      </c>
      <c r="F289" s="203" t="s">
        <v>467</v>
      </c>
      <c r="G289" s="203" t="s">
        <v>468</v>
      </c>
      <c r="H289" s="204">
        <v>36.302300000000002</v>
      </c>
      <c r="I289" s="204">
        <v>44.182400000000001</v>
      </c>
      <c r="J289" s="204">
        <v>44.1678</v>
      </c>
      <c r="K289" s="203" t="s">
        <v>469</v>
      </c>
    </row>
    <row r="290" spans="1:11">
      <c r="A290" s="203">
        <v>5</v>
      </c>
      <c r="B290" s="203" t="s">
        <v>386</v>
      </c>
      <c r="C290" s="203" t="s">
        <v>1598</v>
      </c>
      <c r="D290" s="204">
        <v>54.472499999999997</v>
      </c>
      <c r="E290" s="203" t="s">
        <v>466</v>
      </c>
      <c r="F290" s="203" t="s">
        <v>467</v>
      </c>
      <c r="G290" s="203" t="s">
        <v>468</v>
      </c>
      <c r="H290" s="204">
        <v>49.912199999999999</v>
      </c>
      <c r="I290" s="204">
        <v>59.032899999999998</v>
      </c>
      <c r="J290" s="204">
        <v>60.024900000000002</v>
      </c>
      <c r="K290" s="203" t="s">
        <v>469</v>
      </c>
    </row>
    <row r="291" spans="1:11">
      <c r="A291" s="203">
        <v>5</v>
      </c>
      <c r="B291" s="203" t="s">
        <v>387</v>
      </c>
      <c r="C291" s="203" t="s">
        <v>1598</v>
      </c>
      <c r="D291" s="204">
        <v>46.545699999999997</v>
      </c>
      <c r="E291" s="203" t="s">
        <v>466</v>
      </c>
      <c r="F291" s="203" t="s">
        <v>467</v>
      </c>
      <c r="G291" s="203" t="s">
        <v>468</v>
      </c>
      <c r="H291" s="204">
        <v>43.119500000000002</v>
      </c>
      <c r="I291" s="204">
        <v>49.971899999999998</v>
      </c>
      <c r="J291" s="204">
        <v>54.709299999999999</v>
      </c>
      <c r="K291" s="203" t="s">
        <v>469</v>
      </c>
    </row>
    <row r="292" spans="1:11">
      <c r="A292" s="203">
        <v>5</v>
      </c>
      <c r="B292" s="203" t="s">
        <v>388</v>
      </c>
      <c r="C292" s="203" t="s">
        <v>1598</v>
      </c>
      <c r="D292" s="204">
        <v>47.817</v>
      </c>
      <c r="E292" s="203" t="s">
        <v>466</v>
      </c>
      <c r="F292" s="203" t="s">
        <v>467</v>
      </c>
      <c r="G292" s="203" t="s">
        <v>468</v>
      </c>
      <c r="H292" s="204">
        <v>43.967599999999997</v>
      </c>
      <c r="I292" s="204">
        <v>51.666400000000003</v>
      </c>
      <c r="J292" s="204">
        <v>56.337000000000003</v>
      </c>
      <c r="K292" s="203" t="s">
        <v>469</v>
      </c>
    </row>
    <row r="293" spans="1:11">
      <c r="A293" s="203">
        <v>5</v>
      </c>
      <c r="B293" s="203" t="s">
        <v>389</v>
      </c>
      <c r="C293" s="203" t="s">
        <v>1598</v>
      </c>
      <c r="D293" s="204">
        <v>41.005299999999998</v>
      </c>
      <c r="E293" s="203" t="s">
        <v>466</v>
      </c>
      <c r="F293" s="203" t="s">
        <v>467</v>
      </c>
      <c r="G293" s="203" t="s">
        <v>468</v>
      </c>
      <c r="H293" s="204">
        <v>36.230600000000003</v>
      </c>
      <c r="I293" s="204">
        <v>45.780099999999997</v>
      </c>
      <c r="J293" s="204">
        <v>46.288800000000002</v>
      </c>
      <c r="K293" s="203" t="s">
        <v>469</v>
      </c>
    </row>
    <row r="294" spans="1:11">
      <c r="A294" s="203">
        <v>5</v>
      </c>
      <c r="B294" s="203" t="s">
        <v>390</v>
      </c>
      <c r="C294" s="203" t="s">
        <v>1598</v>
      </c>
      <c r="D294" s="204">
        <v>53.176200000000001</v>
      </c>
      <c r="E294" s="203" t="s">
        <v>466</v>
      </c>
      <c r="F294" s="203" t="s">
        <v>467</v>
      </c>
      <c r="G294" s="203" t="s">
        <v>468</v>
      </c>
      <c r="H294" s="204">
        <v>48.5869</v>
      </c>
      <c r="I294" s="204">
        <v>57.765500000000003</v>
      </c>
      <c r="J294" s="204">
        <v>59.467500000000001</v>
      </c>
      <c r="K294" s="203" t="s">
        <v>469</v>
      </c>
    </row>
    <row r="295" spans="1:11">
      <c r="A295" s="203">
        <v>5</v>
      </c>
      <c r="B295" s="203" t="s">
        <v>391</v>
      </c>
      <c r="C295" s="203" t="s">
        <v>1598</v>
      </c>
      <c r="D295" s="204">
        <v>46.768999999999998</v>
      </c>
      <c r="E295" s="203" t="s">
        <v>466</v>
      </c>
      <c r="F295" s="203" t="s">
        <v>467</v>
      </c>
      <c r="G295" s="203" t="s">
        <v>468</v>
      </c>
      <c r="H295" s="204">
        <v>37.757399999999997</v>
      </c>
      <c r="I295" s="204">
        <v>55.780500000000004</v>
      </c>
      <c r="J295" s="204">
        <v>67.733999999999995</v>
      </c>
      <c r="K295" s="203" t="s">
        <v>469</v>
      </c>
    </row>
    <row r="296" spans="1:11">
      <c r="A296" s="203">
        <v>5</v>
      </c>
      <c r="B296" s="203" t="s">
        <v>392</v>
      </c>
      <c r="C296" s="203" t="s">
        <v>1598</v>
      </c>
      <c r="D296" s="204">
        <v>44.671100000000003</v>
      </c>
      <c r="E296" s="203" t="s">
        <v>466</v>
      </c>
      <c r="F296" s="203" t="s">
        <v>467</v>
      </c>
      <c r="G296" s="203" t="s">
        <v>468</v>
      </c>
      <c r="H296" s="204">
        <v>39.404499999999999</v>
      </c>
      <c r="I296" s="204">
        <v>49.9377</v>
      </c>
      <c r="J296" s="204">
        <v>54.289200000000001</v>
      </c>
      <c r="K296" s="203" t="s">
        <v>469</v>
      </c>
    </row>
    <row r="297" spans="1:11">
      <c r="A297" s="203">
        <v>5</v>
      </c>
      <c r="B297" s="203" t="s">
        <v>393</v>
      </c>
      <c r="C297" s="203" t="s">
        <v>1598</v>
      </c>
      <c r="D297" s="204">
        <v>42.995800000000003</v>
      </c>
      <c r="E297" s="203" t="s">
        <v>466</v>
      </c>
      <c r="F297" s="203" t="s">
        <v>467</v>
      </c>
      <c r="G297" s="203" t="s">
        <v>468</v>
      </c>
      <c r="H297" s="204">
        <v>41.022599999999997</v>
      </c>
      <c r="I297" s="204">
        <v>44.969000000000001</v>
      </c>
      <c r="J297" s="204">
        <v>49.6477</v>
      </c>
      <c r="K297" s="203" t="s">
        <v>469</v>
      </c>
    </row>
    <row r="298" spans="1:11">
      <c r="A298" s="203">
        <v>5</v>
      </c>
      <c r="B298" s="203" t="s">
        <v>394</v>
      </c>
      <c r="C298" s="203" t="s">
        <v>1598</v>
      </c>
      <c r="D298" s="204">
        <v>35.531799999999997</v>
      </c>
      <c r="E298" s="203" t="s">
        <v>466</v>
      </c>
      <c r="F298" s="203" t="s">
        <v>467</v>
      </c>
      <c r="G298" s="203" t="s">
        <v>468</v>
      </c>
      <c r="H298" s="204">
        <v>31.9087</v>
      </c>
      <c r="I298" s="204">
        <v>39.155000000000001</v>
      </c>
      <c r="J298" s="204">
        <v>44.939900000000002</v>
      </c>
      <c r="K298" s="203" t="s">
        <v>469</v>
      </c>
    </row>
    <row r="299" spans="1:11">
      <c r="A299" s="203">
        <v>5</v>
      </c>
      <c r="B299" s="203" t="s">
        <v>395</v>
      </c>
      <c r="C299" s="203" t="s">
        <v>1598</v>
      </c>
      <c r="D299" s="204">
        <v>47.333799999999997</v>
      </c>
      <c r="E299" s="203" t="s">
        <v>466</v>
      </c>
      <c r="F299" s="203" t="s">
        <v>467</v>
      </c>
      <c r="G299" s="203" t="s">
        <v>468</v>
      </c>
      <c r="H299" s="204">
        <v>45.499899999999997</v>
      </c>
      <c r="I299" s="204">
        <v>49.167700000000004</v>
      </c>
      <c r="J299" s="204">
        <v>55.320799999999998</v>
      </c>
      <c r="K299" s="203" t="s">
        <v>469</v>
      </c>
    </row>
    <row r="300" spans="1:11">
      <c r="A300" s="203">
        <v>5</v>
      </c>
      <c r="B300" s="203" t="s">
        <v>396</v>
      </c>
      <c r="C300" s="203" t="s">
        <v>1598</v>
      </c>
      <c r="D300" s="204">
        <v>58.399099999999997</v>
      </c>
      <c r="E300" s="203" t="s">
        <v>466</v>
      </c>
      <c r="F300" s="203" t="s">
        <v>467</v>
      </c>
      <c r="G300" s="203" t="s">
        <v>468</v>
      </c>
      <c r="H300" s="204">
        <v>53.968899999999998</v>
      </c>
      <c r="I300" s="204">
        <v>62.829300000000003</v>
      </c>
      <c r="J300" s="204">
        <v>62.899299999999997</v>
      </c>
      <c r="K300" s="203" t="s">
        <v>469</v>
      </c>
    </row>
    <row r="301" spans="1:11">
      <c r="A301" s="203">
        <v>5</v>
      </c>
      <c r="B301" s="203" t="s">
        <v>397</v>
      </c>
      <c r="C301" s="203" t="s">
        <v>1598</v>
      </c>
      <c r="D301" s="204">
        <v>50.357300000000002</v>
      </c>
      <c r="E301" s="203" t="s">
        <v>466</v>
      </c>
      <c r="F301" s="203" t="s">
        <v>467</v>
      </c>
      <c r="G301" s="203" t="s">
        <v>468</v>
      </c>
      <c r="H301" s="204">
        <v>46.009300000000003</v>
      </c>
      <c r="I301" s="204">
        <v>54.705399999999997</v>
      </c>
      <c r="J301" s="204">
        <v>58.969700000000003</v>
      </c>
      <c r="K301" s="203" t="s">
        <v>469</v>
      </c>
    </row>
    <row r="302" spans="1:11">
      <c r="A302" s="203">
        <v>5</v>
      </c>
      <c r="B302" s="203" t="s">
        <v>398</v>
      </c>
      <c r="C302" s="203" t="s">
        <v>1598</v>
      </c>
      <c r="D302" s="204">
        <v>49.128900000000002</v>
      </c>
      <c r="E302" s="203" t="s">
        <v>466</v>
      </c>
      <c r="F302" s="203" t="s">
        <v>467</v>
      </c>
      <c r="G302" s="203" t="s">
        <v>468</v>
      </c>
      <c r="H302" s="204">
        <v>44.666400000000003</v>
      </c>
      <c r="I302" s="204">
        <v>53.5914</v>
      </c>
      <c r="J302" s="204">
        <v>52.393099999999997</v>
      </c>
      <c r="K302" s="203" t="s">
        <v>469</v>
      </c>
    </row>
    <row r="303" spans="1:11">
      <c r="A303" s="203">
        <v>5</v>
      </c>
      <c r="B303" s="203" t="s">
        <v>399</v>
      </c>
      <c r="C303" s="203" t="s">
        <v>1598</v>
      </c>
      <c r="D303" s="204">
        <v>54.570500000000003</v>
      </c>
      <c r="E303" s="203" t="s">
        <v>466</v>
      </c>
      <c r="F303" s="203" t="s">
        <v>467</v>
      </c>
      <c r="G303" s="203" t="s">
        <v>468</v>
      </c>
      <c r="H303" s="204">
        <v>50.2423</v>
      </c>
      <c r="I303" s="204">
        <v>58.898699999999998</v>
      </c>
      <c r="J303" s="204">
        <v>58.968800000000002</v>
      </c>
      <c r="K303" s="203" t="s">
        <v>469</v>
      </c>
    </row>
    <row r="304" spans="1:11">
      <c r="A304" s="203">
        <v>5</v>
      </c>
      <c r="B304" s="203" t="s">
        <v>400</v>
      </c>
      <c r="C304" s="203" t="s">
        <v>1598</v>
      </c>
      <c r="D304" s="204">
        <v>53.357799999999997</v>
      </c>
      <c r="E304" s="203" t="s">
        <v>466</v>
      </c>
      <c r="F304" s="203" t="s">
        <v>467</v>
      </c>
      <c r="G304" s="203" t="s">
        <v>468</v>
      </c>
      <c r="H304" s="204">
        <v>49.122100000000003</v>
      </c>
      <c r="I304" s="204">
        <v>57.593499999999999</v>
      </c>
      <c r="J304" s="204">
        <v>67.964200000000005</v>
      </c>
      <c r="K304" s="203" t="s">
        <v>469</v>
      </c>
    </row>
    <row r="305" spans="1:11">
      <c r="A305" s="203">
        <v>5</v>
      </c>
      <c r="B305" s="203" t="s">
        <v>401</v>
      </c>
      <c r="C305" s="203" t="s">
        <v>1598</v>
      </c>
      <c r="D305" s="204">
        <v>58.186700000000002</v>
      </c>
      <c r="E305" s="203" t="s">
        <v>466</v>
      </c>
      <c r="F305" s="203" t="s">
        <v>467</v>
      </c>
      <c r="G305" s="203" t="s">
        <v>468</v>
      </c>
      <c r="H305" s="204">
        <v>53.538400000000003</v>
      </c>
      <c r="I305" s="204">
        <v>62.835099999999997</v>
      </c>
      <c r="J305" s="204">
        <v>61.7151</v>
      </c>
      <c r="K305" s="203" t="s">
        <v>469</v>
      </c>
    </row>
    <row r="306" spans="1:11">
      <c r="A306" s="203">
        <v>5</v>
      </c>
      <c r="B306" s="203" t="s">
        <v>402</v>
      </c>
      <c r="C306" s="203" t="s">
        <v>1598</v>
      </c>
      <c r="D306" s="204">
        <v>53.176499999999997</v>
      </c>
      <c r="E306" s="203" t="s">
        <v>466</v>
      </c>
      <c r="F306" s="203" t="s">
        <v>467</v>
      </c>
      <c r="G306" s="203" t="s">
        <v>468</v>
      </c>
      <c r="H306" s="204">
        <v>46.8857</v>
      </c>
      <c r="I306" s="204">
        <v>59.467199999999998</v>
      </c>
      <c r="J306" s="204">
        <v>60.088500000000003</v>
      </c>
      <c r="K306" s="203" t="s">
        <v>469</v>
      </c>
    </row>
    <row r="307" spans="1:11">
      <c r="A307" s="203">
        <v>5</v>
      </c>
      <c r="B307" s="203" t="s">
        <v>403</v>
      </c>
      <c r="C307" s="203" t="s">
        <v>1598</v>
      </c>
      <c r="D307" s="204">
        <v>47.025399999999998</v>
      </c>
      <c r="E307" s="203" t="s">
        <v>466</v>
      </c>
      <c r="F307" s="203" t="s">
        <v>467</v>
      </c>
      <c r="G307" s="203" t="s">
        <v>468</v>
      </c>
      <c r="H307" s="204">
        <v>42.700299999999999</v>
      </c>
      <c r="I307" s="204">
        <v>51.350499999999997</v>
      </c>
      <c r="J307" s="204">
        <v>58.014899999999997</v>
      </c>
      <c r="K307" s="203" t="s">
        <v>469</v>
      </c>
    </row>
    <row r="308" spans="1:11">
      <c r="A308" s="203">
        <v>5</v>
      </c>
      <c r="B308" s="203" t="s">
        <v>404</v>
      </c>
      <c r="C308" s="203" t="s">
        <v>1598</v>
      </c>
      <c r="D308" s="204">
        <v>55.144199999999998</v>
      </c>
      <c r="E308" s="203" t="s">
        <v>466</v>
      </c>
      <c r="F308" s="203" t="s">
        <v>467</v>
      </c>
      <c r="G308" s="203" t="s">
        <v>468</v>
      </c>
      <c r="H308" s="204">
        <v>50.639000000000003</v>
      </c>
      <c r="I308" s="204">
        <v>59.6494</v>
      </c>
      <c r="J308" s="204">
        <v>67.877600000000001</v>
      </c>
      <c r="K308" s="203" t="s">
        <v>469</v>
      </c>
    </row>
    <row r="309" spans="1:11">
      <c r="A309" s="203">
        <v>5</v>
      </c>
      <c r="B309" s="203" t="s">
        <v>405</v>
      </c>
      <c r="C309" s="203" t="s">
        <v>1598</v>
      </c>
      <c r="D309" s="204">
        <v>47.508699999999997</v>
      </c>
      <c r="E309" s="203" t="s">
        <v>466</v>
      </c>
      <c r="F309" s="203" t="s">
        <v>467</v>
      </c>
      <c r="G309" s="203" t="s">
        <v>468</v>
      </c>
      <c r="H309" s="204">
        <v>46.76</v>
      </c>
      <c r="I309" s="204">
        <v>48.2575</v>
      </c>
      <c r="J309" s="204">
        <v>54.869100000000003</v>
      </c>
      <c r="K309" s="203" t="s">
        <v>469</v>
      </c>
    </row>
    <row r="310" spans="1:11">
      <c r="A310" s="203">
        <v>6</v>
      </c>
      <c r="B310" s="203" t="s">
        <v>384</v>
      </c>
      <c r="C310" s="203" t="s">
        <v>1599</v>
      </c>
      <c r="D310" s="204">
        <v>35.586300000000001</v>
      </c>
      <c r="E310" s="203" t="s">
        <v>470</v>
      </c>
      <c r="F310" s="203" t="s">
        <v>467</v>
      </c>
      <c r="G310" s="203" t="s">
        <v>468</v>
      </c>
      <c r="H310" s="204">
        <v>32.610999999999997</v>
      </c>
      <c r="I310" s="204">
        <v>38.561</v>
      </c>
      <c r="J310" s="204">
        <v>39.133000000000003</v>
      </c>
      <c r="K310" s="203" t="s">
        <v>471</v>
      </c>
    </row>
    <row r="311" spans="1:11">
      <c r="A311" s="203">
        <v>6</v>
      </c>
      <c r="B311" s="203" t="s">
        <v>385</v>
      </c>
      <c r="C311" s="203" t="s">
        <v>1599</v>
      </c>
      <c r="D311" s="204">
        <v>26.44</v>
      </c>
      <c r="E311" s="203" t="s">
        <v>470</v>
      </c>
      <c r="F311" s="203" t="s">
        <v>467</v>
      </c>
      <c r="G311" s="203" t="s">
        <v>468</v>
      </c>
      <c r="H311" s="204">
        <v>20.303000000000001</v>
      </c>
      <c r="I311" s="204">
        <v>32.576999999999998</v>
      </c>
      <c r="J311" s="204">
        <v>34.695999999999998</v>
      </c>
      <c r="K311" s="203" t="s">
        <v>471</v>
      </c>
    </row>
    <row r="312" spans="1:11">
      <c r="A312" s="203">
        <v>6</v>
      </c>
      <c r="B312" s="203" t="s">
        <v>386</v>
      </c>
      <c r="C312" s="203" t="s">
        <v>1599</v>
      </c>
      <c r="D312" s="204">
        <v>47.289200000000001</v>
      </c>
      <c r="E312" s="203" t="s">
        <v>470</v>
      </c>
      <c r="F312" s="203" t="s">
        <v>467</v>
      </c>
      <c r="G312" s="203" t="s">
        <v>468</v>
      </c>
      <c r="H312" s="204">
        <v>39.085000000000001</v>
      </c>
      <c r="I312" s="204">
        <v>55.493000000000002</v>
      </c>
      <c r="J312" s="204">
        <v>46.05</v>
      </c>
      <c r="K312" s="203" t="s">
        <v>471</v>
      </c>
    </row>
    <row r="313" spans="1:11">
      <c r="A313" s="203">
        <v>6</v>
      </c>
      <c r="B313" s="203" t="s">
        <v>387</v>
      </c>
      <c r="C313" s="203" t="s">
        <v>1599</v>
      </c>
      <c r="D313" s="204">
        <v>45.4437</v>
      </c>
      <c r="E313" s="203" t="s">
        <v>470</v>
      </c>
      <c r="F313" s="203" t="s">
        <v>467</v>
      </c>
      <c r="G313" s="203" t="s">
        <v>468</v>
      </c>
      <c r="H313" s="204">
        <v>38.973999999999997</v>
      </c>
      <c r="I313" s="204">
        <v>51.912999999999997</v>
      </c>
      <c r="J313" s="204">
        <v>45.591000000000001</v>
      </c>
      <c r="K313" s="203" t="s">
        <v>471</v>
      </c>
    </row>
    <row r="314" spans="1:11">
      <c r="A314" s="203">
        <v>6</v>
      </c>
      <c r="B314" s="203" t="s">
        <v>388</v>
      </c>
      <c r="C314" s="203" t="s">
        <v>1599</v>
      </c>
      <c r="D314" s="204">
        <v>42.118099999999998</v>
      </c>
      <c r="E314" s="203" t="s">
        <v>470</v>
      </c>
      <c r="F314" s="203" t="s">
        <v>467</v>
      </c>
      <c r="G314" s="203" t="s">
        <v>468</v>
      </c>
      <c r="H314" s="204">
        <v>35.247999999999998</v>
      </c>
      <c r="I314" s="204">
        <v>48.988999999999997</v>
      </c>
      <c r="J314" s="204">
        <v>38.945999999999998</v>
      </c>
      <c r="K314" s="203" t="s">
        <v>471</v>
      </c>
    </row>
    <row r="315" spans="1:11">
      <c r="A315" s="203">
        <v>6</v>
      </c>
      <c r="B315" s="203" t="s">
        <v>389</v>
      </c>
      <c r="C315" s="203" t="s">
        <v>1599</v>
      </c>
      <c r="D315" s="204">
        <v>29.519200000000001</v>
      </c>
      <c r="E315" s="203" t="s">
        <v>470</v>
      </c>
      <c r="F315" s="203" t="s">
        <v>467</v>
      </c>
      <c r="G315" s="203" t="s">
        <v>468</v>
      </c>
      <c r="H315" s="204">
        <v>21.699000000000002</v>
      </c>
      <c r="I315" s="204">
        <v>37.338999999999999</v>
      </c>
      <c r="J315" s="204">
        <v>40.171999999999997</v>
      </c>
      <c r="K315" s="203" t="s">
        <v>471</v>
      </c>
    </row>
    <row r="316" spans="1:11">
      <c r="A316" s="203">
        <v>6</v>
      </c>
      <c r="B316" s="203" t="s">
        <v>390</v>
      </c>
      <c r="C316" s="203" t="s">
        <v>1599</v>
      </c>
      <c r="D316" s="204">
        <v>46.192900000000002</v>
      </c>
      <c r="E316" s="203" t="s">
        <v>470</v>
      </c>
      <c r="F316" s="203" t="s">
        <v>467</v>
      </c>
      <c r="G316" s="203" t="s">
        <v>468</v>
      </c>
      <c r="H316" s="204">
        <v>37.924999999999997</v>
      </c>
      <c r="I316" s="204">
        <v>54.460999999999999</v>
      </c>
      <c r="J316" s="204">
        <v>52.298999999999999</v>
      </c>
      <c r="K316" s="203" t="s">
        <v>471</v>
      </c>
    </row>
    <row r="317" spans="1:11">
      <c r="A317" s="203">
        <v>6</v>
      </c>
      <c r="B317" s="203" t="s">
        <v>391</v>
      </c>
      <c r="C317" s="203" t="s">
        <v>1599</v>
      </c>
      <c r="D317" s="204">
        <v>21.918500000000002</v>
      </c>
      <c r="E317" s="203" t="s">
        <v>470</v>
      </c>
      <c r="F317" s="203" t="s">
        <v>467</v>
      </c>
      <c r="G317" s="203" t="s">
        <v>468</v>
      </c>
      <c r="H317" s="204">
        <v>9.9969999999999999</v>
      </c>
      <c r="I317" s="204">
        <v>33.840000000000003</v>
      </c>
      <c r="J317" s="204">
        <v>38.194000000000003</v>
      </c>
      <c r="K317" s="203" t="s">
        <v>471</v>
      </c>
    </row>
    <row r="318" spans="1:11">
      <c r="A318" s="203">
        <v>6</v>
      </c>
      <c r="B318" s="203" t="s">
        <v>392</v>
      </c>
      <c r="C318" s="203" t="s">
        <v>1599</v>
      </c>
      <c r="D318" s="204">
        <v>47.200699999999998</v>
      </c>
      <c r="E318" s="203" t="s">
        <v>470</v>
      </c>
      <c r="F318" s="203" t="s">
        <v>467</v>
      </c>
      <c r="G318" s="203" t="s">
        <v>468</v>
      </c>
      <c r="H318" s="204">
        <v>36.866</v>
      </c>
      <c r="I318" s="204">
        <v>57.536000000000001</v>
      </c>
      <c r="J318" s="204">
        <v>41.628</v>
      </c>
      <c r="K318" s="203" t="s">
        <v>471</v>
      </c>
    </row>
    <row r="319" spans="1:11">
      <c r="A319" s="203">
        <v>6</v>
      </c>
      <c r="B319" s="203" t="s">
        <v>393</v>
      </c>
      <c r="C319" s="203" t="s">
        <v>1599</v>
      </c>
      <c r="D319" s="204">
        <v>39.078299999999999</v>
      </c>
      <c r="E319" s="203" t="s">
        <v>470</v>
      </c>
      <c r="F319" s="203" t="s">
        <v>467</v>
      </c>
      <c r="G319" s="203" t="s">
        <v>468</v>
      </c>
      <c r="H319" s="204">
        <v>35.47</v>
      </c>
      <c r="I319" s="204">
        <v>42.686</v>
      </c>
      <c r="J319" s="204">
        <v>44.393999999999998</v>
      </c>
      <c r="K319" s="203" t="s">
        <v>471</v>
      </c>
    </row>
    <row r="320" spans="1:11">
      <c r="A320" s="203">
        <v>6</v>
      </c>
      <c r="B320" s="203" t="s">
        <v>394</v>
      </c>
      <c r="C320" s="203" t="s">
        <v>1599</v>
      </c>
      <c r="D320" s="204">
        <v>32.602400000000003</v>
      </c>
      <c r="E320" s="203" t="s">
        <v>470</v>
      </c>
      <c r="F320" s="203" t="s">
        <v>467</v>
      </c>
      <c r="G320" s="203" t="s">
        <v>468</v>
      </c>
      <c r="H320" s="204">
        <v>25.986000000000001</v>
      </c>
      <c r="I320" s="204">
        <v>39.218000000000004</v>
      </c>
      <c r="J320" s="204">
        <v>26.457000000000001</v>
      </c>
      <c r="K320" s="203" t="s">
        <v>471</v>
      </c>
    </row>
    <row r="321" spans="1:11">
      <c r="A321" s="203">
        <v>6</v>
      </c>
      <c r="B321" s="203" t="s">
        <v>395</v>
      </c>
      <c r="C321" s="203" t="s">
        <v>1599</v>
      </c>
      <c r="D321" s="204">
        <v>39.597200000000001</v>
      </c>
      <c r="E321" s="203" t="s">
        <v>470</v>
      </c>
      <c r="F321" s="203" t="s">
        <v>467</v>
      </c>
      <c r="G321" s="203" t="s">
        <v>468</v>
      </c>
      <c r="H321" s="204">
        <v>36.366</v>
      </c>
      <c r="I321" s="204">
        <v>42.829000000000001</v>
      </c>
      <c r="J321" s="204">
        <v>42.734000000000002</v>
      </c>
      <c r="K321" s="203" t="s">
        <v>471</v>
      </c>
    </row>
    <row r="322" spans="1:11">
      <c r="A322" s="203">
        <v>6</v>
      </c>
      <c r="B322" s="203" t="s">
        <v>396</v>
      </c>
      <c r="C322" s="203" t="s">
        <v>1599</v>
      </c>
      <c r="D322" s="204">
        <v>48.303899999999999</v>
      </c>
      <c r="E322" s="203" t="s">
        <v>470</v>
      </c>
      <c r="F322" s="203" t="s">
        <v>467</v>
      </c>
      <c r="G322" s="203" t="s">
        <v>468</v>
      </c>
      <c r="H322" s="204">
        <v>40.511000000000003</v>
      </c>
      <c r="I322" s="204">
        <v>56.095999999999997</v>
      </c>
      <c r="J322" s="204">
        <v>50.454999999999998</v>
      </c>
      <c r="K322" s="203" t="s">
        <v>471</v>
      </c>
    </row>
    <row r="323" spans="1:11">
      <c r="A323" s="203">
        <v>6</v>
      </c>
      <c r="B323" s="203" t="s">
        <v>397</v>
      </c>
      <c r="C323" s="203" t="s">
        <v>1599</v>
      </c>
      <c r="D323" s="204">
        <v>38.831400000000002</v>
      </c>
      <c r="E323" s="203" t="s">
        <v>470</v>
      </c>
      <c r="F323" s="203" t="s">
        <v>467</v>
      </c>
      <c r="G323" s="203" t="s">
        <v>468</v>
      </c>
      <c r="H323" s="204">
        <v>31.529</v>
      </c>
      <c r="I323" s="204">
        <v>46.134</v>
      </c>
      <c r="J323" s="204">
        <v>58.48</v>
      </c>
      <c r="K323" s="203" t="s">
        <v>471</v>
      </c>
    </row>
    <row r="324" spans="1:11">
      <c r="A324" s="203">
        <v>6</v>
      </c>
      <c r="B324" s="203" t="s">
        <v>398</v>
      </c>
      <c r="C324" s="203" t="s">
        <v>1599</v>
      </c>
      <c r="D324" s="204">
        <v>36.069499999999998</v>
      </c>
      <c r="E324" s="203" t="s">
        <v>470</v>
      </c>
      <c r="F324" s="203" t="s">
        <v>467</v>
      </c>
      <c r="G324" s="203" t="s">
        <v>468</v>
      </c>
      <c r="H324" s="204">
        <v>28.75</v>
      </c>
      <c r="I324" s="204">
        <v>43.389000000000003</v>
      </c>
      <c r="J324" s="204">
        <v>37.923000000000002</v>
      </c>
      <c r="K324" s="203" t="s">
        <v>471</v>
      </c>
    </row>
    <row r="325" spans="1:11">
      <c r="A325" s="203">
        <v>6</v>
      </c>
      <c r="B325" s="203" t="s">
        <v>399</v>
      </c>
      <c r="C325" s="203" t="s">
        <v>1599</v>
      </c>
      <c r="D325" s="204">
        <v>44.783000000000001</v>
      </c>
      <c r="E325" s="203" t="s">
        <v>470</v>
      </c>
      <c r="F325" s="203" t="s">
        <v>467</v>
      </c>
      <c r="G325" s="203" t="s">
        <v>468</v>
      </c>
      <c r="H325" s="204">
        <v>37.26</v>
      </c>
      <c r="I325" s="204">
        <v>52.305999999999997</v>
      </c>
      <c r="J325" s="204">
        <v>38.119999999999997</v>
      </c>
      <c r="K325" s="203" t="s">
        <v>471</v>
      </c>
    </row>
    <row r="326" spans="1:11">
      <c r="A326" s="203">
        <v>6</v>
      </c>
      <c r="B326" s="203" t="s">
        <v>400</v>
      </c>
      <c r="C326" s="203" t="s">
        <v>1599</v>
      </c>
      <c r="D326" s="204">
        <v>42.3536</v>
      </c>
      <c r="E326" s="203" t="s">
        <v>470</v>
      </c>
      <c r="F326" s="203" t="s">
        <v>467</v>
      </c>
      <c r="G326" s="203" t="s">
        <v>468</v>
      </c>
      <c r="H326" s="204">
        <v>35.103999999999999</v>
      </c>
      <c r="I326" s="204">
        <v>49.603000000000002</v>
      </c>
      <c r="J326" s="204">
        <v>43.597999999999999</v>
      </c>
      <c r="K326" s="203" t="s">
        <v>471</v>
      </c>
    </row>
    <row r="327" spans="1:11">
      <c r="A327" s="203">
        <v>6</v>
      </c>
      <c r="B327" s="203" t="s">
        <v>401</v>
      </c>
      <c r="C327" s="203" t="s">
        <v>1599</v>
      </c>
      <c r="D327" s="204">
        <v>43.304299999999998</v>
      </c>
      <c r="E327" s="203" t="s">
        <v>470</v>
      </c>
      <c r="F327" s="203" t="s">
        <v>467</v>
      </c>
      <c r="G327" s="203" t="s">
        <v>468</v>
      </c>
      <c r="H327" s="204">
        <v>35.621000000000002</v>
      </c>
      <c r="I327" s="204">
        <v>50.988</v>
      </c>
      <c r="J327" s="204">
        <v>53.314</v>
      </c>
      <c r="K327" s="203" t="s">
        <v>471</v>
      </c>
    </row>
    <row r="328" spans="1:11">
      <c r="A328" s="203">
        <v>6</v>
      </c>
      <c r="B328" s="203" t="s">
        <v>402</v>
      </c>
      <c r="C328" s="203" t="s">
        <v>1599</v>
      </c>
      <c r="D328" s="204">
        <v>48.909799999999997</v>
      </c>
      <c r="E328" s="203" t="s">
        <v>470</v>
      </c>
      <c r="F328" s="203" t="s">
        <v>467</v>
      </c>
      <c r="G328" s="203" t="s">
        <v>468</v>
      </c>
      <c r="H328" s="204">
        <v>37.243000000000002</v>
      </c>
      <c r="I328" s="204">
        <v>60.576999999999998</v>
      </c>
      <c r="J328" s="204">
        <v>49.353999999999999</v>
      </c>
      <c r="K328" s="203" t="s">
        <v>471</v>
      </c>
    </row>
    <row r="329" spans="1:11">
      <c r="A329" s="203">
        <v>6</v>
      </c>
      <c r="B329" s="203" t="s">
        <v>403</v>
      </c>
      <c r="C329" s="203" t="s">
        <v>1599</v>
      </c>
      <c r="D329" s="204">
        <v>40.8872</v>
      </c>
      <c r="E329" s="203" t="s">
        <v>470</v>
      </c>
      <c r="F329" s="203" t="s">
        <v>467</v>
      </c>
      <c r="G329" s="203" t="s">
        <v>468</v>
      </c>
      <c r="H329" s="204">
        <v>33.159999999999997</v>
      </c>
      <c r="I329" s="204">
        <v>48.615000000000002</v>
      </c>
      <c r="J329" s="204">
        <v>47.47</v>
      </c>
      <c r="K329" s="203" t="s">
        <v>471</v>
      </c>
    </row>
    <row r="330" spans="1:11">
      <c r="A330" s="203">
        <v>6</v>
      </c>
      <c r="B330" s="203" t="s">
        <v>404</v>
      </c>
      <c r="C330" s="203" t="s">
        <v>1599</v>
      </c>
      <c r="D330" s="204">
        <v>42.843800000000002</v>
      </c>
      <c r="E330" s="203" t="s">
        <v>470</v>
      </c>
      <c r="F330" s="203" t="s">
        <v>467</v>
      </c>
      <c r="G330" s="203" t="s">
        <v>468</v>
      </c>
      <c r="H330" s="204">
        <v>35.222999999999999</v>
      </c>
      <c r="I330" s="204">
        <v>50.465000000000003</v>
      </c>
      <c r="J330" s="204">
        <v>41.895000000000003</v>
      </c>
      <c r="K330" s="203" t="s">
        <v>471</v>
      </c>
    </row>
    <row r="331" spans="1:11">
      <c r="A331" s="203">
        <v>6</v>
      </c>
      <c r="B331" s="203" t="s">
        <v>405</v>
      </c>
      <c r="C331" s="203" t="s">
        <v>1599</v>
      </c>
      <c r="D331" s="204">
        <v>39.671700000000001</v>
      </c>
      <c r="E331" s="203" t="s">
        <v>470</v>
      </c>
      <c r="F331" s="203" t="s">
        <v>467</v>
      </c>
      <c r="G331" s="203" t="s">
        <v>468</v>
      </c>
      <c r="H331" s="204">
        <v>38.36</v>
      </c>
      <c r="I331" s="204">
        <v>40.984000000000002</v>
      </c>
      <c r="J331" s="204">
        <v>42.881999999999998</v>
      </c>
      <c r="K331" s="203" t="s">
        <v>471</v>
      </c>
    </row>
    <row r="332" spans="1:11">
      <c r="A332" s="203">
        <v>6</v>
      </c>
      <c r="B332" s="203" t="s">
        <v>384</v>
      </c>
      <c r="C332" s="203" t="s">
        <v>1600</v>
      </c>
      <c r="D332" s="204">
        <v>94.680599999999998</v>
      </c>
      <c r="E332" s="203" t="s">
        <v>470</v>
      </c>
      <c r="F332" s="203" t="s">
        <v>467</v>
      </c>
      <c r="G332" s="203" t="s">
        <v>468</v>
      </c>
      <c r="H332" s="204">
        <v>89.356999999999999</v>
      </c>
      <c r="I332" s="204">
        <v>100.004</v>
      </c>
      <c r="J332" s="204">
        <v>103.161</v>
      </c>
      <c r="K332" s="203" t="s">
        <v>471</v>
      </c>
    </row>
    <row r="333" spans="1:11">
      <c r="A333" s="203">
        <v>6</v>
      </c>
      <c r="B333" s="203" t="s">
        <v>385</v>
      </c>
      <c r="C333" s="203" t="s">
        <v>1600</v>
      </c>
      <c r="D333" s="204">
        <v>91.509500000000003</v>
      </c>
      <c r="E333" s="203" t="s">
        <v>470</v>
      </c>
      <c r="F333" s="203" t="s">
        <v>467</v>
      </c>
      <c r="G333" s="203" t="s">
        <v>468</v>
      </c>
      <c r="H333" s="204">
        <v>79.385000000000005</v>
      </c>
      <c r="I333" s="204">
        <v>103.634</v>
      </c>
      <c r="J333" s="204">
        <v>90.150999999999996</v>
      </c>
      <c r="K333" s="203" t="s">
        <v>471</v>
      </c>
    </row>
    <row r="334" spans="1:11">
      <c r="A334" s="203">
        <v>6</v>
      </c>
      <c r="B334" s="203" t="s">
        <v>386</v>
      </c>
      <c r="C334" s="203" t="s">
        <v>1600</v>
      </c>
      <c r="D334" s="204">
        <v>97.282399999999996</v>
      </c>
      <c r="E334" s="203" t="s">
        <v>470</v>
      </c>
      <c r="F334" s="203" t="s">
        <v>467</v>
      </c>
      <c r="G334" s="203" t="s">
        <v>468</v>
      </c>
      <c r="H334" s="204">
        <v>84.856999999999999</v>
      </c>
      <c r="I334" s="204">
        <v>109.708</v>
      </c>
      <c r="J334" s="204">
        <v>123.45</v>
      </c>
      <c r="K334" s="203" t="s">
        <v>471</v>
      </c>
    </row>
    <row r="335" spans="1:11">
      <c r="A335" s="203">
        <v>6</v>
      </c>
      <c r="B335" s="203" t="s">
        <v>387</v>
      </c>
      <c r="C335" s="203" t="s">
        <v>1600</v>
      </c>
      <c r="D335" s="204">
        <v>104.27079999999999</v>
      </c>
      <c r="E335" s="203" t="s">
        <v>470</v>
      </c>
      <c r="F335" s="203" t="s">
        <v>467</v>
      </c>
      <c r="G335" s="203" t="s">
        <v>468</v>
      </c>
      <c r="H335" s="204">
        <v>93.786000000000001</v>
      </c>
      <c r="I335" s="204">
        <v>114.755</v>
      </c>
      <c r="J335" s="204">
        <v>119.928</v>
      </c>
      <c r="K335" s="203" t="s">
        <v>471</v>
      </c>
    </row>
    <row r="336" spans="1:11">
      <c r="A336" s="203">
        <v>6</v>
      </c>
      <c r="B336" s="203" t="s">
        <v>388</v>
      </c>
      <c r="C336" s="203" t="s">
        <v>1600</v>
      </c>
      <c r="D336" s="204">
        <v>103.2248</v>
      </c>
      <c r="E336" s="203" t="s">
        <v>470</v>
      </c>
      <c r="F336" s="203" t="s">
        <v>467</v>
      </c>
      <c r="G336" s="203" t="s">
        <v>468</v>
      </c>
      <c r="H336" s="204">
        <v>91.585999999999999</v>
      </c>
      <c r="I336" s="204">
        <v>114.863</v>
      </c>
      <c r="J336" s="204">
        <v>119.452</v>
      </c>
      <c r="K336" s="203" t="s">
        <v>471</v>
      </c>
    </row>
    <row r="337" spans="1:11">
      <c r="A337" s="203">
        <v>6</v>
      </c>
      <c r="B337" s="203" t="s">
        <v>389</v>
      </c>
      <c r="C337" s="203" t="s">
        <v>1600</v>
      </c>
      <c r="D337" s="204">
        <v>89.915099999999995</v>
      </c>
      <c r="E337" s="203" t="s">
        <v>470</v>
      </c>
      <c r="F337" s="203" t="s">
        <v>467</v>
      </c>
      <c r="G337" s="203" t="s">
        <v>468</v>
      </c>
      <c r="H337" s="204">
        <v>75.519000000000005</v>
      </c>
      <c r="I337" s="204">
        <v>104.31100000000001</v>
      </c>
      <c r="J337" s="204">
        <v>104.242</v>
      </c>
      <c r="K337" s="203" t="s">
        <v>471</v>
      </c>
    </row>
    <row r="338" spans="1:11">
      <c r="A338" s="203">
        <v>6</v>
      </c>
      <c r="B338" s="203" t="s">
        <v>390</v>
      </c>
      <c r="C338" s="203" t="s">
        <v>1600</v>
      </c>
      <c r="D338" s="204">
        <v>123.78749999999999</v>
      </c>
      <c r="E338" s="203" t="s">
        <v>470</v>
      </c>
      <c r="F338" s="203" t="s">
        <v>467</v>
      </c>
      <c r="G338" s="203" t="s">
        <v>468</v>
      </c>
      <c r="H338" s="204">
        <v>109.592</v>
      </c>
      <c r="I338" s="204">
        <v>137.983</v>
      </c>
      <c r="J338" s="204">
        <v>131.39400000000001</v>
      </c>
      <c r="K338" s="203" t="s">
        <v>471</v>
      </c>
    </row>
    <row r="339" spans="1:11">
      <c r="A339" s="203">
        <v>6</v>
      </c>
      <c r="B339" s="203" t="s">
        <v>391</v>
      </c>
      <c r="C339" s="203" t="s">
        <v>1600</v>
      </c>
      <c r="D339" s="204">
        <v>116.7136</v>
      </c>
      <c r="E339" s="203" t="s">
        <v>470</v>
      </c>
      <c r="F339" s="203" t="s">
        <v>467</v>
      </c>
      <c r="G339" s="203" t="s">
        <v>468</v>
      </c>
      <c r="H339" s="204">
        <v>87.564999999999998</v>
      </c>
      <c r="I339" s="204">
        <v>145.86199999999999</v>
      </c>
      <c r="J339" s="204">
        <v>123.208</v>
      </c>
      <c r="K339" s="203" t="s">
        <v>471</v>
      </c>
    </row>
    <row r="340" spans="1:11">
      <c r="A340" s="203">
        <v>6</v>
      </c>
      <c r="B340" s="203" t="s">
        <v>392</v>
      </c>
      <c r="C340" s="203" t="s">
        <v>1600</v>
      </c>
      <c r="D340" s="204">
        <v>109.822</v>
      </c>
      <c r="E340" s="203" t="s">
        <v>470</v>
      </c>
      <c r="F340" s="203" t="s">
        <v>467</v>
      </c>
      <c r="G340" s="203" t="s">
        <v>468</v>
      </c>
      <c r="H340" s="204">
        <v>93.040999999999997</v>
      </c>
      <c r="I340" s="204">
        <v>126.60299999999999</v>
      </c>
      <c r="J340" s="204">
        <v>116.675</v>
      </c>
      <c r="K340" s="203" t="s">
        <v>471</v>
      </c>
    </row>
    <row r="341" spans="1:11">
      <c r="A341" s="203">
        <v>6</v>
      </c>
      <c r="B341" s="203" t="s">
        <v>393</v>
      </c>
      <c r="C341" s="203" t="s">
        <v>1600</v>
      </c>
      <c r="D341" s="204">
        <v>101.70229999999999</v>
      </c>
      <c r="E341" s="203" t="s">
        <v>470</v>
      </c>
      <c r="F341" s="203" t="s">
        <v>467</v>
      </c>
      <c r="G341" s="203" t="s">
        <v>468</v>
      </c>
      <c r="H341" s="204">
        <v>95.459000000000003</v>
      </c>
      <c r="I341" s="204">
        <v>107.94499999999999</v>
      </c>
      <c r="J341" s="204">
        <v>115.495</v>
      </c>
      <c r="K341" s="203" t="s">
        <v>471</v>
      </c>
    </row>
    <row r="342" spans="1:11">
      <c r="A342" s="203">
        <v>6</v>
      </c>
      <c r="B342" s="203" t="s">
        <v>394</v>
      </c>
      <c r="C342" s="203" t="s">
        <v>1600</v>
      </c>
      <c r="D342" s="204">
        <v>89.250900000000001</v>
      </c>
      <c r="E342" s="203" t="s">
        <v>470</v>
      </c>
      <c r="F342" s="203" t="s">
        <v>467</v>
      </c>
      <c r="G342" s="203" t="s">
        <v>468</v>
      </c>
      <c r="H342" s="204">
        <v>77.674999999999997</v>
      </c>
      <c r="I342" s="204">
        <v>100.827</v>
      </c>
      <c r="J342" s="204">
        <v>102.34099999999999</v>
      </c>
      <c r="K342" s="203" t="s">
        <v>471</v>
      </c>
    </row>
    <row r="343" spans="1:11">
      <c r="A343" s="203">
        <v>6</v>
      </c>
      <c r="B343" s="203" t="s">
        <v>395</v>
      </c>
      <c r="C343" s="203" t="s">
        <v>1600</v>
      </c>
      <c r="D343" s="204">
        <v>111.7146</v>
      </c>
      <c r="E343" s="203" t="s">
        <v>470</v>
      </c>
      <c r="F343" s="203" t="s">
        <v>467</v>
      </c>
      <c r="G343" s="203" t="s">
        <v>468</v>
      </c>
      <c r="H343" s="204">
        <v>105.958</v>
      </c>
      <c r="I343" s="204">
        <v>117.471</v>
      </c>
      <c r="J343" s="204">
        <v>121.28</v>
      </c>
      <c r="K343" s="203" t="s">
        <v>471</v>
      </c>
    </row>
    <row r="344" spans="1:11">
      <c r="A344" s="203">
        <v>6</v>
      </c>
      <c r="B344" s="203" t="s">
        <v>396</v>
      </c>
      <c r="C344" s="203" t="s">
        <v>1600</v>
      </c>
      <c r="D344" s="204">
        <v>109.04940000000001</v>
      </c>
      <c r="E344" s="203" t="s">
        <v>470</v>
      </c>
      <c r="F344" s="203" t="s">
        <v>467</v>
      </c>
      <c r="G344" s="203" t="s">
        <v>468</v>
      </c>
      <c r="H344" s="204">
        <v>96.725999999999999</v>
      </c>
      <c r="I344" s="204">
        <v>121.373</v>
      </c>
      <c r="J344" s="204">
        <v>149.25</v>
      </c>
      <c r="K344" s="203" t="s">
        <v>471</v>
      </c>
    </row>
    <row r="345" spans="1:11">
      <c r="A345" s="203">
        <v>6</v>
      </c>
      <c r="B345" s="203" t="s">
        <v>397</v>
      </c>
      <c r="C345" s="203" t="s">
        <v>1600</v>
      </c>
      <c r="D345" s="204">
        <v>124.5087</v>
      </c>
      <c r="E345" s="203" t="s">
        <v>470</v>
      </c>
      <c r="F345" s="203" t="s">
        <v>467</v>
      </c>
      <c r="G345" s="203" t="s">
        <v>468</v>
      </c>
      <c r="H345" s="204">
        <v>110.598</v>
      </c>
      <c r="I345" s="204">
        <v>138.41900000000001</v>
      </c>
      <c r="J345" s="204">
        <v>127.262</v>
      </c>
      <c r="K345" s="203" t="s">
        <v>471</v>
      </c>
    </row>
    <row r="346" spans="1:11">
      <c r="A346" s="203">
        <v>6</v>
      </c>
      <c r="B346" s="203" t="s">
        <v>398</v>
      </c>
      <c r="C346" s="203" t="s">
        <v>1600</v>
      </c>
      <c r="D346" s="204">
        <v>99.9649</v>
      </c>
      <c r="E346" s="203" t="s">
        <v>470</v>
      </c>
      <c r="F346" s="203" t="s">
        <v>467</v>
      </c>
      <c r="G346" s="203" t="s">
        <v>468</v>
      </c>
      <c r="H346" s="204">
        <v>87.141999999999996</v>
      </c>
      <c r="I346" s="204">
        <v>112.78700000000001</v>
      </c>
      <c r="J346" s="204">
        <v>116.902</v>
      </c>
      <c r="K346" s="203" t="s">
        <v>471</v>
      </c>
    </row>
    <row r="347" spans="1:11">
      <c r="A347" s="203">
        <v>6</v>
      </c>
      <c r="B347" s="203" t="s">
        <v>399</v>
      </c>
      <c r="C347" s="203" t="s">
        <v>1600</v>
      </c>
      <c r="D347" s="204">
        <v>106.4729</v>
      </c>
      <c r="E347" s="203" t="s">
        <v>470</v>
      </c>
      <c r="F347" s="203" t="s">
        <v>467</v>
      </c>
      <c r="G347" s="203" t="s">
        <v>468</v>
      </c>
      <c r="H347" s="204">
        <v>94.135999999999996</v>
      </c>
      <c r="I347" s="204">
        <v>118.81</v>
      </c>
      <c r="J347" s="204">
        <v>119.258</v>
      </c>
      <c r="K347" s="203" t="s">
        <v>471</v>
      </c>
    </row>
    <row r="348" spans="1:11">
      <c r="A348" s="203">
        <v>6</v>
      </c>
      <c r="B348" s="203" t="s">
        <v>400</v>
      </c>
      <c r="C348" s="203" t="s">
        <v>1600</v>
      </c>
      <c r="D348" s="204">
        <v>118.9543</v>
      </c>
      <c r="E348" s="203" t="s">
        <v>470</v>
      </c>
      <c r="F348" s="203" t="s">
        <v>467</v>
      </c>
      <c r="G348" s="203" t="s">
        <v>468</v>
      </c>
      <c r="H348" s="204">
        <v>106.027</v>
      </c>
      <c r="I348" s="204">
        <v>131.88200000000001</v>
      </c>
      <c r="J348" s="204">
        <v>119.402</v>
      </c>
      <c r="K348" s="203" t="s">
        <v>471</v>
      </c>
    </row>
    <row r="349" spans="1:11">
      <c r="A349" s="203">
        <v>6</v>
      </c>
      <c r="B349" s="203" t="s">
        <v>401</v>
      </c>
      <c r="C349" s="203" t="s">
        <v>1600</v>
      </c>
      <c r="D349" s="204">
        <v>122.6589</v>
      </c>
      <c r="E349" s="203" t="s">
        <v>470</v>
      </c>
      <c r="F349" s="203" t="s">
        <v>467</v>
      </c>
      <c r="G349" s="203" t="s">
        <v>468</v>
      </c>
      <c r="H349" s="204">
        <v>108.795</v>
      </c>
      <c r="I349" s="204">
        <v>136.52199999999999</v>
      </c>
      <c r="J349" s="204">
        <v>135.976</v>
      </c>
      <c r="K349" s="203" t="s">
        <v>471</v>
      </c>
    </row>
    <row r="350" spans="1:11">
      <c r="A350" s="203">
        <v>6</v>
      </c>
      <c r="B350" s="203" t="s">
        <v>402</v>
      </c>
      <c r="C350" s="203" t="s">
        <v>1600</v>
      </c>
      <c r="D350" s="204">
        <v>111.2872</v>
      </c>
      <c r="E350" s="203" t="s">
        <v>470</v>
      </c>
      <c r="F350" s="203" t="s">
        <v>467</v>
      </c>
      <c r="G350" s="203" t="s">
        <v>468</v>
      </c>
      <c r="H350" s="204">
        <v>92.869</v>
      </c>
      <c r="I350" s="204">
        <v>129.70599999999999</v>
      </c>
      <c r="J350" s="204">
        <v>137.07499999999999</v>
      </c>
      <c r="K350" s="203" t="s">
        <v>471</v>
      </c>
    </row>
    <row r="351" spans="1:11">
      <c r="A351" s="203">
        <v>6</v>
      </c>
      <c r="B351" s="203" t="s">
        <v>403</v>
      </c>
      <c r="C351" s="203" t="s">
        <v>1600</v>
      </c>
      <c r="D351" s="204">
        <v>109.68810000000001</v>
      </c>
      <c r="E351" s="203" t="s">
        <v>470</v>
      </c>
      <c r="F351" s="203" t="s">
        <v>467</v>
      </c>
      <c r="G351" s="203" t="s">
        <v>468</v>
      </c>
      <c r="H351" s="204">
        <v>96.180999999999997</v>
      </c>
      <c r="I351" s="204">
        <v>123.19499999999999</v>
      </c>
      <c r="J351" s="204">
        <v>115.04300000000001</v>
      </c>
      <c r="K351" s="203" t="s">
        <v>471</v>
      </c>
    </row>
    <row r="352" spans="1:11">
      <c r="A352" s="203">
        <v>6</v>
      </c>
      <c r="B352" s="203" t="s">
        <v>404</v>
      </c>
      <c r="C352" s="203" t="s">
        <v>1600</v>
      </c>
      <c r="D352" s="204">
        <v>116.1741</v>
      </c>
      <c r="E352" s="203" t="s">
        <v>470</v>
      </c>
      <c r="F352" s="203" t="s">
        <v>467</v>
      </c>
      <c r="G352" s="203" t="s">
        <v>468</v>
      </c>
      <c r="H352" s="204">
        <v>102.986</v>
      </c>
      <c r="I352" s="204">
        <v>129.363</v>
      </c>
      <c r="J352" s="204">
        <v>148.499</v>
      </c>
      <c r="K352" s="203" t="s">
        <v>471</v>
      </c>
    </row>
    <row r="353" spans="1:11">
      <c r="A353" s="203">
        <v>6</v>
      </c>
      <c r="B353" s="203" t="s">
        <v>405</v>
      </c>
      <c r="C353" s="203" t="s">
        <v>1600</v>
      </c>
      <c r="D353" s="204">
        <v>105.3122</v>
      </c>
      <c r="E353" s="203" t="s">
        <v>470</v>
      </c>
      <c r="F353" s="203" t="s">
        <v>467</v>
      </c>
      <c r="G353" s="203" t="s">
        <v>468</v>
      </c>
      <c r="H353" s="204">
        <v>103.029</v>
      </c>
      <c r="I353" s="204">
        <v>107.596</v>
      </c>
      <c r="J353" s="204">
        <v>118.041</v>
      </c>
      <c r="K353" s="203" t="s">
        <v>471</v>
      </c>
    </row>
    <row r="354" spans="1:11">
      <c r="A354" s="203">
        <v>6</v>
      </c>
      <c r="B354" s="203" t="s">
        <v>384</v>
      </c>
      <c r="C354" s="203" t="s">
        <v>1601</v>
      </c>
      <c r="D354" s="204">
        <v>62.695999999999998</v>
      </c>
      <c r="E354" s="203" t="s">
        <v>470</v>
      </c>
      <c r="F354" s="203" t="s">
        <v>467</v>
      </c>
      <c r="G354" s="203" t="s">
        <v>468</v>
      </c>
      <c r="H354" s="204">
        <v>59.792999999999999</v>
      </c>
      <c r="I354" s="204">
        <v>65.599000000000004</v>
      </c>
      <c r="J354" s="204">
        <v>68.341999999999999</v>
      </c>
      <c r="K354" s="203" t="s">
        <v>471</v>
      </c>
    </row>
    <row r="355" spans="1:11">
      <c r="A355" s="203">
        <v>6</v>
      </c>
      <c r="B355" s="203" t="s">
        <v>385</v>
      </c>
      <c r="C355" s="203" t="s">
        <v>1601</v>
      </c>
      <c r="D355" s="204">
        <v>57.260100000000001</v>
      </c>
      <c r="E355" s="203" t="s">
        <v>470</v>
      </c>
      <c r="F355" s="203" t="s">
        <v>467</v>
      </c>
      <c r="G355" s="203" t="s">
        <v>468</v>
      </c>
      <c r="H355" s="204">
        <v>50.697000000000003</v>
      </c>
      <c r="I355" s="204">
        <v>63.823999999999998</v>
      </c>
      <c r="J355" s="204">
        <v>61.112000000000002</v>
      </c>
      <c r="K355" s="203" t="s">
        <v>471</v>
      </c>
    </row>
    <row r="356" spans="1:11">
      <c r="A356" s="203">
        <v>6</v>
      </c>
      <c r="B356" s="203" t="s">
        <v>386</v>
      </c>
      <c r="C356" s="203" t="s">
        <v>1601</v>
      </c>
      <c r="D356" s="204">
        <v>71.115700000000004</v>
      </c>
      <c r="E356" s="203" t="s">
        <v>470</v>
      </c>
      <c r="F356" s="203" t="s">
        <v>467</v>
      </c>
      <c r="G356" s="203" t="s">
        <v>468</v>
      </c>
      <c r="H356" s="204">
        <v>63.828000000000003</v>
      </c>
      <c r="I356" s="204">
        <v>78.403000000000006</v>
      </c>
      <c r="J356" s="204">
        <v>82.161000000000001</v>
      </c>
      <c r="K356" s="203" t="s">
        <v>471</v>
      </c>
    </row>
    <row r="357" spans="1:11">
      <c r="A357" s="203">
        <v>6</v>
      </c>
      <c r="B357" s="203" t="s">
        <v>387</v>
      </c>
      <c r="C357" s="203" t="s">
        <v>1601</v>
      </c>
      <c r="D357" s="204">
        <v>73.481499999999997</v>
      </c>
      <c r="E357" s="203" t="s">
        <v>470</v>
      </c>
      <c r="F357" s="203" t="s">
        <v>467</v>
      </c>
      <c r="G357" s="203" t="s">
        <v>468</v>
      </c>
      <c r="H357" s="204">
        <v>67.465000000000003</v>
      </c>
      <c r="I357" s="204">
        <v>79.498000000000005</v>
      </c>
      <c r="J357" s="204">
        <v>80.53</v>
      </c>
      <c r="K357" s="203" t="s">
        <v>471</v>
      </c>
    </row>
    <row r="358" spans="1:11">
      <c r="A358" s="203">
        <v>6</v>
      </c>
      <c r="B358" s="203" t="s">
        <v>388</v>
      </c>
      <c r="C358" s="203" t="s">
        <v>1601</v>
      </c>
      <c r="D358" s="204">
        <v>70.777500000000003</v>
      </c>
      <c r="E358" s="203" t="s">
        <v>470</v>
      </c>
      <c r="F358" s="203" t="s">
        <v>467</v>
      </c>
      <c r="G358" s="203" t="s">
        <v>468</v>
      </c>
      <c r="H358" s="204">
        <v>64.231999999999999</v>
      </c>
      <c r="I358" s="204">
        <v>77.322999999999993</v>
      </c>
      <c r="J358" s="204">
        <v>76.349000000000004</v>
      </c>
      <c r="K358" s="203" t="s">
        <v>471</v>
      </c>
    </row>
    <row r="359" spans="1:11">
      <c r="A359" s="203">
        <v>6</v>
      </c>
      <c r="B359" s="203" t="s">
        <v>389</v>
      </c>
      <c r="C359" s="203" t="s">
        <v>1601</v>
      </c>
      <c r="D359" s="204">
        <v>58.363900000000001</v>
      </c>
      <c r="E359" s="203" t="s">
        <v>470</v>
      </c>
      <c r="F359" s="203" t="s">
        <v>467</v>
      </c>
      <c r="G359" s="203" t="s">
        <v>468</v>
      </c>
      <c r="H359" s="204">
        <v>50.390999999999998</v>
      </c>
      <c r="I359" s="204">
        <v>66.337000000000003</v>
      </c>
      <c r="J359" s="204">
        <v>70.724000000000004</v>
      </c>
      <c r="K359" s="203" t="s">
        <v>471</v>
      </c>
    </row>
    <row r="360" spans="1:11">
      <c r="A360" s="203">
        <v>6</v>
      </c>
      <c r="B360" s="203" t="s">
        <v>390</v>
      </c>
      <c r="C360" s="203" t="s">
        <v>1601</v>
      </c>
      <c r="D360" s="204">
        <v>83.592100000000002</v>
      </c>
      <c r="E360" s="203" t="s">
        <v>470</v>
      </c>
      <c r="F360" s="203" t="s">
        <v>467</v>
      </c>
      <c r="G360" s="203" t="s">
        <v>468</v>
      </c>
      <c r="H360" s="204">
        <v>75.537000000000006</v>
      </c>
      <c r="I360" s="204">
        <v>91.647999999999996</v>
      </c>
      <c r="J360" s="204">
        <v>90.075999999999993</v>
      </c>
      <c r="K360" s="203" t="s">
        <v>471</v>
      </c>
    </row>
    <row r="361" spans="1:11">
      <c r="A361" s="203">
        <v>6</v>
      </c>
      <c r="B361" s="203" t="s">
        <v>391</v>
      </c>
      <c r="C361" s="203" t="s">
        <v>1601</v>
      </c>
      <c r="D361" s="204">
        <v>66.004499999999993</v>
      </c>
      <c r="E361" s="203" t="s">
        <v>470</v>
      </c>
      <c r="F361" s="203" t="s">
        <v>467</v>
      </c>
      <c r="G361" s="203" t="s">
        <v>468</v>
      </c>
      <c r="H361" s="204">
        <v>51.127000000000002</v>
      </c>
      <c r="I361" s="204">
        <v>80.882000000000005</v>
      </c>
      <c r="J361" s="204">
        <v>78.162999999999997</v>
      </c>
      <c r="K361" s="203" t="s">
        <v>471</v>
      </c>
    </row>
    <row r="362" spans="1:11">
      <c r="A362" s="203">
        <v>6</v>
      </c>
      <c r="B362" s="203" t="s">
        <v>392</v>
      </c>
      <c r="C362" s="203" t="s">
        <v>1601</v>
      </c>
      <c r="D362" s="204">
        <v>77.110299999999995</v>
      </c>
      <c r="E362" s="203" t="s">
        <v>470</v>
      </c>
      <c r="F362" s="203" t="s">
        <v>467</v>
      </c>
      <c r="G362" s="203" t="s">
        <v>468</v>
      </c>
      <c r="H362" s="204">
        <v>67.468000000000004</v>
      </c>
      <c r="I362" s="204">
        <v>86.751999999999995</v>
      </c>
      <c r="J362" s="204">
        <v>77.512</v>
      </c>
      <c r="K362" s="203" t="s">
        <v>471</v>
      </c>
    </row>
    <row r="363" spans="1:11">
      <c r="A363" s="203">
        <v>6</v>
      </c>
      <c r="B363" s="203" t="s">
        <v>393</v>
      </c>
      <c r="C363" s="203" t="s">
        <v>1601</v>
      </c>
      <c r="D363" s="204">
        <v>68.479900000000001</v>
      </c>
      <c r="E363" s="203" t="s">
        <v>470</v>
      </c>
      <c r="F363" s="203" t="s">
        <v>467</v>
      </c>
      <c r="G363" s="203" t="s">
        <v>468</v>
      </c>
      <c r="H363" s="204">
        <v>64.992000000000004</v>
      </c>
      <c r="I363" s="204">
        <v>71.966999999999999</v>
      </c>
      <c r="J363" s="204">
        <v>77.403999999999996</v>
      </c>
      <c r="K363" s="203" t="s">
        <v>471</v>
      </c>
    </row>
    <row r="364" spans="1:11">
      <c r="A364" s="203">
        <v>6</v>
      </c>
      <c r="B364" s="203" t="s">
        <v>394</v>
      </c>
      <c r="C364" s="203" t="s">
        <v>1601</v>
      </c>
      <c r="D364" s="204">
        <v>59.496099999999998</v>
      </c>
      <c r="E364" s="203" t="s">
        <v>470</v>
      </c>
      <c r="F364" s="203" t="s">
        <v>467</v>
      </c>
      <c r="G364" s="203" t="s">
        <v>468</v>
      </c>
      <c r="H364" s="204">
        <v>53.014000000000003</v>
      </c>
      <c r="I364" s="204">
        <v>65.978999999999999</v>
      </c>
      <c r="J364" s="204">
        <v>62.094000000000001</v>
      </c>
      <c r="K364" s="203" t="s">
        <v>471</v>
      </c>
    </row>
    <row r="365" spans="1:11">
      <c r="A365" s="203">
        <v>6</v>
      </c>
      <c r="B365" s="203" t="s">
        <v>395</v>
      </c>
      <c r="C365" s="203" t="s">
        <v>1601</v>
      </c>
      <c r="D365" s="204">
        <v>73.822699999999998</v>
      </c>
      <c r="E365" s="203" t="s">
        <v>470</v>
      </c>
      <c r="F365" s="203" t="s">
        <v>467</v>
      </c>
      <c r="G365" s="203" t="s">
        <v>468</v>
      </c>
      <c r="H365" s="204">
        <v>70.617000000000004</v>
      </c>
      <c r="I365" s="204">
        <v>77.028000000000006</v>
      </c>
      <c r="J365" s="204">
        <v>79.754999999999995</v>
      </c>
      <c r="K365" s="203" t="s">
        <v>471</v>
      </c>
    </row>
    <row r="366" spans="1:11">
      <c r="A366" s="203">
        <v>6</v>
      </c>
      <c r="B366" s="203" t="s">
        <v>396</v>
      </c>
      <c r="C366" s="203" t="s">
        <v>1601</v>
      </c>
      <c r="D366" s="204">
        <v>77.251599999999996</v>
      </c>
      <c r="E366" s="203" t="s">
        <v>470</v>
      </c>
      <c r="F366" s="203" t="s">
        <v>467</v>
      </c>
      <c r="G366" s="203" t="s">
        <v>468</v>
      </c>
      <c r="H366" s="204">
        <v>70.117000000000004</v>
      </c>
      <c r="I366" s="204">
        <v>84.385999999999996</v>
      </c>
      <c r="J366" s="204">
        <v>96.980999999999995</v>
      </c>
      <c r="K366" s="203" t="s">
        <v>471</v>
      </c>
    </row>
    <row r="367" spans="1:11">
      <c r="A367" s="203">
        <v>6</v>
      </c>
      <c r="B367" s="203" t="s">
        <v>397</v>
      </c>
      <c r="C367" s="203" t="s">
        <v>1601</v>
      </c>
      <c r="D367" s="204">
        <v>79.348399999999998</v>
      </c>
      <c r="E367" s="203" t="s">
        <v>470</v>
      </c>
      <c r="F367" s="203" t="s">
        <v>467</v>
      </c>
      <c r="G367" s="203" t="s">
        <v>468</v>
      </c>
      <c r="H367" s="204">
        <v>71.762</v>
      </c>
      <c r="I367" s="204">
        <v>86.935000000000002</v>
      </c>
      <c r="J367" s="204">
        <v>90.513000000000005</v>
      </c>
      <c r="K367" s="203" t="s">
        <v>471</v>
      </c>
    </row>
    <row r="368" spans="1:11">
      <c r="A368" s="203">
        <v>6</v>
      </c>
      <c r="B368" s="203" t="s">
        <v>398</v>
      </c>
      <c r="C368" s="203" t="s">
        <v>1601</v>
      </c>
      <c r="D368" s="204">
        <v>66.558700000000002</v>
      </c>
      <c r="E368" s="203" t="s">
        <v>470</v>
      </c>
      <c r="F368" s="203" t="s">
        <v>467</v>
      </c>
      <c r="G368" s="203" t="s">
        <v>468</v>
      </c>
      <c r="H368" s="204">
        <v>59.371000000000002</v>
      </c>
      <c r="I368" s="204">
        <v>73.747</v>
      </c>
      <c r="J368" s="204">
        <v>74.938999999999993</v>
      </c>
      <c r="K368" s="203" t="s">
        <v>471</v>
      </c>
    </row>
    <row r="369" spans="1:11">
      <c r="A369" s="203">
        <v>6</v>
      </c>
      <c r="B369" s="203" t="s">
        <v>399</v>
      </c>
      <c r="C369" s="203" t="s">
        <v>1601</v>
      </c>
      <c r="D369" s="204">
        <v>74.012100000000004</v>
      </c>
      <c r="E369" s="203" t="s">
        <v>470</v>
      </c>
      <c r="F369" s="203" t="s">
        <v>467</v>
      </c>
      <c r="G369" s="203" t="s">
        <v>468</v>
      </c>
      <c r="H369" s="204">
        <v>66.977999999999994</v>
      </c>
      <c r="I369" s="204">
        <v>81.046000000000006</v>
      </c>
      <c r="J369" s="204">
        <v>76.495000000000005</v>
      </c>
      <c r="K369" s="203" t="s">
        <v>471</v>
      </c>
    </row>
    <row r="370" spans="1:11">
      <c r="A370" s="203">
        <v>6</v>
      </c>
      <c r="B370" s="203" t="s">
        <v>400</v>
      </c>
      <c r="C370" s="203" t="s">
        <v>1601</v>
      </c>
      <c r="D370" s="204">
        <v>78.764700000000005</v>
      </c>
      <c r="E370" s="203" t="s">
        <v>470</v>
      </c>
      <c r="F370" s="203" t="s">
        <v>467</v>
      </c>
      <c r="G370" s="203" t="s">
        <v>468</v>
      </c>
      <c r="H370" s="204">
        <v>71.557000000000002</v>
      </c>
      <c r="I370" s="204">
        <v>85.971999999999994</v>
      </c>
      <c r="J370" s="204">
        <v>79.760999999999996</v>
      </c>
      <c r="K370" s="203" t="s">
        <v>471</v>
      </c>
    </row>
    <row r="371" spans="1:11">
      <c r="A371" s="203">
        <v>6</v>
      </c>
      <c r="B371" s="203" t="s">
        <v>401</v>
      </c>
      <c r="C371" s="203" t="s">
        <v>1601</v>
      </c>
      <c r="D371" s="204">
        <v>80.509299999999996</v>
      </c>
      <c r="E371" s="203" t="s">
        <v>470</v>
      </c>
      <c r="F371" s="203" t="s">
        <v>467</v>
      </c>
      <c r="G371" s="203" t="s">
        <v>468</v>
      </c>
      <c r="H371" s="204">
        <v>72.858000000000004</v>
      </c>
      <c r="I371" s="204">
        <v>88.161000000000001</v>
      </c>
      <c r="J371" s="204">
        <v>91.497</v>
      </c>
      <c r="K371" s="203" t="s">
        <v>471</v>
      </c>
    </row>
    <row r="372" spans="1:11">
      <c r="A372" s="203">
        <v>6</v>
      </c>
      <c r="B372" s="203" t="s">
        <v>402</v>
      </c>
      <c r="C372" s="203" t="s">
        <v>1601</v>
      </c>
      <c r="D372" s="204">
        <v>79.192300000000003</v>
      </c>
      <c r="E372" s="203" t="s">
        <v>470</v>
      </c>
      <c r="F372" s="203" t="s">
        <v>467</v>
      </c>
      <c r="G372" s="203" t="s">
        <v>468</v>
      </c>
      <c r="H372" s="204">
        <v>68.456000000000003</v>
      </c>
      <c r="I372" s="204">
        <v>89.927999999999997</v>
      </c>
      <c r="J372" s="204">
        <v>90.882999999999996</v>
      </c>
      <c r="K372" s="203" t="s">
        <v>471</v>
      </c>
    </row>
    <row r="373" spans="1:11">
      <c r="A373" s="203">
        <v>6</v>
      </c>
      <c r="B373" s="203" t="s">
        <v>403</v>
      </c>
      <c r="C373" s="203" t="s">
        <v>1601</v>
      </c>
      <c r="D373" s="204">
        <v>73.402799999999999</v>
      </c>
      <c r="E373" s="203" t="s">
        <v>470</v>
      </c>
      <c r="F373" s="203" t="s">
        <v>467</v>
      </c>
      <c r="G373" s="203" t="s">
        <v>468</v>
      </c>
      <c r="H373" s="204">
        <v>65.855999999999995</v>
      </c>
      <c r="I373" s="204">
        <v>80.95</v>
      </c>
      <c r="J373" s="204">
        <v>79.421999999999997</v>
      </c>
      <c r="K373" s="203" t="s">
        <v>471</v>
      </c>
    </row>
    <row r="374" spans="1:11">
      <c r="A374" s="203">
        <v>6</v>
      </c>
      <c r="B374" s="203" t="s">
        <v>404</v>
      </c>
      <c r="C374" s="203" t="s">
        <v>1601</v>
      </c>
      <c r="D374" s="204">
        <v>77.9482</v>
      </c>
      <c r="E374" s="203" t="s">
        <v>470</v>
      </c>
      <c r="F374" s="203" t="s">
        <v>467</v>
      </c>
      <c r="G374" s="203" t="s">
        <v>468</v>
      </c>
      <c r="H374" s="204">
        <v>70.512</v>
      </c>
      <c r="I374" s="204">
        <v>85.384</v>
      </c>
      <c r="J374" s="204">
        <v>93.100999999999999</v>
      </c>
      <c r="K374" s="203" t="s">
        <v>471</v>
      </c>
    </row>
    <row r="375" spans="1:11">
      <c r="A375" s="203">
        <v>6</v>
      </c>
      <c r="B375" s="203" t="s">
        <v>405</v>
      </c>
      <c r="C375" s="203" t="s">
        <v>1601</v>
      </c>
      <c r="D375" s="204">
        <v>70.608099999999993</v>
      </c>
      <c r="E375" s="203" t="s">
        <v>470</v>
      </c>
      <c r="F375" s="203" t="s">
        <v>467</v>
      </c>
      <c r="G375" s="203" t="s">
        <v>468</v>
      </c>
      <c r="H375" s="204">
        <v>69.332999999999998</v>
      </c>
      <c r="I375" s="204">
        <v>71.882999999999996</v>
      </c>
      <c r="J375" s="204">
        <v>78.039000000000001</v>
      </c>
      <c r="K375" s="203" t="s">
        <v>471</v>
      </c>
    </row>
    <row r="376" spans="1:11">
      <c r="A376" s="203">
        <v>7</v>
      </c>
      <c r="B376" s="203" t="s">
        <v>384</v>
      </c>
      <c r="C376" s="203" t="s">
        <v>1566</v>
      </c>
      <c r="D376" s="204">
        <v>1055.9668590000001</v>
      </c>
      <c r="E376" s="203" t="s">
        <v>472</v>
      </c>
      <c r="F376" s="203" t="s">
        <v>467</v>
      </c>
      <c r="G376" s="203" t="s">
        <v>473</v>
      </c>
      <c r="H376" s="204">
        <v>1035.7769510000001</v>
      </c>
      <c r="I376" s="204">
        <v>1076.1567669999999</v>
      </c>
      <c r="J376" s="204">
        <v>1052.641586</v>
      </c>
      <c r="K376" s="203" t="s">
        <v>474</v>
      </c>
    </row>
    <row r="377" spans="1:11">
      <c r="A377" s="203">
        <v>7</v>
      </c>
      <c r="B377" s="203" t="s">
        <v>385</v>
      </c>
      <c r="C377" s="203" t="s">
        <v>1566</v>
      </c>
      <c r="D377" s="204">
        <v>1033.9770249999999</v>
      </c>
      <c r="E377" s="203" t="s">
        <v>472</v>
      </c>
      <c r="F377" s="203" t="s">
        <v>467</v>
      </c>
      <c r="G377" s="203" t="s">
        <v>473</v>
      </c>
      <c r="H377" s="204">
        <v>985.6480881</v>
      </c>
      <c r="I377" s="204">
        <v>1082.305963</v>
      </c>
      <c r="J377" s="204">
        <v>990.64906140000005</v>
      </c>
      <c r="K377" s="203" t="s">
        <v>474</v>
      </c>
    </row>
    <row r="378" spans="1:11">
      <c r="A378" s="203">
        <v>7</v>
      </c>
      <c r="B378" s="203" t="s">
        <v>386</v>
      </c>
      <c r="C378" s="203" t="s">
        <v>1566</v>
      </c>
      <c r="D378" s="204">
        <v>1034.6845579999999</v>
      </c>
      <c r="E378" s="203" t="s">
        <v>472</v>
      </c>
      <c r="F378" s="203" t="s">
        <v>467</v>
      </c>
      <c r="G378" s="203" t="s">
        <v>473</v>
      </c>
      <c r="H378" s="204">
        <v>983.74704489999999</v>
      </c>
      <c r="I378" s="204">
        <v>1085.6220719999999</v>
      </c>
      <c r="J378" s="204">
        <v>1082.794496</v>
      </c>
      <c r="K378" s="203" t="s">
        <v>474</v>
      </c>
    </row>
    <row r="379" spans="1:11">
      <c r="A379" s="203">
        <v>7</v>
      </c>
      <c r="B379" s="203" t="s">
        <v>387</v>
      </c>
      <c r="C379" s="203" t="s">
        <v>1566</v>
      </c>
      <c r="D379" s="204">
        <v>941.44256150000001</v>
      </c>
      <c r="E379" s="203" t="s">
        <v>472</v>
      </c>
      <c r="F379" s="203" t="s">
        <v>467</v>
      </c>
      <c r="G379" s="203" t="s">
        <v>473</v>
      </c>
      <c r="H379" s="204">
        <v>902.42981940000004</v>
      </c>
      <c r="I379" s="204">
        <v>980.45530369999994</v>
      </c>
      <c r="J379" s="204">
        <v>1001.193004</v>
      </c>
      <c r="K379" s="203" t="s">
        <v>474</v>
      </c>
    </row>
    <row r="380" spans="1:11">
      <c r="A380" s="203">
        <v>7</v>
      </c>
      <c r="B380" s="203" t="s">
        <v>388</v>
      </c>
      <c r="C380" s="203" t="s">
        <v>1566</v>
      </c>
      <c r="D380" s="204">
        <v>1054.5128139999999</v>
      </c>
      <c r="E380" s="203" t="s">
        <v>472</v>
      </c>
      <c r="F380" s="203" t="s">
        <v>467</v>
      </c>
      <c r="G380" s="203" t="s">
        <v>473</v>
      </c>
      <c r="H380" s="204">
        <v>1008.422864</v>
      </c>
      <c r="I380" s="204">
        <v>1100.6027630000001</v>
      </c>
      <c r="J380" s="204">
        <v>975.85154350000005</v>
      </c>
      <c r="K380" s="203" t="s">
        <v>474</v>
      </c>
    </row>
    <row r="381" spans="1:11">
      <c r="A381" s="203">
        <v>7</v>
      </c>
      <c r="B381" s="203" t="s">
        <v>389</v>
      </c>
      <c r="C381" s="203" t="s">
        <v>1566</v>
      </c>
      <c r="D381" s="204">
        <v>1033.874149</v>
      </c>
      <c r="E381" s="203" t="s">
        <v>472</v>
      </c>
      <c r="F381" s="203" t="s">
        <v>467</v>
      </c>
      <c r="G381" s="203" t="s">
        <v>473</v>
      </c>
      <c r="H381" s="204">
        <v>972.07634800000005</v>
      </c>
      <c r="I381" s="204">
        <v>1095.6719499999999</v>
      </c>
      <c r="J381" s="204">
        <v>999.24716060000003</v>
      </c>
      <c r="K381" s="203" t="s">
        <v>474</v>
      </c>
    </row>
    <row r="382" spans="1:11">
      <c r="A382" s="203">
        <v>7</v>
      </c>
      <c r="B382" s="203" t="s">
        <v>390</v>
      </c>
      <c r="C382" s="203" t="s">
        <v>1566</v>
      </c>
      <c r="D382" s="204">
        <v>1101.0639900000001</v>
      </c>
      <c r="E382" s="203" t="s">
        <v>472</v>
      </c>
      <c r="F382" s="203" t="s">
        <v>467</v>
      </c>
      <c r="G382" s="203" t="s">
        <v>473</v>
      </c>
      <c r="H382" s="204">
        <v>1046.0496869999999</v>
      </c>
      <c r="I382" s="204">
        <v>1156.0782939999999</v>
      </c>
      <c r="J382" s="204">
        <v>1041.077</v>
      </c>
      <c r="K382" s="203" t="s">
        <v>474</v>
      </c>
    </row>
    <row r="383" spans="1:11">
      <c r="A383" s="203">
        <v>7</v>
      </c>
      <c r="B383" s="203" t="s">
        <v>391</v>
      </c>
      <c r="C383" s="203" t="s">
        <v>1566</v>
      </c>
      <c r="D383" s="204">
        <v>1178.6610740000001</v>
      </c>
      <c r="E383" s="203" t="s">
        <v>472</v>
      </c>
      <c r="F383" s="203" t="s">
        <v>467</v>
      </c>
      <c r="G383" s="203" t="s">
        <v>473</v>
      </c>
      <c r="H383" s="204">
        <v>1061.4014810000001</v>
      </c>
      <c r="I383" s="204">
        <v>1295.9206670000001</v>
      </c>
      <c r="J383" s="204">
        <v>1180.3003530000001</v>
      </c>
      <c r="K383" s="203" t="s">
        <v>474</v>
      </c>
    </row>
    <row r="384" spans="1:11">
      <c r="A384" s="203">
        <v>7</v>
      </c>
      <c r="B384" s="203" t="s">
        <v>392</v>
      </c>
      <c r="C384" s="203" t="s">
        <v>1566</v>
      </c>
      <c r="D384" s="204">
        <v>886.91917369999999</v>
      </c>
      <c r="E384" s="203" t="s">
        <v>472</v>
      </c>
      <c r="F384" s="203" t="s">
        <v>467</v>
      </c>
      <c r="G384" s="203" t="s">
        <v>473</v>
      </c>
      <c r="H384" s="204">
        <v>825.09407629999998</v>
      </c>
      <c r="I384" s="204">
        <v>948.74427100000003</v>
      </c>
      <c r="J384" s="204">
        <v>1017.2803259999999</v>
      </c>
      <c r="K384" s="203" t="s">
        <v>474</v>
      </c>
    </row>
    <row r="385" spans="1:11">
      <c r="A385" s="203">
        <v>7</v>
      </c>
      <c r="B385" s="203" t="s">
        <v>393</v>
      </c>
      <c r="C385" s="203" t="s">
        <v>1566</v>
      </c>
      <c r="D385" s="204">
        <v>1062.68148</v>
      </c>
      <c r="E385" s="203" t="s">
        <v>472</v>
      </c>
      <c r="F385" s="203" t="s">
        <v>467</v>
      </c>
      <c r="G385" s="203" t="s">
        <v>473</v>
      </c>
      <c r="H385" s="204">
        <v>1038.2769229999999</v>
      </c>
      <c r="I385" s="204">
        <v>1087.086037</v>
      </c>
      <c r="J385" s="204">
        <v>1057.7592110000001</v>
      </c>
      <c r="K385" s="203" t="s">
        <v>474</v>
      </c>
    </row>
    <row r="386" spans="1:11">
      <c r="A386" s="203">
        <v>7</v>
      </c>
      <c r="B386" s="203" t="s">
        <v>394</v>
      </c>
      <c r="C386" s="203" t="s">
        <v>1566</v>
      </c>
      <c r="D386" s="204">
        <v>936.6787028</v>
      </c>
      <c r="E386" s="203" t="s">
        <v>472</v>
      </c>
      <c r="F386" s="203" t="s">
        <v>467</v>
      </c>
      <c r="G386" s="203" t="s">
        <v>473</v>
      </c>
      <c r="H386" s="204">
        <v>890.17287820000001</v>
      </c>
      <c r="I386" s="204">
        <v>983.18452739999998</v>
      </c>
      <c r="J386" s="204">
        <v>1127.1670019999999</v>
      </c>
      <c r="K386" s="203" t="s">
        <v>474</v>
      </c>
    </row>
    <row r="387" spans="1:11">
      <c r="A387" s="203">
        <v>7</v>
      </c>
      <c r="B387" s="203" t="s">
        <v>395</v>
      </c>
      <c r="C387" s="203" t="s">
        <v>1566</v>
      </c>
      <c r="D387" s="204">
        <v>1037.3331889999999</v>
      </c>
      <c r="E387" s="203" t="s">
        <v>472</v>
      </c>
      <c r="F387" s="203" t="s">
        <v>467</v>
      </c>
      <c r="G387" s="203" t="s">
        <v>473</v>
      </c>
      <c r="H387" s="204">
        <v>1015.87236</v>
      </c>
      <c r="I387" s="204">
        <v>1058.7940189999999</v>
      </c>
      <c r="J387" s="204">
        <v>1074.5364589999999</v>
      </c>
      <c r="K387" s="203" t="s">
        <v>474</v>
      </c>
    </row>
    <row r="388" spans="1:11">
      <c r="A388" s="203">
        <v>7</v>
      </c>
      <c r="B388" s="203" t="s">
        <v>396</v>
      </c>
      <c r="C388" s="203" t="s">
        <v>1566</v>
      </c>
      <c r="D388" s="204">
        <v>1112.98442</v>
      </c>
      <c r="E388" s="203" t="s">
        <v>472</v>
      </c>
      <c r="F388" s="203" t="s">
        <v>467</v>
      </c>
      <c r="G388" s="203" t="s">
        <v>473</v>
      </c>
      <c r="H388" s="204">
        <v>1062.5648610000001</v>
      </c>
      <c r="I388" s="204">
        <v>1163.4039780000001</v>
      </c>
      <c r="J388" s="204">
        <v>1082.5407379999999</v>
      </c>
      <c r="K388" s="203" t="s">
        <v>474</v>
      </c>
    </row>
    <row r="389" spans="1:11">
      <c r="A389" s="203">
        <v>7</v>
      </c>
      <c r="B389" s="203" t="s">
        <v>397</v>
      </c>
      <c r="C389" s="203" t="s">
        <v>1566</v>
      </c>
      <c r="D389" s="204">
        <v>1079.4599659999999</v>
      </c>
      <c r="E389" s="203" t="s">
        <v>472</v>
      </c>
      <c r="F389" s="203" t="s">
        <v>467</v>
      </c>
      <c r="G389" s="203" t="s">
        <v>473</v>
      </c>
      <c r="H389" s="204">
        <v>1028.4798229999999</v>
      </c>
      <c r="I389" s="204">
        <v>1130.4401089999999</v>
      </c>
      <c r="J389" s="204">
        <v>1059.457412</v>
      </c>
      <c r="K389" s="203" t="s">
        <v>474</v>
      </c>
    </row>
    <row r="390" spans="1:11">
      <c r="A390" s="203">
        <v>7</v>
      </c>
      <c r="B390" s="203" t="s">
        <v>398</v>
      </c>
      <c r="C390" s="203" t="s">
        <v>1566</v>
      </c>
      <c r="D390" s="204">
        <v>1126.5845429999999</v>
      </c>
      <c r="E390" s="203" t="s">
        <v>472</v>
      </c>
      <c r="F390" s="203" t="s">
        <v>467</v>
      </c>
      <c r="G390" s="203" t="s">
        <v>473</v>
      </c>
      <c r="H390" s="204">
        <v>1071.826478</v>
      </c>
      <c r="I390" s="204">
        <v>1181.342607</v>
      </c>
      <c r="J390" s="204">
        <v>1156.4224300000001</v>
      </c>
      <c r="K390" s="203" t="s">
        <v>474</v>
      </c>
    </row>
    <row r="391" spans="1:11">
      <c r="A391" s="203">
        <v>7</v>
      </c>
      <c r="B391" s="203" t="s">
        <v>399</v>
      </c>
      <c r="C391" s="203" t="s">
        <v>1566</v>
      </c>
      <c r="D391" s="204">
        <v>1165.690216</v>
      </c>
      <c r="E391" s="203" t="s">
        <v>472</v>
      </c>
      <c r="F391" s="203" t="s">
        <v>467</v>
      </c>
      <c r="G391" s="203" t="s">
        <v>473</v>
      </c>
      <c r="H391" s="204">
        <v>1113.3894640000001</v>
      </c>
      <c r="I391" s="204">
        <v>1217.990967</v>
      </c>
      <c r="J391" s="204">
        <v>1163.1085310000001</v>
      </c>
      <c r="K391" s="203" t="s">
        <v>474</v>
      </c>
    </row>
    <row r="392" spans="1:11">
      <c r="A392" s="203">
        <v>7</v>
      </c>
      <c r="B392" s="203" t="s">
        <v>400</v>
      </c>
      <c r="C392" s="203" t="s">
        <v>1566</v>
      </c>
      <c r="D392" s="204">
        <v>1006.564197</v>
      </c>
      <c r="E392" s="203" t="s">
        <v>472</v>
      </c>
      <c r="F392" s="203" t="s">
        <v>467</v>
      </c>
      <c r="G392" s="203" t="s">
        <v>473</v>
      </c>
      <c r="H392" s="204">
        <v>957.73668610000004</v>
      </c>
      <c r="I392" s="204">
        <v>1055.391707</v>
      </c>
      <c r="J392" s="204">
        <v>1065.6416240000001</v>
      </c>
      <c r="K392" s="203" t="s">
        <v>474</v>
      </c>
    </row>
    <row r="393" spans="1:11">
      <c r="A393" s="203">
        <v>7</v>
      </c>
      <c r="B393" s="203" t="s">
        <v>401</v>
      </c>
      <c r="C393" s="203" t="s">
        <v>1566</v>
      </c>
      <c r="D393" s="204">
        <v>1189.97928</v>
      </c>
      <c r="E393" s="203" t="s">
        <v>472</v>
      </c>
      <c r="F393" s="203" t="s">
        <v>467</v>
      </c>
      <c r="G393" s="203" t="s">
        <v>473</v>
      </c>
      <c r="H393" s="204">
        <v>1134.3998389999999</v>
      </c>
      <c r="I393" s="204">
        <v>1245.558722</v>
      </c>
      <c r="J393" s="204">
        <v>1211.206981</v>
      </c>
      <c r="K393" s="203" t="s">
        <v>474</v>
      </c>
    </row>
    <row r="394" spans="1:11">
      <c r="A394" s="203">
        <v>7</v>
      </c>
      <c r="B394" s="203" t="s">
        <v>402</v>
      </c>
      <c r="C394" s="203" t="s">
        <v>1566</v>
      </c>
      <c r="D394" s="204">
        <v>988.24925829999995</v>
      </c>
      <c r="E394" s="203" t="s">
        <v>472</v>
      </c>
      <c r="F394" s="203" t="s">
        <v>467</v>
      </c>
      <c r="G394" s="203" t="s">
        <v>473</v>
      </c>
      <c r="H394" s="204">
        <v>916.53059050000002</v>
      </c>
      <c r="I394" s="204">
        <v>1059.967926</v>
      </c>
      <c r="J394" s="204">
        <v>1110.973878</v>
      </c>
      <c r="K394" s="203" t="s">
        <v>474</v>
      </c>
    </row>
    <row r="395" spans="1:11">
      <c r="A395" s="203">
        <v>7</v>
      </c>
      <c r="B395" s="203" t="s">
        <v>403</v>
      </c>
      <c r="C395" s="203" t="s">
        <v>1566</v>
      </c>
      <c r="D395" s="204">
        <v>1148.5190660000001</v>
      </c>
      <c r="E395" s="203" t="s">
        <v>472</v>
      </c>
      <c r="F395" s="203" t="s">
        <v>467</v>
      </c>
      <c r="G395" s="203" t="s">
        <v>473</v>
      </c>
      <c r="H395" s="204">
        <v>1093.125505</v>
      </c>
      <c r="I395" s="204">
        <v>1203.9126269999999</v>
      </c>
      <c r="J395" s="204">
        <v>1226.8597339999999</v>
      </c>
      <c r="K395" s="203" t="s">
        <v>474</v>
      </c>
    </row>
    <row r="396" spans="1:11">
      <c r="A396" s="203">
        <v>7</v>
      </c>
      <c r="B396" s="203" t="s">
        <v>404</v>
      </c>
      <c r="C396" s="203" t="s">
        <v>1566</v>
      </c>
      <c r="D396" s="204">
        <v>1096.7570559999999</v>
      </c>
      <c r="E396" s="203" t="s">
        <v>472</v>
      </c>
      <c r="F396" s="203" t="s">
        <v>467</v>
      </c>
      <c r="G396" s="203" t="s">
        <v>473</v>
      </c>
      <c r="H396" s="204">
        <v>1042.627739</v>
      </c>
      <c r="I396" s="204">
        <v>1150.886373</v>
      </c>
      <c r="J396" s="204">
        <v>1194.454469</v>
      </c>
      <c r="K396" s="203" t="s">
        <v>474</v>
      </c>
    </row>
    <row r="397" spans="1:11">
      <c r="A397" s="203">
        <v>7</v>
      </c>
      <c r="B397" s="203" t="s">
        <v>405</v>
      </c>
      <c r="C397" s="203" t="s">
        <v>1566</v>
      </c>
      <c r="D397" s="204">
        <v>1051.232818</v>
      </c>
      <c r="E397" s="203" t="s">
        <v>472</v>
      </c>
      <c r="F397" s="203" t="s">
        <v>467</v>
      </c>
      <c r="G397" s="203" t="s">
        <v>473</v>
      </c>
      <c r="H397" s="204">
        <v>1042.4216819999999</v>
      </c>
      <c r="I397" s="204">
        <v>1060.043954</v>
      </c>
      <c r="J397" s="204">
        <v>1071.3799899999999</v>
      </c>
      <c r="K397" s="203" t="s">
        <v>474</v>
      </c>
    </row>
    <row r="398" spans="1:11">
      <c r="A398" s="203">
        <v>7</v>
      </c>
      <c r="B398" s="203" t="s">
        <v>384</v>
      </c>
      <c r="C398" s="203" t="s">
        <v>1567</v>
      </c>
      <c r="D398" s="204">
        <v>1358.421957</v>
      </c>
      <c r="E398" s="203" t="s">
        <v>472</v>
      </c>
      <c r="F398" s="203" t="s">
        <v>467</v>
      </c>
      <c r="G398" s="203" t="s">
        <v>473</v>
      </c>
      <c r="H398" s="204">
        <v>1331.8727490000001</v>
      </c>
      <c r="I398" s="204">
        <v>1384.971166</v>
      </c>
      <c r="J398" s="204">
        <v>1400.7693389999999</v>
      </c>
      <c r="K398" s="203" t="s">
        <v>474</v>
      </c>
    </row>
    <row r="399" spans="1:11">
      <c r="A399" s="203">
        <v>7</v>
      </c>
      <c r="B399" s="203" t="s">
        <v>385</v>
      </c>
      <c r="C399" s="203" t="s">
        <v>1567</v>
      </c>
      <c r="D399" s="204">
        <v>1262.175577</v>
      </c>
      <c r="E399" s="203" t="s">
        <v>472</v>
      </c>
      <c r="F399" s="203" t="s">
        <v>467</v>
      </c>
      <c r="G399" s="203" t="s">
        <v>473</v>
      </c>
      <c r="H399" s="204">
        <v>1202.611116</v>
      </c>
      <c r="I399" s="204">
        <v>1321.7400379999999</v>
      </c>
      <c r="J399" s="204">
        <v>1187.2423699999999</v>
      </c>
      <c r="K399" s="203" t="s">
        <v>474</v>
      </c>
    </row>
    <row r="400" spans="1:11">
      <c r="A400" s="203">
        <v>7</v>
      </c>
      <c r="B400" s="203" t="s">
        <v>386</v>
      </c>
      <c r="C400" s="203" t="s">
        <v>1567</v>
      </c>
      <c r="D400" s="204">
        <v>1252.051993</v>
      </c>
      <c r="E400" s="203" t="s">
        <v>472</v>
      </c>
      <c r="F400" s="203" t="s">
        <v>467</v>
      </c>
      <c r="G400" s="203" t="s">
        <v>473</v>
      </c>
      <c r="H400" s="204">
        <v>1191.2171370000001</v>
      </c>
      <c r="I400" s="204">
        <v>1312.886849</v>
      </c>
      <c r="J400" s="204">
        <v>1340.195307</v>
      </c>
      <c r="K400" s="203" t="s">
        <v>474</v>
      </c>
    </row>
    <row r="401" spans="1:11">
      <c r="A401" s="203">
        <v>7</v>
      </c>
      <c r="B401" s="203" t="s">
        <v>387</v>
      </c>
      <c r="C401" s="203" t="s">
        <v>1567</v>
      </c>
      <c r="D401" s="204">
        <v>1153.1259560000001</v>
      </c>
      <c r="E401" s="203" t="s">
        <v>472</v>
      </c>
      <c r="F401" s="203" t="s">
        <v>467</v>
      </c>
      <c r="G401" s="203" t="s">
        <v>473</v>
      </c>
      <c r="H401" s="204">
        <v>1106.190556</v>
      </c>
      <c r="I401" s="204">
        <v>1200.0613559999999</v>
      </c>
      <c r="J401" s="204">
        <v>1335.02037</v>
      </c>
      <c r="K401" s="203" t="s">
        <v>474</v>
      </c>
    </row>
    <row r="402" spans="1:11">
      <c r="A402" s="203">
        <v>7</v>
      </c>
      <c r="B402" s="203" t="s">
        <v>388</v>
      </c>
      <c r="C402" s="203" t="s">
        <v>1567</v>
      </c>
      <c r="D402" s="204">
        <v>1272.675596</v>
      </c>
      <c r="E402" s="203" t="s">
        <v>472</v>
      </c>
      <c r="F402" s="203" t="s">
        <v>467</v>
      </c>
      <c r="G402" s="203" t="s">
        <v>473</v>
      </c>
      <c r="H402" s="204">
        <v>1218.184745</v>
      </c>
      <c r="I402" s="204">
        <v>1327.1664479999999</v>
      </c>
      <c r="J402" s="204">
        <v>1355.3629060000001</v>
      </c>
      <c r="K402" s="203" t="s">
        <v>474</v>
      </c>
    </row>
    <row r="403" spans="1:11">
      <c r="A403" s="203">
        <v>7</v>
      </c>
      <c r="B403" s="203" t="s">
        <v>389</v>
      </c>
      <c r="C403" s="203" t="s">
        <v>1567</v>
      </c>
      <c r="D403" s="204">
        <v>1239.7055350000001</v>
      </c>
      <c r="E403" s="203" t="s">
        <v>472</v>
      </c>
      <c r="F403" s="203" t="s">
        <v>467</v>
      </c>
      <c r="G403" s="203" t="s">
        <v>473</v>
      </c>
      <c r="H403" s="204">
        <v>1168.0862460000001</v>
      </c>
      <c r="I403" s="204">
        <v>1311.3248249999999</v>
      </c>
      <c r="J403" s="204">
        <v>1442.8822729999999</v>
      </c>
      <c r="K403" s="203" t="s">
        <v>474</v>
      </c>
    </row>
    <row r="404" spans="1:11">
      <c r="A404" s="203">
        <v>7</v>
      </c>
      <c r="B404" s="203" t="s">
        <v>390</v>
      </c>
      <c r="C404" s="203" t="s">
        <v>1567</v>
      </c>
      <c r="D404" s="204">
        <v>1359.5835979999999</v>
      </c>
      <c r="E404" s="203" t="s">
        <v>472</v>
      </c>
      <c r="F404" s="203" t="s">
        <v>467</v>
      </c>
      <c r="G404" s="203" t="s">
        <v>473</v>
      </c>
      <c r="H404" s="204">
        <v>1294.8756229999999</v>
      </c>
      <c r="I404" s="204">
        <v>1424.291573</v>
      </c>
      <c r="J404" s="204">
        <v>1364.0995009999999</v>
      </c>
      <c r="K404" s="203" t="s">
        <v>474</v>
      </c>
    </row>
    <row r="405" spans="1:11">
      <c r="A405" s="203">
        <v>7</v>
      </c>
      <c r="B405" s="203" t="s">
        <v>391</v>
      </c>
      <c r="C405" s="203" t="s">
        <v>1567</v>
      </c>
      <c r="D405" s="204">
        <v>1462.928457</v>
      </c>
      <c r="E405" s="203" t="s">
        <v>472</v>
      </c>
      <c r="F405" s="203" t="s">
        <v>467</v>
      </c>
      <c r="G405" s="203" t="s">
        <v>473</v>
      </c>
      <c r="H405" s="204">
        <v>1322.365534</v>
      </c>
      <c r="I405" s="204">
        <v>1603.4913790000001</v>
      </c>
      <c r="J405" s="204">
        <v>1615.330381</v>
      </c>
      <c r="K405" s="203" t="s">
        <v>474</v>
      </c>
    </row>
    <row r="406" spans="1:11">
      <c r="A406" s="203">
        <v>7</v>
      </c>
      <c r="B406" s="203" t="s">
        <v>392</v>
      </c>
      <c r="C406" s="203" t="s">
        <v>1567</v>
      </c>
      <c r="D406" s="204">
        <v>1035.809704</v>
      </c>
      <c r="E406" s="203" t="s">
        <v>472</v>
      </c>
      <c r="F406" s="203" t="s">
        <v>467</v>
      </c>
      <c r="G406" s="203" t="s">
        <v>473</v>
      </c>
      <c r="H406" s="204">
        <v>964.96454059999996</v>
      </c>
      <c r="I406" s="204">
        <v>1106.654867</v>
      </c>
      <c r="J406" s="204">
        <v>1295.1930359999999</v>
      </c>
      <c r="K406" s="203" t="s">
        <v>474</v>
      </c>
    </row>
    <row r="407" spans="1:11">
      <c r="A407" s="203">
        <v>7</v>
      </c>
      <c r="B407" s="203" t="s">
        <v>393</v>
      </c>
      <c r="C407" s="203" t="s">
        <v>1567</v>
      </c>
      <c r="D407" s="204">
        <v>1372.083228</v>
      </c>
      <c r="E407" s="203" t="s">
        <v>472</v>
      </c>
      <c r="F407" s="203" t="s">
        <v>467</v>
      </c>
      <c r="G407" s="203" t="s">
        <v>473</v>
      </c>
      <c r="H407" s="204">
        <v>1341.3872690000001</v>
      </c>
      <c r="I407" s="204">
        <v>1402.779188</v>
      </c>
      <c r="J407" s="204">
        <v>1381.157211</v>
      </c>
      <c r="K407" s="203" t="s">
        <v>474</v>
      </c>
    </row>
    <row r="408" spans="1:11">
      <c r="A408" s="203">
        <v>7</v>
      </c>
      <c r="B408" s="203" t="s">
        <v>394</v>
      </c>
      <c r="C408" s="203" t="s">
        <v>1567</v>
      </c>
      <c r="D408" s="204">
        <v>1197.6109349999999</v>
      </c>
      <c r="E408" s="203" t="s">
        <v>472</v>
      </c>
      <c r="F408" s="203" t="s">
        <v>467</v>
      </c>
      <c r="G408" s="203" t="s">
        <v>473</v>
      </c>
      <c r="H408" s="204">
        <v>1140.855497</v>
      </c>
      <c r="I408" s="204">
        <v>1254.3663730000001</v>
      </c>
      <c r="J408" s="204">
        <v>1380.524077</v>
      </c>
      <c r="K408" s="203" t="s">
        <v>474</v>
      </c>
    </row>
    <row r="409" spans="1:11">
      <c r="A409" s="203">
        <v>7</v>
      </c>
      <c r="B409" s="203" t="s">
        <v>395</v>
      </c>
      <c r="C409" s="203" t="s">
        <v>1567</v>
      </c>
      <c r="D409" s="204">
        <v>1328.250687</v>
      </c>
      <c r="E409" s="203" t="s">
        <v>472</v>
      </c>
      <c r="F409" s="203" t="s">
        <v>467</v>
      </c>
      <c r="G409" s="203" t="s">
        <v>473</v>
      </c>
      <c r="H409" s="204">
        <v>1301.6188589999999</v>
      </c>
      <c r="I409" s="204">
        <v>1354.882515</v>
      </c>
      <c r="J409" s="204">
        <v>1434.4511</v>
      </c>
      <c r="K409" s="203" t="s">
        <v>474</v>
      </c>
    </row>
    <row r="410" spans="1:11">
      <c r="A410" s="203">
        <v>7</v>
      </c>
      <c r="B410" s="203" t="s">
        <v>396</v>
      </c>
      <c r="C410" s="203" t="s">
        <v>1567</v>
      </c>
      <c r="D410" s="204">
        <v>1492.0960070000001</v>
      </c>
      <c r="E410" s="203" t="s">
        <v>472</v>
      </c>
      <c r="F410" s="203" t="s">
        <v>467</v>
      </c>
      <c r="G410" s="203" t="s">
        <v>473</v>
      </c>
      <c r="H410" s="204">
        <v>1428.867154</v>
      </c>
      <c r="I410" s="204">
        <v>1555.3248599999999</v>
      </c>
      <c r="J410" s="204">
        <v>1393.7752840000001</v>
      </c>
      <c r="K410" s="203" t="s">
        <v>474</v>
      </c>
    </row>
    <row r="411" spans="1:11">
      <c r="A411" s="203">
        <v>7</v>
      </c>
      <c r="B411" s="203" t="s">
        <v>397</v>
      </c>
      <c r="C411" s="203" t="s">
        <v>1567</v>
      </c>
      <c r="D411" s="204">
        <v>1353.2454069999999</v>
      </c>
      <c r="E411" s="203" t="s">
        <v>472</v>
      </c>
      <c r="F411" s="203" t="s">
        <v>467</v>
      </c>
      <c r="G411" s="203" t="s">
        <v>473</v>
      </c>
      <c r="H411" s="204">
        <v>1291.06152</v>
      </c>
      <c r="I411" s="204">
        <v>1415.429294</v>
      </c>
      <c r="J411" s="204">
        <v>1446.3911880000001</v>
      </c>
      <c r="K411" s="203" t="s">
        <v>474</v>
      </c>
    </row>
    <row r="412" spans="1:11">
      <c r="A412" s="203">
        <v>7</v>
      </c>
      <c r="B412" s="203" t="s">
        <v>398</v>
      </c>
      <c r="C412" s="203" t="s">
        <v>1567</v>
      </c>
      <c r="D412" s="204">
        <v>1352.6976259999999</v>
      </c>
      <c r="E412" s="203" t="s">
        <v>472</v>
      </c>
      <c r="F412" s="203" t="s">
        <v>467</v>
      </c>
      <c r="G412" s="203" t="s">
        <v>473</v>
      </c>
      <c r="H412" s="204">
        <v>1286.823108</v>
      </c>
      <c r="I412" s="204">
        <v>1418.572144</v>
      </c>
      <c r="J412" s="204">
        <v>1608.4791009999999</v>
      </c>
      <c r="K412" s="203" t="s">
        <v>474</v>
      </c>
    </row>
    <row r="413" spans="1:11">
      <c r="A413" s="203">
        <v>7</v>
      </c>
      <c r="B413" s="203" t="s">
        <v>399</v>
      </c>
      <c r="C413" s="203" t="s">
        <v>1567</v>
      </c>
      <c r="D413" s="204">
        <v>1410.715821</v>
      </c>
      <c r="E413" s="203" t="s">
        <v>472</v>
      </c>
      <c r="F413" s="203" t="s">
        <v>467</v>
      </c>
      <c r="G413" s="203" t="s">
        <v>473</v>
      </c>
      <c r="H413" s="204">
        <v>1349.409523</v>
      </c>
      <c r="I413" s="204">
        <v>1472.0221180000001</v>
      </c>
      <c r="J413" s="204">
        <v>1459.55124</v>
      </c>
      <c r="K413" s="203" t="s">
        <v>474</v>
      </c>
    </row>
    <row r="414" spans="1:11">
      <c r="A414" s="203">
        <v>7</v>
      </c>
      <c r="B414" s="203" t="s">
        <v>400</v>
      </c>
      <c r="C414" s="203" t="s">
        <v>1567</v>
      </c>
      <c r="D414" s="204">
        <v>1260.455567</v>
      </c>
      <c r="E414" s="203" t="s">
        <v>472</v>
      </c>
      <c r="F414" s="203" t="s">
        <v>467</v>
      </c>
      <c r="G414" s="203" t="s">
        <v>473</v>
      </c>
      <c r="H414" s="204">
        <v>1201.878882</v>
      </c>
      <c r="I414" s="204">
        <v>1319.032252</v>
      </c>
      <c r="J414" s="204">
        <v>1404.3018139999999</v>
      </c>
      <c r="K414" s="203" t="s">
        <v>474</v>
      </c>
    </row>
    <row r="415" spans="1:11">
      <c r="A415" s="203">
        <v>7</v>
      </c>
      <c r="B415" s="203" t="s">
        <v>401</v>
      </c>
      <c r="C415" s="203" t="s">
        <v>1567</v>
      </c>
      <c r="D415" s="204">
        <v>1483.6510149999999</v>
      </c>
      <c r="E415" s="203" t="s">
        <v>472</v>
      </c>
      <c r="F415" s="203" t="s">
        <v>467</v>
      </c>
      <c r="G415" s="203" t="s">
        <v>473</v>
      </c>
      <c r="H415" s="204">
        <v>1416.369578</v>
      </c>
      <c r="I415" s="204">
        <v>1550.9324509999999</v>
      </c>
      <c r="J415" s="204">
        <v>1585.341111</v>
      </c>
      <c r="K415" s="203" t="s">
        <v>474</v>
      </c>
    </row>
    <row r="416" spans="1:11">
      <c r="A416" s="203">
        <v>7</v>
      </c>
      <c r="B416" s="203" t="s">
        <v>402</v>
      </c>
      <c r="C416" s="203" t="s">
        <v>1567</v>
      </c>
      <c r="D416" s="204">
        <v>1288.3003570000001</v>
      </c>
      <c r="E416" s="203" t="s">
        <v>472</v>
      </c>
      <c r="F416" s="203" t="s">
        <v>467</v>
      </c>
      <c r="G416" s="203" t="s">
        <v>473</v>
      </c>
      <c r="H416" s="204">
        <v>1201.936506</v>
      </c>
      <c r="I416" s="204">
        <v>1374.664209</v>
      </c>
      <c r="J416" s="204">
        <v>1277.7985450000001</v>
      </c>
      <c r="K416" s="203" t="s">
        <v>474</v>
      </c>
    </row>
    <row r="417" spans="1:11">
      <c r="A417" s="203">
        <v>7</v>
      </c>
      <c r="B417" s="203" t="s">
        <v>403</v>
      </c>
      <c r="C417" s="203" t="s">
        <v>1567</v>
      </c>
      <c r="D417" s="204">
        <v>1466.528474</v>
      </c>
      <c r="E417" s="203" t="s">
        <v>472</v>
      </c>
      <c r="F417" s="203" t="s">
        <v>467</v>
      </c>
      <c r="G417" s="203" t="s">
        <v>473</v>
      </c>
      <c r="H417" s="204">
        <v>1398.777675</v>
      </c>
      <c r="I417" s="204">
        <v>1534.2792730000001</v>
      </c>
      <c r="J417" s="204">
        <v>1587.5409159999999</v>
      </c>
      <c r="K417" s="203" t="s">
        <v>474</v>
      </c>
    </row>
    <row r="418" spans="1:11">
      <c r="A418" s="203">
        <v>7</v>
      </c>
      <c r="B418" s="203" t="s">
        <v>404</v>
      </c>
      <c r="C418" s="203" t="s">
        <v>1567</v>
      </c>
      <c r="D418" s="204">
        <v>1452.109766</v>
      </c>
      <c r="E418" s="203" t="s">
        <v>472</v>
      </c>
      <c r="F418" s="203" t="s">
        <v>467</v>
      </c>
      <c r="G418" s="203" t="s">
        <v>473</v>
      </c>
      <c r="H418" s="204">
        <v>1385.1766909999999</v>
      </c>
      <c r="I418" s="204">
        <v>1519.0428400000001</v>
      </c>
      <c r="J418" s="204">
        <v>1560.547413</v>
      </c>
      <c r="K418" s="203" t="s">
        <v>474</v>
      </c>
    </row>
    <row r="419" spans="1:11">
      <c r="A419" s="203">
        <v>7</v>
      </c>
      <c r="B419" s="203" t="s">
        <v>405</v>
      </c>
      <c r="C419" s="203" t="s">
        <v>1567</v>
      </c>
      <c r="D419" s="204">
        <v>1329.671065</v>
      </c>
      <c r="E419" s="203" t="s">
        <v>472</v>
      </c>
      <c r="F419" s="203" t="s">
        <v>467</v>
      </c>
      <c r="G419" s="203" t="s">
        <v>473</v>
      </c>
      <c r="H419" s="204">
        <v>1318.7496020000001</v>
      </c>
      <c r="I419" s="204">
        <v>1340.5925279999999</v>
      </c>
      <c r="J419" s="204">
        <v>1409.137594</v>
      </c>
      <c r="K419" s="203" t="s">
        <v>474</v>
      </c>
    </row>
    <row r="420" spans="1:11">
      <c r="A420" s="203">
        <v>7</v>
      </c>
      <c r="B420" s="203" t="s">
        <v>384</v>
      </c>
      <c r="C420" s="203" t="s">
        <v>1602</v>
      </c>
      <c r="D420" s="204">
        <v>1181.4864190000001</v>
      </c>
      <c r="E420" s="203" t="s">
        <v>472</v>
      </c>
      <c r="F420" s="203" t="s">
        <v>467</v>
      </c>
      <c r="G420" s="203" t="s">
        <v>473</v>
      </c>
      <c r="H420" s="204">
        <v>1165.502921</v>
      </c>
      <c r="I420" s="204">
        <v>1197.469918</v>
      </c>
      <c r="J420" s="204">
        <v>1195.422157</v>
      </c>
      <c r="K420" s="203" t="s">
        <v>474</v>
      </c>
    </row>
    <row r="421" spans="1:11">
      <c r="A421" s="203">
        <v>7</v>
      </c>
      <c r="B421" s="203" t="s">
        <v>385</v>
      </c>
      <c r="C421" s="203" t="s">
        <v>1602</v>
      </c>
      <c r="D421" s="204">
        <v>1134.5065750000001</v>
      </c>
      <c r="E421" s="203" t="s">
        <v>472</v>
      </c>
      <c r="F421" s="203" t="s">
        <v>467</v>
      </c>
      <c r="G421" s="203" t="s">
        <v>473</v>
      </c>
      <c r="H421" s="204">
        <v>1097.078908</v>
      </c>
      <c r="I421" s="204">
        <v>1171.934242</v>
      </c>
      <c r="J421" s="204">
        <v>1076.287542</v>
      </c>
      <c r="K421" s="203" t="s">
        <v>474</v>
      </c>
    </row>
    <row r="422" spans="1:11">
      <c r="A422" s="203">
        <v>7</v>
      </c>
      <c r="B422" s="203" t="s">
        <v>386</v>
      </c>
      <c r="C422" s="203" t="s">
        <v>1602</v>
      </c>
      <c r="D422" s="204">
        <v>1117.5135330000001</v>
      </c>
      <c r="E422" s="203" t="s">
        <v>472</v>
      </c>
      <c r="F422" s="203" t="s">
        <v>467</v>
      </c>
      <c r="G422" s="203" t="s">
        <v>473</v>
      </c>
      <c r="H422" s="204">
        <v>1079.1830660000001</v>
      </c>
      <c r="I422" s="204">
        <v>1155.8440000000001</v>
      </c>
      <c r="J422" s="204">
        <v>1184.3071299999999</v>
      </c>
      <c r="K422" s="203" t="s">
        <v>474</v>
      </c>
    </row>
    <row r="423" spans="1:11">
      <c r="A423" s="203">
        <v>7</v>
      </c>
      <c r="B423" s="203" t="s">
        <v>387</v>
      </c>
      <c r="C423" s="203" t="s">
        <v>1602</v>
      </c>
      <c r="D423" s="204">
        <v>1031.0595109999999</v>
      </c>
      <c r="E423" s="203" t="s">
        <v>472</v>
      </c>
      <c r="F423" s="203" t="s">
        <v>467</v>
      </c>
      <c r="G423" s="203" t="s">
        <v>473</v>
      </c>
      <c r="H423" s="204">
        <v>1001.3327399999999</v>
      </c>
      <c r="I423" s="204">
        <v>1060.786282</v>
      </c>
      <c r="J423" s="204">
        <v>1143.139148</v>
      </c>
      <c r="K423" s="203" t="s">
        <v>474</v>
      </c>
    </row>
    <row r="424" spans="1:11">
      <c r="A424" s="203">
        <v>7</v>
      </c>
      <c r="B424" s="203" t="s">
        <v>388</v>
      </c>
      <c r="C424" s="203" t="s">
        <v>1602</v>
      </c>
      <c r="D424" s="204">
        <v>1144.5796539999999</v>
      </c>
      <c r="E424" s="203" t="s">
        <v>472</v>
      </c>
      <c r="F424" s="203" t="s">
        <v>467</v>
      </c>
      <c r="G424" s="203" t="s">
        <v>473</v>
      </c>
      <c r="H424" s="204">
        <v>1109.790203</v>
      </c>
      <c r="I424" s="204">
        <v>1179.369105</v>
      </c>
      <c r="J424" s="204">
        <v>1139.1498759999999</v>
      </c>
      <c r="K424" s="203" t="s">
        <v>474</v>
      </c>
    </row>
    <row r="425" spans="1:11">
      <c r="A425" s="203">
        <v>7</v>
      </c>
      <c r="B425" s="203" t="s">
        <v>389</v>
      </c>
      <c r="C425" s="203" t="s">
        <v>1602</v>
      </c>
      <c r="D425" s="204">
        <v>1125.5072520000001</v>
      </c>
      <c r="E425" s="203" t="s">
        <v>472</v>
      </c>
      <c r="F425" s="203" t="s">
        <v>467</v>
      </c>
      <c r="G425" s="203" t="s">
        <v>473</v>
      </c>
      <c r="H425" s="204">
        <v>1079.012976</v>
      </c>
      <c r="I425" s="204">
        <v>1172.0015289999999</v>
      </c>
      <c r="J425" s="204">
        <v>1199.5002219999999</v>
      </c>
      <c r="K425" s="203" t="s">
        <v>474</v>
      </c>
    </row>
    <row r="426" spans="1:11">
      <c r="A426" s="203">
        <v>7</v>
      </c>
      <c r="B426" s="203" t="s">
        <v>390</v>
      </c>
      <c r="C426" s="203" t="s">
        <v>1602</v>
      </c>
      <c r="D426" s="204">
        <v>1217.6723979999999</v>
      </c>
      <c r="E426" s="203" t="s">
        <v>472</v>
      </c>
      <c r="F426" s="203" t="s">
        <v>467</v>
      </c>
      <c r="G426" s="203" t="s">
        <v>473</v>
      </c>
      <c r="H426" s="204">
        <v>1176.01667</v>
      </c>
      <c r="I426" s="204">
        <v>1259.3281260000001</v>
      </c>
      <c r="J426" s="204">
        <v>1180.6524589999999</v>
      </c>
      <c r="K426" s="203" t="s">
        <v>474</v>
      </c>
    </row>
    <row r="427" spans="1:11">
      <c r="A427" s="203">
        <v>7</v>
      </c>
      <c r="B427" s="203" t="s">
        <v>391</v>
      </c>
      <c r="C427" s="203" t="s">
        <v>1602</v>
      </c>
      <c r="D427" s="204">
        <v>1296.109258</v>
      </c>
      <c r="E427" s="203" t="s">
        <v>472</v>
      </c>
      <c r="F427" s="203" t="s">
        <v>467</v>
      </c>
      <c r="G427" s="203" t="s">
        <v>473</v>
      </c>
      <c r="H427" s="204">
        <v>1207.154859</v>
      </c>
      <c r="I427" s="204">
        <v>1385.0636569999999</v>
      </c>
      <c r="J427" s="204">
        <v>1371.4484849999999</v>
      </c>
      <c r="K427" s="203" t="s">
        <v>474</v>
      </c>
    </row>
    <row r="428" spans="1:11">
      <c r="A428" s="203">
        <v>7</v>
      </c>
      <c r="B428" s="203" t="s">
        <v>392</v>
      </c>
      <c r="C428" s="203" t="s">
        <v>1602</v>
      </c>
      <c r="D428" s="204">
        <v>952.08608860000004</v>
      </c>
      <c r="E428" s="203" t="s">
        <v>472</v>
      </c>
      <c r="F428" s="203" t="s">
        <v>467</v>
      </c>
      <c r="G428" s="203" t="s">
        <v>473</v>
      </c>
      <c r="H428" s="204">
        <v>906.0021802</v>
      </c>
      <c r="I428" s="204">
        <v>998.16999710000005</v>
      </c>
      <c r="J428" s="204">
        <v>1131.4913879999999</v>
      </c>
      <c r="K428" s="203" t="s">
        <v>474</v>
      </c>
    </row>
    <row r="429" spans="1:11">
      <c r="A429" s="203">
        <v>7</v>
      </c>
      <c r="B429" s="203" t="s">
        <v>393</v>
      </c>
      <c r="C429" s="203" t="s">
        <v>1602</v>
      </c>
      <c r="D429" s="204">
        <v>1193.98432</v>
      </c>
      <c r="E429" s="203" t="s">
        <v>472</v>
      </c>
      <c r="F429" s="203" t="s">
        <v>467</v>
      </c>
      <c r="G429" s="203" t="s">
        <v>473</v>
      </c>
      <c r="H429" s="204">
        <v>1174.992399</v>
      </c>
      <c r="I429" s="204">
        <v>1212.976242</v>
      </c>
      <c r="J429" s="204">
        <v>1196.268636</v>
      </c>
      <c r="K429" s="203" t="s">
        <v>474</v>
      </c>
    </row>
    <row r="430" spans="1:11">
      <c r="A430" s="203">
        <v>7</v>
      </c>
      <c r="B430" s="203" t="s">
        <v>394</v>
      </c>
      <c r="C430" s="203" t="s">
        <v>1602</v>
      </c>
      <c r="D430" s="204">
        <v>1047.8981269999999</v>
      </c>
      <c r="E430" s="203" t="s">
        <v>472</v>
      </c>
      <c r="F430" s="203" t="s">
        <v>467</v>
      </c>
      <c r="G430" s="203" t="s">
        <v>473</v>
      </c>
      <c r="H430" s="204">
        <v>1012.159103</v>
      </c>
      <c r="I430" s="204">
        <v>1083.63715</v>
      </c>
      <c r="J430" s="204">
        <v>1239.6275860000001</v>
      </c>
      <c r="K430" s="203" t="s">
        <v>474</v>
      </c>
    </row>
    <row r="431" spans="1:11">
      <c r="A431" s="203">
        <v>7</v>
      </c>
      <c r="B431" s="203" t="s">
        <v>395</v>
      </c>
      <c r="C431" s="203" t="s">
        <v>1602</v>
      </c>
      <c r="D431" s="204">
        <v>1161.6396769999999</v>
      </c>
      <c r="E431" s="203" t="s">
        <v>472</v>
      </c>
      <c r="F431" s="203" t="s">
        <v>467</v>
      </c>
      <c r="G431" s="203" t="s">
        <v>473</v>
      </c>
      <c r="H431" s="204">
        <v>1145.0380869999999</v>
      </c>
      <c r="I431" s="204">
        <v>1178.2412670000001</v>
      </c>
      <c r="J431" s="204">
        <v>1230.293786</v>
      </c>
      <c r="K431" s="203" t="s">
        <v>474</v>
      </c>
    </row>
    <row r="432" spans="1:11">
      <c r="A432" s="203">
        <v>7</v>
      </c>
      <c r="B432" s="203" t="s">
        <v>396</v>
      </c>
      <c r="C432" s="203" t="s">
        <v>1602</v>
      </c>
      <c r="D432" s="204">
        <v>1274.6051319999999</v>
      </c>
      <c r="E432" s="203" t="s">
        <v>472</v>
      </c>
      <c r="F432" s="203" t="s">
        <v>467</v>
      </c>
      <c r="G432" s="203" t="s">
        <v>473</v>
      </c>
      <c r="H432" s="204">
        <v>1235.464019</v>
      </c>
      <c r="I432" s="204">
        <v>1313.746245</v>
      </c>
      <c r="J432" s="204">
        <v>1213.9117220000001</v>
      </c>
      <c r="K432" s="203" t="s">
        <v>474</v>
      </c>
    </row>
    <row r="433" spans="1:11">
      <c r="A433" s="203">
        <v>7</v>
      </c>
      <c r="B433" s="203" t="s">
        <v>397</v>
      </c>
      <c r="C433" s="203" t="s">
        <v>1602</v>
      </c>
      <c r="D433" s="204">
        <v>1194.1915039999999</v>
      </c>
      <c r="E433" s="203" t="s">
        <v>472</v>
      </c>
      <c r="F433" s="203" t="s">
        <v>467</v>
      </c>
      <c r="G433" s="203" t="s">
        <v>473</v>
      </c>
      <c r="H433" s="204">
        <v>1155.139917</v>
      </c>
      <c r="I433" s="204">
        <v>1233.243091</v>
      </c>
      <c r="J433" s="204">
        <v>1218.618635</v>
      </c>
      <c r="K433" s="203" t="s">
        <v>474</v>
      </c>
    </row>
    <row r="434" spans="1:11">
      <c r="A434" s="203">
        <v>7</v>
      </c>
      <c r="B434" s="203" t="s">
        <v>398</v>
      </c>
      <c r="C434" s="203" t="s">
        <v>1602</v>
      </c>
      <c r="D434" s="204">
        <v>1223.264885</v>
      </c>
      <c r="E434" s="203" t="s">
        <v>472</v>
      </c>
      <c r="F434" s="203" t="s">
        <v>467</v>
      </c>
      <c r="G434" s="203" t="s">
        <v>473</v>
      </c>
      <c r="H434" s="204">
        <v>1181.5706789999999</v>
      </c>
      <c r="I434" s="204">
        <v>1264.9590909999999</v>
      </c>
      <c r="J434" s="204">
        <v>1348.3381260000001</v>
      </c>
      <c r="K434" s="203" t="s">
        <v>474</v>
      </c>
    </row>
    <row r="435" spans="1:11">
      <c r="A435" s="203">
        <v>7</v>
      </c>
      <c r="B435" s="203" t="s">
        <v>399</v>
      </c>
      <c r="C435" s="203" t="s">
        <v>1602</v>
      </c>
      <c r="D435" s="204">
        <v>1270.0383240000001</v>
      </c>
      <c r="E435" s="203" t="s">
        <v>472</v>
      </c>
      <c r="F435" s="203" t="s">
        <v>467</v>
      </c>
      <c r="G435" s="203" t="s">
        <v>473</v>
      </c>
      <c r="H435" s="204">
        <v>1230.6660910000001</v>
      </c>
      <c r="I435" s="204">
        <v>1309.410556</v>
      </c>
      <c r="J435" s="204">
        <v>1295.843928</v>
      </c>
      <c r="K435" s="203" t="s">
        <v>474</v>
      </c>
    </row>
    <row r="436" spans="1:11">
      <c r="A436" s="203">
        <v>7</v>
      </c>
      <c r="B436" s="203" t="s">
        <v>400</v>
      </c>
      <c r="C436" s="203" t="s">
        <v>1602</v>
      </c>
      <c r="D436" s="204">
        <v>1115.1531359999999</v>
      </c>
      <c r="E436" s="203" t="s">
        <v>472</v>
      </c>
      <c r="F436" s="203" t="s">
        <v>467</v>
      </c>
      <c r="G436" s="203" t="s">
        <v>473</v>
      </c>
      <c r="H436" s="204">
        <v>1078.04206</v>
      </c>
      <c r="I436" s="204">
        <v>1152.264212</v>
      </c>
      <c r="J436" s="204">
        <v>1212.338141</v>
      </c>
      <c r="K436" s="203" t="s">
        <v>474</v>
      </c>
    </row>
    <row r="437" spans="1:11">
      <c r="A437" s="203">
        <v>7</v>
      </c>
      <c r="B437" s="203" t="s">
        <v>401</v>
      </c>
      <c r="C437" s="203" t="s">
        <v>1602</v>
      </c>
      <c r="D437" s="204">
        <v>1315.318718</v>
      </c>
      <c r="E437" s="203" t="s">
        <v>472</v>
      </c>
      <c r="F437" s="203" t="s">
        <v>467</v>
      </c>
      <c r="G437" s="203" t="s">
        <v>473</v>
      </c>
      <c r="H437" s="204">
        <v>1272.920003</v>
      </c>
      <c r="I437" s="204">
        <v>1357.7174319999999</v>
      </c>
      <c r="J437" s="204">
        <v>1368.317978</v>
      </c>
      <c r="K437" s="203" t="s">
        <v>474</v>
      </c>
    </row>
    <row r="438" spans="1:11">
      <c r="A438" s="203">
        <v>7</v>
      </c>
      <c r="B438" s="203" t="s">
        <v>402</v>
      </c>
      <c r="C438" s="203" t="s">
        <v>1602</v>
      </c>
      <c r="D438" s="204">
        <v>1118.210343</v>
      </c>
      <c r="E438" s="203" t="s">
        <v>472</v>
      </c>
      <c r="F438" s="203" t="s">
        <v>467</v>
      </c>
      <c r="G438" s="203" t="s">
        <v>473</v>
      </c>
      <c r="H438" s="204">
        <v>1063.3661460000001</v>
      </c>
      <c r="I438" s="204">
        <v>1173.054541</v>
      </c>
      <c r="J438" s="204">
        <v>1179.0321839999999</v>
      </c>
      <c r="K438" s="203" t="s">
        <v>474</v>
      </c>
    </row>
    <row r="439" spans="1:11">
      <c r="A439" s="203">
        <v>7</v>
      </c>
      <c r="B439" s="203" t="s">
        <v>403</v>
      </c>
      <c r="C439" s="203" t="s">
        <v>1602</v>
      </c>
      <c r="D439" s="204">
        <v>1283.06212</v>
      </c>
      <c r="E439" s="203" t="s">
        <v>472</v>
      </c>
      <c r="F439" s="203" t="s">
        <v>467</v>
      </c>
      <c r="G439" s="203" t="s">
        <v>473</v>
      </c>
      <c r="H439" s="204">
        <v>1240.589295</v>
      </c>
      <c r="I439" s="204">
        <v>1325.534946</v>
      </c>
      <c r="J439" s="204">
        <v>1380.63285</v>
      </c>
      <c r="K439" s="203" t="s">
        <v>474</v>
      </c>
    </row>
    <row r="440" spans="1:11">
      <c r="A440" s="203">
        <v>7</v>
      </c>
      <c r="B440" s="203" t="s">
        <v>404</v>
      </c>
      <c r="C440" s="203" t="s">
        <v>1602</v>
      </c>
      <c r="D440" s="204">
        <v>1252.501722</v>
      </c>
      <c r="E440" s="203" t="s">
        <v>472</v>
      </c>
      <c r="F440" s="203" t="s">
        <v>467</v>
      </c>
      <c r="G440" s="203" t="s">
        <v>473</v>
      </c>
      <c r="H440" s="204">
        <v>1210.725369</v>
      </c>
      <c r="I440" s="204">
        <v>1294.2780740000001</v>
      </c>
      <c r="J440" s="204">
        <v>1359.776036</v>
      </c>
      <c r="K440" s="203" t="s">
        <v>474</v>
      </c>
    </row>
    <row r="441" spans="1:11">
      <c r="A441" s="203">
        <v>7</v>
      </c>
      <c r="B441" s="203" t="s">
        <v>405</v>
      </c>
      <c r="C441" s="203" t="s">
        <v>1602</v>
      </c>
      <c r="D441" s="204">
        <v>1169.6227710000001</v>
      </c>
      <c r="E441" s="203" t="s">
        <v>472</v>
      </c>
      <c r="F441" s="203" t="s">
        <v>467</v>
      </c>
      <c r="G441" s="203" t="s">
        <v>473</v>
      </c>
      <c r="H441" s="204">
        <v>1162.81546</v>
      </c>
      <c r="I441" s="204">
        <v>1176.4300820000001</v>
      </c>
      <c r="J441" s="204">
        <v>1215.4771410000001</v>
      </c>
      <c r="K441" s="203" t="s">
        <v>474</v>
      </c>
    </row>
    <row r="442" spans="1:11">
      <c r="A442" s="203">
        <v>8</v>
      </c>
      <c r="B442" s="203" t="s">
        <v>384</v>
      </c>
      <c r="C442" s="203" t="s">
        <v>1603</v>
      </c>
      <c r="D442" s="204">
        <v>58.907400000000003</v>
      </c>
      <c r="E442" s="203" t="s">
        <v>475</v>
      </c>
      <c r="F442" s="203" t="s">
        <v>1754</v>
      </c>
      <c r="G442" s="203" t="s">
        <v>476</v>
      </c>
      <c r="H442" s="204" t="s">
        <v>1497</v>
      </c>
      <c r="I442" s="204" t="s">
        <v>1497</v>
      </c>
      <c r="J442" s="204" t="s">
        <v>1497</v>
      </c>
      <c r="K442" s="203" t="s">
        <v>1497</v>
      </c>
    </row>
    <row r="443" spans="1:11">
      <c r="A443" s="203">
        <v>8</v>
      </c>
      <c r="B443" s="203" t="s">
        <v>385</v>
      </c>
      <c r="C443" s="203" t="s">
        <v>1603</v>
      </c>
      <c r="D443" s="204">
        <v>41.4634</v>
      </c>
      <c r="E443" s="203" t="s">
        <v>475</v>
      </c>
      <c r="F443" s="203" t="s">
        <v>1754</v>
      </c>
      <c r="G443" s="203" t="s">
        <v>476</v>
      </c>
      <c r="H443" s="204" t="s">
        <v>1497</v>
      </c>
      <c r="I443" s="204" t="s">
        <v>1497</v>
      </c>
      <c r="J443" s="204" t="s">
        <v>1497</v>
      </c>
      <c r="K443" s="203" t="s">
        <v>1497</v>
      </c>
    </row>
    <row r="444" spans="1:11">
      <c r="A444" s="203">
        <v>8</v>
      </c>
      <c r="B444" s="203" t="s">
        <v>386</v>
      </c>
      <c r="C444" s="203" t="s">
        <v>1603</v>
      </c>
      <c r="D444" s="204">
        <v>28.571400000000001</v>
      </c>
      <c r="E444" s="203" t="s">
        <v>475</v>
      </c>
      <c r="F444" s="203" t="s">
        <v>1754</v>
      </c>
      <c r="G444" s="203" t="s">
        <v>476</v>
      </c>
      <c r="H444" s="204" t="s">
        <v>1497</v>
      </c>
      <c r="I444" s="204" t="s">
        <v>1497</v>
      </c>
      <c r="J444" s="204" t="s">
        <v>1497</v>
      </c>
      <c r="K444" s="203" t="s">
        <v>1497</v>
      </c>
    </row>
    <row r="445" spans="1:11">
      <c r="A445" s="203">
        <v>8</v>
      </c>
      <c r="B445" s="203" t="s">
        <v>387</v>
      </c>
      <c r="C445" s="203" t="s">
        <v>1603</v>
      </c>
      <c r="D445" s="204">
        <v>56.521700000000003</v>
      </c>
      <c r="E445" s="203" t="s">
        <v>475</v>
      </c>
      <c r="F445" s="203" t="s">
        <v>1754</v>
      </c>
      <c r="G445" s="203" t="s">
        <v>476</v>
      </c>
      <c r="H445" s="204" t="s">
        <v>1497</v>
      </c>
      <c r="I445" s="204" t="s">
        <v>1497</v>
      </c>
      <c r="J445" s="204" t="s">
        <v>1497</v>
      </c>
      <c r="K445" s="203" t="s">
        <v>1497</v>
      </c>
    </row>
    <row r="446" spans="1:11">
      <c r="A446" s="203">
        <v>8</v>
      </c>
      <c r="B446" s="203" t="s">
        <v>388</v>
      </c>
      <c r="C446" s="203" t="s">
        <v>1603</v>
      </c>
      <c r="D446" s="204">
        <v>29.166699999999999</v>
      </c>
      <c r="E446" s="203" t="s">
        <v>475</v>
      </c>
      <c r="F446" s="203" t="s">
        <v>1754</v>
      </c>
      <c r="G446" s="203" t="s">
        <v>476</v>
      </c>
      <c r="H446" s="204" t="s">
        <v>1497</v>
      </c>
      <c r="I446" s="204" t="s">
        <v>1497</v>
      </c>
      <c r="J446" s="204" t="s">
        <v>1497</v>
      </c>
      <c r="K446" s="203" t="s">
        <v>1497</v>
      </c>
    </row>
    <row r="447" spans="1:11">
      <c r="A447" s="203">
        <v>8</v>
      </c>
      <c r="B447" s="203" t="s">
        <v>389</v>
      </c>
      <c r="C447" s="203" t="s">
        <v>1603</v>
      </c>
      <c r="D447" s="204">
        <v>31.25</v>
      </c>
      <c r="E447" s="203" t="s">
        <v>475</v>
      </c>
      <c r="F447" s="203" t="s">
        <v>1754</v>
      </c>
      <c r="G447" s="203" t="s">
        <v>476</v>
      </c>
      <c r="H447" s="204" t="s">
        <v>1497</v>
      </c>
      <c r="I447" s="204" t="s">
        <v>1497</v>
      </c>
      <c r="J447" s="204" t="s">
        <v>1497</v>
      </c>
      <c r="K447" s="203" t="s">
        <v>1497</v>
      </c>
    </row>
    <row r="448" spans="1:11">
      <c r="A448" s="203">
        <v>8</v>
      </c>
      <c r="B448" s="203" t="s">
        <v>390</v>
      </c>
      <c r="C448" s="203" t="s">
        <v>1603</v>
      </c>
      <c r="D448" s="204">
        <v>69.230800000000002</v>
      </c>
      <c r="E448" s="203" t="s">
        <v>475</v>
      </c>
      <c r="F448" s="203" t="s">
        <v>1754</v>
      </c>
      <c r="G448" s="203" t="s">
        <v>476</v>
      </c>
      <c r="H448" s="204" t="s">
        <v>1497</v>
      </c>
      <c r="I448" s="204" t="s">
        <v>1497</v>
      </c>
      <c r="J448" s="204" t="s">
        <v>1497</v>
      </c>
      <c r="K448" s="203" t="s">
        <v>1497</v>
      </c>
    </row>
    <row r="449" spans="1:11">
      <c r="A449" s="203">
        <v>8</v>
      </c>
      <c r="B449" s="203" t="s">
        <v>391</v>
      </c>
      <c r="C449" s="203" t="s">
        <v>1603</v>
      </c>
      <c r="D449" s="204">
        <v>45.454500000000003</v>
      </c>
      <c r="E449" s="203" t="s">
        <v>475</v>
      </c>
      <c r="F449" s="203" t="s">
        <v>1754</v>
      </c>
      <c r="G449" s="203" t="s">
        <v>476</v>
      </c>
      <c r="H449" s="204" t="s">
        <v>1497</v>
      </c>
      <c r="I449" s="204" t="s">
        <v>1497</v>
      </c>
      <c r="J449" s="204" t="s">
        <v>1497</v>
      </c>
      <c r="K449" s="203" t="s">
        <v>1497</v>
      </c>
    </row>
    <row r="450" spans="1:11">
      <c r="A450" s="203">
        <v>8</v>
      </c>
      <c r="B450" s="203" t="s">
        <v>392</v>
      </c>
      <c r="C450" s="203" t="s">
        <v>1603</v>
      </c>
      <c r="D450" s="204">
        <v>52.631599999999999</v>
      </c>
      <c r="E450" s="203" t="s">
        <v>475</v>
      </c>
      <c r="F450" s="203" t="s">
        <v>1754</v>
      </c>
      <c r="G450" s="203" t="s">
        <v>476</v>
      </c>
      <c r="H450" s="204" t="s">
        <v>1497</v>
      </c>
      <c r="I450" s="204" t="s">
        <v>1497</v>
      </c>
      <c r="J450" s="204" t="s">
        <v>1497</v>
      </c>
      <c r="K450" s="203" t="s">
        <v>1497</v>
      </c>
    </row>
    <row r="451" spans="1:11">
      <c r="A451" s="203">
        <v>8</v>
      </c>
      <c r="B451" s="203" t="s">
        <v>393</v>
      </c>
      <c r="C451" s="203" t="s">
        <v>1603</v>
      </c>
      <c r="D451" s="204">
        <v>63.533799999999999</v>
      </c>
      <c r="E451" s="203" t="s">
        <v>475</v>
      </c>
      <c r="F451" s="203" t="s">
        <v>1754</v>
      </c>
      <c r="G451" s="203" t="s">
        <v>476</v>
      </c>
      <c r="H451" s="204" t="s">
        <v>1497</v>
      </c>
      <c r="I451" s="204" t="s">
        <v>1497</v>
      </c>
      <c r="J451" s="204" t="s">
        <v>1497</v>
      </c>
      <c r="K451" s="203" t="s">
        <v>1497</v>
      </c>
    </row>
    <row r="452" spans="1:11">
      <c r="A452" s="203">
        <v>8</v>
      </c>
      <c r="B452" s="203" t="s">
        <v>394</v>
      </c>
      <c r="C452" s="203" t="s">
        <v>1603</v>
      </c>
      <c r="D452" s="204">
        <v>64.7059</v>
      </c>
      <c r="E452" s="203" t="s">
        <v>475</v>
      </c>
      <c r="F452" s="203" t="s">
        <v>1754</v>
      </c>
      <c r="G452" s="203" t="s">
        <v>476</v>
      </c>
      <c r="H452" s="204" t="s">
        <v>1497</v>
      </c>
      <c r="I452" s="204" t="s">
        <v>1497</v>
      </c>
      <c r="J452" s="204" t="s">
        <v>1497</v>
      </c>
      <c r="K452" s="203" t="s">
        <v>1497</v>
      </c>
    </row>
    <row r="453" spans="1:11">
      <c r="A453" s="203">
        <v>8</v>
      </c>
      <c r="B453" s="203" t="s">
        <v>395</v>
      </c>
      <c r="C453" s="203" t="s">
        <v>1603</v>
      </c>
      <c r="D453" s="204">
        <v>52.192999999999998</v>
      </c>
      <c r="E453" s="203" t="s">
        <v>475</v>
      </c>
      <c r="F453" s="203" t="s">
        <v>1754</v>
      </c>
      <c r="G453" s="203" t="s">
        <v>476</v>
      </c>
      <c r="H453" s="204" t="s">
        <v>1497</v>
      </c>
      <c r="I453" s="204" t="s">
        <v>1497</v>
      </c>
      <c r="J453" s="204" t="s">
        <v>1497</v>
      </c>
      <c r="K453" s="203" t="s">
        <v>1497</v>
      </c>
    </row>
    <row r="454" spans="1:11">
      <c r="A454" s="203">
        <v>8</v>
      </c>
      <c r="B454" s="203" t="s">
        <v>396</v>
      </c>
      <c r="C454" s="203" t="s">
        <v>1603</v>
      </c>
      <c r="D454" s="204">
        <v>50</v>
      </c>
      <c r="E454" s="203" t="s">
        <v>475</v>
      </c>
      <c r="F454" s="203" t="s">
        <v>1754</v>
      </c>
      <c r="G454" s="203" t="s">
        <v>476</v>
      </c>
      <c r="H454" s="204" t="s">
        <v>1497</v>
      </c>
      <c r="I454" s="204" t="s">
        <v>1497</v>
      </c>
      <c r="J454" s="204" t="s">
        <v>1497</v>
      </c>
      <c r="K454" s="203" t="s">
        <v>1497</v>
      </c>
    </row>
    <row r="455" spans="1:11">
      <c r="A455" s="203">
        <v>8</v>
      </c>
      <c r="B455" s="203" t="s">
        <v>397</v>
      </c>
      <c r="C455" s="203" t="s">
        <v>1603</v>
      </c>
      <c r="D455" s="204">
        <v>50</v>
      </c>
      <c r="E455" s="203" t="s">
        <v>475</v>
      </c>
      <c r="F455" s="203" t="s">
        <v>1754</v>
      </c>
      <c r="G455" s="203" t="s">
        <v>476</v>
      </c>
      <c r="H455" s="204" t="s">
        <v>1497</v>
      </c>
      <c r="I455" s="204" t="s">
        <v>1497</v>
      </c>
      <c r="J455" s="204" t="s">
        <v>1497</v>
      </c>
      <c r="K455" s="203" t="s">
        <v>1497</v>
      </c>
    </row>
    <row r="456" spans="1:11">
      <c r="A456" s="203">
        <v>8</v>
      </c>
      <c r="B456" s="203" t="s">
        <v>398</v>
      </c>
      <c r="C456" s="203" t="s">
        <v>1603</v>
      </c>
      <c r="D456" s="204">
        <v>56.521700000000003</v>
      </c>
      <c r="E456" s="203" t="s">
        <v>475</v>
      </c>
      <c r="F456" s="203" t="s">
        <v>1754</v>
      </c>
      <c r="G456" s="203" t="s">
        <v>476</v>
      </c>
      <c r="H456" s="204" t="s">
        <v>1497</v>
      </c>
      <c r="I456" s="204" t="s">
        <v>1497</v>
      </c>
      <c r="J456" s="204" t="s">
        <v>1497</v>
      </c>
      <c r="K456" s="203" t="s">
        <v>1497</v>
      </c>
    </row>
    <row r="457" spans="1:11">
      <c r="A457" s="203">
        <v>8</v>
      </c>
      <c r="B457" s="203" t="s">
        <v>399</v>
      </c>
      <c r="C457" s="203" t="s">
        <v>1603</v>
      </c>
      <c r="D457" s="204">
        <v>47.619</v>
      </c>
      <c r="E457" s="203" t="s">
        <v>475</v>
      </c>
      <c r="F457" s="203" t="s">
        <v>1754</v>
      </c>
      <c r="G457" s="203" t="s">
        <v>476</v>
      </c>
      <c r="H457" s="204" t="s">
        <v>1497</v>
      </c>
      <c r="I457" s="204" t="s">
        <v>1497</v>
      </c>
      <c r="J457" s="204" t="s">
        <v>1497</v>
      </c>
      <c r="K457" s="203" t="s">
        <v>1497</v>
      </c>
    </row>
    <row r="458" spans="1:11">
      <c r="A458" s="203">
        <v>8</v>
      </c>
      <c r="B458" s="203" t="s">
        <v>400</v>
      </c>
      <c r="C458" s="203" t="s">
        <v>1603</v>
      </c>
      <c r="D458" s="204">
        <v>33.333300000000001</v>
      </c>
      <c r="E458" s="203" t="s">
        <v>475</v>
      </c>
      <c r="F458" s="203" t="s">
        <v>1754</v>
      </c>
      <c r="G458" s="203" t="s">
        <v>476</v>
      </c>
      <c r="H458" s="204" t="s">
        <v>1497</v>
      </c>
      <c r="I458" s="204" t="s">
        <v>1497</v>
      </c>
      <c r="J458" s="204" t="s">
        <v>1497</v>
      </c>
      <c r="K458" s="203" t="s">
        <v>1497</v>
      </c>
    </row>
    <row r="459" spans="1:11">
      <c r="A459" s="203">
        <v>8</v>
      </c>
      <c r="B459" s="203" t="s">
        <v>401</v>
      </c>
      <c r="C459" s="203" t="s">
        <v>1603</v>
      </c>
      <c r="D459" s="204">
        <v>75.862099999999998</v>
      </c>
      <c r="E459" s="203" t="s">
        <v>475</v>
      </c>
      <c r="F459" s="203" t="s">
        <v>1754</v>
      </c>
      <c r="G459" s="203" t="s">
        <v>476</v>
      </c>
      <c r="H459" s="204" t="s">
        <v>1497</v>
      </c>
      <c r="I459" s="204" t="s">
        <v>1497</v>
      </c>
      <c r="J459" s="204" t="s">
        <v>1497</v>
      </c>
      <c r="K459" s="203" t="s">
        <v>1497</v>
      </c>
    </row>
    <row r="460" spans="1:11">
      <c r="A460" s="203">
        <v>8</v>
      </c>
      <c r="B460" s="203" t="s">
        <v>402</v>
      </c>
      <c r="C460" s="203" t="s">
        <v>1603</v>
      </c>
      <c r="D460" s="204">
        <v>76.923100000000005</v>
      </c>
      <c r="E460" s="203" t="s">
        <v>475</v>
      </c>
      <c r="F460" s="203" t="s">
        <v>1754</v>
      </c>
      <c r="G460" s="203" t="s">
        <v>476</v>
      </c>
      <c r="H460" s="204" t="s">
        <v>1497</v>
      </c>
      <c r="I460" s="204" t="s">
        <v>1497</v>
      </c>
      <c r="J460" s="204" t="s">
        <v>1497</v>
      </c>
      <c r="K460" s="203" t="s">
        <v>1497</v>
      </c>
    </row>
    <row r="461" spans="1:11">
      <c r="A461" s="203">
        <v>8</v>
      </c>
      <c r="B461" s="203" t="s">
        <v>403</v>
      </c>
      <c r="C461" s="203" t="s">
        <v>1603</v>
      </c>
      <c r="D461" s="204">
        <v>50</v>
      </c>
      <c r="E461" s="203" t="s">
        <v>475</v>
      </c>
      <c r="F461" s="203" t="s">
        <v>1754</v>
      </c>
      <c r="G461" s="203" t="s">
        <v>476</v>
      </c>
      <c r="H461" s="204" t="s">
        <v>1497</v>
      </c>
      <c r="I461" s="204" t="s">
        <v>1497</v>
      </c>
      <c r="J461" s="204" t="s">
        <v>1497</v>
      </c>
      <c r="K461" s="203" t="s">
        <v>1497</v>
      </c>
    </row>
    <row r="462" spans="1:11">
      <c r="A462" s="203">
        <v>8</v>
      </c>
      <c r="B462" s="203" t="s">
        <v>404</v>
      </c>
      <c r="C462" s="203" t="s">
        <v>1603</v>
      </c>
      <c r="D462" s="204">
        <v>33.333300000000001</v>
      </c>
      <c r="E462" s="203" t="s">
        <v>475</v>
      </c>
      <c r="F462" s="203" t="s">
        <v>1754</v>
      </c>
      <c r="G462" s="203" t="s">
        <v>476</v>
      </c>
      <c r="H462" s="204" t="s">
        <v>1497</v>
      </c>
      <c r="I462" s="204" t="s">
        <v>1497</v>
      </c>
      <c r="J462" s="204" t="s">
        <v>1497</v>
      </c>
      <c r="K462" s="203" t="s">
        <v>1497</v>
      </c>
    </row>
    <row r="463" spans="1:11">
      <c r="A463" s="203">
        <v>8</v>
      </c>
      <c r="B463" s="203" t="s">
        <v>405</v>
      </c>
      <c r="C463" s="203" t="s">
        <v>1603</v>
      </c>
      <c r="D463" s="204">
        <v>55.9011</v>
      </c>
      <c r="E463" s="203" t="s">
        <v>475</v>
      </c>
      <c r="F463" s="203" t="s">
        <v>1754</v>
      </c>
      <c r="G463" s="203" t="s">
        <v>476</v>
      </c>
      <c r="H463" s="204" t="s">
        <v>1497</v>
      </c>
      <c r="I463" s="204" t="s">
        <v>1497</v>
      </c>
      <c r="J463" s="204" t="s">
        <v>1497</v>
      </c>
      <c r="K463" s="203" t="s">
        <v>1497</v>
      </c>
    </row>
    <row r="464" spans="1:11">
      <c r="A464" s="203">
        <v>9</v>
      </c>
      <c r="B464" s="203" t="s">
        <v>384</v>
      </c>
      <c r="C464" s="203" t="s">
        <v>1604</v>
      </c>
      <c r="D464" s="204">
        <v>10.662358640000001</v>
      </c>
      <c r="E464" s="203" t="s">
        <v>477</v>
      </c>
      <c r="F464" s="203" t="s">
        <v>1754</v>
      </c>
      <c r="G464" s="203" t="s">
        <v>478</v>
      </c>
      <c r="H464" s="204">
        <v>9.6697478199999995</v>
      </c>
      <c r="I464" s="204">
        <v>11.654969469999999</v>
      </c>
      <c r="J464" s="204">
        <v>14.30484865</v>
      </c>
      <c r="K464" s="203" t="s">
        <v>479</v>
      </c>
    </row>
    <row r="465" spans="1:11">
      <c r="A465" s="203">
        <v>9</v>
      </c>
      <c r="B465" s="203" t="s">
        <v>385</v>
      </c>
      <c r="C465" s="203" t="s">
        <v>1604</v>
      </c>
      <c r="D465" s="204">
        <v>11.40939597</v>
      </c>
      <c r="E465" s="203" t="s">
        <v>477</v>
      </c>
      <c r="F465" s="203" t="s">
        <v>1754</v>
      </c>
      <c r="G465" s="203" t="s">
        <v>478</v>
      </c>
      <c r="H465" s="204">
        <v>9.3253251680000009</v>
      </c>
      <c r="I465" s="204">
        <v>13.49346678</v>
      </c>
      <c r="J465" s="204">
        <v>10.2310231</v>
      </c>
      <c r="K465" s="203" t="s">
        <v>479</v>
      </c>
    </row>
    <row r="466" spans="1:11">
      <c r="A466" s="203">
        <v>9</v>
      </c>
      <c r="B466" s="203" t="s">
        <v>386</v>
      </c>
      <c r="C466" s="203" t="s">
        <v>1604</v>
      </c>
      <c r="D466" s="204">
        <v>9.9650349649999992</v>
      </c>
      <c r="E466" s="203" t="s">
        <v>477</v>
      </c>
      <c r="F466" s="203" t="s">
        <v>1754</v>
      </c>
      <c r="G466" s="203" t="s">
        <v>478</v>
      </c>
      <c r="H466" s="204">
        <v>7.5103086939999999</v>
      </c>
      <c r="I466" s="204">
        <v>12.41976124</v>
      </c>
      <c r="J466" s="204">
        <v>9.6446700510000003</v>
      </c>
      <c r="K466" s="203" t="s">
        <v>479</v>
      </c>
    </row>
    <row r="467" spans="1:11">
      <c r="A467" s="203">
        <v>9</v>
      </c>
      <c r="B467" s="203" t="s">
        <v>387</v>
      </c>
      <c r="C467" s="203" t="s">
        <v>1604</v>
      </c>
      <c r="D467" s="204">
        <v>9.2996555680000004</v>
      </c>
      <c r="E467" s="203" t="s">
        <v>477</v>
      </c>
      <c r="F467" s="203" t="s">
        <v>1754</v>
      </c>
      <c r="G467" s="203" t="s">
        <v>478</v>
      </c>
      <c r="H467" s="204">
        <v>7.3708657979999996</v>
      </c>
      <c r="I467" s="204">
        <v>11.22844534</v>
      </c>
      <c r="J467" s="204">
        <v>13.0787037</v>
      </c>
      <c r="K467" s="203" t="s">
        <v>479</v>
      </c>
    </row>
    <row r="468" spans="1:11">
      <c r="A468" s="203">
        <v>9</v>
      </c>
      <c r="B468" s="203" t="s">
        <v>388</v>
      </c>
      <c r="C468" s="203" t="s">
        <v>1604</v>
      </c>
      <c r="D468" s="204">
        <v>9.3150684930000001</v>
      </c>
      <c r="E468" s="203" t="s">
        <v>477</v>
      </c>
      <c r="F468" s="203" t="s">
        <v>1754</v>
      </c>
      <c r="G468" s="203" t="s">
        <v>478</v>
      </c>
      <c r="H468" s="204">
        <v>7.2066576930000004</v>
      </c>
      <c r="I468" s="204">
        <v>11.42347929</v>
      </c>
      <c r="J468" s="204">
        <v>8.9928057549999991</v>
      </c>
      <c r="K468" s="203" t="s">
        <v>479</v>
      </c>
    </row>
    <row r="469" spans="1:11">
      <c r="A469" s="203">
        <v>9</v>
      </c>
      <c r="B469" s="203" t="s">
        <v>389</v>
      </c>
      <c r="C469" s="203" t="s">
        <v>1604</v>
      </c>
      <c r="D469" s="204">
        <v>10.10362694</v>
      </c>
      <c r="E469" s="203" t="s">
        <v>477</v>
      </c>
      <c r="F469" s="203" t="s">
        <v>1754</v>
      </c>
      <c r="G469" s="203" t="s">
        <v>478</v>
      </c>
      <c r="H469" s="204">
        <v>7.0970511580000002</v>
      </c>
      <c r="I469" s="204">
        <v>13.110202729999999</v>
      </c>
      <c r="J469" s="204">
        <v>8.1818181820000007</v>
      </c>
      <c r="K469" s="203" t="s">
        <v>479</v>
      </c>
    </row>
    <row r="470" spans="1:11">
      <c r="A470" s="203">
        <v>9</v>
      </c>
      <c r="B470" s="203" t="s">
        <v>390</v>
      </c>
      <c r="C470" s="203" t="s">
        <v>1604</v>
      </c>
      <c r="D470" s="204">
        <v>8.1081081079999997</v>
      </c>
      <c r="E470" s="203" t="s">
        <v>477</v>
      </c>
      <c r="F470" s="203" t="s">
        <v>1754</v>
      </c>
      <c r="G470" s="203" t="s">
        <v>478</v>
      </c>
      <c r="H470" s="204">
        <v>5.668714424</v>
      </c>
      <c r="I470" s="204">
        <v>10.54750179</v>
      </c>
      <c r="J470" s="204">
        <v>10.162601629999999</v>
      </c>
      <c r="K470" s="203" t="s">
        <v>479</v>
      </c>
    </row>
    <row r="471" spans="1:11">
      <c r="A471" s="203">
        <v>9</v>
      </c>
      <c r="B471" s="203" t="s">
        <v>391</v>
      </c>
      <c r="C471" s="203" t="s">
        <v>1604</v>
      </c>
      <c r="D471" s="204">
        <v>5.9701492539999998</v>
      </c>
      <c r="E471" s="203" t="s">
        <v>477</v>
      </c>
      <c r="F471" s="203" t="s">
        <v>1754</v>
      </c>
      <c r="G471" s="203" t="s">
        <v>478</v>
      </c>
      <c r="H471" s="204">
        <v>1.958442867</v>
      </c>
      <c r="I471" s="204">
        <v>9.9818556399999991</v>
      </c>
      <c r="J471" s="204">
        <v>10.31746032</v>
      </c>
      <c r="K471" s="203" t="s">
        <v>479</v>
      </c>
    </row>
    <row r="472" spans="1:11">
      <c r="A472" s="203">
        <v>9</v>
      </c>
      <c r="B472" s="203" t="s">
        <v>392</v>
      </c>
      <c r="C472" s="203" t="s">
        <v>1604</v>
      </c>
      <c r="D472" s="204">
        <v>7.6086956519999998</v>
      </c>
      <c r="E472" s="203" t="s">
        <v>477</v>
      </c>
      <c r="F472" s="203" t="s">
        <v>1754</v>
      </c>
      <c r="G472" s="203" t="s">
        <v>478</v>
      </c>
      <c r="H472" s="204">
        <v>4.4806564599999996</v>
      </c>
      <c r="I472" s="204">
        <v>10.73673484</v>
      </c>
      <c r="J472" s="204">
        <v>13.92405063</v>
      </c>
      <c r="K472" s="203" t="s">
        <v>479</v>
      </c>
    </row>
    <row r="473" spans="1:11">
      <c r="A473" s="203">
        <v>9</v>
      </c>
      <c r="B473" s="203" t="s">
        <v>393</v>
      </c>
      <c r="C473" s="203" t="s">
        <v>1604</v>
      </c>
      <c r="D473" s="204">
        <v>10.10280043</v>
      </c>
      <c r="E473" s="203" t="s">
        <v>477</v>
      </c>
      <c r="F473" s="203" t="s">
        <v>1754</v>
      </c>
      <c r="G473" s="203" t="s">
        <v>478</v>
      </c>
      <c r="H473" s="204">
        <v>8.9906885029999994</v>
      </c>
      <c r="I473" s="204">
        <v>11.214912350000001</v>
      </c>
      <c r="J473" s="204">
        <v>11.589635850000001</v>
      </c>
      <c r="K473" s="203" t="s">
        <v>479</v>
      </c>
    </row>
    <row r="474" spans="1:11">
      <c r="A474" s="203">
        <v>9</v>
      </c>
      <c r="B474" s="203" t="s">
        <v>394</v>
      </c>
      <c r="C474" s="203" t="s">
        <v>1604</v>
      </c>
      <c r="D474" s="204">
        <v>7.7409162719999998</v>
      </c>
      <c r="E474" s="203" t="s">
        <v>477</v>
      </c>
      <c r="F474" s="203" t="s">
        <v>1754</v>
      </c>
      <c r="G474" s="203" t="s">
        <v>478</v>
      </c>
      <c r="H474" s="204">
        <v>5.6590397379999997</v>
      </c>
      <c r="I474" s="204">
        <v>9.8227928050000006</v>
      </c>
      <c r="J474" s="204">
        <v>6.0518731990000001</v>
      </c>
      <c r="K474" s="203" t="s">
        <v>479</v>
      </c>
    </row>
    <row r="475" spans="1:11">
      <c r="A475" s="203">
        <v>9</v>
      </c>
      <c r="B475" s="203" t="s">
        <v>395</v>
      </c>
      <c r="C475" s="203" t="s">
        <v>1604</v>
      </c>
      <c r="D475" s="204">
        <v>10.02998092</v>
      </c>
      <c r="E475" s="203" t="s">
        <v>477</v>
      </c>
      <c r="F475" s="203" t="s">
        <v>1754</v>
      </c>
      <c r="G475" s="203" t="s">
        <v>478</v>
      </c>
      <c r="H475" s="204">
        <v>9.0579475499999997</v>
      </c>
      <c r="I475" s="204">
        <v>11.00201429</v>
      </c>
      <c r="J475" s="204">
        <v>11.241830070000001</v>
      </c>
      <c r="K475" s="203" t="s">
        <v>479</v>
      </c>
    </row>
    <row r="476" spans="1:11">
      <c r="A476" s="203">
        <v>9</v>
      </c>
      <c r="B476" s="203" t="s">
        <v>396</v>
      </c>
      <c r="C476" s="203" t="s">
        <v>1604</v>
      </c>
      <c r="D476" s="204">
        <v>9.6491228069999995</v>
      </c>
      <c r="E476" s="203" t="s">
        <v>477</v>
      </c>
      <c r="F476" s="203" t="s">
        <v>1754</v>
      </c>
      <c r="G476" s="203" t="s">
        <v>478</v>
      </c>
      <c r="H476" s="204">
        <v>6.9390325580000001</v>
      </c>
      <c r="I476" s="204">
        <v>12.35921306</v>
      </c>
      <c r="J476" s="204">
        <v>10.38461538</v>
      </c>
      <c r="K476" s="203" t="s">
        <v>479</v>
      </c>
    </row>
    <row r="477" spans="1:11">
      <c r="A477" s="203">
        <v>9</v>
      </c>
      <c r="B477" s="203" t="s">
        <v>397</v>
      </c>
      <c r="C477" s="203" t="s">
        <v>1604</v>
      </c>
      <c r="D477" s="204">
        <v>8.4487534629999992</v>
      </c>
      <c r="E477" s="203" t="s">
        <v>477</v>
      </c>
      <c r="F477" s="203" t="s">
        <v>1754</v>
      </c>
      <c r="G477" s="203" t="s">
        <v>478</v>
      </c>
      <c r="H477" s="204">
        <v>6.4200623700000001</v>
      </c>
      <c r="I477" s="204">
        <v>10.47744455</v>
      </c>
      <c r="J477" s="204">
        <v>7.8590785910000003</v>
      </c>
      <c r="K477" s="203" t="s">
        <v>479</v>
      </c>
    </row>
    <row r="478" spans="1:11">
      <c r="A478" s="203">
        <v>9</v>
      </c>
      <c r="B478" s="203" t="s">
        <v>398</v>
      </c>
      <c r="C478" s="203" t="s">
        <v>1604</v>
      </c>
      <c r="D478" s="204">
        <v>10.794297350000001</v>
      </c>
      <c r="E478" s="203" t="s">
        <v>477</v>
      </c>
      <c r="F478" s="203" t="s">
        <v>1754</v>
      </c>
      <c r="G478" s="203" t="s">
        <v>478</v>
      </c>
      <c r="H478" s="204">
        <v>8.0495092459999995</v>
      </c>
      <c r="I478" s="204">
        <v>13.539085460000001</v>
      </c>
      <c r="J478" s="204">
        <v>8.098591549</v>
      </c>
      <c r="K478" s="203" t="s">
        <v>479</v>
      </c>
    </row>
    <row r="479" spans="1:11">
      <c r="A479" s="203">
        <v>9</v>
      </c>
      <c r="B479" s="203" t="s">
        <v>399</v>
      </c>
      <c r="C479" s="203" t="s">
        <v>1604</v>
      </c>
      <c r="D479" s="204">
        <v>6.3943161630000001</v>
      </c>
      <c r="E479" s="203" t="s">
        <v>477</v>
      </c>
      <c r="F479" s="203" t="s">
        <v>1754</v>
      </c>
      <c r="G479" s="203" t="s">
        <v>478</v>
      </c>
      <c r="H479" s="204">
        <v>4.3733919050000001</v>
      </c>
      <c r="I479" s="204">
        <v>8.4152404220000001</v>
      </c>
      <c r="J479" s="204">
        <v>9.5477386929999994</v>
      </c>
      <c r="K479" s="203" t="s">
        <v>479</v>
      </c>
    </row>
    <row r="480" spans="1:11">
      <c r="A480" s="203">
        <v>9</v>
      </c>
      <c r="B480" s="203" t="s">
        <v>400</v>
      </c>
      <c r="C480" s="203" t="s">
        <v>1604</v>
      </c>
      <c r="D480" s="204">
        <v>10.26936027</v>
      </c>
      <c r="E480" s="203" t="s">
        <v>477</v>
      </c>
      <c r="F480" s="203" t="s">
        <v>1754</v>
      </c>
      <c r="G480" s="203" t="s">
        <v>478</v>
      </c>
      <c r="H480" s="204">
        <v>7.8281514750000003</v>
      </c>
      <c r="I480" s="204">
        <v>12.710569059999999</v>
      </c>
      <c r="J480" s="204">
        <v>9.7902097900000005</v>
      </c>
      <c r="K480" s="203" t="s">
        <v>479</v>
      </c>
    </row>
    <row r="481" spans="1:11">
      <c r="A481" s="203">
        <v>9</v>
      </c>
      <c r="B481" s="203" t="s">
        <v>401</v>
      </c>
      <c r="C481" s="203" t="s">
        <v>1604</v>
      </c>
      <c r="D481" s="204">
        <v>7.7087794430000001</v>
      </c>
      <c r="E481" s="203" t="s">
        <v>477</v>
      </c>
      <c r="F481" s="203" t="s">
        <v>1754</v>
      </c>
      <c r="G481" s="203" t="s">
        <v>478</v>
      </c>
      <c r="H481" s="204">
        <v>5.2895857819999996</v>
      </c>
      <c r="I481" s="204">
        <v>10.1279731</v>
      </c>
      <c r="J481" s="204">
        <v>7.6481835560000002</v>
      </c>
      <c r="K481" s="203" t="s">
        <v>479</v>
      </c>
    </row>
    <row r="482" spans="1:11">
      <c r="A482" s="203">
        <v>9</v>
      </c>
      <c r="B482" s="203" t="s">
        <v>402</v>
      </c>
      <c r="C482" s="203" t="s">
        <v>1604</v>
      </c>
      <c r="D482" s="204">
        <v>8</v>
      </c>
      <c r="E482" s="203" t="s">
        <v>477</v>
      </c>
      <c r="F482" s="203" t="s">
        <v>1754</v>
      </c>
      <c r="G482" s="203" t="s">
        <v>478</v>
      </c>
      <c r="H482" s="204">
        <v>4.7935192899999999</v>
      </c>
      <c r="I482" s="204">
        <v>11.206480709999999</v>
      </c>
      <c r="J482" s="204">
        <v>13.33333333</v>
      </c>
      <c r="K482" s="203" t="s">
        <v>479</v>
      </c>
    </row>
    <row r="483" spans="1:11">
      <c r="A483" s="203">
        <v>9</v>
      </c>
      <c r="B483" s="203" t="s">
        <v>403</v>
      </c>
      <c r="C483" s="203" t="s">
        <v>1604</v>
      </c>
      <c r="D483" s="204">
        <v>9.8066298340000007</v>
      </c>
      <c r="E483" s="203" t="s">
        <v>477</v>
      </c>
      <c r="F483" s="203" t="s">
        <v>1754</v>
      </c>
      <c r="G483" s="203" t="s">
        <v>478</v>
      </c>
      <c r="H483" s="204">
        <v>7.6402530789999998</v>
      </c>
      <c r="I483" s="204">
        <v>11.973006590000001</v>
      </c>
      <c r="J483" s="204">
        <v>11.28640777</v>
      </c>
      <c r="K483" s="203" t="s">
        <v>479</v>
      </c>
    </row>
    <row r="484" spans="1:11">
      <c r="A484" s="203">
        <v>9</v>
      </c>
      <c r="B484" s="203" t="s">
        <v>404</v>
      </c>
      <c r="C484" s="203" t="s">
        <v>1604</v>
      </c>
      <c r="D484" s="204">
        <v>8.9108910889999997</v>
      </c>
      <c r="E484" s="203" t="s">
        <v>477</v>
      </c>
      <c r="F484" s="203" t="s">
        <v>1754</v>
      </c>
      <c r="G484" s="203" t="s">
        <v>478</v>
      </c>
      <c r="H484" s="204">
        <v>6.6425228709999997</v>
      </c>
      <c r="I484" s="204">
        <v>11.179259310000001</v>
      </c>
      <c r="J484" s="204">
        <v>7.8149920259999996</v>
      </c>
      <c r="K484" s="203" t="s">
        <v>479</v>
      </c>
    </row>
    <row r="485" spans="1:11">
      <c r="A485" s="203">
        <v>9</v>
      </c>
      <c r="B485" s="203" t="s">
        <v>405</v>
      </c>
      <c r="C485" s="203" t="s">
        <v>1604</v>
      </c>
      <c r="D485" s="204">
        <v>9.7166193540000005</v>
      </c>
      <c r="E485" s="203" t="s">
        <v>477</v>
      </c>
      <c r="F485" s="203" t="s">
        <v>1754</v>
      </c>
      <c r="G485" s="203" t="s">
        <v>478</v>
      </c>
      <c r="H485" s="204">
        <v>9.3069376839999993</v>
      </c>
      <c r="I485" s="204">
        <v>10.12630102</v>
      </c>
      <c r="J485" s="204">
        <v>11.04706058</v>
      </c>
      <c r="K485" s="203" t="s">
        <v>479</v>
      </c>
    </row>
    <row r="486" spans="1:11">
      <c r="A486" s="203">
        <v>10</v>
      </c>
      <c r="B486" s="203" t="s">
        <v>384</v>
      </c>
      <c r="C486" s="203" t="s">
        <v>1568</v>
      </c>
      <c r="D486" s="204">
        <v>95.199106810000004</v>
      </c>
      <c r="E486" s="203" t="s">
        <v>359</v>
      </c>
      <c r="F486" s="203" t="s">
        <v>1754</v>
      </c>
      <c r="G486" s="203" t="s">
        <v>476</v>
      </c>
      <c r="H486" s="204" t="s">
        <v>1497</v>
      </c>
      <c r="I486" s="204" t="s">
        <v>1497</v>
      </c>
      <c r="J486" s="204" t="s">
        <v>1497</v>
      </c>
      <c r="K486" s="203" t="s">
        <v>1497</v>
      </c>
    </row>
    <row r="487" spans="1:11">
      <c r="A487" s="203">
        <v>10</v>
      </c>
      <c r="B487" s="203" t="s">
        <v>385</v>
      </c>
      <c r="C487" s="203" t="s">
        <v>1568</v>
      </c>
      <c r="D487" s="204">
        <v>94.11014788</v>
      </c>
      <c r="E487" s="203" t="s">
        <v>359</v>
      </c>
      <c r="F487" s="203" t="s">
        <v>1754</v>
      </c>
      <c r="G487" s="203" t="s">
        <v>476</v>
      </c>
      <c r="H487" s="204" t="s">
        <v>1497</v>
      </c>
      <c r="I487" s="204" t="s">
        <v>1497</v>
      </c>
      <c r="J487" s="204" t="s">
        <v>1497</v>
      </c>
      <c r="K487" s="203" t="s">
        <v>1497</v>
      </c>
    </row>
    <row r="488" spans="1:11">
      <c r="A488" s="203">
        <v>10</v>
      </c>
      <c r="B488" s="203" t="s">
        <v>386</v>
      </c>
      <c r="C488" s="203" t="s">
        <v>1568</v>
      </c>
      <c r="D488" s="204">
        <v>97.897897900000004</v>
      </c>
      <c r="E488" s="203" t="s">
        <v>359</v>
      </c>
      <c r="F488" s="203" t="s">
        <v>1754</v>
      </c>
      <c r="G488" s="203" t="s">
        <v>476</v>
      </c>
      <c r="H488" s="204" t="s">
        <v>1497</v>
      </c>
      <c r="I488" s="204" t="s">
        <v>1497</v>
      </c>
      <c r="J488" s="204" t="s">
        <v>1497</v>
      </c>
      <c r="K488" s="203" t="s">
        <v>1497</v>
      </c>
    </row>
    <row r="489" spans="1:11">
      <c r="A489" s="203">
        <v>10</v>
      </c>
      <c r="B489" s="203" t="s">
        <v>387</v>
      </c>
      <c r="C489" s="203" t="s">
        <v>1568</v>
      </c>
      <c r="D489" s="204">
        <v>97.450728359999999</v>
      </c>
      <c r="E489" s="203" t="s">
        <v>359</v>
      </c>
      <c r="F489" s="203" t="s">
        <v>1754</v>
      </c>
      <c r="G489" s="203" t="s">
        <v>476</v>
      </c>
      <c r="H489" s="204" t="s">
        <v>1497</v>
      </c>
      <c r="I489" s="204" t="s">
        <v>1497</v>
      </c>
      <c r="J489" s="204" t="s">
        <v>1497</v>
      </c>
      <c r="K489" s="203" t="s">
        <v>1497</v>
      </c>
    </row>
    <row r="490" spans="1:11">
      <c r="A490" s="203">
        <v>10</v>
      </c>
      <c r="B490" s="203" t="s">
        <v>388</v>
      </c>
      <c r="C490" s="203" t="s">
        <v>1568</v>
      </c>
      <c r="D490" s="204">
        <v>98.227782120000001</v>
      </c>
      <c r="E490" s="203" t="s">
        <v>359</v>
      </c>
      <c r="F490" s="203" t="s">
        <v>1754</v>
      </c>
      <c r="G490" s="203" t="s">
        <v>476</v>
      </c>
      <c r="H490" s="204" t="s">
        <v>1497</v>
      </c>
      <c r="I490" s="204" t="s">
        <v>1497</v>
      </c>
      <c r="J490" s="204" t="s">
        <v>1497</v>
      </c>
      <c r="K490" s="203" t="s">
        <v>1497</v>
      </c>
    </row>
    <row r="491" spans="1:11">
      <c r="A491" s="203">
        <v>10</v>
      </c>
      <c r="B491" s="203" t="s">
        <v>389</v>
      </c>
      <c r="C491" s="203" t="s">
        <v>1568</v>
      </c>
      <c r="D491" s="204">
        <v>97.475728160000003</v>
      </c>
      <c r="E491" s="203" t="s">
        <v>359</v>
      </c>
      <c r="F491" s="203" t="s">
        <v>1754</v>
      </c>
      <c r="G491" s="203" t="s">
        <v>476</v>
      </c>
      <c r="H491" s="204" t="s">
        <v>1497</v>
      </c>
      <c r="I491" s="204" t="s">
        <v>1497</v>
      </c>
      <c r="J491" s="204" t="s">
        <v>1497</v>
      </c>
      <c r="K491" s="203" t="s">
        <v>1497</v>
      </c>
    </row>
    <row r="492" spans="1:11">
      <c r="A492" s="203">
        <v>10</v>
      </c>
      <c r="B492" s="203" t="s">
        <v>390</v>
      </c>
      <c r="C492" s="203" t="s">
        <v>1568</v>
      </c>
      <c r="D492" s="204">
        <v>98.097345129999994</v>
      </c>
      <c r="E492" s="203" t="s">
        <v>359</v>
      </c>
      <c r="F492" s="203" t="s">
        <v>1754</v>
      </c>
      <c r="G492" s="203" t="s">
        <v>476</v>
      </c>
      <c r="H492" s="204" t="s">
        <v>1497</v>
      </c>
      <c r="I492" s="204" t="s">
        <v>1497</v>
      </c>
      <c r="J492" s="204" t="s">
        <v>1497</v>
      </c>
      <c r="K492" s="203" t="s">
        <v>1497</v>
      </c>
    </row>
    <row r="493" spans="1:11">
      <c r="A493" s="203">
        <v>10</v>
      </c>
      <c r="B493" s="203" t="s">
        <v>391</v>
      </c>
      <c r="C493" s="203" t="s">
        <v>1568</v>
      </c>
      <c r="D493" s="204">
        <v>97.777777779999994</v>
      </c>
      <c r="E493" s="203" t="s">
        <v>359</v>
      </c>
      <c r="F493" s="203" t="s">
        <v>1754</v>
      </c>
      <c r="G493" s="203" t="s">
        <v>476</v>
      </c>
      <c r="H493" s="204" t="s">
        <v>1497</v>
      </c>
      <c r="I493" s="204" t="s">
        <v>1497</v>
      </c>
      <c r="J493" s="204" t="s">
        <v>1497</v>
      </c>
      <c r="K493" s="203" t="s">
        <v>1497</v>
      </c>
    </row>
    <row r="494" spans="1:11">
      <c r="A494" s="203">
        <v>10</v>
      </c>
      <c r="B494" s="203" t="s">
        <v>392</v>
      </c>
      <c r="C494" s="203" t="s">
        <v>1568</v>
      </c>
      <c r="D494" s="204">
        <v>98.306110099999998</v>
      </c>
      <c r="E494" s="203" t="s">
        <v>359</v>
      </c>
      <c r="F494" s="203" t="s">
        <v>1754</v>
      </c>
      <c r="G494" s="203" t="s">
        <v>476</v>
      </c>
      <c r="H494" s="204" t="s">
        <v>1497</v>
      </c>
      <c r="I494" s="204" t="s">
        <v>1497</v>
      </c>
      <c r="J494" s="204" t="s">
        <v>1497</v>
      </c>
      <c r="K494" s="203" t="s">
        <v>1497</v>
      </c>
    </row>
    <row r="495" spans="1:11">
      <c r="A495" s="203">
        <v>10</v>
      </c>
      <c r="B495" s="203" t="s">
        <v>393</v>
      </c>
      <c r="C495" s="203" t="s">
        <v>1568</v>
      </c>
      <c r="D495" s="204">
        <v>96.876535410000002</v>
      </c>
      <c r="E495" s="203" t="s">
        <v>359</v>
      </c>
      <c r="F495" s="203" t="s">
        <v>1754</v>
      </c>
      <c r="G495" s="203" t="s">
        <v>476</v>
      </c>
      <c r="H495" s="204" t="s">
        <v>1497</v>
      </c>
      <c r="I495" s="204" t="s">
        <v>1497</v>
      </c>
      <c r="J495" s="204" t="s">
        <v>1497</v>
      </c>
      <c r="K495" s="203" t="s">
        <v>1497</v>
      </c>
    </row>
    <row r="496" spans="1:11">
      <c r="A496" s="203">
        <v>10</v>
      </c>
      <c r="B496" s="203" t="s">
        <v>394</v>
      </c>
      <c r="C496" s="203" t="s">
        <v>1568</v>
      </c>
      <c r="D496" s="204">
        <v>98.274870620000002</v>
      </c>
      <c r="E496" s="203" t="s">
        <v>359</v>
      </c>
      <c r="F496" s="203" t="s">
        <v>1754</v>
      </c>
      <c r="G496" s="203" t="s">
        <v>476</v>
      </c>
      <c r="H496" s="204" t="s">
        <v>1497</v>
      </c>
      <c r="I496" s="204" t="s">
        <v>1497</v>
      </c>
      <c r="J496" s="204" t="s">
        <v>1497</v>
      </c>
      <c r="K496" s="203" t="s">
        <v>1497</v>
      </c>
    </row>
    <row r="497" spans="1:11">
      <c r="A497" s="203">
        <v>10</v>
      </c>
      <c r="B497" s="203" t="s">
        <v>395</v>
      </c>
      <c r="C497" s="203" t="s">
        <v>1568</v>
      </c>
      <c r="D497" s="204">
        <v>97.196881739999995</v>
      </c>
      <c r="E497" s="203" t="s">
        <v>359</v>
      </c>
      <c r="F497" s="203" t="s">
        <v>1754</v>
      </c>
      <c r="G497" s="203" t="s">
        <v>476</v>
      </c>
      <c r="H497" s="204" t="s">
        <v>1497</v>
      </c>
      <c r="I497" s="204" t="s">
        <v>1497</v>
      </c>
      <c r="J497" s="204" t="s">
        <v>1497</v>
      </c>
      <c r="K497" s="203" t="s">
        <v>1497</v>
      </c>
    </row>
    <row r="498" spans="1:11">
      <c r="A498" s="203">
        <v>10</v>
      </c>
      <c r="B498" s="203" t="s">
        <v>396</v>
      </c>
      <c r="C498" s="203" t="s">
        <v>1568</v>
      </c>
      <c r="D498" s="204">
        <v>97.88261516</v>
      </c>
      <c r="E498" s="203" t="s">
        <v>359</v>
      </c>
      <c r="F498" s="203" t="s">
        <v>1754</v>
      </c>
      <c r="G498" s="203" t="s">
        <v>476</v>
      </c>
      <c r="H498" s="204" t="s">
        <v>1497</v>
      </c>
      <c r="I498" s="204" t="s">
        <v>1497</v>
      </c>
      <c r="J498" s="204" t="s">
        <v>1497</v>
      </c>
      <c r="K498" s="203" t="s">
        <v>1497</v>
      </c>
    </row>
    <row r="499" spans="1:11">
      <c r="A499" s="203">
        <v>10</v>
      </c>
      <c r="B499" s="203" t="s">
        <v>397</v>
      </c>
      <c r="C499" s="203" t="s">
        <v>1568</v>
      </c>
      <c r="D499" s="204">
        <v>96.842804920000006</v>
      </c>
      <c r="E499" s="203" t="s">
        <v>359</v>
      </c>
      <c r="F499" s="203" t="s">
        <v>1754</v>
      </c>
      <c r="G499" s="203" t="s">
        <v>476</v>
      </c>
      <c r="H499" s="204" t="s">
        <v>1497</v>
      </c>
      <c r="I499" s="204" t="s">
        <v>1497</v>
      </c>
      <c r="J499" s="204" t="s">
        <v>1497</v>
      </c>
      <c r="K499" s="203" t="s">
        <v>1497</v>
      </c>
    </row>
    <row r="500" spans="1:11">
      <c r="A500" s="203">
        <v>10</v>
      </c>
      <c r="B500" s="203" t="s">
        <v>398</v>
      </c>
      <c r="C500" s="203" t="s">
        <v>1568</v>
      </c>
      <c r="D500" s="204">
        <v>97.649651120000001</v>
      </c>
      <c r="E500" s="203" t="s">
        <v>359</v>
      </c>
      <c r="F500" s="203" t="s">
        <v>1754</v>
      </c>
      <c r="G500" s="203" t="s">
        <v>476</v>
      </c>
      <c r="H500" s="204" t="s">
        <v>1497</v>
      </c>
      <c r="I500" s="204" t="s">
        <v>1497</v>
      </c>
      <c r="J500" s="204" t="s">
        <v>1497</v>
      </c>
      <c r="K500" s="203" t="s">
        <v>1497</v>
      </c>
    </row>
    <row r="501" spans="1:11">
      <c r="A501" s="203">
        <v>10</v>
      </c>
      <c r="B501" s="203" t="s">
        <v>399</v>
      </c>
      <c r="C501" s="203" t="s">
        <v>1568</v>
      </c>
      <c r="D501" s="204">
        <v>97.325408620000005</v>
      </c>
      <c r="E501" s="203" t="s">
        <v>359</v>
      </c>
      <c r="F501" s="203" t="s">
        <v>1754</v>
      </c>
      <c r="G501" s="203" t="s">
        <v>476</v>
      </c>
      <c r="H501" s="204" t="s">
        <v>1497</v>
      </c>
      <c r="I501" s="204" t="s">
        <v>1497</v>
      </c>
      <c r="J501" s="204" t="s">
        <v>1497</v>
      </c>
      <c r="K501" s="203" t="s">
        <v>1497</v>
      </c>
    </row>
    <row r="502" spans="1:11">
      <c r="A502" s="203">
        <v>10</v>
      </c>
      <c r="B502" s="203" t="s">
        <v>400</v>
      </c>
      <c r="C502" s="203" t="s">
        <v>1568</v>
      </c>
      <c r="D502" s="204">
        <v>97.050461979999994</v>
      </c>
      <c r="E502" s="203" t="s">
        <v>359</v>
      </c>
      <c r="F502" s="203" t="s">
        <v>1754</v>
      </c>
      <c r="G502" s="203" t="s">
        <v>476</v>
      </c>
      <c r="H502" s="204" t="s">
        <v>1497</v>
      </c>
      <c r="I502" s="204" t="s">
        <v>1497</v>
      </c>
      <c r="J502" s="204" t="s">
        <v>1497</v>
      </c>
      <c r="K502" s="203" t="s">
        <v>1497</v>
      </c>
    </row>
    <row r="503" spans="1:11">
      <c r="A503" s="203">
        <v>10</v>
      </c>
      <c r="B503" s="203" t="s">
        <v>401</v>
      </c>
      <c r="C503" s="203" t="s">
        <v>1568</v>
      </c>
      <c r="D503" s="204">
        <v>98.837209299999998</v>
      </c>
      <c r="E503" s="203" t="s">
        <v>359</v>
      </c>
      <c r="F503" s="203" t="s">
        <v>1754</v>
      </c>
      <c r="G503" s="203" t="s">
        <v>476</v>
      </c>
      <c r="H503" s="204" t="s">
        <v>1497</v>
      </c>
      <c r="I503" s="204" t="s">
        <v>1497</v>
      </c>
      <c r="J503" s="204" t="s">
        <v>1497</v>
      </c>
      <c r="K503" s="203" t="s">
        <v>1497</v>
      </c>
    </row>
    <row r="504" spans="1:11">
      <c r="A504" s="203">
        <v>10</v>
      </c>
      <c r="B504" s="203" t="s">
        <v>402</v>
      </c>
      <c r="C504" s="203" t="s">
        <v>1568</v>
      </c>
      <c r="D504" s="204">
        <v>96.837349399999994</v>
      </c>
      <c r="E504" s="203" t="s">
        <v>359</v>
      </c>
      <c r="F504" s="203" t="s">
        <v>1754</v>
      </c>
      <c r="G504" s="203" t="s">
        <v>476</v>
      </c>
      <c r="H504" s="204" t="s">
        <v>1497</v>
      </c>
      <c r="I504" s="204" t="s">
        <v>1497</v>
      </c>
      <c r="J504" s="204" t="s">
        <v>1497</v>
      </c>
      <c r="K504" s="203" t="s">
        <v>1497</v>
      </c>
    </row>
    <row r="505" spans="1:11">
      <c r="A505" s="203">
        <v>10</v>
      </c>
      <c r="B505" s="203" t="s">
        <v>403</v>
      </c>
      <c r="C505" s="203" t="s">
        <v>1568</v>
      </c>
      <c r="D505" s="204">
        <v>97.396021700000006</v>
      </c>
      <c r="E505" s="203" t="s">
        <v>359</v>
      </c>
      <c r="F505" s="203" t="s">
        <v>1754</v>
      </c>
      <c r="G505" s="203" t="s">
        <v>476</v>
      </c>
      <c r="H505" s="204" t="s">
        <v>1497</v>
      </c>
      <c r="I505" s="204" t="s">
        <v>1497</v>
      </c>
      <c r="J505" s="204" t="s">
        <v>1497</v>
      </c>
      <c r="K505" s="203" t="s">
        <v>1497</v>
      </c>
    </row>
    <row r="506" spans="1:11">
      <c r="A506" s="203">
        <v>10</v>
      </c>
      <c r="B506" s="203" t="s">
        <v>404</v>
      </c>
      <c r="C506" s="203" t="s">
        <v>1568</v>
      </c>
      <c r="D506" s="204">
        <v>96.663920919999995</v>
      </c>
      <c r="E506" s="203" t="s">
        <v>359</v>
      </c>
      <c r="F506" s="203" t="s">
        <v>1754</v>
      </c>
      <c r="G506" s="203" t="s">
        <v>476</v>
      </c>
      <c r="H506" s="204" t="s">
        <v>1497</v>
      </c>
      <c r="I506" s="204" t="s">
        <v>1497</v>
      </c>
      <c r="J506" s="204" t="s">
        <v>1497</v>
      </c>
      <c r="K506" s="203" t="s">
        <v>1497</v>
      </c>
    </row>
    <row r="507" spans="1:11">
      <c r="A507" s="203">
        <v>10</v>
      </c>
      <c r="B507" s="203" t="s">
        <v>405</v>
      </c>
      <c r="C507" s="203" t="s">
        <v>1568</v>
      </c>
      <c r="D507" s="204">
        <v>96.735717600000001</v>
      </c>
      <c r="E507" s="203" t="s">
        <v>359</v>
      </c>
      <c r="F507" s="203" t="s">
        <v>1754</v>
      </c>
      <c r="G507" s="203" t="s">
        <v>476</v>
      </c>
      <c r="H507" s="204" t="s">
        <v>1497</v>
      </c>
      <c r="I507" s="204" t="s">
        <v>1497</v>
      </c>
      <c r="J507" s="204" t="s">
        <v>1497</v>
      </c>
      <c r="K507" s="203" t="s">
        <v>1497</v>
      </c>
    </row>
    <row r="508" spans="1:11">
      <c r="A508" s="203">
        <v>11</v>
      </c>
      <c r="B508" s="203" t="s">
        <v>384</v>
      </c>
      <c r="C508" s="203" t="s">
        <v>1605</v>
      </c>
      <c r="D508" s="204">
        <v>73</v>
      </c>
      <c r="E508" s="203" t="s">
        <v>480</v>
      </c>
      <c r="F508" s="203" t="s">
        <v>1754</v>
      </c>
      <c r="G508" s="203" t="s">
        <v>481</v>
      </c>
      <c r="H508" s="204" t="s">
        <v>1497</v>
      </c>
      <c r="I508" s="204" t="s">
        <v>1497</v>
      </c>
      <c r="J508" s="204">
        <v>70</v>
      </c>
      <c r="K508" s="203" t="s">
        <v>475</v>
      </c>
    </row>
    <row r="509" spans="1:11">
      <c r="A509" s="203">
        <v>11</v>
      </c>
      <c r="B509" s="203" t="s">
        <v>385</v>
      </c>
      <c r="C509" s="203" t="s">
        <v>1605</v>
      </c>
      <c r="D509" s="204">
        <v>64</v>
      </c>
      <c r="E509" s="203" t="s">
        <v>480</v>
      </c>
      <c r="F509" s="203" t="s">
        <v>1754</v>
      </c>
      <c r="G509" s="203" t="s">
        <v>481</v>
      </c>
      <c r="H509" s="204" t="s">
        <v>1497</v>
      </c>
      <c r="I509" s="204" t="s">
        <v>1497</v>
      </c>
      <c r="J509" s="204">
        <v>51</v>
      </c>
      <c r="K509" s="203" t="s">
        <v>475</v>
      </c>
    </row>
    <row r="510" spans="1:11">
      <c r="A510" s="203">
        <v>11</v>
      </c>
      <c r="B510" s="203" t="s">
        <v>386</v>
      </c>
      <c r="C510" s="203" t="s">
        <v>1605</v>
      </c>
      <c r="D510" s="204">
        <v>75</v>
      </c>
      <c r="E510" s="203" t="s">
        <v>480</v>
      </c>
      <c r="F510" s="203" t="s">
        <v>1754</v>
      </c>
      <c r="G510" s="203" t="s">
        <v>481</v>
      </c>
      <c r="H510" s="204" t="s">
        <v>1497</v>
      </c>
      <c r="I510" s="204" t="s">
        <v>1497</v>
      </c>
      <c r="J510" s="204">
        <v>55</v>
      </c>
      <c r="K510" s="203" t="s">
        <v>475</v>
      </c>
    </row>
    <row r="511" spans="1:11">
      <c r="A511" s="203">
        <v>11</v>
      </c>
      <c r="B511" s="203" t="s">
        <v>387</v>
      </c>
      <c r="C511" s="203" t="s">
        <v>1605</v>
      </c>
      <c r="D511" s="204">
        <v>59</v>
      </c>
      <c r="E511" s="203" t="s">
        <v>480</v>
      </c>
      <c r="F511" s="203" t="s">
        <v>1754</v>
      </c>
      <c r="G511" s="203" t="s">
        <v>481</v>
      </c>
      <c r="H511" s="204" t="s">
        <v>1497</v>
      </c>
      <c r="I511" s="204" t="s">
        <v>1497</v>
      </c>
      <c r="J511" s="204">
        <v>54</v>
      </c>
      <c r="K511" s="203" t="s">
        <v>475</v>
      </c>
    </row>
    <row r="512" spans="1:11">
      <c r="A512" s="203">
        <v>11</v>
      </c>
      <c r="B512" s="203" t="s">
        <v>388</v>
      </c>
      <c r="C512" s="203" t="s">
        <v>1605</v>
      </c>
      <c r="D512" s="204">
        <v>69</v>
      </c>
      <c r="E512" s="203" t="s">
        <v>480</v>
      </c>
      <c r="F512" s="203" t="s">
        <v>1754</v>
      </c>
      <c r="G512" s="203" t="s">
        <v>481</v>
      </c>
      <c r="H512" s="204" t="s">
        <v>1497</v>
      </c>
      <c r="I512" s="204" t="s">
        <v>1497</v>
      </c>
      <c r="J512" s="204">
        <v>66</v>
      </c>
      <c r="K512" s="203" t="s">
        <v>475</v>
      </c>
    </row>
    <row r="513" spans="1:11">
      <c r="A513" s="203">
        <v>11</v>
      </c>
      <c r="B513" s="203" t="s">
        <v>389</v>
      </c>
      <c r="C513" s="203" t="s">
        <v>1605</v>
      </c>
      <c r="D513" s="204">
        <v>69</v>
      </c>
      <c r="E513" s="203" t="s">
        <v>480</v>
      </c>
      <c r="F513" s="203" t="s">
        <v>1754</v>
      </c>
      <c r="G513" s="203" t="s">
        <v>481</v>
      </c>
      <c r="H513" s="204" t="s">
        <v>1497</v>
      </c>
      <c r="I513" s="204" t="s">
        <v>1497</v>
      </c>
      <c r="J513" s="204">
        <v>67</v>
      </c>
      <c r="K513" s="203" t="s">
        <v>475</v>
      </c>
    </row>
    <row r="514" spans="1:11">
      <c r="A514" s="203">
        <v>11</v>
      </c>
      <c r="B514" s="203" t="s">
        <v>390</v>
      </c>
      <c r="C514" s="203" t="s">
        <v>1605</v>
      </c>
      <c r="D514" s="204">
        <v>68</v>
      </c>
      <c r="E514" s="203" t="s">
        <v>480</v>
      </c>
      <c r="F514" s="203" t="s">
        <v>1754</v>
      </c>
      <c r="G514" s="203" t="s">
        <v>481</v>
      </c>
      <c r="H514" s="204" t="s">
        <v>1497</v>
      </c>
      <c r="I514" s="204" t="s">
        <v>1497</v>
      </c>
      <c r="J514" s="204">
        <v>58</v>
      </c>
      <c r="K514" s="203" t="s">
        <v>475</v>
      </c>
    </row>
    <row r="515" spans="1:11">
      <c r="A515" s="203">
        <v>11</v>
      </c>
      <c r="B515" s="203" t="s">
        <v>391</v>
      </c>
      <c r="C515" s="203" t="s">
        <v>1605</v>
      </c>
      <c r="D515" s="204" t="s">
        <v>1497</v>
      </c>
      <c r="E515" s="203" t="s">
        <v>480</v>
      </c>
      <c r="F515" s="203" t="s">
        <v>1754</v>
      </c>
      <c r="G515" s="203" t="s">
        <v>481</v>
      </c>
      <c r="H515" s="204" t="s">
        <v>1497</v>
      </c>
      <c r="I515" s="204" t="s">
        <v>1497</v>
      </c>
      <c r="J515" s="204" t="s">
        <v>1497</v>
      </c>
      <c r="K515" s="203" t="s">
        <v>475</v>
      </c>
    </row>
    <row r="516" spans="1:11">
      <c r="A516" s="203">
        <v>11</v>
      </c>
      <c r="B516" s="203" t="s">
        <v>392</v>
      </c>
      <c r="C516" s="203" t="s">
        <v>1605</v>
      </c>
      <c r="D516" s="204">
        <v>68</v>
      </c>
      <c r="E516" s="203" t="s">
        <v>480</v>
      </c>
      <c r="F516" s="203" t="s">
        <v>1754</v>
      </c>
      <c r="G516" s="203" t="s">
        <v>481</v>
      </c>
      <c r="H516" s="204" t="s">
        <v>1497</v>
      </c>
      <c r="I516" s="204" t="s">
        <v>1497</v>
      </c>
      <c r="J516" s="204">
        <v>62</v>
      </c>
      <c r="K516" s="203" t="s">
        <v>475</v>
      </c>
    </row>
    <row r="517" spans="1:11">
      <c r="A517" s="203">
        <v>11</v>
      </c>
      <c r="B517" s="203" t="s">
        <v>393</v>
      </c>
      <c r="C517" s="203" t="s">
        <v>1605</v>
      </c>
      <c r="D517" s="204">
        <v>65.599999999999994</v>
      </c>
      <c r="E517" s="203" t="s">
        <v>480</v>
      </c>
      <c r="F517" s="203" t="s">
        <v>1754</v>
      </c>
      <c r="G517" s="203" t="s">
        <v>481</v>
      </c>
      <c r="H517" s="204" t="s">
        <v>1497</v>
      </c>
      <c r="I517" s="204" t="s">
        <v>1497</v>
      </c>
      <c r="J517" s="204">
        <v>56</v>
      </c>
      <c r="K517" s="203" t="s">
        <v>475</v>
      </c>
    </row>
    <row r="518" spans="1:11">
      <c r="A518" s="203">
        <v>11</v>
      </c>
      <c r="B518" s="203" t="s">
        <v>394</v>
      </c>
      <c r="C518" s="203" t="s">
        <v>1605</v>
      </c>
      <c r="D518" s="204">
        <v>71</v>
      </c>
      <c r="E518" s="203" t="s">
        <v>480</v>
      </c>
      <c r="F518" s="203" t="s">
        <v>1754</v>
      </c>
      <c r="G518" s="203" t="s">
        <v>481</v>
      </c>
      <c r="H518" s="204" t="s">
        <v>1497</v>
      </c>
      <c r="I518" s="204" t="s">
        <v>1497</v>
      </c>
      <c r="J518" s="204">
        <v>66</v>
      </c>
      <c r="K518" s="203" t="s">
        <v>475</v>
      </c>
    </row>
    <row r="519" spans="1:11">
      <c r="A519" s="203">
        <v>11</v>
      </c>
      <c r="B519" s="203" t="s">
        <v>395</v>
      </c>
      <c r="C519" s="203" t="s">
        <v>1605</v>
      </c>
      <c r="D519" s="204">
        <v>58</v>
      </c>
      <c r="E519" s="203" t="s">
        <v>480</v>
      </c>
      <c r="F519" s="203" t="s">
        <v>1754</v>
      </c>
      <c r="G519" s="203" t="s">
        <v>481</v>
      </c>
      <c r="H519" s="204" t="s">
        <v>1497</v>
      </c>
      <c r="I519" s="204" t="s">
        <v>1497</v>
      </c>
      <c r="J519" s="204">
        <v>55</v>
      </c>
      <c r="K519" s="203" t="s">
        <v>475</v>
      </c>
    </row>
    <row r="520" spans="1:11">
      <c r="A520" s="203">
        <v>11</v>
      </c>
      <c r="B520" s="203" t="s">
        <v>396</v>
      </c>
      <c r="C520" s="203" t="s">
        <v>1605</v>
      </c>
      <c r="D520" s="204">
        <v>68.2</v>
      </c>
      <c r="E520" s="203" t="s">
        <v>480</v>
      </c>
      <c r="F520" s="203" t="s">
        <v>1754</v>
      </c>
      <c r="G520" s="203" t="s">
        <v>481</v>
      </c>
      <c r="H520" s="204" t="s">
        <v>1497</v>
      </c>
      <c r="I520" s="204" t="s">
        <v>1497</v>
      </c>
      <c r="J520" s="204">
        <v>63</v>
      </c>
      <c r="K520" s="203" t="s">
        <v>475</v>
      </c>
    </row>
    <row r="521" spans="1:11">
      <c r="A521" s="203">
        <v>11</v>
      </c>
      <c r="B521" s="203" t="s">
        <v>397</v>
      </c>
      <c r="C521" s="203" t="s">
        <v>1605</v>
      </c>
      <c r="D521" s="204" t="s">
        <v>1497</v>
      </c>
      <c r="E521" s="203" t="s">
        <v>480</v>
      </c>
      <c r="F521" s="203" t="s">
        <v>1754</v>
      </c>
      <c r="G521" s="203" t="s">
        <v>481</v>
      </c>
      <c r="H521" s="204" t="s">
        <v>1497</v>
      </c>
      <c r="I521" s="204" t="s">
        <v>1497</v>
      </c>
      <c r="J521" s="204">
        <v>53</v>
      </c>
      <c r="K521" s="203" t="s">
        <v>475</v>
      </c>
    </row>
    <row r="522" spans="1:11">
      <c r="A522" s="203">
        <v>11</v>
      </c>
      <c r="B522" s="203" t="s">
        <v>398</v>
      </c>
      <c r="C522" s="203" t="s">
        <v>1605</v>
      </c>
      <c r="D522" s="204">
        <v>68</v>
      </c>
      <c r="E522" s="203" t="s">
        <v>480</v>
      </c>
      <c r="F522" s="203" t="s">
        <v>1754</v>
      </c>
      <c r="G522" s="203" t="s">
        <v>481</v>
      </c>
      <c r="H522" s="204" t="s">
        <v>1497</v>
      </c>
      <c r="I522" s="204" t="s">
        <v>1497</v>
      </c>
      <c r="J522" s="204">
        <v>61</v>
      </c>
      <c r="K522" s="203" t="s">
        <v>475</v>
      </c>
    </row>
    <row r="523" spans="1:11">
      <c r="A523" s="203">
        <v>11</v>
      </c>
      <c r="B523" s="203" t="s">
        <v>399</v>
      </c>
      <c r="C523" s="203" t="s">
        <v>1605</v>
      </c>
      <c r="D523" s="204">
        <v>62.6</v>
      </c>
      <c r="E523" s="203" t="s">
        <v>480</v>
      </c>
      <c r="F523" s="203" t="s">
        <v>1754</v>
      </c>
      <c r="G523" s="203" t="s">
        <v>481</v>
      </c>
      <c r="H523" s="204" t="s">
        <v>1497</v>
      </c>
      <c r="I523" s="204" t="s">
        <v>1497</v>
      </c>
      <c r="J523" s="204">
        <v>51</v>
      </c>
      <c r="K523" s="203" t="s">
        <v>475</v>
      </c>
    </row>
    <row r="524" spans="1:11">
      <c r="A524" s="203">
        <v>11</v>
      </c>
      <c r="B524" s="203" t="s">
        <v>400</v>
      </c>
      <c r="C524" s="203" t="s">
        <v>1605</v>
      </c>
      <c r="D524" s="204">
        <v>60.34</v>
      </c>
      <c r="E524" s="203" t="s">
        <v>480</v>
      </c>
      <c r="F524" s="203" t="s">
        <v>1754</v>
      </c>
      <c r="G524" s="203" t="s">
        <v>481</v>
      </c>
      <c r="H524" s="204" t="s">
        <v>1497</v>
      </c>
      <c r="I524" s="204" t="s">
        <v>1497</v>
      </c>
      <c r="J524" s="204">
        <v>53</v>
      </c>
      <c r="K524" s="203" t="s">
        <v>475</v>
      </c>
    </row>
    <row r="525" spans="1:11">
      <c r="A525" s="203">
        <v>11</v>
      </c>
      <c r="B525" s="203" t="s">
        <v>401</v>
      </c>
      <c r="C525" s="203" t="s">
        <v>1605</v>
      </c>
      <c r="D525" s="204">
        <v>64</v>
      </c>
      <c r="E525" s="203" t="s">
        <v>480</v>
      </c>
      <c r="F525" s="203" t="s">
        <v>1754</v>
      </c>
      <c r="G525" s="203" t="s">
        <v>481</v>
      </c>
      <c r="H525" s="204" t="s">
        <v>1497</v>
      </c>
      <c r="I525" s="204" t="s">
        <v>1497</v>
      </c>
      <c r="J525" s="204">
        <v>67</v>
      </c>
      <c r="K525" s="203" t="s">
        <v>475</v>
      </c>
    </row>
    <row r="526" spans="1:11">
      <c r="A526" s="203">
        <v>11</v>
      </c>
      <c r="B526" s="203" t="s">
        <v>402</v>
      </c>
      <c r="C526" s="203" t="s">
        <v>1605</v>
      </c>
      <c r="D526" s="204">
        <v>63</v>
      </c>
      <c r="E526" s="203" t="s">
        <v>480</v>
      </c>
      <c r="F526" s="203" t="s">
        <v>1754</v>
      </c>
      <c r="G526" s="203" t="s">
        <v>481</v>
      </c>
      <c r="H526" s="204" t="s">
        <v>1497</v>
      </c>
      <c r="I526" s="204" t="s">
        <v>1497</v>
      </c>
      <c r="J526" s="204">
        <v>57</v>
      </c>
      <c r="K526" s="203" t="s">
        <v>475</v>
      </c>
    </row>
    <row r="527" spans="1:11">
      <c r="A527" s="203">
        <v>11</v>
      </c>
      <c r="B527" s="203" t="s">
        <v>403</v>
      </c>
      <c r="C527" s="203" t="s">
        <v>1605</v>
      </c>
      <c r="D527" s="204">
        <v>73</v>
      </c>
      <c r="E527" s="203" t="s">
        <v>480</v>
      </c>
      <c r="F527" s="203" t="s">
        <v>1754</v>
      </c>
      <c r="G527" s="203" t="s">
        <v>481</v>
      </c>
      <c r="H527" s="204" t="s">
        <v>1497</v>
      </c>
      <c r="I527" s="204" t="s">
        <v>1497</v>
      </c>
      <c r="J527" s="204">
        <v>61</v>
      </c>
      <c r="K527" s="203" t="s">
        <v>475</v>
      </c>
    </row>
    <row r="528" spans="1:11">
      <c r="A528" s="203">
        <v>11</v>
      </c>
      <c r="B528" s="203" t="s">
        <v>404</v>
      </c>
      <c r="C528" s="203" t="s">
        <v>1605</v>
      </c>
      <c r="D528" s="204">
        <v>56</v>
      </c>
      <c r="E528" s="203" t="s">
        <v>480</v>
      </c>
      <c r="F528" s="203" t="s">
        <v>1754</v>
      </c>
      <c r="G528" s="203" t="s">
        <v>481</v>
      </c>
      <c r="H528" s="204" t="s">
        <v>1497</v>
      </c>
      <c r="I528" s="204" t="s">
        <v>1497</v>
      </c>
      <c r="J528" s="204">
        <v>51</v>
      </c>
      <c r="K528" s="203" t="s">
        <v>475</v>
      </c>
    </row>
    <row r="529" spans="1:11">
      <c r="A529" s="203">
        <v>11</v>
      </c>
      <c r="B529" s="203" t="s">
        <v>405</v>
      </c>
      <c r="C529" s="203" t="s">
        <v>1605</v>
      </c>
      <c r="D529" s="204">
        <v>64</v>
      </c>
      <c r="E529" s="203" t="s">
        <v>480</v>
      </c>
      <c r="F529" s="203" t="s">
        <v>1754</v>
      </c>
      <c r="G529" s="203" t="s">
        <v>481</v>
      </c>
      <c r="H529" s="204" t="s">
        <v>1497</v>
      </c>
      <c r="I529" s="204" t="s">
        <v>1497</v>
      </c>
      <c r="J529" s="204">
        <v>58</v>
      </c>
      <c r="K529" s="203" t="s">
        <v>475</v>
      </c>
    </row>
    <row r="530" spans="1:11">
      <c r="A530" s="203">
        <v>12</v>
      </c>
      <c r="B530" s="203" t="s">
        <v>384</v>
      </c>
      <c r="C530" s="203" t="s">
        <v>1607</v>
      </c>
      <c r="D530" s="204">
        <v>73.010000000000005</v>
      </c>
      <c r="E530" s="203" t="s">
        <v>472</v>
      </c>
      <c r="F530" s="203" t="s">
        <v>1754</v>
      </c>
      <c r="G530" s="203" t="s">
        <v>482</v>
      </c>
      <c r="H530" s="204">
        <v>72.89</v>
      </c>
      <c r="I530" s="204">
        <v>73.13</v>
      </c>
      <c r="J530" s="204">
        <v>76.63</v>
      </c>
      <c r="K530" s="203" t="s">
        <v>483</v>
      </c>
    </row>
    <row r="531" spans="1:11">
      <c r="A531" s="203">
        <v>12</v>
      </c>
      <c r="B531" s="203" t="s">
        <v>385</v>
      </c>
      <c r="C531" s="203" t="s">
        <v>1607</v>
      </c>
      <c r="D531" s="204">
        <v>69.64</v>
      </c>
      <c r="E531" s="203" t="s">
        <v>472</v>
      </c>
      <c r="F531" s="203" t="s">
        <v>1754</v>
      </c>
      <c r="G531" s="203" t="s">
        <v>482</v>
      </c>
      <c r="H531" s="204">
        <v>69.319999999999993</v>
      </c>
      <c r="I531" s="204">
        <v>69.959999999999994</v>
      </c>
      <c r="J531" s="204">
        <v>67.61</v>
      </c>
      <c r="K531" s="203" t="s">
        <v>483</v>
      </c>
    </row>
    <row r="532" spans="1:11">
      <c r="A532" s="203">
        <v>12</v>
      </c>
      <c r="B532" s="203" t="s">
        <v>386</v>
      </c>
      <c r="C532" s="203" t="s">
        <v>1607</v>
      </c>
      <c r="D532" s="204">
        <v>75.88</v>
      </c>
      <c r="E532" s="203" t="s">
        <v>472</v>
      </c>
      <c r="F532" s="203" t="s">
        <v>1754</v>
      </c>
      <c r="G532" s="203" t="s">
        <v>482</v>
      </c>
      <c r="H532" s="204">
        <v>75.540000000000006</v>
      </c>
      <c r="I532" s="204">
        <v>76.22</v>
      </c>
      <c r="J532" s="204">
        <v>80.83</v>
      </c>
      <c r="K532" s="203" t="s">
        <v>483</v>
      </c>
    </row>
    <row r="533" spans="1:11">
      <c r="A533" s="203">
        <v>12</v>
      </c>
      <c r="B533" s="203" t="s">
        <v>387</v>
      </c>
      <c r="C533" s="203" t="s">
        <v>1607</v>
      </c>
      <c r="D533" s="204">
        <v>81.22</v>
      </c>
      <c r="E533" s="203" t="s">
        <v>472</v>
      </c>
      <c r="F533" s="203" t="s">
        <v>1754</v>
      </c>
      <c r="G533" s="203" t="s">
        <v>482</v>
      </c>
      <c r="H533" s="204">
        <v>80.98</v>
      </c>
      <c r="I533" s="204">
        <v>81.459999999999994</v>
      </c>
      <c r="J533" s="204">
        <v>75.8</v>
      </c>
      <c r="K533" s="203" t="s">
        <v>483</v>
      </c>
    </row>
    <row r="534" spans="1:11">
      <c r="A534" s="203">
        <v>12</v>
      </c>
      <c r="B534" s="203" t="s">
        <v>388</v>
      </c>
      <c r="C534" s="203" t="s">
        <v>1607</v>
      </c>
      <c r="D534" s="204">
        <v>84.53</v>
      </c>
      <c r="E534" s="203" t="s">
        <v>472</v>
      </c>
      <c r="F534" s="203" t="s">
        <v>1754</v>
      </c>
      <c r="G534" s="203" t="s">
        <v>482</v>
      </c>
      <c r="H534" s="204">
        <v>84.28</v>
      </c>
      <c r="I534" s="204">
        <v>84.78</v>
      </c>
      <c r="J534" s="204">
        <v>84.98</v>
      </c>
      <c r="K534" s="203" t="s">
        <v>483</v>
      </c>
    </row>
    <row r="535" spans="1:11">
      <c r="A535" s="203">
        <v>12</v>
      </c>
      <c r="B535" s="203" t="s">
        <v>389</v>
      </c>
      <c r="C535" s="203" t="s">
        <v>1607</v>
      </c>
      <c r="D535" s="204">
        <v>75.930000000000007</v>
      </c>
      <c r="E535" s="203" t="s">
        <v>472</v>
      </c>
      <c r="F535" s="203" t="s">
        <v>1754</v>
      </c>
      <c r="G535" s="203" t="s">
        <v>482</v>
      </c>
      <c r="H535" s="204">
        <v>75.52</v>
      </c>
      <c r="I535" s="204">
        <v>76.34</v>
      </c>
      <c r="J535" s="204">
        <v>73.260000000000005</v>
      </c>
      <c r="K535" s="203" t="s">
        <v>483</v>
      </c>
    </row>
    <row r="536" spans="1:11">
      <c r="A536" s="203">
        <v>12</v>
      </c>
      <c r="B536" s="203" t="s">
        <v>390</v>
      </c>
      <c r="C536" s="203" t="s">
        <v>1607</v>
      </c>
      <c r="D536" s="204">
        <v>91.54</v>
      </c>
      <c r="E536" s="203" t="s">
        <v>472</v>
      </c>
      <c r="F536" s="203" t="s">
        <v>1754</v>
      </c>
      <c r="G536" s="203" t="s">
        <v>482</v>
      </c>
      <c r="H536" s="204">
        <v>91.31</v>
      </c>
      <c r="I536" s="204">
        <v>91.77</v>
      </c>
      <c r="J536" s="204">
        <v>88.64</v>
      </c>
      <c r="K536" s="203" t="s">
        <v>483</v>
      </c>
    </row>
    <row r="537" spans="1:11">
      <c r="A537" s="203">
        <v>12</v>
      </c>
      <c r="B537" s="203" t="s">
        <v>391</v>
      </c>
      <c r="C537" s="203" t="s">
        <v>1607</v>
      </c>
      <c r="D537" s="204">
        <v>74.650000000000006</v>
      </c>
      <c r="E537" s="203" t="s">
        <v>472</v>
      </c>
      <c r="F537" s="203" t="s">
        <v>1754</v>
      </c>
      <c r="G537" s="203" t="s">
        <v>482</v>
      </c>
      <c r="H537" s="204">
        <v>73.930000000000007</v>
      </c>
      <c r="I537" s="204">
        <v>75.37</v>
      </c>
      <c r="J537" s="204">
        <v>77.11</v>
      </c>
      <c r="K537" s="203" t="s">
        <v>483</v>
      </c>
    </row>
    <row r="538" spans="1:11">
      <c r="A538" s="203">
        <v>12</v>
      </c>
      <c r="B538" s="203" t="s">
        <v>392</v>
      </c>
      <c r="C538" s="203" t="s">
        <v>1607</v>
      </c>
      <c r="D538" s="204">
        <v>77.08</v>
      </c>
      <c r="E538" s="203" t="s">
        <v>472</v>
      </c>
      <c r="F538" s="203" t="s">
        <v>1754</v>
      </c>
      <c r="G538" s="203" t="s">
        <v>482</v>
      </c>
      <c r="H538" s="204">
        <v>76.64</v>
      </c>
      <c r="I538" s="204">
        <v>77.52</v>
      </c>
      <c r="J538" s="204">
        <v>85.08</v>
      </c>
      <c r="K538" s="203" t="s">
        <v>483</v>
      </c>
    </row>
    <row r="539" spans="1:11">
      <c r="A539" s="203">
        <v>12</v>
      </c>
      <c r="B539" s="203" t="s">
        <v>393</v>
      </c>
      <c r="C539" s="203" t="s">
        <v>1607</v>
      </c>
      <c r="D539" s="204">
        <v>73.36</v>
      </c>
      <c r="E539" s="203" t="s">
        <v>472</v>
      </c>
      <c r="F539" s="203" t="s">
        <v>1754</v>
      </c>
      <c r="G539" s="203" t="s">
        <v>482</v>
      </c>
      <c r="H539" s="204">
        <v>73.2</v>
      </c>
      <c r="I539" s="204">
        <v>73.52</v>
      </c>
      <c r="J539" s="204">
        <v>72.25</v>
      </c>
      <c r="K539" s="203" t="s">
        <v>483</v>
      </c>
    </row>
    <row r="540" spans="1:11">
      <c r="A540" s="203">
        <v>12</v>
      </c>
      <c r="B540" s="203" t="s">
        <v>394</v>
      </c>
      <c r="C540" s="203" t="s">
        <v>1607</v>
      </c>
      <c r="D540" s="204">
        <v>76.98</v>
      </c>
      <c r="E540" s="203" t="s">
        <v>472</v>
      </c>
      <c r="F540" s="203" t="s">
        <v>1754</v>
      </c>
      <c r="G540" s="203" t="s">
        <v>482</v>
      </c>
      <c r="H540" s="204">
        <v>76.66</v>
      </c>
      <c r="I540" s="204">
        <v>77.3</v>
      </c>
      <c r="J540" s="204">
        <v>83.8</v>
      </c>
      <c r="K540" s="203" t="s">
        <v>483</v>
      </c>
    </row>
    <row r="541" spans="1:11">
      <c r="A541" s="203">
        <v>12</v>
      </c>
      <c r="B541" s="203" t="s">
        <v>395</v>
      </c>
      <c r="C541" s="203" t="s">
        <v>1607</v>
      </c>
      <c r="D541" s="204">
        <v>85.98</v>
      </c>
      <c r="E541" s="203" t="s">
        <v>472</v>
      </c>
      <c r="F541" s="203" t="s">
        <v>1754</v>
      </c>
      <c r="G541" s="203" t="s">
        <v>482</v>
      </c>
      <c r="H541" s="204">
        <v>85.87</v>
      </c>
      <c r="I541" s="204">
        <v>86.09</v>
      </c>
      <c r="J541" s="204">
        <v>79.680000000000007</v>
      </c>
      <c r="K541" s="203" t="s">
        <v>483</v>
      </c>
    </row>
    <row r="542" spans="1:11">
      <c r="A542" s="203">
        <v>12</v>
      </c>
      <c r="B542" s="203" t="s">
        <v>396</v>
      </c>
      <c r="C542" s="203" t="s">
        <v>1607</v>
      </c>
      <c r="D542" s="204">
        <v>82.5</v>
      </c>
      <c r="E542" s="203" t="s">
        <v>472</v>
      </c>
      <c r="F542" s="203" t="s">
        <v>1754</v>
      </c>
      <c r="G542" s="203" t="s">
        <v>482</v>
      </c>
      <c r="H542" s="204">
        <v>82.38</v>
      </c>
      <c r="I542" s="204">
        <v>82.62</v>
      </c>
      <c r="J542" s="204">
        <v>82.62</v>
      </c>
      <c r="K542" s="203" t="s">
        <v>483</v>
      </c>
    </row>
    <row r="543" spans="1:11">
      <c r="A543" s="203">
        <v>12</v>
      </c>
      <c r="B543" s="203" t="s">
        <v>397</v>
      </c>
      <c r="C543" s="203" t="s">
        <v>1607</v>
      </c>
      <c r="D543" s="204">
        <v>81.84</v>
      </c>
      <c r="E543" s="203" t="s">
        <v>472</v>
      </c>
      <c r="F543" s="203" t="s">
        <v>1754</v>
      </c>
      <c r="G543" s="203" t="s">
        <v>482</v>
      </c>
      <c r="H543" s="204">
        <v>81.540000000000006</v>
      </c>
      <c r="I543" s="204">
        <v>82.14</v>
      </c>
      <c r="J543" s="204">
        <v>84.8</v>
      </c>
      <c r="K543" s="203" t="s">
        <v>483</v>
      </c>
    </row>
    <row r="544" spans="1:11">
      <c r="A544" s="203">
        <v>12</v>
      </c>
      <c r="B544" s="203" t="s">
        <v>398</v>
      </c>
      <c r="C544" s="203" t="s">
        <v>1607</v>
      </c>
      <c r="D544" s="204">
        <v>78.61</v>
      </c>
      <c r="E544" s="203" t="s">
        <v>472</v>
      </c>
      <c r="F544" s="203" t="s">
        <v>1754</v>
      </c>
      <c r="G544" s="203" t="s">
        <v>482</v>
      </c>
      <c r="H544" s="204">
        <v>78.3</v>
      </c>
      <c r="I544" s="204">
        <v>78.92</v>
      </c>
      <c r="J544" s="204">
        <v>83.64</v>
      </c>
      <c r="K544" s="203" t="s">
        <v>483</v>
      </c>
    </row>
    <row r="545" spans="1:11">
      <c r="A545" s="203">
        <v>12</v>
      </c>
      <c r="B545" s="203" t="s">
        <v>399</v>
      </c>
      <c r="C545" s="203" t="s">
        <v>1607</v>
      </c>
      <c r="D545" s="204">
        <v>92.49</v>
      </c>
      <c r="E545" s="203" t="s">
        <v>472</v>
      </c>
      <c r="F545" s="203" t="s">
        <v>1754</v>
      </c>
      <c r="G545" s="203" t="s">
        <v>482</v>
      </c>
      <c r="H545" s="204">
        <v>92.28</v>
      </c>
      <c r="I545" s="204">
        <v>92.7</v>
      </c>
      <c r="J545" s="204">
        <v>90.61</v>
      </c>
      <c r="K545" s="203" t="s">
        <v>483</v>
      </c>
    </row>
    <row r="546" spans="1:11">
      <c r="A546" s="203">
        <v>12</v>
      </c>
      <c r="B546" s="203" t="s">
        <v>400</v>
      </c>
      <c r="C546" s="203" t="s">
        <v>1607</v>
      </c>
      <c r="D546" s="204">
        <v>89.59</v>
      </c>
      <c r="E546" s="203" t="s">
        <v>472</v>
      </c>
      <c r="F546" s="203" t="s">
        <v>1754</v>
      </c>
      <c r="G546" s="203" t="s">
        <v>482</v>
      </c>
      <c r="H546" s="204">
        <v>89.35</v>
      </c>
      <c r="I546" s="204">
        <v>89.83</v>
      </c>
      <c r="J546" s="204">
        <v>89.17</v>
      </c>
      <c r="K546" s="203" t="s">
        <v>483</v>
      </c>
    </row>
    <row r="547" spans="1:11">
      <c r="A547" s="203">
        <v>12</v>
      </c>
      <c r="B547" s="203" t="s">
        <v>401</v>
      </c>
      <c r="C547" s="203" t="s">
        <v>1607</v>
      </c>
      <c r="D547" s="204">
        <v>90.19</v>
      </c>
      <c r="E547" s="203" t="s">
        <v>472</v>
      </c>
      <c r="F547" s="203" t="s">
        <v>1754</v>
      </c>
      <c r="G547" s="203" t="s">
        <v>482</v>
      </c>
      <c r="H547" s="204">
        <v>89.96</v>
      </c>
      <c r="I547" s="204">
        <v>90.42</v>
      </c>
      <c r="J547" s="204">
        <v>91.62</v>
      </c>
      <c r="K547" s="203" t="s">
        <v>483</v>
      </c>
    </row>
    <row r="548" spans="1:11">
      <c r="A548" s="203">
        <v>12</v>
      </c>
      <c r="B548" s="203" t="s">
        <v>402</v>
      </c>
      <c r="C548" s="203" t="s">
        <v>1607</v>
      </c>
      <c r="D548" s="204">
        <v>85</v>
      </c>
      <c r="E548" s="203" t="s">
        <v>472</v>
      </c>
      <c r="F548" s="203" t="s">
        <v>1754</v>
      </c>
      <c r="G548" s="203" t="s">
        <v>482</v>
      </c>
      <c r="H548" s="204">
        <v>84.71</v>
      </c>
      <c r="I548" s="204">
        <v>85.29</v>
      </c>
      <c r="J548" s="204">
        <v>86.07</v>
      </c>
      <c r="K548" s="203" t="s">
        <v>483</v>
      </c>
    </row>
    <row r="549" spans="1:11">
      <c r="A549" s="203">
        <v>12</v>
      </c>
      <c r="B549" s="203" t="s">
        <v>403</v>
      </c>
      <c r="C549" s="203" t="s">
        <v>1607</v>
      </c>
      <c r="D549" s="204">
        <v>77.42</v>
      </c>
      <c r="E549" s="203" t="s">
        <v>472</v>
      </c>
      <c r="F549" s="203" t="s">
        <v>1754</v>
      </c>
      <c r="G549" s="203" t="s">
        <v>482</v>
      </c>
      <c r="H549" s="204">
        <v>76.95</v>
      </c>
      <c r="I549" s="204">
        <v>77.89</v>
      </c>
      <c r="J549" s="204">
        <v>73.959999999999994</v>
      </c>
      <c r="K549" s="203" t="s">
        <v>483</v>
      </c>
    </row>
    <row r="550" spans="1:11">
      <c r="A550" s="203">
        <v>12</v>
      </c>
      <c r="B550" s="203" t="s">
        <v>404</v>
      </c>
      <c r="C550" s="203" t="s">
        <v>1607</v>
      </c>
      <c r="D550" s="204">
        <v>87.24</v>
      </c>
      <c r="E550" s="203" t="s">
        <v>472</v>
      </c>
      <c r="F550" s="203" t="s">
        <v>1754</v>
      </c>
      <c r="G550" s="203" t="s">
        <v>482</v>
      </c>
      <c r="H550" s="204">
        <v>86.98</v>
      </c>
      <c r="I550" s="204">
        <v>87.5</v>
      </c>
      <c r="J550" s="204">
        <v>85.55</v>
      </c>
      <c r="K550" s="203" t="s">
        <v>483</v>
      </c>
    </row>
    <row r="551" spans="1:11">
      <c r="A551" s="203">
        <v>12</v>
      </c>
      <c r="B551" s="203" t="s">
        <v>405</v>
      </c>
      <c r="C551" s="203" t="s">
        <v>1607</v>
      </c>
      <c r="D551" s="204">
        <v>79.45</v>
      </c>
      <c r="E551" s="203" t="s">
        <v>472</v>
      </c>
      <c r="F551" s="203" t="s">
        <v>1754</v>
      </c>
      <c r="G551" s="203" t="s">
        <v>482</v>
      </c>
      <c r="H551" s="204">
        <v>79.400000000000006</v>
      </c>
      <c r="I551" s="204">
        <v>79.510000000000005</v>
      </c>
      <c r="J551" s="204">
        <v>79.209999999999994</v>
      </c>
      <c r="K551" s="203" t="s">
        <v>483</v>
      </c>
    </row>
    <row r="552" spans="1:11">
      <c r="A552" s="203">
        <v>14</v>
      </c>
      <c r="B552" s="203" t="s">
        <v>384</v>
      </c>
      <c r="C552" s="203" t="s">
        <v>1559</v>
      </c>
      <c r="D552" s="204">
        <v>78.365853659999999</v>
      </c>
      <c r="E552" s="203" t="s">
        <v>472</v>
      </c>
      <c r="F552" s="203" t="s">
        <v>1754</v>
      </c>
      <c r="G552" s="203" t="s">
        <v>484</v>
      </c>
      <c r="H552" s="204">
        <v>77.474584370000002</v>
      </c>
      <c r="I552" s="204">
        <v>79.257123000000007</v>
      </c>
      <c r="J552" s="204">
        <v>75.17</v>
      </c>
      <c r="K552" s="203" t="s">
        <v>485</v>
      </c>
    </row>
    <row r="553" spans="1:11">
      <c r="A553" s="203">
        <v>14</v>
      </c>
      <c r="B553" s="203" t="s">
        <v>385</v>
      </c>
      <c r="C553" s="203" t="s">
        <v>1559</v>
      </c>
      <c r="D553" s="204">
        <v>78.400000000000006</v>
      </c>
      <c r="E553" s="203" t="s">
        <v>472</v>
      </c>
      <c r="F553" s="203" t="s">
        <v>1754</v>
      </c>
      <c r="G553" s="203" t="s">
        <v>484</v>
      </c>
      <c r="H553" s="204">
        <v>75.84813183</v>
      </c>
      <c r="I553" s="204">
        <v>80.951868200000007</v>
      </c>
      <c r="J553" s="204">
        <v>73.2</v>
      </c>
      <c r="K553" s="203" t="s">
        <v>485</v>
      </c>
    </row>
    <row r="554" spans="1:11">
      <c r="A554" s="203">
        <v>14</v>
      </c>
      <c r="B554" s="203" t="s">
        <v>386</v>
      </c>
      <c r="C554" s="203" t="s">
        <v>1559</v>
      </c>
      <c r="D554" s="204">
        <v>72.599999999999994</v>
      </c>
      <c r="E554" s="203" t="s">
        <v>472</v>
      </c>
      <c r="F554" s="203" t="s">
        <v>1754</v>
      </c>
      <c r="G554" s="203" t="s">
        <v>484</v>
      </c>
      <c r="H554" s="204">
        <v>69.834224539999994</v>
      </c>
      <c r="I554" s="204">
        <v>75.365775499999998</v>
      </c>
      <c r="J554" s="204">
        <v>71.8</v>
      </c>
      <c r="K554" s="203" t="s">
        <v>485</v>
      </c>
    </row>
    <row r="555" spans="1:11">
      <c r="A555" s="203">
        <v>14</v>
      </c>
      <c r="B555" s="203" t="s">
        <v>387</v>
      </c>
      <c r="C555" s="203" t="s">
        <v>1559</v>
      </c>
      <c r="D555" s="204">
        <v>75.099999999999994</v>
      </c>
      <c r="E555" s="203" t="s">
        <v>472</v>
      </c>
      <c r="F555" s="203" t="s">
        <v>1754</v>
      </c>
      <c r="G555" s="203" t="s">
        <v>484</v>
      </c>
      <c r="H555" s="204">
        <v>72.418406349999998</v>
      </c>
      <c r="I555" s="204">
        <v>77.781593700000002</v>
      </c>
      <c r="J555" s="204">
        <v>71.8</v>
      </c>
      <c r="K555" s="203" t="s">
        <v>485</v>
      </c>
    </row>
    <row r="556" spans="1:11">
      <c r="A556" s="203">
        <v>14</v>
      </c>
      <c r="B556" s="203" t="s">
        <v>388</v>
      </c>
      <c r="C556" s="203" t="s">
        <v>1559</v>
      </c>
      <c r="D556" s="204">
        <v>81</v>
      </c>
      <c r="E556" s="203" t="s">
        <v>472</v>
      </c>
      <c r="F556" s="203" t="s">
        <v>1754</v>
      </c>
      <c r="G556" s="203" t="s">
        <v>484</v>
      </c>
      <c r="H556" s="204">
        <v>78.567277129999994</v>
      </c>
      <c r="I556" s="204">
        <v>83.432722900000002</v>
      </c>
      <c r="J556" s="204">
        <v>81.099999999999994</v>
      </c>
      <c r="K556" s="203" t="s">
        <v>485</v>
      </c>
    </row>
    <row r="557" spans="1:11">
      <c r="A557" s="203">
        <v>14</v>
      </c>
      <c r="B557" s="203" t="s">
        <v>389</v>
      </c>
      <c r="C557" s="203" t="s">
        <v>1559</v>
      </c>
      <c r="D557" s="204">
        <v>82.4</v>
      </c>
      <c r="E557" s="203" t="s">
        <v>472</v>
      </c>
      <c r="F557" s="203" t="s">
        <v>1754</v>
      </c>
      <c r="G557" s="203" t="s">
        <v>484</v>
      </c>
      <c r="H557" s="204">
        <v>80.038471090000002</v>
      </c>
      <c r="I557" s="204">
        <v>84.761528900000002</v>
      </c>
      <c r="J557" s="204">
        <v>77.400000000000006</v>
      </c>
      <c r="K557" s="203" t="s">
        <v>485</v>
      </c>
    </row>
    <row r="558" spans="1:11">
      <c r="A558" s="203">
        <v>14</v>
      </c>
      <c r="B558" s="203" t="s">
        <v>390</v>
      </c>
      <c r="C558" s="203" t="s">
        <v>1559</v>
      </c>
      <c r="D558" s="204">
        <v>81</v>
      </c>
      <c r="E558" s="203" t="s">
        <v>472</v>
      </c>
      <c r="F558" s="203" t="s">
        <v>1754</v>
      </c>
      <c r="G558" s="203" t="s">
        <v>484</v>
      </c>
      <c r="H558" s="204">
        <v>78.567277129999994</v>
      </c>
      <c r="I558" s="204">
        <v>83.432722900000002</v>
      </c>
      <c r="J558" s="204">
        <v>81.63</v>
      </c>
      <c r="K558" s="203" t="s">
        <v>485</v>
      </c>
    </row>
    <row r="559" spans="1:11">
      <c r="A559" s="203">
        <v>14</v>
      </c>
      <c r="B559" s="203" t="s">
        <v>391</v>
      </c>
      <c r="C559" s="203" t="s">
        <v>1559</v>
      </c>
      <c r="D559" s="204" t="s">
        <v>1497</v>
      </c>
      <c r="E559" s="203" t="s">
        <v>472</v>
      </c>
      <c r="F559" s="203" t="s">
        <v>1754</v>
      </c>
      <c r="G559" s="203" t="s">
        <v>484</v>
      </c>
      <c r="H559" s="204" t="s">
        <v>1497</v>
      </c>
      <c r="I559" s="204" t="s">
        <v>1497</v>
      </c>
      <c r="J559" s="204" t="s">
        <v>1497</v>
      </c>
      <c r="K559" s="203" t="s">
        <v>1497</v>
      </c>
    </row>
    <row r="560" spans="1:11">
      <c r="A560" s="203">
        <v>14</v>
      </c>
      <c r="B560" s="203" t="s">
        <v>392</v>
      </c>
      <c r="C560" s="203" t="s">
        <v>1559</v>
      </c>
      <c r="D560" s="204">
        <v>79.900000000000006</v>
      </c>
      <c r="E560" s="203" t="s">
        <v>472</v>
      </c>
      <c r="F560" s="203" t="s">
        <v>1754</v>
      </c>
      <c r="G560" s="203" t="s">
        <v>484</v>
      </c>
      <c r="H560" s="204">
        <v>77.414894989999993</v>
      </c>
      <c r="I560" s="204">
        <v>82.385104999999996</v>
      </c>
      <c r="J560" s="204">
        <v>77.900000000000006</v>
      </c>
      <c r="K560" s="203" t="s">
        <v>485</v>
      </c>
    </row>
    <row r="561" spans="1:11">
      <c r="A561" s="203">
        <v>14</v>
      </c>
      <c r="B561" s="203" t="s">
        <v>393</v>
      </c>
      <c r="C561" s="203" t="s">
        <v>1559</v>
      </c>
      <c r="D561" s="204">
        <v>75.105042019999999</v>
      </c>
      <c r="E561" s="203" t="s">
        <v>472</v>
      </c>
      <c r="F561" s="203" t="s">
        <v>1754</v>
      </c>
      <c r="G561" s="203" t="s">
        <v>484</v>
      </c>
      <c r="H561" s="204">
        <v>73.98356536</v>
      </c>
      <c r="I561" s="204">
        <v>76.2265187</v>
      </c>
      <c r="J561" s="204">
        <v>70.89</v>
      </c>
      <c r="K561" s="203" t="s">
        <v>485</v>
      </c>
    </row>
    <row r="562" spans="1:11">
      <c r="A562" s="203">
        <v>14</v>
      </c>
      <c r="B562" s="203" t="s">
        <v>394</v>
      </c>
      <c r="C562" s="203" t="s">
        <v>1559</v>
      </c>
      <c r="D562" s="204">
        <v>85.3</v>
      </c>
      <c r="E562" s="203" t="s">
        <v>472</v>
      </c>
      <c r="F562" s="203" t="s">
        <v>1754</v>
      </c>
      <c r="G562" s="203" t="s">
        <v>484</v>
      </c>
      <c r="H562" s="204">
        <v>84.032637010000002</v>
      </c>
      <c r="I562" s="204">
        <v>86.567363</v>
      </c>
      <c r="J562" s="204">
        <v>82.6</v>
      </c>
      <c r="K562" s="203" t="s">
        <v>485</v>
      </c>
    </row>
    <row r="563" spans="1:11">
      <c r="A563" s="203">
        <v>14</v>
      </c>
      <c r="B563" s="203" t="s">
        <v>395</v>
      </c>
      <c r="C563" s="203" t="s">
        <v>1559</v>
      </c>
      <c r="D563" s="204">
        <v>74.886597940000001</v>
      </c>
      <c r="E563" s="203" t="s">
        <v>472</v>
      </c>
      <c r="F563" s="203" t="s">
        <v>1754</v>
      </c>
      <c r="G563" s="203" t="s">
        <v>484</v>
      </c>
      <c r="H563" s="204">
        <v>74.023525160000005</v>
      </c>
      <c r="I563" s="204">
        <v>75.749670699999996</v>
      </c>
      <c r="J563" s="204">
        <v>71.47</v>
      </c>
      <c r="K563" s="203" t="s">
        <v>485</v>
      </c>
    </row>
    <row r="564" spans="1:11">
      <c r="A564" s="203">
        <v>14</v>
      </c>
      <c r="B564" s="203" t="s">
        <v>396</v>
      </c>
      <c r="C564" s="203" t="s">
        <v>1559</v>
      </c>
      <c r="D564" s="204">
        <v>68.900000000000006</v>
      </c>
      <c r="E564" s="203" t="s">
        <v>472</v>
      </c>
      <c r="F564" s="203" t="s">
        <v>1754</v>
      </c>
      <c r="G564" s="203" t="s">
        <v>484</v>
      </c>
      <c r="H564" s="204">
        <v>66.029463109999995</v>
      </c>
      <c r="I564" s="204">
        <v>71.770536899999996</v>
      </c>
      <c r="J564" s="204">
        <v>69.400000000000006</v>
      </c>
      <c r="K564" s="203" t="s">
        <v>485</v>
      </c>
    </row>
    <row r="565" spans="1:11">
      <c r="A565" s="203">
        <v>14</v>
      </c>
      <c r="B565" s="203" t="s">
        <v>397</v>
      </c>
      <c r="C565" s="203" t="s">
        <v>1559</v>
      </c>
      <c r="D565" s="204">
        <v>79.400000000000006</v>
      </c>
      <c r="E565" s="203" t="s">
        <v>472</v>
      </c>
      <c r="F565" s="203" t="s">
        <v>1754</v>
      </c>
      <c r="G565" s="203" t="s">
        <v>484</v>
      </c>
      <c r="H565" s="204">
        <v>76.89205973</v>
      </c>
      <c r="I565" s="204">
        <v>81.907940300000007</v>
      </c>
      <c r="J565" s="204">
        <v>76.400000000000006</v>
      </c>
      <c r="K565" s="203" t="s">
        <v>485</v>
      </c>
    </row>
    <row r="566" spans="1:11">
      <c r="A566" s="203">
        <v>14</v>
      </c>
      <c r="B566" s="203" t="s">
        <v>398</v>
      </c>
      <c r="C566" s="203" t="s">
        <v>1559</v>
      </c>
      <c r="D566" s="204">
        <v>78.099999999999994</v>
      </c>
      <c r="E566" s="203" t="s">
        <v>472</v>
      </c>
      <c r="F566" s="203" t="s">
        <v>1754</v>
      </c>
      <c r="G566" s="203" t="s">
        <v>484</v>
      </c>
      <c r="H566" s="204">
        <v>75.535392540000004</v>
      </c>
      <c r="I566" s="204">
        <v>80.664607500000002</v>
      </c>
      <c r="J566" s="204">
        <v>72.3</v>
      </c>
      <c r="K566" s="203" t="s">
        <v>485</v>
      </c>
    </row>
    <row r="567" spans="1:11">
      <c r="A567" s="203">
        <v>14</v>
      </c>
      <c r="B567" s="203" t="s">
        <v>399</v>
      </c>
      <c r="C567" s="203" t="s">
        <v>1559</v>
      </c>
      <c r="D567" s="204">
        <v>74.8</v>
      </c>
      <c r="E567" s="203" t="s">
        <v>472</v>
      </c>
      <c r="F567" s="203" t="s">
        <v>1754</v>
      </c>
      <c r="G567" s="203" t="s">
        <v>484</v>
      </c>
      <c r="H567" s="204">
        <v>72.107694140000007</v>
      </c>
      <c r="I567" s="204">
        <v>77.492305900000005</v>
      </c>
      <c r="J567" s="204">
        <v>72.099999999999994</v>
      </c>
      <c r="K567" s="203" t="s">
        <v>485</v>
      </c>
    </row>
    <row r="568" spans="1:11">
      <c r="A568" s="203">
        <v>14</v>
      </c>
      <c r="B568" s="203" t="s">
        <v>400</v>
      </c>
      <c r="C568" s="203" t="s">
        <v>1559</v>
      </c>
      <c r="D568" s="204">
        <v>68.444444439999998</v>
      </c>
      <c r="E568" s="203" t="s">
        <v>472</v>
      </c>
      <c r="F568" s="203" t="s">
        <v>1754</v>
      </c>
      <c r="G568" s="203" t="s">
        <v>484</v>
      </c>
      <c r="H568" s="204">
        <v>66.296873570000002</v>
      </c>
      <c r="I568" s="204">
        <v>70.5920153</v>
      </c>
      <c r="J568" s="204">
        <v>66.83</v>
      </c>
      <c r="K568" s="203" t="s">
        <v>485</v>
      </c>
    </row>
    <row r="569" spans="1:11">
      <c r="A569" s="203">
        <v>14</v>
      </c>
      <c r="B569" s="203" t="s">
        <v>401</v>
      </c>
      <c r="C569" s="203" t="s">
        <v>1559</v>
      </c>
      <c r="D569" s="204">
        <v>78</v>
      </c>
      <c r="E569" s="203" t="s">
        <v>472</v>
      </c>
      <c r="F569" s="203" t="s">
        <v>1754</v>
      </c>
      <c r="G569" s="203" t="s">
        <v>484</v>
      </c>
      <c r="H569" s="204">
        <v>75.431190079999993</v>
      </c>
      <c r="I569" s="204">
        <v>80.568809900000005</v>
      </c>
      <c r="J569" s="204">
        <v>73.3</v>
      </c>
      <c r="K569" s="203" t="s">
        <v>485</v>
      </c>
    </row>
    <row r="570" spans="1:11">
      <c r="A570" s="203">
        <v>14</v>
      </c>
      <c r="B570" s="203" t="s">
        <v>402</v>
      </c>
      <c r="C570" s="203" t="s">
        <v>1559</v>
      </c>
      <c r="D570" s="204">
        <v>75.8</v>
      </c>
      <c r="E570" s="203" t="s">
        <v>472</v>
      </c>
      <c r="F570" s="203" t="s">
        <v>1754</v>
      </c>
      <c r="G570" s="203" t="s">
        <v>484</v>
      </c>
      <c r="H570" s="204">
        <v>73.144076190000007</v>
      </c>
      <c r="I570" s="204">
        <v>78.455923799999994</v>
      </c>
      <c r="J570" s="204">
        <v>73.2</v>
      </c>
      <c r="K570" s="203" t="s">
        <v>485</v>
      </c>
    </row>
    <row r="571" spans="1:11">
      <c r="A571" s="203">
        <v>14</v>
      </c>
      <c r="B571" s="203" t="s">
        <v>403</v>
      </c>
      <c r="C571" s="203" t="s">
        <v>1559</v>
      </c>
      <c r="D571" s="204">
        <v>78.599999999999994</v>
      </c>
      <c r="E571" s="203" t="s">
        <v>472</v>
      </c>
      <c r="F571" s="203" t="s">
        <v>1754</v>
      </c>
      <c r="G571" s="203" t="s">
        <v>484</v>
      </c>
      <c r="H571" s="204">
        <v>76.056735750000001</v>
      </c>
      <c r="I571" s="204">
        <v>81.143264299999998</v>
      </c>
      <c r="J571" s="204">
        <v>78.3</v>
      </c>
      <c r="K571" s="203" t="s">
        <v>485</v>
      </c>
    </row>
    <row r="572" spans="1:11">
      <c r="A572" s="203">
        <v>14</v>
      </c>
      <c r="B572" s="203" t="s">
        <v>404</v>
      </c>
      <c r="C572" s="203" t="s">
        <v>1559</v>
      </c>
      <c r="D572" s="204">
        <v>74.05</v>
      </c>
      <c r="E572" s="203" t="s">
        <v>472</v>
      </c>
      <c r="F572" s="203" t="s">
        <v>1754</v>
      </c>
      <c r="G572" s="203" t="s">
        <v>484</v>
      </c>
      <c r="H572" s="204">
        <v>72.128320810000005</v>
      </c>
      <c r="I572" s="204">
        <v>75.971679199999997</v>
      </c>
      <c r="J572" s="204">
        <v>76.900000000000006</v>
      </c>
      <c r="K572" s="203" t="s">
        <v>485</v>
      </c>
    </row>
    <row r="573" spans="1:11">
      <c r="A573" s="203">
        <v>14</v>
      </c>
      <c r="B573" s="203" t="s">
        <v>405</v>
      </c>
      <c r="C573" s="203" t="s">
        <v>1559</v>
      </c>
      <c r="D573" s="204">
        <v>76.763037019999999</v>
      </c>
      <c r="E573" s="203" t="s">
        <v>472</v>
      </c>
      <c r="F573" s="203" t="s">
        <v>1754</v>
      </c>
      <c r="G573" s="203" t="s">
        <v>484</v>
      </c>
      <c r="H573" s="204">
        <v>76.370232430000002</v>
      </c>
      <c r="I573" s="204">
        <v>77.155841600000002</v>
      </c>
      <c r="J573" s="204">
        <v>73.58</v>
      </c>
      <c r="K573" s="203" t="s">
        <v>485</v>
      </c>
    </row>
    <row r="574" spans="1:11">
      <c r="A574" s="203">
        <v>15</v>
      </c>
      <c r="B574" s="203" t="s">
        <v>384</v>
      </c>
      <c r="C574" s="203" t="s">
        <v>1525</v>
      </c>
      <c r="D574" s="204">
        <v>56.146341460000002</v>
      </c>
      <c r="E574" s="203" t="s">
        <v>472</v>
      </c>
      <c r="F574" s="203" t="s">
        <v>1754</v>
      </c>
      <c r="G574" s="203" t="s">
        <v>484</v>
      </c>
      <c r="H574" s="204">
        <v>55.072254919999999</v>
      </c>
      <c r="I574" s="204">
        <v>57.220427999999998</v>
      </c>
      <c r="J574" s="204">
        <v>50.67</v>
      </c>
      <c r="K574" s="203" t="s">
        <v>485</v>
      </c>
    </row>
    <row r="575" spans="1:11">
      <c r="A575" s="203">
        <v>15</v>
      </c>
      <c r="B575" s="203" t="s">
        <v>385</v>
      </c>
      <c r="C575" s="203" t="s">
        <v>1525</v>
      </c>
      <c r="D575" s="204">
        <v>56</v>
      </c>
      <c r="E575" s="203" t="s">
        <v>472</v>
      </c>
      <c r="F575" s="203" t="s">
        <v>1754</v>
      </c>
      <c r="G575" s="203" t="s">
        <v>484</v>
      </c>
      <c r="H575" s="204">
        <v>52.92182236</v>
      </c>
      <c r="I575" s="204">
        <v>59.078177599999997</v>
      </c>
      <c r="J575" s="204">
        <v>53.7</v>
      </c>
      <c r="K575" s="203" t="s">
        <v>486</v>
      </c>
    </row>
    <row r="576" spans="1:11">
      <c r="A576" s="203">
        <v>15</v>
      </c>
      <c r="B576" s="203" t="s">
        <v>386</v>
      </c>
      <c r="C576" s="203" t="s">
        <v>1525</v>
      </c>
      <c r="D576" s="204">
        <v>50.6</v>
      </c>
      <c r="E576" s="203" t="s">
        <v>472</v>
      </c>
      <c r="F576" s="203" t="s">
        <v>1754</v>
      </c>
      <c r="G576" s="203" t="s">
        <v>484</v>
      </c>
      <c r="H576" s="204">
        <v>47.499640460000002</v>
      </c>
      <c r="I576" s="204">
        <v>53.700359499999998</v>
      </c>
      <c r="J576" s="204">
        <v>51.7</v>
      </c>
      <c r="K576" s="203" t="s">
        <v>486</v>
      </c>
    </row>
    <row r="577" spans="1:11">
      <c r="A577" s="203">
        <v>15</v>
      </c>
      <c r="B577" s="203" t="s">
        <v>387</v>
      </c>
      <c r="C577" s="203" t="s">
        <v>1525</v>
      </c>
      <c r="D577" s="204">
        <v>53.3</v>
      </c>
      <c r="E577" s="203" t="s">
        <v>472</v>
      </c>
      <c r="F577" s="203" t="s">
        <v>1754</v>
      </c>
      <c r="G577" s="203" t="s">
        <v>484</v>
      </c>
      <c r="H577" s="204">
        <v>50.206177650000001</v>
      </c>
      <c r="I577" s="204">
        <v>56.393822299999997</v>
      </c>
      <c r="J577" s="204">
        <v>52.2</v>
      </c>
      <c r="K577" s="203" t="s">
        <v>485</v>
      </c>
    </row>
    <row r="578" spans="1:11">
      <c r="A578" s="203">
        <v>15</v>
      </c>
      <c r="B578" s="203" t="s">
        <v>388</v>
      </c>
      <c r="C578" s="203" t="s">
        <v>1525</v>
      </c>
      <c r="D578" s="204">
        <v>60</v>
      </c>
      <c r="E578" s="203" t="s">
        <v>472</v>
      </c>
      <c r="F578" s="203" t="s">
        <v>1754</v>
      </c>
      <c r="G578" s="203" t="s">
        <v>484</v>
      </c>
      <c r="H578" s="204">
        <v>56.96206171</v>
      </c>
      <c r="I578" s="204">
        <v>63.0379383</v>
      </c>
      <c r="J578" s="204">
        <v>59.9</v>
      </c>
      <c r="K578" s="203" t="s">
        <v>486</v>
      </c>
    </row>
    <row r="579" spans="1:11">
      <c r="A579" s="203">
        <v>15</v>
      </c>
      <c r="B579" s="203" t="s">
        <v>389</v>
      </c>
      <c r="C579" s="203" t="s">
        <v>1525</v>
      </c>
      <c r="D579" s="204">
        <v>56.4</v>
      </c>
      <c r="E579" s="203" t="s">
        <v>472</v>
      </c>
      <c r="F579" s="203" t="s">
        <v>1754</v>
      </c>
      <c r="G579" s="203" t="s">
        <v>484</v>
      </c>
      <c r="H579" s="204">
        <v>53.324922090000001</v>
      </c>
      <c r="I579" s="204">
        <v>59.475077900000002</v>
      </c>
      <c r="J579" s="204">
        <v>53.5</v>
      </c>
      <c r="K579" s="203" t="s">
        <v>486</v>
      </c>
    </row>
    <row r="580" spans="1:11">
      <c r="A580" s="203">
        <v>15</v>
      </c>
      <c r="B580" s="203" t="s">
        <v>390</v>
      </c>
      <c r="C580" s="203" t="s">
        <v>1525</v>
      </c>
      <c r="D580" s="204">
        <v>60.9</v>
      </c>
      <c r="E580" s="203" t="s">
        <v>472</v>
      </c>
      <c r="F580" s="203" t="s">
        <v>1754</v>
      </c>
      <c r="G580" s="203" t="s">
        <v>484</v>
      </c>
      <c r="H580" s="204">
        <v>57.873990050000003</v>
      </c>
      <c r="I580" s="204">
        <v>63.926009999999998</v>
      </c>
      <c r="J580" s="204">
        <v>62.44</v>
      </c>
      <c r="K580" s="203" t="s">
        <v>486</v>
      </c>
    </row>
    <row r="581" spans="1:11">
      <c r="A581" s="203">
        <v>15</v>
      </c>
      <c r="B581" s="203" t="s">
        <v>391</v>
      </c>
      <c r="C581" s="203" t="s">
        <v>1525</v>
      </c>
      <c r="D581" s="204" t="s">
        <v>1497</v>
      </c>
      <c r="E581" s="203" t="s">
        <v>472</v>
      </c>
      <c r="F581" s="203" t="s">
        <v>1754</v>
      </c>
      <c r="G581" s="203" t="s">
        <v>484</v>
      </c>
      <c r="H581" s="204" t="s">
        <v>1497</v>
      </c>
      <c r="I581" s="204" t="s">
        <v>1497</v>
      </c>
      <c r="J581" s="204" t="s">
        <v>1497</v>
      </c>
      <c r="K581" s="203" t="s">
        <v>1497</v>
      </c>
    </row>
    <row r="582" spans="1:11">
      <c r="A582" s="203">
        <v>15</v>
      </c>
      <c r="B582" s="203" t="s">
        <v>392</v>
      </c>
      <c r="C582" s="203" t="s">
        <v>1525</v>
      </c>
      <c r="D582" s="204">
        <v>58.6</v>
      </c>
      <c r="E582" s="203" t="s">
        <v>472</v>
      </c>
      <c r="F582" s="203" t="s">
        <v>1754</v>
      </c>
      <c r="G582" s="203" t="s">
        <v>484</v>
      </c>
      <c r="H582" s="204">
        <v>55.545625360000003</v>
      </c>
      <c r="I582" s="204">
        <v>61.654374599999997</v>
      </c>
      <c r="J582" s="204">
        <v>56</v>
      </c>
      <c r="K582" s="203" t="s">
        <v>485</v>
      </c>
    </row>
    <row r="583" spans="1:11">
      <c r="A583" s="203">
        <v>15</v>
      </c>
      <c r="B583" s="203" t="s">
        <v>393</v>
      </c>
      <c r="C583" s="203" t="s">
        <v>1525</v>
      </c>
      <c r="D583" s="204">
        <v>53.27380952</v>
      </c>
      <c r="E583" s="203" t="s">
        <v>472</v>
      </c>
      <c r="F583" s="203" t="s">
        <v>1754</v>
      </c>
      <c r="G583" s="203" t="s">
        <v>484</v>
      </c>
      <c r="H583" s="204">
        <v>51.97980124</v>
      </c>
      <c r="I583" s="204">
        <v>54.5678178</v>
      </c>
      <c r="J583" s="204">
        <v>50.6</v>
      </c>
      <c r="K583" s="203" t="s">
        <v>486</v>
      </c>
    </row>
    <row r="584" spans="1:11">
      <c r="A584" s="203">
        <v>15</v>
      </c>
      <c r="B584" s="203" t="s">
        <v>394</v>
      </c>
      <c r="C584" s="203" t="s">
        <v>1525</v>
      </c>
      <c r="D584" s="204">
        <v>66.633333329999999</v>
      </c>
      <c r="E584" s="203" t="s">
        <v>472</v>
      </c>
      <c r="F584" s="203" t="s">
        <v>1754</v>
      </c>
      <c r="G584" s="203" t="s">
        <v>484</v>
      </c>
      <c r="H584" s="204">
        <v>64.945731379999998</v>
      </c>
      <c r="I584" s="204">
        <v>68.320935300000002</v>
      </c>
      <c r="J584" s="204">
        <v>63.5</v>
      </c>
      <c r="K584" s="203" t="s">
        <v>485</v>
      </c>
    </row>
    <row r="585" spans="1:11">
      <c r="A585" s="203">
        <v>15</v>
      </c>
      <c r="B585" s="203" t="s">
        <v>395</v>
      </c>
      <c r="C585" s="203" t="s">
        <v>1525</v>
      </c>
      <c r="D585" s="204">
        <v>54.649484540000003</v>
      </c>
      <c r="E585" s="203" t="s">
        <v>472</v>
      </c>
      <c r="F585" s="203" t="s">
        <v>1754</v>
      </c>
      <c r="G585" s="203" t="s">
        <v>484</v>
      </c>
      <c r="H585" s="204">
        <v>53.658705660000003</v>
      </c>
      <c r="I585" s="204">
        <v>55.640263400000002</v>
      </c>
      <c r="J585" s="204">
        <v>52.11</v>
      </c>
      <c r="K585" s="203" t="s">
        <v>485</v>
      </c>
    </row>
    <row r="586" spans="1:11">
      <c r="A586" s="203">
        <v>15</v>
      </c>
      <c r="B586" s="203" t="s">
        <v>396</v>
      </c>
      <c r="C586" s="203" t="s">
        <v>1525</v>
      </c>
      <c r="D586" s="204">
        <v>56.5</v>
      </c>
      <c r="E586" s="203" t="s">
        <v>472</v>
      </c>
      <c r="F586" s="203" t="s">
        <v>1754</v>
      </c>
      <c r="G586" s="203" t="s">
        <v>484</v>
      </c>
      <c r="H586" s="204">
        <v>53.42572878</v>
      </c>
      <c r="I586" s="204">
        <v>59.574271199999998</v>
      </c>
      <c r="J586" s="204">
        <v>51</v>
      </c>
      <c r="K586" s="203" t="s">
        <v>485</v>
      </c>
    </row>
    <row r="587" spans="1:11">
      <c r="A587" s="203">
        <v>15</v>
      </c>
      <c r="B587" s="203" t="s">
        <v>397</v>
      </c>
      <c r="C587" s="203" t="s">
        <v>1525</v>
      </c>
      <c r="D587" s="204">
        <v>54.7</v>
      </c>
      <c r="E587" s="203" t="s">
        <v>472</v>
      </c>
      <c r="F587" s="203" t="s">
        <v>1754</v>
      </c>
      <c r="G587" s="203" t="s">
        <v>484</v>
      </c>
      <c r="H587" s="204">
        <v>51.613145979999999</v>
      </c>
      <c r="I587" s="204">
        <v>57.786853999999998</v>
      </c>
      <c r="J587" s="204">
        <v>50.6</v>
      </c>
      <c r="K587" s="203" t="s">
        <v>486</v>
      </c>
    </row>
    <row r="588" spans="1:11">
      <c r="A588" s="203">
        <v>15</v>
      </c>
      <c r="B588" s="203" t="s">
        <v>398</v>
      </c>
      <c r="C588" s="203" t="s">
        <v>1525</v>
      </c>
      <c r="D588" s="204">
        <v>60.3</v>
      </c>
      <c r="E588" s="203" t="s">
        <v>472</v>
      </c>
      <c r="F588" s="203" t="s">
        <v>1754</v>
      </c>
      <c r="G588" s="203" t="s">
        <v>484</v>
      </c>
      <c r="H588" s="204">
        <v>57.265918540000001</v>
      </c>
      <c r="I588" s="204">
        <v>63.334081500000003</v>
      </c>
      <c r="J588" s="204">
        <v>56.5</v>
      </c>
      <c r="K588" s="203" t="s">
        <v>485</v>
      </c>
    </row>
    <row r="589" spans="1:11">
      <c r="A589" s="203">
        <v>15</v>
      </c>
      <c r="B589" s="203" t="s">
        <v>399</v>
      </c>
      <c r="C589" s="203" t="s">
        <v>1525</v>
      </c>
      <c r="D589" s="204">
        <v>54.5</v>
      </c>
      <c r="E589" s="203" t="s">
        <v>472</v>
      </c>
      <c r="F589" s="203" t="s">
        <v>1754</v>
      </c>
      <c r="G589" s="203" t="s">
        <v>484</v>
      </c>
      <c r="H589" s="204">
        <v>51.412000110000001</v>
      </c>
      <c r="I589" s="204">
        <v>57.5879999</v>
      </c>
      <c r="J589" s="204">
        <v>51.6</v>
      </c>
      <c r="K589" s="203" t="s">
        <v>485</v>
      </c>
    </row>
    <row r="590" spans="1:11">
      <c r="A590" s="203">
        <v>15</v>
      </c>
      <c r="B590" s="203" t="s">
        <v>400</v>
      </c>
      <c r="C590" s="203" t="s">
        <v>1525</v>
      </c>
      <c r="D590" s="204">
        <v>55</v>
      </c>
      <c r="E590" s="203" t="s">
        <v>472</v>
      </c>
      <c r="F590" s="203" t="s">
        <v>1754</v>
      </c>
      <c r="G590" s="203" t="s">
        <v>484</v>
      </c>
      <c r="H590" s="204">
        <v>52.701057589999998</v>
      </c>
      <c r="I590" s="204">
        <v>57.298942400000001</v>
      </c>
      <c r="J590" s="204">
        <v>53.22</v>
      </c>
      <c r="K590" s="203" t="s">
        <v>485</v>
      </c>
    </row>
    <row r="591" spans="1:11">
      <c r="A591" s="203">
        <v>15</v>
      </c>
      <c r="B591" s="203" t="s">
        <v>401</v>
      </c>
      <c r="C591" s="203" t="s">
        <v>1525</v>
      </c>
      <c r="D591" s="204">
        <v>56</v>
      </c>
      <c r="E591" s="203" t="s">
        <v>472</v>
      </c>
      <c r="F591" s="203" t="s">
        <v>1754</v>
      </c>
      <c r="G591" s="203" t="s">
        <v>484</v>
      </c>
      <c r="H591" s="204">
        <v>52.92182236</v>
      </c>
      <c r="I591" s="204">
        <v>59.078177599999997</v>
      </c>
      <c r="J591" s="204">
        <v>53.2</v>
      </c>
      <c r="K591" s="203" t="s">
        <v>485</v>
      </c>
    </row>
    <row r="592" spans="1:11">
      <c r="A592" s="203">
        <v>15</v>
      </c>
      <c r="B592" s="203" t="s">
        <v>402</v>
      </c>
      <c r="C592" s="203" t="s">
        <v>1525</v>
      </c>
      <c r="D592" s="204">
        <v>58.4</v>
      </c>
      <c r="E592" s="203" t="s">
        <v>472</v>
      </c>
      <c r="F592" s="203" t="s">
        <v>1754</v>
      </c>
      <c r="G592" s="203" t="s">
        <v>484</v>
      </c>
      <c r="H592" s="204">
        <v>55.343485809999997</v>
      </c>
      <c r="I592" s="204">
        <v>61.456514200000001</v>
      </c>
      <c r="J592" s="204">
        <v>54.7</v>
      </c>
      <c r="K592" s="203" t="s">
        <v>486</v>
      </c>
    </row>
    <row r="593" spans="1:11">
      <c r="A593" s="203">
        <v>15</v>
      </c>
      <c r="B593" s="203" t="s">
        <v>403</v>
      </c>
      <c r="C593" s="203" t="s">
        <v>1525</v>
      </c>
      <c r="D593" s="204">
        <v>55.6</v>
      </c>
      <c r="E593" s="203" t="s">
        <v>472</v>
      </c>
      <c r="F593" s="203" t="s">
        <v>1754</v>
      </c>
      <c r="G593" s="203" t="s">
        <v>484</v>
      </c>
      <c r="H593" s="204">
        <v>52.518925439999997</v>
      </c>
      <c r="I593" s="204">
        <v>58.681074600000002</v>
      </c>
      <c r="J593" s="204">
        <v>55.7</v>
      </c>
      <c r="K593" s="203" t="s">
        <v>486</v>
      </c>
    </row>
    <row r="594" spans="1:11">
      <c r="A594" s="203">
        <v>15</v>
      </c>
      <c r="B594" s="203" t="s">
        <v>404</v>
      </c>
      <c r="C594" s="203" t="s">
        <v>1525</v>
      </c>
      <c r="D594" s="204">
        <v>52.5</v>
      </c>
      <c r="E594" s="203" t="s">
        <v>472</v>
      </c>
      <c r="F594" s="203" t="s">
        <v>1754</v>
      </c>
      <c r="G594" s="203" t="s">
        <v>484</v>
      </c>
      <c r="H594" s="204">
        <v>50.310846920000003</v>
      </c>
      <c r="I594" s="204">
        <v>54.689153099999999</v>
      </c>
      <c r="J594" s="204">
        <v>55.4</v>
      </c>
      <c r="K594" s="203" t="s">
        <v>486</v>
      </c>
    </row>
    <row r="595" spans="1:11">
      <c r="A595" s="203">
        <v>15</v>
      </c>
      <c r="B595" s="203" t="s">
        <v>405</v>
      </c>
      <c r="C595" s="203" t="s">
        <v>1525</v>
      </c>
      <c r="D595" s="204">
        <v>56.077186349999998</v>
      </c>
      <c r="E595" s="203" t="s">
        <v>472</v>
      </c>
      <c r="F595" s="203" t="s">
        <v>1754</v>
      </c>
      <c r="G595" s="203" t="s">
        <v>484</v>
      </c>
      <c r="H595" s="204">
        <v>55.615604220000002</v>
      </c>
      <c r="I595" s="204">
        <v>56.538768500000003</v>
      </c>
      <c r="J595" s="204">
        <v>52.9</v>
      </c>
      <c r="K595" s="203" t="s">
        <v>486</v>
      </c>
    </row>
    <row r="596" spans="1:11">
      <c r="A596" s="203">
        <v>16</v>
      </c>
      <c r="B596" s="203" t="s">
        <v>384</v>
      </c>
      <c r="C596" s="203" t="s">
        <v>1524</v>
      </c>
      <c r="D596" s="204">
        <v>65.987804879999999</v>
      </c>
      <c r="E596" s="203" t="s">
        <v>472</v>
      </c>
      <c r="F596" s="203" t="s">
        <v>1754</v>
      </c>
      <c r="G596" s="203" t="s">
        <v>484</v>
      </c>
      <c r="H596" s="204">
        <v>64.962330530000003</v>
      </c>
      <c r="I596" s="204">
        <v>67.013279199999999</v>
      </c>
      <c r="J596" s="204">
        <v>63.76</v>
      </c>
      <c r="K596" s="203" t="s">
        <v>485</v>
      </c>
    </row>
    <row r="597" spans="1:11">
      <c r="A597" s="203">
        <v>16</v>
      </c>
      <c r="B597" s="203" t="s">
        <v>385</v>
      </c>
      <c r="C597" s="203" t="s">
        <v>1524</v>
      </c>
      <c r="D597" s="204">
        <v>72.900000000000006</v>
      </c>
      <c r="E597" s="203" t="s">
        <v>472</v>
      </c>
      <c r="F597" s="203" t="s">
        <v>1754</v>
      </c>
      <c r="G597" s="203" t="s">
        <v>484</v>
      </c>
      <c r="H597" s="204">
        <v>70.143730140000002</v>
      </c>
      <c r="I597" s="204">
        <v>75.656269899999998</v>
      </c>
      <c r="J597" s="204">
        <v>71.3</v>
      </c>
      <c r="K597" s="203" t="s">
        <v>485</v>
      </c>
    </row>
    <row r="598" spans="1:11">
      <c r="A598" s="203">
        <v>16</v>
      </c>
      <c r="B598" s="203" t="s">
        <v>386</v>
      </c>
      <c r="C598" s="203" t="s">
        <v>1524</v>
      </c>
      <c r="D598" s="204">
        <v>63.7</v>
      </c>
      <c r="E598" s="203" t="s">
        <v>472</v>
      </c>
      <c r="F598" s="203" t="s">
        <v>1754</v>
      </c>
      <c r="G598" s="203" t="s">
        <v>484</v>
      </c>
      <c r="H598" s="204">
        <v>60.718077469999997</v>
      </c>
      <c r="I598" s="204">
        <v>66.681922499999999</v>
      </c>
      <c r="J598" s="204">
        <v>61.5</v>
      </c>
      <c r="K598" s="203" t="s">
        <v>485</v>
      </c>
    </row>
    <row r="599" spans="1:11">
      <c r="A599" s="203">
        <v>16</v>
      </c>
      <c r="B599" s="203" t="s">
        <v>387</v>
      </c>
      <c r="C599" s="203" t="s">
        <v>1524</v>
      </c>
      <c r="D599" s="204">
        <v>70.400000000000006</v>
      </c>
      <c r="E599" s="203" t="s">
        <v>472</v>
      </c>
      <c r="F599" s="203" t="s">
        <v>1754</v>
      </c>
      <c r="G599" s="203" t="s">
        <v>484</v>
      </c>
      <c r="H599" s="204">
        <v>67.569223949999994</v>
      </c>
      <c r="I599" s="204">
        <v>73.230776000000006</v>
      </c>
      <c r="J599" s="204">
        <v>65.099999999999994</v>
      </c>
      <c r="K599" s="203" t="s">
        <v>485</v>
      </c>
    </row>
    <row r="600" spans="1:11">
      <c r="A600" s="203">
        <v>16</v>
      </c>
      <c r="B600" s="203" t="s">
        <v>388</v>
      </c>
      <c r="C600" s="203" t="s">
        <v>1524</v>
      </c>
      <c r="D600" s="204">
        <v>71.7</v>
      </c>
      <c r="E600" s="203" t="s">
        <v>472</v>
      </c>
      <c r="F600" s="203" t="s">
        <v>1754</v>
      </c>
      <c r="G600" s="203" t="s">
        <v>484</v>
      </c>
      <c r="H600" s="204">
        <v>68.906645060000002</v>
      </c>
      <c r="I600" s="204">
        <v>74.4933549</v>
      </c>
      <c r="J600" s="204">
        <v>72.3</v>
      </c>
      <c r="K600" s="203" t="s">
        <v>485</v>
      </c>
    </row>
    <row r="601" spans="1:11">
      <c r="A601" s="203">
        <v>16</v>
      </c>
      <c r="B601" s="203" t="s">
        <v>389</v>
      </c>
      <c r="C601" s="203" t="s">
        <v>1524</v>
      </c>
      <c r="D601" s="204">
        <v>75.3</v>
      </c>
      <c r="E601" s="203" t="s">
        <v>472</v>
      </c>
      <c r="F601" s="203" t="s">
        <v>1754</v>
      </c>
      <c r="G601" s="203" t="s">
        <v>484</v>
      </c>
      <c r="H601" s="204">
        <v>72.625643550000007</v>
      </c>
      <c r="I601" s="204">
        <v>77.974356499999999</v>
      </c>
      <c r="J601" s="204">
        <v>73.099999999999994</v>
      </c>
      <c r="K601" s="203" t="s">
        <v>486</v>
      </c>
    </row>
    <row r="602" spans="1:11">
      <c r="A602" s="203">
        <v>16</v>
      </c>
      <c r="B602" s="203" t="s">
        <v>390</v>
      </c>
      <c r="C602" s="203" t="s">
        <v>1524</v>
      </c>
      <c r="D602" s="204">
        <v>69.099999999999994</v>
      </c>
      <c r="E602" s="203" t="s">
        <v>472</v>
      </c>
      <c r="F602" s="203" t="s">
        <v>1754</v>
      </c>
      <c r="G602" s="203" t="s">
        <v>484</v>
      </c>
      <c r="H602" s="204">
        <v>66.234558210000003</v>
      </c>
      <c r="I602" s="204">
        <v>71.965441799999994</v>
      </c>
      <c r="J602" s="204">
        <v>71.7</v>
      </c>
      <c r="K602" s="203" t="s">
        <v>485</v>
      </c>
    </row>
    <row r="603" spans="1:11">
      <c r="A603" s="203">
        <v>16</v>
      </c>
      <c r="B603" s="203" t="s">
        <v>391</v>
      </c>
      <c r="C603" s="203" t="s">
        <v>1524</v>
      </c>
      <c r="D603" s="204" t="s">
        <v>1497</v>
      </c>
      <c r="E603" s="203" t="s">
        <v>472</v>
      </c>
      <c r="F603" s="203" t="s">
        <v>1754</v>
      </c>
      <c r="G603" s="203" t="s">
        <v>484</v>
      </c>
      <c r="H603" s="204" t="s">
        <v>1497</v>
      </c>
      <c r="I603" s="204" t="s">
        <v>1497</v>
      </c>
      <c r="J603" s="204" t="s">
        <v>1497</v>
      </c>
      <c r="K603" s="203" t="s">
        <v>1497</v>
      </c>
    </row>
    <row r="604" spans="1:11">
      <c r="A604" s="203">
        <v>16</v>
      </c>
      <c r="B604" s="203" t="s">
        <v>392</v>
      </c>
      <c r="C604" s="203" t="s">
        <v>1524</v>
      </c>
      <c r="D604" s="204">
        <v>68.400000000000006</v>
      </c>
      <c r="E604" s="203" t="s">
        <v>472</v>
      </c>
      <c r="F604" s="203" t="s">
        <v>1754</v>
      </c>
      <c r="G604" s="203" t="s">
        <v>484</v>
      </c>
      <c r="H604" s="204">
        <v>65.51699816</v>
      </c>
      <c r="I604" s="204">
        <v>71.283001799999994</v>
      </c>
      <c r="J604" s="204">
        <v>71.7</v>
      </c>
      <c r="K604" s="203" t="s">
        <v>486</v>
      </c>
    </row>
    <row r="605" spans="1:11">
      <c r="A605" s="203">
        <v>16</v>
      </c>
      <c r="B605" s="203" t="s">
        <v>393</v>
      </c>
      <c r="C605" s="203" t="s">
        <v>1524</v>
      </c>
      <c r="D605" s="204">
        <v>67.174369749999997</v>
      </c>
      <c r="E605" s="203" t="s">
        <v>472</v>
      </c>
      <c r="F605" s="203" t="s">
        <v>1754</v>
      </c>
      <c r="G605" s="203" t="s">
        <v>484</v>
      </c>
      <c r="H605" s="204">
        <v>65.956479009999995</v>
      </c>
      <c r="I605" s="204">
        <v>68.392260500000006</v>
      </c>
      <c r="J605" s="204">
        <v>66.95</v>
      </c>
      <c r="K605" s="203" t="s">
        <v>486</v>
      </c>
    </row>
    <row r="606" spans="1:11">
      <c r="A606" s="203">
        <v>16</v>
      </c>
      <c r="B606" s="203" t="s">
        <v>394</v>
      </c>
      <c r="C606" s="203" t="s">
        <v>1524</v>
      </c>
      <c r="D606" s="204">
        <v>68.099999999999994</v>
      </c>
      <c r="E606" s="203" t="s">
        <v>472</v>
      </c>
      <c r="F606" s="203" t="s">
        <v>1754</v>
      </c>
      <c r="G606" s="203" t="s">
        <v>484</v>
      </c>
      <c r="H606" s="204">
        <v>66.431843720000003</v>
      </c>
      <c r="I606" s="204">
        <v>69.768156300000001</v>
      </c>
      <c r="J606" s="204">
        <v>67.599999999999994</v>
      </c>
      <c r="K606" s="203" t="s">
        <v>486</v>
      </c>
    </row>
    <row r="607" spans="1:11">
      <c r="A607" s="203">
        <v>16</v>
      </c>
      <c r="B607" s="203" t="s">
        <v>395</v>
      </c>
      <c r="C607" s="203" t="s">
        <v>1524</v>
      </c>
      <c r="D607" s="204">
        <v>66.24742268</v>
      </c>
      <c r="E607" s="203" t="s">
        <v>472</v>
      </c>
      <c r="F607" s="203" t="s">
        <v>1754</v>
      </c>
      <c r="G607" s="203" t="s">
        <v>484</v>
      </c>
      <c r="H607" s="204">
        <v>65.306333989999999</v>
      </c>
      <c r="I607" s="204">
        <v>67.188511399999996</v>
      </c>
      <c r="J607" s="204">
        <v>66.66</v>
      </c>
      <c r="K607" s="203" t="s">
        <v>486</v>
      </c>
    </row>
    <row r="608" spans="1:11">
      <c r="A608" s="203">
        <v>16</v>
      </c>
      <c r="B608" s="203" t="s">
        <v>396</v>
      </c>
      <c r="C608" s="203" t="s">
        <v>1524</v>
      </c>
      <c r="D608" s="204">
        <v>63.5</v>
      </c>
      <c r="E608" s="203" t="s">
        <v>472</v>
      </c>
      <c r="F608" s="203" t="s">
        <v>1754</v>
      </c>
      <c r="G608" s="203" t="s">
        <v>484</v>
      </c>
      <c r="H608" s="204">
        <v>60.514571859999997</v>
      </c>
      <c r="I608" s="204">
        <v>66.485428099999993</v>
      </c>
      <c r="J608" s="204">
        <v>62.7</v>
      </c>
      <c r="K608" s="203" t="s">
        <v>486</v>
      </c>
    </row>
    <row r="609" spans="1:11">
      <c r="A609" s="203">
        <v>16</v>
      </c>
      <c r="B609" s="203" t="s">
        <v>397</v>
      </c>
      <c r="C609" s="203" t="s">
        <v>1524</v>
      </c>
      <c r="D609" s="204">
        <v>72.099999999999994</v>
      </c>
      <c r="E609" s="203" t="s">
        <v>472</v>
      </c>
      <c r="F609" s="203" t="s">
        <v>1754</v>
      </c>
      <c r="G609" s="203" t="s">
        <v>484</v>
      </c>
      <c r="H609" s="204">
        <v>69.318730579999993</v>
      </c>
      <c r="I609" s="204">
        <v>74.881269399999994</v>
      </c>
      <c r="J609" s="204">
        <v>74.099999999999994</v>
      </c>
      <c r="K609" s="203" t="s">
        <v>486</v>
      </c>
    </row>
    <row r="610" spans="1:11">
      <c r="A610" s="203">
        <v>16</v>
      </c>
      <c r="B610" s="203" t="s">
        <v>398</v>
      </c>
      <c r="C610" s="203" t="s">
        <v>1524</v>
      </c>
      <c r="D610" s="204">
        <v>67.099999999999994</v>
      </c>
      <c r="E610" s="203" t="s">
        <v>472</v>
      </c>
      <c r="F610" s="203" t="s">
        <v>1754</v>
      </c>
      <c r="G610" s="203" t="s">
        <v>484</v>
      </c>
      <c r="H610" s="204">
        <v>64.186382499999993</v>
      </c>
      <c r="I610" s="204">
        <v>70.013617499999995</v>
      </c>
      <c r="J610" s="204">
        <v>64.7</v>
      </c>
      <c r="K610" s="203" t="s">
        <v>485</v>
      </c>
    </row>
    <row r="611" spans="1:11">
      <c r="A611" s="203">
        <v>16</v>
      </c>
      <c r="B611" s="203" t="s">
        <v>399</v>
      </c>
      <c r="C611" s="203" t="s">
        <v>1524</v>
      </c>
      <c r="D611" s="204">
        <v>68.3</v>
      </c>
      <c r="E611" s="203" t="s">
        <v>472</v>
      </c>
      <c r="F611" s="203" t="s">
        <v>1754</v>
      </c>
      <c r="G611" s="203" t="s">
        <v>484</v>
      </c>
      <c r="H611" s="204">
        <v>65.414551610000004</v>
      </c>
      <c r="I611" s="204">
        <v>71.185448399999999</v>
      </c>
      <c r="J611" s="204">
        <v>68.2</v>
      </c>
      <c r="K611" s="203" t="s">
        <v>485</v>
      </c>
    </row>
    <row r="612" spans="1:11">
      <c r="A612" s="203">
        <v>16</v>
      </c>
      <c r="B612" s="203" t="s">
        <v>400</v>
      </c>
      <c r="C612" s="203" t="s">
        <v>1524</v>
      </c>
      <c r="D612" s="204">
        <v>59.555555560000002</v>
      </c>
      <c r="E612" s="203" t="s">
        <v>472</v>
      </c>
      <c r="F612" s="203" t="s">
        <v>1754</v>
      </c>
      <c r="G612" s="203" t="s">
        <v>484</v>
      </c>
      <c r="H612" s="204">
        <v>57.287618129999998</v>
      </c>
      <c r="I612" s="204">
        <v>61.823492999999999</v>
      </c>
      <c r="J612" s="204">
        <v>56.94</v>
      </c>
      <c r="K612" s="203" t="s">
        <v>485</v>
      </c>
    </row>
    <row r="613" spans="1:11">
      <c r="A613" s="203">
        <v>16</v>
      </c>
      <c r="B613" s="203" t="s">
        <v>401</v>
      </c>
      <c r="C613" s="203" t="s">
        <v>1524</v>
      </c>
      <c r="D613" s="204">
        <v>69</v>
      </c>
      <c r="E613" s="203" t="s">
        <v>472</v>
      </c>
      <c r="F613" s="203" t="s">
        <v>1754</v>
      </c>
      <c r="G613" s="203" t="s">
        <v>484</v>
      </c>
      <c r="H613" s="204">
        <v>66.132002819999997</v>
      </c>
      <c r="I613" s="204">
        <v>71.867997200000005</v>
      </c>
      <c r="J613" s="204">
        <v>66</v>
      </c>
      <c r="K613" s="203" t="s">
        <v>486</v>
      </c>
    </row>
    <row r="614" spans="1:11">
      <c r="A614" s="203">
        <v>16</v>
      </c>
      <c r="B614" s="203" t="s">
        <v>402</v>
      </c>
      <c r="C614" s="203" t="s">
        <v>1524</v>
      </c>
      <c r="D614" s="204">
        <v>71.099999999999994</v>
      </c>
      <c r="E614" s="203" t="s">
        <v>472</v>
      </c>
      <c r="F614" s="203" t="s">
        <v>1754</v>
      </c>
      <c r="G614" s="203" t="s">
        <v>484</v>
      </c>
      <c r="H614" s="204">
        <v>68.289024569999995</v>
      </c>
      <c r="I614" s="204">
        <v>73.910975399999998</v>
      </c>
      <c r="J614" s="204">
        <v>69.3</v>
      </c>
      <c r="K614" s="203" t="s">
        <v>486</v>
      </c>
    </row>
    <row r="615" spans="1:11">
      <c r="A615" s="203">
        <v>16</v>
      </c>
      <c r="B615" s="203" t="s">
        <v>403</v>
      </c>
      <c r="C615" s="203" t="s">
        <v>1524</v>
      </c>
      <c r="D615" s="204">
        <v>69.5</v>
      </c>
      <c r="E615" s="203" t="s">
        <v>472</v>
      </c>
      <c r="F615" s="203" t="s">
        <v>1754</v>
      </c>
      <c r="G615" s="203" t="s">
        <v>484</v>
      </c>
      <c r="H615" s="204">
        <v>66.644937310000003</v>
      </c>
      <c r="I615" s="204">
        <v>72.355062700000005</v>
      </c>
      <c r="J615" s="204">
        <v>72.5</v>
      </c>
      <c r="K615" s="203" t="s">
        <v>486</v>
      </c>
    </row>
    <row r="616" spans="1:11">
      <c r="A616" s="203">
        <v>16</v>
      </c>
      <c r="B616" s="203" t="s">
        <v>404</v>
      </c>
      <c r="C616" s="203" t="s">
        <v>1524</v>
      </c>
      <c r="D616" s="204">
        <v>67.75</v>
      </c>
      <c r="E616" s="203" t="s">
        <v>472</v>
      </c>
      <c r="F616" s="203" t="s">
        <v>1754</v>
      </c>
      <c r="G616" s="203" t="s">
        <v>484</v>
      </c>
      <c r="H616" s="204">
        <v>65.700871550000002</v>
      </c>
      <c r="I616" s="204">
        <v>69.799128499999995</v>
      </c>
      <c r="J616" s="204">
        <v>67.900000000000006</v>
      </c>
      <c r="K616" s="203" t="s">
        <v>485</v>
      </c>
    </row>
    <row r="617" spans="1:11">
      <c r="A617" s="203">
        <v>16</v>
      </c>
      <c r="B617" s="203" t="s">
        <v>405</v>
      </c>
      <c r="C617" s="203" t="s">
        <v>1524</v>
      </c>
      <c r="D617" s="204">
        <v>67.245339099999995</v>
      </c>
      <c r="E617" s="203" t="s">
        <v>472</v>
      </c>
      <c r="F617" s="203" t="s">
        <v>1754</v>
      </c>
      <c r="G617" s="203" t="s">
        <v>484</v>
      </c>
      <c r="H617" s="204">
        <v>66.808844930000006</v>
      </c>
      <c r="I617" s="204">
        <v>67.681833299999994</v>
      </c>
      <c r="J617" s="204">
        <v>66.55</v>
      </c>
      <c r="K617" s="203" t="s">
        <v>485</v>
      </c>
    </row>
    <row r="618" spans="1:11">
      <c r="A618" s="203">
        <v>17</v>
      </c>
      <c r="B618" s="203" t="s">
        <v>384</v>
      </c>
      <c r="C618" s="203" t="s">
        <v>1526</v>
      </c>
      <c r="D618" s="204">
        <v>83.723693139999995</v>
      </c>
      <c r="E618" s="203" t="s">
        <v>472</v>
      </c>
      <c r="F618" s="203" t="s">
        <v>1754</v>
      </c>
      <c r="G618" s="203" t="s">
        <v>484</v>
      </c>
      <c r="H618" s="204">
        <v>82.781014470000002</v>
      </c>
      <c r="I618" s="204">
        <v>84.666371799999993</v>
      </c>
      <c r="J618" s="204">
        <v>82.49</v>
      </c>
      <c r="K618" s="203" t="s">
        <v>486</v>
      </c>
    </row>
    <row r="619" spans="1:11">
      <c r="A619" s="203">
        <v>17</v>
      </c>
      <c r="B619" s="203" t="s">
        <v>385</v>
      </c>
      <c r="C619" s="203" t="s">
        <v>1526</v>
      </c>
      <c r="D619" s="204">
        <v>86.271676299999996</v>
      </c>
      <c r="E619" s="203" t="s">
        <v>472</v>
      </c>
      <c r="F619" s="203" t="s">
        <v>1754</v>
      </c>
      <c r="G619" s="203" t="s">
        <v>484</v>
      </c>
      <c r="H619" s="204">
        <v>83.705656980000001</v>
      </c>
      <c r="I619" s="204">
        <v>88.837695600000004</v>
      </c>
      <c r="J619" s="204">
        <v>84.51</v>
      </c>
      <c r="K619" s="203" t="s">
        <v>485</v>
      </c>
    </row>
    <row r="620" spans="1:11">
      <c r="A620" s="203">
        <v>17</v>
      </c>
      <c r="B620" s="203" t="s">
        <v>386</v>
      </c>
      <c r="C620" s="203" t="s">
        <v>1526</v>
      </c>
      <c r="D620" s="204">
        <v>80.567375889999994</v>
      </c>
      <c r="E620" s="203" t="s">
        <v>472</v>
      </c>
      <c r="F620" s="203" t="s">
        <v>1754</v>
      </c>
      <c r="G620" s="203" t="s">
        <v>484</v>
      </c>
      <c r="H620" s="204">
        <v>77.644468360000005</v>
      </c>
      <c r="I620" s="204">
        <v>83.490283399999996</v>
      </c>
      <c r="J620" s="204">
        <v>81.34</v>
      </c>
      <c r="K620" s="203" t="s">
        <v>486</v>
      </c>
    </row>
    <row r="621" spans="1:11">
      <c r="A621" s="203">
        <v>17</v>
      </c>
      <c r="B621" s="203" t="s">
        <v>387</v>
      </c>
      <c r="C621" s="203" t="s">
        <v>1526</v>
      </c>
      <c r="D621" s="204">
        <v>82.841068919999998</v>
      </c>
      <c r="E621" s="203" t="s">
        <v>472</v>
      </c>
      <c r="F621" s="203" t="s">
        <v>1754</v>
      </c>
      <c r="G621" s="203" t="s">
        <v>484</v>
      </c>
      <c r="H621" s="204">
        <v>80.067781640000007</v>
      </c>
      <c r="I621" s="204">
        <v>85.614356200000003</v>
      </c>
      <c r="J621" s="204">
        <v>79.83</v>
      </c>
      <c r="K621" s="203" t="s">
        <v>485</v>
      </c>
    </row>
    <row r="622" spans="1:11">
      <c r="A622" s="203">
        <v>17</v>
      </c>
      <c r="B622" s="203" t="s">
        <v>388</v>
      </c>
      <c r="C622" s="203" t="s">
        <v>1526</v>
      </c>
      <c r="D622" s="204">
        <v>85.190409029999998</v>
      </c>
      <c r="E622" s="203" t="s">
        <v>472</v>
      </c>
      <c r="F622" s="203" t="s">
        <v>1754</v>
      </c>
      <c r="G622" s="203" t="s">
        <v>484</v>
      </c>
      <c r="H622" s="204">
        <v>82.573995859999997</v>
      </c>
      <c r="I622" s="204">
        <v>87.806822199999999</v>
      </c>
      <c r="J622" s="204">
        <v>82.42</v>
      </c>
      <c r="K622" s="203" t="s">
        <v>485</v>
      </c>
    </row>
    <row r="623" spans="1:11">
      <c r="A623" s="203">
        <v>17</v>
      </c>
      <c r="B623" s="203" t="s">
        <v>389</v>
      </c>
      <c r="C623" s="203" t="s">
        <v>1526</v>
      </c>
      <c r="D623" s="204">
        <v>83.094555869999994</v>
      </c>
      <c r="E623" s="203" t="s">
        <v>472</v>
      </c>
      <c r="F623" s="203" t="s">
        <v>1754</v>
      </c>
      <c r="G623" s="203" t="s">
        <v>484</v>
      </c>
      <c r="H623" s="204">
        <v>80.312029690000003</v>
      </c>
      <c r="I623" s="204">
        <v>85.877082099999996</v>
      </c>
      <c r="J623" s="204">
        <v>81.94</v>
      </c>
      <c r="K623" s="203" t="s">
        <v>485</v>
      </c>
    </row>
    <row r="624" spans="1:11">
      <c r="A624" s="203">
        <v>17</v>
      </c>
      <c r="B624" s="203" t="s">
        <v>390</v>
      </c>
      <c r="C624" s="203" t="s">
        <v>1526</v>
      </c>
      <c r="D624" s="204">
        <v>84.560906520000003</v>
      </c>
      <c r="E624" s="203" t="s">
        <v>472</v>
      </c>
      <c r="F624" s="203" t="s">
        <v>1754</v>
      </c>
      <c r="G624" s="203" t="s">
        <v>484</v>
      </c>
      <c r="H624" s="204">
        <v>81.893696419999998</v>
      </c>
      <c r="I624" s="204">
        <v>87.228116600000007</v>
      </c>
      <c r="J624" s="204">
        <v>86.02</v>
      </c>
      <c r="K624" s="203" t="s">
        <v>485</v>
      </c>
    </row>
    <row r="625" spans="1:11">
      <c r="A625" s="203">
        <v>17</v>
      </c>
      <c r="B625" s="203" t="s">
        <v>391</v>
      </c>
      <c r="C625" s="203" t="s">
        <v>1526</v>
      </c>
      <c r="D625" s="204" t="s">
        <v>1497</v>
      </c>
      <c r="E625" s="203" t="s">
        <v>472</v>
      </c>
      <c r="F625" s="203" t="s">
        <v>1754</v>
      </c>
      <c r="G625" s="203" t="s">
        <v>484</v>
      </c>
      <c r="H625" s="204" t="s">
        <v>1497</v>
      </c>
      <c r="I625" s="204" t="s">
        <v>1497</v>
      </c>
      <c r="J625" s="204" t="s">
        <v>1497</v>
      </c>
      <c r="K625" s="203" t="s">
        <v>1497</v>
      </c>
    </row>
    <row r="626" spans="1:11">
      <c r="A626" s="203">
        <v>17</v>
      </c>
      <c r="B626" s="203" t="s">
        <v>392</v>
      </c>
      <c r="C626" s="203" t="s">
        <v>1526</v>
      </c>
      <c r="D626" s="204">
        <v>83.613445380000002</v>
      </c>
      <c r="E626" s="203" t="s">
        <v>472</v>
      </c>
      <c r="F626" s="203" t="s">
        <v>1754</v>
      </c>
      <c r="G626" s="203" t="s">
        <v>484</v>
      </c>
      <c r="H626" s="204">
        <v>80.896423150000004</v>
      </c>
      <c r="I626" s="204">
        <v>86.330467600000006</v>
      </c>
      <c r="J626" s="204">
        <v>88.2</v>
      </c>
      <c r="K626" s="203" t="s">
        <v>485</v>
      </c>
    </row>
    <row r="627" spans="1:11">
      <c r="A627" s="203">
        <v>17</v>
      </c>
      <c r="B627" s="203" t="s">
        <v>393</v>
      </c>
      <c r="C627" s="203" t="s">
        <v>1526</v>
      </c>
      <c r="D627" s="204">
        <v>85.077567099999996</v>
      </c>
      <c r="E627" s="203" t="s">
        <v>472</v>
      </c>
      <c r="F627" s="203" t="s">
        <v>1754</v>
      </c>
      <c r="G627" s="203" t="s">
        <v>484</v>
      </c>
      <c r="H627" s="204">
        <v>83.981542250000004</v>
      </c>
      <c r="I627" s="204">
        <v>86.173591999999999</v>
      </c>
      <c r="J627" s="204">
        <v>81.900000000000006</v>
      </c>
      <c r="K627" s="203" t="s">
        <v>485</v>
      </c>
    </row>
    <row r="628" spans="1:11">
      <c r="A628" s="203">
        <v>17</v>
      </c>
      <c r="B628" s="203" t="s">
        <v>394</v>
      </c>
      <c r="C628" s="203" t="s">
        <v>1526</v>
      </c>
      <c r="D628" s="204">
        <v>86.8630201</v>
      </c>
      <c r="E628" s="203" t="s">
        <v>472</v>
      </c>
      <c r="F628" s="203" t="s">
        <v>1754</v>
      </c>
      <c r="G628" s="203" t="s">
        <v>484</v>
      </c>
      <c r="H628" s="204">
        <v>85.431104399999995</v>
      </c>
      <c r="I628" s="204">
        <v>88.294935800000005</v>
      </c>
      <c r="J628" s="204">
        <v>85.71</v>
      </c>
      <c r="K628" s="203" t="s">
        <v>486</v>
      </c>
    </row>
    <row r="629" spans="1:11">
      <c r="A629" s="203">
        <v>17</v>
      </c>
      <c r="B629" s="203" t="s">
        <v>395</v>
      </c>
      <c r="C629" s="203" t="s">
        <v>1526</v>
      </c>
      <c r="D629" s="204">
        <v>83.490360920000001</v>
      </c>
      <c r="E629" s="203" t="s">
        <v>472</v>
      </c>
      <c r="F629" s="203" t="s">
        <v>1754</v>
      </c>
      <c r="G629" s="203" t="s">
        <v>484</v>
      </c>
      <c r="H629" s="204">
        <v>82.61420493</v>
      </c>
      <c r="I629" s="204">
        <v>84.366516899999993</v>
      </c>
      <c r="J629" s="204">
        <v>82.18</v>
      </c>
      <c r="K629" s="203" t="s">
        <v>486</v>
      </c>
    </row>
    <row r="630" spans="1:11">
      <c r="A630" s="203">
        <v>17</v>
      </c>
      <c r="B630" s="203" t="s">
        <v>396</v>
      </c>
      <c r="C630" s="203" t="s">
        <v>1526</v>
      </c>
      <c r="D630" s="204">
        <v>86.134453780000001</v>
      </c>
      <c r="E630" s="203" t="s">
        <v>472</v>
      </c>
      <c r="F630" s="203" t="s">
        <v>1754</v>
      </c>
      <c r="G630" s="203" t="s">
        <v>484</v>
      </c>
      <c r="H630" s="204">
        <v>83.597758799999994</v>
      </c>
      <c r="I630" s="204">
        <v>88.671148799999997</v>
      </c>
      <c r="J630" s="204">
        <v>81.010000000000005</v>
      </c>
      <c r="K630" s="203" t="s">
        <v>486</v>
      </c>
    </row>
    <row r="631" spans="1:11">
      <c r="A631" s="203">
        <v>17</v>
      </c>
      <c r="B631" s="203" t="s">
        <v>397</v>
      </c>
      <c r="C631" s="203" t="s">
        <v>1526</v>
      </c>
      <c r="D631" s="204">
        <v>84.895104900000007</v>
      </c>
      <c r="E631" s="203" t="s">
        <v>472</v>
      </c>
      <c r="F631" s="203" t="s">
        <v>1754</v>
      </c>
      <c r="G631" s="203" t="s">
        <v>484</v>
      </c>
      <c r="H631" s="204">
        <v>82.268425019999995</v>
      </c>
      <c r="I631" s="204">
        <v>87.521784800000006</v>
      </c>
      <c r="J631" s="204">
        <v>84.42</v>
      </c>
      <c r="K631" s="203" t="s">
        <v>486</v>
      </c>
    </row>
    <row r="632" spans="1:11">
      <c r="A632" s="203">
        <v>17</v>
      </c>
      <c r="B632" s="203" t="s">
        <v>398</v>
      </c>
      <c r="C632" s="203" t="s">
        <v>1526</v>
      </c>
      <c r="D632" s="204">
        <v>82.8125</v>
      </c>
      <c r="E632" s="203" t="s">
        <v>472</v>
      </c>
      <c r="F632" s="203" t="s">
        <v>1754</v>
      </c>
      <c r="G632" s="203" t="s">
        <v>484</v>
      </c>
      <c r="H632" s="204">
        <v>80.023601479999996</v>
      </c>
      <c r="I632" s="204">
        <v>85.601398500000002</v>
      </c>
      <c r="J632" s="204">
        <v>82.16</v>
      </c>
      <c r="K632" s="203" t="s">
        <v>485</v>
      </c>
    </row>
    <row r="633" spans="1:11">
      <c r="A633" s="203">
        <v>17</v>
      </c>
      <c r="B633" s="203" t="s">
        <v>399</v>
      </c>
      <c r="C633" s="203" t="s">
        <v>1526</v>
      </c>
      <c r="D633" s="204">
        <v>82.714285709999999</v>
      </c>
      <c r="E633" s="203" t="s">
        <v>472</v>
      </c>
      <c r="F633" s="203" t="s">
        <v>1754</v>
      </c>
      <c r="G633" s="203" t="s">
        <v>484</v>
      </c>
      <c r="H633" s="204">
        <v>79.911102970000002</v>
      </c>
      <c r="I633" s="204">
        <v>85.517468500000007</v>
      </c>
      <c r="J633" s="204">
        <v>82.18</v>
      </c>
      <c r="K633" s="203" t="s">
        <v>486</v>
      </c>
    </row>
    <row r="634" spans="1:11">
      <c r="A634" s="203">
        <v>17</v>
      </c>
      <c r="B634" s="203" t="s">
        <v>400</v>
      </c>
      <c r="C634" s="203" t="s">
        <v>1526</v>
      </c>
      <c r="D634" s="204">
        <v>81.239669419999998</v>
      </c>
      <c r="E634" s="203" t="s">
        <v>472</v>
      </c>
      <c r="F634" s="203" t="s">
        <v>1754</v>
      </c>
      <c r="G634" s="203" t="s">
        <v>484</v>
      </c>
      <c r="H634" s="204">
        <v>79.039038360000006</v>
      </c>
      <c r="I634" s="204">
        <v>83.440300500000006</v>
      </c>
      <c r="J634" s="204">
        <v>81.33</v>
      </c>
      <c r="K634" s="203" t="s">
        <v>485</v>
      </c>
    </row>
    <row r="635" spans="1:11">
      <c r="A635" s="203">
        <v>17</v>
      </c>
      <c r="B635" s="203" t="s">
        <v>401</v>
      </c>
      <c r="C635" s="203" t="s">
        <v>1526</v>
      </c>
      <c r="D635" s="204">
        <v>83.356643360000007</v>
      </c>
      <c r="E635" s="203" t="s">
        <v>472</v>
      </c>
      <c r="F635" s="203" t="s">
        <v>1754</v>
      </c>
      <c r="G635" s="203" t="s">
        <v>484</v>
      </c>
      <c r="H635" s="204">
        <v>80.624537419999996</v>
      </c>
      <c r="I635" s="204">
        <v>86.088749300000003</v>
      </c>
      <c r="J635" s="204">
        <v>80.95</v>
      </c>
      <c r="K635" s="203" t="s">
        <v>486</v>
      </c>
    </row>
    <row r="636" spans="1:11">
      <c r="A636" s="203">
        <v>17</v>
      </c>
      <c r="B636" s="203" t="s">
        <v>402</v>
      </c>
      <c r="C636" s="203" t="s">
        <v>1526</v>
      </c>
      <c r="D636" s="204">
        <v>82.844574780000002</v>
      </c>
      <c r="E636" s="203" t="s">
        <v>472</v>
      </c>
      <c r="F636" s="203" t="s">
        <v>1754</v>
      </c>
      <c r="G636" s="203" t="s">
        <v>484</v>
      </c>
      <c r="H636" s="204">
        <v>80.01308306</v>
      </c>
      <c r="I636" s="204">
        <v>85.676066500000005</v>
      </c>
      <c r="J636" s="204">
        <v>83.33</v>
      </c>
      <c r="K636" s="203" t="s">
        <v>486</v>
      </c>
    </row>
    <row r="637" spans="1:11">
      <c r="A637" s="203">
        <v>17</v>
      </c>
      <c r="B637" s="203" t="s">
        <v>403</v>
      </c>
      <c r="C637" s="203" t="s">
        <v>1526</v>
      </c>
      <c r="D637" s="204">
        <v>88.517441860000005</v>
      </c>
      <c r="E637" s="203" t="s">
        <v>472</v>
      </c>
      <c r="F637" s="203" t="s">
        <v>1754</v>
      </c>
      <c r="G637" s="203" t="s">
        <v>484</v>
      </c>
      <c r="H637" s="204">
        <v>86.133413289999993</v>
      </c>
      <c r="I637" s="204">
        <v>90.901470399999994</v>
      </c>
      <c r="J637" s="204">
        <v>84.39</v>
      </c>
      <c r="K637" s="203" t="s">
        <v>485</v>
      </c>
    </row>
    <row r="638" spans="1:11">
      <c r="A638" s="203">
        <v>17</v>
      </c>
      <c r="B638" s="203" t="s">
        <v>404</v>
      </c>
      <c r="C638" s="203" t="s">
        <v>1526</v>
      </c>
      <c r="D638" s="204">
        <v>83.345145290000005</v>
      </c>
      <c r="E638" s="203" t="s">
        <v>472</v>
      </c>
      <c r="F638" s="203" t="s">
        <v>1754</v>
      </c>
      <c r="G638" s="203" t="s">
        <v>484</v>
      </c>
      <c r="H638" s="204">
        <v>81.400425229999996</v>
      </c>
      <c r="I638" s="204">
        <v>85.289865300000002</v>
      </c>
      <c r="J638" s="204">
        <v>82.57</v>
      </c>
      <c r="K638" s="203" t="s">
        <v>486</v>
      </c>
    </row>
    <row r="639" spans="1:11">
      <c r="A639" s="203">
        <v>17</v>
      </c>
      <c r="B639" s="203" t="s">
        <v>405</v>
      </c>
      <c r="C639" s="203" t="s">
        <v>1526</v>
      </c>
      <c r="D639" s="204">
        <v>84.06483394</v>
      </c>
      <c r="E639" s="203" t="s">
        <v>472</v>
      </c>
      <c r="F639" s="203" t="s">
        <v>1754</v>
      </c>
      <c r="G639" s="203" t="s">
        <v>484</v>
      </c>
      <c r="H639" s="204">
        <v>83.660412120000004</v>
      </c>
      <c r="I639" s="204">
        <v>84.469255799999999</v>
      </c>
      <c r="J639" s="204">
        <v>82.58</v>
      </c>
      <c r="K639" s="203" t="s">
        <v>486</v>
      </c>
    </row>
    <row r="640" spans="1:11">
      <c r="A640" s="203">
        <v>18</v>
      </c>
      <c r="B640" s="203" t="s">
        <v>384</v>
      </c>
      <c r="C640" s="203" t="s">
        <v>1550</v>
      </c>
      <c r="D640" s="204">
        <v>86.286731970000005</v>
      </c>
      <c r="E640" s="203" t="s">
        <v>472</v>
      </c>
      <c r="F640" s="203" t="s">
        <v>1754</v>
      </c>
      <c r="G640" s="203" t="s">
        <v>484</v>
      </c>
      <c r="H640" s="204">
        <v>84.273924960000002</v>
      </c>
      <c r="I640" s="204">
        <v>88.299538999999996</v>
      </c>
      <c r="J640" s="204">
        <v>76.23</v>
      </c>
      <c r="K640" s="203" t="s">
        <v>485</v>
      </c>
    </row>
    <row r="641" spans="1:11">
      <c r="A641" s="203">
        <v>18</v>
      </c>
      <c r="B641" s="203" t="s">
        <v>385</v>
      </c>
      <c r="C641" s="203" t="s">
        <v>1550</v>
      </c>
      <c r="D641" s="204">
        <v>80.147058819999998</v>
      </c>
      <c r="E641" s="203" t="s">
        <v>472</v>
      </c>
      <c r="F641" s="203" t="s">
        <v>1754</v>
      </c>
      <c r="G641" s="203" t="s">
        <v>484</v>
      </c>
      <c r="H641" s="204">
        <v>73.418138130000003</v>
      </c>
      <c r="I641" s="204">
        <v>86.8759795</v>
      </c>
      <c r="J641" s="204">
        <v>77.239999999999995</v>
      </c>
      <c r="K641" s="203" t="s">
        <v>486</v>
      </c>
    </row>
    <row r="642" spans="1:11">
      <c r="A642" s="203">
        <v>18</v>
      </c>
      <c r="B642" s="203" t="s">
        <v>386</v>
      </c>
      <c r="C642" s="203" t="s">
        <v>1550</v>
      </c>
      <c r="D642" s="204">
        <v>75.796178339999997</v>
      </c>
      <c r="E642" s="203" t="s">
        <v>472</v>
      </c>
      <c r="F642" s="203" t="s">
        <v>1754</v>
      </c>
      <c r="G642" s="203" t="s">
        <v>484</v>
      </c>
      <c r="H642" s="204">
        <v>69.074783650000001</v>
      </c>
      <c r="I642" s="204">
        <v>82.517572999999999</v>
      </c>
      <c r="J642" s="204">
        <v>75.52</v>
      </c>
      <c r="K642" s="203" t="s">
        <v>485</v>
      </c>
    </row>
    <row r="643" spans="1:11">
      <c r="A643" s="203">
        <v>18</v>
      </c>
      <c r="B643" s="203" t="s">
        <v>387</v>
      </c>
      <c r="C643" s="203" t="s">
        <v>1550</v>
      </c>
      <c r="D643" s="204">
        <v>79.452054790000005</v>
      </c>
      <c r="E643" s="203" t="s">
        <v>472</v>
      </c>
      <c r="F643" s="203" t="s">
        <v>1754</v>
      </c>
      <c r="G643" s="203" t="s">
        <v>484</v>
      </c>
      <c r="H643" s="204">
        <v>72.875342610000004</v>
      </c>
      <c r="I643" s="204">
        <v>86.028767000000002</v>
      </c>
      <c r="J643" s="204">
        <v>72.260000000000005</v>
      </c>
      <c r="K643" s="203" t="s">
        <v>485</v>
      </c>
    </row>
    <row r="644" spans="1:11">
      <c r="A644" s="203">
        <v>18</v>
      </c>
      <c r="B644" s="203" t="s">
        <v>388</v>
      </c>
      <c r="C644" s="203" t="s">
        <v>1550</v>
      </c>
      <c r="D644" s="204">
        <v>85.826771649999998</v>
      </c>
      <c r="E644" s="203" t="s">
        <v>472</v>
      </c>
      <c r="F644" s="203" t="s">
        <v>1754</v>
      </c>
      <c r="G644" s="203" t="s">
        <v>484</v>
      </c>
      <c r="H644" s="204">
        <v>79.736781660000005</v>
      </c>
      <c r="I644" s="204">
        <v>91.916761699999995</v>
      </c>
      <c r="J644" s="204">
        <v>80.92</v>
      </c>
      <c r="K644" s="203" t="s">
        <v>485</v>
      </c>
    </row>
    <row r="645" spans="1:11">
      <c r="A645" s="203">
        <v>18</v>
      </c>
      <c r="B645" s="203" t="s">
        <v>389</v>
      </c>
      <c r="C645" s="203" t="s">
        <v>1550</v>
      </c>
      <c r="D645" s="204">
        <v>83.45323741</v>
      </c>
      <c r="E645" s="203" t="s">
        <v>472</v>
      </c>
      <c r="F645" s="203" t="s">
        <v>1754</v>
      </c>
      <c r="G645" s="203" t="s">
        <v>484</v>
      </c>
      <c r="H645" s="204">
        <v>77.25319528</v>
      </c>
      <c r="I645" s="204">
        <v>89.653279499999996</v>
      </c>
      <c r="J645" s="204">
        <v>75.66</v>
      </c>
      <c r="K645" s="203" t="s">
        <v>485</v>
      </c>
    </row>
    <row r="646" spans="1:11">
      <c r="A646" s="203">
        <v>18</v>
      </c>
      <c r="B646" s="203" t="s">
        <v>390</v>
      </c>
      <c r="C646" s="203" t="s">
        <v>1550</v>
      </c>
      <c r="D646" s="204">
        <v>86.792452830000002</v>
      </c>
      <c r="E646" s="203" t="s">
        <v>472</v>
      </c>
      <c r="F646" s="203" t="s">
        <v>1754</v>
      </c>
      <c r="G646" s="203" t="s">
        <v>484</v>
      </c>
      <c r="H646" s="204">
        <v>81.513113290000007</v>
      </c>
      <c r="I646" s="204">
        <v>92.071792400000007</v>
      </c>
      <c r="J646" s="204">
        <v>87.02</v>
      </c>
      <c r="K646" s="203" t="s">
        <v>486</v>
      </c>
    </row>
    <row r="647" spans="1:11">
      <c r="A647" s="203">
        <v>18</v>
      </c>
      <c r="B647" s="203" t="s">
        <v>391</v>
      </c>
      <c r="C647" s="203" t="s">
        <v>1550</v>
      </c>
      <c r="D647" s="204" t="s">
        <v>1497</v>
      </c>
      <c r="E647" s="203" t="s">
        <v>472</v>
      </c>
      <c r="F647" s="203" t="s">
        <v>1754</v>
      </c>
      <c r="G647" s="203" t="s">
        <v>484</v>
      </c>
      <c r="H647" s="204" t="s">
        <v>1497</v>
      </c>
      <c r="I647" s="204" t="s">
        <v>1497</v>
      </c>
      <c r="J647" s="204" t="s">
        <v>1497</v>
      </c>
      <c r="K647" s="203" t="s">
        <v>1497</v>
      </c>
    </row>
    <row r="648" spans="1:11">
      <c r="A648" s="203">
        <v>18</v>
      </c>
      <c r="B648" s="203" t="s">
        <v>392</v>
      </c>
      <c r="C648" s="203" t="s">
        <v>1550</v>
      </c>
      <c r="D648" s="204">
        <v>81.355932199999998</v>
      </c>
      <c r="E648" s="203" t="s">
        <v>472</v>
      </c>
      <c r="F648" s="203" t="s">
        <v>1754</v>
      </c>
      <c r="G648" s="203" t="s">
        <v>484</v>
      </c>
      <c r="H648" s="204">
        <v>75.602000709999999</v>
      </c>
      <c r="I648" s="204">
        <v>87.109863700000005</v>
      </c>
      <c r="J648" s="204">
        <v>82.01</v>
      </c>
      <c r="K648" s="203" t="s">
        <v>485</v>
      </c>
    </row>
    <row r="649" spans="1:11">
      <c r="A649" s="203">
        <v>18</v>
      </c>
      <c r="B649" s="203" t="s">
        <v>393</v>
      </c>
      <c r="C649" s="203" t="s">
        <v>1550</v>
      </c>
      <c r="D649" s="204">
        <v>83.308931189999996</v>
      </c>
      <c r="E649" s="203" t="s">
        <v>472</v>
      </c>
      <c r="F649" s="203" t="s">
        <v>1754</v>
      </c>
      <c r="G649" s="203" t="s">
        <v>484</v>
      </c>
      <c r="H649" s="204">
        <v>80.510260880000004</v>
      </c>
      <c r="I649" s="204">
        <v>86.107601500000001</v>
      </c>
      <c r="J649" s="204">
        <v>75.33</v>
      </c>
      <c r="K649" s="203" t="s">
        <v>486</v>
      </c>
    </row>
    <row r="650" spans="1:11">
      <c r="A650" s="203">
        <v>18</v>
      </c>
      <c r="B650" s="203" t="s">
        <v>394</v>
      </c>
      <c r="C650" s="203" t="s">
        <v>1550</v>
      </c>
      <c r="D650" s="204">
        <v>92.1182266</v>
      </c>
      <c r="E650" s="203" t="s">
        <v>472</v>
      </c>
      <c r="F650" s="203" t="s">
        <v>1754</v>
      </c>
      <c r="G650" s="203" t="s">
        <v>484</v>
      </c>
      <c r="H650" s="204">
        <v>89.493927589999998</v>
      </c>
      <c r="I650" s="204">
        <v>94.742525599999993</v>
      </c>
      <c r="J650" s="204">
        <v>85.07</v>
      </c>
      <c r="K650" s="203" t="s">
        <v>486</v>
      </c>
    </row>
    <row r="651" spans="1:11">
      <c r="A651" s="203">
        <v>18</v>
      </c>
      <c r="B651" s="203" t="s">
        <v>395</v>
      </c>
      <c r="C651" s="203" t="s">
        <v>1550</v>
      </c>
      <c r="D651" s="204">
        <v>85.949764520000002</v>
      </c>
      <c r="E651" s="203" t="s">
        <v>472</v>
      </c>
      <c r="F651" s="203" t="s">
        <v>1754</v>
      </c>
      <c r="G651" s="203" t="s">
        <v>484</v>
      </c>
      <c r="H651" s="204">
        <v>84.040764129999999</v>
      </c>
      <c r="I651" s="204">
        <v>87.858764899999997</v>
      </c>
      <c r="J651" s="204">
        <v>78.03</v>
      </c>
      <c r="K651" s="203" t="s">
        <v>486</v>
      </c>
    </row>
    <row r="652" spans="1:11">
      <c r="A652" s="203">
        <v>18</v>
      </c>
      <c r="B652" s="203" t="s">
        <v>396</v>
      </c>
      <c r="C652" s="203" t="s">
        <v>1550</v>
      </c>
      <c r="D652" s="204">
        <v>87.5</v>
      </c>
      <c r="E652" s="203" t="s">
        <v>472</v>
      </c>
      <c r="F652" s="203" t="s">
        <v>1754</v>
      </c>
      <c r="G652" s="203" t="s">
        <v>484</v>
      </c>
      <c r="H652" s="204">
        <v>81.921104580000005</v>
      </c>
      <c r="I652" s="204">
        <v>93.078895399999993</v>
      </c>
      <c r="J652" s="204">
        <v>85.63</v>
      </c>
      <c r="K652" s="203" t="s">
        <v>485</v>
      </c>
    </row>
    <row r="653" spans="1:11">
      <c r="A653" s="203">
        <v>18</v>
      </c>
      <c r="B653" s="203" t="s">
        <v>397</v>
      </c>
      <c r="C653" s="203" t="s">
        <v>1550</v>
      </c>
      <c r="D653" s="204">
        <v>77.777777779999994</v>
      </c>
      <c r="E653" s="203" t="s">
        <v>472</v>
      </c>
      <c r="F653" s="203" t="s">
        <v>1754</v>
      </c>
      <c r="G653" s="203" t="s">
        <v>484</v>
      </c>
      <c r="H653" s="204">
        <v>70.738547370000006</v>
      </c>
      <c r="I653" s="204">
        <v>84.817008200000004</v>
      </c>
      <c r="J653" s="204">
        <v>74.45</v>
      </c>
      <c r="K653" s="203" t="s">
        <v>486</v>
      </c>
    </row>
    <row r="654" spans="1:11">
      <c r="A654" s="203">
        <v>18</v>
      </c>
      <c r="B654" s="203" t="s">
        <v>398</v>
      </c>
      <c r="C654" s="203" t="s">
        <v>1550</v>
      </c>
      <c r="D654" s="204">
        <v>83.615819209999998</v>
      </c>
      <c r="E654" s="203" t="s">
        <v>472</v>
      </c>
      <c r="F654" s="203" t="s">
        <v>1754</v>
      </c>
      <c r="G654" s="203" t="s">
        <v>484</v>
      </c>
      <c r="H654" s="204">
        <v>78.147468910000001</v>
      </c>
      <c r="I654" s="204">
        <v>89.084169500000002</v>
      </c>
      <c r="J654" s="204">
        <v>80.5</v>
      </c>
      <c r="K654" s="203" t="s">
        <v>486</v>
      </c>
    </row>
    <row r="655" spans="1:11">
      <c r="A655" s="203">
        <v>18</v>
      </c>
      <c r="B655" s="203" t="s">
        <v>399</v>
      </c>
      <c r="C655" s="203" t="s">
        <v>1550</v>
      </c>
      <c r="D655" s="204">
        <v>85.185185189999999</v>
      </c>
      <c r="E655" s="203" t="s">
        <v>472</v>
      </c>
      <c r="F655" s="203" t="s">
        <v>1754</v>
      </c>
      <c r="G655" s="203" t="s">
        <v>484</v>
      </c>
      <c r="H655" s="204">
        <v>79.697700979999993</v>
      </c>
      <c r="I655" s="204">
        <v>90.672669400000004</v>
      </c>
      <c r="J655" s="204">
        <v>73.2</v>
      </c>
      <c r="K655" s="203" t="s">
        <v>485</v>
      </c>
    </row>
    <row r="656" spans="1:11">
      <c r="A656" s="203">
        <v>18</v>
      </c>
      <c r="B656" s="203" t="s">
        <v>400</v>
      </c>
      <c r="C656" s="203" t="s">
        <v>1550</v>
      </c>
      <c r="D656" s="204">
        <v>83.710407239999995</v>
      </c>
      <c r="E656" s="203" t="s">
        <v>472</v>
      </c>
      <c r="F656" s="203" t="s">
        <v>1754</v>
      </c>
      <c r="G656" s="203" t="s">
        <v>484</v>
      </c>
      <c r="H656" s="204">
        <v>78.83074714</v>
      </c>
      <c r="I656" s="204">
        <v>88.590067300000001</v>
      </c>
      <c r="J656" s="204">
        <v>78.08</v>
      </c>
      <c r="K656" s="203" t="s">
        <v>486</v>
      </c>
    </row>
    <row r="657" spans="1:11">
      <c r="A657" s="203">
        <v>18</v>
      </c>
      <c r="B657" s="203" t="s">
        <v>401</v>
      </c>
      <c r="C657" s="203" t="s">
        <v>1550</v>
      </c>
      <c r="D657" s="204">
        <v>87.804878049999999</v>
      </c>
      <c r="E657" s="203" t="s">
        <v>472</v>
      </c>
      <c r="F657" s="203" t="s">
        <v>1754</v>
      </c>
      <c r="G657" s="203" t="s">
        <v>484</v>
      </c>
      <c r="H657" s="204">
        <v>82.781282520000005</v>
      </c>
      <c r="I657" s="204">
        <v>92.828473599999995</v>
      </c>
      <c r="J657" s="204">
        <v>74.69</v>
      </c>
      <c r="K657" s="203" t="s">
        <v>486</v>
      </c>
    </row>
    <row r="658" spans="1:11">
      <c r="A658" s="203">
        <v>18</v>
      </c>
      <c r="B658" s="203" t="s">
        <v>402</v>
      </c>
      <c r="C658" s="203" t="s">
        <v>1550</v>
      </c>
      <c r="D658" s="204">
        <v>82.758620690000001</v>
      </c>
      <c r="E658" s="203" t="s">
        <v>472</v>
      </c>
      <c r="F658" s="203" t="s">
        <v>1754</v>
      </c>
      <c r="G658" s="203" t="s">
        <v>484</v>
      </c>
      <c r="H658" s="204">
        <v>76.588872339999995</v>
      </c>
      <c r="I658" s="204">
        <v>88.928369000000004</v>
      </c>
      <c r="J658" s="204">
        <v>73.150000000000006</v>
      </c>
      <c r="K658" s="203" t="s">
        <v>486</v>
      </c>
    </row>
    <row r="659" spans="1:11">
      <c r="A659" s="203">
        <v>18</v>
      </c>
      <c r="B659" s="203" t="s">
        <v>403</v>
      </c>
      <c r="C659" s="203" t="s">
        <v>1550</v>
      </c>
      <c r="D659" s="204">
        <v>86.309523810000002</v>
      </c>
      <c r="E659" s="203" t="s">
        <v>472</v>
      </c>
      <c r="F659" s="203" t="s">
        <v>1754</v>
      </c>
      <c r="G659" s="203" t="s">
        <v>484</v>
      </c>
      <c r="H659" s="204">
        <v>81.095938630000006</v>
      </c>
      <c r="I659" s="204">
        <v>91.523109000000005</v>
      </c>
      <c r="J659" s="204">
        <v>80.34</v>
      </c>
      <c r="K659" s="203" t="s">
        <v>485</v>
      </c>
    </row>
    <row r="660" spans="1:11">
      <c r="A660" s="203">
        <v>18</v>
      </c>
      <c r="B660" s="203" t="s">
        <v>404</v>
      </c>
      <c r="C660" s="203" t="s">
        <v>1550</v>
      </c>
      <c r="D660" s="204">
        <v>81.36882129</v>
      </c>
      <c r="E660" s="203" t="s">
        <v>472</v>
      </c>
      <c r="F660" s="203" t="s">
        <v>1754</v>
      </c>
      <c r="G660" s="203" t="s">
        <v>484</v>
      </c>
      <c r="H660" s="204">
        <v>76.654115430000004</v>
      </c>
      <c r="I660" s="204">
        <v>86.083527200000006</v>
      </c>
      <c r="J660" s="204">
        <v>79.84</v>
      </c>
      <c r="K660" s="203" t="s">
        <v>485</v>
      </c>
    </row>
    <row r="661" spans="1:11">
      <c r="A661" s="203">
        <v>18</v>
      </c>
      <c r="B661" s="203" t="s">
        <v>405</v>
      </c>
      <c r="C661" s="203" t="s">
        <v>1550</v>
      </c>
      <c r="D661" s="204">
        <v>84.880288620000002</v>
      </c>
      <c r="E661" s="203" t="s">
        <v>472</v>
      </c>
      <c r="F661" s="203" t="s">
        <v>1754</v>
      </c>
      <c r="G661" s="203" t="s">
        <v>484</v>
      </c>
      <c r="H661" s="204">
        <v>83.981053729999999</v>
      </c>
      <c r="I661" s="204">
        <v>85.779523499999996</v>
      </c>
      <c r="J661" s="204">
        <v>77.72</v>
      </c>
      <c r="K661" s="203" t="s">
        <v>485</v>
      </c>
    </row>
    <row r="662" spans="1:11">
      <c r="A662" s="203">
        <v>19</v>
      </c>
      <c r="B662" s="203" t="s">
        <v>384</v>
      </c>
      <c r="C662" s="203" t="s">
        <v>1608</v>
      </c>
      <c r="D662" s="204">
        <v>62.687179489999998</v>
      </c>
      <c r="E662" s="203" t="s">
        <v>472</v>
      </c>
      <c r="F662" s="203" t="s">
        <v>1754</v>
      </c>
      <c r="G662" s="203" t="s">
        <v>484</v>
      </c>
      <c r="H662" s="204">
        <v>61.32939228</v>
      </c>
      <c r="I662" s="204">
        <v>64.044966700000003</v>
      </c>
      <c r="J662" s="204" t="s">
        <v>1497</v>
      </c>
      <c r="K662" s="203" t="s">
        <v>1497</v>
      </c>
    </row>
    <row r="663" spans="1:11">
      <c r="A663" s="203">
        <v>19</v>
      </c>
      <c r="B663" s="203" t="s">
        <v>385</v>
      </c>
      <c r="C663" s="203" t="s">
        <v>1608</v>
      </c>
      <c r="D663" s="204">
        <v>50.501672239999998</v>
      </c>
      <c r="E663" s="203" t="s">
        <v>472</v>
      </c>
      <c r="F663" s="203" t="s">
        <v>1754</v>
      </c>
      <c r="G663" s="203" t="s">
        <v>484</v>
      </c>
      <c r="H663" s="204">
        <v>46.491001140000002</v>
      </c>
      <c r="I663" s="204">
        <v>54.512343299999998</v>
      </c>
      <c r="J663" s="204" t="s">
        <v>1497</v>
      </c>
      <c r="K663" s="203" t="s">
        <v>1497</v>
      </c>
    </row>
    <row r="664" spans="1:11">
      <c r="A664" s="203">
        <v>19</v>
      </c>
      <c r="B664" s="203" t="s">
        <v>386</v>
      </c>
      <c r="C664" s="203" t="s">
        <v>1608</v>
      </c>
      <c r="D664" s="204">
        <v>58.757961780000002</v>
      </c>
      <c r="E664" s="203" t="s">
        <v>472</v>
      </c>
      <c r="F664" s="203" t="s">
        <v>1754</v>
      </c>
      <c r="G664" s="203" t="s">
        <v>484</v>
      </c>
      <c r="H664" s="204">
        <v>54.904724780000002</v>
      </c>
      <c r="I664" s="204">
        <v>62.611198799999997</v>
      </c>
      <c r="J664" s="204" t="s">
        <v>1497</v>
      </c>
      <c r="K664" s="203" t="s">
        <v>1497</v>
      </c>
    </row>
    <row r="665" spans="1:11">
      <c r="A665" s="203">
        <v>19</v>
      </c>
      <c r="B665" s="203" t="s">
        <v>387</v>
      </c>
      <c r="C665" s="203" t="s">
        <v>1608</v>
      </c>
      <c r="D665" s="204">
        <v>66.185897440000005</v>
      </c>
      <c r="E665" s="203" t="s">
        <v>472</v>
      </c>
      <c r="F665" s="203" t="s">
        <v>1754</v>
      </c>
      <c r="G665" s="203" t="s">
        <v>484</v>
      </c>
      <c r="H665" s="204">
        <v>62.471026649999999</v>
      </c>
      <c r="I665" s="204">
        <v>69.900768200000002</v>
      </c>
      <c r="J665" s="204" t="s">
        <v>1497</v>
      </c>
      <c r="K665" s="203" t="s">
        <v>1497</v>
      </c>
    </row>
    <row r="666" spans="1:11">
      <c r="A666" s="203">
        <v>19</v>
      </c>
      <c r="B666" s="203" t="s">
        <v>388</v>
      </c>
      <c r="C666" s="203" t="s">
        <v>1608</v>
      </c>
      <c r="D666" s="204">
        <v>55.718954250000003</v>
      </c>
      <c r="E666" s="203" t="s">
        <v>472</v>
      </c>
      <c r="F666" s="203" t="s">
        <v>1754</v>
      </c>
      <c r="G666" s="203" t="s">
        <v>484</v>
      </c>
      <c r="H666" s="204">
        <v>51.780317949999997</v>
      </c>
      <c r="I666" s="204">
        <v>59.657590499999998</v>
      </c>
      <c r="J666" s="204" t="s">
        <v>1497</v>
      </c>
      <c r="K666" s="203" t="s">
        <v>1497</v>
      </c>
    </row>
    <row r="667" spans="1:11">
      <c r="A667" s="203">
        <v>19</v>
      </c>
      <c r="B667" s="203" t="s">
        <v>389</v>
      </c>
      <c r="C667" s="203" t="s">
        <v>1608</v>
      </c>
      <c r="D667" s="204">
        <v>59.284497440000003</v>
      </c>
      <c r="E667" s="203" t="s">
        <v>472</v>
      </c>
      <c r="F667" s="203" t="s">
        <v>1754</v>
      </c>
      <c r="G667" s="203" t="s">
        <v>484</v>
      </c>
      <c r="H667" s="204">
        <v>55.306561969999997</v>
      </c>
      <c r="I667" s="204">
        <v>63.2624329</v>
      </c>
      <c r="J667" s="204" t="s">
        <v>1497</v>
      </c>
      <c r="K667" s="203" t="s">
        <v>1497</v>
      </c>
    </row>
    <row r="668" spans="1:11">
      <c r="A668" s="203">
        <v>19</v>
      </c>
      <c r="B668" s="203" t="s">
        <v>390</v>
      </c>
      <c r="C668" s="203" t="s">
        <v>1608</v>
      </c>
      <c r="D668" s="204">
        <v>67.164179099999998</v>
      </c>
      <c r="E668" s="203" t="s">
        <v>472</v>
      </c>
      <c r="F668" s="203" t="s">
        <v>1754</v>
      </c>
      <c r="G668" s="203" t="s">
        <v>484</v>
      </c>
      <c r="H668" s="204">
        <v>63.605524760000002</v>
      </c>
      <c r="I668" s="204">
        <v>70.722833499999993</v>
      </c>
      <c r="J668" s="204" t="s">
        <v>1497</v>
      </c>
      <c r="K668" s="203" t="s">
        <v>1497</v>
      </c>
    </row>
    <row r="669" spans="1:11">
      <c r="A669" s="203">
        <v>19</v>
      </c>
      <c r="B669" s="203" t="s">
        <v>391</v>
      </c>
      <c r="C669" s="203" t="s">
        <v>1608</v>
      </c>
      <c r="D669" s="204" t="s">
        <v>1497</v>
      </c>
      <c r="E669" s="203" t="s">
        <v>472</v>
      </c>
      <c r="F669" s="203" t="s">
        <v>1754</v>
      </c>
      <c r="G669" s="203" t="s">
        <v>484</v>
      </c>
      <c r="H669" s="204" t="s">
        <v>1497</v>
      </c>
      <c r="I669" s="204" t="s">
        <v>1497</v>
      </c>
      <c r="J669" s="204" t="s">
        <v>1497</v>
      </c>
      <c r="K669" s="203" t="s">
        <v>1497</v>
      </c>
    </row>
    <row r="670" spans="1:11">
      <c r="A670" s="203">
        <v>19</v>
      </c>
      <c r="B670" s="203" t="s">
        <v>392</v>
      </c>
      <c r="C670" s="203" t="s">
        <v>1608</v>
      </c>
      <c r="D670" s="204">
        <v>66.356589150000005</v>
      </c>
      <c r="E670" s="203" t="s">
        <v>472</v>
      </c>
      <c r="F670" s="203" t="s">
        <v>1754</v>
      </c>
      <c r="G670" s="203" t="s">
        <v>484</v>
      </c>
      <c r="H670" s="204">
        <v>62.70732606</v>
      </c>
      <c r="I670" s="204">
        <v>70.005852200000007</v>
      </c>
      <c r="J670" s="204" t="s">
        <v>1497</v>
      </c>
      <c r="K670" s="203" t="s">
        <v>1497</v>
      </c>
    </row>
    <row r="671" spans="1:11">
      <c r="A671" s="203">
        <v>19</v>
      </c>
      <c r="B671" s="203" t="s">
        <v>393</v>
      </c>
      <c r="C671" s="203" t="s">
        <v>1608</v>
      </c>
      <c r="D671" s="204">
        <v>44.165920620000001</v>
      </c>
      <c r="E671" s="203" t="s">
        <v>472</v>
      </c>
      <c r="F671" s="203" t="s">
        <v>1754</v>
      </c>
      <c r="G671" s="203" t="s">
        <v>484</v>
      </c>
      <c r="H671" s="204">
        <v>42.484304000000002</v>
      </c>
      <c r="I671" s="204">
        <v>45.847537199999998</v>
      </c>
      <c r="J671" s="204" t="s">
        <v>1497</v>
      </c>
      <c r="K671" s="203" t="s">
        <v>1497</v>
      </c>
    </row>
    <row r="672" spans="1:11">
      <c r="A672" s="203">
        <v>19</v>
      </c>
      <c r="B672" s="203" t="s">
        <v>394</v>
      </c>
      <c r="C672" s="203" t="s">
        <v>1608</v>
      </c>
      <c r="D672" s="204">
        <v>72.276159649999997</v>
      </c>
      <c r="E672" s="203" t="s">
        <v>472</v>
      </c>
      <c r="F672" s="203" t="s">
        <v>1754</v>
      </c>
      <c r="G672" s="203" t="s">
        <v>484</v>
      </c>
      <c r="H672" s="204">
        <v>70.2379794</v>
      </c>
      <c r="I672" s="204">
        <v>74.314339899999993</v>
      </c>
      <c r="J672" s="204" t="s">
        <v>1497</v>
      </c>
      <c r="K672" s="203" t="s">
        <v>1497</v>
      </c>
    </row>
    <row r="673" spans="1:11">
      <c r="A673" s="203">
        <v>19</v>
      </c>
      <c r="B673" s="203" t="s">
        <v>395</v>
      </c>
      <c r="C673" s="203" t="s">
        <v>1608</v>
      </c>
      <c r="D673" s="204">
        <v>63.226351350000002</v>
      </c>
      <c r="E673" s="203" t="s">
        <v>472</v>
      </c>
      <c r="F673" s="203" t="s">
        <v>1754</v>
      </c>
      <c r="G673" s="203" t="s">
        <v>484</v>
      </c>
      <c r="H673" s="204">
        <v>61.997924439999998</v>
      </c>
      <c r="I673" s="204">
        <v>64.454778300000001</v>
      </c>
      <c r="J673" s="204" t="s">
        <v>1497</v>
      </c>
      <c r="K673" s="203" t="s">
        <v>1497</v>
      </c>
    </row>
    <row r="674" spans="1:11">
      <c r="A674" s="203">
        <v>19</v>
      </c>
      <c r="B674" s="203" t="s">
        <v>396</v>
      </c>
      <c r="C674" s="203" t="s">
        <v>1608</v>
      </c>
      <c r="D674" s="204">
        <v>38.550247120000002</v>
      </c>
      <c r="E674" s="203" t="s">
        <v>472</v>
      </c>
      <c r="F674" s="203" t="s">
        <v>1754</v>
      </c>
      <c r="G674" s="203" t="s">
        <v>484</v>
      </c>
      <c r="H674" s="204">
        <v>34.675053439999999</v>
      </c>
      <c r="I674" s="204">
        <v>42.425440799999997</v>
      </c>
      <c r="J674" s="204" t="s">
        <v>1497</v>
      </c>
      <c r="K674" s="203" t="s">
        <v>1497</v>
      </c>
    </row>
    <row r="675" spans="1:11">
      <c r="A675" s="203">
        <v>19</v>
      </c>
      <c r="B675" s="203" t="s">
        <v>397</v>
      </c>
      <c r="C675" s="203" t="s">
        <v>1608</v>
      </c>
      <c r="D675" s="204">
        <v>61.320754719999996</v>
      </c>
      <c r="E675" s="203" t="s">
        <v>472</v>
      </c>
      <c r="F675" s="203" t="s">
        <v>1754</v>
      </c>
      <c r="G675" s="203" t="s">
        <v>484</v>
      </c>
      <c r="H675" s="204">
        <v>57.532737449999999</v>
      </c>
      <c r="I675" s="204">
        <v>65.108772000000002</v>
      </c>
      <c r="J675" s="204" t="s">
        <v>1497</v>
      </c>
      <c r="K675" s="203" t="s">
        <v>1497</v>
      </c>
    </row>
    <row r="676" spans="1:11">
      <c r="A676" s="203">
        <v>19</v>
      </c>
      <c r="B676" s="203" t="s">
        <v>398</v>
      </c>
      <c r="C676" s="203" t="s">
        <v>1608</v>
      </c>
      <c r="D676" s="204">
        <v>56.240601499999997</v>
      </c>
      <c r="E676" s="203" t="s">
        <v>472</v>
      </c>
      <c r="F676" s="203" t="s">
        <v>1754</v>
      </c>
      <c r="G676" s="203" t="s">
        <v>484</v>
      </c>
      <c r="H676" s="204">
        <v>52.467202919999998</v>
      </c>
      <c r="I676" s="204">
        <v>60.014000099999997</v>
      </c>
      <c r="J676" s="204" t="s">
        <v>1497</v>
      </c>
      <c r="K676" s="203" t="s">
        <v>1497</v>
      </c>
    </row>
    <row r="677" spans="1:11">
      <c r="A677" s="203">
        <v>19</v>
      </c>
      <c r="B677" s="203" t="s">
        <v>399</v>
      </c>
      <c r="C677" s="203" t="s">
        <v>1608</v>
      </c>
      <c r="D677" s="204">
        <v>66.559485530000003</v>
      </c>
      <c r="E677" s="203" t="s">
        <v>472</v>
      </c>
      <c r="F677" s="203" t="s">
        <v>1754</v>
      </c>
      <c r="G677" s="203" t="s">
        <v>484</v>
      </c>
      <c r="H677" s="204">
        <v>62.84882073</v>
      </c>
      <c r="I677" s="204">
        <v>70.270150299999997</v>
      </c>
      <c r="J677" s="204" t="s">
        <v>1497</v>
      </c>
      <c r="K677" s="203" t="s">
        <v>1497</v>
      </c>
    </row>
    <row r="678" spans="1:11">
      <c r="A678" s="203">
        <v>19</v>
      </c>
      <c r="B678" s="203" t="s">
        <v>400</v>
      </c>
      <c r="C678" s="203" t="s">
        <v>1608</v>
      </c>
      <c r="D678" s="204">
        <v>59.802955670000003</v>
      </c>
      <c r="E678" s="203" t="s">
        <v>472</v>
      </c>
      <c r="F678" s="203" t="s">
        <v>1754</v>
      </c>
      <c r="G678" s="203" t="s">
        <v>484</v>
      </c>
      <c r="H678" s="204">
        <v>56.785120749999997</v>
      </c>
      <c r="I678" s="204">
        <v>62.820790600000002</v>
      </c>
      <c r="J678" s="204" t="s">
        <v>1497</v>
      </c>
      <c r="K678" s="203" t="s">
        <v>1497</v>
      </c>
    </row>
    <row r="679" spans="1:11">
      <c r="A679" s="203">
        <v>19</v>
      </c>
      <c r="B679" s="203" t="s">
        <v>401</v>
      </c>
      <c r="C679" s="203" t="s">
        <v>1608</v>
      </c>
      <c r="D679" s="204">
        <v>52.786377709999996</v>
      </c>
      <c r="E679" s="203" t="s">
        <v>472</v>
      </c>
      <c r="F679" s="203" t="s">
        <v>1754</v>
      </c>
      <c r="G679" s="203" t="s">
        <v>484</v>
      </c>
      <c r="H679" s="204">
        <v>48.933627919999999</v>
      </c>
      <c r="I679" s="204">
        <v>56.639127500000001</v>
      </c>
      <c r="J679" s="204" t="s">
        <v>1497</v>
      </c>
      <c r="K679" s="203" t="s">
        <v>1497</v>
      </c>
    </row>
    <row r="680" spans="1:11">
      <c r="A680" s="203">
        <v>19</v>
      </c>
      <c r="B680" s="203" t="s">
        <v>402</v>
      </c>
      <c r="C680" s="203" t="s">
        <v>1608</v>
      </c>
      <c r="D680" s="204">
        <v>40.487804879999999</v>
      </c>
      <c r="E680" s="203" t="s">
        <v>472</v>
      </c>
      <c r="F680" s="203" t="s">
        <v>1754</v>
      </c>
      <c r="G680" s="203" t="s">
        <v>484</v>
      </c>
      <c r="H680" s="204">
        <v>36.605076709999999</v>
      </c>
      <c r="I680" s="204">
        <v>44.370533000000002</v>
      </c>
      <c r="J680" s="204" t="s">
        <v>1497</v>
      </c>
      <c r="K680" s="203" t="s">
        <v>1497</v>
      </c>
    </row>
    <row r="681" spans="1:11">
      <c r="A681" s="203">
        <v>19</v>
      </c>
      <c r="B681" s="203" t="s">
        <v>403</v>
      </c>
      <c r="C681" s="203" t="s">
        <v>1608</v>
      </c>
      <c r="D681" s="204">
        <v>57.240204429999999</v>
      </c>
      <c r="E681" s="203" t="s">
        <v>472</v>
      </c>
      <c r="F681" s="203" t="s">
        <v>1754</v>
      </c>
      <c r="G681" s="203" t="s">
        <v>484</v>
      </c>
      <c r="H681" s="204">
        <v>53.234529879999997</v>
      </c>
      <c r="I681" s="204">
        <v>61.245879000000002</v>
      </c>
      <c r="J681" s="204" t="s">
        <v>1497</v>
      </c>
      <c r="K681" s="203" t="s">
        <v>1497</v>
      </c>
    </row>
    <row r="682" spans="1:11">
      <c r="A682" s="203">
        <v>19</v>
      </c>
      <c r="B682" s="203" t="s">
        <v>404</v>
      </c>
      <c r="C682" s="203" t="s">
        <v>1608</v>
      </c>
      <c r="D682" s="204">
        <v>66.585760519999994</v>
      </c>
      <c r="E682" s="203" t="s">
        <v>472</v>
      </c>
      <c r="F682" s="203" t="s">
        <v>1754</v>
      </c>
      <c r="G682" s="203" t="s">
        <v>484</v>
      </c>
      <c r="H682" s="204">
        <v>63.955013630000003</v>
      </c>
      <c r="I682" s="204">
        <v>69.216507399999998</v>
      </c>
      <c r="J682" s="204" t="s">
        <v>1497</v>
      </c>
      <c r="K682" s="203" t="s">
        <v>1497</v>
      </c>
    </row>
    <row r="683" spans="1:11">
      <c r="A683" s="203">
        <v>19</v>
      </c>
      <c r="B683" s="203" t="s">
        <v>405</v>
      </c>
      <c r="C683" s="203" t="s">
        <v>1608</v>
      </c>
      <c r="D683" s="204">
        <v>59.415403990000001</v>
      </c>
      <c r="E683" s="203" t="s">
        <v>472</v>
      </c>
      <c r="F683" s="203" t="s">
        <v>1754</v>
      </c>
      <c r="G683" s="203" t="s">
        <v>484</v>
      </c>
      <c r="H683" s="204">
        <v>58.82957794</v>
      </c>
      <c r="I683" s="204">
        <v>60.00123</v>
      </c>
      <c r="J683" s="204" t="s">
        <v>1497</v>
      </c>
      <c r="K683" s="203" t="s">
        <v>1497</v>
      </c>
    </row>
    <row r="684" spans="1:11">
      <c r="A684" s="203">
        <v>20</v>
      </c>
      <c r="B684" s="203" t="s">
        <v>384</v>
      </c>
      <c r="C684" s="203" t="s">
        <v>1609</v>
      </c>
      <c r="D684" s="204">
        <v>63.33</v>
      </c>
      <c r="E684" s="203" t="s">
        <v>472</v>
      </c>
      <c r="F684" s="203" t="s">
        <v>1754</v>
      </c>
      <c r="G684" s="203" t="s">
        <v>484</v>
      </c>
      <c r="H684" s="204">
        <v>60.502786460000003</v>
      </c>
      <c r="I684" s="204">
        <v>66.152561579999997</v>
      </c>
      <c r="J684" s="204" t="s">
        <v>1497</v>
      </c>
      <c r="K684" s="203" t="s">
        <v>1497</v>
      </c>
    </row>
    <row r="685" spans="1:11">
      <c r="A685" s="203">
        <v>20</v>
      </c>
      <c r="B685" s="203" t="s">
        <v>385</v>
      </c>
      <c r="C685" s="203" t="s">
        <v>1609</v>
      </c>
      <c r="D685" s="204">
        <v>64.78</v>
      </c>
      <c r="E685" s="203" t="s">
        <v>472</v>
      </c>
      <c r="F685" s="203" t="s">
        <v>1754</v>
      </c>
      <c r="G685" s="203" t="s">
        <v>484</v>
      </c>
      <c r="H685" s="204">
        <v>57.352606340000001</v>
      </c>
      <c r="I685" s="204">
        <v>72.202049529999996</v>
      </c>
      <c r="J685" s="204" t="s">
        <v>1497</v>
      </c>
      <c r="K685" s="203" t="s">
        <v>1497</v>
      </c>
    </row>
    <row r="686" spans="1:11">
      <c r="A686" s="203">
        <v>20</v>
      </c>
      <c r="B686" s="203" t="s">
        <v>386</v>
      </c>
      <c r="C686" s="203" t="s">
        <v>1609</v>
      </c>
      <c r="D686" s="204">
        <v>66.790000000000006</v>
      </c>
      <c r="E686" s="203" t="s">
        <v>472</v>
      </c>
      <c r="F686" s="203" t="s">
        <v>1754</v>
      </c>
      <c r="G686" s="203" t="s">
        <v>484</v>
      </c>
      <c r="H686" s="204">
        <v>59.796136949999998</v>
      </c>
      <c r="I686" s="204">
        <v>73.791649309999997</v>
      </c>
      <c r="J686" s="204" t="s">
        <v>1497</v>
      </c>
      <c r="K686" s="203" t="s">
        <v>1497</v>
      </c>
    </row>
    <row r="687" spans="1:11">
      <c r="A687" s="203">
        <v>20</v>
      </c>
      <c r="B687" s="203" t="s">
        <v>387</v>
      </c>
      <c r="C687" s="203" t="s">
        <v>1609</v>
      </c>
      <c r="D687" s="204">
        <v>73.55</v>
      </c>
      <c r="E687" s="203" t="s">
        <v>472</v>
      </c>
      <c r="F687" s="203" t="s">
        <v>1754</v>
      </c>
      <c r="G687" s="203" t="s">
        <v>484</v>
      </c>
      <c r="H687" s="204">
        <v>67.468243740000005</v>
      </c>
      <c r="I687" s="204">
        <v>79.633205529999998</v>
      </c>
      <c r="J687" s="204" t="s">
        <v>1497</v>
      </c>
      <c r="K687" s="203" t="s">
        <v>1497</v>
      </c>
    </row>
    <row r="688" spans="1:11">
      <c r="A688" s="203">
        <v>20</v>
      </c>
      <c r="B688" s="203" t="s">
        <v>388</v>
      </c>
      <c r="C688" s="203" t="s">
        <v>1609</v>
      </c>
      <c r="D688" s="204">
        <v>56.96</v>
      </c>
      <c r="E688" s="203" t="s">
        <v>472</v>
      </c>
      <c r="F688" s="203" t="s">
        <v>1754</v>
      </c>
      <c r="G688" s="203" t="s">
        <v>484</v>
      </c>
      <c r="H688" s="204">
        <v>42.331889519999997</v>
      </c>
      <c r="I688" s="204">
        <v>71.592161110000006</v>
      </c>
      <c r="J688" s="204" t="s">
        <v>1497</v>
      </c>
      <c r="K688" s="203" t="s">
        <v>1497</v>
      </c>
    </row>
    <row r="689" spans="1:11">
      <c r="A689" s="203">
        <v>20</v>
      </c>
      <c r="B689" s="203" t="s">
        <v>389</v>
      </c>
      <c r="C689" s="203" t="s">
        <v>1609</v>
      </c>
      <c r="D689" s="204">
        <v>73.849999999999994</v>
      </c>
      <c r="E689" s="203" t="s">
        <v>472</v>
      </c>
      <c r="F689" s="203" t="s">
        <v>1754</v>
      </c>
      <c r="G689" s="203" t="s">
        <v>484</v>
      </c>
      <c r="H689" s="204">
        <v>67.613527219999995</v>
      </c>
      <c r="I689" s="204">
        <v>80.078780469999998</v>
      </c>
      <c r="J689" s="204" t="s">
        <v>1497</v>
      </c>
      <c r="K689" s="203" t="s">
        <v>1497</v>
      </c>
    </row>
    <row r="690" spans="1:11">
      <c r="A690" s="203">
        <v>20</v>
      </c>
      <c r="B690" s="203" t="s">
        <v>390</v>
      </c>
      <c r="C690" s="203" t="s">
        <v>1609</v>
      </c>
      <c r="D690" s="204">
        <v>73.33</v>
      </c>
      <c r="E690" s="203" t="s">
        <v>472</v>
      </c>
      <c r="F690" s="203" t="s">
        <v>1754</v>
      </c>
      <c r="G690" s="203" t="s">
        <v>484</v>
      </c>
      <c r="H690" s="204">
        <v>65.760550499999994</v>
      </c>
      <c r="I690" s="204">
        <v>80.906116170000004</v>
      </c>
      <c r="J690" s="204" t="s">
        <v>1497</v>
      </c>
      <c r="K690" s="203" t="s">
        <v>1497</v>
      </c>
    </row>
    <row r="691" spans="1:11">
      <c r="A691" s="203">
        <v>20</v>
      </c>
      <c r="B691" s="203" t="s">
        <v>391</v>
      </c>
      <c r="C691" s="203" t="s">
        <v>1609</v>
      </c>
      <c r="D691" s="204" t="s">
        <v>1497</v>
      </c>
      <c r="E691" s="203" t="s">
        <v>472</v>
      </c>
      <c r="F691" s="203" t="s">
        <v>1754</v>
      </c>
      <c r="G691" s="203" t="s">
        <v>484</v>
      </c>
      <c r="H691" s="204" t="s">
        <v>1497</v>
      </c>
      <c r="I691" s="204" t="s">
        <v>1497</v>
      </c>
      <c r="J691" s="204" t="s">
        <v>1497</v>
      </c>
      <c r="K691" s="203" t="s">
        <v>1497</v>
      </c>
    </row>
    <row r="692" spans="1:11">
      <c r="A692" s="203">
        <v>20</v>
      </c>
      <c r="B692" s="203" t="s">
        <v>392</v>
      </c>
      <c r="C692" s="203" t="s">
        <v>1609</v>
      </c>
      <c r="D692" s="204">
        <v>67.88</v>
      </c>
      <c r="E692" s="203" t="s">
        <v>472</v>
      </c>
      <c r="F692" s="203" t="s">
        <v>1754</v>
      </c>
      <c r="G692" s="203" t="s">
        <v>484</v>
      </c>
      <c r="H692" s="204">
        <v>59.192032660000002</v>
      </c>
      <c r="I692" s="204">
        <v>76.565543099999999</v>
      </c>
      <c r="J692" s="204" t="s">
        <v>1497</v>
      </c>
      <c r="K692" s="203" t="s">
        <v>1497</v>
      </c>
    </row>
    <row r="693" spans="1:11">
      <c r="A693" s="203">
        <v>20</v>
      </c>
      <c r="B693" s="203" t="s">
        <v>393</v>
      </c>
      <c r="C693" s="203" t="s">
        <v>1609</v>
      </c>
      <c r="D693" s="204">
        <v>59.74</v>
      </c>
      <c r="E693" s="203" t="s">
        <v>472</v>
      </c>
      <c r="F693" s="203" t="s">
        <v>1754</v>
      </c>
      <c r="G693" s="203" t="s">
        <v>484</v>
      </c>
      <c r="H693" s="204">
        <v>56.087366269999997</v>
      </c>
      <c r="I693" s="204">
        <v>63.395392350000002</v>
      </c>
      <c r="J693" s="204" t="s">
        <v>1497</v>
      </c>
      <c r="K693" s="203" t="s">
        <v>1497</v>
      </c>
    </row>
    <row r="694" spans="1:11">
      <c r="A694" s="203">
        <v>20</v>
      </c>
      <c r="B694" s="203" t="s">
        <v>394</v>
      </c>
      <c r="C694" s="203" t="s">
        <v>1609</v>
      </c>
      <c r="D694" s="204">
        <v>77.680000000000007</v>
      </c>
      <c r="E694" s="203" t="s">
        <v>472</v>
      </c>
      <c r="F694" s="203" t="s">
        <v>1754</v>
      </c>
      <c r="G694" s="203" t="s">
        <v>484</v>
      </c>
      <c r="H694" s="204">
        <v>74.152799790000003</v>
      </c>
      <c r="I694" s="204">
        <v>81.209519049999997</v>
      </c>
      <c r="J694" s="204" t="s">
        <v>1497</v>
      </c>
      <c r="K694" s="203" t="s">
        <v>1497</v>
      </c>
    </row>
    <row r="695" spans="1:11">
      <c r="A695" s="203">
        <v>20</v>
      </c>
      <c r="B695" s="203" t="s">
        <v>395</v>
      </c>
      <c r="C695" s="203" t="s">
        <v>1609</v>
      </c>
      <c r="D695" s="204">
        <v>49.9</v>
      </c>
      <c r="E695" s="203" t="s">
        <v>472</v>
      </c>
      <c r="F695" s="203" t="s">
        <v>1754</v>
      </c>
      <c r="G695" s="203" t="s">
        <v>484</v>
      </c>
      <c r="H695" s="204">
        <v>46.760957939999997</v>
      </c>
      <c r="I695" s="204">
        <v>53.034751970000002</v>
      </c>
      <c r="J695" s="204" t="s">
        <v>1497</v>
      </c>
      <c r="K695" s="203" t="s">
        <v>1497</v>
      </c>
    </row>
    <row r="696" spans="1:11">
      <c r="A696" s="203">
        <v>20</v>
      </c>
      <c r="B696" s="203" t="s">
        <v>396</v>
      </c>
      <c r="C696" s="203" t="s">
        <v>1609</v>
      </c>
      <c r="D696" s="204">
        <v>54.98</v>
      </c>
      <c r="E696" s="203" t="s">
        <v>472</v>
      </c>
      <c r="F696" s="203" t="s">
        <v>1754</v>
      </c>
      <c r="G696" s="203" t="s">
        <v>484</v>
      </c>
      <c r="H696" s="204">
        <v>46.649008770000002</v>
      </c>
      <c r="I696" s="204">
        <v>63.311150599999998</v>
      </c>
      <c r="J696" s="204" t="s">
        <v>1497</v>
      </c>
      <c r="K696" s="203" t="s">
        <v>1497</v>
      </c>
    </row>
    <row r="697" spans="1:11">
      <c r="A697" s="203">
        <v>20</v>
      </c>
      <c r="B697" s="203" t="s">
        <v>397</v>
      </c>
      <c r="C697" s="203" t="s">
        <v>1609</v>
      </c>
      <c r="D697" s="204">
        <v>62.01</v>
      </c>
      <c r="E697" s="203" t="s">
        <v>472</v>
      </c>
      <c r="F697" s="203" t="s">
        <v>1754</v>
      </c>
      <c r="G697" s="203" t="s">
        <v>484</v>
      </c>
      <c r="H697" s="204">
        <v>52.940852470000003</v>
      </c>
      <c r="I697" s="204">
        <v>71.081493899999998</v>
      </c>
      <c r="J697" s="204" t="s">
        <v>1497</v>
      </c>
      <c r="K697" s="203" t="s">
        <v>1497</v>
      </c>
    </row>
    <row r="698" spans="1:11">
      <c r="A698" s="203">
        <v>20</v>
      </c>
      <c r="B698" s="203" t="s">
        <v>398</v>
      </c>
      <c r="C698" s="203" t="s">
        <v>1609</v>
      </c>
      <c r="D698" s="204">
        <v>55.56</v>
      </c>
      <c r="E698" s="203" t="s">
        <v>472</v>
      </c>
      <c r="F698" s="203" t="s">
        <v>1754</v>
      </c>
      <c r="G698" s="203" t="s">
        <v>484</v>
      </c>
      <c r="H698" s="204">
        <v>44.597966370000002</v>
      </c>
      <c r="I698" s="204">
        <v>66.513144740000001</v>
      </c>
      <c r="J698" s="204" t="s">
        <v>1497</v>
      </c>
      <c r="K698" s="203" t="s">
        <v>1497</v>
      </c>
    </row>
    <row r="699" spans="1:11">
      <c r="A699" s="203">
        <v>20</v>
      </c>
      <c r="B699" s="203" t="s">
        <v>399</v>
      </c>
      <c r="C699" s="203" t="s">
        <v>1609</v>
      </c>
      <c r="D699" s="204">
        <v>65.56</v>
      </c>
      <c r="E699" s="203" t="s">
        <v>472</v>
      </c>
      <c r="F699" s="203" t="s">
        <v>1754</v>
      </c>
      <c r="G699" s="203" t="s">
        <v>484</v>
      </c>
      <c r="H699" s="204">
        <v>56.945073149999999</v>
      </c>
      <c r="I699" s="204">
        <v>74.166037959999997</v>
      </c>
      <c r="J699" s="204" t="s">
        <v>1497</v>
      </c>
      <c r="K699" s="203" t="s">
        <v>1497</v>
      </c>
    </row>
    <row r="700" spans="1:11">
      <c r="A700" s="203">
        <v>20</v>
      </c>
      <c r="B700" s="203" t="s">
        <v>400</v>
      </c>
      <c r="C700" s="203" t="s">
        <v>1609</v>
      </c>
      <c r="D700" s="204">
        <v>53.05</v>
      </c>
      <c r="E700" s="203" t="s">
        <v>472</v>
      </c>
      <c r="F700" s="203" t="s">
        <v>1754</v>
      </c>
      <c r="G700" s="203" t="s">
        <v>484</v>
      </c>
      <c r="H700" s="204">
        <v>46.652853659999998</v>
      </c>
      <c r="I700" s="204">
        <v>59.441954469999999</v>
      </c>
      <c r="J700" s="204" t="s">
        <v>1497</v>
      </c>
      <c r="K700" s="203" t="s">
        <v>1497</v>
      </c>
    </row>
    <row r="701" spans="1:11">
      <c r="A701" s="203">
        <v>20</v>
      </c>
      <c r="B701" s="203" t="s">
        <v>401</v>
      </c>
      <c r="C701" s="203" t="s">
        <v>1609</v>
      </c>
      <c r="D701" s="204">
        <v>57.5</v>
      </c>
      <c r="E701" s="203" t="s">
        <v>472</v>
      </c>
      <c r="F701" s="203" t="s">
        <v>1754</v>
      </c>
      <c r="G701" s="203" t="s">
        <v>484</v>
      </c>
      <c r="H701" s="204">
        <v>47.343039519999998</v>
      </c>
      <c r="I701" s="204">
        <v>67.656960479999995</v>
      </c>
      <c r="J701" s="204" t="s">
        <v>1497</v>
      </c>
      <c r="K701" s="203" t="s">
        <v>1497</v>
      </c>
    </row>
    <row r="702" spans="1:11">
      <c r="A702" s="203">
        <v>20</v>
      </c>
      <c r="B702" s="203" t="s">
        <v>402</v>
      </c>
      <c r="C702" s="203" t="s">
        <v>1609</v>
      </c>
      <c r="D702" s="204">
        <v>64.37</v>
      </c>
      <c r="E702" s="203" t="s">
        <v>472</v>
      </c>
      <c r="F702" s="203" t="s">
        <v>1754</v>
      </c>
      <c r="G702" s="203" t="s">
        <v>484</v>
      </c>
      <c r="H702" s="204">
        <v>56.905051450000002</v>
      </c>
      <c r="I702" s="204">
        <v>71.839887820000001</v>
      </c>
      <c r="J702" s="204" t="s">
        <v>1497</v>
      </c>
      <c r="K702" s="203" t="s">
        <v>1497</v>
      </c>
    </row>
    <row r="703" spans="1:11">
      <c r="A703" s="203">
        <v>20</v>
      </c>
      <c r="B703" s="203" t="s">
        <v>403</v>
      </c>
      <c r="C703" s="203" t="s">
        <v>1609</v>
      </c>
      <c r="D703" s="204">
        <v>56.89</v>
      </c>
      <c r="E703" s="203" t="s">
        <v>472</v>
      </c>
      <c r="F703" s="203" t="s">
        <v>1754</v>
      </c>
      <c r="G703" s="203" t="s">
        <v>484</v>
      </c>
      <c r="H703" s="204">
        <v>48.275728299999997</v>
      </c>
      <c r="I703" s="204">
        <v>65.502049479999997</v>
      </c>
      <c r="J703" s="204" t="s">
        <v>1497</v>
      </c>
      <c r="K703" s="203" t="s">
        <v>1497</v>
      </c>
    </row>
    <row r="704" spans="1:11">
      <c r="A704" s="203">
        <v>20</v>
      </c>
      <c r="B704" s="203" t="s">
        <v>404</v>
      </c>
      <c r="C704" s="203" t="s">
        <v>1609</v>
      </c>
      <c r="D704" s="204">
        <v>66.319999999999993</v>
      </c>
      <c r="E704" s="203" t="s">
        <v>472</v>
      </c>
      <c r="F704" s="203" t="s">
        <v>1754</v>
      </c>
      <c r="G704" s="203" t="s">
        <v>484</v>
      </c>
      <c r="H704" s="204">
        <v>54.551061619999999</v>
      </c>
      <c r="I704" s="204">
        <v>78.080517319999998</v>
      </c>
      <c r="J704" s="204" t="s">
        <v>1497</v>
      </c>
      <c r="K704" s="203" t="s">
        <v>1497</v>
      </c>
    </row>
    <row r="705" spans="1:11">
      <c r="A705" s="203">
        <v>20</v>
      </c>
      <c r="B705" s="203" t="s">
        <v>405</v>
      </c>
      <c r="C705" s="203" t="s">
        <v>1609</v>
      </c>
      <c r="D705" s="204">
        <v>60.97</v>
      </c>
      <c r="E705" s="203" t="s">
        <v>472</v>
      </c>
      <c r="F705" s="203" t="s">
        <v>1754</v>
      </c>
      <c r="G705" s="203" t="s">
        <v>484</v>
      </c>
      <c r="H705" s="204">
        <v>59.679239870000004</v>
      </c>
      <c r="I705" s="204">
        <v>62.265452369999998</v>
      </c>
      <c r="J705" s="204" t="s">
        <v>1497</v>
      </c>
      <c r="K705" s="203" t="s">
        <v>1497</v>
      </c>
    </row>
    <row r="706" spans="1:11">
      <c r="A706" s="203">
        <v>21</v>
      </c>
      <c r="B706" s="203" t="s">
        <v>384</v>
      </c>
      <c r="C706" s="203" t="s">
        <v>1610</v>
      </c>
      <c r="D706" s="204">
        <v>92.82</v>
      </c>
      <c r="E706" s="203" t="s">
        <v>487</v>
      </c>
      <c r="F706" s="203" t="s">
        <v>1754</v>
      </c>
      <c r="G706" s="203" t="s">
        <v>488</v>
      </c>
      <c r="H706" s="204" t="s">
        <v>1497</v>
      </c>
      <c r="I706" s="204" t="s">
        <v>1497</v>
      </c>
      <c r="J706" s="204" t="s">
        <v>1497</v>
      </c>
      <c r="K706" s="203" t="s">
        <v>1497</v>
      </c>
    </row>
    <row r="707" spans="1:11">
      <c r="A707" s="203">
        <v>21</v>
      </c>
      <c r="B707" s="203" t="s">
        <v>385</v>
      </c>
      <c r="C707" s="203" t="s">
        <v>1610</v>
      </c>
      <c r="D707" s="204">
        <v>88.16</v>
      </c>
      <c r="E707" s="203" t="s">
        <v>487</v>
      </c>
      <c r="F707" s="203" t="s">
        <v>1754</v>
      </c>
      <c r="G707" s="203" t="s">
        <v>488</v>
      </c>
      <c r="H707" s="204" t="s">
        <v>1497</v>
      </c>
      <c r="I707" s="204" t="s">
        <v>1497</v>
      </c>
      <c r="J707" s="204" t="s">
        <v>1497</v>
      </c>
      <c r="K707" s="203" t="s">
        <v>1497</v>
      </c>
    </row>
    <row r="708" spans="1:11">
      <c r="A708" s="203">
        <v>21</v>
      </c>
      <c r="B708" s="203" t="s">
        <v>386</v>
      </c>
      <c r="C708" s="203" t="s">
        <v>1610</v>
      </c>
      <c r="D708" s="204">
        <v>87.59</v>
      </c>
      <c r="E708" s="203" t="s">
        <v>487</v>
      </c>
      <c r="F708" s="203" t="s">
        <v>1754</v>
      </c>
      <c r="G708" s="203" t="s">
        <v>488</v>
      </c>
      <c r="H708" s="204" t="s">
        <v>1497</v>
      </c>
      <c r="I708" s="204" t="s">
        <v>1497</v>
      </c>
      <c r="J708" s="204" t="s">
        <v>1497</v>
      </c>
      <c r="K708" s="203" t="s">
        <v>1497</v>
      </c>
    </row>
    <row r="709" spans="1:11">
      <c r="A709" s="203">
        <v>21</v>
      </c>
      <c r="B709" s="203" t="s">
        <v>387</v>
      </c>
      <c r="C709" s="203" t="s">
        <v>1610</v>
      </c>
      <c r="D709" s="204">
        <v>92.29</v>
      </c>
      <c r="E709" s="203" t="s">
        <v>487</v>
      </c>
      <c r="F709" s="203" t="s">
        <v>1754</v>
      </c>
      <c r="G709" s="203" t="s">
        <v>488</v>
      </c>
      <c r="H709" s="204" t="s">
        <v>1497</v>
      </c>
      <c r="I709" s="204" t="s">
        <v>1497</v>
      </c>
      <c r="J709" s="204" t="s">
        <v>1497</v>
      </c>
      <c r="K709" s="203" t="s">
        <v>1497</v>
      </c>
    </row>
    <row r="710" spans="1:11">
      <c r="A710" s="203">
        <v>21</v>
      </c>
      <c r="B710" s="203" t="s">
        <v>388</v>
      </c>
      <c r="C710" s="203" t="s">
        <v>1610</v>
      </c>
      <c r="D710" s="204">
        <v>91.12</v>
      </c>
      <c r="E710" s="203" t="s">
        <v>487</v>
      </c>
      <c r="F710" s="203" t="s">
        <v>1754</v>
      </c>
      <c r="G710" s="203" t="s">
        <v>488</v>
      </c>
      <c r="H710" s="204" t="s">
        <v>1497</v>
      </c>
      <c r="I710" s="204" t="s">
        <v>1497</v>
      </c>
      <c r="J710" s="204" t="s">
        <v>1497</v>
      </c>
      <c r="K710" s="203" t="s">
        <v>1497</v>
      </c>
    </row>
    <row r="711" spans="1:11">
      <c r="A711" s="203">
        <v>21</v>
      </c>
      <c r="B711" s="203" t="s">
        <v>389</v>
      </c>
      <c r="C711" s="203" t="s">
        <v>1610</v>
      </c>
      <c r="D711" s="204">
        <v>92.99</v>
      </c>
      <c r="E711" s="203" t="s">
        <v>487</v>
      </c>
      <c r="F711" s="203" t="s">
        <v>1754</v>
      </c>
      <c r="G711" s="203" t="s">
        <v>488</v>
      </c>
      <c r="H711" s="204" t="s">
        <v>1497</v>
      </c>
      <c r="I711" s="204" t="s">
        <v>1497</v>
      </c>
      <c r="J711" s="204" t="s">
        <v>1497</v>
      </c>
      <c r="K711" s="203" t="s">
        <v>1497</v>
      </c>
    </row>
    <row r="712" spans="1:11">
      <c r="A712" s="203">
        <v>21</v>
      </c>
      <c r="B712" s="203" t="s">
        <v>390</v>
      </c>
      <c r="C712" s="203" t="s">
        <v>1610</v>
      </c>
      <c r="D712" s="204">
        <v>94.96</v>
      </c>
      <c r="E712" s="203" t="s">
        <v>487</v>
      </c>
      <c r="F712" s="203" t="s">
        <v>1754</v>
      </c>
      <c r="G712" s="203" t="s">
        <v>488</v>
      </c>
      <c r="H712" s="204" t="s">
        <v>1497</v>
      </c>
      <c r="I712" s="204" t="s">
        <v>1497</v>
      </c>
      <c r="J712" s="204" t="s">
        <v>1497</v>
      </c>
      <c r="K712" s="203" t="s">
        <v>1497</v>
      </c>
    </row>
    <row r="713" spans="1:11">
      <c r="A713" s="203">
        <v>21</v>
      </c>
      <c r="B713" s="203" t="s">
        <v>391</v>
      </c>
      <c r="C713" s="203" t="s">
        <v>1610</v>
      </c>
      <c r="D713" s="204">
        <v>92.03</v>
      </c>
      <c r="E713" s="203" t="s">
        <v>487</v>
      </c>
      <c r="F713" s="203" t="s">
        <v>1754</v>
      </c>
      <c r="G713" s="203" t="s">
        <v>488</v>
      </c>
      <c r="H713" s="204" t="s">
        <v>1497</v>
      </c>
      <c r="I713" s="204" t="s">
        <v>1497</v>
      </c>
      <c r="J713" s="204" t="s">
        <v>1497</v>
      </c>
      <c r="K713" s="203" t="s">
        <v>1497</v>
      </c>
    </row>
    <row r="714" spans="1:11">
      <c r="A714" s="203">
        <v>21</v>
      </c>
      <c r="B714" s="203" t="s">
        <v>392</v>
      </c>
      <c r="C714" s="203" t="s">
        <v>1610</v>
      </c>
      <c r="D714" s="204">
        <v>92.33</v>
      </c>
      <c r="E714" s="203" t="s">
        <v>487</v>
      </c>
      <c r="F714" s="203" t="s">
        <v>1754</v>
      </c>
      <c r="G714" s="203" t="s">
        <v>488</v>
      </c>
      <c r="H714" s="204" t="s">
        <v>1497</v>
      </c>
      <c r="I714" s="204" t="s">
        <v>1497</v>
      </c>
      <c r="J714" s="204" t="s">
        <v>1497</v>
      </c>
      <c r="K714" s="203" t="s">
        <v>1497</v>
      </c>
    </row>
    <row r="715" spans="1:11">
      <c r="A715" s="203">
        <v>21</v>
      </c>
      <c r="B715" s="203" t="s">
        <v>393</v>
      </c>
      <c r="C715" s="203" t="s">
        <v>1610</v>
      </c>
      <c r="D715" s="204">
        <v>89.44</v>
      </c>
      <c r="E715" s="203" t="s">
        <v>487</v>
      </c>
      <c r="F715" s="203" t="s">
        <v>1754</v>
      </c>
      <c r="G715" s="203" t="s">
        <v>488</v>
      </c>
      <c r="H715" s="204" t="s">
        <v>1497</v>
      </c>
      <c r="I715" s="204" t="s">
        <v>1497</v>
      </c>
      <c r="J715" s="204" t="s">
        <v>1497</v>
      </c>
      <c r="K715" s="203" t="s">
        <v>1497</v>
      </c>
    </row>
    <row r="716" spans="1:11">
      <c r="A716" s="203">
        <v>21</v>
      </c>
      <c r="B716" s="203" t="s">
        <v>394</v>
      </c>
      <c r="C716" s="203" t="s">
        <v>1610</v>
      </c>
      <c r="D716" s="204">
        <v>95.49</v>
      </c>
      <c r="E716" s="203" t="s">
        <v>487</v>
      </c>
      <c r="F716" s="203" t="s">
        <v>1754</v>
      </c>
      <c r="G716" s="203" t="s">
        <v>488</v>
      </c>
      <c r="H716" s="204" t="s">
        <v>1497</v>
      </c>
      <c r="I716" s="204" t="s">
        <v>1497</v>
      </c>
      <c r="J716" s="204" t="s">
        <v>1497</v>
      </c>
      <c r="K716" s="203" t="s">
        <v>1497</v>
      </c>
    </row>
    <row r="717" spans="1:11">
      <c r="A717" s="203">
        <v>21</v>
      </c>
      <c r="B717" s="203" t="s">
        <v>395</v>
      </c>
      <c r="C717" s="203" t="s">
        <v>1610</v>
      </c>
      <c r="D717" s="204">
        <v>93.58</v>
      </c>
      <c r="E717" s="203" t="s">
        <v>487</v>
      </c>
      <c r="F717" s="203" t="s">
        <v>1754</v>
      </c>
      <c r="G717" s="203" t="s">
        <v>488</v>
      </c>
      <c r="H717" s="204" t="s">
        <v>1497</v>
      </c>
      <c r="I717" s="204" t="s">
        <v>1497</v>
      </c>
      <c r="J717" s="204" t="s">
        <v>1497</v>
      </c>
      <c r="K717" s="203" t="s">
        <v>1497</v>
      </c>
    </row>
    <row r="718" spans="1:11">
      <c r="A718" s="203">
        <v>21</v>
      </c>
      <c r="B718" s="203" t="s">
        <v>396</v>
      </c>
      <c r="C718" s="203" t="s">
        <v>1610</v>
      </c>
      <c r="D718" s="204">
        <v>92.34</v>
      </c>
      <c r="E718" s="203" t="s">
        <v>487</v>
      </c>
      <c r="F718" s="203" t="s">
        <v>1754</v>
      </c>
      <c r="G718" s="203" t="s">
        <v>488</v>
      </c>
      <c r="H718" s="204" t="s">
        <v>1497</v>
      </c>
      <c r="I718" s="204" t="s">
        <v>1497</v>
      </c>
      <c r="J718" s="204" t="s">
        <v>1497</v>
      </c>
      <c r="K718" s="203" t="s">
        <v>1497</v>
      </c>
    </row>
    <row r="719" spans="1:11">
      <c r="A719" s="203">
        <v>21</v>
      </c>
      <c r="B719" s="203" t="s">
        <v>397</v>
      </c>
      <c r="C719" s="203" t="s">
        <v>1610</v>
      </c>
      <c r="D719" s="204">
        <v>88.55</v>
      </c>
      <c r="E719" s="203" t="s">
        <v>487</v>
      </c>
      <c r="F719" s="203" t="s">
        <v>1754</v>
      </c>
      <c r="G719" s="203" t="s">
        <v>488</v>
      </c>
      <c r="H719" s="204" t="s">
        <v>1497</v>
      </c>
      <c r="I719" s="204" t="s">
        <v>1497</v>
      </c>
      <c r="J719" s="204" t="s">
        <v>1497</v>
      </c>
      <c r="K719" s="203" t="s">
        <v>1497</v>
      </c>
    </row>
    <row r="720" spans="1:11">
      <c r="A720" s="203">
        <v>21</v>
      </c>
      <c r="B720" s="203" t="s">
        <v>398</v>
      </c>
      <c r="C720" s="203" t="s">
        <v>1610</v>
      </c>
      <c r="D720" s="204">
        <v>85.15</v>
      </c>
      <c r="E720" s="203" t="s">
        <v>487</v>
      </c>
      <c r="F720" s="203" t="s">
        <v>1754</v>
      </c>
      <c r="G720" s="203" t="s">
        <v>488</v>
      </c>
      <c r="H720" s="204" t="s">
        <v>1497</v>
      </c>
      <c r="I720" s="204" t="s">
        <v>1497</v>
      </c>
      <c r="J720" s="204" t="s">
        <v>1497</v>
      </c>
      <c r="K720" s="203" t="s">
        <v>1497</v>
      </c>
    </row>
    <row r="721" spans="1:11">
      <c r="A721" s="203">
        <v>21</v>
      </c>
      <c r="B721" s="203" t="s">
        <v>399</v>
      </c>
      <c r="C721" s="203" t="s">
        <v>1610</v>
      </c>
      <c r="D721" s="204">
        <v>83.13</v>
      </c>
      <c r="E721" s="203" t="s">
        <v>487</v>
      </c>
      <c r="F721" s="203" t="s">
        <v>1754</v>
      </c>
      <c r="G721" s="203" t="s">
        <v>488</v>
      </c>
      <c r="H721" s="204" t="s">
        <v>1497</v>
      </c>
      <c r="I721" s="204" t="s">
        <v>1497</v>
      </c>
      <c r="J721" s="204" t="s">
        <v>1497</v>
      </c>
      <c r="K721" s="203" t="s">
        <v>1497</v>
      </c>
    </row>
    <row r="722" spans="1:11">
      <c r="A722" s="203">
        <v>21</v>
      </c>
      <c r="B722" s="203" t="s">
        <v>400</v>
      </c>
      <c r="C722" s="203" t="s">
        <v>1610</v>
      </c>
      <c r="D722" s="204">
        <v>90.25</v>
      </c>
      <c r="E722" s="203" t="s">
        <v>487</v>
      </c>
      <c r="F722" s="203" t="s">
        <v>1754</v>
      </c>
      <c r="G722" s="203" t="s">
        <v>488</v>
      </c>
      <c r="H722" s="204" t="s">
        <v>1497</v>
      </c>
      <c r="I722" s="204" t="s">
        <v>1497</v>
      </c>
      <c r="J722" s="204" t="s">
        <v>1497</v>
      </c>
      <c r="K722" s="203" t="s">
        <v>1497</v>
      </c>
    </row>
    <row r="723" spans="1:11">
      <c r="A723" s="203">
        <v>21</v>
      </c>
      <c r="B723" s="203" t="s">
        <v>401</v>
      </c>
      <c r="C723" s="203" t="s">
        <v>1610</v>
      </c>
      <c r="D723" s="204">
        <v>88.73</v>
      </c>
      <c r="E723" s="203" t="s">
        <v>487</v>
      </c>
      <c r="F723" s="203" t="s">
        <v>1754</v>
      </c>
      <c r="G723" s="203" t="s">
        <v>488</v>
      </c>
      <c r="H723" s="204" t="s">
        <v>1497</v>
      </c>
      <c r="I723" s="204" t="s">
        <v>1497</v>
      </c>
      <c r="J723" s="204" t="s">
        <v>1497</v>
      </c>
      <c r="K723" s="203" t="s">
        <v>1497</v>
      </c>
    </row>
    <row r="724" spans="1:11">
      <c r="A724" s="203">
        <v>21</v>
      </c>
      <c r="B724" s="203" t="s">
        <v>402</v>
      </c>
      <c r="C724" s="203" t="s">
        <v>1610</v>
      </c>
      <c r="D724" s="204">
        <v>88.9</v>
      </c>
      <c r="E724" s="203" t="s">
        <v>487</v>
      </c>
      <c r="F724" s="203" t="s">
        <v>1754</v>
      </c>
      <c r="G724" s="203" t="s">
        <v>488</v>
      </c>
      <c r="H724" s="204" t="s">
        <v>1497</v>
      </c>
      <c r="I724" s="204" t="s">
        <v>1497</v>
      </c>
      <c r="J724" s="204" t="s">
        <v>1497</v>
      </c>
      <c r="K724" s="203" t="s">
        <v>1497</v>
      </c>
    </row>
    <row r="725" spans="1:11">
      <c r="A725" s="203">
        <v>21</v>
      </c>
      <c r="B725" s="203" t="s">
        <v>403</v>
      </c>
      <c r="C725" s="203" t="s">
        <v>1610</v>
      </c>
      <c r="D725" s="204">
        <v>86.9</v>
      </c>
      <c r="E725" s="203" t="s">
        <v>487</v>
      </c>
      <c r="F725" s="203" t="s">
        <v>1754</v>
      </c>
      <c r="G725" s="203" t="s">
        <v>488</v>
      </c>
      <c r="H725" s="204" t="s">
        <v>1497</v>
      </c>
      <c r="I725" s="204" t="s">
        <v>1497</v>
      </c>
      <c r="J725" s="204" t="s">
        <v>1497</v>
      </c>
      <c r="K725" s="203" t="s">
        <v>1497</v>
      </c>
    </row>
    <row r="726" spans="1:11">
      <c r="A726" s="203">
        <v>21</v>
      </c>
      <c r="B726" s="203" t="s">
        <v>404</v>
      </c>
      <c r="C726" s="203" t="s">
        <v>1610</v>
      </c>
      <c r="D726" s="204">
        <v>90.61</v>
      </c>
      <c r="E726" s="203" t="s">
        <v>487</v>
      </c>
      <c r="F726" s="203" t="s">
        <v>1754</v>
      </c>
      <c r="G726" s="203" t="s">
        <v>488</v>
      </c>
      <c r="H726" s="204" t="s">
        <v>1497</v>
      </c>
      <c r="I726" s="204" t="s">
        <v>1497</v>
      </c>
      <c r="J726" s="204" t="s">
        <v>1497</v>
      </c>
      <c r="K726" s="203" t="s">
        <v>1497</v>
      </c>
    </row>
    <row r="727" spans="1:11">
      <c r="A727" s="203">
        <v>21</v>
      </c>
      <c r="B727" s="203" t="s">
        <v>405</v>
      </c>
      <c r="C727" s="203" t="s">
        <v>1610</v>
      </c>
      <c r="D727" s="204">
        <v>91.22</v>
      </c>
      <c r="E727" s="203" t="s">
        <v>487</v>
      </c>
      <c r="F727" s="203" t="s">
        <v>1754</v>
      </c>
      <c r="G727" s="203" t="s">
        <v>488</v>
      </c>
      <c r="H727" s="204" t="s">
        <v>1497</v>
      </c>
      <c r="I727" s="204" t="s">
        <v>1497</v>
      </c>
      <c r="J727" s="204" t="s">
        <v>1497</v>
      </c>
      <c r="K727" s="203" t="s">
        <v>1497</v>
      </c>
    </row>
    <row r="728" spans="1:11">
      <c r="A728" s="203">
        <v>22</v>
      </c>
      <c r="B728" s="203" t="s">
        <v>384</v>
      </c>
      <c r="C728" s="203" t="s">
        <v>1611</v>
      </c>
      <c r="D728" s="204">
        <v>14.66</v>
      </c>
      <c r="E728" s="203" t="s">
        <v>489</v>
      </c>
      <c r="F728" s="203" t="s">
        <v>1754</v>
      </c>
      <c r="G728" s="203" t="s">
        <v>488</v>
      </c>
      <c r="H728" s="204" t="s">
        <v>1497</v>
      </c>
      <c r="I728" s="204" t="s">
        <v>1497</v>
      </c>
      <c r="J728" s="204">
        <v>23.7</v>
      </c>
      <c r="K728" s="203" t="s">
        <v>490</v>
      </c>
    </row>
    <row r="729" spans="1:11">
      <c r="A729" s="203">
        <v>22</v>
      </c>
      <c r="B729" s="203" t="s">
        <v>385</v>
      </c>
      <c r="C729" s="203" t="s">
        <v>1611</v>
      </c>
      <c r="D729" s="204">
        <v>30.52</v>
      </c>
      <c r="E729" s="203" t="s">
        <v>489</v>
      </c>
      <c r="F729" s="203" t="s">
        <v>1754</v>
      </c>
      <c r="G729" s="203" t="s">
        <v>488</v>
      </c>
      <c r="H729" s="204" t="s">
        <v>1497</v>
      </c>
      <c r="I729" s="204" t="s">
        <v>1497</v>
      </c>
      <c r="J729" s="204" t="s">
        <v>1497</v>
      </c>
      <c r="K729" s="203" t="s">
        <v>490</v>
      </c>
    </row>
    <row r="730" spans="1:11">
      <c r="A730" s="203">
        <v>22</v>
      </c>
      <c r="B730" s="203" t="s">
        <v>386</v>
      </c>
      <c r="C730" s="203" t="s">
        <v>1611</v>
      </c>
      <c r="D730" s="204">
        <v>15.21</v>
      </c>
      <c r="E730" s="203" t="s">
        <v>489</v>
      </c>
      <c r="F730" s="203" t="s">
        <v>1754</v>
      </c>
      <c r="G730" s="203" t="s">
        <v>488</v>
      </c>
      <c r="H730" s="204" t="s">
        <v>1497</v>
      </c>
      <c r="I730" s="204" t="s">
        <v>1497</v>
      </c>
      <c r="J730" s="204">
        <v>26.59</v>
      </c>
      <c r="K730" s="203" t="s">
        <v>490</v>
      </c>
    </row>
    <row r="731" spans="1:11">
      <c r="A731" s="203">
        <v>22</v>
      </c>
      <c r="B731" s="203" t="s">
        <v>387</v>
      </c>
      <c r="C731" s="203" t="s">
        <v>1611</v>
      </c>
      <c r="D731" s="204">
        <v>33.68</v>
      </c>
      <c r="E731" s="203" t="s">
        <v>489</v>
      </c>
      <c r="F731" s="203" t="s">
        <v>1754</v>
      </c>
      <c r="G731" s="203" t="s">
        <v>488</v>
      </c>
      <c r="H731" s="204" t="s">
        <v>1497</v>
      </c>
      <c r="I731" s="204" t="s">
        <v>1497</v>
      </c>
      <c r="J731" s="204" t="s">
        <v>1497</v>
      </c>
      <c r="K731" s="203" t="s">
        <v>490</v>
      </c>
    </row>
    <row r="732" spans="1:11">
      <c r="A732" s="203">
        <v>22</v>
      </c>
      <c r="B732" s="203" t="s">
        <v>388</v>
      </c>
      <c r="C732" s="203" t="s">
        <v>1611</v>
      </c>
      <c r="D732" s="204">
        <v>5.14</v>
      </c>
      <c r="E732" s="203" t="s">
        <v>489</v>
      </c>
      <c r="F732" s="203" t="s">
        <v>1754</v>
      </c>
      <c r="G732" s="203" t="s">
        <v>488</v>
      </c>
      <c r="H732" s="204" t="s">
        <v>1497</v>
      </c>
      <c r="I732" s="204" t="s">
        <v>1497</v>
      </c>
      <c r="J732" s="204">
        <v>19</v>
      </c>
      <c r="K732" s="203" t="s">
        <v>490</v>
      </c>
    </row>
    <row r="733" spans="1:11">
      <c r="A733" s="203">
        <v>22</v>
      </c>
      <c r="B733" s="203" t="s">
        <v>389</v>
      </c>
      <c r="C733" s="203" t="s">
        <v>1611</v>
      </c>
      <c r="D733" s="204">
        <v>6.87</v>
      </c>
      <c r="E733" s="203" t="s">
        <v>489</v>
      </c>
      <c r="F733" s="203" t="s">
        <v>1754</v>
      </c>
      <c r="G733" s="203" t="s">
        <v>488</v>
      </c>
      <c r="H733" s="204" t="s">
        <v>1497</v>
      </c>
      <c r="I733" s="204" t="s">
        <v>1497</v>
      </c>
      <c r="J733" s="204">
        <v>27.22</v>
      </c>
      <c r="K733" s="203" t="s">
        <v>490</v>
      </c>
    </row>
    <row r="734" spans="1:11">
      <c r="A734" s="203">
        <v>22</v>
      </c>
      <c r="B734" s="203" t="s">
        <v>390</v>
      </c>
      <c r="C734" s="203" t="s">
        <v>1611</v>
      </c>
      <c r="D734" s="204">
        <v>6.28</v>
      </c>
      <c r="E734" s="203" t="s">
        <v>489</v>
      </c>
      <c r="F734" s="203" t="s">
        <v>1754</v>
      </c>
      <c r="G734" s="203" t="s">
        <v>488</v>
      </c>
      <c r="H734" s="204" t="s">
        <v>1497</v>
      </c>
      <c r="I734" s="204" t="s">
        <v>1497</v>
      </c>
      <c r="J734" s="204">
        <v>12.76</v>
      </c>
      <c r="K734" s="203" t="s">
        <v>490</v>
      </c>
    </row>
    <row r="735" spans="1:11">
      <c r="A735" s="203">
        <v>22</v>
      </c>
      <c r="B735" s="203" t="s">
        <v>391</v>
      </c>
      <c r="C735" s="203" t="s">
        <v>1611</v>
      </c>
      <c r="D735" s="204">
        <v>13.15</v>
      </c>
      <c r="E735" s="203" t="s">
        <v>489</v>
      </c>
      <c r="F735" s="203" t="s">
        <v>1754</v>
      </c>
      <c r="G735" s="203" t="s">
        <v>488</v>
      </c>
      <c r="H735" s="204" t="s">
        <v>1497</v>
      </c>
      <c r="I735" s="204" t="s">
        <v>1497</v>
      </c>
      <c r="J735" s="204">
        <v>11.74</v>
      </c>
      <c r="K735" s="203" t="s">
        <v>490</v>
      </c>
    </row>
    <row r="736" spans="1:11">
      <c r="A736" s="203">
        <v>22</v>
      </c>
      <c r="B736" s="203" t="s">
        <v>392</v>
      </c>
      <c r="C736" s="203" t="s">
        <v>1611</v>
      </c>
      <c r="D736" s="204">
        <v>20.399999999999999</v>
      </c>
      <c r="E736" s="203" t="s">
        <v>489</v>
      </c>
      <c r="F736" s="203" t="s">
        <v>1754</v>
      </c>
      <c r="G736" s="203" t="s">
        <v>488</v>
      </c>
      <c r="H736" s="204" t="s">
        <v>1497</v>
      </c>
      <c r="I736" s="204" t="s">
        <v>1497</v>
      </c>
      <c r="J736" s="204">
        <v>33.799999999999997</v>
      </c>
      <c r="K736" s="203" t="s">
        <v>490</v>
      </c>
    </row>
    <row r="737" spans="1:11">
      <c r="A737" s="203">
        <v>22</v>
      </c>
      <c r="B737" s="203" t="s">
        <v>393</v>
      </c>
      <c r="C737" s="203" t="s">
        <v>1611</v>
      </c>
      <c r="D737" s="204">
        <v>11.37</v>
      </c>
      <c r="E737" s="203" t="s">
        <v>489</v>
      </c>
      <c r="F737" s="203" t="s">
        <v>1754</v>
      </c>
      <c r="G737" s="203" t="s">
        <v>488</v>
      </c>
      <c r="H737" s="204" t="s">
        <v>1497</v>
      </c>
      <c r="I737" s="204" t="s">
        <v>1497</v>
      </c>
      <c r="J737" s="204">
        <v>28.9</v>
      </c>
      <c r="K737" s="203" t="s">
        <v>490</v>
      </c>
    </row>
    <row r="738" spans="1:11">
      <c r="A738" s="203">
        <v>22</v>
      </c>
      <c r="B738" s="203" t="s">
        <v>394</v>
      </c>
      <c r="C738" s="203" t="s">
        <v>1611</v>
      </c>
      <c r="D738" s="204">
        <v>17.77</v>
      </c>
      <c r="E738" s="203" t="s">
        <v>489</v>
      </c>
      <c r="F738" s="203" t="s">
        <v>1754</v>
      </c>
      <c r="G738" s="203" t="s">
        <v>488</v>
      </c>
      <c r="H738" s="204" t="s">
        <v>1497</v>
      </c>
      <c r="I738" s="204" t="s">
        <v>1497</v>
      </c>
      <c r="J738" s="204">
        <v>23.58</v>
      </c>
      <c r="K738" s="203" t="s">
        <v>490</v>
      </c>
    </row>
    <row r="739" spans="1:11">
      <c r="A739" s="203">
        <v>22</v>
      </c>
      <c r="B739" s="203" t="s">
        <v>395</v>
      </c>
      <c r="C739" s="203" t="s">
        <v>1611</v>
      </c>
      <c r="D739" s="204">
        <v>11.09</v>
      </c>
      <c r="E739" s="203" t="s">
        <v>489</v>
      </c>
      <c r="F739" s="203" t="s">
        <v>1754</v>
      </c>
      <c r="G739" s="203" t="s">
        <v>488</v>
      </c>
      <c r="H739" s="204" t="s">
        <v>1497</v>
      </c>
      <c r="I739" s="204" t="s">
        <v>1497</v>
      </c>
      <c r="J739" s="204">
        <v>17.73</v>
      </c>
      <c r="K739" s="203" t="s">
        <v>490</v>
      </c>
    </row>
    <row r="740" spans="1:11">
      <c r="A740" s="203">
        <v>22</v>
      </c>
      <c r="B740" s="203" t="s">
        <v>396</v>
      </c>
      <c r="C740" s="203" t="s">
        <v>1611</v>
      </c>
      <c r="D740" s="204">
        <v>24.22</v>
      </c>
      <c r="E740" s="203" t="s">
        <v>489</v>
      </c>
      <c r="F740" s="203" t="s">
        <v>1754</v>
      </c>
      <c r="G740" s="203" t="s">
        <v>488</v>
      </c>
      <c r="H740" s="204" t="s">
        <v>1497</v>
      </c>
      <c r="I740" s="204" t="s">
        <v>1497</v>
      </c>
      <c r="J740" s="204">
        <v>30.86</v>
      </c>
      <c r="K740" s="203" t="s">
        <v>490</v>
      </c>
    </row>
    <row r="741" spans="1:11">
      <c r="A741" s="203">
        <v>22</v>
      </c>
      <c r="B741" s="203" t="s">
        <v>397</v>
      </c>
      <c r="C741" s="203" t="s">
        <v>1611</v>
      </c>
      <c r="D741" s="204">
        <v>21.16</v>
      </c>
      <c r="E741" s="203" t="s">
        <v>489</v>
      </c>
      <c r="F741" s="203" t="s">
        <v>1754</v>
      </c>
      <c r="G741" s="203" t="s">
        <v>488</v>
      </c>
      <c r="H741" s="204" t="s">
        <v>1497</v>
      </c>
      <c r="I741" s="204" t="s">
        <v>1497</v>
      </c>
      <c r="J741" s="204">
        <v>23.17</v>
      </c>
      <c r="K741" s="203" t="s">
        <v>490</v>
      </c>
    </row>
    <row r="742" spans="1:11">
      <c r="A742" s="203">
        <v>22</v>
      </c>
      <c r="B742" s="203" t="s">
        <v>398</v>
      </c>
      <c r="C742" s="203" t="s">
        <v>1611</v>
      </c>
      <c r="D742" s="204">
        <v>11.19</v>
      </c>
      <c r="E742" s="203" t="s">
        <v>489</v>
      </c>
      <c r="F742" s="203" t="s">
        <v>1754</v>
      </c>
      <c r="G742" s="203" t="s">
        <v>488</v>
      </c>
      <c r="H742" s="204" t="s">
        <v>1497</v>
      </c>
      <c r="I742" s="204" t="s">
        <v>1497</v>
      </c>
      <c r="J742" s="204">
        <v>18.850000000000001</v>
      </c>
      <c r="K742" s="203" t="s">
        <v>490</v>
      </c>
    </row>
    <row r="743" spans="1:11">
      <c r="A743" s="203">
        <v>22</v>
      </c>
      <c r="B743" s="203" t="s">
        <v>399</v>
      </c>
      <c r="C743" s="203" t="s">
        <v>1611</v>
      </c>
      <c r="D743" s="204">
        <v>20.25</v>
      </c>
      <c r="E743" s="203" t="s">
        <v>489</v>
      </c>
      <c r="F743" s="203" t="s">
        <v>1754</v>
      </c>
      <c r="G743" s="203" t="s">
        <v>488</v>
      </c>
      <c r="H743" s="204" t="s">
        <v>1497</v>
      </c>
      <c r="I743" s="204" t="s">
        <v>1497</v>
      </c>
      <c r="J743" s="204">
        <v>30.77</v>
      </c>
      <c r="K743" s="203" t="s">
        <v>490</v>
      </c>
    </row>
    <row r="744" spans="1:11">
      <c r="A744" s="203">
        <v>22</v>
      </c>
      <c r="B744" s="203" t="s">
        <v>400</v>
      </c>
      <c r="C744" s="203" t="s">
        <v>1611</v>
      </c>
      <c r="D744" s="204">
        <v>34.4</v>
      </c>
      <c r="E744" s="203" t="s">
        <v>489</v>
      </c>
      <c r="F744" s="203" t="s">
        <v>1754</v>
      </c>
      <c r="G744" s="203" t="s">
        <v>488</v>
      </c>
      <c r="H744" s="204" t="s">
        <v>1497</v>
      </c>
      <c r="I744" s="204" t="s">
        <v>1497</v>
      </c>
      <c r="J744" s="204">
        <v>41.57</v>
      </c>
      <c r="K744" s="203" t="s">
        <v>490</v>
      </c>
    </row>
    <row r="745" spans="1:11">
      <c r="A745" s="203">
        <v>22</v>
      </c>
      <c r="B745" s="203" t="s">
        <v>401</v>
      </c>
      <c r="C745" s="203" t="s">
        <v>1611</v>
      </c>
      <c r="D745" s="204">
        <v>39.42</v>
      </c>
      <c r="E745" s="203" t="s">
        <v>489</v>
      </c>
      <c r="F745" s="203" t="s">
        <v>1754</v>
      </c>
      <c r="G745" s="203" t="s">
        <v>488</v>
      </c>
      <c r="H745" s="204" t="s">
        <v>1497</v>
      </c>
      <c r="I745" s="204" t="s">
        <v>1497</v>
      </c>
      <c r="J745" s="204">
        <v>45.01</v>
      </c>
      <c r="K745" s="203" t="s">
        <v>490</v>
      </c>
    </row>
    <row r="746" spans="1:11">
      <c r="A746" s="203">
        <v>22</v>
      </c>
      <c r="B746" s="203" t="s">
        <v>402</v>
      </c>
      <c r="C746" s="203" t="s">
        <v>1611</v>
      </c>
      <c r="D746" s="204">
        <v>26.29</v>
      </c>
      <c r="E746" s="203" t="s">
        <v>489</v>
      </c>
      <c r="F746" s="203" t="s">
        <v>1754</v>
      </c>
      <c r="G746" s="203" t="s">
        <v>488</v>
      </c>
      <c r="H746" s="204" t="s">
        <v>1497</v>
      </c>
      <c r="I746" s="204" t="s">
        <v>1497</v>
      </c>
      <c r="J746" s="204">
        <v>36.200000000000003</v>
      </c>
      <c r="K746" s="203" t="s">
        <v>490</v>
      </c>
    </row>
    <row r="747" spans="1:11">
      <c r="A747" s="203">
        <v>22</v>
      </c>
      <c r="B747" s="203" t="s">
        <v>403</v>
      </c>
      <c r="C747" s="203" t="s">
        <v>1611</v>
      </c>
      <c r="D747" s="204">
        <v>19.57</v>
      </c>
      <c r="E747" s="203" t="s">
        <v>489</v>
      </c>
      <c r="F747" s="203" t="s">
        <v>1754</v>
      </c>
      <c r="G747" s="203" t="s">
        <v>488</v>
      </c>
      <c r="H747" s="204" t="s">
        <v>1497</v>
      </c>
      <c r="I747" s="204" t="s">
        <v>1497</v>
      </c>
      <c r="J747" s="204">
        <v>34.57</v>
      </c>
      <c r="K747" s="203" t="s">
        <v>490</v>
      </c>
    </row>
    <row r="748" spans="1:11">
      <c r="A748" s="203">
        <v>22</v>
      </c>
      <c r="B748" s="203" t="s">
        <v>404</v>
      </c>
      <c r="C748" s="203" t="s">
        <v>1611</v>
      </c>
      <c r="D748" s="204">
        <v>23.75</v>
      </c>
      <c r="E748" s="203" t="s">
        <v>489</v>
      </c>
      <c r="F748" s="203" t="s">
        <v>1754</v>
      </c>
      <c r="G748" s="203" t="s">
        <v>488</v>
      </c>
      <c r="H748" s="204" t="s">
        <v>1497</v>
      </c>
      <c r="I748" s="204" t="s">
        <v>1497</v>
      </c>
      <c r="J748" s="204">
        <v>32.159999999999997</v>
      </c>
      <c r="K748" s="203" t="s">
        <v>490</v>
      </c>
    </row>
    <row r="749" spans="1:11">
      <c r="A749" s="203">
        <v>22</v>
      </c>
      <c r="B749" s="203" t="s">
        <v>405</v>
      </c>
      <c r="C749" s="203" t="s">
        <v>1611</v>
      </c>
      <c r="D749" s="204">
        <v>17.670000000000002</v>
      </c>
      <c r="E749" s="203" t="s">
        <v>489</v>
      </c>
      <c r="F749" s="203" t="s">
        <v>1754</v>
      </c>
      <c r="G749" s="203" t="s">
        <v>488</v>
      </c>
      <c r="H749" s="204" t="s">
        <v>1497</v>
      </c>
      <c r="I749" s="204" t="s">
        <v>1497</v>
      </c>
      <c r="J749" s="204">
        <v>26.67</v>
      </c>
      <c r="K749" s="203" t="s">
        <v>490</v>
      </c>
    </row>
    <row r="750" spans="1:11">
      <c r="A750" s="203">
        <v>23</v>
      </c>
      <c r="B750" s="203" t="s">
        <v>384</v>
      </c>
      <c r="C750" s="203" t="s">
        <v>1612</v>
      </c>
      <c r="D750" s="204">
        <v>19.28</v>
      </c>
      <c r="E750" s="203" t="s">
        <v>489</v>
      </c>
      <c r="F750" s="203" t="s">
        <v>1754</v>
      </c>
      <c r="G750" s="203" t="s">
        <v>488</v>
      </c>
      <c r="H750" s="204" t="s">
        <v>1497</v>
      </c>
      <c r="I750" s="204" t="s">
        <v>1497</v>
      </c>
      <c r="J750" s="204">
        <v>30.77</v>
      </c>
      <c r="K750" s="203" t="s">
        <v>490</v>
      </c>
    </row>
    <row r="751" spans="1:11">
      <c r="A751" s="203">
        <v>23</v>
      </c>
      <c r="B751" s="203" t="s">
        <v>385</v>
      </c>
      <c r="C751" s="203" t="s">
        <v>1612</v>
      </c>
      <c r="D751" s="204">
        <v>21.25</v>
      </c>
      <c r="E751" s="203" t="s">
        <v>489</v>
      </c>
      <c r="F751" s="203" t="s">
        <v>1754</v>
      </c>
      <c r="G751" s="203" t="s">
        <v>488</v>
      </c>
      <c r="H751" s="204" t="s">
        <v>1497</v>
      </c>
      <c r="I751" s="204" t="s">
        <v>1497</v>
      </c>
      <c r="J751" s="204" t="s">
        <v>1497</v>
      </c>
      <c r="K751" s="203" t="s">
        <v>490</v>
      </c>
    </row>
    <row r="752" spans="1:11">
      <c r="A752" s="203">
        <v>23</v>
      </c>
      <c r="B752" s="203" t="s">
        <v>386</v>
      </c>
      <c r="C752" s="203" t="s">
        <v>1612</v>
      </c>
      <c r="D752" s="204">
        <v>20.76</v>
      </c>
      <c r="E752" s="203" t="s">
        <v>489</v>
      </c>
      <c r="F752" s="203" t="s">
        <v>1754</v>
      </c>
      <c r="G752" s="203" t="s">
        <v>488</v>
      </c>
      <c r="H752" s="204" t="s">
        <v>1497</v>
      </c>
      <c r="I752" s="204" t="s">
        <v>1497</v>
      </c>
      <c r="J752" s="204">
        <v>42.61</v>
      </c>
      <c r="K752" s="203" t="s">
        <v>490</v>
      </c>
    </row>
    <row r="753" spans="1:11">
      <c r="A753" s="203">
        <v>23</v>
      </c>
      <c r="B753" s="203" t="s">
        <v>387</v>
      </c>
      <c r="C753" s="203" t="s">
        <v>1612</v>
      </c>
      <c r="D753" s="204">
        <v>20.77</v>
      </c>
      <c r="E753" s="203" t="s">
        <v>489</v>
      </c>
      <c r="F753" s="203" t="s">
        <v>1754</v>
      </c>
      <c r="G753" s="203" t="s">
        <v>488</v>
      </c>
      <c r="H753" s="204" t="s">
        <v>1497</v>
      </c>
      <c r="I753" s="204" t="s">
        <v>1497</v>
      </c>
      <c r="J753" s="204" t="s">
        <v>1497</v>
      </c>
      <c r="K753" s="203" t="s">
        <v>490</v>
      </c>
    </row>
    <row r="754" spans="1:11">
      <c r="A754" s="203">
        <v>23</v>
      </c>
      <c r="B754" s="203" t="s">
        <v>388</v>
      </c>
      <c r="C754" s="203" t="s">
        <v>1612</v>
      </c>
      <c r="D754" s="204">
        <v>10.3</v>
      </c>
      <c r="E754" s="203" t="s">
        <v>489</v>
      </c>
      <c r="F754" s="203" t="s">
        <v>1754</v>
      </c>
      <c r="G754" s="203" t="s">
        <v>488</v>
      </c>
      <c r="H754" s="204" t="s">
        <v>1497</v>
      </c>
      <c r="I754" s="204" t="s">
        <v>1497</v>
      </c>
      <c r="J754" s="204">
        <v>22.16</v>
      </c>
      <c r="K754" s="203" t="s">
        <v>490</v>
      </c>
    </row>
    <row r="755" spans="1:11">
      <c r="A755" s="203">
        <v>23</v>
      </c>
      <c r="B755" s="203" t="s">
        <v>389</v>
      </c>
      <c r="C755" s="203" t="s">
        <v>1612</v>
      </c>
      <c r="D755" s="204">
        <v>18.940000000000001</v>
      </c>
      <c r="E755" s="203" t="s">
        <v>489</v>
      </c>
      <c r="F755" s="203" t="s">
        <v>1754</v>
      </c>
      <c r="G755" s="203" t="s">
        <v>488</v>
      </c>
      <c r="H755" s="204" t="s">
        <v>1497</v>
      </c>
      <c r="I755" s="204" t="s">
        <v>1497</v>
      </c>
      <c r="J755" s="204">
        <v>43.07</v>
      </c>
      <c r="K755" s="203" t="s">
        <v>490</v>
      </c>
    </row>
    <row r="756" spans="1:11">
      <c r="A756" s="203">
        <v>23</v>
      </c>
      <c r="B756" s="203" t="s">
        <v>390</v>
      </c>
      <c r="C756" s="203" t="s">
        <v>1612</v>
      </c>
      <c r="D756" s="204">
        <v>6.66</v>
      </c>
      <c r="E756" s="203" t="s">
        <v>489</v>
      </c>
      <c r="F756" s="203" t="s">
        <v>1754</v>
      </c>
      <c r="G756" s="203" t="s">
        <v>488</v>
      </c>
      <c r="H756" s="204" t="s">
        <v>1497</v>
      </c>
      <c r="I756" s="204" t="s">
        <v>1497</v>
      </c>
      <c r="J756" s="204">
        <v>15.76</v>
      </c>
      <c r="K756" s="203" t="s">
        <v>490</v>
      </c>
    </row>
    <row r="757" spans="1:11">
      <c r="A757" s="203">
        <v>23</v>
      </c>
      <c r="B757" s="203" t="s">
        <v>391</v>
      </c>
      <c r="C757" s="203" t="s">
        <v>1612</v>
      </c>
      <c r="D757" s="204">
        <v>2.54</v>
      </c>
      <c r="E757" s="203" t="s">
        <v>489</v>
      </c>
      <c r="F757" s="203" t="s">
        <v>1754</v>
      </c>
      <c r="G757" s="203" t="s">
        <v>488</v>
      </c>
      <c r="H757" s="204" t="s">
        <v>1497</v>
      </c>
      <c r="I757" s="204" t="s">
        <v>1497</v>
      </c>
      <c r="J757" s="204">
        <v>16.399999999999999</v>
      </c>
      <c r="K757" s="203" t="s">
        <v>490</v>
      </c>
    </row>
    <row r="758" spans="1:11">
      <c r="A758" s="203">
        <v>23</v>
      </c>
      <c r="B758" s="203" t="s">
        <v>392</v>
      </c>
      <c r="C758" s="203" t="s">
        <v>1612</v>
      </c>
      <c r="D758" s="204">
        <v>43.14</v>
      </c>
      <c r="E758" s="203" t="s">
        <v>489</v>
      </c>
      <c r="F758" s="203" t="s">
        <v>1754</v>
      </c>
      <c r="G758" s="203" t="s">
        <v>488</v>
      </c>
      <c r="H758" s="204" t="s">
        <v>1497</v>
      </c>
      <c r="I758" s="204" t="s">
        <v>1497</v>
      </c>
      <c r="J758" s="204">
        <v>43.48</v>
      </c>
      <c r="K758" s="203" t="s">
        <v>490</v>
      </c>
    </row>
    <row r="759" spans="1:11">
      <c r="A759" s="203">
        <v>23</v>
      </c>
      <c r="B759" s="203" t="s">
        <v>393</v>
      </c>
      <c r="C759" s="203" t="s">
        <v>1612</v>
      </c>
      <c r="D759" s="204">
        <v>8</v>
      </c>
      <c r="E759" s="203" t="s">
        <v>489</v>
      </c>
      <c r="F759" s="203" t="s">
        <v>1754</v>
      </c>
      <c r="G759" s="203" t="s">
        <v>488</v>
      </c>
      <c r="H759" s="204" t="s">
        <v>1497</v>
      </c>
      <c r="I759" s="204" t="s">
        <v>1497</v>
      </c>
      <c r="J759" s="204">
        <v>38.770000000000003</v>
      </c>
      <c r="K759" s="203" t="s">
        <v>490</v>
      </c>
    </row>
    <row r="760" spans="1:11">
      <c r="A760" s="203">
        <v>23</v>
      </c>
      <c r="B760" s="203" t="s">
        <v>394</v>
      </c>
      <c r="C760" s="203" t="s">
        <v>1612</v>
      </c>
      <c r="D760" s="204">
        <v>8.1999999999999993</v>
      </c>
      <c r="E760" s="203" t="s">
        <v>489</v>
      </c>
      <c r="F760" s="203" t="s">
        <v>1754</v>
      </c>
      <c r="G760" s="203" t="s">
        <v>488</v>
      </c>
      <c r="H760" s="204" t="s">
        <v>1497</v>
      </c>
      <c r="I760" s="204" t="s">
        <v>1497</v>
      </c>
      <c r="J760" s="204">
        <v>16.53</v>
      </c>
      <c r="K760" s="203" t="s">
        <v>490</v>
      </c>
    </row>
    <row r="761" spans="1:11">
      <c r="A761" s="203">
        <v>23</v>
      </c>
      <c r="B761" s="203" t="s">
        <v>395</v>
      </c>
      <c r="C761" s="203" t="s">
        <v>1612</v>
      </c>
      <c r="D761" s="204">
        <v>14.91</v>
      </c>
      <c r="E761" s="203" t="s">
        <v>489</v>
      </c>
      <c r="F761" s="203" t="s">
        <v>1754</v>
      </c>
      <c r="G761" s="203" t="s">
        <v>488</v>
      </c>
      <c r="H761" s="204" t="s">
        <v>1497</v>
      </c>
      <c r="I761" s="204" t="s">
        <v>1497</v>
      </c>
      <c r="J761" s="204">
        <v>17.239999999999998</v>
      </c>
      <c r="K761" s="203" t="s">
        <v>490</v>
      </c>
    </row>
    <row r="762" spans="1:11">
      <c r="A762" s="203">
        <v>23</v>
      </c>
      <c r="B762" s="203" t="s">
        <v>396</v>
      </c>
      <c r="C762" s="203" t="s">
        <v>1612</v>
      </c>
      <c r="D762" s="204">
        <v>9.8800000000000008</v>
      </c>
      <c r="E762" s="203" t="s">
        <v>489</v>
      </c>
      <c r="F762" s="203" t="s">
        <v>1754</v>
      </c>
      <c r="G762" s="203" t="s">
        <v>488</v>
      </c>
      <c r="H762" s="204" t="s">
        <v>1497</v>
      </c>
      <c r="I762" s="204" t="s">
        <v>1497</v>
      </c>
      <c r="J762" s="204">
        <v>25.34</v>
      </c>
      <c r="K762" s="203" t="s">
        <v>490</v>
      </c>
    </row>
    <row r="763" spans="1:11">
      <c r="A763" s="203">
        <v>23</v>
      </c>
      <c r="B763" s="203" t="s">
        <v>397</v>
      </c>
      <c r="C763" s="203" t="s">
        <v>1612</v>
      </c>
      <c r="D763" s="204">
        <v>20.52</v>
      </c>
      <c r="E763" s="203" t="s">
        <v>489</v>
      </c>
      <c r="F763" s="203" t="s">
        <v>1754</v>
      </c>
      <c r="G763" s="203" t="s">
        <v>488</v>
      </c>
      <c r="H763" s="204" t="s">
        <v>1497</v>
      </c>
      <c r="I763" s="204" t="s">
        <v>1497</v>
      </c>
      <c r="J763" s="204">
        <v>32.369999999999997</v>
      </c>
      <c r="K763" s="203" t="s">
        <v>490</v>
      </c>
    </row>
    <row r="764" spans="1:11">
      <c r="A764" s="203">
        <v>23</v>
      </c>
      <c r="B764" s="203" t="s">
        <v>398</v>
      </c>
      <c r="C764" s="203" t="s">
        <v>1612</v>
      </c>
      <c r="D764" s="204">
        <v>14.5</v>
      </c>
      <c r="E764" s="203" t="s">
        <v>489</v>
      </c>
      <c r="F764" s="203" t="s">
        <v>1754</v>
      </c>
      <c r="G764" s="203" t="s">
        <v>488</v>
      </c>
      <c r="H764" s="204" t="s">
        <v>1497</v>
      </c>
      <c r="I764" s="204" t="s">
        <v>1497</v>
      </c>
      <c r="J764" s="204">
        <v>19.100000000000001</v>
      </c>
      <c r="K764" s="203" t="s">
        <v>490</v>
      </c>
    </row>
    <row r="765" spans="1:11">
      <c r="A765" s="203">
        <v>23</v>
      </c>
      <c r="B765" s="203" t="s">
        <v>399</v>
      </c>
      <c r="C765" s="203" t="s">
        <v>1612</v>
      </c>
      <c r="D765" s="204">
        <v>25.02</v>
      </c>
      <c r="E765" s="203" t="s">
        <v>489</v>
      </c>
      <c r="F765" s="203" t="s">
        <v>1754</v>
      </c>
      <c r="G765" s="203" t="s">
        <v>488</v>
      </c>
      <c r="H765" s="204" t="s">
        <v>1497</v>
      </c>
      <c r="I765" s="204" t="s">
        <v>1497</v>
      </c>
      <c r="J765" s="204">
        <v>34.33</v>
      </c>
      <c r="K765" s="203" t="s">
        <v>490</v>
      </c>
    </row>
    <row r="766" spans="1:11">
      <c r="A766" s="203">
        <v>23</v>
      </c>
      <c r="B766" s="203" t="s">
        <v>400</v>
      </c>
      <c r="C766" s="203" t="s">
        <v>1612</v>
      </c>
      <c r="D766" s="204">
        <v>33.43</v>
      </c>
      <c r="E766" s="203" t="s">
        <v>489</v>
      </c>
      <c r="F766" s="203" t="s">
        <v>1754</v>
      </c>
      <c r="G766" s="203" t="s">
        <v>488</v>
      </c>
      <c r="H766" s="204" t="s">
        <v>1497</v>
      </c>
      <c r="I766" s="204" t="s">
        <v>1497</v>
      </c>
      <c r="J766" s="204">
        <v>40.159999999999997</v>
      </c>
      <c r="K766" s="203" t="s">
        <v>490</v>
      </c>
    </row>
    <row r="767" spans="1:11">
      <c r="A767" s="203">
        <v>23</v>
      </c>
      <c r="B767" s="203" t="s">
        <v>401</v>
      </c>
      <c r="C767" s="203" t="s">
        <v>1612</v>
      </c>
      <c r="D767" s="204">
        <v>17.23</v>
      </c>
      <c r="E767" s="203" t="s">
        <v>489</v>
      </c>
      <c r="F767" s="203" t="s">
        <v>1754</v>
      </c>
      <c r="G767" s="203" t="s">
        <v>488</v>
      </c>
      <c r="H767" s="204" t="s">
        <v>1497</v>
      </c>
      <c r="I767" s="204" t="s">
        <v>1497</v>
      </c>
      <c r="J767" s="204">
        <v>20.56</v>
      </c>
      <c r="K767" s="203" t="s">
        <v>490</v>
      </c>
    </row>
    <row r="768" spans="1:11">
      <c r="A768" s="203">
        <v>23</v>
      </c>
      <c r="B768" s="203" t="s">
        <v>402</v>
      </c>
      <c r="C768" s="203" t="s">
        <v>1612</v>
      </c>
      <c r="D768" s="204">
        <v>28.25</v>
      </c>
      <c r="E768" s="203" t="s">
        <v>489</v>
      </c>
      <c r="F768" s="203" t="s">
        <v>1754</v>
      </c>
      <c r="G768" s="203" t="s">
        <v>488</v>
      </c>
      <c r="H768" s="204" t="s">
        <v>1497</v>
      </c>
      <c r="I768" s="204" t="s">
        <v>1497</v>
      </c>
      <c r="J768" s="204">
        <v>34.200000000000003</v>
      </c>
      <c r="K768" s="203" t="s">
        <v>490</v>
      </c>
    </row>
    <row r="769" spans="1:11">
      <c r="A769" s="203">
        <v>23</v>
      </c>
      <c r="B769" s="203" t="s">
        <v>403</v>
      </c>
      <c r="C769" s="203" t="s">
        <v>1612</v>
      </c>
      <c r="D769" s="204">
        <v>19.79</v>
      </c>
      <c r="E769" s="203" t="s">
        <v>489</v>
      </c>
      <c r="F769" s="203" t="s">
        <v>1754</v>
      </c>
      <c r="G769" s="203" t="s">
        <v>488</v>
      </c>
      <c r="H769" s="204" t="s">
        <v>1497</v>
      </c>
      <c r="I769" s="204" t="s">
        <v>1497</v>
      </c>
      <c r="J769" s="204">
        <v>38.24</v>
      </c>
      <c r="K769" s="203" t="s">
        <v>490</v>
      </c>
    </row>
    <row r="770" spans="1:11">
      <c r="A770" s="203">
        <v>23</v>
      </c>
      <c r="B770" s="203" t="s">
        <v>404</v>
      </c>
      <c r="C770" s="203" t="s">
        <v>1612</v>
      </c>
      <c r="D770" s="204">
        <v>12.1</v>
      </c>
      <c r="E770" s="203" t="s">
        <v>489</v>
      </c>
      <c r="F770" s="203" t="s">
        <v>1754</v>
      </c>
      <c r="G770" s="203" t="s">
        <v>488</v>
      </c>
      <c r="H770" s="204" t="s">
        <v>1497</v>
      </c>
      <c r="I770" s="204" t="s">
        <v>1497</v>
      </c>
      <c r="J770" s="204">
        <v>14.36</v>
      </c>
      <c r="K770" s="203" t="s">
        <v>490</v>
      </c>
    </row>
    <row r="771" spans="1:11">
      <c r="A771" s="203">
        <v>23</v>
      </c>
      <c r="B771" s="203" t="s">
        <v>405</v>
      </c>
      <c r="C771" s="203" t="s">
        <v>1612</v>
      </c>
      <c r="D771" s="204">
        <v>16.95</v>
      </c>
      <c r="E771" s="203" t="s">
        <v>489</v>
      </c>
      <c r="F771" s="203" t="s">
        <v>1754</v>
      </c>
      <c r="G771" s="203" t="s">
        <v>488</v>
      </c>
      <c r="H771" s="204" t="s">
        <v>1497</v>
      </c>
      <c r="I771" s="204" t="s">
        <v>1497</v>
      </c>
      <c r="J771" s="204">
        <v>29.23</v>
      </c>
      <c r="K771" s="203" t="s">
        <v>490</v>
      </c>
    </row>
    <row r="772" spans="1:11">
      <c r="A772" s="203">
        <v>24</v>
      </c>
      <c r="B772" s="203" t="s">
        <v>384</v>
      </c>
      <c r="C772" s="203" t="s">
        <v>1554</v>
      </c>
      <c r="D772" s="204">
        <v>20965.8</v>
      </c>
      <c r="E772" s="203" t="s">
        <v>472</v>
      </c>
      <c r="F772" s="203" t="s">
        <v>491</v>
      </c>
      <c r="G772" s="203" t="s">
        <v>478</v>
      </c>
      <c r="H772" s="204" t="s">
        <v>1497</v>
      </c>
      <c r="I772" s="204" t="s">
        <v>1497</v>
      </c>
      <c r="J772" s="204">
        <v>20636.099999999999</v>
      </c>
      <c r="K772" s="203" t="s">
        <v>492</v>
      </c>
    </row>
    <row r="773" spans="1:11">
      <c r="A773" s="203">
        <v>24</v>
      </c>
      <c r="B773" s="203" t="s">
        <v>385</v>
      </c>
      <c r="C773" s="203" t="s">
        <v>1554</v>
      </c>
      <c r="D773" s="204">
        <v>19974.099999999999</v>
      </c>
      <c r="E773" s="203" t="s">
        <v>472</v>
      </c>
      <c r="F773" s="203" t="s">
        <v>491</v>
      </c>
      <c r="G773" s="203" t="s">
        <v>478</v>
      </c>
      <c r="H773" s="204" t="s">
        <v>1497</v>
      </c>
      <c r="I773" s="204" t="s">
        <v>1497</v>
      </c>
      <c r="J773" s="204">
        <v>19474.7</v>
      </c>
      <c r="K773" s="203" t="s">
        <v>492</v>
      </c>
    </row>
    <row r="774" spans="1:11">
      <c r="A774" s="203">
        <v>24</v>
      </c>
      <c r="B774" s="203" t="s">
        <v>386</v>
      </c>
      <c r="C774" s="203" t="s">
        <v>1554</v>
      </c>
      <c r="D774" s="204">
        <v>19216.7</v>
      </c>
      <c r="E774" s="203" t="s">
        <v>472</v>
      </c>
      <c r="F774" s="203" t="s">
        <v>491</v>
      </c>
      <c r="G774" s="203" t="s">
        <v>478</v>
      </c>
      <c r="H774" s="204" t="s">
        <v>1497</v>
      </c>
      <c r="I774" s="204" t="s">
        <v>1497</v>
      </c>
      <c r="J774" s="204">
        <v>17852.3</v>
      </c>
      <c r="K774" s="203" t="s">
        <v>492</v>
      </c>
    </row>
    <row r="775" spans="1:11">
      <c r="A775" s="203">
        <v>24</v>
      </c>
      <c r="B775" s="203" t="s">
        <v>387</v>
      </c>
      <c r="C775" s="203" t="s">
        <v>1554</v>
      </c>
      <c r="D775" s="204">
        <v>17767.7</v>
      </c>
      <c r="E775" s="203" t="s">
        <v>472</v>
      </c>
      <c r="F775" s="203" t="s">
        <v>491</v>
      </c>
      <c r="G775" s="203" t="s">
        <v>478</v>
      </c>
      <c r="H775" s="204" t="s">
        <v>1497</v>
      </c>
      <c r="I775" s="204" t="s">
        <v>1497</v>
      </c>
      <c r="J775" s="204">
        <v>17120.900000000001</v>
      </c>
      <c r="K775" s="203" t="s">
        <v>492</v>
      </c>
    </row>
    <row r="776" spans="1:11">
      <c r="A776" s="203">
        <v>24</v>
      </c>
      <c r="B776" s="203" t="s">
        <v>388</v>
      </c>
      <c r="C776" s="203" t="s">
        <v>1554</v>
      </c>
      <c r="D776" s="204">
        <v>19322.3</v>
      </c>
      <c r="E776" s="203" t="s">
        <v>472</v>
      </c>
      <c r="F776" s="203" t="s">
        <v>491</v>
      </c>
      <c r="G776" s="203" t="s">
        <v>478</v>
      </c>
      <c r="H776" s="204" t="s">
        <v>1497</v>
      </c>
      <c r="I776" s="204" t="s">
        <v>1497</v>
      </c>
      <c r="J776" s="204">
        <v>18230.900000000001</v>
      </c>
      <c r="K776" s="203" t="s">
        <v>492</v>
      </c>
    </row>
    <row r="777" spans="1:11">
      <c r="A777" s="203">
        <v>24</v>
      </c>
      <c r="B777" s="203" t="s">
        <v>389</v>
      </c>
      <c r="C777" s="203" t="s">
        <v>1554</v>
      </c>
      <c r="D777" s="204">
        <v>20006.3</v>
      </c>
      <c r="E777" s="203" t="s">
        <v>472</v>
      </c>
      <c r="F777" s="203" t="s">
        <v>491</v>
      </c>
      <c r="G777" s="203" t="s">
        <v>478</v>
      </c>
      <c r="H777" s="204" t="s">
        <v>1497</v>
      </c>
      <c r="I777" s="204" t="s">
        <v>1497</v>
      </c>
      <c r="J777" s="204">
        <v>18744.8</v>
      </c>
      <c r="K777" s="203" t="s">
        <v>492</v>
      </c>
    </row>
    <row r="778" spans="1:11">
      <c r="A778" s="203">
        <v>24</v>
      </c>
      <c r="B778" s="203" t="s">
        <v>390</v>
      </c>
      <c r="C778" s="203" t="s">
        <v>1554</v>
      </c>
      <c r="D778" s="204">
        <v>18949.400000000001</v>
      </c>
      <c r="E778" s="203" t="s">
        <v>472</v>
      </c>
      <c r="F778" s="203" t="s">
        <v>491</v>
      </c>
      <c r="G778" s="203" t="s">
        <v>478</v>
      </c>
      <c r="H778" s="204" t="s">
        <v>1497</v>
      </c>
      <c r="I778" s="204" t="s">
        <v>1497</v>
      </c>
      <c r="J778" s="204">
        <v>17679.900000000001</v>
      </c>
      <c r="K778" s="203" t="s">
        <v>492</v>
      </c>
    </row>
    <row r="779" spans="1:11">
      <c r="A779" s="203">
        <v>24</v>
      </c>
      <c r="B779" s="203" t="s">
        <v>391</v>
      </c>
      <c r="C779" s="203" t="s">
        <v>1554</v>
      </c>
      <c r="D779" s="204">
        <v>21013.5</v>
      </c>
      <c r="E779" s="203" t="s">
        <v>472</v>
      </c>
      <c r="F779" s="203" t="s">
        <v>491</v>
      </c>
      <c r="G779" s="203" t="s">
        <v>478</v>
      </c>
      <c r="H779" s="204" t="s">
        <v>1497</v>
      </c>
      <c r="I779" s="204" t="s">
        <v>1497</v>
      </c>
      <c r="J779" s="204">
        <v>20235.5</v>
      </c>
      <c r="K779" s="203" t="s">
        <v>492</v>
      </c>
    </row>
    <row r="780" spans="1:11">
      <c r="A780" s="203">
        <v>24</v>
      </c>
      <c r="B780" s="203" t="s">
        <v>392</v>
      </c>
      <c r="C780" s="203" t="s">
        <v>1554</v>
      </c>
      <c r="D780" s="204">
        <v>20782</v>
      </c>
      <c r="E780" s="203" t="s">
        <v>472</v>
      </c>
      <c r="F780" s="203" t="s">
        <v>491</v>
      </c>
      <c r="G780" s="203" t="s">
        <v>478</v>
      </c>
      <c r="H780" s="204" t="s">
        <v>1497</v>
      </c>
      <c r="I780" s="204" t="s">
        <v>1497</v>
      </c>
      <c r="J780" s="204">
        <v>19055.7</v>
      </c>
      <c r="K780" s="203" t="s">
        <v>492</v>
      </c>
    </row>
    <row r="781" spans="1:11">
      <c r="A781" s="203">
        <v>24</v>
      </c>
      <c r="B781" s="203" t="s">
        <v>393</v>
      </c>
      <c r="C781" s="203" t="s">
        <v>1554</v>
      </c>
      <c r="D781" s="204">
        <v>19076.7</v>
      </c>
      <c r="E781" s="203" t="s">
        <v>472</v>
      </c>
      <c r="F781" s="203" t="s">
        <v>491</v>
      </c>
      <c r="G781" s="203" t="s">
        <v>478</v>
      </c>
      <c r="H781" s="204" t="s">
        <v>1497</v>
      </c>
      <c r="I781" s="204" t="s">
        <v>1497</v>
      </c>
      <c r="J781" s="204">
        <v>18720</v>
      </c>
      <c r="K781" s="203" t="s">
        <v>492</v>
      </c>
    </row>
    <row r="782" spans="1:11">
      <c r="A782" s="203">
        <v>24</v>
      </c>
      <c r="B782" s="203" t="s">
        <v>394</v>
      </c>
      <c r="C782" s="203" t="s">
        <v>1554</v>
      </c>
      <c r="D782" s="204">
        <v>19457.400000000001</v>
      </c>
      <c r="E782" s="203" t="s">
        <v>472</v>
      </c>
      <c r="F782" s="203" t="s">
        <v>491</v>
      </c>
      <c r="G782" s="203" t="s">
        <v>478</v>
      </c>
      <c r="H782" s="204" t="s">
        <v>1497</v>
      </c>
      <c r="I782" s="204" t="s">
        <v>1497</v>
      </c>
      <c r="J782" s="204">
        <v>18130.7</v>
      </c>
      <c r="K782" s="203" t="s">
        <v>492</v>
      </c>
    </row>
    <row r="783" spans="1:11">
      <c r="A783" s="203">
        <v>24</v>
      </c>
      <c r="B783" s="203" t="s">
        <v>395</v>
      </c>
      <c r="C783" s="203" t="s">
        <v>1554</v>
      </c>
      <c r="D783" s="204">
        <v>19059.5</v>
      </c>
      <c r="E783" s="203" t="s">
        <v>472</v>
      </c>
      <c r="F783" s="203" t="s">
        <v>491</v>
      </c>
      <c r="G783" s="203" t="s">
        <v>478</v>
      </c>
      <c r="H783" s="204" t="s">
        <v>1497</v>
      </c>
      <c r="I783" s="204" t="s">
        <v>1497</v>
      </c>
      <c r="J783" s="204">
        <v>17941.2</v>
      </c>
      <c r="K783" s="203" t="s">
        <v>492</v>
      </c>
    </row>
    <row r="784" spans="1:11">
      <c r="A784" s="203">
        <v>24</v>
      </c>
      <c r="B784" s="203" t="s">
        <v>396</v>
      </c>
      <c r="C784" s="203" t="s">
        <v>1554</v>
      </c>
      <c r="D784" s="204">
        <v>19498.099999999999</v>
      </c>
      <c r="E784" s="203" t="s">
        <v>472</v>
      </c>
      <c r="F784" s="203" t="s">
        <v>491</v>
      </c>
      <c r="G784" s="203" t="s">
        <v>478</v>
      </c>
      <c r="H784" s="204" t="s">
        <v>1497</v>
      </c>
      <c r="I784" s="204" t="s">
        <v>1497</v>
      </c>
      <c r="J784" s="204">
        <v>19031</v>
      </c>
      <c r="K784" s="203" t="s">
        <v>492</v>
      </c>
    </row>
    <row r="785" spans="1:11">
      <c r="A785" s="203">
        <v>24</v>
      </c>
      <c r="B785" s="203" t="s">
        <v>397</v>
      </c>
      <c r="C785" s="203" t="s">
        <v>1554</v>
      </c>
      <c r="D785" s="204">
        <v>20208.2</v>
      </c>
      <c r="E785" s="203" t="s">
        <v>472</v>
      </c>
      <c r="F785" s="203" t="s">
        <v>491</v>
      </c>
      <c r="G785" s="203" t="s">
        <v>478</v>
      </c>
      <c r="H785" s="204" t="s">
        <v>1497</v>
      </c>
      <c r="I785" s="204" t="s">
        <v>1497</v>
      </c>
      <c r="J785" s="204">
        <v>18719.599999999999</v>
      </c>
      <c r="K785" s="203" t="s">
        <v>492</v>
      </c>
    </row>
    <row r="786" spans="1:11">
      <c r="A786" s="203">
        <v>24</v>
      </c>
      <c r="B786" s="203" t="s">
        <v>398</v>
      </c>
      <c r="C786" s="203" t="s">
        <v>1554</v>
      </c>
      <c r="D786" s="204">
        <v>19774.099999999999</v>
      </c>
      <c r="E786" s="203" t="s">
        <v>472</v>
      </c>
      <c r="F786" s="203" t="s">
        <v>491</v>
      </c>
      <c r="G786" s="203" t="s">
        <v>478</v>
      </c>
      <c r="H786" s="204" t="s">
        <v>1497</v>
      </c>
      <c r="I786" s="204" t="s">
        <v>1497</v>
      </c>
      <c r="J786" s="204">
        <v>18422.599999999999</v>
      </c>
      <c r="K786" s="203" t="s">
        <v>492</v>
      </c>
    </row>
    <row r="787" spans="1:11">
      <c r="A787" s="203">
        <v>24</v>
      </c>
      <c r="B787" s="203" t="s">
        <v>399</v>
      </c>
      <c r="C787" s="203" t="s">
        <v>1554</v>
      </c>
      <c r="D787" s="204">
        <v>20688</v>
      </c>
      <c r="E787" s="203" t="s">
        <v>472</v>
      </c>
      <c r="F787" s="203" t="s">
        <v>491</v>
      </c>
      <c r="G787" s="203" t="s">
        <v>478</v>
      </c>
      <c r="H787" s="204" t="s">
        <v>1497</v>
      </c>
      <c r="I787" s="204" t="s">
        <v>1497</v>
      </c>
      <c r="J787" s="204">
        <v>18902.3</v>
      </c>
      <c r="K787" s="203" t="s">
        <v>492</v>
      </c>
    </row>
    <row r="788" spans="1:11">
      <c r="A788" s="203">
        <v>24</v>
      </c>
      <c r="B788" s="203" t="s">
        <v>400</v>
      </c>
      <c r="C788" s="203" t="s">
        <v>1554</v>
      </c>
      <c r="D788" s="204">
        <v>19875.2</v>
      </c>
      <c r="E788" s="203" t="s">
        <v>472</v>
      </c>
      <c r="F788" s="203" t="s">
        <v>491</v>
      </c>
      <c r="G788" s="203" t="s">
        <v>478</v>
      </c>
      <c r="H788" s="204" t="s">
        <v>1497</v>
      </c>
      <c r="I788" s="204" t="s">
        <v>1497</v>
      </c>
      <c r="J788" s="204">
        <v>18948.8</v>
      </c>
      <c r="K788" s="203" t="s">
        <v>492</v>
      </c>
    </row>
    <row r="789" spans="1:11">
      <c r="A789" s="203">
        <v>24</v>
      </c>
      <c r="B789" s="203" t="s">
        <v>401</v>
      </c>
      <c r="C789" s="203" t="s">
        <v>1554</v>
      </c>
      <c r="D789" s="204">
        <v>20620.900000000001</v>
      </c>
      <c r="E789" s="203" t="s">
        <v>472</v>
      </c>
      <c r="F789" s="203" t="s">
        <v>491</v>
      </c>
      <c r="G789" s="203" t="s">
        <v>478</v>
      </c>
      <c r="H789" s="204" t="s">
        <v>1497</v>
      </c>
      <c r="I789" s="204" t="s">
        <v>1497</v>
      </c>
      <c r="J789" s="204">
        <v>18998.3</v>
      </c>
      <c r="K789" s="203" t="s">
        <v>492</v>
      </c>
    </row>
    <row r="790" spans="1:11">
      <c r="A790" s="203">
        <v>24</v>
      </c>
      <c r="B790" s="203" t="s">
        <v>402</v>
      </c>
      <c r="C790" s="203" t="s">
        <v>1554</v>
      </c>
      <c r="D790" s="204">
        <v>20470.599999999999</v>
      </c>
      <c r="E790" s="203" t="s">
        <v>472</v>
      </c>
      <c r="F790" s="203" t="s">
        <v>491</v>
      </c>
      <c r="G790" s="203" t="s">
        <v>478</v>
      </c>
      <c r="H790" s="204" t="s">
        <v>1497</v>
      </c>
      <c r="I790" s="204" t="s">
        <v>1497</v>
      </c>
      <c r="J790" s="204">
        <v>19466.900000000001</v>
      </c>
      <c r="K790" s="203" t="s">
        <v>492</v>
      </c>
    </row>
    <row r="791" spans="1:11">
      <c r="A791" s="203">
        <v>24</v>
      </c>
      <c r="B791" s="203" t="s">
        <v>403</v>
      </c>
      <c r="C791" s="203" t="s">
        <v>1554</v>
      </c>
      <c r="D791" s="204">
        <v>20268.599999999999</v>
      </c>
      <c r="E791" s="203" t="s">
        <v>472</v>
      </c>
      <c r="F791" s="203" t="s">
        <v>491</v>
      </c>
      <c r="G791" s="203" t="s">
        <v>478</v>
      </c>
      <c r="H791" s="204" t="s">
        <v>1497</v>
      </c>
      <c r="I791" s="204" t="s">
        <v>1497</v>
      </c>
      <c r="J791" s="204">
        <v>18813.5</v>
      </c>
      <c r="K791" s="203" t="s">
        <v>492</v>
      </c>
    </row>
    <row r="792" spans="1:11">
      <c r="A792" s="203">
        <v>24</v>
      </c>
      <c r="B792" s="203" t="s">
        <v>404</v>
      </c>
      <c r="C792" s="203" t="s">
        <v>1554</v>
      </c>
      <c r="D792" s="204">
        <v>20584.7</v>
      </c>
      <c r="E792" s="203" t="s">
        <v>472</v>
      </c>
      <c r="F792" s="203" t="s">
        <v>491</v>
      </c>
      <c r="G792" s="203" t="s">
        <v>478</v>
      </c>
      <c r="H792" s="204" t="s">
        <v>1497</v>
      </c>
      <c r="I792" s="204" t="s">
        <v>1497</v>
      </c>
      <c r="J792" s="204">
        <v>19409.8</v>
      </c>
      <c r="K792" s="203" t="s">
        <v>492</v>
      </c>
    </row>
    <row r="793" spans="1:11">
      <c r="A793" s="203">
        <v>24</v>
      </c>
      <c r="B793" s="203" t="s">
        <v>405</v>
      </c>
      <c r="C793" s="203" t="s">
        <v>1554</v>
      </c>
      <c r="D793" s="204">
        <v>19786.400000000001</v>
      </c>
      <c r="E793" s="203" t="s">
        <v>472</v>
      </c>
      <c r="F793" s="203" t="s">
        <v>491</v>
      </c>
      <c r="G793" s="203" t="s">
        <v>478</v>
      </c>
      <c r="H793" s="204" t="s">
        <v>1497</v>
      </c>
      <c r="I793" s="204" t="s">
        <v>1497</v>
      </c>
      <c r="J793" s="204">
        <v>18912</v>
      </c>
      <c r="K793" s="203" t="s">
        <v>492</v>
      </c>
    </row>
    <row r="794" spans="1:11">
      <c r="A794" s="203">
        <v>25</v>
      </c>
      <c r="B794" s="203" t="s">
        <v>384</v>
      </c>
      <c r="C794" s="203" t="s">
        <v>1613</v>
      </c>
      <c r="D794" s="204">
        <v>42510.376680000001</v>
      </c>
      <c r="E794" s="203" t="s">
        <v>472</v>
      </c>
      <c r="F794" s="203" t="s">
        <v>491</v>
      </c>
      <c r="G794" s="203" t="s">
        <v>493</v>
      </c>
      <c r="H794" s="204" t="s">
        <v>1497</v>
      </c>
      <c r="I794" s="204" t="s">
        <v>1497</v>
      </c>
      <c r="J794" s="204">
        <v>45201.355609999999</v>
      </c>
      <c r="K794" s="203" t="s">
        <v>494</v>
      </c>
    </row>
    <row r="795" spans="1:11">
      <c r="A795" s="203">
        <v>25</v>
      </c>
      <c r="B795" s="203" t="s">
        <v>385</v>
      </c>
      <c r="C795" s="203" t="s">
        <v>1613</v>
      </c>
      <c r="D795" s="204">
        <v>44027.558219999999</v>
      </c>
      <c r="E795" s="203" t="s">
        <v>472</v>
      </c>
      <c r="F795" s="203" t="s">
        <v>491</v>
      </c>
      <c r="G795" s="203" t="s">
        <v>493</v>
      </c>
      <c r="H795" s="204" t="s">
        <v>1497</v>
      </c>
      <c r="I795" s="204" t="s">
        <v>1497</v>
      </c>
      <c r="J795" s="204">
        <v>41161.809589999997</v>
      </c>
      <c r="K795" s="203" t="s">
        <v>494</v>
      </c>
    </row>
    <row r="796" spans="1:11">
      <c r="A796" s="203">
        <v>25</v>
      </c>
      <c r="B796" s="203" t="s">
        <v>386</v>
      </c>
      <c r="C796" s="203" t="s">
        <v>1613</v>
      </c>
      <c r="D796" s="204">
        <v>48395.48732</v>
      </c>
      <c r="E796" s="203" t="s">
        <v>472</v>
      </c>
      <c r="F796" s="203" t="s">
        <v>491</v>
      </c>
      <c r="G796" s="203" t="s">
        <v>493</v>
      </c>
      <c r="H796" s="204" t="s">
        <v>1497</v>
      </c>
      <c r="I796" s="204" t="s">
        <v>1497</v>
      </c>
      <c r="J796" s="204">
        <v>51621.017</v>
      </c>
      <c r="K796" s="203" t="s">
        <v>494</v>
      </c>
    </row>
    <row r="797" spans="1:11">
      <c r="A797" s="203">
        <v>25</v>
      </c>
      <c r="B797" s="203" t="s">
        <v>387</v>
      </c>
      <c r="C797" s="203" t="s">
        <v>1613</v>
      </c>
      <c r="D797" s="204">
        <v>43769.496010000003</v>
      </c>
      <c r="E797" s="203" t="s">
        <v>472</v>
      </c>
      <c r="F797" s="203" t="s">
        <v>491</v>
      </c>
      <c r="G797" s="203" t="s">
        <v>493</v>
      </c>
      <c r="H797" s="204" t="s">
        <v>1497</v>
      </c>
      <c r="I797" s="204" t="s">
        <v>1497</v>
      </c>
      <c r="J797" s="204">
        <v>42534.620929999997</v>
      </c>
      <c r="K797" s="203" t="s">
        <v>494</v>
      </c>
    </row>
    <row r="798" spans="1:11">
      <c r="A798" s="203">
        <v>25</v>
      </c>
      <c r="B798" s="203" t="s">
        <v>388</v>
      </c>
      <c r="C798" s="203" t="s">
        <v>1613</v>
      </c>
      <c r="D798" s="204">
        <v>43749.092879999997</v>
      </c>
      <c r="E798" s="203" t="s">
        <v>472</v>
      </c>
      <c r="F798" s="203" t="s">
        <v>491</v>
      </c>
      <c r="G798" s="203" t="s">
        <v>493</v>
      </c>
      <c r="H798" s="204" t="s">
        <v>1497</v>
      </c>
      <c r="I798" s="204" t="s">
        <v>1497</v>
      </c>
      <c r="J798" s="204">
        <v>40918.520620000003</v>
      </c>
      <c r="K798" s="203" t="s">
        <v>494</v>
      </c>
    </row>
    <row r="799" spans="1:11">
      <c r="A799" s="203">
        <v>25</v>
      </c>
      <c r="B799" s="203" t="s">
        <v>389</v>
      </c>
      <c r="C799" s="203" t="s">
        <v>1613</v>
      </c>
      <c r="D799" s="204">
        <v>45539.897570000001</v>
      </c>
      <c r="E799" s="203" t="s">
        <v>472</v>
      </c>
      <c r="F799" s="203" t="s">
        <v>491</v>
      </c>
      <c r="G799" s="203" t="s">
        <v>493</v>
      </c>
      <c r="H799" s="204" t="s">
        <v>1497</v>
      </c>
      <c r="I799" s="204" t="s">
        <v>1497</v>
      </c>
      <c r="J799" s="204">
        <v>45331.582999999999</v>
      </c>
      <c r="K799" s="203" t="s">
        <v>494</v>
      </c>
    </row>
    <row r="800" spans="1:11">
      <c r="A800" s="203">
        <v>25</v>
      </c>
      <c r="B800" s="203" t="s">
        <v>390</v>
      </c>
      <c r="C800" s="203" t="s">
        <v>1613</v>
      </c>
      <c r="D800" s="204">
        <v>41110.79578</v>
      </c>
      <c r="E800" s="203" t="s">
        <v>472</v>
      </c>
      <c r="F800" s="203" t="s">
        <v>491</v>
      </c>
      <c r="G800" s="203" t="s">
        <v>493</v>
      </c>
      <c r="H800" s="204" t="s">
        <v>1497</v>
      </c>
      <c r="I800" s="204" t="s">
        <v>1497</v>
      </c>
      <c r="J800" s="204">
        <v>39206.09474</v>
      </c>
      <c r="K800" s="203" t="s">
        <v>494</v>
      </c>
    </row>
    <row r="801" spans="1:11">
      <c r="A801" s="203">
        <v>25</v>
      </c>
      <c r="B801" s="203" t="s">
        <v>391</v>
      </c>
      <c r="C801" s="203" t="s">
        <v>1613</v>
      </c>
      <c r="D801" s="204">
        <v>44973.185749999997</v>
      </c>
      <c r="E801" s="203" t="s">
        <v>472</v>
      </c>
      <c r="F801" s="203" t="s">
        <v>491</v>
      </c>
      <c r="G801" s="203" t="s">
        <v>493</v>
      </c>
      <c r="H801" s="204" t="s">
        <v>1497</v>
      </c>
      <c r="I801" s="204" t="s">
        <v>1497</v>
      </c>
      <c r="J801" s="204">
        <v>48912.058870000001</v>
      </c>
      <c r="K801" s="203" t="s">
        <v>494</v>
      </c>
    </row>
    <row r="802" spans="1:11">
      <c r="A802" s="203">
        <v>25</v>
      </c>
      <c r="B802" s="203" t="s">
        <v>392</v>
      </c>
      <c r="C802" s="203" t="s">
        <v>1613</v>
      </c>
      <c r="D802" s="204">
        <v>52712.106249999997</v>
      </c>
      <c r="E802" s="203" t="s">
        <v>472</v>
      </c>
      <c r="F802" s="203" t="s">
        <v>491</v>
      </c>
      <c r="G802" s="203" t="s">
        <v>493</v>
      </c>
      <c r="H802" s="204" t="s">
        <v>1497</v>
      </c>
      <c r="I802" s="204" t="s">
        <v>1497</v>
      </c>
      <c r="J802" s="204">
        <v>48737.800439999999</v>
      </c>
      <c r="K802" s="203" t="s">
        <v>494</v>
      </c>
    </row>
    <row r="803" spans="1:11">
      <c r="A803" s="203">
        <v>25</v>
      </c>
      <c r="B803" s="203" t="s">
        <v>393</v>
      </c>
      <c r="C803" s="203" t="s">
        <v>1613</v>
      </c>
      <c r="D803" s="204">
        <v>43860.410510000002</v>
      </c>
      <c r="E803" s="203" t="s">
        <v>472</v>
      </c>
      <c r="F803" s="203" t="s">
        <v>491</v>
      </c>
      <c r="G803" s="203" t="s">
        <v>493</v>
      </c>
      <c r="H803" s="204" t="s">
        <v>1497</v>
      </c>
      <c r="I803" s="204" t="s">
        <v>1497</v>
      </c>
      <c r="J803" s="204">
        <v>44171.52003</v>
      </c>
      <c r="K803" s="203" t="s">
        <v>494</v>
      </c>
    </row>
    <row r="804" spans="1:11">
      <c r="A804" s="203">
        <v>25</v>
      </c>
      <c r="B804" s="203" t="s">
        <v>394</v>
      </c>
      <c r="C804" s="203" t="s">
        <v>1613</v>
      </c>
      <c r="D804" s="204">
        <v>45022.300929999998</v>
      </c>
      <c r="E804" s="203" t="s">
        <v>472</v>
      </c>
      <c r="F804" s="203" t="s">
        <v>491</v>
      </c>
      <c r="G804" s="203" t="s">
        <v>493</v>
      </c>
      <c r="H804" s="204" t="s">
        <v>1497</v>
      </c>
      <c r="I804" s="204" t="s">
        <v>1497</v>
      </c>
      <c r="J804" s="204">
        <v>41204.000240000001</v>
      </c>
      <c r="K804" s="203" t="s">
        <v>494</v>
      </c>
    </row>
    <row r="805" spans="1:11">
      <c r="A805" s="203">
        <v>25</v>
      </c>
      <c r="B805" s="203" t="s">
        <v>395</v>
      </c>
      <c r="C805" s="203" t="s">
        <v>1613</v>
      </c>
      <c r="D805" s="204">
        <v>45149.958830000003</v>
      </c>
      <c r="E805" s="203" t="s">
        <v>472</v>
      </c>
      <c r="F805" s="203" t="s">
        <v>491</v>
      </c>
      <c r="G805" s="203" t="s">
        <v>493</v>
      </c>
      <c r="H805" s="204" t="s">
        <v>1497</v>
      </c>
      <c r="I805" s="204" t="s">
        <v>1497</v>
      </c>
      <c r="J805" s="204">
        <v>43674.117680000003</v>
      </c>
      <c r="K805" s="203" t="s">
        <v>494</v>
      </c>
    </row>
    <row r="806" spans="1:11">
      <c r="A806" s="203">
        <v>25</v>
      </c>
      <c r="B806" s="203" t="s">
        <v>396</v>
      </c>
      <c r="C806" s="203" t="s">
        <v>1613</v>
      </c>
      <c r="D806" s="204">
        <v>47025.151669999999</v>
      </c>
      <c r="E806" s="203" t="s">
        <v>472</v>
      </c>
      <c r="F806" s="203" t="s">
        <v>491</v>
      </c>
      <c r="G806" s="203" t="s">
        <v>493</v>
      </c>
      <c r="H806" s="204" t="s">
        <v>1497</v>
      </c>
      <c r="I806" s="204" t="s">
        <v>1497</v>
      </c>
      <c r="J806" s="204">
        <v>47275.449000000001</v>
      </c>
      <c r="K806" s="203" t="s">
        <v>494</v>
      </c>
    </row>
    <row r="807" spans="1:11">
      <c r="A807" s="203">
        <v>25</v>
      </c>
      <c r="B807" s="203" t="s">
        <v>397</v>
      </c>
      <c r="C807" s="203" t="s">
        <v>1613</v>
      </c>
      <c r="D807" s="204">
        <v>47447.002990000001</v>
      </c>
      <c r="E807" s="203" t="s">
        <v>472</v>
      </c>
      <c r="F807" s="203" t="s">
        <v>491</v>
      </c>
      <c r="G807" s="203" t="s">
        <v>493</v>
      </c>
      <c r="H807" s="204" t="s">
        <v>1497</v>
      </c>
      <c r="I807" s="204" t="s">
        <v>1497</v>
      </c>
      <c r="J807" s="204">
        <v>48468.777620000001</v>
      </c>
      <c r="K807" s="203" t="s">
        <v>494</v>
      </c>
    </row>
    <row r="808" spans="1:11">
      <c r="A808" s="203">
        <v>25</v>
      </c>
      <c r="B808" s="203" t="s">
        <v>398</v>
      </c>
      <c r="C808" s="203" t="s">
        <v>1613</v>
      </c>
      <c r="D808" s="204">
        <v>43386.326200000003</v>
      </c>
      <c r="E808" s="203" t="s">
        <v>472</v>
      </c>
      <c r="F808" s="203" t="s">
        <v>491</v>
      </c>
      <c r="G808" s="203" t="s">
        <v>493</v>
      </c>
      <c r="H808" s="204" t="s">
        <v>1497</v>
      </c>
      <c r="I808" s="204" t="s">
        <v>1497</v>
      </c>
      <c r="J808" s="204">
        <v>42806.033089999997</v>
      </c>
      <c r="K808" s="203" t="s">
        <v>494</v>
      </c>
    </row>
    <row r="809" spans="1:11">
      <c r="A809" s="203">
        <v>25</v>
      </c>
      <c r="B809" s="203" t="s">
        <v>399</v>
      </c>
      <c r="C809" s="203" t="s">
        <v>1613</v>
      </c>
      <c r="D809" s="204">
        <v>46682.067369999997</v>
      </c>
      <c r="E809" s="203" t="s">
        <v>472</v>
      </c>
      <c r="F809" s="203" t="s">
        <v>491</v>
      </c>
      <c r="G809" s="203" t="s">
        <v>493</v>
      </c>
      <c r="H809" s="204" t="s">
        <v>1497</v>
      </c>
      <c r="I809" s="204" t="s">
        <v>1497</v>
      </c>
      <c r="J809" s="204">
        <v>46397.537510000002</v>
      </c>
      <c r="K809" s="203" t="s">
        <v>494</v>
      </c>
    </row>
    <row r="810" spans="1:11">
      <c r="A810" s="203">
        <v>25</v>
      </c>
      <c r="B810" s="203" t="s">
        <v>400</v>
      </c>
      <c r="C810" s="203" t="s">
        <v>1613</v>
      </c>
      <c r="D810" s="204">
        <v>45977.82404</v>
      </c>
      <c r="E810" s="203" t="s">
        <v>472</v>
      </c>
      <c r="F810" s="203" t="s">
        <v>491</v>
      </c>
      <c r="G810" s="203" t="s">
        <v>493</v>
      </c>
      <c r="H810" s="204" t="s">
        <v>1497</v>
      </c>
      <c r="I810" s="204" t="s">
        <v>1497</v>
      </c>
      <c r="J810" s="204">
        <v>45726.758470000001</v>
      </c>
      <c r="K810" s="203" t="s">
        <v>494</v>
      </c>
    </row>
    <row r="811" spans="1:11">
      <c r="A811" s="203">
        <v>25</v>
      </c>
      <c r="B811" s="203" t="s">
        <v>401</v>
      </c>
      <c r="C811" s="203" t="s">
        <v>1613</v>
      </c>
      <c r="D811" s="204">
        <v>49975.101979999999</v>
      </c>
      <c r="E811" s="203" t="s">
        <v>472</v>
      </c>
      <c r="F811" s="203" t="s">
        <v>491</v>
      </c>
      <c r="G811" s="203" t="s">
        <v>493</v>
      </c>
      <c r="H811" s="204" t="s">
        <v>1497</v>
      </c>
      <c r="I811" s="204" t="s">
        <v>1497</v>
      </c>
      <c r="J811" s="204">
        <v>49172.804270000001</v>
      </c>
      <c r="K811" s="203" t="s">
        <v>494</v>
      </c>
    </row>
    <row r="812" spans="1:11">
      <c r="A812" s="203">
        <v>25</v>
      </c>
      <c r="B812" s="203" t="s">
        <v>402</v>
      </c>
      <c r="C812" s="203" t="s">
        <v>1613</v>
      </c>
      <c r="D812" s="204">
        <v>45598.292840000002</v>
      </c>
      <c r="E812" s="203" t="s">
        <v>472</v>
      </c>
      <c r="F812" s="203" t="s">
        <v>491</v>
      </c>
      <c r="G812" s="203" t="s">
        <v>493</v>
      </c>
      <c r="H812" s="204" t="s">
        <v>1497</v>
      </c>
      <c r="I812" s="204" t="s">
        <v>1497</v>
      </c>
      <c r="J812" s="204">
        <v>44751.500590000003</v>
      </c>
      <c r="K812" s="203" t="s">
        <v>494</v>
      </c>
    </row>
    <row r="813" spans="1:11">
      <c r="A813" s="203">
        <v>25</v>
      </c>
      <c r="B813" s="203" t="s">
        <v>403</v>
      </c>
      <c r="C813" s="203" t="s">
        <v>1613</v>
      </c>
      <c r="D813" s="204">
        <v>46674.097759999997</v>
      </c>
      <c r="E813" s="203" t="s">
        <v>472</v>
      </c>
      <c r="F813" s="203" t="s">
        <v>491</v>
      </c>
      <c r="G813" s="203" t="s">
        <v>493</v>
      </c>
      <c r="H813" s="204" t="s">
        <v>1497</v>
      </c>
      <c r="I813" s="204" t="s">
        <v>1497</v>
      </c>
      <c r="J813" s="204">
        <v>47352.749219999998</v>
      </c>
      <c r="K813" s="203" t="s">
        <v>494</v>
      </c>
    </row>
    <row r="814" spans="1:11">
      <c r="A814" s="203">
        <v>25</v>
      </c>
      <c r="B814" s="203" t="s">
        <v>404</v>
      </c>
      <c r="C814" s="203" t="s">
        <v>1613</v>
      </c>
      <c r="D814" s="204">
        <v>50704.035069999998</v>
      </c>
      <c r="E814" s="203" t="s">
        <v>472</v>
      </c>
      <c r="F814" s="203" t="s">
        <v>491</v>
      </c>
      <c r="G814" s="203" t="s">
        <v>493</v>
      </c>
      <c r="H814" s="204" t="s">
        <v>1497</v>
      </c>
      <c r="I814" s="204" t="s">
        <v>1497</v>
      </c>
      <c r="J814" s="204">
        <v>48319.640509999997</v>
      </c>
      <c r="K814" s="203" t="s">
        <v>494</v>
      </c>
    </row>
    <row r="815" spans="1:11">
      <c r="A815" s="203">
        <v>25</v>
      </c>
      <c r="B815" s="203" t="s">
        <v>405</v>
      </c>
      <c r="C815" s="203" t="s">
        <v>1613</v>
      </c>
      <c r="D815" s="204">
        <v>44297.664949999998</v>
      </c>
      <c r="E815" s="203" t="s">
        <v>472</v>
      </c>
      <c r="F815" s="203" t="s">
        <v>491</v>
      </c>
      <c r="G815" s="203" t="s">
        <v>493</v>
      </c>
      <c r="H815" s="204" t="s">
        <v>1497</v>
      </c>
      <c r="I815" s="204" t="s">
        <v>1497</v>
      </c>
      <c r="J815" s="204">
        <v>44359.486210000003</v>
      </c>
      <c r="K815" s="203" t="s">
        <v>494</v>
      </c>
    </row>
    <row r="816" spans="1:11">
      <c r="A816" s="203">
        <v>26</v>
      </c>
      <c r="B816" s="203" t="s">
        <v>384</v>
      </c>
      <c r="C816" s="203" t="s">
        <v>1614</v>
      </c>
      <c r="D816" s="204">
        <v>1280.462307</v>
      </c>
      <c r="E816" s="203" t="s">
        <v>472</v>
      </c>
      <c r="F816" s="203" t="s">
        <v>495</v>
      </c>
      <c r="G816" s="203" t="s">
        <v>478</v>
      </c>
      <c r="H816" s="204" t="s">
        <v>1497</v>
      </c>
      <c r="I816" s="204" t="s">
        <v>1497</v>
      </c>
      <c r="J816" s="204">
        <v>1373</v>
      </c>
      <c r="K816" s="203" t="s">
        <v>496</v>
      </c>
    </row>
    <row r="817" spans="1:11">
      <c r="A817" s="203">
        <v>26</v>
      </c>
      <c r="B817" s="203" t="s">
        <v>385</v>
      </c>
      <c r="C817" s="203" t="s">
        <v>1614</v>
      </c>
      <c r="D817" s="204">
        <v>1595.330005</v>
      </c>
      <c r="E817" s="203" t="s">
        <v>472</v>
      </c>
      <c r="F817" s="203" t="s">
        <v>495</v>
      </c>
      <c r="G817" s="203" t="s">
        <v>478</v>
      </c>
      <c r="H817" s="204" t="s">
        <v>1497</v>
      </c>
      <c r="I817" s="204" t="s">
        <v>1497</v>
      </c>
      <c r="J817" s="204">
        <v>1391</v>
      </c>
      <c r="K817" s="203" t="s">
        <v>496</v>
      </c>
    </row>
    <row r="818" spans="1:11">
      <c r="A818" s="203">
        <v>26</v>
      </c>
      <c r="B818" s="203" t="s">
        <v>386</v>
      </c>
      <c r="C818" s="203" t="s">
        <v>1614</v>
      </c>
      <c r="D818" s="204">
        <v>1522.6904850000001</v>
      </c>
      <c r="E818" s="203" t="s">
        <v>472</v>
      </c>
      <c r="F818" s="203" t="s">
        <v>495</v>
      </c>
      <c r="G818" s="203" t="s">
        <v>478</v>
      </c>
      <c r="H818" s="204" t="s">
        <v>1497</v>
      </c>
      <c r="I818" s="204" t="s">
        <v>1497</v>
      </c>
      <c r="J818" s="204">
        <v>1399</v>
      </c>
      <c r="K818" s="203" t="s">
        <v>496</v>
      </c>
    </row>
    <row r="819" spans="1:11">
      <c r="A819" s="203">
        <v>26</v>
      </c>
      <c r="B819" s="203" t="s">
        <v>387</v>
      </c>
      <c r="C819" s="203" t="s">
        <v>1614</v>
      </c>
      <c r="D819" s="204">
        <v>1203.6764410000001</v>
      </c>
      <c r="E819" s="203" t="s">
        <v>472</v>
      </c>
      <c r="F819" s="203" t="s">
        <v>495</v>
      </c>
      <c r="G819" s="203" t="s">
        <v>478</v>
      </c>
      <c r="H819" s="204" t="s">
        <v>1497</v>
      </c>
      <c r="I819" s="204" t="s">
        <v>1497</v>
      </c>
      <c r="J819" s="204">
        <v>1557</v>
      </c>
      <c r="K819" s="203" t="s">
        <v>496</v>
      </c>
    </row>
    <row r="820" spans="1:11">
      <c r="A820" s="203">
        <v>26</v>
      </c>
      <c r="B820" s="203" t="s">
        <v>388</v>
      </c>
      <c r="C820" s="203" t="s">
        <v>1614</v>
      </c>
      <c r="D820" s="204">
        <v>1339.0964899999999</v>
      </c>
      <c r="E820" s="203" t="s">
        <v>472</v>
      </c>
      <c r="F820" s="203" t="s">
        <v>495</v>
      </c>
      <c r="G820" s="203" t="s">
        <v>478</v>
      </c>
      <c r="H820" s="204" t="s">
        <v>1497</v>
      </c>
      <c r="I820" s="204" t="s">
        <v>1497</v>
      </c>
      <c r="J820" s="204">
        <v>1370</v>
      </c>
      <c r="K820" s="203" t="s">
        <v>496</v>
      </c>
    </row>
    <row r="821" spans="1:11">
      <c r="A821" s="203">
        <v>26</v>
      </c>
      <c r="B821" s="203" t="s">
        <v>389</v>
      </c>
      <c r="C821" s="203" t="s">
        <v>1614</v>
      </c>
      <c r="D821" s="204">
        <v>1268.41004</v>
      </c>
      <c r="E821" s="203" t="s">
        <v>472</v>
      </c>
      <c r="F821" s="203" t="s">
        <v>495</v>
      </c>
      <c r="G821" s="203" t="s">
        <v>478</v>
      </c>
      <c r="H821" s="204" t="s">
        <v>1497</v>
      </c>
      <c r="I821" s="204" t="s">
        <v>1497</v>
      </c>
      <c r="J821" s="204">
        <v>1593</v>
      </c>
      <c r="K821" s="203" t="s">
        <v>496</v>
      </c>
    </row>
    <row r="822" spans="1:11">
      <c r="A822" s="203">
        <v>26</v>
      </c>
      <c r="B822" s="203" t="s">
        <v>390</v>
      </c>
      <c r="C822" s="203" t="s">
        <v>1614</v>
      </c>
      <c r="D822" s="204">
        <v>1338.5614519999999</v>
      </c>
      <c r="E822" s="203" t="s">
        <v>472</v>
      </c>
      <c r="F822" s="203" t="s">
        <v>495</v>
      </c>
      <c r="G822" s="203" t="s">
        <v>478</v>
      </c>
      <c r="H822" s="204" t="s">
        <v>1497</v>
      </c>
      <c r="I822" s="204" t="s">
        <v>1497</v>
      </c>
      <c r="J822" s="204">
        <v>1296</v>
      </c>
      <c r="K822" s="203" t="s">
        <v>496</v>
      </c>
    </row>
    <row r="823" spans="1:11">
      <c r="A823" s="203">
        <v>26</v>
      </c>
      <c r="B823" s="203" t="s">
        <v>391</v>
      </c>
      <c r="C823" s="203" t="s">
        <v>1614</v>
      </c>
      <c r="D823" s="204">
        <v>1196.469075</v>
      </c>
      <c r="E823" s="203" t="s">
        <v>472</v>
      </c>
      <c r="F823" s="203" t="s">
        <v>495</v>
      </c>
      <c r="G823" s="203" t="s">
        <v>478</v>
      </c>
      <c r="H823" s="204" t="s">
        <v>1497</v>
      </c>
      <c r="I823" s="204" t="s">
        <v>1497</v>
      </c>
      <c r="J823" s="204">
        <v>1346</v>
      </c>
      <c r="K823" s="203" t="s">
        <v>496</v>
      </c>
    </row>
    <row r="824" spans="1:11">
      <c r="A824" s="203">
        <v>26</v>
      </c>
      <c r="B824" s="203" t="s">
        <v>392</v>
      </c>
      <c r="C824" s="203" t="s">
        <v>1614</v>
      </c>
      <c r="D824" s="204">
        <v>1162.0305539999999</v>
      </c>
      <c r="E824" s="203" t="s">
        <v>472</v>
      </c>
      <c r="F824" s="203" t="s">
        <v>495</v>
      </c>
      <c r="G824" s="203" t="s">
        <v>478</v>
      </c>
      <c r="H824" s="204" t="s">
        <v>1497</v>
      </c>
      <c r="I824" s="204" t="s">
        <v>1497</v>
      </c>
      <c r="J824" s="204">
        <v>1192</v>
      </c>
      <c r="K824" s="203" t="s">
        <v>496</v>
      </c>
    </row>
    <row r="825" spans="1:11">
      <c r="A825" s="203">
        <v>26</v>
      </c>
      <c r="B825" s="203" t="s">
        <v>393</v>
      </c>
      <c r="C825" s="203" t="s">
        <v>1614</v>
      </c>
      <c r="D825" s="204">
        <v>1131.833601</v>
      </c>
      <c r="E825" s="203" t="s">
        <v>472</v>
      </c>
      <c r="F825" s="203" t="s">
        <v>495</v>
      </c>
      <c r="G825" s="203" t="s">
        <v>478</v>
      </c>
      <c r="H825" s="204" t="s">
        <v>1497</v>
      </c>
      <c r="I825" s="204" t="s">
        <v>1497</v>
      </c>
      <c r="J825" s="204">
        <v>1054</v>
      </c>
      <c r="K825" s="203" t="s">
        <v>496</v>
      </c>
    </row>
    <row r="826" spans="1:11">
      <c r="A826" s="203">
        <v>26</v>
      </c>
      <c r="B826" s="203" t="s">
        <v>394</v>
      </c>
      <c r="C826" s="203" t="s">
        <v>1614</v>
      </c>
      <c r="D826" s="204">
        <v>1162.7972569999999</v>
      </c>
      <c r="E826" s="203" t="s">
        <v>472</v>
      </c>
      <c r="F826" s="203" t="s">
        <v>495</v>
      </c>
      <c r="G826" s="203" t="s">
        <v>478</v>
      </c>
      <c r="H826" s="204" t="s">
        <v>1497</v>
      </c>
      <c r="I826" s="204" t="s">
        <v>1497</v>
      </c>
      <c r="J826" s="204">
        <v>1234</v>
      </c>
      <c r="K826" s="203" t="s">
        <v>496</v>
      </c>
    </row>
    <row r="827" spans="1:11">
      <c r="A827" s="203">
        <v>26</v>
      </c>
      <c r="B827" s="203" t="s">
        <v>395</v>
      </c>
      <c r="C827" s="203" t="s">
        <v>1614</v>
      </c>
      <c r="D827" s="204">
        <v>1233.869688</v>
      </c>
      <c r="E827" s="203" t="s">
        <v>472</v>
      </c>
      <c r="F827" s="203" t="s">
        <v>495</v>
      </c>
      <c r="G827" s="203" t="s">
        <v>478</v>
      </c>
      <c r="H827" s="204" t="s">
        <v>1497</v>
      </c>
      <c r="I827" s="204" t="s">
        <v>1497</v>
      </c>
      <c r="J827" s="204">
        <v>1331</v>
      </c>
      <c r="K827" s="203" t="s">
        <v>496</v>
      </c>
    </row>
    <row r="828" spans="1:11">
      <c r="A828" s="203">
        <v>26</v>
      </c>
      <c r="B828" s="203" t="s">
        <v>396</v>
      </c>
      <c r="C828" s="203" t="s">
        <v>1614</v>
      </c>
      <c r="D828" s="204">
        <v>1256.223203</v>
      </c>
      <c r="E828" s="203" t="s">
        <v>472</v>
      </c>
      <c r="F828" s="203" t="s">
        <v>495</v>
      </c>
      <c r="G828" s="203" t="s">
        <v>478</v>
      </c>
      <c r="H828" s="204" t="s">
        <v>1497</v>
      </c>
      <c r="I828" s="204" t="s">
        <v>1497</v>
      </c>
      <c r="J828" s="204">
        <v>1327</v>
      </c>
      <c r="K828" s="203" t="s">
        <v>496</v>
      </c>
    </row>
    <row r="829" spans="1:11">
      <c r="A829" s="203">
        <v>26</v>
      </c>
      <c r="B829" s="203" t="s">
        <v>397</v>
      </c>
      <c r="C829" s="203" t="s">
        <v>1614</v>
      </c>
      <c r="D829" s="204">
        <v>1301.414571</v>
      </c>
      <c r="E829" s="203" t="s">
        <v>472</v>
      </c>
      <c r="F829" s="203" t="s">
        <v>495</v>
      </c>
      <c r="G829" s="203" t="s">
        <v>478</v>
      </c>
      <c r="H829" s="204" t="s">
        <v>1497</v>
      </c>
      <c r="I829" s="204" t="s">
        <v>1497</v>
      </c>
      <c r="J829" s="204">
        <v>1268</v>
      </c>
      <c r="K829" s="203" t="s">
        <v>496</v>
      </c>
    </row>
    <row r="830" spans="1:11">
      <c r="A830" s="203">
        <v>26</v>
      </c>
      <c r="B830" s="203" t="s">
        <v>398</v>
      </c>
      <c r="C830" s="203" t="s">
        <v>1614</v>
      </c>
      <c r="D830" s="204">
        <v>1195.6489630000001</v>
      </c>
      <c r="E830" s="203" t="s">
        <v>472</v>
      </c>
      <c r="F830" s="203" t="s">
        <v>495</v>
      </c>
      <c r="G830" s="203" t="s">
        <v>478</v>
      </c>
      <c r="H830" s="204" t="s">
        <v>1497</v>
      </c>
      <c r="I830" s="204" t="s">
        <v>1497</v>
      </c>
      <c r="J830" s="204">
        <v>1093</v>
      </c>
      <c r="K830" s="203" t="s">
        <v>496</v>
      </c>
    </row>
    <row r="831" spans="1:11">
      <c r="A831" s="203">
        <v>26</v>
      </c>
      <c r="B831" s="203" t="s">
        <v>399</v>
      </c>
      <c r="C831" s="203" t="s">
        <v>1614</v>
      </c>
      <c r="D831" s="204">
        <v>1166.327601</v>
      </c>
      <c r="E831" s="203" t="s">
        <v>472</v>
      </c>
      <c r="F831" s="203" t="s">
        <v>495</v>
      </c>
      <c r="G831" s="203" t="s">
        <v>478</v>
      </c>
      <c r="H831" s="204" t="s">
        <v>1497</v>
      </c>
      <c r="I831" s="204" t="s">
        <v>1497</v>
      </c>
      <c r="J831" s="204">
        <v>1157</v>
      </c>
      <c r="K831" s="203" t="s">
        <v>496</v>
      </c>
    </row>
    <row r="832" spans="1:11">
      <c r="A832" s="203">
        <v>26</v>
      </c>
      <c r="B832" s="203" t="s">
        <v>400</v>
      </c>
      <c r="C832" s="203" t="s">
        <v>1614</v>
      </c>
      <c r="D832" s="204">
        <v>1309.7209969999999</v>
      </c>
      <c r="E832" s="203" t="s">
        <v>472</v>
      </c>
      <c r="F832" s="203" t="s">
        <v>495</v>
      </c>
      <c r="G832" s="203" t="s">
        <v>478</v>
      </c>
      <c r="H832" s="204" t="s">
        <v>1497</v>
      </c>
      <c r="I832" s="204" t="s">
        <v>1497</v>
      </c>
      <c r="J832" s="204">
        <v>1651</v>
      </c>
      <c r="K832" s="203" t="s">
        <v>496</v>
      </c>
    </row>
    <row r="833" spans="1:11">
      <c r="A833" s="203">
        <v>26</v>
      </c>
      <c r="B833" s="203" t="s">
        <v>401</v>
      </c>
      <c r="C833" s="203" t="s">
        <v>1614</v>
      </c>
      <c r="D833" s="204">
        <v>1379.5300769999999</v>
      </c>
      <c r="E833" s="203" t="s">
        <v>472</v>
      </c>
      <c r="F833" s="203" t="s">
        <v>495</v>
      </c>
      <c r="G833" s="203" t="s">
        <v>478</v>
      </c>
      <c r="H833" s="204" t="s">
        <v>1497</v>
      </c>
      <c r="I833" s="204" t="s">
        <v>1497</v>
      </c>
      <c r="J833" s="204">
        <v>1591</v>
      </c>
      <c r="K833" s="203" t="s">
        <v>496</v>
      </c>
    </row>
    <row r="834" spans="1:11">
      <c r="A834" s="203">
        <v>26</v>
      </c>
      <c r="B834" s="203" t="s">
        <v>402</v>
      </c>
      <c r="C834" s="203" t="s">
        <v>1614</v>
      </c>
      <c r="D834" s="204">
        <v>1642.4814080000001</v>
      </c>
      <c r="E834" s="203" t="s">
        <v>472</v>
      </c>
      <c r="F834" s="203" t="s">
        <v>495</v>
      </c>
      <c r="G834" s="203" t="s">
        <v>478</v>
      </c>
      <c r="H834" s="204" t="s">
        <v>1497</v>
      </c>
      <c r="I834" s="204" t="s">
        <v>1497</v>
      </c>
      <c r="J834" s="204">
        <v>1703</v>
      </c>
      <c r="K834" s="203" t="s">
        <v>496</v>
      </c>
    </row>
    <row r="835" spans="1:11">
      <c r="A835" s="203">
        <v>26</v>
      </c>
      <c r="B835" s="203" t="s">
        <v>403</v>
      </c>
      <c r="C835" s="203" t="s">
        <v>1614</v>
      </c>
      <c r="D835" s="204">
        <v>1237.1415500000001</v>
      </c>
      <c r="E835" s="203" t="s">
        <v>472</v>
      </c>
      <c r="F835" s="203" t="s">
        <v>495</v>
      </c>
      <c r="G835" s="203" t="s">
        <v>478</v>
      </c>
      <c r="H835" s="204" t="s">
        <v>1497</v>
      </c>
      <c r="I835" s="204" t="s">
        <v>1497</v>
      </c>
      <c r="J835" s="204">
        <v>1604</v>
      </c>
      <c r="K835" s="203" t="s">
        <v>496</v>
      </c>
    </row>
    <row r="836" spans="1:11">
      <c r="A836" s="203">
        <v>26</v>
      </c>
      <c r="B836" s="203" t="s">
        <v>404</v>
      </c>
      <c r="C836" s="203" t="s">
        <v>1614</v>
      </c>
      <c r="D836" s="204">
        <v>1353.9380679999999</v>
      </c>
      <c r="E836" s="203" t="s">
        <v>472</v>
      </c>
      <c r="F836" s="203" t="s">
        <v>495</v>
      </c>
      <c r="G836" s="203" t="s">
        <v>478</v>
      </c>
      <c r="H836" s="204" t="s">
        <v>1497</v>
      </c>
      <c r="I836" s="204" t="s">
        <v>1497</v>
      </c>
      <c r="J836" s="204">
        <v>1455</v>
      </c>
      <c r="K836" s="203" t="s">
        <v>496</v>
      </c>
    </row>
    <row r="837" spans="1:11">
      <c r="A837" s="203">
        <v>26</v>
      </c>
      <c r="B837" s="203" t="s">
        <v>405</v>
      </c>
      <c r="C837" s="203" t="s">
        <v>1614</v>
      </c>
      <c r="D837" s="204">
        <v>1263.0252170000001</v>
      </c>
      <c r="E837" s="203" t="s">
        <v>472</v>
      </c>
      <c r="F837" s="203" t="s">
        <v>495</v>
      </c>
      <c r="G837" s="203" t="s">
        <v>478</v>
      </c>
      <c r="H837" s="204" t="s">
        <v>1497</v>
      </c>
      <c r="I837" s="204" t="s">
        <v>1497</v>
      </c>
      <c r="J837" s="204">
        <v>1333</v>
      </c>
      <c r="K837" s="203" t="s">
        <v>496</v>
      </c>
    </row>
    <row r="838" spans="1:11">
      <c r="A838" s="203" t="s">
        <v>1497</v>
      </c>
      <c r="B838" s="203" t="s">
        <v>384</v>
      </c>
      <c r="C838" s="203" t="s">
        <v>497</v>
      </c>
      <c r="D838" s="204">
        <v>20400.276399999999</v>
      </c>
      <c r="E838" s="203" t="s">
        <v>472</v>
      </c>
      <c r="F838" s="203" t="s">
        <v>491</v>
      </c>
      <c r="G838" s="203" t="s">
        <v>478</v>
      </c>
      <c r="H838" s="204" t="s">
        <v>1497</v>
      </c>
      <c r="I838" s="204" t="s">
        <v>1497</v>
      </c>
      <c r="J838" s="204" t="s">
        <v>1497</v>
      </c>
      <c r="K838" s="203" t="s">
        <v>1497</v>
      </c>
    </row>
    <row r="839" spans="1:11">
      <c r="A839" s="203" t="s">
        <v>1497</v>
      </c>
      <c r="C839" s="203" t="s">
        <v>498</v>
      </c>
      <c r="D839" s="204">
        <v>1909.67472</v>
      </c>
      <c r="E839" s="203" t="s">
        <v>472</v>
      </c>
      <c r="F839" s="203" t="s">
        <v>491</v>
      </c>
      <c r="G839" s="203" t="s">
        <v>499</v>
      </c>
      <c r="H839" s="204" t="s">
        <v>1497</v>
      </c>
      <c r="I839" s="204" t="s">
        <v>1497</v>
      </c>
      <c r="J839" s="204">
        <v>1846.6152999999999</v>
      </c>
      <c r="K839" s="203" t="s">
        <v>500</v>
      </c>
    </row>
    <row r="840" spans="1:11">
      <c r="A840" s="203" t="s">
        <v>1497</v>
      </c>
      <c r="B840" s="203" t="s">
        <v>385</v>
      </c>
      <c r="C840" s="203" t="s">
        <v>497</v>
      </c>
      <c r="D840" s="204">
        <v>18820.421300000002</v>
      </c>
      <c r="E840" s="203" t="s">
        <v>472</v>
      </c>
      <c r="F840" s="203" t="s">
        <v>491</v>
      </c>
      <c r="G840" s="203" t="s">
        <v>478</v>
      </c>
      <c r="H840" s="204" t="s">
        <v>1497</v>
      </c>
      <c r="I840" s="204" t="s">
        <v>1497</v>
      </c>
      <c r="J840" s="204" t="s">
        <v>1497</v>
      </c>
      <c r="K840" s="203" t="s">
        <v>1497</v>
      </c>
    </row>
    <row r="841" spans="1:11">
      <c r="A841" s="203" t="s">
        <v>1497</v>
      </c>
      <c r="C841" s="203" t="s">
        <v>498</v>
      </c>
      <c r="D841" s="204">
        <v>1820.4172599999999</v>
      </c>
      <c r="E841" s="203" t="s">
        <v>472</v>
      </c>
      <c r="F841" s="203" t="s">
        <v>491</v>
      </c>
      <c r="G841" s="203" t="s">
        <v>499</v>
      </c>
      <c r="H841" s="204" t="s">
        <v>1497</v>
      </c>
      <c r="I841" s="204" t="s">
        <v>1497</v>
      </c>
      <c r="J841" s="204">
        <v>1785.2932000000001</v>
      </c>
      <c r="K841" s="203" t="s">
        <v>500</v>
      </c>
    </row>
    <row r="842" spans="1:11">
      <c r="A842" s="203" t="s">
        <v>1497</v>
      </c>
      <c r="B842" s="203" t="s">
        <v>386</v>
      </c>
      <c r="C842" s="203" t="s">
        <v>497</v>
      </c>
      <c r="D842" s="204">
        <v>19240.142899999999</v>
      </c>
      <c r="E842" s="203" t="s">
        <v>472</v>
      </c>
      <c r="F842" s="203" t="s">
        <v>491</v>
      </c>
      <c r="G842" s="203" t="s">
        <v>478</v>
      </c>
      <c r="H842" s="204" t="s">
        <v>1497</v>
      </c>
      <c r="I842" s="204" t="s">
        <v>1497</v>
      </c>
      <c r="J842" s="204" t="s">
        <v>1497</v>
      </c>
      <c r="K842" s="203" t="s">
        <v>1497</v>
      </c>
    </row>
    <row r="843" spans="1:11">
      <c r="A843" s="203" t="s">
        <v>1497</v>
      </c>
      <c r="C843" s="203" t="s">
        <v>498</v>
      </c>
      <c r="D843" s="204">
        <v>1715.5415</v>
      </c>
      <c r="E843" s="203" t="s">
        <v>472</v>
      </c>
      <c r="F843" s="203" t="s">
        <v>491</v>
      </c>
      <c r="G843" s="203" t="s">
        <v>499</v>
      </c>
      <c r="H843" s="204" t="s">
        <v>1497</v>
      </c>
      <c r="I843" s="204" t="s">
        <v>1497</v>
      </c>
      <c r="J843" s="204">
        <v>1680.4612</v>
      </c>
      <c r="K843" s="203" t="s">
        <v>500</v>
      </c>
    </row>
    <row r="844" spans="1:11">
      <c r="A844" s="203" t="s">
        <v>1497</v>
      </c>
      <c r="B844" s="203" t="s">
        <v>387</v>
      </c>
      <c r="C844" s="203" t="s">
        <v>497</v>
      </c>
      <c r="D844" s="204">
        <v>17796.672299999998</v>
      </c>
      <c r="E844" s="203" t="s">
        <v>472</v>
      </c>
      <c r="F844" s="203" t="s">
        <v>491</v>
      </c>
      <c r="G844" s="203" t="s">
        <v>478</v>
      </c>
      <c r="H844" s="204" t="s">
        <v>1497</v>
      </c>
      <c r="I844" s="204" t="s">
        <v>1497</v>
      </c>
      <c r="J844" s="204" t="s">
        <v>1497</v>
      </c>
      <c r="K844" s="203" t="s">
        <v>1497</v>
      </c>
    </row>
    <row r="845" spans="1:11">
      <c r="A845" s="203" t="s">
        <v>1497</v>
      </c>
      <c r="C845" s="203" t="s">
        <v>498</v>
      </c>
      <c r="D845" s="204">
        <v>1635.4902300000001</v>
      </c>
      <c r="E845" s="203" t="s">
        <v>472</v>
      </c>
      <c r="F845" s="203" t="s">
        <v>491</v>
      </c>
      <c r="G845" s="203" t="s">
        <v>499</v>
      </c>
      <c r="H845" s="204" t="s">
        <v>1497</v>
      </c>
      <c r="I845" s="204" t="s">
        <v>1497</v>
      </c>
      <c r="J845" s="204">
        <v>1608.1804999999999</v>
      </c>
      <c r="K845" s="203" t="s">
        <v>500</v>
      </c>
    </row>
    <row r="846" spans="1:11">
      <c r="A846" s="203" t="s">
        <v>1497</v>
      </c>
      <c r="B846" s="203" t="s">
        <v>388</v>
      </c>
      <c r="C846" s="203" t="s">
        <v>497</v>
      </c>
      <c r="D846" s="204">
        <v>19299.2608</v>
      </c>
      <c r="E846" s="203" t="s">
        <v>472</v>
      </c>
      <c r="F846" s="203" t="s">
        <v>491</v>
      </c>
      <c r="G846" s="203" t="s">
        <v>478</v>
      </c>
      <c r="H846" s="204" t="s">
        <v>1497</v>
      </c>
      <c r="I846" s="204" t="s">
        <v>1497</v>
      </c>
      <c r="J846" s="204" t="s">
        <v>1497</v>
      </c>
      <c r="K846" s="203" t="s">
        <v>1497</v>
      </c>
    </row>
    <row r="847" spans="1:11">
      <c r="A847" s="203" t="s">
        <v>1497</v>
      </c>
      <c r="C847" s="203" t="s">
        <v>498</v>
      </c>
      <c r="D847" s="204">
        <v>1811.84437</v>
      </c>
      <c r="E847" s="203" t="s">
        <v>472</v>
      </c>
      <c r="F847" s="203" t="s">
        <v>491</v>
      </c>
      <c r="G847" s="203" t="s">
        <v>499</v>
      </c>
      <c r="H847" s="204" t="s">
        <v>1497</v>
      </c>
      <c r="I847" s="204" t="s">
        <v>1497</v>
      </c>
      <c r="J847" s="204">
        <v>1762.9801</v>
      </c>
      <c r="K847" s="203" t="s">
        <v>500</v>
      </c>
    </row>
    <row r="848" spans="1:11">
      <c r="A848" s="203" t="s">
        <v>1497</v>
      </c>
      <c r="B848" s="203" t="s">
        <v>389</v>
      </c>
      <c r="C848" s="203" t="s">
        <v>497</v>
      </c>
      <c r="D848" s="204">
        <v>19338.286899999999</v>
      </c>
      <c r="E848" s="203" t="s">
        <v>472</v>
      </c>
      <c r="F848" s="203" t="s">
        <v>491</v>
      </c>
      <c r="G848" s="203" t="s">
        <v>478</v>
      </c>
      <c r="H848" s="204" t="s">
        <v>1497</v>
      </c>
      <c r="I848" s="204" t="s">
        <v>1497</v>
      </c>
      <c r="J848" s="204" t="s">
        <v>1497</v>
      </c>
      <c r="K848" s="203" t="s">
        <v>1497</v>
      </c>
    </row>
    <row r="849" spans="1:11">
      <c r="A849" s="203" t="s">
        <v>1497</v>
      </c>
      <c r="C849" s="203" t="s">
        <v>498</v>
      </c>
      <c r="D849" s="204">
        <v>1859.09554</v>
      </c>
      <c r="E849" s="203" t="s">
        <v>472</v>
      </c>
      <c r="F849" s="203" t="s">
        <v>491</v>
      </c>
      <c r="G849" s="203" t="s">
        <v>499</v>
      </c>
      <c r="H849" s="204" t="s">
        <v>1497</v>
      </c>
      <c r="I849" s="204" t="s">
        <v>1497</v>
      </c>
      <c r="J849" s="204">
        <v>1800.2579000000001</v>
      </c>
      <c r="K849" s="203" t="s">
        <v>500</v>
      </c>
    </row>
    <row r="850" spans="1:11">
      <c r="A850" s="203" t="s">
        <v>1497</v>
      </c>
      <c r="B850" s="203" t="s">
        <v>390</v>
      </c>
      <c r="C850" s="203" t="s">
        <v>497</v>
      </c>
      <c r="D850" s="204">
        <v>19477.542600000001</v>
      </c>
      <c r="E850" s="203" t="s">
        <v>472</v>
      </c>
      <c r="F850" s="203" t="s">
        <v>491</v>
      </c>
      <c r="G850" s="203" t="s">
        <v>478</v>
      </c>
      <c r="H850" s="204" t="s">
        <v>1497</v>
      </c>
      <c r="I850" s="204" t="s">
        <v>1497</v>
      </c>
      <c r="J850" s="204" t="s">
        <v>1497</v>
      </c>
      <c r="K850" s="203" t="s">
        <v>1497</v>
      </c>
    </row>
    <row r="851" spans="1:11">
      <c r="A851" s="203" t="s">
        <v>1497</v>
      </c>
      <c r="C851" s="203" t="s">
        <v>498</v>
      </c>
      <c r="D851" s="204">
        <v>1615.9626499999999</v>
      </c>
      <c r="E851" s="203" t="s">
        <v>472</v>
      </c>
      <c r="F851" s="203" t="s">
        <v>491</v>
      </c>
      <c r="G851" s="203" t="s">
        <v>499</v>
      </c>
      <c r="H851" s="204" t="s">
        <v>1497</v>
      </c>
      <c r="I851" s="204" t="s">
        <v>1497</v>
      </c>
      <c r="J851" s="204">
        <v>1559.9187999999999</v>
      </c>
      <c r="K851" s="203" t="s">
        <v>500</v>
      </c>
    </row>
    <row r="852" spans="1:11">
      <c r="A852" s="203" t="s">
        <v>1497</v>
      </c>
      <c r="B852" s="203" t="s">
        <v>391</v>
      </c>
      <c r="C852" s="203" t="s">
        <v>497</v>
      </c>
      <c r="D852" s="204">
        <v>21000.2084</v>
      </c>
      <c r="E852" s="203" t="s">
        <v>472</v>
      </c>
      <c r="F852" s="203" t="s">
        <v>491</v>
      </c>
      <c r="G852" s="203" t="s">
        <v>478</v>
      </c>
      <c r="H852" s="204" t="s">
        <v>1497</v>
      </c>
      <c r="I852" s="204" t="s">
        <v>1497</v>
      </c>
      <c r="J852" s="204" t="s">
        <v>1497</v>
      </c>
      <c r="K852" s="203" t="s">
        <v>1497</v>
      </c>
    </row>
    <row r="853" spans="1:11">
      <c r="A853" s="203" t="s">
        <v>1497</v>
      </c>
      <c r="C853" s="203" t="s">
        <v>498</v>
      </c>
      <c r="D853" s="204">
        <v>1579.9693</v>
      </c>
      <c r="E853" s="203" t="s">
        <v>472</v>
      </c>
      <c r="F853" s="203" t="s">
        <v>491</v>
      </c>
      <c r="G853" s="203" t="s">
        <v>499</v>
      </c>
      <c r="H853" s="204" t="s">
        <v>1497</v>
      </c>
      <c r="I853" s="204" t="s">
        <v>1497</v>
      </c>
      <c r="J853" s="204">
        <v>1497.4204</v>
      </c>
      <c r="K853" s="203" t="s">
        <v>500</v>
      </c>
    </row>
    <row r="854" spans="1:11">
      <c r="A854" s="203" t="s">
        <v>1497</v>
      </c>
      <c r="B854" s="203" t="s">
        <v>392</v>
      </c>
      <c r="C854" s="203" t="s">
        <v>497</v>
      </c>
      <c r="D854" s="204">
        <v>20775.048699999999</v>
      </c>
      <c r="E854" s="203" t="s">
        <v>472</v>
      </c>
      <c r="F854" s="203" t="s">
        <v>491</v>
      </c>
      <c r="G854" s="203" t="s">
        <v>478</v>
      </c>
      <c r="H854" s="204" t="s">
        <v>1497</v>
      </c>
      <c r="I854" s="204" t="s">
        <v>1497</v>
      </c>
      <c r="J854" s="204" t="s">
        <v>1497</v>
      </c>
      <c r="K854" s="203" t="s">
        <v>1497</v>
      </c>
    </row>
    <row r="855" spans="1:11">
      <c r="A855" s="203" t="s">
        <v>1497</v>
      </c>
      <c r="C855" s="203" t="s">
        <v>498</v>
      </c>
      <c r="D855" s="204">
        <v>1550.35385</v>
      </c>
      <c r="E855" s="203" t="s">
        <v>472</v>
      </c>
      <c r="F855" s="203" t="s">
        <v>491</v>
      </c>
      <c r="G855" s="203" t="s">
        <v>499</v>
      </c>
      <c r="H855" s="204" t="s">
        <v>1497</v>
      </c>
      <c r="I855" s="204" t="s">
        <v>1497</v>
      </c>
      <c r="J855" s="204">
        <v>1495.8805</v>
      </c>
      <c r="K855" s="203" t="s">
        <v>500</v>
      </c>
    </row>
    <row r="856" spans="1:11">
      <c r="A856" s="203" t="s">
        <v>1497</v>
      </c>
      <c r="B856" s="203" t="s">
        <v>393</v>
      </c>
      <c r="C856" s="203" t="s">
        <v>497</v>
      </c>
      <c r="D856" s="204">
        <v>19190.127100000002</v>
      </c>
      <c r="E856" s="203" t="s">
        <v>472</v>
      </c>
      <c r="F856" s="203" t="s">
        <v>491</v>
      </c>
      <c r="G856" s="203" t="s">
        <v>478</v>
      </c>
      <c r="H856" s="204" t="s">
        <v>1497</v>
      </c>
      <c r="I856" s="204" t="s">
        <v>1497</v>
      </c>
      <c r="J856" s="204" t="s">
        <v>1497</v>
      </c>
      <c r="K856" s="203" t="s">
        <v>1497</v>
      </c>
    </row>
    <row r="857" spans="1:11">
      <c r="A857" s="203" t="s">
        <v>1497</v>
      </c>
      <c r="C857" s="203" t="s">
        <v>498</v>
      </c>
      <c r="D857" s="204">
        <v>1905.44595</v>
      </c>
      <c r="E857" s="203" t="s">
        <v>472</v>
      </c>
      <c r="F857" s="203" t="s">
        <v>491</v>
      </c>
      <c r="G857" s="203" t="s">
        <v>499</v>
      </c>
      <c r="H857" s="204" t="s">
        <v>1497</v>
      </c>
      <c r="I857" s="204" t="s">
        <v>1497</v>
      </c>
      <c r="J857" s="204">
        <v>1876.9946</v>
      </c>
      <c r="K857" s="203" t="s">
        <v>500</v>
      </c>
    </row>
    <row r="858" spans="1:11">
      <c r="A858" s="203" t="s">
        <v>1497</v>
      </c>
      <c r="B858" s="203" t="s">
        <v>394</v>
      </c>
      <c r="C858" s="203" t="s">
        <v>497</v>
      </c>
      <c r="D858" s="204">
        <v>19262.033800000001</v>
      </c>
      <c r="E858" s="203" t="s">
        <v>472</v>
      </c>
      <c r="F858" s="203" t="s">
        <v>491</v>
      </c>
      <c r="G858" s="203" t="s">
        <v>478</v>
      </c>
      <c r="H858" s="204" t="s">
        <v>1497</v>
      </c>
      <c r="I858" s="204" t="s">
        <v>1497</v>
      </c>
      <c r="J858" s="204" t="s">
        <v>1497</v>
      </c>
      <c r="K858" s="203" t="s">
        <v>1497</v>
      </c>
    </row>
    <row r="859" spans="1:11">
      <c r="A859" s="203" t="s">
        <v>1497</v>
      </c>
      <c r="C859" s="203" t="s">
        <v>498</v>
      </c>
      <c r="D859" s="204">
        <v>1743.4666</v>
      </c>
      <c r="E859" s="203" t="s">
        <v>472</v>
      </c>
      <c r="F859" s="203" t="s">
        <v>491</v>
      </c>
      <c r="G859" s="203" t="s">
        <v>499</v>
      </c>
      <c r="H859" s="204" t="s">
        <v>1497</v>
      </c>
      <c r="I859" s="204" t="s">
        <v>1497</v>
      </c>
      <c r="J859" s="204">
        <v>1708.0591999999999</v>
      </c>
      <c r="K859" s="203" t="s">
        <v>500</v>
      </c>
    </row>
    <row r="860" spans="1:11">
      <c r="A860" s="203" t="s">
        <v>1497</v>
      </c>
      <c r="B860" s="203" t="s">
        <v>395</v>
      </c>
      <c r="C860" s="203" t="s">
        <v>497</v>
      </c>
      <c r="D860" s="204">
        <v>19310.2</v>
      </c>
      <c r="E860" s="203" t="s">
        <v>472</v>
      </c>
      <c r="F860" s="203" t="s">
        <v>491</v>
      </c>
      <c r="G860" s="203" t="s">
        <v>478</v>
      </c>
      <c r="H860" s="204" t="s">
        <v>1497</v>
      </c>
      <c r="I860" s="204" t="s">
        <v>1497</v>
      </c>
      <c r="J860" s="204" t="s">
        <v>1497</v>
      </c>
      <c r="K860" s="203" t="s">
        <v>1497</v>
      </c>
    </row>
    <row r="861" spans="1:11">
      <c r="A861" s="203" t="s">
        <v>1497</v>
      </c>
      <c r="C861" s="203" t="s">
        <v>498</v>
      </c>
      <c r="D861" s="204">
        <v>1788.6606400000001</v>
      </c>
      <c r="E861" s="203" t="s">
        <v>472</v>
      </c>
      <c r="F861" s="203" t="s">
        <v>491</v>
      </c>
      <c r="G861" s="203" t="s">
        <v>499</v>
      </c>
      <c r="H861" s="204" t="s">
        <v>1497</v>
      </c>
      <c r="I861" s="204" t="s">
        <v>1497</v>
      </c>
      <c r="J861" s="204">
        <v>1762.4742000000001</v>
      </c>
      <c r="K861" s="203" t="s">
        <v>500</v>
      </c>
    </row>
    <row r="862" spans="1:11">
      <c r="A862" s="203" t="s">
        <v>1497</v>
      </c>
      <c r="B862" s="203" t="s">
        <v>396</v>
      </c>
      <c r="C862" s="203" t="s">
        <v>497</v>
      </c>
      <c r="D862" s="204">
        <v>19610.496999999999</v>
      </c>
      <c r="E862" s="203" t="s">
        <v>472</v>
      </c>
      <c r="F862" s="203" t="s">
        <v>491</v>
      </c>
      <c r="G862" s="203" t="s">
        <v>478</v>
      </c>
      <c r="H862" s="204" t="s">
        <v>1497</v>
      </c>
      <c r="I862" s="204" t="s">
        <v>1497</v>
      </c>
      <c r="J862" s="204" t="s">
        <v>1497</v>
      </c>
      <c r="K862" s="203" t="s">
        <v>1497</v>
      </c>
    </row>
    <row r="863" spans="1:11">
      <c r="A863" s="203" t="s">
        <v>1497</v>
      </c>
      <c r="C863" s="203" t="s">
        <v>498</v>
      </c>
      <c r="D863" s="204">
        <v>1855.8307600000001</v>
      </c>
      <c r="E863" s="203" t="s">
        <v>472</v>
      </c>
      <c r="F863" s="203" t="s">
        <v>491</v>
      </c>
      <c r="G863" s="203" t="s">
        <v>499</v>
      </c>
      <c r="H863" s="204" t="s">
        <v>1497</v>
      </c>
      <c r="I863" s="204" t="s">
        <v>1497</v>
      </c>
      <c r="J863" s="204">
        <v>1854.9589000000001</v>
      </c>
      <c r="K863" s="203" t="s">
        <v>500</v>
      </c>
    </row>
    <row r="864" spans="1:11">
      <c r="A864" s="203" t="s">
        <v>1497</v>
      </c>
      <c r="B864" s="203" t="s">
        <v>397</v>
      </c>
      <c r="C864" s="203" t="s">
        <v>497</v>
      </c>
      <c r="D864" s="204">
        <v>20339.112400000002</v>
      </c>
      <c r="E864" s="203" t="s">
        <v>472</v>
      </c>
      <c r="F864" s="203" t="s">
        <v>491</v>
      </c>
      <c r="G864" s="203" t="s">
        <v>478</v>
      </c>
      <c r="H864" s="204" t="s">
        <v>1497</v>
      </c>
      <c r="I864" s="204" t="s">
        <v>1497</v>
      </c>
      <c r="J864" s="204" t="s">
        <v>1497</v>
      </c>
      <c r="K864" s="203" t="s">
        <v>1497</v>
      </c>
    </row>
    <row r="865" spans="1:11">
      <c r="A865" s="203" t="s">
        <v>1497</v>
      </c>
      <c r="C865" s="203" t="s">
        <v>498</v>
      </c>
      <c r="D865" s="204">
        <v>1641.6429499999999</v>
      </c>
      <c r="E865" s="203" t="s">
        <v>472</v>
      </c>
      <c r="F865" s="203" t="s">
        <v>491</v>
      </c>
      <c r="G865" s="203" t="s">
        <v>499</v>
      </c>
      <c r="H865" s="204" t="s">
        <v>1497</v>
      </c>
      <c r="I865" s="204" t="s">
        <v>1497</v>
      </c>
      <c r="J865" s="204">
        <v>1556.0997</v>
      </c>
      <c r="K865" s="203" t="s">
        <v>500</v>
      </c>
    </row>
    <row r="866" spans="1:11">
      <c r="A866" s="203" t="s">
        <v>1497</v>
      </c>
      <c r="B866" s="203" t="s">
        <v>398</v>
      </c>
      <c r="C866" s="203" t="s">
        <v>497</v>
      </c>
      <c r="D866" s="204">
        <v>19666.045300000002</v>
      </c>
      <c r="E866" s="203" t="s">
        <v>472</v>
      </c>
      <c r="F866" s="203" t="s">
        <v>491</v>
      </c>
      <c r="G866" s="203" t="s">
        <v>478</v>
      </c>
      <c r="H866" s="204" t="s">
        <v>1497</v>
      </c>
      <c r="I866" s="204" t="s">
        <v>1497</v>
      </c>
      <c r="J866" s="204" t="s">
        <v>1497</v>
      </c>
      <c r="K866" s="203" t="s">
        <v>1497</v>
      </c>
    </row>
    <row r="867" spans="1:11">
      <c r="A867" s="203" t="s">
        <v>1497</v>
      </c>
      <c r="C867" s="203" t="s">
        <v>498</v>
      </c>
      <c r="D867" s="204">
        <v>1767.12536</v>
      </c>
      <c r="E867" s="203" t="s">
        <v>472</v>
      </c>
      <c r="F867" s="203" t="s">
        <v>491</v>
      </c>
      <c r="G867" s="203" t="s">
        <v>499</v>
      </c>
      <c r="H867" s="204" t="s">
        <v>1497</v>
      </c>
      <c r="I867" s="204" t="s">
        <v>1497</v>
      </c>
      <c r="J867" s="204">
        <v>1696.49</v>
      </c>
      <c r="K867" s="203" t="s">
        <v>500</v>
      </c>
    </row>
    <row r="868" spans="1:11">
      <c r="A868" s="203" t="s">
        <v>1497</v>
      </c>
      <c r="B868" s="203" t="s">
        <v>399</v>
      </c>
      <c r="C868" s="203" t="s">
        <v>497</v>
      </c>
      <c r="D868" s="204">
        <v>20905.469499999999</v>
      </c>
      <c r="E868" s="203" t="s">
        <v>472</v>
      </c>
      <c r="F868" s="203" t="s">
        <v>491</v>
      </c>
      <c r="G868" s="203" t="s">
        <v>478</v>
      </c>
      <c r="H868" s="204" t="s">
        <v>1497</v>
      </c>
      <c r="I868" s="204" t="s">
        <v>1497</v>
      </c>
      <c r="J868" s="204" t="s">
        <v>1497</v>
      </c>
      <c r="K868" s="203" t="s">
        <v>1497</v>
      </c>
    </row>
    <row r="869" spans="1:11">
      <c r="A869" s="203" t="s">
        <v>1497</v>
      </c>
      <c r="C869" s="203" t="s">
        <v>498</v>
      </c>
      <c r="D869" s="204">
        <v>1742.94912</v>
      </c>
      <c r="E869" s="203" t="s">
        <v>472</v>
      </c>
      <c r="F869" s="203" t="s">
        <v>491</v>
      </c>
      <c r="G869" s="203" t="s">
        <v>499</v>
      </c>
      <c r="H869" s="204" t="s">
        <v>1497</v>
      </c>
      <c r="I869" s="204" t="s">
        <v>1497</v>
      </c>
      <c r="J869" s="204">
        <v>1673.6464000000001</v>
      </c>
      <c r="K869" s="203" t="s">
        <v>500</v>
      </c>
    </row>
    <row r="870" spans="1:11">
      <c r="A870" s="203" t="s">
        <v>1497</v>
      </c>
      <c r="B870" s="203" t="s">
        <v>400</v>
      </c>
      <c r="C870" s="203" t="s">
        <v>497</v>
      </c>
      <c r="D870" s="204">
        <v>20333.9519</v>
      </c>
      <c r="E870" s="203" t="s">
        <v>472</v>
      </c>
      <c r="F870" s="203" t="s">
        <v>491</v>
      </c>
      <c r="G870" s="203" t="s">
        <v>478</v>
      </c>
      <c r="H870" s="204" t="s">
        <v>1497</v>
      </c>
      <c r="I870" s="204" t="s">
        <v>1497</v>
      </c>
      <c r="J870" s="204" t="s">
        <v>1497</v>
      </c>
      <c r="K870" s="203" t="s">
        <v>1497</v>
      </c>
    </row>
    <row r="871" spans="1:11">
      <c r="A871" s="203" t="s">
        <v>1497</v>
      </c>
      <c r="C871" s="203" t="s">
        <v>498</v>
      </c>
      <c r="D871" s="204">
        <v>1654.2261000000001</v>
      </c>
      <c r="E871" s="203" t="s">
        <v>472</v>
      </c>
      <c r="F871" s="203" t="s">
        <v>491</v>
      </c>
      <c r="G871" s="203" t="s">
        <v>499</v>
      </c>
      <c r="H871" s="204" t="s">
        <v>1497</v>
      </c>
      <c r="I871" s="204" t="s">
        <v>1497</v>
      </c>
      <c r="J871" s="204">
        <v>1626.3782000000001</v>
      </c>
      <c r="K871" s="203" t="s">
        <v>500</v>
      </c>
    </row>
    <row r="872" spans="1:11">
      <c r="A872" s="203" t="s">
        <v>1497</v>
      </c>
      <c r="B872" s="203" t="s">
        <v>401</v>
      </c>
      <c r="C872" s="203" t="s">
        <v>497</v>
      </c>
      <c r="D872" s="204">
        <v>21581.6201</v>
      </c>
      <c r="E872" s="203" t="s">
        <v>472</v>
      </c>
      <c r="F872" s="203" t="s">
        <v>491</v>
      </c>
      <c r="G872" s="203" t="s">
        <v>478</v>
      </c>
      <c r="H872" s="204" t="s">
        <v>1497</v>
      </c>
      <c r="I872" s="204" t="s">
        <v>1497</v>
      </c>
      <c r="J872" s="204" t="s">
        <v>1497</v>
      </c>
      <c r="K872" s="203" t="s">
        <v>1497</v>
      </c>
    </row>
    <row r="873" spans="1:11">
      <c r="A873" s="203" t="s">
        <v>1497</v>
      </c>
      <c r="C873" s="203" t="s">
        <v>498</v>
      </c>
      <c r="D873" s="204">
        <v>1739.5250599999999</v>
      </c>
      <c r="E873" s="203" t="s">
        <v>472</v>
      </c>
      <c r="F873" s="203" t="s">
        <v>491</v>
      </c>
      <c r="G873" s="203" t="s">
        <v>499</v>
      </c>
      <c r="H873" s="204" t="s">
        <v>1497</v>
      </c>
      <c r="I873" s="204" t="s">
        <v>1497</v>
      </c>
      <c r="J873" s="204">
        <v>1695.1294</v>
      </c>
      <c r="K873" s="203" t="s">
        <v>500</v>
      </c>
    </row>
    <row r="874" spans="1:11">
      <c r="A874" s="203" t="s">
        <v>1497</v>
      </c>
      <c r="B874" s="203" t="s">
        <v>402</v>
      </c>
      <c r="C874" s="203" t="s">
        <v>497</v>
      </c>
      <c r="D874" s="204">
        <v>20673.678899999999</v>
      </c>
      <c r="E874" s="203" t="s">
        <v>472</v>
      </c>
      <c r="F874" s="203" t="s">
        <v>491</v>
      </c>
      <c r="G874" s="203" t="s">
        <v>478</v>
      </c>
      <c r="H874" s="204" t="s">
        <v>1497</v>
      </c>
      <c r="I874" s="204" t="s">
        <v>1497</v>
      </c>
      <c r="J874" s="204" t="s">
        <v>1497</v>
      </c>
      <c r="K874" s="203" t="s">
        <v>1497</v>
      </c>
    </row>
    <row r="875" spans="1:11">
      <c r="A875" s="203" t="s">
        <v>1497</v>
      </c>
      <c r="C875" s="203" t="s">
        <v>498</v>
      </c>
      <c r="D875" s="204">
        <v>1500.0483899999999</v>
      </c>
      <c r="E875" s="203" t="s">
        <v>472</v>
      </c>
      <c r="F875" s="203" t="s">
        <v>491</v>
      </c>
      <c r="G875" s="203" t="s">
        <v>499</v>
      </c>
      <c r="H875" s="204" t="s">
        <v>1497</v>
      </c>
      <c r="I875" s="204" t="s">
        <v>1497</v>
      </c>
      <c r="J875" s="204">
        <v>1488.5871999999999</v>
      </c>
      <c r="K875" s="203" t="s">
        <v>500</v>
      </c>
    </row>
    <row r="876" spans="1:11">
      <c r="A876" s="203" t="s">
        <v>1497</v>
      </c>
      <c r="B876" s="203" t="s">
        <v>403</v>
      </c>
      <c r="C876" s="203" t="s">
        <v>497</v>
      </c>
      <c r="D876" s="204">
        <v>20539.385300000002</v>
      </c>
      <c r="E876" s="203" t="s">
        <v>472</v>
      </c>
      <c r="F876" s="203" t="s">
        <v>491</v>
      </c>
      <c r="G876" s="203" t="s">
        <v>478</v>
      </c>
      <c r="H876" s="204" t="s">
        <v>1497</v>
      </c>
      <c r="I876" s="204" t="s">
        <v>1497</v>
      </c>
      <c r="J876" s="204" t="s">
        <v>1497</v>
      </c>
      <c r="K876" s="203" t="s">
        <v>1497</v>
      </c>
    </row>
    <row r="877" spans="1:11">
      <c r="A877" s="203" t="s">
        <v>1497</v>
      </c>
      <c r="C877" s="203" t="s">
        <v>498</v>
      </c>
      <c r="D877" s="204">
        <v>1939.3627899999999</v>
      </c>
      <c r="E877" s="203" t="s">
        <v>472</v>
      </c>
      <c r="F877" s="203" t="s">
        <v>491</v>
      </c>
      <c r="G877" s="203" t="s">
        <v>499</v>
      </c>
      <c r="H877" s="204" t="s">
        <v>1497</v>
      </c>
      <c r="I877" s="204" t="s">
        <v>1497</v>
      </c>
      <c r="J877" s="204">
        <v>1946.9836</v>
      </c>
      <c r="K877" s="203" t="s">
        <v>500</v>
      </c>
    </row>
    <row r="878" spans="1:11">
      <c r="A878" s="203" t="s">
        <v>1497</v>
      </c>
      <c r="B878" s="203" t="s">
        <v>404</v>
      </c>
      <c r="C878" s="203" t="s">
        <v>497</v>
      </c>
      <c r="D878" s="204">
        <v>21948.3573</v>
      </c>
      <c r="E878" s="203" t="s">
        <v>472</v>
      </c>
      <c r="F878" s="203" t="s">
        <v>491</v>
      </c>
      <c r="G878" s="203" t="s">
        <v>478</v>
      </c>
      <c r="H878" s="204" t="s">
        <v>1497</v>
      </c>
      <c r="I878" s="204" t="s">
        <v>1497</v>
      </c>
      <c r="J878" s="204" t="s">
        <v>1497</v>
      </c>
      <c r="K878" s="203" t="s">
        <v>1497</v>
      </c>
    </row>
    <row r="879" spans="1:11">
      <c r="A879" s="203" t="s">
        <v>1497</v>
      </c>
      <c r="C879" s="203" t="s">
        <v>498</v>
      </c>
      <c r="D879" s="204">
        <v>1974.15065</v>
      </c>
      <c r="E879" s="203" t="s">
        <v>472</v>
      </c>
      <c r="F879" s="203" t="s">
        <v>491</v>
      </c>
      <c r="G879" s="203" t="s">
        <v>499</v>
      </c>
      <c r="H879" s="204" t="s">
        <v>1497</v>
      </c>
      <c r="I879" s="204" t="s">
        <v>1497</v>
      </c>
      <c r="J879" s="204">
        <v>1961.7565999999999</v>
      </c>
      <c r="K879" s="203" t="s">
        <v>500</v>
      </c>
    </row>
    <row r="880" spans="1:11">
      <c r="A880" s="203" t="s">
        <v>1497</v>
      </c>
      <c r="B880" s="203" t="s">
        <v>405</v>
      </c>
      <c r="C880" s="203" t="s">
        <v>497</v>
      </c>
      <c r="D880" s="204">
        <v>19786.498899999999</v>
      </c>
      <c r="E880" s="203" t="s">
        <v>472</v>
      </c>
      <c r="F880" s="203" t="s">
        <v>491</v>
      </c>
      <c r="G880" s="203" t="s">
        <v>478</v>
      </c>
      <c r="H880" s="204" t="s">
        <v>1497</v>
      </c>
      <c r="I880" s="204" t="s">
        <v>1497</v>
      </c>
      <c r="J880" s="204" t="s">
        <v>1497</v>
      </c>
      <c r="K880" s="203" t="s">
        <v>1497</v>
      </c>
    </row>
    <row r="881" spans="1:11">
      <c r="A881" s="203" t="s">
        <v>1497</v>
      </c>
      <c r="C881" s="203" t="s">
        <v>498</v>
      </c>
      <c r="D881" s="204">
        <v>1807.72775</v>
      </c>
      <c r="E881" s="203" t="s">
        <v>472</v>
      </c>
      <c r="F881" s="203" t="s">
        <v>491</v>
      </c>
      <c r="G881" s="203" t="s">
        <v>499</v>
      </c>
      <c r="H881" s="204" t="s">
        <v>1497</v>
      </c>
      <c r="I881" s="204" t="s">
        <v>1497</v>
      </c>
      <c r="J881" s="204">
        <v>1767.2773999999999</v>
      </c>
      <c r="K881" s="203" t="s">
        <v>500</v>
      </c>
    </row>
    <row r="882" spans="1:11">
      <c r="A882" s="203">
        <v>27</v>
      </c>
      <c r="B882" s="203" t="s">
        <v>384</v>
      </c>
      <c r="C882" s="203" t="s">
        <v>1558</v>
      </c>
      <c r="D882" s="204">
        <v>71.3</v>
      </c>
      <c r="E882" s="203" t="s">
        <v>464</v>
      </c>
      <c r="F882" s="203" t="s">
        <v>1754</v>
      </c>
      <c r="G882" s="203" t="s">
        <v>501</v>
      </c>
      <c r="H882" s="204">
        <v>70.78</v>
      </c>
      <c r="I882" s="204">
        <v>71.819999999999993</v>
      </c>
      <c r="J882" s="204">
        <v>69.349999999999994</v>
      </c>
      <c r="K882" s="203" t="s">
        <v>502</v>
      </c>
    </row>
    <row r="883" spans="1:11">
      <c r="A883" s="203">
        <v>27</v>
      </c>
      <c r="B883" s="203" t="s">
        <v>385</v>
      </c>
      <c r="C883" s="203" t="s">
        <v>1558</v>
      </c>
      <c r="D883" s="204">
        <v>70.959999999999994</v>
      </c>
      <c r="E883" s="203" t="s">
        <v>464</v>
      </c>
      <c r="F883" s="203" t="s">
        <v>1754</v>
      </c>
      <c r="G883" s="203" t="s">
        <v>501</v>
      </c>
      <c r="H883" s="204">
        <v>69.52</v>
      </c>
      <c r="I883" s="204">
        <v>72.41</v>
      </c>
      <c r="J883" s="204">
        <v>69.45</v>
      </c>
      <c r="K883" s="203" t="s">
        <v>502</v>
      </c>
    </row>
    <row r="884" spans="1:11">
      <c r="A884" s="203">
        <v>27</v>
      </c>
      <c r="B884" s="203" t="s">
        <v>386</v>
      </c>
      <c r="C884" s="203" t="s">
        <v>1558</v>
      </c>
      <c r="D884" s="204">
        <v>79.040000000000006</v>
      </c>
      <c r="E884" s="203" t="s">
        <v>464</v>
      </c>
      <c r="F884" s="203" t="s">
        <v>1754</v>
      </c>
      <c r="G884" s="203" t="s">
        <v>501</v>
      </c>
      <c r="H884" s="204">
        <v>77.64</v>
      </c>
      <c r="I884" s="204">
        <v>80.44</v>
      </c>
      <c r="J884" s="204">
        <v>79.03</v>
      </c>
      <c r="K884" s="203" t="s">
        <v>502</v>
      </c>
    </row>
    <row r="885" spans="1:11">
      <c r="A885" s="203">
        <v>27</v>
      </c>
      <c r="B885" s="203" t="s">
        <v>387</v>
      </c>
      <c r="C885" s="203" t="s">
        <v>1558</v>
      </c>
      <c r="D885" s="204">
        <v>79.63</v>
      </c>
      <c r="E885" s="203" t="s">
        <v>464</v>
      </c>
      <c r="F885" s="203" t="s">
        <v>1754</v>
      </c>
      <c r="G885" s="203" t="s">
        <v>501</v>
      </c>
      <c r="H885" s="204">
        <v>78.459999999999994</v>
      </c>
      <c r="I885" s="204">
        <v>80.8</v>
      </c>
      <c r="J885" s="204">
        <v>78</v>
      </c>
      <c r="K885" s="203" t="s">
        <v>502</v>
      </c>
    </row>
    <row r="886" spans="1:11">
      <c r="A886" s="203">
        <v>27</v>
      </c>
      <c r="B886" s="203" t="s">
        <v>388</v>
      </c>
      <c r="C886" s="203" t="s">
        <v>1558</v>
      </c>
      <c r="D886" s="204">
        <v>83.22</v>
      </c>
      <c r="E886" s="203" t="s">
        <v>464</v>
      </c>
      <c r="F886" s="203" t="s">
        <v>1754</v>
      </c>
      <c r="G886" s="203" t="s">
        <v>501</v>
      </c>
      <c r="H886" s="204">
        <v>81.84</v>
      </c>
      <c r="I886" s="204">
        <v>84.6</v>
      </c>
      <c r="J886" s="204">
        <v>82.57</v>
      </c>
      <c r="K886" s="203" t="s">
        <v>502</v>
      </c>
    </row>
    <row r="887" spans="1:11">
      <c r="A887" s="203">
        <v>27</v>
      </c>
      <c r="B887" s="203" t="s">
        <v>389</v>
      </c>
      <c r="C887" s="203" t="s">
        <v>1558</v>
      </c>
      <c r="D887" s="204">
        <v>77.97</v>
      </c>
      <c r="E887" s="203" t="s">
        <v>464</v>
      </c>
      <c r="F887" s="203" t="s">
        <v>1754</v>
      </c>
      <c r="G887" s="203" t="s">
        <v>501</v>
      </c>
      <c r="H887" s="204">
        <v>75.8</v>
      </c>
      <c r="I887" s="204">
        <v>80.14</v>
      </c>
      <c r="J887" s="204">
        <v>77.650000000000006</v>
      </c>
      <c r="K887" s="203" t="s">
        <v>502</v>
      </c>
    </row>
    <row r="888" spans="1:11">
      <c r="A888" s="203">
        <v>27</v>
      </c>
      <c r="B888" s="203" t="s">
        <v>390</v>
      </c>
      <c r="C888" s="203" t="s">
        <v>1558</v>
      </c>
      <c r="D888" s="204">
        <v>79.94</v>
      </c>
      <c r="E888" s="203" t="s">
        <v>464</v>
      </c>
      <c r="F888" s="203" t="s">
        <v>1754</v>
      </c>
      <c r="G888" s="203" t="s">
        <v>501</v>
      </c>
      <c r="H888" s="204">
        <v>78.23</v>
      </c>
      <c r="I888" s="204">
        <v>81.650000000000006</v>
      </c>
      <c r="J888" s="204">
        <v>79.75</v>
      </c>
      <c r="K888" s="203" t="s">
        <v>502</v>
      </c>
    </row>
    <row r="889" spans="1:11">
      <c r="A889" s="203">
        <v>27</v>
      </c>
      <c r="B889" s="203" t="s">
        <v>391</v>
      </c>
      <c r="C889" s="203" t="s">
        <v>1558</v>
      </c>
      <c r="D889" s="204">
        <v>77.23</v>
      </c>
      <c r="E889" s="203" t="s">
        <v>464</v>
      </c>
      <c r="F889" s="203" t="s">
        <v>1754</v>
      </c>
      <c r="G889" s="203" t="s">
        <v>501</v>
      </c>
      <c r="H889" s="204">
        <v>74.23</v>
      </c>
      <c r="I889" s="204">
        <v>80.23</v>
      </c>
      <c r="J889" s="204">
        <v>77.55</v>
      </c>
      <c r="K889" s="203" t="s">
        <v>502</v>
      </c>
    </row>
    <row r="890" spans="1:11">
      <c r="A890" s="203">
        <v>27</v>
      </c>
      <c r="B890" s="203" t="s">
        <v>392</v>
      </c>
      <c r="C890" s="203" t="s">
        <v>1558</v>
      </c>
      <c r="D890" s="204">
        <v>69.59</v>
      </c>
      <c r="E890" s="203" t="s">
        <v>464</v>
      </c>
      <c r="F890" s="203" t="s">
        <v>1754</v>
      </c>
      <c r="G890" s="203" t="s">
        <v>501</v>
      </c>
      <c r="H890" s="204">
        <v>67.099999999999994</v>
      </c>
      <c r="I890" s="204">
        <v>72.09</v>
      </c>
      <c r="J890" s="204">
        <v>69.34</v>
      </c>
      <c r="K890" s="203" t="s">
        <v>502</v>
      </c>
    </row>
    <row r="891" spans="1:11">
      <c r="A891" s="203">
        <v>27</v>
      </c>
      <c r="B891" s="203" t="s">
        <v>393</v>
      </c>
      <c r="C891" s="203" t="s">
        <v>1558</v>
      </c>
      <c r="D891" s="204">
        <v>72.8</v>
      </c>
      <c r="E891" s="203" t="s">
        <v>464</v>
      </c>
      <c r="F891" s="203" t="s">
        <v>1754</v>
      </c>
      <c r="G891" s="203" t="s">
        <v>501</v>
      </c>
      <c r="H891" s="204">
        <v>72.06</v>
      </c>
      <c r="I891" s="204">
        <v>73.540000000000006</v>
      </c>
      <c r="J891" s="204">
        <v>73.44</v>
      </c>
      <c r="K891" s="203" t="s">
        <v>502</v>
      </c>
    </row>
    <row r="892" spans="1:11">
      <c r="A892" s="203">
        <v>27</v>
      </c>
      <c r="B892" s="203" t="s">
        <v>394</v>
      </c>
      <c r="C892" s="203" t="s">
        <v>1558</v>
      </c>
      <c r="D892" s="204">
        <v>76.02</v>
      </c>
      <c r="E892" s="203" t="s">
        <v>464</v>
      </c>
      <c r="F892" s="203" t="s">
        <v>1754</v>
      </c>
      <c r="G892" s="203" t="s">
        <v>501</v>
      </c>
      <c r="H892" s="204">
        <v>74.45</v>
      </c>
      <c r="I892" s="204">
        <v>77.599999999999994</v>
      </c>
      <c r="J892" s="204">
        <v>74.069999999999993</v>
      </c>
      <c r="K892" s="203" t="s">
        <v>502</v>
      </c>
    </row>
    <row r="893" spans="1:11">
      <c r="A893" s="203">
        <v>27</v>
      </c>
      <c r="B893" s="203" t="s">
        <v>395</v>
      </c>
      <c r="C893" s="203" t="s">
        <v>1558</v>
      </c>
      <c r="D893" s="204">
        <v>74.930000000000007</v>
      </c>
      <c r="E893" s="203" t="s">
        <v>464</v>
      </c>
      <c r="F893" s="203" t="s">
        <v>1754</v>
      </c>
      <c r="G893" s="203" t="s">
        <v>501</v>
      </c>
      <c r="H893" s="204">
        <v>74.3</v>
      </c>
      <c r="I893" s="204">
        <v>75.569999999999993</v>
      </c>
      <c r="J893" s="204">
        <v>74.06</v>
      </c>
      <c r="K893" s="203" t="s">
        <v>502</v>
      </c>
    </row>
    <row r="894" spans="1:11">
      <c r="A894" s="203">
        <v>27</v>
      </c>
      <c r="B894" s="203" t="s">
        <v>396</v>
      </c>
      <c r="C894" s="203" t="s">
        <v>1558</v>
      </c>
      <c r="D894" s="204">
        <v>76.540000000000006</v>
      </c>
      <c r="E894" s="203" t="s">
        <v>464</v>
      </c>
      <c r="F894" s="203" t="s">
        <v>1754</v>
      </c>
      <c r="G894" s="203" t="s">
        <v>501</v>
      </c>
      <c r="H894" s="204">
        <v>75.08</v>
      </c>
      <c r="I894" s="204">
        <v>78</v>
      </c>
      <c r="J894" s="204">
        <v>74.44</v>
      </c>
      <c r="K894" s="203" t="s">
        <v>502</v>
      </c>
    </row>
    <row r="895" spans="1:11">
      <c r="A895" s="203">
        <v>27</v>
      </c>
      <c r="B895" s="203" t="s">
        <v>397</v>
      </c>
      <c r="C895" s="203" t="s">
        <v>1558</v>
      </c>
      <c r="D895" s="204">
        <v>79.34</v>
      </c>
      <c r="E895" s="203" t="s">
        <v>464</v>
      </c>
      <c r="F895" s="203" t="s">
        <v>1754</v>
      </c>
      <c r="G895" s="203" t="s">
        <v>501</v>
      </c>
      <c r="H895" s="204">
        <v>77.930000000000007</v>
      </c>
      <c r="I895" s="204">
        <v>80.760000000000005</v>
      </c>
      <c r="J895" s="204">
        <v>78.180000000000007</v>
      </c>
      <c r="K895" s="203" t="s">
        <v>502</v>
      </c>
    </row>
    <row r="896" spans="1:11">
      <c r="A896" s="203">
        <v>27</v>
      </c>
      <c r="B896" s="203" t="s">
        <v>398</v>
      </c>
      <c r="C896" s="203" t="s">
        <v>1558</v>
      </c>
      <c r="D896" s="204">
        <v>76.290000000000006</v>
      </c>
      <c r="E896" s="203" t="s">
        <v>464</v>
      </c>
      <c r="F896" s="203" t="s">
        <v>1754</v>
      </c>
      <c r="G896" s="203" t="s">
        <v>501</v>
      </c>
      <c r="H896" s="204">
        <v>74.709999999999994</v>
      </c>
      <c r="I896" s="204">
        <v>77.88</v>
      </c>
      <c r="J896" s="204">
        <v>76.12</v>
      </c>
      <c r="K896" s="203" t="s">
        <v>502</v>
      </c>
    </row>
    <row r="897" spans="1:11">
      <c r="A897" s="203">
        <v>27</v>
      </c>
      <c r="B897" s="203" t="s">
        <v>399</v>
      </c>
      <c r="C897" s="203" t="s">
        <v>1558</v>
      </c>
      <c r="D897" s="204">
        <v>71.81</v>
      </c>
      <c r="E897" s="203" t="s">
        <v>464</v>
      </c>
      <c r="F897" s="203" t="s">
        <v>1754</v>
      </c>
      <c r="G897" s="203" t="s">
        <v>501</v>
      </c>
      <c r="H897" s="204">
        <v>70.16</v>
      </c>
      <c r="I897" s="204">
        <v>73.45</v>
      </c>
      <c r="J897" s="204">
        <v>70.58</v>
      </c>
      <c r="K897" s="203" t="s">
        <v>502</v>
      </c>
    </row>
    <row r="898" spans="1:11">
      <c r="A898" s="203">
        <v>27</v>
      </c>
      <c r="B898" s="203" t="s">
        <v>400</v>
      </c>
      <c r="C898" s="203" t="s">
        <v>1558</v>
      </c>
      <c r="D898" s="204">
        <v>75.510000000000005</v>
      </c>
      <c r="E898" s="203" t="s">
        <v>464</v>
      </c>
      <c r="F898" s="203" t="s">
        <v>1754</v>
      </c>
      <c r="G898" s="203" t="s">
        <v>501</v>
      </c>
      <c r="H898" s="204">
        <v>73.98</v>
      </c>
      <c r="I898" s="204">
        <v>77.03</v>
      </c>
      <c r="J898" s="204">
        <v>72.97</v>
      </c>
      <c r="K898" s="203" t="s">
        <v>502</v>
      </c>
    </row>
    <row r="899" spans="1:11">
      <c r="A899" s="203">
        <v>27</v>
      </c>
      <c r="B899" s="203" t="s">
        <v>401</v>
      </c>
      <c r="C899" s="203" t="s">
        <v>1558</v>
      </c>
      <c r="D899" s="204">
        <v>77.33</v>
      </c>
      <c r="E899" s="203" t="s">
        <v>464</v>
      </c>
      <c r="F899" s="203" t="s">
        <v>1754</v>
      </c>
      <c r="G899" s="203" t="s">
        <v>501</v>
      </c>
      <c r="H899" s="204">
        <v>75.78</v>
      </c>
      <c r="I899" s="204">
        <v>78.87</v>
      </c>
      <c r="J899" s="204">
        <v>73.680000000000007</v>
      </c>
      <c r="K899" s="203" t="s">
        <v>502</v>
      </c>
    </row>
    <row r="900" spans="1:11">
      <c r="A900" s="203">
        <v>27</v>
      </c>
      <c r="B900" s="203" t="s">
        <v>402</v>
      </c>
      <c r="C900" s="203" t="s">
        <v>1558</v>
      </c>
      <c r="D900" s="204">
        <v>73.44</v>
      </c>
      <c r="E900" s="203" t="s">
        <v>464</v>
      </c>
      <c r="F900" s="203" t="s">
        <v>1754</v>
      </c>
      <c r="G900" s="203" t="s">
        <v>501</v>
      </c>
      <c r="H900" s="204">
        <v>71.150000000000006</v>
      </c>
      <c r="I900" s="204">
        <v>75.73</v>
      </c>
      <c r="J900" s="204">
        <v>68.55</v>
      </c>
      <c r="K900" s="203" t="s">
        <v>502</v>
      </c>
    </row>
    <row r="901" spans="1:11">
      <c r="A901" s="203">
        <v>27</v>
      </c>
      <c r="B901" s="203" t="s">
        <v>403</v>
      </c>
      <c r="C901" s="203" t="s">
        <v>1558</v>
      </c>
      <c r="D901" s="204">
        <v>81.349999999999994</v>
      </c>
      <c r="E901" s="203" t="s">
        <v>464</v>
      </c>
      <c r="F901" s="203" t="s">
        <v>1754</v>
      </c>
      <c r="G901" s="203" t="s">
        <v>501</v>
      </c>
      <c r="H901" s="204">
        <v>79.87</v>
      </c>
      <c r="I901" s="204">
        <v>82.83</v>
      </c>
      <c r="J901" s="204">
        <v>81.069999999999993</v>
      </c>
      <c r="K901" s="203" t="s">
        <v>502</v>
      </c>
    </row>
    <row r="902" spans="1:11">
      <c r="A902" s="203">
        <v>27</v>
      </c>
      <c r="B902" s="203" t="s">
        <v>404</v>
      </c>
      <c r="C902" s="203" t="s">
        <v>1558</v>
      </c>
      <c r="D902" s="204">
        <v>79.91</v>
      </c>
      <c r="E902" s="203" t="s">
        <v>464</v>
      </c>
      <c r="F902" s="203" t="s">
        <v>1754</v>
      </c>
      <c r="G902" s="203" t="s">
        <v>501</v>
      </c>
      <c r="H902" s="204">
        <v>78.47</v>
      </c>
      <c r="I902" s="204">
        <v>81.34</v>
      </c>
      <c r="J902" s="204">
        <v>80.34</v>
      </c>
      <c r="K902" s="203" t="s">
        <v>502</v>
      </c>
    </row>
    <row r="903" spans="1:11">
      <c r="A903" s="203">
        <v>27</v>
      </c>
      <c r="B903" s="203" t="s">
        <v>405</v>
      </c>
      <c r="C903" s="203" t="s">
        <v>1558</v>
      </c>
      <c r="D903" s="204">
        <v>74.67</v>
      </c>
      <c r="E903" s="203" t="s">
        <v>464</v>
      </c>
      <c r="F903" s="203" t="s">
        <v>1754</v>
      </c>
      <c r="G903" s="203" t="s">
        <v>501</v>
      </c>
      <c r="H903" s="204">
        <v>74.41</v>
      </c>
      <c r="I903" s="204">
        <v>74.930000000000007</v>
      </c>
      <c r="J903" s="204">
        <v>73.55</v>
      </c>
      <c r="K903" s="203" t="s">
        <v>502</v>
      </c>
    </row>
    <row r="904" spans="1:11">
      <c r="A904" s="203">
        <v>28</v>
      </c>
      <c r="B904" s="203" t="s">
        <v>384</v>
      </c>
      <c r="C904" s="203" t="s">
        <v>1506</v>
      </c>
      <c r="D904" s="204">
        <v>2.5</v>
      </c>
      <c r="E904" s="203" t="s">
        <v>463</v>
      </c>
      <c r="F904" s="203" t="s">
        <v>503</v>
      </c>
      <c r="G904" s="203" t="s">
        <v>504</v>
      </c>
      <c r="H904" s="204">
        <v>2.23</v>
      </c>
      <c r="I904" s="204">
        <v>2.78</v>
      </c>
      <c r="J904" s="204">
        <v>3.61</v>
      </c>
      <c r="K904" s="203" t="s">
        <v>505</v>
      </c>
    </row>
    <row r="905" spans="1:11">
      <c r="A905" s="203">
        <v>28</v>
      </c>
      <c r="B905" s="203" t="s">
        <v>385</v>
      </c>
      <c r="C905" s="203" t="s">
        <v>1506</v>
      </c>
      <c r="D905" s="204">
        <v>2.33</v>
      </c>
      <c r="E905" s="203" t="s">
        <v>463</v>
      </c>
      <c r="F905" s="203" t="s">
        <v>503</v>
      </c>
      <c r="G905" s="203" t="s">
        <v>504</v>
      </c>
      <c r="H905" s="204">
        <v>1.63</v>
      </c>
      <c r="I905" s="204">
        <v>3.04</v>
      </c>
      <c r="J905" s="204">
        <v>3.09</v>
      </c>
      <c r="K905" s="203" t="s">
        <v>505</v>
      </c>
    </row>
    <row r="906" spans="1:11">
      <c r="A906" s="203">
        <v>28</v>
      </c>
      <c r="B906" s="203" t="s">
        <v>386</v>
      </c>
      <c r="C906" s="203" t="s">
        <v>1506</v>
      </c>
      <c r="D906" s="204">
        <v>3.36</v>
      </c>
      <c r="E906" s="203" t="s">
        <v>463</v>
      </c>
      <c r="F906" s="203" t="s">
        <v>503</v>
      </c>
      <c r="G906" s="203" t="s">
        <v>504</v>
      </c>
      <c r="H906" s="204">
        <v>2.37</v>
      </c>
      <c r="I906" s="204">
        <v>4.3600000000000003</v>
      </c>
      <c r="J906" s="204">
        <v>3.66</v>
      </c>
      <c r="K906" s="203" t="s">
        <v>505</v>
      </c>
    </row>
    <row r="907" spans="1:11">
      <c r="A907" s="203">
        <v>28</v>
      </c>
      <c r="B907" s="203" t="s">
        <v>387</v>
      </c>
      <c r="C907" s="203" t="s">
        <v>1506</v>
      </c>
      <c r="D907" s="204">
        <v>2.98</v>
      </c>
      <c r="E907" s="203" t="s">
        <v>463</v>
      </c>
      <c r="F907" s="203" t="s">
        <v>503</v>
      </c>
      <c r="G907" s="203" t="s">
        <v>504</v>
      </c>
      <c r="H907" s="204">
        <v>2.2400000000000002</v>
      </c>
      <c r="I907" s="204">
        <v>3.71</v>
      </c>
      <c r="J907" s="204">
        <v>3.42</v>
      </c>
      <c r="K907" s="203" t="s">
        <v>505</v>
      </c>
    </row>
    <row r="908" spans="1:11">
      <c r="A908" s="203">
        <v>28</v>
      </c>
      <c r="B908" s="203" t="s">
        <v>388</v>
      </c>
      <c r="C908" s="203" t="s">
        <v>1506</v>
      </c>
      <c r="D908" s="204">
        <v>3.55</v>
      </c>
      <c r="E908" s="203" t="s">
        <v>463</v>
      </c>
      <c r="F908" s="203" t="s">
        <v>503</v>
      </c>
      <c r="G908" s="203" t="s">
        <v>504</v>
      </c>
      <c r="H908" s="204">
        <v>2.67</v>
      </c>
      <c r="I908" s="204">
        <v>4.42</v>
      </c>
      <c r="J908" s="204">
        <v>3.5</v>
      </c>
      <c r="K908" s="203" t="s">
        <v>505</v>
      </c>
    </row>
    <row r="909" spans="1:11">
      <c r="A909" s="203">
        <v>28</v>
      </c>
      <c r="B909" s="203" t="s">
        <v>389</v>
      </c>
      <c r="C909" s="203" t="s">
        <v>1506</v>
      </c>
      <c r="D909" s="204">
        <v>3.12</v>
      </c>
      <c r="E909" s="203" t="s">
        <v>463</v>
      </c>
      <c r="F909" s="203" t="s">
        <v>503</v>
      </c>
      <c r="G909" s="203" t="s">
        <v>504</v>
      </c>
      <c r="H909" s="204">
        <v>2.0099999999999998</v>
      </c>
      <c r="I909" s="204">
        <v>4.24</v>
      </c>
      <c r="J909" s="204">
        <v>3.58</v>
      </c>
      <c r="K909" s="203" t="s">
        <v>505</v>
      </c>
    </row>
    <row r="910" spans="1:11">
      <c r="A910" s="203">
        <v>28</v>
      </c>
      <c r="B910" s="203" t="s">
        <v>390</v>
      </c>
      <c r="C910" s="203" t="s">
        <v>1506</v>
      </c>
      <c r="D910" s="204">
        <v>3.66</v>
      </c>
      <c r="E910" s="203" t="s">
        <v>463</v>
      </c>
      <c r="F910" s="203" t="s">
        <v>503</v>
      </c>
      <c r="G910" s="203" t="s">
        <v>504</v>
      </c>
      <c r="H910" s="204">
        <v>2.4900000000000002</v>
      </c>
      <c r="I910" s="204">
        <v>4.83</v>
      </c>
      <c r="J910" s="204">
        <v>4.18</v>
      </c>
      <c r="K910" s="203" t="s">
        <v>505</v>
      </c>
    </row>
    <row r="911" spans="1:11">
      <c r="A911" s="203">
        <v>28</v>
      </c>
      <c r="B911" s="203" t="s">
        <v>391</v>
      </c>
      <c r="C911" s="203" t="s">
        <v>1506</v>
      </c>
      <c r="D911" s="204">
        <v>2.69</v>
      </c>
      <c r="E911" s="203" t="s">
        <v>463</v>
      </c>
      <c r="F911" s="203" t="s">
        <v>503</v>
      </c>
      <c r="G911" s="203" t="s">
        <v>504</v>
      </c>
      <c r="H911" s="204">
        <v>0.68</v>
      </c>
      <c r="I911" s="204">
        <v>4.7</v>
      </c>
      <c r="J911" s="204">
        <v>4.8099999999999996</v>
      </c>
      <c r="K911" s="203" t="s">
        <v>505</v>
      </c>
    </row>
    <row r="912" spans="1:11">
      <c r="A912" s="203">
        <v>28</v>
      </c>
      <c r="B912" s="203" t="s">
        <v>392</v>
      </c>
      <c r="C912" s="203" t="s">
        <v>1506</v>
      </c>
      <c r="D912" s="204">
        <v>3.53</v>
      </c>
      <c r="E912" s="203" t="s">
        <v>463</v>
      </c>
      <c r="F912" s="203" t="s">
        <v>503</v>
      </c>
      <c r="G912" s="203" t="s">
        <v>504</v>
      </c>
      <c r="H912" s="204">
        <v>2.2200000000000002</v>
      </c>
      <c r="I912" s="204">
        <v>4.8499999999999996</v>
      </c>
      <c r="J912" s="204">
        <v>2.91</v>
      </c>
      <c r="K912" s="203" t="s">
        <v>505</v>
      </c>
    </row>
    <row r="913" spans="1:11">
      <c r="A913" s="203">
        <v>28</v>
      </c>
      <c r="B913" s="203" t="s">
        <v>393</v>
      </c>
      <c r="C913" s="203" t="s">
        <v>1506</v>
      </c>
      <c r="D913" s="204">
        <v>3.1</v>
      </c>
      <c r="E913" s="203" t="s">
        <v>463</v>
      </c>
      <c r="F913" s="203" t="s">
        <v>503</v>
      </c>
      <c r="G913" s="203" t="s">
        <v>504</v>
      </c>
      <c r="H913" s="204">
        <v>2.67</v>
      </c>
      <c r="I913" s="204">
        <v>3.53</v>
      </c>
      <c r="J913" s="204">
        <v>3.66</v>
      </c>
      <c r="K913" s="203" t="s">
        <v>505</v>
      </c>
    </row>
    <row r="914" spans="1:11">
      <c r="A914" s="203">
        <v>28</v>
      </c>
      <c r="B914" s="203" t="s">
        <v>394</v>
      </c>
      <c r="C914" s="203" t="s">
        <v>1506</v>
      </c>
      <c r="D914" s="204">
        <v>2.4500000000000002</v>
      </c>
      <c r="E914" s="203" t="s">
        <v>463</v>
      </c>
      <c r="F914" s="203" t="s">
        <v>503</v>
      </c>
      <c r="G914" s="203" t="s">
        <v>504</v>
      </c>
      <c r="H914" s="204">
        <v>1.67</v>
      </c>
      <c r="I914" s="204">
        <v>3.23</v>
      </c>
      <c r="J914" s="204">
        <v>2.63</v>
      </c>
      <c r="K914" s="203" t="s">
        <v>505</v>
      </c>
    </row>
    <row r="915" spans="1:11">
      <c r="A915" s="203">
        <v>28</v>
      </c>
      <c r="B915" s="203" t="s">
        <v>395</v>
      </c>
      <c r="C915" s="203" t="s">
        <v>1506</v>
      </c>
      <c r="D915" s="204">
        <v>3.1</v>
      </c>
      <c r="E915" s="203" t="s">
        <v>463</v>
      </c>
      <c r="F915" s="203" t="s">
        <v>503</v>
      </c>
      <c r="G915" s="203" t="s">
        <v>504</v>
      </c>
      <c r="H915" s="204">
        <v>2.73</v>
      </c>
      <c r="I915" s="204">
        <v>3.47</v>
      </c>
      <c r="J915" s="204">
        <v>3.66</v>
      </c>
      <c r="K915" s="203" t="s">
        <v>505</v>
      </c>
    </row>
    <row r="916" spans="1:11">
      <c r="A916" s="203">
        <v>28</v>
      </c>
      <c r="B916" s="203" t="s">
        <v>396</v>
      </c>
      <c r="C916" s="203" t="s">
        <v>1506</v>
      </c>
      <c r="D916" s="204">
        <v>2.5499999999999998</v>
      </c>
      <c r="E916" s="203" t="s">
        <v>463</v>
      </c>
      <c r="F916" s="203" t="s">
        <v>503</v>
      </c>
      <c r="G916" s="203" t="s">
        <v>504</v>
      </c>
      <c r="H916" s="204">
        <v>1.68</v>
      </c>
      <c r="I916" s="204">
        <v>3.41</v>
      </c>
      <c r="J916" s="204">
        <v>3.66</v>
      </c>
      <c r="K916" s="203" t="s">
        <v>505</v>
      </c>
    </row>
    <row r="917" spans="1:11">
      <c r="A917" s="203">
        <v>28</v>
      </c>
      <c r="B917" s="203" t="s">
        <v>397</v>
      </c>
      <c r="C917" s="203" t="s">
        <v>1506</v>
      </c>
      <c r="D917" s="204">
        <v>4.1500000000000004</v>
      </c>
      <c r="E917" s="203" t="s">
        <v>463</v>
      </c>
      <c r="F917" s="203" t="s">
        <v>503</v>
      </c>
      <c r="G917" s="203" t="s">
        <v>504</v>
      </c>
      <c r="H917" s="204">
        <v>3.08</v>
      </c>
      <c r="I917" s="204">
        <v>5.22</v>
      </c>
      <c r="J917" s="204">
        <v>3.2</v>
      </c>
      <c r="K917" s="203" t="s">
        <v>505</v>
      </c>
    </row>
    <row r="918" spans="1:11">
      <c r="A918" s="203">
        <v>28</v>
      </c>
      <c r="B918" s="203" t="s">
        <v>398</v>
      </c>
      <c r="C918" s="203" t="s">
        <v>1506</v>
      </c>
      <c r="D918" s="204">
        <v>3.41</v>
      </c>
      <c r="E918" s="203" t="s">
        <v>463</v>
      </c>
      <c r="F918" s="203" t="s">
        <v>503</v>
      </c>
      <c r="G918" s="203" t="s">
        <v>504</v>
      </c>
      <c r="H918" s="204">
        <v>2.4</v>
      </c>
      <c r="I918" s="204">
        <v>4.42</v>
      </c>
      <c r="J918" s="204">
        <v>3.4</v>
      </c>
      <c r="K918" s="203" t="s">
        <v>505</v>
      </c>
    </row>
    <row r="919" spans="1:11">
      <c r="A919" s="203">
        <v>28</v>
      </c>
      <c r="B919" s="203" t="s">
        <v>399</v>
      </c>
      <c r="C919" s="203" t="s">
        <v>1506</v>
      </c>
      <c r="D919" s="204">
        <v>3.14</v>
      </c>
      <c r="E919" s="203" t="s">
        <v>463</v>
      </c>
      <c r="F919" s="203" t="s">
        <v>503</v>
      </c>
      <c r="G919" s="203" t="s">
        <v>504</v>
      </c>
      <c r="H919" s="204">
        <v>2.1800000000000002</v>
      </c>
      <c r="I919" s="204">
        <v>4.1100000000000003</v>
      </c>
      <c r="J919" s="204">
        <v>3.97</v>
      </c>
      <c r="K919" s="203" t="s">
        <v>505</v>
      </c>
    </row>
    <row r="920" spans="1:11">
      <c r="A920" s="203">
        <v>28</v>
      </c>
      <c r="B920" s="203" t="s">
        <v>400</v>
      </c>
      <c r="C920" s="203" t="s">
        <v>1506</v>
      </c>
      <c r="D920" s="204">
        <v>3.41</v>
      </c>
      <c r="E920" s="203" t="s">
        <v>463</v>
      </c>
      <c r="F920" s="203" t="s">
        <v>503</v>
      </c>
      <c r="G920" s="203" t="s">
        <v>504</v>
      </c>
      <c r="H920" s="204">
        <v>2.41</v>
      </c>
      <c r="I920" s="204">
        <v>4.41</v>
      </c>
      <c r="J920" s="204">
        <v>4.0599999999999996</v>
      </c>
      <c r="K920" s="203" t="s">
        <v>505</v>
      </c>
    </row>
    <row r="921" spans="1:11">
      <c r="A921" s="203">
        <v>28</v>
      </c>
      <c r="B921" s="203" t="s">
        <v>401</v>
      </c>
      <c r="C921" s="203" t="s">
        <v>1506</v>
      </c>
      <c r="D921" s="204">
        <v>4.2699999999999996</v>
      </c>
      <c r="E921" s="203" t="s">
        <v>463</v>
      </c>
      <c r="F921" s="203" t="s">
        <v>503</v>
      </c>
      <c r="G921" s="203" t="s">
        <v>504</v>
      </c>
      <c r="H921" s="204">
        <v>3.11</v>
      </c>
      <c r="I921" s="204">
        <v>5.43</v>
      </c>
      <c r="J921" s="204">
        <v>2.82</v>
      </c>
      <c r="K921" s="203" t="s">
        <v>505</v>
      </c>
    </row>
    <row r="922" spans="1:11">
      <c r="A922" s="203">
        <v>28</v>
      </c>
      <c r="B922" s="203" t="s">
        <v>402</v>
      </c>
      <c r="C922" s="203" t="s">
        <v>1506</v>
      </c>
      <c r="D922" s="204">
        <v>2.86</v>
      </c>
      <c r="E922" s="203" t="s">
        <v>463</v>
      </c>
      <c r="F922" s="203" t="s">
        <v>503</v>
      </c>
      <c r="G922" s="203" t="s">
        <v>504</v>
      </c>
      <c r="H922" s="204">
        <v>1.54</v>
      </c>
      <c r="I922" s="204">
        <v>4.18</v>
      </c>
      <c r="J922" s="204">
        <v>3.22</v>
      </c>
      <c r="K922" s="203" t="s">
        <v>505</v>
      </c>
    </row>
    <row r="923" spans="1:11">
      <c r="A923" s="203">
        <v>28</v>
      </c>
      <c r="B923" s="203" t="s">
        <v>403</v>
      </c>
      <c r="C923" s="203" t="s">
        <v>1506</v>
      </c>
      <c r="D923" s="204">
        <v>3.26</v>
      </c>
      <c r="E923" s="203" t="s">
        <v>463</v>
      </c>
      <c r="F923" s="203" t="s">
        <v>503</v>
      </c>
      <c r="G923" s="203" t="s">
        <v>504</v>
      </c>
      <c r="H923" s="204">
        <v>2.27</v>
      </c>
      <c r="I923" s="204">
        <v>4.25</v>
      </c>
      <c r="J923" s="204">
        <v>4.6100000000000003</v>
      </c>
      <c r="K923" s="203" t="s">
        <v>505</v>
      </c>
    </row>
    <row r="924" spans="1:11">
      <c r="A924" s="203">
        <v>28</v>
      </c>
      <c r="B924" s="203" t="s">
        <v>404</v>
      </c>
      <c r="C924" s="203" t="s">
        <v>1506</v>
      </c>
      <c r="D924" s="204">
        <v>2.57</v>
      </c>
      <c r="E924" s="203" t="s">
        <v>463</v>
      </c>
      <c r="F924" s="203" t="s">
        <v>503</v>
      </c>
      <c r="G924" s="203" t="s">
        <v>504</v>
      </c>
      <c r="H924" s="204">
        <v>1.65</v>
      </c>
      <c r="I924" s="204">
        <v>3.49</v>
      </c>
      <c r="J924" s="204">
        <v>3.65</v>
      </c>
      <c r="K924" s="203" t="s">
        <v>505</v>
      </c>
    </row>
    <row r="925" spans="1:11">
      <c r="A925" s="203">
        <v>28</v>
      </c>
      <c r="B925" s="203" t="s">
        <v>405</v>
      </c>
      <c r="C925" s="203" t="s">
        <v>1506</v>
      </c>
      <c r="D925" s="204">
        <v>2.99</v>
      </c>
      <c r="E925" s="203" t="s">
        <v>463</v>
      </c>
      <c r="F925" s="203" t="s">
        <v>503</v>
      </c>
      <c r="G925" s="203" t="s">
        <v>504</v>
      </c>
      <c r="H925" s="204">
        <v>2.83</v>
      </c>
      <c r="I925" s="204">
        <v>3.14</v>
      </c>
      <c r="J925" s="204">
        <v>3.58</v>
      </c>
      <c r="K925" s="203" t="s">
        <v>505</v>
      </c>
    </row>
    <row r="926" spans="1:11">
      <c r="A926" s="203">
        <v>29</v>
      </c>
      <c r="B926" s="203" t="s">
        <v>384</v>
      </c>
      <c r="C926" s="203" t="s">
        <v>1544</v>
      </c>
      <c r="D926" s="204">
        <v>1.64</v>
      </c>
      <c r="E926" s="203" t="s">
        <v>463</v>
      </c>
      <c r="F926" s="203" t="s">
        <v>506</v>
      </c>
      <c r="G926" s="203" t="s">
        <v>504</v>
      </c>
      <c r="H926" s="204">
        <v>1.42</v>
      </c>
      <c r="I926" s="204">
        <v>1.86</v>
      </c>
      <c r="J926" s="204">
        <v>2.27</v>
      </c>
      <c r="K926" s="203" t="s">
        <v>505</v>
      </c>
    </row>
    <row r="927" spans="1:11">
      <c r="A927" s="203">
        <v>29</v>
      </c>
      <c r="B927" s="203" t="s">
        <v>385</v>
      </c>
      <c r="C927" s="203" t="s">
        <v>1544</v>
      </c>
      <c r="D927" s="204">
        <v>1.61</v>
      </c>
      <c r="E927" s="203" t="s">
        <v>463</v>
      </c>
      <c r="F927" s="203" t="s">
        <v>506</v>
      </c>
      <c r="G927" s="203" t="s">
        <v>504</v>
      </c>
      <c r="H927" s="204">
        <v>1.02</v>
      </c>
      <c r="I927" s="204">
        <v>2.19</v>
      </c>
      <c r="J927" s="204">
        <v>2.84</v>
      </c>
      <c r="K927" s="203" t="s">
        <v>505</v>
      </c>
    </row>
    <row r="928" spans="1:11">
      <c r="A928" s="203">
        <v>29</v>
      </c>
      <c r="B928" s="203" t="s">
        <v>386</v>
      </c>
      <c r="C928" s="203" t="s">
        <v>1544</v>
      </c>
      <c r="D928" s="204">
        <v>1.73</v>
      </c>
      <c r="E928" s="203" t="s">
        <v>463</v>
      </c>
      <c r="F928" s="203" t="s">
        <v>506</v>
      </c>
      <c r="G928" s="203" t="s">
        <v>504</v>
      </c>
      <c r="H928" s="204">
        <v>1.03</v>
      </c>
      <c r="I928" s="204">
        <v>2.4300000000000002</v>
      </c>
      <c r="J928" s="204">
        <v>2.09</v>
      </c>
      <c r="K928" s="203" t="s">
        <v>505</v>
      </c>
    </row>
    <row r="929" spans="1:11">
      <c r="A929" s="203">
        <v>29</v>
      </c>
      <c r="B929" s="203" t="s">
        <v>387</v>
      </c>
      <c r="C929" s="203" t="s">
        <v>1544</v>
      </c>
      <c r="D929" s="204">
        <v>1.67</v>
      </c>
      <c r="E929" s="203" t="s">
        <v>463</v>
      </c>
      <c r="F929" s="203" t="s">
        <v>506</v>
      </c>
      <c r="G929" s="203" t="s">
        <v>504</v>
      </c>
      <c r="H929" s="204">
        <v>1.1299999999999999</v>
      </c>
      <c r="I929" s="204">
        <v>2.2200000000000002</v>
      </c>
      <c r="J929" s="204">
        <v>2.4900000000000002</v>
      </c>
      <c r="K929" s="203" t="s">
        <v>505</v>
      </c>
    </row>
    <row r="930" spans="1:11">
      <c r="A930" s="203">
        <v>29</v>
      </c>
      <c r="B930" s="203" t="s">
        <v>388</v>
      </c>
      <c r="C930" s="203" t="s">
        <v>1544</v>
      </c>
      <c r="D930" s="204">
        <v>2.61</v>
      </c>
      <c r="E930" s="203" t="s">
        <v>463</v>
      </c>
      <c r="F930" s="203" t="s">
        <v>506</v>
      </c>
      <c r="G930" s="203" t="s">
        <v>504</v>
      </c>
      <c r="H930" s="204">
        <v>1.85</v>
      </c>
      <c r="I930" s="204">
        <v>3.36</v>
      </c>
      <c r="J930" s="204">
        <v>3.06</v>
      </c>
      <c r="K930" s="203" t="s">
        <v>505</v>
      </c>
    </row>
    <row r="931" spans="1:11">
      <c r="A931" s="203">
        <v>29</v>
      </c>
      <c r="B931" s="203" t="s">
        <v>389</v>
      </c>
      <c r="C931" s="203" t="s">
        <v>1544</v>
      </c>
      <c r="D931" s="204">
        <v>1.46</v>
      </c>
      <c r="E931" s="203" t="s">
        <v>463</v>
      </c>
      <c r="F931" s="203" t="s">
        <v>506</v>
      </c>
      <c r="G931" s="203" t="s">
        <v>504</v>
      </c>
      <c r="H931" s="204">
        <v>0.69</v>
      </c>
      <c r="I931" s="204">
        <v>2.2200000000000002</v>
      </c>
      <c r="J931" s="204">
        <v>3.13</v>
      </c>
      <c r="K931" s="203" t="s">
        <v>505</v>
      </c>
    </row>
    <row r="932" spans="1:11">
      <c r="A932" s="203">
        <v>29</v>
      </c>
      <c r="B932" s="203" t="s">
        <v>390</v>
      </c>
      <c r="C932" s="203" t="s">
        <v>1544</v>
      </c>
      <c r="D932" s="204">
        <v>3.04</v>
      </c>
      <c r="E932" s="203" t="s">
        <v>463</v>
      </c>
      <c r="F932" s="203" t="s">
        <v>506</v>
      </c>
      <c r="G932" s="203" t="s">
        <v>504</v>
      </c>
      <c r="H932" s="204">
        <v>1.98</v>
      </c>
      <c r="I932" s="204">
        <v>4.09</v>
      </c>
      <c r="J932" s="204">
        <v>3.53</v>
      </c>
      <c r="K932" s="203" t="s">
        <v>505</v>
      </c>
    </row>
    <row r="933" spans="1:11">
      <c r="A933" s="203">
        <v>29</v>
      </c>
      <c r="B933" s="203" t="s">
        <v>391</v>
      </c>
      <c r="C933" s="203" t="s">
        <v>1544</v>
      </c>
      <c r="D933" s="204">
        <v>3.24</v>
      </c>
      <c r="E933" s="203" t="s">
        <v>463</v>
      </c>
      <c r="F933" s="203" t="s">
        <v>506</v>
      </c>
      <c r="G933" s="203" t="s">
        <v>504</v>
      </c>
      <c r="H933" s="204">
        <v>1</v>
      </c>
      <c r="I933" s="204">
        <v>5.49</v>
      </c>
      <c r="J933" s="204">
        <v>3.22</v>
      </c>
      <c r="K933" s="203" t="s">
        <v>505</v>
      </c>
    </row>
    <row r="934" spans="1:11">
      <c r="A934" s="203">
        <v>29</v>
      </c>
      <c r="B934" s="203" t="s">
        <v>392</v>
      </c>
      <c r="C934" s="203" t="s">
        <v>1544</v>
      </c>
      <c r="D934" s="204">
        <v>2.82</v>
      </c>
      <c r="E934" s="203" t="s">
        <v>463</v>
      </c>
      <c r="F934" s="203" t="s">
        <v>506</v>
      </c>
      <c r="G934" s="203" t="s">
        <v>504</v>
      </c>
      <c r="H934" s="204">
        <v>1.58</v>
      </c>
      <c r="I934" s="204">
        <v>4.07</v>
      </c>
      <c r="J934" s="204">
        <v>3.05</v>
      </c>
      <c r="K934" s="203" t="s">
        <v>505</v>
      </c>
    </row>
    <row r="935" spans="1:11">
      <c r="A935" s="203">
        <v>29</v>
      </c>
      <c r="B935" s="203" t="s">
        <v>393</v>
      </c>
      <c r="C935" s="203" t="s">
        <v>1544</v>
      </c>
      <c r="D935" s="204">
        <v>1.64</v>
      </c>
      <c r="E935" s="203" t="s">
        <v>463</v>
      </c>
      <c r="F935" s="203" t="s">
        <v>506</v>
      </c>
      <c r="G935" s="203" t="s">
        <v>504</v>
      </c>
      <c r="H935" s="204">
        <v>1.33</v>
      </c>
      <c r="I935" s="204">
        <v>1.95</v>
      </c>
      <c r="J935" s="204">
        <v>2</v>
      </c>
      <c r="K935" s="203" t="s">
        <v>505</v>
      </c>
    </row>
    <row r="936" spans="1:11">
      <c r="A936" s="203">
        <v>29</v>
      </c>
      <c r="B936" s="203" t="s">
        <v>394</v>
      </c>
      <c r="C936" s="203" t="s">
        <v>1544</v>
      </c>
      <c r="D936" s="204">
        <v>1.95</v>
      </c>
      <c r="E936" s="203" t="s">
        <v>463</v>
      </c>
      <c r="F936" s="203" t="s">
        <v>506</v>
      </c>
      <c r="G936" s="203" t="s">
        <v>504</v>
      </c>
      <c r="H936" s="204">
        <v>1.25</v>
      </c>
      <c r="I936" s="204">
        <v>2.64</v>
      </c>
      <c r="J936" s="204">
        <v>1.24</v>
      </c>
      <c r="K936" s="203" t="s">
        <v>505</v>
      </c>
    </row>
    <row r="937" spans="1:11">
      <c r="A937" s="203">
        <v>29</v>
      </c>
      <c r="B937" s="203" t="s">
        <v>395</v>
      </c>
      <c r="C937" s="203" t="s">
        <v>1544</v>
      </c>
      <c r="D937" s="204">
        <v>1.83</v>
      </c>
      <c r="E937" s="203" t="s">
        <v>463</v>
      </c>
      <c r="F937" s="203" t="s">
        <v>506</v>
      </c>
      <c r="G937" s="203" t="s">
        <v>504</v>
      </c>
      <c r="H937" s="204">
        <v>1.54</v>
      </c>
      <c r="I937" s="204">
        <v>2.12</v>
      </c>
      <c r="J937" s="204">
        <v>2.2000000000000002</v>
      </c>
      <c r="K937" s="203" t="s">
        <v>505</v>
      </c>
    </row>
    <row r="938" spans="1:11">
      <c r="A938" s="203">
        <v>29</v>
      </c>
      <c r="B938" s="203" t="s">
        <v>396</v>
      </c>
      <c r="C938" s="203" t="s">
        <v>1544</v>
      </c>
      <c r="D938" s="204">
        <v>1.58</v>
      </c>
      <c r="E938" s="203" t="s">
        <v>463</v>
      </c>
      <c r="F938" s="203" t="s">
        <v>506</v>
      </c>
      <c r="G938" s="203" t="s">
        <v>504</v>
      </c>
      <c r="H938" s="204">
        <v>0.89</v>
      </c>
      <c r="I938" s="204">
        <v>2.27</v>
      </c>
      <c r="J938" s="204">
        <v>2.25</v>
      </c>
      <c r="K938" s="203" t="s">
        <v>505</v>
      </c>
    </row>
    <row r="939" spans="1:11">
      <c r="A939" s="203">
        <v>29</v>
      </c>
      <c r="B939" s="203" t="s">
        <v>397</v>
      </c>
      <c r="C939" s="203" t="s">
        <v>1544</v>
      </c>
      <c r="D939" s="204">
        <v>1.78</v>
      </c>
      <c r="E939" s="203" t="s">
        <v>463</v>
      </c>
      <c r="F939" s="203" t="s">
        <v>506</v>
      </c>
      <c r="G939" s="203" t="s">
        <v>504</v>
      </c>
      <c r="H939" s="204">
        <v>1.0900000000000001</v>
      </c>
      <c r="I939" s="204">
        <v>2.4700000000000002</v>
      </c>
      <c r="J939" s="204">
        <v>2.89</v>
      </c>
      <c r="K939" s="203" t="s">
        <v>505</v>
      </c>
    </row>
    <row r="940" spans="1:11">
      <c r="A940" s="203">
        <v>29</v>
      </c>
      <c r="B940" s="203" t="s">
        <v>398</v>
      </c>
      <c r="C940" s="203" t="s">
        <v>1544</v>
      </c>
      <c r="D940" s="204">
        <v>2.15</v>
      </c>
      <c r="E940" s="203" t="s">
        <v>463</v>
      </c>
      <c r="F940" s="203" t="s">
        <v>506</v>
      </c>
      <c r="G940" s="203" t="s">
        <v>504</v>
      </c>
      <c r="H940" s="204">
        <v>1.37</v>
      </c>
      <c r="I940" s="204">
        <v>2.94</v>
      </c>
      <c r="J940" s="204">
        <v>2.4500000000000002</v>
      </c>
      <c r="K940" s="203" t="s">
        <v>505</v>
      </c>
    </row>
    <row r="941" spans="1:11">
      <c r="A941" s="203">
        <v>29</v>
      </c>
      <c r="B941" s="203" t="s">
        <v>399</v>
      </c>
      <c r="C941" s="203" t="s">
        <v>1544</v>
      </c>
      <c r="D941" s="204">
        <v>2.16</v>
      </c>
      <c r="E941" s="203" t="s">
        <v>463</v>
      </c>
      <c r="F941" s="203" t="s">
        <v>506</v>
      </c>
      <c r="G941" s="203" t="s">
        <v>504</v>
      </c>
      <c r="H941" s="204">
        <v>1.36</v>
      </c>
      <c r="I941" s="204">
        <v>2.95</v>
      </c>
      <c r="J941" s="204">
        <v>3.02</v>
      </c>
      <c r="K941" s="203" t="s">
        <v>505</v>
      </c>
    </row>
    <row r="942" spans="1:11">
      <c r="A942" s="203">
        <v>29</v>
      </c>
      <c r="B942" s="203" t="s">
        <v>400</v>
      </c>
      <c r="C942" s="203" t="s">
        <v>1544</v>
      </c>
      <c r="D942" s="204">
        <v>1.51</v>
      </c>
      <c r="E942" s="203" t="s">
        <v>463</v>
      </c>
      <c r="F942" s="203" t="s">
        <v>506</v>
      </c>
      <c r="G942" s="203" t="s">
        <v>504</v>
      </c>
      <c r="H942" s="204">
        <v>0.85</v>
      </c>
      <c r="I942" s="204">
        <v>2.17</v>
      </c>
      <c r="J942" s="204">
        <v>2.02</v>
      </c>
      <c r="K942" s="203" t="s">
        <v>505</v>
      </c>
    </row>
    <row r="943" spans="1:11">
      <c r="A943" s="203">
        <v>29</v>
      </c>
      <c r="B943" s="203" t="s">
        <v>401</v>
      </c>
      <c r="C943" s="203" t="s">
        <v>1544</v>
      </c>
      <c r="D943" s="204">
        <v>2.2200000000000002</v>
      </c>
      <c r="E943" s="203" t="s">
        <v>463</v>
      </c>
      <c r="F943" s="203" t="s">
        <v>506</v>
      </c>
      <c r="G943" s="203" t="s">
        <v>504</v>
      </c>
      <c r="H943" s="204">
        <v>1.36</v>
      </c>
      <c r="I943" s="204">
        <v>3.07</v>
      </c>
      <c r="J943" s="204">
        <v>1.99</v>
      </c>
      <c r="K943" s="203" t="s">
        <v>505</v>
      </c>
    </row>
    <row r="944" spans="1:11">
      <c r="A944" s="203">
        <v>29</v>
      </c>
      <c r="B944" s="203" t="s">
        <v>402</v>
      </c>
      <c r="C944" s="203" t="s">
        <v>1544</v>
      </c>
      <c r="D944" s="204">
        <v>1.89</v>
      </c>
      <c r="E944" s="203" t="s">
        <v>463</v>
      </c>
      <c r="F944" s="203" t="s">
        <v>506</v>
      </c>
      <c r="G944" s="203" t="s">
        <v>504</v>
      </c>
      <c r="H944" s="204">
        <v>0.82</v>
      </c>
      <c r="I944" s="204">
        <v>2.96</v>
      </c>
      <c r="J944" s="204">
        <v>1.82</v>
      </c>
      <c r="K944" s="203" t="s">
        <v>505</v>
      </c>
    </row>
    <row r="945" spans="1:11">
      <c r="A945" s="203">
        <v>29</v>
      </c>
      <c r="B945" s="203" t="s">
        <v>403</v>
      </c>
      <c r="C945" s="203" t="s">
        <v>1544</v>
      </c>
      <c r="D945" s="204">
        <v>1.41</v>
      </c>
      <c r="E945" s="203" t="s">
        <v>463</v>
      </c>
      <c r="F945" s="203" t="s">
        <v>506</v>
      </c>
      <c r="G945" s="203" t="s">
        <v>504</v>
      </c>
      <c r="H945" s="204">
        <v>0.76</v>
      </c>
      <c r="I945" s="204">
        <v>2.06</v>
      </c>
      <c r="J945" s="204">
        <v>1.86</v>
      </c>
      <c r="K945" s="203" t="s">
        <v>505</v>
      </c>
    </row>
    <row r="946" spans="1:11">
      <c r="A946" s="203">
        <v>29</v>
      </c>
      <c r="B946" s="203" t="s">
        <v>404</v>
      </c>
      <c r="C946" s="203" t="s">
        <v>1544</v>
      </c>
      <c r="D946" s="204">
        <v>2.77</v>
      </c>
      <c r="E946" s="203" t="s">
        <v>463</v>
      </c>
      <c r="F946" s="203" t="s">
        <v>506</v>
      </c>
      <c r="G946" s="203" t="s">
        <v>504</v>
      </c>
      <c r="H946" s="204">
        <v>1.81</v>
      </c>
      <c r="I946" s="204">
        <v>3.73</v>
      </c>
      <c r="J946" s="204">
        <v>2.21</v>
      </c>
      <c r="K946" s="203" t="s">
        <v>505</v>
      </c>
    </row>
    <row r="947" spans="1:11">
      <c r="A947" s="203">
        <v>29</v>
      </c>
      <c r="B947" s="203" t="s">
        <v>405</v>
      </c>
      <c r="C947" s="203" t="s">
        <v>1544</v>
      </c>
      <c r="D947" s="204">
        <v>1.84</v>
      </c>
      <c r="E947" s="203" t="s">
        <v>463</v>
      </c>
      <c r="F947" s="203" t="s">
        <v>506</v>
      </c>
      <c r="G947" s="203" t="s">
        <v>504</v>
      </c>
      <c r="H947" s="204">
        <v>1.73</v>
      </c>
      <c r="I947" s="204">
        <v>1.96</v>
      </c>
      <c r="J947" s="204">
        <v>2.31</v>
      </c>
      <c r="K947" s="203" t="s">
        <v>505</v>
      </c>
    </row>
    <row r="948" spans="1:11">
      <c r="A948" s="203">
        <v>30</v>
      </c>
      <c r="B948" s="203" t="s">
        <v>384</v>
      </c>
      <c r="C948" s="203" t="s">
        <v>1615</v>
      </c>
      <c r="D948" s="204">
        <v>0.95</v>
      </c>
      <c r="E948" s="203" t="s">
        <v>463</v>
      </c>
      <c r="F948" s="203" t="s">
        <v>1754</v>
      </c>
      <c r="G948" s="203" t="s">
        <v>504</v>
      </c>
      <c r="H948" s="204">
        <v>0.89</v>
      </c>
      <c r="I948" s="204">
        <v>1</v>
      </c>
      <c r="J948" s="204">
        <v>1.0900000000000001</v>
      </c>
      <c r="K948" s="203" t="s">
        <v>505</v>
      </c>
    </row>
    <row r="949" spans="1:11">
      <c r="A949" s="203">
        <v>30</v>
      </c>
      <c r="B949" s="203" t="s">
        <v>385</v>
      </c>
      <c r="C949" s="203" t="s">
        <v>1615</v>
      </c>
      <c r="D949" s="204">
        <v>0.9</v>
      </c>
      <c r="E949" s="203" t="s">
        <v>463</v>
      </c>
      <c r="F949" s="203" t="s">
        <v>1754</v>
      </c>
      <c r="G949" s="203" t="s">
        <v>504</v>
      </c>
      <c r="H949" s="204">
        <v>0.77</v>
      </c>
      <c r="I949" s="204">
        <v>1.04</v>
      </c>
      <c r="J949" s="204">
        <v>1.01</v>
      </c>
      <c r="K949" s="203" t="s">
        <v>505</v>
      </c>
    </row>
    <row r="950" spans="1:11">
      <c r="A950" s="203">
        <v>30</v>
      </c>
      <c r="B950" s="203" t="s">
        <v>386</v>
      </c>
      <c r="C950" s="203" t="s">
        <v>1615</v>
      </c>
      <c r="D950" s="204">
        <v>1.1299999999999999</v>
      </c>
      <c r="E950" s="203" t="s">
        <v>463</v>
      </c>
      <c r="F950" s="203" t="s">
        <v>1754</v>
      </c>
      <c r="G950" s="203" t="s">
        <v>504</v>
      </c>
      <c r="H950" s="204">
        <v>0.95</v>
      </c>
      <c r="I950" s="204">
        <v>1.31</v>
      </c>
      <c r="J950" s="204">
        <v>1.1000000000000001</v>
      </c>
      <c r="K950" s="203" t="s">
        <v>505</v>
      </c>
    </row>
    <row r="951" spans="1:11">
      <c r="A951" s="203">
        <v>30</v>
      </c>
      <c r="B951" s="203" t="s">
        <v>387</v>
      </c>
      <c r="C951" s="203" t="s">
        <v>1615</v>
      </c>
      <c r="D951" s="204">
        <v>1.3</v>
      </c>
      <c r="E951" s="203" t="s">
        <v>463</v>
      </c>
      <c r="F951" s="203" t="s">
        <v>1754</v>
      </c>
      <c r="G951" s="203" t="s">
        <v>504</v>
      </c>
      <c r="H951" s="204">
        <v>1.1499999999999999</v>
      </c>
      <c r="I951" s="204">
        <v>1.45</v>
      </c>
      <c r="J951" s="204">
        <v>1.22</v>
      </c>
      <c r="K951" s="203" t="s">
        <v>505</v>
      </c>
    </row>
    <row r="952" spans="1:11">
      <c r="A952" s="203">
        <v>30</v>
      </c>
      <c r="B952" s="203" t="s">
        <v>388</v>
      </c>
      <c r="C952" s="203" t="s">
        <v>1615</v>
      </c>
      <c r="D952" s="204">
        <v>1.33</v>
      </c>
      <c r="E952" s="203" t="s">
        <v>463</v>
      </c>
      <c r="F952" s="203" t="s">
        <v>1754</v>
      </c>
      <c r="G952" s="203" t="s">
        <v>504</v>
      </c>
      <c r="H952" s="204">
        <v>1.1599999999999999</v>
      </c>
      <c r="I952" s="204">
        <v>1.5</v>
      </c>
      <c r="J952" s="204">
        <v>0.92</v>
      </c>
      <c r="K952" s="203" t="s">
        <v>505</v>
      </c>
    </row>
    <row r="953" spans="1:11">
      <c r="A953" s="203">
        <v>30</v>
      </c>
      <c r="B953" s="203" t="s">
        <v>389</v>
      </c>
      <c r="C953" s="203" t="s">
        <v>1615</v>
      </c>
      <c r="D953" s="204">
        <v>0.96</v>
      </c>
      <c r="E953" s="203" t="s">
        <v>463</v>
      </c>
      <c r="F953" s="203" t="s">
        <v>1754</v>
      </c>
      <c r="G953" s="203" t="s">
        <v>504</v>
      </c>
      <c r="H953" s="204">
        <v>0.76</v>
      </c>
      <c r="I953" s="204">
        <v>1.1599999999999999</v>
      </c>
      <c r="J953" s="204">
        <v>1.35</v>
      </c>
      <c r="K953" s="203" t="s">
        <v>505</v>
      </c>
    </row>
    <row r="954" spans="1:11">
      <c r="A954" s="203">
        <v>30</v>
      </c>
      <c r="B954" s="203" t="s">
        <v>390</v>
      </c>
      <c r="C954" s="203" t="s">
        <v>1615</v>
      </c>
      <c r="D954" s="204">
        <v>1.52</v>
      </c>
      <c r="E954" s="203" t="s">
        <v>463</v>
      </c>
      <c r="F954" s="203" t="s">
        <v>1754</v>
      </c>
      <c r="G954" s="203" t="s">
        <v>504</v>
      </c>
      <c r="H954" s="204">
        <v>1.29</v>
      </c>
      <c r="I954" s="204">
        <v>1.76</v>
      </c>
      <c r="J954" s="204">
        <v>1.67</v>
      </c>
      <c r="K954" s="203" t="s">
        <v>505</v>
      </c>
    </row>
    <row r="955" spans="1:11">
      <c r="A955" s="203">
        <v>30</v>
      </c>
      <c r="B955" s="203" t="s">
        <v>391</v>
      </c>
      <c r="C955" s="203" t="s">
        <v>1615</v>
      </c>
      <c r="D955" s="204">
        <v>1.05</v>
      </c>
      <c r="E955" s="203" t="s">
        <v>463</v>
      </c>
      <c r="F955" s="203" t="s">
        <v>1754</v>
      </c>
      <c r="G955" s="203" t="s">
        <v>504</v>
      </c>
      <c r="H955" s="204">
        <v>0.65</v>
      </c>
      <c r="I955" s="204">
        <v>1.46</v>
      </c>
      <c r="J955" s="204">
        <v>1.45</v>
      </c>
      <c r="K955" s="203" t="s">
        <v>505</v>
      </c>
    </row>
    <row r="956" spans="1:11">
      <c r="A956" s="203">
        <v>30</v>
      </c>
      <c r="B956" s="203" t="s">
        <v>392</v>
      </c>
      <c r="C956" s="203" t="s">
        <v>1615</v>
      </c>
      <c r="D956" s="204">
        <v>1.32</v>
      </c>
      <c r="E956" s="203" t="s">
        <v>463</v>
      </c>
      <c r="F956" s="203" t="s">
        <v>1754</v>
      </c>
      <c r="G956" s="203" t="s">
        <v>504</v>
      </c>
      <c r="H956" s="204">
        <v>1.06</v>
      </c>
      <c r="I956" s="204">
        <v>1.58</v>
      </c>
      <c r="J956" s="204">
        <v>1.34</v>
      </c>
      <c r="K956" s="203" t="s">
        <v>505</v>
      </c>
    </row>
    <row r="957" spans="1:11">
      <c r="A957" s="203">
        <v>30</v>
      </c>
      <c r="B957" s="203" t="s">
        <v>393</v>
      </c>
      <c r="C957" s="203" t="s">
        <v>1615</v>
      </c>
      <c r="D957" s="204">
        <v>1.25</v>
      </c>
      <c r="E957" s="203" t="s">
        <v>463</v>
      </c>
      <c r="F957" s="203" t="s">
        <v>1754</v>
      </c>
      <c r="G957" s="203" t="s">
        <v>504</v>
      </c>
      <c r="H957" s="204">
        <v>1.17</v>
      </c>
      <c r="I957" s="204">
        <v>1.34</v>
      </c>
      <c r="J957" s="204">
        <v>1.75</v>
      </c>
      <c r="K957" s="203" t="s">
        <v>505</v>
      </c>
    </row>
    <row r="958" spans="1:11">
      <c r="A958" s="203">
        <v>30</v>
      </c>
      <c r="B958" s="203" t="s">
        <v>394</v>
      </c>
      <c r="C958" s="203" t="s">
        <v>1615</v>
      </c>
      <c r="D958" s="204">
        <v>0.75</v>
      </c>
      <c r="E958" s="203" t="s">
        <v>463</v>
      </c>
      <c r="F958" s="203" t="s">
        <v>1754</v>
      </c>
      <c r="G958" s="203" t="s">
        <v>504</v>
      </c>
      <c r="H958" s="204">
        <v>0.62</v>
      </c>
      <c r="I958" s="204">
        <v>0.89</v>
      </c>
      <c r="J958" s="204">
        <v>0.62</v>
      </c>
      <c r="K958" s="203" t="s">
        <v>505</v>
      </c>
    </row>
    <row r="959" spans="1:11">
      <c r="A959" s="203">
        <v>30</v>
      </c>
      <c r="B959" s="203" t="s">
        <v>395</v>
      </c>
      <c r="C959" s="203" t="s">
        <v>1615</v>
      </c>
      <c r="D959" s="204">
        <v>1.24</v>
      </c>
      <c r="E959" s="203" t="s">
        <v>463</v>
      </c>
      <c r="F959" s="203" t="s">
        <v>1754</v>
      </c>
      <c r="G959" s="203" t="s">
        <v>504</v>
      </c>
      <c r="H959" s="204">
        <v>1.1599999999999999</v>
      </c>
      <c r="I959" s="204">
        <v>1.31</v>
      </c>
      <c r="J959" s="204">
        <v>1.1599999999999999</v>
      </c>
      <c r="K959" s="203" t="s">
        <v>505</v>
      </c>
    </row>
    <row r="960" spans="1:11">
      <c r="A960" s="203">
        <v>30</v>
      </c>
      <c r="B960" s="203" t="s">
        <v>396</v>
      </c>
      <c r="C960" s="203" t="s">
        <v>1615</v>
      </c>
      <c r="D960" s="204">
        <v>1.03</v>
      </c>
      <c r="E960" s="203" t="s">
        <v>463</v>
      </c>
      <c r="F960" s="203" t="s">
        <v>1754</v>
      </c>
      <c r="G960" s="203" t="s">
        <v>504</v>
      </c>
      <c r="H960" s="204">
        <v>0.86</v>
      </c>
      <c r="I960" s="204">
        <v>1.21</v>
      </c>
      <c r="J960" s="204">
        <v>1.06</v>
      </c>
      <c r="K960" s="203" t="s">
        <v>505</v>
      </c>
    </row>
    <row r="961" spans="1:11">
      <c r="A961" s="203">
        <v>30</v>
      </c>
      <c r="B961" s="203" t="s">
        <v>397</v>
      </c>
      <c r="C961" s="203" t="s">
        <v>1615</v>
      </c>
      <c r="D961" s="204">
        <v>1.01</v>
      </c>
      <c r="E961" s="203" t="s">
        <v>463</v>
      </c>
      <c r="F961" s="203" t="s">
        <v>1754</v>
      </c>
      <c r="G961" s="203" t="s">
        <v>504</v>
      </c>
      <c r="H961" s="204">
        <v>0.84</v>
      </c>
      <c r="I961" s="204">
        <v>1.18</v>
      </c>
      <c r="J961" s="204">
        <v>1.01</v>
      </c>
      <c r="K961" s="203" t="s">
        <v>505</v>
      </c>
    </row>
    <row r="962" spans="1:11">
      <c r="A962" s="203">
        <v>30</v>
      </c>
      <c r="B962" s="203" t="s">
        <v>398</v>
      </c>
      <c r="C962" s="203" t="s">
        <v>1615</v>
      </c>
      <c r="D962" s="204">
        <v>1.56</v>
      </c>
      <c r="E962" s="203" t="s">
        <v>463</v>
      </c>
      <c r="F962" s="203" t="s">
        <v>1754</v>
      </c>
      <c r="G962" s="203" t="s">
        <v>504</v>
      </c>
      <c r="H962" s="204">
        <v>1.35</v>
      </c>
      <c r="I962" s="204">
        <v>1.77</v>
      </c>
      <c r="J962" s="204">
        <v>1.44</v>
      </c>
      <c r="K962" s="203" t="s">
        <v>505</v>
      </c>
    </row>
    <row r="963" spans="1:11">
      <c r="A963" s="203">
        <v>30</v>
      </c>
      <c r="B963" s="203" t="s">
        <v>399</v>
      </c>
      <c r="C963" s="203" t="s">
        <v>1615</v>
      </c>
      <c r="D963" s="204">
        <v>0.99</v>
      </c>
      <c r="E963" s="203" t="s">
        <v>463</v>
      </c>
      <c r="F963" s="203" t="s">
        <v>1754</v>
      </c>
      <c r="G963" s="203" t="s">
        <v>504</v>
      </c>
      <c r="H963" s="204">
        <v>0.82</v>
      </c>
      <c r="I963" s="204">
        <v>1.17</v>
      </c>
      <c r="J963" s="204">
        <v>1.05</v>
      </c>
      <c r="K963" s="203" t="s">
        <v>505</v>
      </c>
    </row>
    <row r="964" spans="1:11">
      <c r="A964" s="203">
        <v>30</v>
      </c>
      <c r="B964" s="203" t="s">
        <v>400</v>
      </c>
      <c r="C964" s="203" t="s">
        <v>1615</v>
      </c>
      <c r="D964" s="204">
        <v>1.1200000000000001</v>
      </c>
      <c r="E964" s="203" t="s">
        <v>463</v>
      </c>
      <c r="F964" s="203" t="s">
        <v>1754</v>
      </c>
      <c r="G964" s="203" t="s">
        <v>504</v>
      </c>
      <c r="H964" s="204">
        <v>0.94</v>
      </c>
      <c r="I964" s="204">
        <v>1.3</v>
      </c>
      <c r="J964" s="204">
        <v>1.31</v>
      </c>
      <c r="K964" s="203" t="s">
        <v>505</v>
      </c>
    </row>
    <row r="965" spans="1:11">
      <c r="A965" s="203">
        <v>30</v>
      </c>
      <c r="B965" s="203" t="s">
        <v>401</v>
      </c>
      <c r="C965" s="203" t="s">
        <v>1615</v>
      </c>
      <c r="D965" s="204">
        <v>1.05</v>
      </c>
      <c r="E965" s="203" t="s">
        <v>463</v>
      </c>
      <c r="F965" s="203" t="s">
        <v>1754</v>
      </c>
      <c r="G965" s="203" t="s">
        <v>504</v>
      </c>
      <c r="H965" s="204">
        <v>0.86</v>
      </c>
      <c r="I965" s="204">
        <v>1.23</v>
      </c>
      <c r="J965" s="204">
        <v>0.98</v>
      </c>
      <c r="K965" s="203" t="s">
        <v>505</v>
      </c>
    </row>
    <row r="966" spans="1:11">
      <c r="A966" s="203">
        <v>30</v>
      </c>
      <c r="B966" s="203" t="s">
        <v>402</v>
      </c>
      <c r="C966" s="203" t="s">
        <v>1615</v>
      </c>
      <c r="D966" s="204">
        <v>1.35</v>
      </c>
      <c r="E966" s="203" t="s">
        <v>463</v>
      </c>
      <c r="F966" s="203" t="s">
        <v>1754</v>
      </c>
      <c r="G966" s="203" t="s">
        <v>504</v>
      </c>
      <c r="H966" s="204">
        <v>1.06</v>
      </c>
      <c r="I966" s="204">
        <v>1.63</v>
      </c>
      <c r="J966" s="204">
        <v>1.1499999999999999</v>
      </c>
      <c r="K966" s="203" t="s">
        <v>505</v>
      </c>
    </row>
    <row r="967" spans="1:11">
      <c r="A967" s="203">
        <v>30</v>
      </c>
      <c r="B967" s="203" t="s">
        <v>403</v>
      </c>
      <c r="C967" s="203" t="s">
        <v>1615</v>
      </c>
      <c r="D967" s="204">
        <v>1.25</v>
      </c>
      <c r="E967" s="203" t="s">
        <v>463</v>
      </c>
      <c r="F967" s="203" t="s">
        <v>1754</v>
      </c>
      <c r="G967" s="203" t="s">
        <v>504</v>
      </c>
      <c r="H967" s="204">
        <v>1.05</v>
      </c>
      <c r="I967" s="204">
        <v>1.44</v>
      </c>
      <c r="J967" s="204">
        <v>1.2</v>
      </c>
      <c r="K967" s="203" t="s">
        <v>505</v>
      </c>
    </row>
    <row r="968" spans="1:11">
      <c r="A968" s="203">
        <v>30</v>
      </c>
      <c r="B968" s="203" t="s">
        <v>404</v>
      </c>
      <c r="C968" s="203" t="s">
        <v>1615</v>
      </c>
      <c r="D968" s="204">
        <v>1.1399999999999999</v>
      </c>
      <c r="E968" s="203" t="s">
        <v>463</v>
      </c>
      <c r="F968" s="203" t="s">
        <v>1754</v>
      </c>
      <c r="G968" s="203" t="s">
        <v>504</v>
      </c>
      <c r="H968" s="204">
        <v>0.95</v>
      </c>
      <c r="I968" s="204">
        <v>1.33</v>
      </c>
      <c r="J968" s="204">
        <v>1.1100000000000001</v>
      </c>
      <c r="K968" s="203" t="s">
        <v>505</v>
      </c>
    </row>
    <row r="969" spans="1:11">
      <c r="A969" s="203">
        <v>30</v>
      </c>
      <c r="B969" s="203" t="s">
        <v>405</v>
      </c>
      <c r="C969" s="203" t="s">
        <v>1615</v>
      </c>
      <c r="D969" s="204">
        <v>1.1299999999999999</v>
      </c>
      <c r="E969" s="203" t="s">
        <v>463</v>
      </c>
      <c r="F969" s="203" t="s">
        <v>1754</v>
      </c>
      <c r="G969" s="203" t="s">
        <v>504</v>
      </c>
      <c r="H969" s="204">
        <v>1.1000000000000001</v>
      </c>
      <c r="I969" s="204">
        <v>1.1599999999999999</v>
      </c>
      <c r="J969" s="204">
        <v>1.2</v>
      </c>
      <c r="K969" s="203" t="s">
        <v>505</v>
      </c>
    </row>
    <row r="970" spans="1:11">
      <c r="A970" s="203">
        <v>31</v>
      </c>
      <c r="B970" s="203" t="s">
        <v>384</v>
      </c>
      <c r="C970" s="203" t="s">
        <v>1617</v>
      </c>
      <c r="D970" s="204">
        <v>4.8499999999999996</v>
      </c>
      <c r="E970" s="203" t="s">
        <v>463</v>
      </c>
      <c r="F970" s="203" t="s">
        <v>1754</v>
      </c>
      <c r="G970" s="203" t="s">
        <v>504</v>
      </c>
      <c r="H970" s="204">
        <v>4.71</v>
      </c>
      <c r="I970" s="204">
        <v>4.9800000000000004</v>
      </c>
      <c r="J970" s="204">
        <v>4.63</v>
      </c>
      <c r="K970" s="203" t="s">
        <v>505</v>
      </c>
    </row>
    <row r="971" spans="1:11">
      <c r="A971" s="203">
        <v>31</v>
      </c>
      <c r="B971" s="203" t="s">
        <v>385</v>
      </c>
      <c r="C971" s="203" t="s">
        <v>1617</v>
      </c>
      <c r="D971" s="204">
        <v>2.81</v>
      </c>
      <c r="E971" s="203" t="s">
        <v>463</v>
      </c>
      <c r="F971" s="203" t="s">
        <v>1754</v>
      </c>
      <c r="G971" s="203" t="s">
        <v>504</v>
      </c>
      <c r="H971" s="204">
        <v>2.54</v>
      </c>
      <c r="I971" s="204">
        <v>3.08</v>
      </c>
      <c r="J971" s="204">
        <v>2.97</v>
      </c>
      <c r="K971" s="203" t="s">
        <v>505</v>
      </c>
    </row>
    <row r="972" spans="1:11">
      <c r="A972" s="203">
        <v>31</v>
      </c>
      <c r="B972" s="203" t="s">
        <v>386</v>
      </c>
      <c r="C972" s="203" t="s">
        <v>1617</v>
      </c>
      <c r="D972" s="204">
        <v>4.12</v>
      </c>
      <c r="E972" s="203" t="s">
        <v>463</v>
      </c>
      <c r="F972" s="203" t="s">
        <v>1754</v>
      </c>
      <c r="G972" s="203" t="s">
        <v>504</v>
      </c>
      <c r="H972" s="204">
        <v>3.75</v>
      </c>
      <c r="I972" s="204">
        <v>4.49</v>
      </c>
      <c r="J972" s="204">
        <v>3.01</v>
      </c>
      <c r="K972" s="203" t="s">
        <v>505</v>
      </c>
    </row>
    <row r="973" spans="1:11">
      <c r="A973" s="203">
        <v>31</v>
      </c>
      <c r="B973" s="203" t="s">
        <v>387</v>
      </c>
      <c r="C973" s="203" t="s">
        <v>1617</v>
      </c>
      <c r="D973" s="204">
        <v>4.6500000000000004</v>
      </c>
      <c r="E973" s="203" t="s">
        <v>463</v>
      </c>
      <c r="F973" s="203" t="s">
        <v>1754</v>
      </c>
      <c r="G973" s="203" t="s">
        <v>504</v>
      </c>
      <c r="H973" s="204">
        <v>4.34</v>
      </c>
      <c r="I973" s="204">
        <v>4.95</v>
      </c>
      <c r="J973" s="204">
        <v>4.6100000000000003</v>
      </c>
      <c r="K973" s="203" t="s">
        <v>505</v>
      </c>
    </row>
    <row r="974" spans="1:11">
      <c r="A974" s="203">
        <v>31</v>
      </c>
      <c r="B974" s="203" t="s">
        <v>388</v>
      </c>
      <c r="C974" s="203" t="s">
        <v>1617</v>
      </c>
      <c r="D974" s="204">
        <v>3.05</v>
      </c>
      <c r="E974" s="203" t="s">
        <v>463</v>
      </c>
      <c r="F974" s="203" t="s">
        <v>1754</v>
      </c>
      <c r="G974" s="203" t="s">
        <v>504</v>
      </c>
      <c r="H974" s="204">
        <v>2.78</v>
      </c>
      <c r="I974" s="204">
        <v>3.32</v>
      </c>
      <c r="J974" s="204">
        <v>3.07</v>
      </c>
      <c r="K974" s="203" t="s">
        <v>505</v>
      </c>
    </row>
    <row r="975" spans="1:11">
      <c r="A975" s="203">
        <v>31</v>
      </c>
      <c r="B975" s="203" t="s">
        <v>389</v>
      </c>
      <c r="C975" s="203" t="s">
        <v>1617</v>
      </c>
      <c r="D975" s="204">
        <v>4</v>
      </c>
      <c r="E975" s="203" t="s">
        <v>463</v>
      </c>
      <c r="F975" s="203" t="s">
        <v>1754</v>
      </c>
      <c r="G975" s="203" t="s">
        <v>504</v>
      </c>
      <c r="H975" s="204">
        <v>3.56</v>
      </c>
      <c r="I975" s="204">
        <v>4.43</v>
      </c>
      <c r="J975" s="204">
        <v>3.47</v>
      </c>
      <c r="K975" s="203" t="s">
        <v>505</v>
      </c>
    </row>
    <row r="976" spans="1:11">
      <c r="A976" s="203">
        <v>31</v>
      </c>
      <c r="B976" s="203" t="s">
        <v>390</v>
      </c>
      <c r="C976" s="203" t="s">
        <v>1617</v>
      </c>
      <c r="D976" s="204">
        <v>3.9</v>
      </c>
      <c r="E976" s="203" t="s">
        <v>463</v>
      </c>
      <c r="F976" s="203" t="s">
        <v>1754</v>
      </c>
      <c r="G976" s="203" t="s">
        <v>504</v>
      </c>
      <c r="H976" s="204">
        <v>3.5</v>
      </c>
      <c r="I976" s="204">
        <v>4.3</v>
      </c>
      <c r="J976" s="204">
        <v>4.0599999999999996</v>
      </c>
      <c r="K976" s="203" t="s">
        <v>505</v>
      </c>
    </row>
    <row r="977" spans="1:11">
      <c r="A977" s="203">
        <v>31</v>
      </c>
      <c r="B977" s="203" t="s">
        <v>391</v>
      </c>
      <c r="C977" s="203" t="s">
        <v>1617</v>
      </c>
      <c r="D977" s="204">
        <v>3.98</v>
      </c>
      <c r="E977" s="203" t="s">
        <v>463</v>
      </c>
      <c r="F977" s="203" t="s">
        <v>1754</v>
      </c>
      <c r="G977" s="203" t="s">
        <v>504</v>
      </c>
      <c r="H977" s="204">
        <v>3.11</v>
      </c>
      <c r="I977" s="204">
        <v>4.8499999999999996</v>
      </c>
      <c r="J977" s="204">
        <v>4.03</v>
      </c>
      <c r="K977" s="203" t="s">
        <v>505</v>
      </c>
    </row>
    <row r="978" spans="1:11">
      <c r="A978" s="203">
        <v>31</v>
      </c>
      <c r="B978" s="203" t="s">
        <v>392</v>
      </c>
      <c r="C978" s="203" t="s">
        <v>1617</v>
      </c>
      <c r="D978" s="204">
        <v>4.8899999999999997</v>
      </c>
      <c r="E978" s="203" t="s">
        <v>463</v>
      </c>
      <c r="F978" s="203" t="s">
        <v>1754</v>
      </c>
      <c r="G978" s="203" t="s">
        <v>504</v>
      </c>
      <c r="H978" s="204">
        <v>4.37</v>
      </c>
      <c r="I978" s="204">
        <v>5.41</v>
      </c>
      <c r="J978" s="204">
        <v>4.79</v>
      </c>
      <c r="K978" s="203" t="s">
        <v>505</v>
      </c>
    </row>
    <row r="979" spans="1:11">
      <c r="A979" s="203">
        <v>31</v>
      </c>
      <c r="B979" s="203" t="s">
        <v>393</v>
      </c>
      <c r="C979" s="203" t="s">
        <v>1617</v>
      </c>
      <c r="D979" s="204">
        <v>4.1500000000000004</v>
      </c>
      <c r="E979" s="203" t="s">
        <v>463</v>
      </c>
      <c r="F979" s="203" t="s">
        <v>1754</v>
      </c>
      <c r="G979" s="203" t="s">
        <v>504</v>
      </c>
      <c r="H979" s="204">
        <v>3.98</v>
      </c>
      <c r="I979" s="204">
        <v>4.32</v>
      </c>
      <c r="J979" s="204">
        <v>3.69</v>
      </c>
      <c r="K979" s="203" t="s">
        <v>505</v>
      </c>
    </row>
    <row r="980" spans="1:11">
      <c r="A980" s="203">
        <v>31</v>
      </c>
      <c r="B980" s="203" t="s">
        <v>394</v>
      </c>
      <c r="C980" s="203" t="s">
        <v>1617</v>
      </c>
      <c r="D980" s="204">
        <v>3.2</v>
      </c>
      <c r="E980" s="203" t="s">
        <v>463</v>
      </c>
      <c r="F980" s="203" t="s">
        <v>1754</v>
      </c>
      <c r="G980" s="203" t="s">
        <v>504</v>
      </c>
      <c r="H980" s="204">
        <v>2.89</v>
      </c>
      <c r="I980" s="204">
        <v>3.5</v>
      </c>
      <c r="J980" s="204">
        <v>3.46</v>
      </c>
      <c r="K980" s="203" t="s">
        <v>505</v>
      </c>
    </row>
    <row r="981" spans="1:11">
      <c r="A981" s="203">
        <v>31</v>
      </c>
      <c r="B981" s="203" t="s">
        <v>395</v>
      </c>
      <c r="C981" s="203" t="s">
        <v>1617</v>
      </c>
      <c r="D981" s="204">
        <v>3.25</v>
      </c>
      <c r="E981" s="203" t="s">
        <v>463</v>
      </c>
      <c r="F981" s="203" t="s">
        <v>1754</v>
      </c>
      <c r="G981" s="203" t="s">
        <v>504</v>
      </c>
      <c r="H981" s="204">
        <v>3.12</v>
      </c>
      <c r="I981" s="204">
        <v>3.38</v>
      </c>
      <c r="J981" s="204">
        <v>3.41</v>
      </c>
      <c r="K981" s="203" t="s">
        <v>505</v>
      </c>
    </row>
    <row r="982" spans="1:11">
      <c r="A982" s="203">
        <v>31</v>
      </c>
      <c r="B982" s="203" t="s">
        <v>396</v>
      </c>
      <c r="C982" s="203" t="s">
        <v>1617</v>
      </c>
      <c r="D982" s="204">
        <v>2.85</v>
      </c>
      <c r="E982" s="203" t="s">
        <v>463</v>
      </c>
      <c r="F982" s="203" t="s">
        <v>1754</v>
      </c>
      <c r="G982" s="203" t="s">
        <v>504</v>
      </c>
      <c r="H982" s="204">
        <v>2.5299999999999998</v>
      </c>
      <c r="I982" s="204">
        <v>3.17</v>
      </c>
      <c r="J982" s="204">
        <v>2.91</v>
      </c>
      <c r="K982" s="203" t="s">
        <v>505</v>
      </c>
    </row>
    <row r="983" spans="1:11">
      <c r="A983" s="203">
        <v>31</v>
      </c>
      <c r="B983" s="203" t="s">
        <v>397</v>
      </c>
      <c r="C983" s="203" t="s">
        <v>1617</v>
      </c>
      <c r="D983" s="204">
        <v>3.4</v>
      </c>
      <c r="E983" s="203" t="s">
        <v>463</v>
      </c>
      <c r="F983" s="203" t="s">
        <v>1754</v>
      </c>
      <c r="G983" s="203" t="s">
        <v>504</v>
      </c>
      <c r="H983" s="204">
        <v>3.08</v>
      </c>
      <c r="I983" s="204">
        <v>3.73</v>
      </c>
      <c r="J983" s="204">
        <v>2.57</v>
      </c>
      <c r="K983" s="203" t="s">
        <v>505</v>
      </c>
    </row>
    <row r="984" spans="1:11">
      <c r="A984" s="203">
        <v>31</v>
      </c>
      <c r="B984" s="203" t="s">
        <v>398</v>
      </c>
      <c r="C984" s="203" t="s">
        <v>1617</v>
      </c>
      <c r="D984" s="204">
        <v>2.67</v>
      </c>
      <c r="E984" s="203" t="s">
        <v>463</v>
      </c>
      <c r="F984" s="203" t="s">
        <v>1754</v>
      </c>
      <c r="G984" s="203" t="s">
        <v>504</v>
      </c>
      <c r="H984" s="204">
        <v>2.36</v>
      </c>
      <c r="I984" s="204">
        <v>2.97</v>
      </c>
      <c r="J984" s="204">
        <v>2.2200000000000002</v>
      </c>
      <c r="K984" s="203" t="s">
        <v>505</v>
      </c>
    </row>
    <row r="985" spans="1:11">
      <c r="A985" s="203">
        <v>31</v>
      </c>
      <c r="B985" s="203" t="s">
        <v>399</v>
      </c>
      <c r="C985" s="203" t="s">
        <v>1617</v>
      </c>
      <c r="D985" s="204">
        <v>3.49</v>
      </c>
      <c r="E985" s="203" t="s">
        <v>463</v>
      </c>
      <c r="F985" s="203" t="s">
        <v>1754</v>
      </c>
      <c r="G985" s="203" t="s">
        <v>504</v>
      </c>
      <c r="H985" s="204">
        <v>3.15</v>
      </c>
      <c r="I985" s="204">
        <v>3.84</v>
      </c>
      <c r="J985" s="204">
        <v>3.64</v>
      </c>
      <c r="K985" s="203" t="s">
        <v>505</v>
      </c>
    </row>
    <row r="986" spans="1:11">
      <c r="A986" s="203">
        <v>31</v>
      </c>
      <c r="B986" s="203" t="s">
        <v>400</v>
      </c>
      <c r="C986" s="203" t="s">
        <v>1617</v>
      </c>
      <c r="D986" s="204">
        <v>2.73</v>
      </c>
      <c r="E986" s="203" t="s">
        <v>463</v>
      </c>
      <c r="F986" s="203" t="s">
        <v>1754</v>
      </c>
      <c r="G986" s="203" t="s">
        <v>504</v>
      </c>
      <c r="H986" s="204">
        <v>2.4300000000000002</v>
      </c>
      <c r="I986" s="204">
        <v>3.04</v>
      </c>
      <c r="J986" s="204">
        <v>2.82</v>
      </c>
      <c r="K986" s="203" t="s">
        <v>505</v>
      </c>
    </row>
    <row r="987" spans="1:11">
      <c r="A987" s="203">
        <v>31</v>
      </c>
      <c r="B987" s="203" t="s">
        <v>401</v>
      </c>
      <c r="C987" s="203" t="s">
        <v>1617</v>
      </c>
      <c r="D987" s="204">
        <v>4.42</v>
      </c>
      <c r="E987" s="203" t="s">
        <v>463</v>
      </c>
      <c r="F987" s="203" t="s">
        <v>1754</v>
      </c>
      <c r="G987" s="203" t="s">
        <v>504</v>
      </c>
      <c r="H987" s="204">
        <v>4.01</v>
      </c>
      <c r="I987" s="204">
        <v>4.83</v>
      </c>
      <c r="J987" s="204">
        <v>4.68</v>
      </c>
      <c r="K987" s="203" t="s">
        <v>505</v>
      </c>
    </row>
    <row r="988" spans="1:11">
      <c r="A988" s="203">
        <v>31</v>
      </c>
      <c r="B988" s="203" t="s">
        <v>402</v>
      </c>
      <c r="C988" s="203" t="s">
        <v>1617</v>
      </c>
      <c r="D988" s="204">
        <v>3.12</v>
      </c>
      <c r="E988" s="203" t="s">
        <v>463</v>
      </c>
      <c r="F988" s="203" t="s">
        <v>1754</v>
      </c>
      <c r="G988" s="203" t="s">
        <v>504</v>
      </c>
      <c r="H988" s="204">
        <v>2.65</v>
      </c>
      <c r="I988" s="204">
        <v>3.59</v>
      </c>
      <c r="J988" s="204">
        <v>3.4</v>
      </c>
      <c r="K988" s="203" t="s">
        <v>505</v>
      </c>
    </row>
    <row r="989" spans="1:11">
      <c r="A989" s="203">
        <v>31</v>
      </c>
      <c r="B989" s="203" t="s">
        <v>403</v>
      </c>
      <c r="C989" s="203" t="s">
        <v>1617</v>
      </c>
      <c r="D989" s="204">
        <v>4.2</v>
      </c>
      <c r="E989" s="203" t="s">
        <v>463</v>
      </c>
      <c r="F989" s="203" t="s">
        <v>1754</v>
      </c>
      <c r="G989" s="203" t="s">
        <v>504</v>
      </c>
      <c r="H989" s="204">
        <v>3.82</v>
      </c>
      <c r="I989" s="204">
        <v>4.58</v>
      </c>
      <c r="J989" s="204">
        <v>3.52</v>
      </c>
      <c r="K989" s="203" t="s">
        <v>505</v>
      </c>
    </row>
    <row r="990" spans="1:11">
      <c r="A990" s="203">
        <v>31</v>
      </c>
      <c r="B990" s="203" t="s">
        <v>404</v>
      </c>
      <c r="C990" s="203" t="s">
        <v>1617</v>
      </c>
      <c r="D990" s="204">
        <v>3.1</v>
      </c>
      <c r="E990" s="203" t="s">
        <v>463</v>
      </c>
      <c r="F990" s="203" t="s">
        <v>1754</v>
      </c>
      <c r="G990" s="203" t="s">
        <v>504</v>
      </c>
      <c r="H990" s="204">
        <v>2.75</v>
      </c>
      <c r="I990" s="204">
        <v>3.44</v>
      </c>
      <c r="J990" s="204">
        <v>2.89</v>
      </c>
      <c r="K990" s="203" t="s">
        <v>505</v>
      </c>
    </row>
    <row r="991" spans="1:11">
      <c r="A991" s="203">
        <v>31</v>
      </c>
      <c r="B991" s="203" t="s">
        <v>405</v>
      </c>
      <c r="C991" s="203" t="s">
        <v>1617</v>
      </c>
      <c r="D991" s="204">
        <v>3.89</v>
      </c>
      <c r="E991" s="203" t="s">
        <v>463</v>
      </c>
      <c r="F991" s="203" t="s">
        <v>1754</v>
      </c>
      <c r="G991" s="203" t="s">
        <v>504</v>
      </c>
      <c r="H991" s="204">
        <v>3.84</v>
      </c>
      <c r="I991" s="204">
        <v>3.95</v>
      </c>
      <c r="J991" s="204">
        <v>3.72</v>
      </c>
      <c r="K991" s="203" t="s">
        <v>505</v>
      </c>
    </row>
    <row r="992" spans="1:11">
      <c r="A992" s="203">
        <v>32</v>
      </c>
      <c r="B992" s="203" t="s">
        <v>384</v>
      </c>
      <c r="C992" s="203" t="s">
        <v>1619</v>
      </c>
      <c r="D992" s="204">
        <v>9.3800000000000008</v>
      </c>
      <c r="E992" s="203" t="s">
        <v>463</v>
      </c>
      <c r="F992" s="203" t="s">
        <v>1754</v>
      </c>
      <c r="G992" s="203" t="s">
        <v>504</v>
      </c>
      <c r="H992" s="204">
        <v>8.98</v>
      </c>
      <c r="I992" s="204">
        <v>9.77</v>
      </c>
      <c r="J992" s="204" t="s">
        <v>1497</v>
      </c>
      <c r="K992" s="203" t="s">
        <v>1497</v>
      </c>
    </row>
    <row r="993" spans="1:11">
      <c r="A993" s="203">
        <v>32</v>
      </c>
      <c r="B993" s="203" t="s">
        <v>385</v>
      </c>
      <c r="C993" s="203" t="s">
        <v>1619</v>
      </c>
      <c r="D993" s="204">
        <v>9.16</v>
      </c>
      <c r="E993" s="203" t="s">
        <v>463</v>
      </c>
      <c r="F993" s="203" t="s">
        <v>1754</v>
      </c>
      <c r="G993" s="203" t="s">
        <v>504</v>
      </c>
      <c r="H993" s="204">
        <v>8.16</v>
      </c>
      <c r="I993" s="204">
        <v>10.16</v>
      </c>
      <c r="J993" s="204" t="s">
        <v>1497</v>
      </c>
      <c r="K993" s="203" t="s">
        <v>1497</v>
      </c>
    </row>
    <row r="994" spans="1:11">
      <c r="A994" s="203">
        <v>32</v>
      </c>
      <c r="B994" s="203" t="s">
        <v>386</v>
      </c>
      <c r="C994" s="203" t="s">
        <v>1619</v>
      </c>
      <c r="D994" s="204">
        <v>7.95</v>
      </c>
      <c r="E994" s="203" t="s">
        <v>463</v>
      </c>
      <c r="F994" s="203" t="s">
        <v>1754</v>
      </c>
      <c r="G994" s="203" t="s">
        <v>504</v>
      </c>
      <c r="H994" s="204">
        <v>6.76</v>
      </c>
      <c r="I994" s="204">
        <v>9.14</v>
      </c>
      <c r="J994" s="204" t="s">
        <v>1497</v>
      </c>
      <c r="K994" s="203" t="s">
        <v>1497</v>
      </c>
    </row>
    <row r="995" spans="1:11">
      <c r="A995" s="203">
        <v>32</v>
      </c>
      <c r="B995" s="203" t="s">
        <v>387</v>
      </c>
      <c r="C995" s="203" t="s">
        <v>1619</v>
      </c>
      <c r="D995" s="204">
        <v>7.63</v>
      </c>
      <c r="E995" s="203" t="s">
        <v>463</v>
      </c>
      <c r="F995" s="203" t="s">
        <v>1754</v>
      </c>
      <c r="G995" s="203" t="s">
        <v>504</v>
      </c>
      <c r="H995" s="204">
        <v>6.84</v>
      </c>
      <c r="I995" s="204">
        <v>8.42</v>
      </c>
      <c r="J995" s="204" t="s">
        <v>1497</v>
      </c>
      <c r="K995" s="203" t="s">
        <v>1497</v>
      </c>
    </row>
    <row r="996" spans="1:11">
      <c r="A996" s="203">
        <v>32</v>
      </c>
      <c r="B996" s="203" t="s">
        <v>388</v>
      </c>
      <c r="C996" s="203" t="s">
        <v>1619</v>
      </c>
      <c r="D996" s="204">
        <v>5.83</v>
      </c>
      <c r="E996" s="203" t="s">
        <v>463</v>
      </c>
      <c r="F996" s="203" t="s">
        <v>1754</v>
      </c>
      <c r="G996" s="203" t="s">
        <v>504</v>
      </c>
      <c r="H996" s="204">
        <v>5.0199999999999996</v>
      </c>
      <c r="I996" s="204">
        <v>6.63</v>
      </c>
      <c r="J996" s="204" t="s">
        <v>1497</v>
      </c>
      <c r="K996" s="203" t="s">
        <v>1497</v>
      </c>
    </row>
    <row r="997" spans="1:11">
      <c r="A997" s="203">
        <v>32</v>
      </c>
      <c r="B997" s="203" t="s">
        <v>389</v>
      </c>
      <c r="C997" s="203" t="s">
        <v>1619</v>
      </c>
      <c r="D997" s="204">
        <v>8.08</v>
      </c>
      <c r="E997" s="203" t="s">
        <v>463</v>
      </c>
      <c r="F997" s="203" t="s">
        <v>1754</v>
      </c>
      <c r="G997" s="203" t="s">
        <v>504</v>
      </c>
      <c r="H997" s="204">
        <v>6.81</v>
      </c>
      <c r="I997" s="204">
        <v>9.36</v>
      </c>
      <c r="J997" s="204" t="s">
        <v>1497</v>
      </c>
      <c r="K997" s="203" t="s">
        <v>1497</v>
      </c>
    </row>
    <row r="998" spans="1:11">
      <c r="A998" s="203">
        <v>32</v>
      </c>
      <c r="B998" s="203" t="s">
        <v>390</v>
      </c>
      <c r="C998" s="203" t="s">
        <v>1619</v>
      </c>
      <c r="D998" s="204">
        <v>7.44</v>
      </c>
      <c r="E998" s="203" t="s">
        <v>463</v>
      </c>
      <c r="F998" s="203" t="s">
        <v>1754</v>
      </c>
      <c r="G998" s="203" t="s">
        <v>504</v>
      </c>
      <c r="H998" s="204">
        <v>6.24</v>
      </c>
      <c r="I998" s="204">
        <v>8.65</v>
      </c>
      <c r="J998" s="204" t="s">
        <v>1497</v>
      </c>
      <c r="K998" s="203" t="s">
        <v>1497</v>
      </c>
    </row>
    <row r="999" spans="1:11">
      <c r="A999" s="203">
        <v>32</v>
      </c>
      <c r="B999" s="203" t="s">
        <v>391</v>
      </c>
      <c r="C999" s="203" t="s">
        <v>1619</v>
      </c>
      <c r="D999" s="204">
        <v>9.14</v>
      </c>
      <c r="E999" s="203" t="s">
        <v>463</v>
      </c>
      <c r="F999" s="203" t="s">
        <v>1754</v>
      </c>
      <c r="G999" s="203" t="s">
        <v>504</v>
      </c>
      <c r="H999" s="204">
        <v>6.31</v>
      </c>
      <c r="I999" s="204">
        <v>11.97</v>
      </c>
      <c r="J999" s="204" t="s">
        <v>1497</v>
      </c>
      <c r="K999" s="203" t="s">
        <v>1497</v>
      </c>
    </row>
    <row r="1000" spans="1:11">
      <c r="A1000" s="203">
        <v>32</v>
      </c>
      <c r="B1000" s="203" t="s">
        <v>392</v>
      </c>
      <c r="C1000" s="203" t="s">
        <v>1619</v>
      </c>
      <c r="D1000" s="204">
        <v>5.99</v>
      </c>
      <c r="E1000" s="203" t="s">
        <v>463</v>
      </c>
      <c r="F1000" s="203" t="s">
        <v>1754</v>
      </c>
      <c r="G1000" s="203" t="s">
        <v>504</v>
      </c>
      <c r="H1000" s="204">
        <v>4.71</v>
      </c>
      <c r="I1000" s="204">
        <v>7.28</v>
      </c>
      <c r="J1000" s="204" t="s">
        <v>1497</v>
      </c>
      <c r="K1000" s="203" t="s">
        <v>1497</v>
      </c>
    </row>
    <row r="1001" spans="1:11">
      <c r="A1001" s="203">
        <v>32</v>
      </c>
      <c r="B1001" s="203" t="s">
        <v>393</v>
      </c>
      <c r="C1001" s="203" t="s">
        <v>1619</v>
      </c>
      <c r="D1001" s="204">
        <v>6.36</v>
      </c>
      <c r="E1001" s="203" t="s">
        <v>463</v>
      </c>
      <c r="F1001" s="203" t="s">
        <v>1754</v>
      </c>
      <c r="G1001" s="203" t="s">
        <v>504</v>
      </c>
      <c r="H1001" s="204">
        <v>5.93</v>
      </c>
      <c r="I1001" s="204">
        <v>6.79</v>
      </c>
      <c r="J1001" s="204" t="s">
        <v>1497</v>
      </c>
      <c r="K1001" s="203" t="s">
        <v>1497</v>
      </c>
    </row>
    <row r="1002" spans="1:11">
      <c r="A1002" s="203">
        <v>32</v>
      </c>
      <c r="B1002" s="203" t="s">
        <v>394</v>
      </c>
      <c r="C1002" s="203" t="s">
        <v>1619</v>
      </c>
      <c r="D1002" s="204">
        <v>8.36</v>
      </c>
      <c r="E1002" s="203" t="s">
        <v>463</v>
      </c>
      <c r="F1002" s="203" t="s">
        <v>1754</v>
      </c>
      <c r="G1002" s="203" t="s">
        <v>504</v>
      </c>
      <c r="H1002" s="204">
        <v>7.36</v>
      </c>
      <c r="I1002" s="204">
        <v>9.3699999999999992</v>
      </c>
      <c r="J1002" s="204" t="s">
        <v>1497</v>
      </c>
      <c r="K1002" s="203" t="s">
        <v>1497</v>
      </c>
    </row>
    <row r="1003" spans="1:11">
      <c r="A1003" s="203">
        <v>32</v>
      </c>
      <c r="B1003" s="203" t="s">
        <v>395</v>
      </c>
      <c r="C1003" s="203" t="s">
        <v>1619</v>
      </c>
      <c r="D1003" s="204">
        <v>6.85</v>
      </c>
      <c r="E1003" s="203" t="s">
        <v>463</v>
      </c>
      <c r="F1003" s="203" t="s">
        <v>1754</v>
      </c>
      <c r="G1003" s="203" t="s">
        <v>504</v>
      </c>
      <c r="H1003" s="204">
        <v>6.47</v>
      </c>
      <c r="I1003" s="204">
        <v>7.24</v>
      </c>
      <c r="J1003" s="204" t="s">
        <v>1497</v>
      </c>
      <c r="K1003" s="203" t="s">
        <v>1497</v>
      </c>
    </row>
    <row r="1004" spans="1:11">
      <c r="A1004" s="203">
        <v>32</v>
      </c>
      <c r="B1004" s="203" t="s">
        <v>396</v>
      </c>
      <c r="C1004" s="203" t="s">
        <v>1619</v>
      </c>
      <c r="D1004" s="204">
        <v>7.65</v>
      </c>
      <c r="E1004" s="203" t="s">
        <v>463</v>
      </c>
      <c r="F1004" s="203" t="s">
        <v>1754</v>
      </c>
      <c r="G1004" s="203" t="s">
        <v>504</v>
      </c>
      <c r="H1004" s="204">
        <v>6.52</v>
      </c>
      <c r="I1004" s="204">
        <v>8.77</v>
      </c>
      <c r="J1004" s="204" t="s">
        <v>1497</v>
      </c>
      <c r="K1004" s="203" t="s">
        <v>1497</v>
      </c>
    </row>
    <row r="1005" spans="1:11">
      <c r="A1005" s="203">
        <v>32</v>
      </c>
      <c r="B1005" s="203" t="s">
        <v>397</v>
      </c>
      <c r="C1005" s="203" t="s">
        <v>1619</v>
      </c>
      <c r="D1005" s="204">
        <v>7.73</v>
      </c>
      <c r="E1005" s="203" t="s">
        <v>463</v>
      </c>
      <c r="F1005" s="203" t="s">
        <v>1754</v>
      </c>
      <c r="G1005" s="203" t="s">
        <v>504</v>
      </c>
      <c r="H1005" s="204">
        <v>6.61</v>
      </c>
      <c r="I1005" s="204">
        <v>8.85</v>
      </c>
      <c r="J1005" s="204" t="s">
        <v>1497</v>
      </c>
      <c r="K1005" s="203" t="s">
        <v>1497</v>
      </c>
    </row>
    <row r="1006" spans="1:11">
      <c r="A1006" s="203">
        <v>32</v>
      </c>
      <c r="B1006" s="203" t="s">
        <v>398</v>
      </c>
      <c r="C1006" s="203" t="s">
        <v>1619</v>
      </c>
      <c r="D1006" s="204">
        <v>9.1999999999999993</v>
      </c>
      <c r="E1006" s="203" t="s">
        <v>463</v>
      </c>
      <c r="F1006" s="203" t="s">
        <v>1754</v>
      </c>
      <c r="G1006" s="203" t="s">
        <v>504</v>
      </c>
      <c r="H1006" s="204">
        <v>8</v>
      </c>
      <c r="I1006" s="204">
        <v>10.4</v>
      </c>
      <c r="J1006" s="204" t="s">
        <v>1497</v>
      </c>
      <c r="K1006" s="203" t="s">
        <v>1497</v>
      </c>
    </row>
    <row r="1007" spans="1:11">
      <c r="A1007" s="203">
        <v>32</v>
      </c>
      <c r="B1007" s="203" t="s">
        <v>399</v>
      </c>
      <c r="C1007" s="203" t="s">
        <v>1619</v>
      </c>
      <c r="D1007" s="204">
        <v>9.1</v>
      </c>
      <c r="E1007" s="203" t="s">
        <v>463</v>
      </c>
      <c r="F1007" s="203" t="s">
        <v>1754</v>
      </c>
      <c r="G1007" s="203" t="s">
        <v>504</v>
      </c>
      <c r="H1007" s="204">
        <v>7.87</v>
      </c>
      <c r="I1007" s="204">
        <v>10.32</v>
      </c>
      <c r="J1007" s="204" t="s">
        <v>1497</v>
      </c>
      <c r="K1007" s="203" t="s">
        <v>1497</v>
      </c>
    </row>
    <row r="1008" spans="1:11">
      <c r="A1008" s="203">
        <v>32</v>
      </c>
      <c r="B1008" s="203" t="s">
        <v>400</v>
      </c>
      <c r="C1008" s="203" t="s">
        <v>1619</v>
      </c>
      <c r="D1008" s="204">
        <v>9.44</v>
      </c>
      <c r="E1008" s="203" t="s">
        <v>463</v>
      </c>
      <c r="F1008" s="203" t="s">
        <v>1754</v>
      </c>
      <c r="G1008" s="203" t="s">
        <v>504</v>
      </c>
      <c r="H1008" s="204">
        <v>8.17</v>
      </c>
      <c r="I1008" s="204">
        <v>10.7</v>
      </c>
      <c r="J1008" s="204" t="s">
        <v>1497</v>
      </c>
      <c r="K1008" s="203" t="s">
        <v>1497</v>
      </c>
    </row>
    <row r="1009" spans="1:11">
      <c r="A1009" s="203">
        <v>32</v>
      </c>
      <c r="B1009" s="203" t="s">
        <v>401</v>
      </c>
      <c r="C1009" s="203" t="s">
        <v>1619</v>
      </c>
      <c r="D1009" s="204">
        <v>8.3000000000000007</v>
      </c>
      <c r="E1009" s="203" t="s">
        <v>463</v>
      </c>
      <c r="F1009" s="203" t="s">
        <v>1754</v>
      </c>
      <c r="G1009" s="203" t="s">
        <v>504</v>
      </c>
      <c r="H1009" s="204">
        <v>7.04</v>
      </c>
      <c r="I1009" s="204">
        <v>9.57</v>
      </c>
      <c r="J1009" s="204" t="s">
        <v>1497</v>
      </c>
      <c r="K1009" s="203" t="s">
        <v>1497</v>
      </c>
    </row>
    <row r="1010" spans="1:11">
      <c r="A1010" s="203">
        <v>32</v>
      </c>
      <c r="B1010" s="203" t="s">
        <v>402</v>
      </c>
      <c r="C1010" s="203" t="s">
        <v>1619</v>
      </c>
      <c r="D1010" s="204">
        <v>6.09</v>
      </c>
      <c r="E1010" s="203" t="s">
        <v>463</v>
      </c>
      <c r="F1010" s="203" t="s">
        <v>1754</v>
      </c>
      <c r="G1010" s="203" t="s">
        <v>504</v>
      </c>
      <c r="H1010" s="204">
        <v>4.67</v>
      </c>
      <c r="I1010" s="204">
        <v>7.51</v>
      </c>
      <c r="J1010" s="204" t="s">
        <v>1497</v>
      </c>
      <c r="K1010" s="203" t="s">
        <v>1497</v>
      </c>
    </row>
    <row r="1011" spans="1:11">
      <c r="A1011" s="203">
        <v>32</v>
      </c>
      <c r="B1011" s="203" t="s">
        <v>403</v>
      </c>
      <c r="C1011" s="203" t="s">
        <v>1619</v>
      </c>
      <c r="D1011" s="204">
        <v>8.26</v>
      </c>
      <c r="E1011" s="203" t="s">
        <v>463</v>
      </c>
      <c r="F1011" s="203" t="s">
        <v>1754</v>
      </c>
      <c r="G1011" s="203" t="s">
        <v>504</v>
      </c>
      <c r="H1011" s="204">
        <v>7.17</v>
      </c>
      <c r="I1011" s="204">
        <v>9.36</v>
      </c>
      <c r="J1011" s="204" t="s">
        <v>1497</v>
      </c>
      <c r="K1011" s="203" t="s">
        <v>1497</v>
      </c>
    </row>
    <row r="1012" spans="1:11">
      <c r="A1012" s="203">
        <v>32</v>
      </c>
      <c r="B1012" s="203" t="s">
        <v>404</v>
      </c>
      <c r="C1012" s="203" t="s">
        <v>1619</v>
      </c>
      <c r="D1012" s="204">
        <v>6.38</v>
      </c>
      <c r="E1012" s="203" t="s">
        <v>463</v>
      </c>
      <c r="F1012" s="203" t="s">
        <v>1754</v>
      </c>
      <c r="G1012" s="203" t="s">
        <v>504</v>
      </c>
      <c r="H1012" s="204">
        <v>5.22</v>
      </c>
      <c r="I1012" s="204">
        <v>7.55</v>
      </c>
      <c r="J1012" s="204" t="s">
        <v>1497</v>
      </c>
      <c r="K1012" s="203" t="s">
        <v>1497</v>
      </c>
    </row>
    <row r="1013" spans="1:11">
      <c r="A1013" s="203">
        <v>32</v>
      </c>
      <c r="B1013" s="203" t="s">
        <v>405</v>
      </c>
      <c r="C1013" s="203" t="s">
        <v>1619</v>
      </c>
      <c r="D1013" s="204">
        <v>7.83</v>
      </c>
      <c r="E1013" s="203" t="s">
        <v>463</v>
      </c>
      <c r="F1013" s="203" t="s">
        <v>1754</v>
      </c>
      <c r="G1013" s="203" t="s">
        <v>504</v>
      </c>
      <c r="H1013" s="204">
        <v>7.65</v>
      </c>
      <c r="I1013" s="204">
        <v>8</v>
      </c>
      <c r="J1013" s="204" t="s">
        <v>1497</v>
      </c>
      <c r="K1013" s="203" t="s">
        <v>1497</v>
      </c>
    </row>
    <row r="1014" spans="1:11">
      <c r="A1014" s="203">
        <v>34</v>
      </c>
      <c r="B1014" s="203" t="s">
        <v>384</v>
      </c>
      <c r="C1014" s="203" t="s">
        <v>1621</v>
      </c>
      <c r="D1014" s="204">
        <v>2.8879000000000001</v>
      </c>
      <c r="E1014" s="203" t="s">
        <v>2092</v>
      </c>
      <c r="F1014" s="203" t="s">
        <v>1754</v>
      </c>
      <c r="G1014" s="203" t="s">
        <v>473</v>
      </c>
      <c r="H1014" s="204">
        <v>2.5609000000000002</v>
      </c>
      <c r="I1014" s="204">
        <v>3.2149000000000001</v>
      </c>
      <c r="J1014" s="204" t="s">
        <v>1497</v>
      </c>
      <c r="K1014" s="203" t="s">
        <v>1497</v>
      </c>
    </row>
    <row r="1015" spans="1:11">
      <c r="A1015" s="203">
        <v>34</v>
      </c>
      <c r="B1015" s="203" t="s">
        <v>385</v>
      </c>
      <c r="C1015" s="203" t="s">
        <v>1621</v>
      </c>
      <c r="D1015" s="204">
        <v>1.087</v>
      </c>
      <c r="E1015" s="203" t="s">
        <v>2092</v>
      </c>
      <c r="F1015" s="203" t="s">
        <v>1754</v>
      </c>
      <c r="G1015" s="203" t="s">
        <v>473</v>
      </c>
      <c r="H1015" s="204">
        <v>0.64129999999999998</v>
      </c>
      <c r="I1015" s="204">
        <v>1.5327999999999999</v>
      </c>
      <c r="J1015" s="204" t="s">
        <v>1497</v>
      </c>
      <c r="K1015" s="203" t="s">
        <v>1497</v>
      </c>
    </row>
    <row r="1016" spans="1:11">
      <c r="A1016" s="203">
        <v>34</v>
      </c>
      <c r="B1016" s="203" t="s">
        <v>386</v>
      </c>
      <c r="C1016" s="203" t="s">
        <v>1621</v>
      </c>
      <c r="D1016" s="204">
        <v>2.3555999999999999</v>
      </c>
      <c r="E1016" s="203" t="s">
        <v>2092</v>
      </c>
      <c r="F1016" s="203" t="s">
        <v>1754</v>
      </c>
      <c r="G1016" s="203" t="s">
        <v>473</v>
      </c>
      <c r="H1016" s="204">
        <v>1.4673</v>
      </c>
      <c r="I1016" s="204">
        <v>3.2437999999999998</v>
      </c>
      <c r="J1016" s="204" t="s">
        <v>1497</v>
      </c>
      <c r="K1016" s="203" t="s">
        <v>1497</v>
      </c>
    </row>
    <row r="1017" spans="1:11">
      <c r="A1017" s="203">
        <v>34</v>
      </c>
      <c r="B1017" s="203" t="s">
        <v>387</v>
      </c>
      <c r="C1017" s="203" t="s">
        <v>1621</v>
      </c>
      <c r="D1017" s="204">
        <v>1.5329999999999999</v>
      </c>
      <c r="E1017" s="203" t="s">
        <v>2092</v>
      </c>
      <c r="F1017" s="203" t="s">
        <v>1754</v>
      </c>
      <c r="G1017" s="203" t="s">
        <v>473</v>
      </c>
      <c r="H1017" s="204">
        <v>1.0126999999999999</v>
      </c>
      <c r="I1017" s="204">
        <v>2.0533000000000001</v>
      </c>
      <c r="J1017" s="204" t="s">
        <v>1497</v>
      </c>
      <c r="K1017" s="203" t="s">
        <v>1497</v>
      </c>
    </row>
    <row r="1018" spans="1:11">
      <c r="A1018" s="203">
        <v>34</v>
      </c>
      <c r="B1018" s="203" t="s">
        <v>388</v>
      </c>
      <c r="C1018" s="203" t="s">
        <v>1621</v>
      </c>
      <c r="D1018" s="204">
        <v>1.3985000000000001</v>
      </c>
      <c r="E1018" s="203" t="s">
        <v>2092</v>
      </c>
      <c r="F1018" s="203" t="s">
        <v>1754</v>
      </c>
      <c r="G1018" s="203" t="s">
        <v>473</v>
      </c>
      <c r="H1018" s="204">
        <v>0.81200000000000006</v>
      </c>
      <c r="I1018" s="204">
        <v>1.9851000000000001</v>
      </c>
      <c r="J1018" s="204" t="s">
        <v>1497</v>
      </c>
      <c r="K1018" s="203" t="s">
        <v>1497</v>
      </c>
    </row>
    <row r="1019" spans="1:11">
      <c r="A1019" s="203">
        <v>34</v>
      </c>
      <c r="B1019" s="203" t="s">
        <v>389</v>
      </c>
      <c r="C1019" s="203" t="s">
        <v>1621</v>
      </c>
      <c r="D1019" s="204">
        <v>1.8358000000000001</v>
      </c>
      <c r="E1019" s="203" t="s">
        <v>2092</v>
      </c>
      <c r="F1019" s="203" t="s">
        <v>1754</v>
      </c>
      <c r="G1019" s="203" t="s">
        <v>473</v>
      </c>
      <c r="H1019" s="204">
        <v>1.1047</v>
      </c>
      <c r="I1019" s="204">
        <v>2.5670000000000002</v>
      </c>
      <c r="J1019" s="204" t="s">
        <v>1497</v>
      </c>
      <c r="K1019" s="203" t="s">
        <v>1497</v>
      </c>
    </row>
    <row r="1020" spans="1:11">
      <c r="A1020" s="203">
        <v>34</v>
      </c>
      <c r="B1020" s="203" t="s">
        <v>390</v>
      </c>
      <c r="C1020" s="203" t="s">
        <v>1621</v>
      </c>
      <c r="D1020" s="204">
        <v>1.3003</v>
      </c>
      <c r="E1020" s="203" t="s">
        <v>2092</v>
      </c>
      <c r="F1020" s="203" t="s">
        <v>1754</v>
      </c>
      <c r="G1020" s="203" t="s">
        <v>473</v>
      </c>
      <c r="H1020" s="204">
        <v>0.67479999999999996</v>
      </c>
      <c r="I1020" s="204">
        <v>1.9258999999999999</v>
      </c>
      <c r="J1020" s="204" t="s">
        <v>1497</v>
      </c>
      <c r="K1020" s="203" t="s">
        <v>1497</v>
      </c>
    </row>
    <row r="1021" spans="1:11">
      <c r="A1021" s="203">
        <v>34</v>
      </c>
      <c r="B1021" s="203" t="s">
        <v>391</v>
      </c>
      <c r="C1021" s="203" t="s">
        <v>1621</v>
      </c>
      <c r="D1021" s="204">
        <v>2.0133000000000001</v>
      </c>
      <c r="E1021" s="203" t="s">
        <v>2092</v>
      </c>
      <c r="F1021" s="203" t="s">
        <v>1754</v>
      </c>
      <c r="G1021" s="203" t="s">
        <v>473</v>
      </c>
      <c r="H1021" s="204">
        <v>0.61499999999999999</v>
      </c>
      <c r="I1021" s="204">
        <v>3.4116</v>
      </c>
      <c r="J1021" s="204" t="s">
        <v>1497</v>
      </c>
      <c r="K1021" s="203" t="s">
        <v>1497</v>
      </c>
    </row>
    <row r="1022" spans="1:11">
      <c r="A1022" s="203">
        <v>34</v>
      </c>
      <c r="B1022" s="203" t="s">
        <v>392</v>
      </c>
      <c r="C1022" s="203" t="s">
        <v>1621</v>
      </c>
      <c r="D1022" s="204">
        <v>3.0771999999999999</v>
      </c>
      <c r="E1022" s="203" t="s">
        <v>2092</v>
      </c>
      <c r="F1022" s="203" t="s">
        <v>1754</v>
      </c>
      <c r="G1022" s="203" t="s">
        <v>473</v>
      </c>
      <c r="H1022" s="204">
        <v>1.9418</v>
      </c>
      <c r="I1022" s="204">
        <v>4.2125000000000004</v>
      </c>
      <c r="J1022" s="204" t="s">
        <v>1497</v>
      </c>
      <c r="K1022" s="203" t="s">
        <v>1497</v>
      </c>
    </row>
    <row r="1023" spans="1:11">
      <c r="A1023" s="203">
        <v>34</v>
      </c>
      <c r="B1023" s="203" t="s">
        <v>393</v>
      </c>
      <c r="C1023" s="203" t="s">
        <v>1621</v>
      </c>
      <c r="D1023" s="204">
        <v>1.7381</v>
      </c>
      <c r="E1023" s="203" t="s">
        <v>2092</v>
      </c>
      <c r="F1023" s="203" t="s">
        <v>1754</v>
      </c>
      <c r="G1023" s="203" t="s">
        <v>473</v>
      </c>
      <c r="H1023" s="204">
        <v>1.4266000000000001</v>
      </c>
      <c r="I1023" s="204">
        <v>2.0497000000000001</v>
      </c>
      <c r="J1023" s="204" t="s">
        <v>1497</v>
      </c>
      <c r="K1023" s="203" t="s">
        <v>1497</v>
      </c>
    </row>
    <row r="1024" spans="1:11">
      <c r="A1024" s="203">
        <v>34</v>
      </c>
      <c r="B1024" s="203" t="s">
        <v>394</v>
      </c>
      <c r="C1024" s="203" t="s">
        <v>1621</v>
      </c>
      <c r="D1024" s="204">
        <v>1.7410000000000001</v>
      </c>
      <c r="E1024" s="203" t="s">
        <v>2092</v>
      </c>
      <c r="F1024" s="203" t="s">
        <v>1754</v>
      </c>
      <c r="G1024" s="203" t="s">
        <v>473</v>
      </c>
      <c r="H1024" s="204">
        <v>1.2661</v>
      </c>
      <c r="I1024" s="204">
        <v>2.2158000000000002</v>
      </c>
      <c r="J1024" s="204" t="s">
        <v>1497</v>
      </c>
      <c r="K1024" s="203" t="s">
        <v>1497</v>
      </c>
    </row>
    <row r="1025" spans="1:11">
      <c r="A1025" s="203">
        <v>34</v>
      </c>
      <c r="B1025" s="203" t="s">
        <v>395</v>
      </c>
      <c r="C1025" s="203" t="s">
        <v>1621</v>
      </c>
      <c r="D1025" s="204">
        <v>2.3142</v>
      </c>
      <c r="E1025" s="203" t="s">
        <v>2092</v>
      </c>
      <c r="F1025" s="203" t="s">
        <v>1754</v>
      </c>
      <c r="G1025" s="203" t="s">
        <v>473</v>
      </c>
      <c r="H1025" s="204">
        <v>2.0390000000000001</v>
      </c>
      <c r="I1025" s="204">
        <v>2.5893000000000002</v>
      </c>
      <c r="J1025" s="204" t="s">
        <v>1497</v>
      </c>
      <c r="K1025" s="203" t="s">
        <v>1497</v>
      </c>
    </row>
    <row r="1026" spans="1:11">
      <c r="A1026" s="203">
        <v>34</v>
      </c>
      <c r="B1026" s="203" t="s">
        <v>396</v>
      </c>
      <c r="C1026" s="203" t="s">
        <v>1621</v>
      </c>
      <c r="D1026" s="204">
        <v>1.6760999999999999</v>
      </c>
      <c r="E1026" s="203" t="s">
        <v>2092</v>
      </c>
      <c r="F1026" s="203" t="s">
        <v>1754</v>
      </c>
      <c r="G1026" s="203" t="s">
        <v>473</v>
      </c>
      <c r="H1026" s="204">
        <v>1.1593</v>
      </c>
      <c r="I1026" s="204">
        <v>2.1930000000000001</v>
      </c>
      <c r="J1026" s="204" t="s">
        <v>1497</v>
      </c>
      <c r="K1026" s="203" t="s">
        <v>1497</v>
      </c>
    </row>
    <row r="1027" spans="1:11">
      <c r="A1027" s="203">
        <v>34</v>
      </c>
      <c r="B1027" s="203" t="s">
        <v>397</v>
      </c>
      <c r="C1027" s="203" t="s">
        <v>1621</v>
      </c>
      <c r="D1027" s="204">
        <v>1.0161</v>
      </c>
      <c r="E1027" s="203" t="s">
        <v>2092</v>
      </c>
      <c r="F1027" s="203" t="s">
        <v>1754</v>
      </c>
      <c r="G1027" s="203" t="s">
        <v>473</v>
      </c>
      <c r="H1027" s="204">
        <v>0.6341</v>
      </c>
      <c r="I1027" s="204">
        <v>1.3982000000000001</v>
      </c>
      <c r="J1027" s="204" t="s">
        <v>1497</v>
      </c>
      <c r="K1027" s="203" t="s">
        <v>1497</v>
      </c>
    </row>
    <row r="1028" spans="1:11">
      <c r="A1028" s="203">
        <v>34</v>
      </c>
      <c r="B1028" s="203" t="s">
        <v>398</v>
      </c>
      <c r="C1028" s="203" t="s">
        <v>1621</v>
      </c>
      <c r="D1028" s="204">
        <v>0.81469999999999998</v>
      </c>
      <c r="E1028" s="203" t="s">
        <v>2092</v>
      </c>
      <c r="F1028" s="203" t="s">
        <v>1754</v>
      </c>
      <c r="G1028" s="203" t="s">
        <v>473</v>
      </c>
      <c r="H1028" s="204">
        <v>0.20230000000000001</v>
      </c>
      <c r="I1028" s="204">
        <v>1.4271</v>
      </c>
      <c r="J1028" s="204" t="s">
        <v>1497</v>
      </c>
      <c r="K1028" s="203" t="s">
        <v>1497</v>
      </c>
    </row>
    <row r="1029" spans="1:11">
      <c r="A1029" s="203">
        <v>34</v>
      </c>
      <c r="B1029" s="203" t="s">
        <v>399</v>
      </c>
      <c r="C1029" s="203" t="s">
        <v>1621</v>
      </c>
      <c r="D1029" s="204">
        <v>2.4335</v>
      </c>
      <c r="E1029" s="203" t="s">
        <v>2092</v>
      </c>
      <c r="F1029" s="203" t="s">
        <v>1754</v>
      </c>
      <c r="G1029" s="203" t="s">
        <v>473</v>
      </c>
      <c r="H1029" s="204">
        <v>1.6660999999999999</v>
      </c>
      <c r="I1029" s="204">
        <v>3.2008999999999999</v>
      </c>
      <c r="J1029" s="204" t="s">
        <v>1497</v>
      </c>
      <c r="K1029" s="203" t="s">
        <v>1497</v>
      </c>
    </row>
    <row r="1030" spans="1:11">
      <c r="A1030" s="203">
        <v>34</v>
      </c>
      <c r="B1030" s="203" t="s">
        <v>400</v>
      </c>
      <c r="C1030" s="203" t="s">
        <v>1621</v>
      </c>
      <c r="D1030" s="204">
        <v>1.3924000000000001</v>
      </c>
      <c r="E1030" s="203" t="s">
        <v>2092</v>
      </c>
      <c r="F1030" s="203" t="s">
        <v>1754</v>
      </c>
      <c r="G1030" s="203" t="s">
        <v>473</v>
      </c>
      <c r="H1030" s="204">
        <v>0.8266</v>
      </c>
      <c r="I1030" s="204">
        <v>1.9581999999999999</v>
      </c>
      <c r="J1030" s="204" t="s">
        <v>1497</v>
      </c>
      <c r="K1030" s="203" t="s">
        <v>1497</v>
      </c>
    </row>
    <row r="1031" spans="1:11">
      <c r="A1031" s="203">
        <v>34</v>
      </c>
      <c r="B1031" s="203" t="s">
        <v>401</v>
      </c>
      <c r="C1031" s="203" t="s">
        <v>1621</v>
      </c>
      <c r="D1031" s="204">
        <v>1.1202000000000001</v>
      </c>
      <c r="E1031" s="203" t="s">
        <v>2092</v>
      </c>
      <c r="F1031" s="203" t="s">
        <v>1754</v>
      </c>
      <c r="G1031" s="203" t="s">
        <v>473</v>
      </c>
      <c r="H1031" s="204">
        <v>0.53569999999999995</v>
      </c>
      <c r="I1031" s="204">
        <v>1.7047000000000001</v>
      </c>
      <c r="J1031" s="204" t="s">
        <v>1497</v>
      </c>
      <c r="K1031" s="203" t="s">
        <v>1497</v>
      </c>
    </row>
    <row r="1032" spans="1:11">
      <c r="A1032" s="203">
        <v>34</v>
      </c>
      <c r="B1032" s="203" t="s">
        <v>402</v>
      </c>
      <c r="C1032" s="203" t="s">
        <v>1621</v>
      </c>
      <c r="D1032" s="204">
        <v>2.1823000000000001</v>
      </c>
      <c r="E1032" s="203" t="s">
        <v>2092</v>
      </c>
      <c r="F1032" s="203" t="s">
        <v>1754</v>
      </c>
      <c r="G1032" s="203" t="s">
        <v>473</v>
      </c>
      <c r="H1032" s="204">
        <v>0.94569999999999999</v>
      </c>
      <c r="I1032" s="204">
        <v>3.4188999999999998</v>
      </c>
      <c r="J1032" s="204" t="s">
        <v>1497</v>
      </c>
      <c r="K1032" s="203" t="s">
        <v>1497</v>
      </c>
    </row>
    <row r="1033" spans="1:11">
      <c r="A1033" s="203">
        <v>34</v>
      </c>
      <c r="B1033" s="203" t="s">
        <v>403</v>
      </c>
      <c r="C1033" s="203" t="s">
        <v>1621</v>
      </c>
      <c r="D1033" s="204">
        <v>1.5687</v>
      </c>
      <c r="E1033" s="203" t="s">
        <v>2092</v>
      </c>
      <c r="F1033" s="203" t="s">
        <v>1754</v>
      </c>
      <c r="G1033" s="203" t="s">
        <v>473</v>
      </c>
      <c r="H1033" s="204">
        <v>0.79910000000000003</v>
      </c>
      <c r="I1033" s="204">
        <v>2.3382000000000001</v>
      </c>
      <c r="J1033" s="204" t="s">
        <v>1497</v>
      </c>
      <c r="K1033" s="203" t="s">
        <v>1497</v>
      </c>
    </row>
    <row r="1034" spans="1:11">
      <c r="A1034" s="203">
        <v>34</v>
      </c>
      <c r="B1034" s="203" t="s">
        <v>404</v>
      </c>
      <c r="C1034" s="203" t="s">
        <v>1621</v>
      </c>
      <c r="D1034" s="204">
        <v>1.7228000000000001</v>
      </c>
      <c r="E1034" s="203" t="s">
        <v>2092</v>
      </c>
      <c r="F1034" s="203" t="s">
        <v>1754</v>
      </c>
      <c r="G1034" s="203" t="s">
        <v>473</v>
      </c>
      <c r="H1034" s="204">
        <v>1.0620000000000001</v>
      </c>
      <c r="I1034" s="204">
        <v>2.3835999999999999</v>
      </c>
      <c r="J1034" s="204" t="s">
        <v>1497</v>
      </c>
      <c r="K1034" s="203" t="s">
        <v>1497</v>
      </c>
    </row>
    <row r="1035" spans="1:11">
      <c r="A1035" s="203">
        <v>34</v>
      </c>
      <c r="B1035" s="203" t="s">
        <v>405</v>
      </c>
      <c r="C1035" s="203" t="s">
        <v>1621</v>
      </c>
      <c r="D1035" s="204">
        <v>2.0070000000000001</v>
      </c>
      <c r="E1035" s="203" t="s">
        <v>2092</v>
      </c>
      <c r="F1035" s="203" t="s">
        <v>1754</v>
      </c>
      <c r="G1035" s="203" t="s">
        <v>473</v>
      </c>
      <c r="H1035" s="204">
        <v>1.8903000000000001</v>
      </c>
      <c r="I1035" s="204">
        <v>2.1236999999999999</v>
      </c>
      <c r="J1035" s="204" t="s">
        <v>1497</v>
      </c>
      <c r="K1035" s="203" t="s">
        <v>1497</v>
      </c>
    </row>
    <row r="1036" spans="1:11">
      <c r="A1036" s="203">
        <v>35</v>
      </c>
      <c r="B1036" s="203" t="s">
        <v>384</v>
      </c>
      <c r="C1036" s="203" t="s">
        <v>1623</v>
      </c>
      <c r="D1036" s="204">
        <v>10.98</v>
      </c>
      <c r="E1036" s="203" t="s">
        <v>489</v>
      </c>
      <c r="F1036" s="203" t="s">
        <v>1754</v>
      </c>
      <c r="G1036" s="203" t="s">
        <v>488</v>
      </c>
      <c r="H1036" s="204" t="s">
        <v>1497</v>
      </c>
      <c r="I1036" s="204" t="s">
        <v>1497</v>
      </c>
      <c r="J1036" s="204">
        <v>26.81</v>
      </c>
      <c r="K1036" s="203" t="s">
        <v>490</v>
      </c>
    </row>
    <row r="1037" spans="1:11">
      <c r="A1037" s="203">
        <v>35</v>
      </c>
      <c r="B1037" s="203" t="s">
        <v>385</v>
      </c>
      <c r="C1037" s="203" t="s">
        <v>1623</v>
      </c>
      <c r="D1037" s="204">
        <v>50.75</v>
      </c>
      <c r="E1037" s="203" t="s">
        <v>489</v>
      </c>
      <c r="F1037" s="203" t="s">
        <v>1754</v>
      </c>
      <c r="G1037" s="203" t="s">
        <v>488</v>
      </c>
      <c r="H1037" s="204" t="s">
        <v>1497</v>
      </c>
      <c r="I1037" s="204" t="s">
        <v>1497</v>
      </c>
      <c r="J1037" s="204" t="s">
        <v>1497</v>
      </c>
      <c r="K1037" s="203" t="s">
        <v>490</v>
      </c>
    </row>
    <row r="1038" spans="1:11">
      <c r="A1038" s="203">
        <v>35</v>
      </c>
      <c r="B1038" s="203" t="s">
        <v>386</v>
      </c>
      <c r="C1038" s="203" t="s">
        <v>1623</v>
      </c>
      <c r="D1038" s="204">
        <v>3.64</v>
      </c>
      <c r="E1038" s="203" t="s">
        <v>489</v>
      </c>
      <c r="F1038" s="203" t="s">
        <v>1754</v>
      </c>
      <c r="G1038" s="203" t="s">
        <v>488</v>
      </c>
      <c r="H1038" s="204" t="s">
        <v>1497</v>
      </c>
      <c r="I1038" s="204" t="s">
        <v>1497</v>
      </c>
      <c r="J1038" s="204">
        <v>46.05</v>
      </c>
      <c r="K1038" s="203" t="s">
        <v>490</v>
      </c>
    </row>
    <row r="1039" spans="1:11">
      <c r="A1039" s="203">
        <v>35</v>
      </c>
      <c r="B1039" s="203" t="s">
        <v>387</v>
      </c>
      <c r="C1039" s="203" t="s">
        <v>1623</v>
      </c>
      <c r="D1039" s="204">
        <v>1.92</v>
      </c>
      <c r="E1039" s="203" t="s">
        <v>489</v>
      </c>
      <c r="F1039" s="203" t="s">
        <v>1754</v>
      </c>
      <c r="G1039" s="203" t="s">
        <v>488</v>
      </c>
      <c r="H1039" s="204" t="s">
        <v>1497</v>
      </c>
      <c r="I1039" s="204" t="s">
        <v>1497</v>
      </c>
      <c r="J1039" s="204" t="s">
        <v>1497</v>
      </c>
      <c r="K1039" s="203" t="s">
        <v>490</v>
      </c>
    </row>
    <row r="1040" spans="1:11">
      <c r="A1040" s="203">
        <v>35</v>
      </c>
      <c r="B1040" s="203" t="s">
        <v>388</v>
      </c>
      <c r="C1040" s="203" t="s">
        <v>1623</v>
      </c>
      <c r="D1040" s="204">
        <v>0</v>
      </c>
      <c r="E1040" s="203" t="s">
        <v>489</v>
      </c>
      <c r="F1040" s="203" t="s">
        <v>1754</v>
      </c>
      <c r="G1040" s="203" t="s">
        <v>488</v>
      </c>
      <c r="H1040" s="204" t="s">
        <v>1497</v>
      </c>
      <c r="I1040" s="204" t="s">
        <v>1497</v>
      </c>
      <c r="J1040" s="204">
        <v>0</v>
      </c>
      <c r="K1040" s="203" t="s">
        <v>490</v>
      </c>
    </row>
    <row r="1041" spans="1:11">
      <c r="A1041" s="203">
        <v>35</v>
      </c>
      <c r="B1041" s="203" t="s">
        <v>389</v>
      </c>
      <c r="C1041" s="203" t="s">
        <v>1623</v>
      </c>
      <c r="D1041" s="204">
        <v>4.8</v>
      </c>
      <c r="E1041" s="203" t="s">
        <v>489</v>
      </c>
      <c r="F1041" s="203" t="s">
        <v>1754</v>
      </c>
      <c r="G1041" s="203" t="s">
        <v>488</v>
      </c>
      <c r="H1041" s="204" t="s">
        <v>1497</v>
      </c>
      <c r="I1041" s="204" t="s">
        <v>1497</v>
      </c>
      <c r="J1041" s="204">
        <v>47.32</v>
      </c>
      <c r="K1041" s="203" t="s">
        <v>490</v>
      </c>
    </row>
    <row r="1042" spans="1:11">
      <c r="A1042" s="203">
        <v>35</v>
      </c>
      <c r="B1042" s="203" t="s">
        <v>390</v>
      </c>
      <c r="C1042" s="203" t="s">
        <v>1623</v>
      </c>
      <c r="D1042" s="204">
        <v>0</v>
      </c>
      <c r="E1042" s="203" t="s">
        <v>489</v>
      </c>
      <c r="F1042" s="203" t="s">
        <v>1754</v>
      </c>
      <c r="G1042" s="203" t="s">
        <v>488</v>
      </c>
      <c r="H1042" s="204" t="s">
        <v>1497</v>
      </c>
      <c r="I1042" s="204" t="s">
        <v>1497</v>
      </c>
      <c r="J1042" s="204">
        <v>0</v>
      </c>
      <c r="K1042" s="203" t="s">
        <v>490</v>
      </c>
    </row>
    <row r="1043" spans="1:11">
      <c r="A1043" s="203">
        <v>35</v>
      </c>
      <c r="B1043" s="203" t="s">
        <v>391</v>
      </c>
      <c r="C1043" s="203" t="s">
        <v>1623</v>
      </c>
      <c r="D1043" s="204">
        <v>0</v>
      </c>
      <c r="E1043" s="203" t="s">
        <v>489</v>
      </c>
      <c r="F1043" s="203" t="s">
        <v>1754</v>
      </c>
      <c r="G1043" s="203" t="s">
        <v>488</v>
      </c>
      <c r="H1043" s="204" t="s">
        <v>1497</v>
      </c>
      <c r="I1043" s="204" t="s">
        <v>1497</v>
      </c>
      <c r="J1043" s="204">
        <v>5.88</v>
      </c>
      <c r="K1043" s="203" t="s">
        <v>490</v>
      </c>
    </row>
    <row r="1044" spans="1:11">
      <c r="A1044" s="203">
        <v>35</v>
      </c>
      <c r="B1044" s="203" t="s">
        <v>392</v>
      </c>
      <c r="C1044" s="203" t="s">
        <v>1623</v>
      </c>
      <c r="D1044" s="204">
        <v>11.11</v>
      </c>
      <c r="E1044" s="203" t="s">
        <v>489</v>
      </c>
      <c r="F1044" s="203" t="s">
        <v>1754</v>
      </c>
      <c r="G1044" s="203" t="s">
        <v>488</v>
      </c>
      <c r="H1044" s="204" t="s">
        <v>1497</v>
      </c>
      <c r="I1044" s="204" t="s">
        <v>1497</v>
      </c>
      <c r="J1044" s="204">
        <v>9.3000000000000007</v>
      </c>
      <c r="K1044" s="203" t="s">
        <v>490</v>
      </c>
    </row>
    <row r="1045" spans="1:11">
      <c r="A1045" s="203">
        <v>35</v>
      </c>
      <c r="B1045" s="203" t="s">
        <v>393</v>
      </c>
      <c r="C1045" s="203" t="s">
        <v>1623</v>
      </c>
      <c r="D1045" s="204">
        <v>0</v>
      </c>
      <c r="E1045" s="203" t="s">
        <v>489</v>
      </c>
      <c r="F1045" s="203" t="s">
        <v>1754</v>
      </c>
      <c r="G1045" s="203" t="s">
        <v>488</v>
      </c>
      <c r="H1045" s="204" t="s">
        <v>1497</v>
      </c>
      <c r="I1045" s="204" t="s">
        <v>1497</v>
      </c>
      <c r="J1045" s="204">
        <v>28.97</v>
      </c>
      <c r="K1045" s="203" t="s">
        <v>490</v>
      </c>
    </row>
    <row r="1046" spans="1:11">
      <c r="A1046" s="203">
        <v>35</v>
      </c>
      <c r="B1046" s="203" t="s">
        <v>394</v>
      </c>
      <c r="C1046" s="203" t="s">
        <v>1623</v>
      </c>
      <c r="D1046" s="204">
        <v>4.08</v>
      </c>
      <c r="E1046" s="203" t="s">
        <v>489</v>
      </c>
      <c r="F1046" s="203" t="s">
        <v>1754</v>
      </c>
      <c r="G1046" s="203" t="s">
        <v>488</v>
      </c>
      <c r="H1046" s="204" t="s">
        <v>1497</v>
      </c>
      <c r="I1046" s="204" t="s">
        <v>1497</v>
      </c>
      <c r="J1046" s="204">
        <v>35.479999999999997</v>
      </c>
      <c r="K1046" s="203" t="s">
        <v>490</v>
      </c>
    </row>
    <row r="1047" spans="1:11">
      <c r="A1047" s="203">
        <v>35</v>
      </c>
      <c r="B1047" s="203" t="s">
        <v>395</v>
      </c>
      <c r="C1047" s="203" t="s">
        <v>1623</v>
      </c>
      <c r="D1047" s="204">
        <v>0.36</v>
      </c>
      <c r="E1047" s="203" t="s">
        <v>489</v>
      </c>
      <c r="F1047" s="203" t="s">
        <v>1754</v>
      </c>
      <c r="G1047" s="203" t="s">
        <v>488</v>
      </c>
      <c r="H1047" s="204" t="s">
        <v>1497</v>
      </c>
      <c r="I1047" s="204" t="s">
        <v>1497</v>
      </c>
      <c r="J1047" s="204">
        <v>9.08</v>
      </c>
      <c r="K1047" s="203" t="s">
        <v>490</v>
      </c>
    </row>
    <row r="1048" spans="1:11">
      <c r="A1048" s="203">
        <v>35</v>
      </c>
      <c r="B1048" s="203" t="s">
        <v>396</v>
      </c>
      <c r="C1048" s="203" t="s">
        <v>1623</v>
      </c>
      <c r="D1048" s="204">
        <v>26.92</v>
      </c>
      <c r="E1048" s="203" t="s">
        <v>489</v>
      </c>
      <c r="F1048" s="203" t="s">
        <v>1754</v>
      </c>
      <c r="G1048" s="203" t="s">
        <v>488</v>
      </c>
      <c r="H1048" s="204" t="s">
        <v>1497</v>
      </c>
      <c r="I1048" s="204" t="s">
        <v>1497</v>
      </c>
      <c r="J1048" s="204">
        <v>26.63</v>
      </c>
      <c r="K1048" s="203" t="s">
        <v>490</v>
      </c>
    </row>
    <row r="1049" spans="1:11">
      <c r="A1049" s="203">
        <v>35</v>
      </c>
      <c r="B1049" s="203" t="s">
        <v>397</v>
      </c>
      <c r="C1049" s="203" t="s">
        <v>1623</v>
      </c>
      <c r="D1049" s="204">
        <v>1.18</v>
      </c>
      <c r="E1049" s="203" t="s">
        <v>489</v>
      </c>
      <c r="F1049" s="203" t="s">
        <v>1754</v>
      </c>
      <c r="G1049" s="203" t="s">
        <v>488</v>
      </c>
      <c r="H1049" s="204" t="s">
        <v>1497</v>
      </c>
      <c r="I1049" s="204" t="s">
        <v>1497</v>
      </c>
      <c r="J1049" s="204">
        <v>1.23</v>
      </c>
      <c r="K1049" s="203" t="s">
        <v>490</v>
      </c>
    </row>
    <row r="1050" spans="1:11">
      <c r="A1050" s="203">
        <v>35</v>
      </c>
      <c r="B1050" s="203" t="s">
        <v>398</v>
      </c>
      <c r="C1050" s="203" t="s">
        <v>1623</v>
      </c>
      <c r="D1050" s="204">
        <v>6.67</v>
      </c>
      <c r="E1050" s="203" t="s">
        <v>489</v>
      </c>
      <c r="F1050" s="203" t="s">
        <v>1754</v>
      </c>
      <c r="G1050" s="203" t="s">
        <v>488</v>
      </c>
      <c r="H1050" s="204" t="s">
        <v>1497</v>
      </c>
      <c r="I1050" s="204" t="s">
        <v>1497</v>
      </c>
      <c r="J1050" s="204">
        <v>42.11</v>
      </c>
      <c r="K1050" s="203" t="s">
        <v>490</v>
      </c>
    </row>
    <row r="1051" spans="1:11">
      <c r="A1051" s="203">
        <v>35</v>
      </c>
      <c r="B1051" s="203" t="s">
        <v>399</v>
      </c>
      <c r="C1051" s="203" t="s">
        <v>1623</v>
      </c>
      <c r="D1051" s="204">
        <v>9.3800000000000008</v>
      </c>
      <c r="E1051" s="203" t="s">
        <v>489</v>
      </c>
      <c r="F1051" s="203" t="s">
        <v>1754</v>
      </c>
      <c r="G1051" s="203" t="s">
        <v>488</v>
      </c>
      <c r="H1051" s="204" t="s">
        <v>1497</v>
      </c>
      <c r="I1051" s="204" t="s">
        <v>1497</v>
      </c>
      <c r="J1051" s="204">
        <v>27.16</v>
      </c>
      <c r="K1051" s="203" t="s">
        <v>490</v>
      </c>
    </row>
    <row r="1052" spans="1:11">
      <c r="A1052" s="203">
        <v>35</v>
      </c>
      <c r="B1052" s="203" t="s">
        <v>400</v>
      </c>
      <c r="C1052" s="203" t="s">
        <v>1623</v>
      </c>
      <c r="D1052" s="204">
        <v>12.44</v>
      </c>
      <c r="E1052" s="203" t="s">
        <v>489</v>
      </c>
      <c r="F1052" s="203" t="s">
        <v>1754</v>
      </c>
      <c r="G1052" s="203" t="s">
        <v>488</v>
      </c>
      <c r="H1052" s="204" t="s">
        <v>1497</v>
      </c>
      <c r="I1052" s="204" t="s">
        <v>1497</v>
      </c>
      <c r="J1052" s="204">
        <v>25.27</v>
      </c>
      <c r="K1052" s="203" t="s">
        <v>490</v>
      </c>
    </row>
    <row r="1053" spans="1:11">
      <c r="A1053" s="203">
        <v>35</v>
      </c>
      <c r="B1053" s="203" t="s">
        <v>401</v>
      </c>
      <c r="C1053" s="203" t="s">
        <v>1623</v>
      </c>
      <c r="D1053" s="204">
        <v>0</v>
      </c>
      <c r="E1053" s="203" t="s">
        <v>489</v>
      </c>
      <c r="F1053" s="203" t="s">
        <v>1754</v>
      </c>
      <c r="G1053" s="203" t="s">
        <v>488</v>
      </c>
      <c r="H1053" s="204" t="s">
        <v>1497</v>
      </c>
      <c r="I1053" s="204" t="s">
        <v>1497</v>
      </c>
      <c r="J1053" s="204">
        <v>13.11</v>
      </c>
      <c r="K1053" s="203" t="s">
        <v>490</v>
      </c>
    </row>
    <row r="1054" spans="1:11">
      <c r="A1054" s="203">
        <v>35</v>
      </c>
      <c r="B1054" s="203" t="s">
        <v>402</v>
      </c>
      <c r="C1054" s="203" t="s">
        <v>1623</v>
      </c>
      <c r="D1054" s="204">
        <v>7.14</v>
      </c>
      <c r="E1054" s="203" t="s">
        <v>489</v>
      </c>
      <c r="F1054" s="203" t="s">
        <v>1754</v>
      </c>
      <c r="G1054" s="203" t="s">
        <v>488</v>
      </c>
      <c r="H1054" s="204" t="s">
        <v>1497</v>
      </c>
      <c r="I1054" s="204" t="s">
        <v>1497</v>
      </c>
      <c r="J1054" s="204">
        <v>0</v>
      </c>
      <c r="K1054" s="203" t="s">
        <v>490</v>
      </c>
    </row>
    <row r="1055" spans="1:11">
      <c r="A1055" s="203">
        <v>35</v>
      </c>
      <c r="B1055" s="203" t="s">
        <v>403</v>
      </c>
      <c r="C1055" s="203" t="s">
        <v>1623</v>
      </c>
      <c r="D1055" s="204">
        <v>1.1499999999999999</v>
      </c>
      <c r="E1055" s="203" t="s">
        <v>489</v>
      </c>
      <c r="F1055" s="203" t="s">
        <v>1754</v>
      </c>
      <c r="G1055" s="203" t="s">
        <v>488</v>
      </c>
      <c r="H1055" s="204" t="s">
        <v>1497</v>
      </c>
      <c r="I1055" s="204" t="s">
        <v>1497</v>
      </c>
      <c r="J1055" s="204">
        <v>17.309999999999999</v>
      </c>
      <c r="K1055" s="203" t="s">
        <v>490</v>
      </c>
    </row>
    <row r="1056" spans="1:11">
      <c r="A1056" s="203">
        <v>35</v>
      </c>
      <c r="B1056" s="203" t="s">
        <v>404</v>
      </c>
      <c r="C1056" s="203" t="s">
        <v>1623</v>
      </c>
      <c r="D1056" s="204">
        <v>11.72</v>
      </c>
      <c r="E1056" s="203" t="s">
        <v>489</v>
      </c>
      <c r="F1056" s="203" t="s">
        <v>1754</v>
      </c>
      <c r="G1056" s="203" t="s">
        <v>488</v>
      </c>
      <c r="H1056" s="204" t="s">
        <v>1497</v>
      </c>
      <c r="I1056" s="204" t="s">
        <v>1497</v>
      </c>
      <c r="J1056" s="204">
        <v>4.1100000000000003</v>
      </c>
      <c r="K1056" s="203" t="s">
        <v>490</v>
      </c>
    </row>
    <row r="1057" spans="1:11">
      <c r="A1057" s="203">
        <v>35</v>
      </c>
      <c r="B1057" s="203" t="s">
        <v>405</v>
      </c>
      <c r="C1057" s="203" t="s">
        <v>1623</v>
      </c>
      <c r="D1057" s="204">
        <v>8.51</v>
      </c>
      <c r="E1057" s="203" t="s">
        <v>489</v>
      </c>
      <c r="F1057" s="203" t="s">
        <v>1754</v>
      </c>
      <c r="G1057" s="203" t="s">
        <v>488</v>
      </c>
      <c r="H1057" s="204" t="s">
        <v>1497</v>
      </c>
      <c r="I1057" s="204" t="s">
        <v>1497</v>
      </c>
      <c r="J1057" s="204">
        <v>21.7</v>
      </c>
      <c r="K1057" s="203" t="s">
        <v>490</v>
      </c>
    </row>
    <row r="1058" spans="1:11">
      <c r="A1058" s="203">
        <v>36</v>
      </c>
      <c r="B1058" s="203" t="s">
        <v>384</v>
      </c>
      <c r="C1058" s="203" t="s">
        <v>1625</v>
      </c>
      <c r="D1058" s="204">
        <v>7.73</v>
      </c>
      <c r="E1058" s="203" t="s">
        <v>489</v>
      </c>
      <c r="F1058" s="203" t="s">
        <v>1754</v>
      </c>
      <c r="G1058" s="203" t="s">
        <v>488</v>
      </c>
      <c r="H1058" s="204" t="s">
        <v>1497</v>
      </c>
      <c r="I1058" s="204" t="s">
        <v>1497</v>
      </c>
      <c r="J1058" s="204">
        <v>13.37</v>
      </c>
      <c r="K1058" s="203" t="s">
        <v>490</v>
      </c>
    </row>
    <row r="1059" spans="1:11">
      <c r="A1059" s="203">
        <v>36</v>
      </c>
      <c r="B1059" s="203" t="s">
        <v>385</v>
      </c>
      <c r="C1059" s="203" t="s">
        <v>1625</v>
      </c>
      <c r="D1059" s="204">
        <v>28.97</v>
      </c>
      <c r="E1059" s="203" t="s">
        <v>489</v>
      </c>
      <c r="F1059" s="203" t="s">
        <v>1754</v>
      </c>
      <c r="G1059" s="203" t="s">
        <v>488</v>
      </c>
      <c r="H1059" s="204" t="s">
        <v>1497</v>
      </c>
      <c r="I1059" s="204" t="s">
        <v>1497</v>
      </c>
      <c r="J1059" s="204" t="s">
        <v>1497</v>
      </c>
      <c r="K1059" s="203" t="s">
        <v>490</v>
      </c>
    </row>
    <row r="1060" spans="1:11">
      <c r="A1060" s="203">
        <v>36</v>
      </c>
      <c r="B1060" s="203" t="s">
        <v>386</v>
      </c>
      <c r="C1060" s="203" t="s">
        <v>1625</v>
      </c>
      <c r="D1060" s="204">
        <v>4.1399999999999997</v>
      </c>
      <c r="E1060" s="203" t="s">
        <v>489</v>
      </c>
      <c r="F1060" s="203" t="s">
        <v>1754</v>
      </c>
      <c r="G1060" s="203" t="s">
        <v>488</v>
      </c>
      <c r="H1060" s="204" t="s">
        <v>1497</v>
      </c>
      <c r="I1060" s="204" t="s">
        <v>1497</v>
      </c>
      <c r="J1060" s="204">
        <v>13.99</v>
      </c>
      <c r="K1060" s="203" t="s">
        <v>490</v>
      </c>
    </row>
    <row r="1061" spans="1:11">
      <c r="A1061" s="203">
        <v>36</v>
      </c>
      <c r="B1061" s="203" t="s">
        <v>387</v>
      </c>
      <c r="C1061" s="203" t="s">
        <v>1625</v>
      </c>
      <c r="D1061" s="204">
        <v>5.94</v>
      </c>
      <c r="E1061" s="203" t="s">
        <v>489</v>
      </c>
      <c r="F1061" s="203" t="s">
        <v>1754</v>
      </c>
      <c r="G1061" s="203" t="s">
        <v>488</v>
      </c>
      <c r="H1061" s="204" t="s">
        <v>1497</v>
      </c>
      <c r="I1061" s="204" t="s">
        <v>1497</v>
      </c>
      <c r="J1061" s="204" t="s">
        <v>1497</v>
      </c>
      <c r="K1061" s="203" t="s">
        <v>490</v>
      </c>
    </row>
    <row r="1062" spans="1:11">
      <c r="A1062" s="203">
        <v>36</v>
      </c>
      <c r="B1062" s="203" t="s">
        <v>388</v>
      </c>
      <c r="C1062" s="203" t="s">
        <v>1625</v>
      </c>
      <c r="D1062" s="204">
        <v>0</v>
      </c>
      <c r="E1062" s="203" t="s">
        <v>489</v>
      </c>
      <c r="F1062" s="203" t="s">
        <v>1754</v>
      </c>
      <c r="G1062" s="203" t="s">
        <v>488</v>
      </c>
      <c r="H1062" s="204" t="s">
        <v>1497</v>
      </c>
      <c r="I1062" s="204" t="s">
        <v>1497</v>
      </c>
      <c r="J1062" s="204">
        <v>0</v>
      </c>
      <c r="K1062" s="203" t="s">
        <v>490</v>
      </c>
    </row>
    <row r="1063" spans="1:11">
      <c r="A1063" s="203">
        <v>36</v>
      </c>
      <c r="B1063" s="203" t="s">
        <v>389</v>
      </c>
      <c r="C1063" s="203" t="s">
        <v>1625</v>
      </c>
      <c r="D1063" s="204">
        <v>1.83</v>
      </c>
      <c r="E1063" s="203" t="s">
        <v>489</v>
      </c>
      <c r="F1063" s="203" t="s">
        <v>1754</v>
      </c>
      <c r="G1063" s="203" t="s">
        <v>488</v>
      </c>
      <c r="H1063" s="204" t="s">
        <v>1497</v>
      </c>
      <c r="I1063" s="204" t="s">
        <v>1497</v>
      </c>
      <c r="J1063" s="204">
        <v>15.01</v>
      </c>
      <c r="K1063" s="203" t="s">
        <v>490</v>
      </c>
    </row>
    <row r="1064" spans="1:11">
      <c r="A1064" s="203">
        <v>36</v>
      </c>
      <c r="B1064" s="203" t="s">
        <v>390</v>
      </c>
      <c r="C1064" s="203" t="s">
        <v>1625</v>
      </c>
      <c r="D1064" s="204">
        <v>16.760000000000002</v>
      </c>
      <c r="E1064" s="203" t="s">
        <v>489</v>
      </c>
      <c r="F1064" s="203" t="s">
        <v>1754</v>
      </c>
      <c r="G1064" s="203" t="s">
        <v>488</v>
      </c>
      <c r="H1064" s="204" t="s">
        <v>1497</v>
      </c>
      <c r="I1064" s="204" t="s">
        <v>1497</v>
      </c>
      <c r="J1064" s="204">
        <v>21</v>
      </c>
      <c r="K1064" s="203" t="s">
        <v>490</v>
      </c>
    </row>
    <row r="1065" spans="1:11">
      <c r="A1065" s="203">
        <v>36</v>
      </c>
      <c r="B1065" s="203" t="s">
        <v>391</v>
      </c>
      <c r="C1065" s="203" t="s">
        <v>1625</v>
      </c>
      <c r="D1065" s="204">
        <v>0</v>
      </c>
      <c r="E1065" s="203" t="s">
        <v>489</v>
      </c>
      <c r="F1065" s="203" t="s">
        <v>1754</v>
      </c>
      <c r="G1065" s="203" t="s">
        <v>488</v>
      </c>
      <c r="H1065" s="204" t="s">
        <v>1497</v>
      </c>
      <c r="I1065" s="204" t="s">
        <v>1497</v>
      </c>
      <c r="J1065" s="204">
        <v>0</v>
      </c>
      <c r="K1065" s="203" t="s">
        <v>490</v>
      </c>
    </row>
    <row r="1066" spans="1:11">
      <c r="A1066" s="203">
        <v>36</v>
      </c>
      <c r="B1066" s="203" t="s">
        <v>392</v>
      </c>
      <c r="C1066" s="203" t="s">
        <v>1625</v>
      </c>
      <c r="D1066" s="204">
        <v>13.92</v>
      </c>
      <c r="E1066" s="203" t="s">
        <v>489</v>
      </c>
      <c r="F1066" s="203" t="s">
        <v>1754</v>
      </c>
      <c r="G1066" s="203" t="s">
        <v>488</v>
      </c>
      <c r="H1066" s="204" t="s">
        <v>1497</v>
      </c>
      <c r="I1066" s="204" t="s">
        <v>1497</v>
      </c>
      <c r="J1066" s="204">
        <v>13.57</v>
      </c>
      <c r="K1066" s="203" t="s">
        <v>490</v>
      </c>
    </row>
    <row r="1067" spans="1:11">
      <c r="A1067" s="203">
        <v>36</v>
      </c>
      <c r="B1067" s="203" t="s">
        <v>393</v>
      </c>
      <c r="C1067" s="203" t="s">
        <v>1625</v>
      </c>
      <c r="D1067" s="204">
        <v>1.38</v>
      </c>
      <c r="E1067" s="203" t="s">
        <v>489</v>
      </c>
      <c r="F1067" s="203" t="s">
        <v>1754</v>
      </c>
      <c r="G1067" s="203" t="s">
        <v>488</v>
      </c>
      <c r="H1067" s="204" t="s">
        <v>1497</v>
      </c>
      <c r="I1067" s="204" t="s">
        <v>1497</v>
      </c>
      <c r="J1067" s="204">
        <v>11.74</v>
      </c>
      <c r="K1067" s="203" t="s">
        <v>490</v>
      </c>
    </row>
    <row r="1068" spans="1:11">
      <c r="A1068" s="203">
        <v>36</v>
      </c>
      <c r="B1068" s="203" t="s">
        <v>394</v>
      </c>
      <c r="C1068" s="203" t="s">
        <v>1625</v>
      </c>
      <c r="D1068" s="204">
        <v>9.84</v>
      </c>
      <c r="E1068" s="203" t="s">
        <v>489</v>
      </c>
      <c r="F1068" s="203" t="s">
        <v>1754</v>
      </c>
      <c r="G1068" s="203" t="s">
        <v>488</v>
      </c>
      <c r="H1068" s="204" t="s">
        <v>1497</v>
      </c>
      <c r="I1068" s="204" t="s">
        <v>1497</v>
      </c>
      <c r="J1068" s="204">
        <v>1.21</v>
      </c>
      <c r="K1068" s="203" t="s">
        <v>490</v>
      </c>
    </row>
    <row r="1069" spans="1:11">
      <c r="A1069" s="203">
        <v>36</v>
      </c>
      <c r="B1069" s="203" t="s">
        <v>395</v>
      </c>
      <c r="C1069" s="203" t="s">
        <v>1625</v>
      </c>
      <c r="D1069" s="204">
        <v>4.05</v>
      </c>
      <c r="E1069" s="203" t="s">
        <v>489</v>
      </c>
      <c r="F1069" s="203" t="s">
        <v>1754</v>
      </c>
      <c r="G1069" s="203" t="s">
        <v>488</v>
      </c>
      <c r="H1069" s="204" t="s">
        <v>1497</v>
      </c>
      <c r="I1069" s="204" t="s">
        <v>1497</v>
      </c>
      <c r="J1069" s="204">
        <v>8.31</v>
      </c>
      <c r="K1069" s="203" t="s">
        <v>490</v>
      </c>
    </row>
    <row r="1070" spans="1:11">
      <c r="A1070" s="203">
        <v>36</v>
      </c>
      <c r="B1070" s="203" t="s">
        <v>396</v>
      </c>
      <c r="C1070" s="203" t="s">
        <v>1625</v>
      </c>
      <c r="D1070" s="204">
        <v>4.3</v>
      </c>
      <c r="E1070" s="203" t="s">
        <v>489</v>
      </c>
      <c r="F1070" s="203" t="s">
        <v>1754</v>
      </c>
      <c r="G1070" s="203" t="s">
        <v>488</v>
      </c>
      <c r="H1070" s="204" t="s">
        <v>1497</v>
      </c>
      <c r="I1070" s="204" t="s">
        <v>1497</v>
      </c>
      <c r="J1070" s="204">
        <v>4.71</v>
      </c>
      <c r="K1070" s="203" t="s">
        <v>490</v>
      </c>
    </row>
    <row r="1071" spans="1:11">
      <c r="A1071" s="203">
        <v>36</v>
      </c>
      <c r="B1071" s="203" t="s">
        <v>397</v>
      </c>
      <c r="C1071" s="203" t="s">
        <v>1625</v>
      </c>
      <c r="D1071" s="204">
        <v>3.52</v>
      </c>
      <c r="E1071" s="203" t="s">
        <v>489</v>
      </c>
      <c r="F1071" s="203" t="s">
        <v>1754</v>
      </c>
      <c r="G1071" s="203" t="s">
        <v>488</v>
      </c>
      <c r="H1071" s="204" t="s">
        <v>1497</v>
      </c>
      <c r="I1071" s="204" t="s">
        <v>1497</v>
      </c>
      <c r="J1071" s="204">
        <v>10.67</v>
      </c>
      <c r="K1071" s="203" t="s">
        <v>490</v>
      </c>
    </row>
    <row r="1072" spans="1:11">
      <c r="A1072" s="203">
        <v>36</v>
      </c>
      <c r="B1072" s="203" t="s">
        <v>398</v>
      </c>
      <c r="C1072" s="203" t="s">
        <v>1625</v>
      </c>
      <c r="D1072" s="204">
        <v>5.1100000000000003</v>
      </c>
      <c r="E1072" s="203" t="s">
        <v>489</v>
      </c>
      <c r="F1072" s="203" t="s">
        <v>1754</v>
      </c>
      <c r="G1072" s="203" t="s">
        <v>488</v>
      </c>
      <c r="H1072" s="204" t="s">
        <v>1497</v>
      </c>
      <c r="I1072" s="204" t="s">
        <v>1497</v>
      </c>
      <c r="J1072" s="204">
        <v>13.49</v>
      </c>
      <c r="K1072" s="203" t="s">
        <v>490</v>
      </c>
    </row>
    <row r="1073" spans="1:11">
      <c r="A1073" s="203">
        <v>36</v>
      </c>
      <c r="B1073" s="203" t="s">
        <v>399</v>
      </c>
      <c r="C1073" s="203" t="s">
        <v>1625</v>
      </c>
      <c r="D1073" s="204">
        <v>1.88</v>
      </c>
      <c r="E1073" s="203" t="s">
        <v>489</v>
      </c>
      <c r="F1073" s="203" t="s">
        <v>1754</v>
      </c>
      <c r="G1073" s="203" t="s">
        <v>488</v>
      </c>
      <c r="H1073" s="204" t="s">
        <v>1497</v>
      </c>
      <c r="I1073" s="204" t="s">
        <v>1497</v>
      </c>
      <c r="J1073" s="204">
        <v>5.84</v>
      </c>
      <c r="K1073" s="203" t="s">
        <v>490</v>
      </c>
    </row>
    <row r="1074" spans="1:11">
      <c r="A1074" s="203">
        <v>36</v>
      </c>
      <c r="B1074" s="203" t="s">
        <v>400</v>
      </c>
      <c r="C1074" s="203" t="s">
        <v>1625</v>
      </c>
      <c r="D1074" s="204">
        <v>11.44</v>
      </c>
      <c r="E1074" s="203" t="s">
        <v>489</v>
      </c>
      <c r="F1074" s="203" t="s">
        <v>1754</v>
      </c>
      <c r="G1074" s="203" t="s">
        <v>488</v>
      </c>
      <c r="H1074" s="204" t="s">
        <v>1497</v>
      </c>
      <c r="I1074" s="204" t="s">
        <v>1497</v>
      </c>
      <c r="J1074" s="204">
        <v>27.77</v>
      </c>
      <c r="K1074" s="203" t="s">
        <v>490</v>
      </c>
    </row>
    <row r="1075" spans="1:11">
      <c r="A1075" s="203">
        <v>36</v>
      </c>
      <c r="B1075" s="203" t="s">
        <v>401</v>
      </c>
      <c r="C1075" s="203" t="s">
        <v>1625</v>
      </c>
      <c r="D1075" s="204">
        <v>5.41</v>
      </c>
      <c r="E1075" s="203" t="s">
        <v>489</v>
      </c>
      <c r="F1075" s="203" t="s">
        <v>1754</v>
      </c>
      <c r="G1075" s="203" t="s">
        <v>488</v>
      </c>
      <c r="H1075" s="204" t="s">
        <v>1497</v>
      </c>
      <c r="I1075" s="204" t="s">
        <v>1497</v>
      </c>
      <c r="J1075" s="204">
        <v>21.39</v>
      </c>
      <c r="K1075" s="203" t="s">
        <v>490</v>
      </c>
    </row>
    <row r="1076" spans="1:11">
      <c r="A1076" s="203">
        <v>36</v>
      </c>
      <c r="B1076" s="203" t="s">
        <v>402</v>
      </c>
      <c r="C1076" s="203" t="s">
        <v>1625</v>
      </c>
      <c r="D1076" s="204">
        <v>3.25</v>
      </c>
      <c r="E1076" s="203" t="s">
        <v>489</v>
      </c>
      <c r="F1076" s="203" t="s">
        <v>1754</v>
      </c>
      <c r="G1076" s="203" t="s">
        <v>488</v>
      </c>
      <c r="H1076" s="204" t="s">
        <v>1497</v>
      </c>
      <c r="I1076" s="204" t="s">
        <v>1497</v>
      </c>
      <c r="J1076" s="204">
        <v>16.670000000000002</v>
      </c>
      <c r="K1076" s="203" t="s">
        <v>490</v>
      </c>
    </row>
    <row r="1077" spans="1:11">
      <c r="A1077" s="203">
        <v>36</v>
      </c>
      <c r="B1077" s="203" t="s">
        <v>403</v>
      </c>
      <c r="C1077" s="203" t="s">
        <v>1625</v>
      </c>
      <c r="D1077" s="204">
        <v>6.04</v>
      </c>
      <c r="E1077" s="203" t="s">
        <v>489</v>
      </c>
      <c r="F1077" s="203" t="s">
        <v>1754</v>
      </c>
      <c r="G1077" s="203" t="s">
        <v>488</v>
      </c>
      <c r="H1077" s="204" t="s">
        <v>1497</v>
      </c>
      <c r="I1077" s="204" t="s">
        <v>1497</v>
      </c>
      <c r="J1077" s="204">
        <v>11.46</v>
      </c>
      <c r="K1077" s="203" t="s">
        <v>490</v>
      </c>
    </row>
    <row r="1078" spans="1:11">
      <c r="A1078" s="203">
        <v>36</v>
      </c>
      <c r="B1078" s="203" t="s">
        <v>404</v>
      </c>
      <c r="C1078" s="203" t="s">
        <v>1625</v>
      </c>
      <c r="D1078" s="204">
        <v>3.45</v>
      </c>
      <c r="E1078" s="203" t="s">
        <v>489</v>
      </c>
      <c r="F1078" s="203" t="s">
        <v>1754</v>
      </c>
      <c r="G1078" s="203" t="s">
        <v>488</v>
      </c>
      <c r="H1078" s="204" t="s">
        <v>1497</v>
      </c>
      <c r="I1078" s="204" t="s">
        <v>1497</v>
      </c>
      <c r="J1078" s="204">
        <v>2.46</v>
      </c>
      <c r="K1078" s="203" t="s">
        <v>490</v>
      </c>
    </row>
    <row r="1079" spans="1:11">
      <c r="A1079" s="203">
        <v>36</v>
      </c>
      <c r="B1079" s="203" t="s">
        <v>405</v>
      </c>
      <c r="C1079" s="203" t="s">
        <v>1625</v>
      </c>
      <c r="D1079" s="204">
        <v>6.26</v>
      </c>
      <c r="E1079" s="203" t="s">
        <v>489</v>
      </c>
      <c r="F1079" s="203" t="s">
        <v>1754</v>
      </c>
      <c r="G1079" s="203" t="s">
        <v>488</v>
      </c>
      <c r="H1079" s="204" t="s">
        <v>1497</v>
      </c>
      <c r="I1079" s="204" t="s">
        <v>1497</v>
      </c>
      <c r="J1079" s="204">
        <v>11.6</v>
      </c>
      <c r="K1079" s="203" t="s">
        <v>490</v>
      </c>
    </row>
    <row r="1080" spans="1:11">
      <c r="A1080" s="203">
        <v>37</v>
      </c>
      <c r="B1080" s="203" t="s">
        <v>384</v>
      </c>
      <c r="C1080" s="203" t="s">
        <v>1627</v>
      </c>
      <c r="D1080" s="204">
        <v>1.5</v>
      </c>
      <c r="E1080" s="203" t="s">
        <v>472</v>
      </c>
      <c r="F1080" s="203" t="s">
        <v>1754</v>
      </c>
      <c r="G1080" s="203" t="s">
        <v>473</v>
      </c>
      <c r="H1080" s="204" t="s">
        <v>1497</v>
      </c>
      <c r="I1080" s="204" t="s">
        <v>1497</v>
      </c>
      <c r="J1080" s="204">
        <v>1.4</v>
      </c>
      <c r="K1080" s="203" t="s">
        <v>500</v>
      </c>
    </row>
    <row r="1081" spans="1:11">
      <c r="A1081" s="203">
        <v>37</v>
      </c>
      <c r="B1081" s="203" t="s">
        <v>385</v>
      </c>
      <c r="C1081" s="203" t="s">
        <v>1627</v>
      </c>
      <c r="D1081" s="204">
        <v>0.8</v>
      </c>
      <c r="E1081" s="203" t="s">
        <v>472</v>
      </c>
      <c r="F1081" s="203" t="s">
        <v>1754</v>
      </c>
      <c r="G1081" s="203" t="s">
        <v>473</v>
      </c>
      <c r="H1081" s="204" t="s">
        <v>1497</v>
      </c>
      <c r="I1081" s="204" t="s">
        <v>1497</v>
      </c>
      <c r="J1081" s="204">
        <v>0</v>
      </c>
      <c r="K1081" s="203" t="s">
        <v>500</v>
      </c>
    </row>
    <row r="1082" spans="1:11">
      <c r="A1082" s="203">
        <v>37</v>
      </c>
      <c r="B1082" s="203" t="s">
        <v>386</v>
      </c>
      <c r="C1082" s="203" t="s">
        <v>1627</v>
      </c>
      <c r="D1082" s="204">
        <v>19.8</v>
      </c>
      <c r="E1082" s="203" t="s">
        <v>472</v>
      </c>
      <c r="F1082" s="203" t="s">
        <v>1754</v>
      </c>
      <c r="G1082" s="203" t="s">
        <v>473</v>
      </c>
      <c r="H1082" s="204" t="s">
        <v>1497</v>
      </c>
      <c r="I1082" s="204" t="s">
        <v>1497</v>
      </c>
      <c r="J1082" s="204">
        <v>12.1</v>
      </c>
      <c r="K1082" s="203" t="s">
        <v>500</v>
      </c>
    </row>
    <row r="1083" spans="1:11">
      <c r="A1083" s="203">
        <v>37</v>
      </c>
      <c r="B1083" s="203" t="s">
        <v>387</v>
      </c>
      <c r="C1083" s="203" t="s">
        <v>1627</v>
      </c>
      <c r="D1083" s="204">
        <v>45.8</v>
      </c>
      <c r="E1083" s="203" t="s">
        <v>472</v>
      </c>
      <c r="F1083" s="203" t="s">
        <v>1754</v>
      </c>
      <c r="G1083" s="203" t="s">
        <v>473</v>
      </c>
      <c r="H1083" s="204" t="s">
        <v>1497</v>
      </c>
      <c r="I1083" s="204" t="s">
        <v>1497</v>
      </c>
      <c r="J1083" s="204">
        <v>38.200000000000003</v>
      </c>
      <c r="K1083" s="203" t="s">
        <v>500</v>
      </c>
    </row>
    <row r="1084" spans="1:11">
      <c r="A1084" s="203">
        <v>37</v>
      </c>
      <c r="B1084" s="203" t="s">
        <v>388</v>
      </c>
      <c r="C1084" s="203" t="s">
        <v>1627</v>
      </c>
      <c r="D1084" s="204">
        <v>21.4</v>
      </c>
      <c r="E1084" s="203" t="s">
        <v>472</v>
      </c>
      <c r="F1084" s="203" t="s">
        <v>1754</v>
      </c>
      <c r="G1084" s="203" t="s">
        <v>473</v>
      </c>
      <c r="H1084" s="204" t="s">
        <v>1497</v>
      </c>
      <c r="I1084" s="204" t="s">
        <v>1497</v>
      </c>
      <c r="J1084" s="204">
        <v>21.1</v>
      </c>
      <c r="K1084" s="203" t="s">
        <v>500</v>
      </c>
    </row>
    <row r="1085" spans="1:11">
      <c r="A1085" s="203">
        <v>37</v>
      </c>
      <c r="B1085" s="203" t="s">
        <v>389</v>
      </c>
      <c r="C1085" s="203" t="s">
        <v>1627</v>
      </c>
      <c r="D1085" s="204">
        <v>4.9000000000000004</v>
      </c>
      <c r="E1085" s="203" t="s">
        <v>472</v>
      </c>
      <c r="F1085" s="203" t="s">
        <v>1754</v>
      </c>
      <c r="G1085" s="203" t="s">
        <v>473</v>
      </c>
      <c r="H1085" s="204" t="s">
        <v>1497</v>
      </c>
      <c r="I1085" s="204" t="s">
        <v>1497</v>
      </c>
      <c r="J1085" s="204">
        <v>4.7</v>
      </c>
      <c r="K1085" s="203" t="s">
        <v>500</v>
      </c>
    </row>
    <row r="1086" spans="1:11">
      <c r="A1086" s="203">
        <v>37</v>
      </c>
      <c r="B1086" s="203" t="s">
        <v>390</v>
      </c>
      <c r="C1086" s="203" t="s">
        <v>1627</v>
      </c>
      <c r="D1086" s="204">
        <v>1.3</v>
      </c>
      <c r="E1086" s="203" t="s">
        <v>472</v>
      </c>
      <c r="F1086" s="203" t="s">
        <v>1754</v>
      </c>
      <c r="G1086" s="203" t="s">
        <v>473</v>
      </c>
      <c r="H1086" s="204" t="s">
        <v>1497</v>
      </c>
      <c r="I1086" s="204" t="s">
        <v>1497</v>
      </c>
      <c r="J1086" s="204">
        <v>0</v>
      </c>
      <c r="K1086" s="203" t="s">
        <v>500</v>
      </c>
    </row>
    <row r="1087" spans="1:11">
      <c r="A1087" s="203">
        <v>37</v>
      </c>
      <c r="B1087" s="203" t="s">
        <v>391</v>
      </c>
      <c r="C1087" s="203" t="s">
        <v>1627</v>
      </c>
      <c r="D1087" s="204">
        <v>0</v>
      </c>
      <c r="E1087" s="203" t="s">
        <v>472</v>
      </c>
      <c r="F1087" s="203" t="s">
        <v>1754</v>
      </c>
      <c r="G1087" s="203" t="s">
        <v>473</v>
      </c>
      <c r="H1087" s="204" t="s">
        <v>1497</v>
      </c>
      <c r="I1087" s="204" t="s">
        <v>1497</v>
      </c>
      <c r="J1087" s="204">
        <v>0</v>
      </c>
      <c r="K1087" s="203" t="s">
        <v>500</v>
      </c>
    </row>
    <row r="1088" spans="1:11">
      <c r="A1088" s="203">
        <v>37</v>
      </c>
      <c r="B1088" s="203" t="s">
        <v>392</v>
      </c>
      <c r="C1088" s="203" t="s">
        <v>1627</v>
      </c>
      <c r="D1088" s="204">
        <v>5.9</v>
      </c>
      <c r="E1088" s="203" t="s">
        <v>472</v>
      </c>
      <c r="F1088" s="203" t="s">
        <v>1754</v>
      </c>
      <c r="G1088" s="203" t="s">
        <v>473</v>
      </c>
      <c r="H1088" s="204" t="s">
        <v>1497</v>
      </c>
      <c r="I1088" s="204" t="s">
        <v>1497</v>
      </c>
      <c r="J1088" s="204">
        <v>1</v>
      </c>
      <c r="K1088" s="203" t="s">
        <v>500</v>
      </c>
    </row>
    <row r="1089" spans="1:11">
      <c r="A1089" s="203">
        <v>37</v>
      </c>
      <c r="B1089" s="203" t="s">
        <v>393</v>
      </c>
      <c r="C1089" s="203" t="s">
        <v>1627</v>
      </c>
      <c r="D1089" s="204">
        <v>13.7</v>
      </c>
      <c r="E1089" s="203" t="s">
        <v>472</v>
      </c>
      <c r="F1089" s="203" t="s">
        <v>1754</v>
      </c>
      <c r="G1089" s="203" t="s">
        <v>473</v>
      </c>
      <c r="H1089" s="204" t="s">
        <v>1497</v>
      </c>
      <c r="I1089" s="204" t="s">
        <v>1497</v>
      </c>
      <c r="J1089" s="204">
        <v>16</v>
      </c>
      <c r="K1089" s="203" t="s">
        <v>500</v>
      </c>
    </row>
    <row r="1090" spans="1:11">
      <c r="A1090" s="203">
        <v>37</v>
      </c>
      <c r="B1090" s="203" t="s">
        <v>394</v>
      </c>
      <c r="C1090" s="203" t="s">
        <v>1627</v>
      </c>
      <c r="D1090" s="204">
        <v>3.5</v>
      </c>
      <c r="E1090" s="203" t="s">
        <v>472</v>
      </c>
      <c r="F1090" s="203" t="s">
        <v>1754</v>
      </c>
      <c r="G1090" s="203" t="s">
        <v>473</v>
      </c>
      <c r="H1090" s="204" t="s">
        <v>1497</v>
      </c>
      <c r="I1090" s="204" t="s">
        <v>1497</v>
      </c>
      <c r="J1090" s="204">
        <v>0.4</v>
      </c>
      <c r="K1090" s="203" t="s">
        <v>500</v>
      </c>
    </row>
    <row r="1091" spans="1:11">
      <c r="A1091" s="203">
        <v>37</v>
      </c>
      <c r="B1091" s="203" t="s">
        <v>395</v>
      </c>
      <c r="C1091" s="203" t="s">
        <v>1627</v>
      </c>
      <c r="D1091" s="204">
        <v>15.1</v>
      </c>
      <c r="E1091" s="203" t="s">
        <v>472</v>
      </c>
      <c r="F1091" s="203" t="s">
        <v>1754</v>
      </c>
      <c r="G1091" s="203" t="s">
        <v>473</v>
      </c>
      <c r="H1091" s="204" t="s">
        <v>1497</v>
      </c>
      <c r="I1091" s="204" t="s">
        <v>1497</v>
      </c>
      <c r="J1091" s="204">
        <v>9.4</v>
      </c>
      <c r="K1091" s="203" t="s">
        <v>500</v>
      </c>
    </row>
    <row r="1092" spans="1:11">
      <c r="A1092" s="203">
        <v>37</v>
      </c>
      <c r="B1092" s="203" t="s">
        <v>396</v>
      </c>
      <c r="C1092" s="203" t="s">
        <v>1627</v>
      </c>
      <c r="D1092" s="204">
        <v>16.899999999999999</v>
      </c>
      <c r="E1092" s="203" t="s">
        <v>472</v>
      </c>
      <c r="F1092" s="203" t="s">
        <v>1754</v>
      </c>
      <c r="G1092" s="203" t="s">
        <v>473</v>
      </c>
      <c r="H1092" s="204" t="s">
        <v>1497</v>
      </c>
      <c r="I1092" s="204" t="s">
        <v>1497</v>
      </c>
      <c r="J1092" s="204">
        <v>10.5</v>
      </c>
      <c r="K1092" s="203" t="s">
        <v>500</v>
      </c>
    </row>
    <row r="1093" spans="1:11">
      <c r="A1093" s="203">
        <v>37</v>
      </c>
      <c r="B1093" s="203" t="s">
        <v>397</v>
      </c>
      <c r="C1093" s="203" t="s">
        <v>1627</v>
      </c>
      <c r="D1093" s="204">
        <v>11.7</v>
      </c>
      <c r="E1093" s="203" t="s">
        <v>472</v>
      </c>
      <c r="F1093" s="203" t="s">
        <v>1754</v>
      </c>
      <c r="G1093" s="203" t="s">
        <v>473</v>
      </c>
      <c r="H1093" s="204" t="s">
        <v>1497</v>
      </c>
      <c r="I1093" s="204" t="s">
        <v>1497</v>
      </c>
      <c r="J1093" s="204">
        <v>0</v>
      </c>
      <c r="K1093" s="203" t="s">
        <v>500</v>
      </c>
    </row>
    <row r="1094" spans="1:11">
      <c r="A1094" s="203">
        <v>37</v>
      </c>
      <c r="B1094" s="203" t="s">
        <v>398</v>
      </c>
      <c r="C1094" s="203" t="s">
        <v>1627</v>
      </c>
      <c r="D1094" s="204">
        <v>6.4</v>
      </c>
      <c r="E1094" s="203" t="s">
        <v>472</v>
      </c>
      <c r="F1094" s="203" t="s">
        <v>1754</v>
      </c>
      <c r="G1094" s="203" t="s">
        <v>473</v>
      </c>
      <c r="H1094" s="204" t="s">
        <v>1497</v>
      </c>
      <c r="I1094" s="204" t="s">
        <v>1497</v>
      </c>
      <c r="J1094" s="204">
        <v>7.2</v>
      </c>
      <c r="K1094" s="203" t="s">
        <v>500</v>
      </c>
    </row>
    <row r="1095" spans="1:11">
      <c r="A1095" s="203">
        <v>37</v>
      </c>
      <c r="B1095" s="203" t="s">
        <v>399</v>
      </c>
      <c r="C1095" s="203" t="s">
        <v>1627</v>
      </c>
      <c r="D1095" s="204">
        <v>0.5</v>
      </c>
      <c r="E1095" s="203" t="s">
        <v>472</v>
      </c>
      <c r="F1095" s="203" t="s">
        <v>1754</v>
      </c>
      <c r="G1095" s="203" t="s">
        <v>473</v>
      </c>
      <c r="H1095" s="204" t="s">
        <v>1497</v>
      </c>
      <c r="I1095" s="204" t="s">
        <v>1497</v>
      </c>
      <c r="J1095" s="204">
        <v>0</v>
      </c>
      <c r="K1095" s="203" t="s">
        <v>500</v>
      </c>
    </row>
    <row r="1096" spans="1:11">
      <c r="A1096" s="203">
        <v>37</v>
      </c>
      <c r="B1096" s="203" t="s">
        <v>400</v>
      </c>
      <c r="C1096" s="203" t="s">
        <v>1627</v>
      </c>
      <c r="D1096" s="204">
        <v>33.9</v>
      </c>
      <c r="E1096" s="203" t="s">
        <v>472</v>
      </c>
      <c r="F1096" s="203" t="s">
        <v>1754</v>
      </c>
      <c r="G1096" s="203" t="s">
        <v>473</v>
      </c>
      <c r="H1096" s="204" t="s">
        <v>1497</v>
      </c>
      <c r="I1096" s="204" t="s">
        <v>1497</v>
      </c>
      <c r="J1096" s="204">
        <v>25.8</v>
      </c>
      <c r="K1096" s="203" t="s">
        <v>500</v>
      </c>
    </row>
    <row r="1097" spans="1:11">
      <c r="A1097" s="203">
        <v>37</v>
      </c>
      <c r="B1097" s="203" t="s">
        <v>401</v>
      </c>
      <c r="C1097" s="203" t="s">
        <v>1627</v>
      </c>
      <c r="D1097" s="204">
        <v>52</v>
      </c>
      <c r="E1097" s="203" t="s">
        <v>472</v>
      </c>
      <c r="F1097" s="203" t="s">
        <v>1754</v>
      </c>
      <c r="G1097" s="203" t="s">
        <v>473</v>
      </c>
      <c r="H1097" s="204" t="s">
        <v>1497</v>
      </c>
      <c r="I1097" s="204" t="s">
        <v>1497</v>
      </c>
      <c r="J1097" s="204">
        <v>49</v>
      </c>
      <c r="K1097" s="203" t="s">
        <v>500</v>
      </c>
    </row>
    <row r="1098" spans="1:11">
      <c r="A1098" s="203">
        <v>37</v>
      </c>
      <c r="B1098" s="203" t="s">
        <v>402</v>
      </c>
      <c r="C1098" s="203" t="s">
        <v>1627</v>
      </c>
      <c r="D1098" s="204">
        <v>0</v>
      </c>
      <c r="E1098" s="203" t="s">
        <v>472</v>
      </c>
      <c r="F1098" s="203" t="s">
        <v>1754</v>
      </c>
      <c r="G1098" s="203" t="s">
        <v>473</v>
      </c>
      <c r="H1098" s="204" t="s">
        <v>1497</v>
      </c>
      <c r="I1098" s="204" t="s">
        <v>1497</v>
      </c>
      <c r="J1098" s="204">
        <v>0</v>
      </c>
      <c r="K1098" s="203" t="s">
        <v>500</v>
      </c>
    </row>
    <row r="1099" spans="1:11">
      <c r="A1099" s="203">
        <v>37</v>
      </c>
      <c r="B1099" s="203" t="s">
        <v>403</v>
      </c>
      <c r="C1099" s="203" t="s">
        <v>1627</v>
      </c>
      <c r="D1099" s="204">
        <v>1.2</v>
      </c>
      <c r="E1099" s="203" t="s">
        <v>472</v>
      </c>
      <c r="F1099" s="203" t="s">
        <v>1754</v>
      </c>
      <c r="G1099" s="203" t="s">
        <v>473</v>
      </c>
      <c r="H1099" s="204" t="s">
        <v>1497</v>
      </c>
      <c r="I1099" s="204" t="s">
        <v>1497</v>
      </c>
      <c r="J1099" s="204">
        <v>1.6</v>
      </c>
      <c r="K1099" s="203" t="s">
        <v>500</v>
      </c>
    </row>
    <row r="1100" spans="1:11">
      <c r="A1100" s="203">
        <v>37</v>
      </c>
      <c r="B1100" s="203" t="s">
        <v>404</v>
      </c>
      <c r="C1100" s="203" t="s">
        <v>1627</v>
      </c>
      <c r="D1100" s="204">
        <v>18.899999999999999</v>
      </c>
      <c r="E1100" s="203" t="s">
        <v>472</v>
      </c>
      <c r="F1100" s="203" t="s">
        <v>1754</v>
      </c>
      <c r="G1100" s="203" t="s">
        <v>473</v>
      </c>
      <c r="H1100" s="204" t="s">
        <v>1497</v>
      </c>
      <c r="I1100" s="204" t="s">
        <v>1497</v>
      </c>
      <c r="J1100" s="204">
        <v>21.8</v>
      </c>
      <c r="K1100" s="203" t="s">
        <v>500</v>
      </c>
    </row>
    <row r="1101" spans="1:11">
      <c r="A1101" s="203">
        <v>37</v>
      </c>
      <c r="B1101" s="203" t="s">
        <v>405</v>
      </c>
      <c r="C1101" s="203" t="s">
        <v>1627</v>
      </c>
      <c r="D1101" s="204">
        <v>13.8</v>
      </c>
      <c r="E1101" s="203" t="s">
        <v>472</v>
      </c>
      <c r="F1101" s="203" t="s">
        <v>1754</v>
      </c>
      <c r="G1101" s="203" t="s">
        <v>473</v>
      </c>
      <c r="H1101" s="204" t="s">
        <v>1497</v>
      </c>
      <c r="I1101" s="204" t="s">
        <v>1497</v>
      </c>
      <c r="J1101" s="204">
        <v>11.9</v>
      </c>
      <c r="K1101" s="203" t="s">
        <v>500</v>
      </c>
    </row>
    <row r="1102" spans="1:11">
      <c r="A1102" s="203">
        <v>39</v>
      </c>
      <c r="B1102" s="203" t="s">
        <v>384</v>
      </c>
      <c r="C1102" s="203" t="s">
        <v>1629</v>
      </c>
      <c r="D1102" s="204">
        <v>96.238849999999999</v>
      </c>
      <c r="E1102" s="203" t="s">
        <v>507</v>
      </c>
      <c r="F1102" s="203" t="s">
        <v>1754</v>
      </c>
      <c r="G1102" s="203" t="s">
        <v>508</v>
      </c>
      <c r="H1102" s="204">
        <v>92.073220000000006</v>
      </c>
      <c r="I1102" s="204">
        <v>96.861900000000006</v>
      </c>
      <c r="J1102" s="204" t="s">
        <v>1497</v>
      </c>
      <c r="K1102" s="203" t="s">
        <v>1497</v>
      </c>
    </row>
    <row r="1103" spans="1:11">
      <c r="A1103" s="203">
        <v>39</v>
      </c>
      <c r="B1103" s="203" t="s">
        <v>385</v>
      </c>
      <c r="C1103" s="203" t="s">
        <v>1629</v>
      </c>
      <c r="D1103" s="204">
        <v>94.466729999999998</v>
      </c>
      <c r="E1103" s="203" t="s">
        <v>507</v>
      </c>
      <c r="F1103" s="203" t="s">
        <v>1754</v>
      </c>
      <c r="G1103" s="203" t="s">
        <v>508</v>
      </c>
      <c r="H1103" s="204">
        <v>83.011279999999999</v>
      </c>
      <c r="I1103" s="204">
        <v>96.151929999999993</v>
      </c>
      <c r="J1103" s="204" t="s">
        <v>1497</v>
      </c>
      <c r="K1103" s="203" t="s">
        <v>1497</v>
      </c>
    </row>
    <row r="1104" spans="1:11">
      <c r="A1104" s="203">
        <v>39</v>
      </c>
      <c r="B1104" s="203" t="s">
        <v>386</v>
      </c>
      <c r="C1104" s="203" t="s">
        <v>1629</v>
      </c>
      <c r="D1104" s="204">
        <v>97.924260000000004</v>
      </c>
      <c r="E1104" s="203" t="s">
        <v>507</v>
      </c>
      <c r="F1104" s="203" t="s">
        <v>1754</v>
      </c>
      <c r="G1104" s="203" t="s">
        <v>508</v>
      </c>
      <c r="H1104" s="204">
        <v>87.198049999999995</v>
      </c>
      <c r="I1104" s="204">
        <v>98.793970000000002</v>
      </c>
      <c r="J1104" s="204" t="s">
        <v>1497</v>
      </c>
      <c r="K1104" s="203" t="s">
        <v>1497</v>
      </c>
    </row>
    <row r="1105" spans="1:11">
      <c r="A1105" s="203">
        <v>39</v>
      </c>
      <c r="B1105" s="203" t="s">
        <v>387</v>
      </c>
      <c r="C1105" s="203" t="s">
        <v>1629</v>
      </c>
      <c r="D1105" s="204">
        <v>98.887270000000001</v>
      </c>
      <c r="E1105" s="203" t="s">
        <v>507</v>
      </c>
      <c r="F1105" s="203" t="s">
        <v>1754</v>
      </c>
      <c r="G1105" s="203" t="s">
        <v>508</v>
      </c>
      <c r="H1105" s="204">
        <v>91.249790000000004</v>
      </c>
      <c r="I1105" s="204">
        <v>99.379339999999999</v>
      </c>
      <c r="J1105" s="204" t="s">
        <v>1497</v>
      </c>
      <c r="K1105" s="203" t="s">
        <v>1497</v>
      </c>
    </row>
    <row r="1106" spans="1:11">
      <c r="A1106" s="203">
        <v>39</v>
      </c>
      <c r="B1106" s="203" t="s">
        <v>388</v>
      </c>
      <c r="C1106" s="203" t="s">
        <v>1629</v>
      </c>
      <c r="D1106" s="204">
        <v>96.918099999999995</v>
      </c>
      <c r="E1106" s="203" t="s">
        <v>507</v>
      </c>
      <c r="F1106" s="203" t="s">
        <v>1754</v>
      </c>
      <c r="G1106" s="203" t="s">
        <v>508</v>
      </c>
      <c r="H1106" s="204">
        <v>87.11703</v>
      </c>
      <c r="I1106" s="204">
        <v>98.085620000000006</v>
      </c>
      <c r="J1106" s="204" t="s">
        <v>1497</v>
      </c>
      <c r="K1106" s="203" t="s">
        <v>1497</v>
      </c>
    </row>
    <row r="1107" spans="1:11">
      <c r="A1107" s="203">
        <v>39</v>
      </c>
      <c r="B1107" s="203" t="s">
        <v>389</v>
      </c>
      <c r="C1107" s="203" t="s">
        <v>1629</v>
      </c>
      <c r="D1107" s="204">
        <v>96.383899999999997</v>
      </c>
      <c r="E1107" s="203" t="s">
        <v>507</v>
      </c>
      <c r="F1107" s="203" t="s">
        <v>1754</v>
      </c>
      <c r="G1107" s="203" t="s">
        <v>508</v>
      </c>
      <c r="H1107" s="204">
        <v>83.58117</v>
      </c>
      <c r="I1107" s="204">
        <v>97.695480000000003</v>
      </c>
      <c r="J1107" s="204" t="s">
        <v>1497</v>
      </c>
      <c r="K1107" s="203" t="s">
        <v>1497</v>
      </c>
    </row>
    <row r="1108" spans="1:11">
      <c r="A1108" s="203">
        <v>39</v>
      </c>
      <c r="B1108" s="203" t="s">
        <v>390</v>
      </c>
      <c r="C1108" s="203" t="s">
        <v>1629</v>
      </c>
      <c r="D1108" s="204">
        <v>96.665040000000005</v>
      </c>
      <c r="E1108" s="203" t="s">
        <v>507</v>
      </c>
      <c r="F1108" s="203" t="s">
        <v>1754</v>
      </c>
      <c r="G1108" s="203" t="s">
        <v>508</v>
      </c>
      <c r="H1108" s="204">
        <v>85.731589999999997</v>
      </c>
      <c r="I1108" s="204">
        <v>97.641400000000004</v>
      </c>
      <c r="J1108" s="204" t="s">
        <v>1497</v>
      </c>
      <c r="K1108" s="203" t="s">
        <v>1497</v>
      </c>
    </row>
    <row r="1109" spans="1:11">
      <c r="A1109" s="203">
        <v>39</v>
      </c>
      <c r="B1109" s="203" t="s">
        <v>391</v>
      </c>
      <c r="C1109" s="203" t="s">
        <v>1629</v>
      </c>
      <c r="D1109" s="204">
        <v>97.501869999999997</v>
      </c>
      <c r="E1109" s="203" t="s">
        <v>507</v>
      </c>
      <c r="F1109" s="203" t="s">
        <v>1754</v>
      </c>
      <c r="G1109" s="203" t="s">
        <v>508</v>
      </c>
      <c r="H1109" s="204">
        <v>61.995010000000001</v>
      </c>
      <c r="I1109" s="204">
        <v>99.068299999999994</v>
      </c>
      <c r="J1109" s="204" t="s">
        <v>1497</v>
      </c>
      <c r="K1109" s="203" t="s">
        <v>1497</v>
      </c>
    </row>
    <row r="1110" spans="1:11">
      <c r="A1110" s="203">
        <v>39</v>
      </c>
      <c r="B1110" s="203" t="s">
        <v>392</v>
      </c>
      <c r="C1110" s="203" t="s">
        <v>1629</v>
      </c>
      <c r="D1110" s="204">
        <v>97.33184</v>
      </c>
      <c r="E1110" s="203" t="s">
        <v>507</v>
      </c>
      <c r="F1110" s="203" t="s">
        <v>1754</v>
      </c>
      <c r="G1110" s="203" t="s">
        <v>508</v>
      </c>
      <c r="H1110" s="204">
        <v>83.718010000000007</v>
      </c>
      <c r="I1110" s="204">
        <v>98.563100000000006</v>
      </c>
      <c r="J1110" s="204" t="s">
        <v>1497</v>
      </c>
      <c r="K1110" s="203" t="s">
        <v>1497</v>
      </c>
    </row>
    <row r="1111" spans="1:11">
      <c r="A1111" s="203">
        <v>39</v>
      </c>
      <c r="B1111" s="203" t="s">
        <v>393</v>
      </c>
      <c r="C1111" s="203" t="s">
        <v>1629</v>
      </c>
      <c r="D1111" s="204">
        <v>95.361429999999999</v>
      </c>
      <c r="E1111" s="203" t="s">
        <v>507</v>
      </c>
      <c r="F1111" s="203" t="s">
        <v>1754</v>
      </c>
      <c r="G1111" s="203" t="s">
        <v>508</v>
      </c>
      <c r="H1111" s="204">
        <v>90.457669999999993</v>
      </c>
      <c r="I1111" s="204">
        <v>96.743160000000003</v>
      </c>
      <c r="J1111" s="204" t="s">
        <v>1497</v>
      </c>
      <c r="K1111" s="203" t="s">
        <v>1497</v>
      </c>
    </row>
    <row r="1112" spans="1:11">
      <c r="A1112" s="203">
        <v>39</v>
      </c>
      <c r="B1112" s="203" t="s">
        <v>394</v>
      </c>
      <c r="C1112" s="203" t="s">
        <v>1629</v>
      </c>
      <c r="D1112" s="204">
        <v>98.00976</v>
      </c>
      <c r="E1112" s="203" t="s">
        <v>507</v>
      </c>
      <c r="F1112" s="203" t="s">
        <v>1754</v>
      </c>
      <c r="G1112" s="203" t="s">
        <v>508</v>
      </c>
      <c r="H1112" s="204">
        <v>86.7149</v>
      </c>
      <c r="I1112" s="204">
        <v>98.807969999999997</v>
      </c>
      <c r="J1112" s="204" t="s">
        <v>1497</v>
      </c>
      <c r="K1112" s="203" t="s">
        <v>1497</v>
      </c>
    </row>
    <row r="1113" spans="1:11">
      <c r="A1113" s="203">
        <v>39</v>
      </c>
      <c r="B1113" s="203" t="s">
        <v>395</v>
      </c>
      <c r="C1113" s="203" t="s">
        <v>1629</v>
      </c>
      <c r="D1113" s="204">
        <v>95.864149999999995</v>
      </c>
      <c r="E1113" s="203" t="s">
        <v>507</v>
      </c>
      <c r="F1113" s="203" t="s">
        <v>1754</v>
      </c>
      <c r="G1113" s="203" t="s">
        <v>508</v>
      </c>
      <c r="H1113" s="204">
        <v>91.922520000000006</v>
      </c>
      <c r="I1113" s="204">
        <v>97.003069999999994</v>
      </c>
      <c r="J1113" s="204" t="s">
        <v>1497</v>
      </c>
      <c r="K1113" s="203" t="s">
        <v>1497</v>
      </c>
    </row>
    <row r="1114" spans="1:11">
      <c r="A1114" s="203">
        <v>39</v>
      </c>
      <c r="B1114" s="203" t="s">
        <v>396</v>
      </c>
      <c r="C1114" s="203" t="s">
        <v>1629</v>
      </c>
      <c r="D1114" s="204">
        <v>94.869870000000006</v>
      </c>
      <c r="E1114" s="203" t="s">
        <v>507</v>
      </c>
      <c r="F1114" s="203" t="s">
        <v>1754</v>
      </c>
      <c r="G1114" s="203" t="s">
        <v>508</v>
      </c>
      <c r="H1114" s="204">
        <v>82.650369999999995</v>
      </c>
      <c r="I1114" s="204">
        <v>96.85445</v>
      </c>
      <c r="J1114" s="204" t="s">
        <v>1497</v>
      </c>
      <c r="K1114" s="203" t="s">
        <v>1497</v>
      </c>
    </row>
    <row r="1115" spans="1:11">
      <c r="A1115" s="203">
        <v>39</v>
      </c>
      <c r="B1115" s="203" t="s">
        <v>397</v>
      </c>
      <c r="C1115" s="203" t="s">
        <v>1629</v>
      </c>
      <c r="D1115" s="204">
        <v>95.894260000000003</v>
      </c>
      <c r="E1115" s="203" t="s">
        <v>507</v>
      </c>
      <c r="F1115" s="203" t="s">
        <v>1754</v>
      </c>
      <c r="G1115" s="203" t="s">
        <v>508</v>
      </c>
      <c r="H1115" s="204">
        <v>83.213120000000004</v>
      </c>
      <c r="I1115" s="204">
        <v>97.494290000000007</v>
      </c>
      <c r="J1115" s="204" t="s">
        <v>1497</v>
      </c>
      <c r="K1115" s="203" t="s">
        <v>1497</v>
      </c>
    </row>
    <row r="1116" spans="1:11">
      <c r="A1116" s="203">
        <v>39</v>
      </c>
      <c r="B1116" s="203" t="s">
        <v>398</v>
      </c>
      <c r="C1116" s="203" t="s">
        <v>1629</v>
      </c>
      <c r="D1116" s="204">
        <v>96.250979999999998</v>
      </c>
      <c r="E1116" s="203" t="s">
        <v>507</v>
      </c>
      <c r="F1116" s="203" t="s">
        <v>1754</v>
      </c>
      <c r="G1116" s="203" t="s">
        <v>508</v>
      </c>
      <c r="H1116" s="204">
        <v>82.593770000000006</v>
      </c>
      <c r="I1116" s="204">
        <v>98.19896</v>
      </c>
      <c r="J1116" s="204" t="s">
        <v>1497</v>
      </c>
      <c r="K1116" s="203" t="s">
        <v>1497</v>
      </c>
    </row>
    <row r="1117" spans="1:11">
      <c r="A1117" s="203">
        <v>39</v>
      </c>
      <c r="B1117" s="203" t="s">
        <v>399</v>
      </c>
      <c r="C1117" s="203" t="s">
        <v>1629</v>
      </c>
      <c r="D1117" s="204">
        <v>96.611400000000003</v>
      </c>
      <c r="E1117" s="203" t="s">
        <v>507</v>
      </c>
      <c r="F1117" s="203" t="s">
        <v>1754</v>
      </c>
      <c r="G1117" s="203" t="s">
        <v>508</v>
      </c>
      <c r="H1117" s="204">
        <v>89.312579999999997</v>
      </c>
      <c r="I1117" s="204">
        <v>97.662310000000005</v>
      </c>
      <c r="J1117" s="204" t="s">
        <v>1497</v>
      </c>
      <c r="K1117" s="203" t="s">
        <v>1497</v>
      </c>
    </row>
    <row r="1118" spans="1:11">
      <c r="A1118" s="203">
        <v>39</v>
      </c>
      <c r="B1118" s="203" t="s">
        <v>400</v>
      </c>
      <c r="C1118" s="203" t="s">
        <v>1629</v>
      </c>
      <c r="D1118" s="204">
        <v>93.574770000000001</v>
      </c>
      <c r="E1118" s="203" t="s">
        <v>507</v>
      </c>
      <c r="F1118" s="203" t="s">
        <v>1754</v>
      </c>
      <c r="G1118" s="203" t="s">
        <v>508</v>
      </c>
      <c r="H1118" s="204">
        <v>76.916390000000007</v>
      </c>
      <c r="I1118" s="204">
        <v>95.442989999999995</v>
      </c>
      <c r="J1118" s="204" t="s">
        <v>1497</v>
      </c>
      <c r="K1118" s="203" t="s">
        <v>1497</v>
      </c>
    </row>
    <row r="1119" spans="1:11">
      <c r="A1119" s="203">
        <v>39</v>
      </c>
      <c r="B1119" s="203" t="s">
        <v>401</v>
      </c>
      <c r="C1119" s="203" t="s">
        <v>1629</v>
      </c>
      <c r="D1119" s="204">
        <v>97.100750000000005</v>
      </c>
      <c r="E1119" s="203" t="s">
        <v>507</v>
      </c>
      <c r="F1119" s="203" t="s">
        <v>1754</v>
      </c>
      <c r="G1119" s="203" t="s">
        <v>508</v>
      </c>
      <c r="H1119" s="204">
        <v>87.457229999999996</v>
      </c>
      <c r="I1119" s="204">
        <v>97.982569999999996</v>
      </c>
      <c r="J1119" s="204" t="s">
        <v>1497</v>
      </c>
      <c r="K1119" s="203" t="s">
        <v>1497</v>
      </c>
    </row>
    <row r="1120" spans="1:11">
      <c r="A1120" s="203">
        <v>39</v>
      </c>
      <c r="B1120" s="203" t="s">
        <v>402</v>
      </c>
      <c r="C1120" s="203" t="s">
        <v>1629</v>
      </c>
      <c r="D1120" s="204">
        <v>91.779759999999996</v>
      </c>
      <c r="E1120" s="203" t="s">
        <v>507</v>
      </c>
      <c r="F1120" s="203" t="s">
        <v>1754</v>
      </c>
      <c r="G1120" s="203" t="s">
        <v>508</v>
      </c>
      <c r="H1120" s="204">
        <v>70.751270000000005</v>
      </c>
      <c r="I1120" s="204">
        <v>97.827910000000003</v>
      </c>
      <c r="J1120" s="204" t="s">
        <v>1497</v>
      </c>
      <c r="K1120" s="203" t="s">
        <v>1497</v>
      </c>
    </row>
    <row r="1121" spans="1:11">
      <c r="A1121" s="203">
        <v>39</v>
      </c>
      <c r="B1121" s="203" t="s">
        <v>403</v>
      </c>
      <c r="C1121" s="203" t="s">
        <v>1629</v>
      </c>
      <c r="D1121" s="204">
        <v>95.935839999999999</v>
      </c>
      <c r="E1121" s="203" t="s">
        <v>507</v>
      </c>
      <c r="F1121" s="203" t="s">
        <v>1754</v>
      </c>
      <c r="G1121" s="203" t="s">
        <v>508</v>
      </c>
      <c r="H1121" s="204">
        <v>79.375470000000007</v>
      </c>
      <c r="I1121" s="204">
        <v>97.527590000000004</v>
      </c>
      <c r="J1121" s="204" t="s">
        <v>1497</v>
      </c>
      <c r="K1121" s="203" t="s">
        <v>1497</v>
      </c>
    </row>
    <row r="1122" spans="1:11">
      <c r="A1122" s="203">
        <v>39</v>
      </c>
      <c r="B1122" s="203" t="s">
        <v>404</v>
      </c>
      <c r="C1122" s="203" t="s">
        <v>1629</v>
      </c>
      <c r="D1122" s="204">
        <v>94.356719999999996</v>
      </c>
      <c r="E1122" s="203" t="s">
        <v>507</v>
      </c>
      <c r="F1122" s="203" t="s">
        <v>1754</v>
      </c>
      <c r="G1122" s="203" t="s">
        <v>508</v>
      </c>
      <c r="H1122" s="204">
        <v>80.456869999999995</v>
      </c>
      <c r="I1122" s="204">
        <v>96.464680000000001</v>
      </c>
      <c r="J1122" s="204" t="s">
        <v>1497</v>
      </c>
      <c r="K1122" s="203" t="s">
        <v>1497</v>
      </c>
    </row>
    <row r="1123" spans="1:11">
      <c r="A1123" s="203">
        <v>39</v>
      </c>
      <c r="B1123" s="203" t="s">
        <v>405</v>
      </c>
      <c r="C1123" s="203" t="s">
        <v>1629</v>
      </c>
      <c r="D1123" s="204">
        <v>96.057959999999994</v>
      </c>
      <c r="E1123" s="203" t="s">
        <v>507</v>
      </c>
      <c r="F1123" s="203" t="s">
        <v>1754</v>
      </c>
      <c r="G1123" s="203" t="s">
        <v>508</v>
      </c>
      <c r="H1123" s="204">
        <v>94.746889999999993</v>
      </c>
      <c r="I1123" s="204">
        <v>96.466710000000006</v>
      </c>
      <c r="J1123" s="204" t="s">
        <v>1497</v>
      </c>
      <c r="K1123" s="203" t="s">
        <v>1497</v>
      </c>
    </row>
    <row r="1124" spans="1:11">
      <c r="A1124" s="203">
        <v>39</v>
      </c>
      <c r="B1124" s="203" t="s">
        <v>384</v>
      </c>
      <c r="C1124" s="203" t="s">
        <v>1630</v>
      </c>
      <c r="D1124" s="204">
        <v>96.868539999999996</v>
      </c>
      <c r="E1124" s="203" t="s">
        <v>507</v>
      </c>
      <c r="F1124" s="203" t="s">
        <v>1754</v>
      </c>
      <c r="G1124" s="203" t="s">
        <v>508</v>
      </c>
      <c r="H1124" s="204">
        <v>89.46593</v>
      </c>
      <c r="I1124" s="204">
        <v>97.553550000000001</v>
      </c>
      <c r="J1124" s="204" t="s">
        <v>1497</v>
      </c>
      <c r="K1124" s="203" t="s">
        <v>1497</v>
      </c>
    </row>
    <row r="1125" spans="1:11">
      <c r="A1125" s="203">
        <v>39</v>
      </c>
      <c r="B1125" s="203" t="s">
        <v>385</v>
      </c>
      <c r="C1125" s="203" t="s">
        <v>1630</v>
      </c>
      <c r="D1125" s="204">
        <v>96.55556</v>
      </c>
      <c r="E1125" s="203" t="s">
        <v>507</v>
      </c>
      <c r="F1125" s="203" t="s">
        <v>1754</v>
      </c>
      <c r="G1125" s="203" t="s">
        <v>508</v>
      </c>
      <c r="H1125" s="204">
        <v>79.628550000000004</v>
      </c>
      <c r="I1125" s="204">
        <v>97.948189999999997</v>
      </c>
      <c r="J1125" s="204" t="s">
        <v>1497</v>
      </c>
      <c r="K1125" s="203" t="s">
        <v>1497</v>
      </c>
    </row>
    <row r="1126" spans="1:11">
      <c r="A1126" s="203">
        <v>39</v>
      </c>
      <c r="B1126" s="203" t="s">
        <v>386</v>
      </c>
      <c r="C1126" s="203" t="s">
        <v>1630</v>
      </c>
      <c r="D1126" s="204">
        <v>98.407359999999997</v>
      </c>
      <c r="E1126" s="203" t="s">
        <v>507</v>
      </c>
      <c r="F1126" s="203" t="s">
        <v>1754</v>
      </c>
      <c r="G1126" s="203" t="s">
        <v>508</v>
      </c>
      <c r="H1126" s="204">
        <v>72.933009999999996</v>
      </c>
      <c r="I1126" s="204">
        <v>99.300269999999998</v>
      </c>
      <c r="J1126" s="204" t="s">
        <v>1497</v>
      </c>
      <c r="K1126" s="203" t="s">
        <v>1497</v>
      </c>
    </row>
    <row r="1127" spans="1:11">
      <c r="A1127" s="203">
        <v>39</v>
      </c>
      <c r="B1127" s="203" t="s">
        <v>387</v>
      </c>
      <c r="C1127" s="203" t="s">
        <v>1630</v>
      </c>
      <c r="D1127" s="204">
        <v>98.957130000000006</v>
      </c>
      <c r="E1127" s="203" t="s">
        <v>507</v>
      </c>
      <c r="F1127" s="203" t="s">
        <v>1754</v>
      </c>
      <c r="G1127" s="203" t="s">
        <v>508</v>
      </c>
      <c r="H1127" s="204">
        <v>83.544160000000005</v>
      </c>
      <c r="I1127" s="204">
        <v>99.526409999999998</v>
      </c>
      <c r="J1127" s="204" t="s">
        <v>1497</v>
      </c>
      <c r="K1127" s="203" t="s">
        <v>1497</v>
      </c>
    </row>
    <row r="1128" spans="1:11">
      <c r="A1128" s="203">
        <v>39</v>
      </c>
      <c r="B1128" s="203" t="s">
        <v>388</v>
      </c>
      <c r="C1128" s="203" t="s">
        <v>1630</v>
      </c>
      <c r="D1128" s="204">
        <v>97.343289999999996</v>
      </c>
      <c r="E1128" s="203" t="s">
        <v>507</v>
      </c>
      <c r="F1128" s="203" t="s">
        <v>1754</v>
      </c>
      <c r="G1128" s="203" t="s">
        <v>508</v>
      </c>
      <c r="H1128" s="204">
        <v>82.02646</v>
      </c>
      <c r="I1128" s="204">
        <v>98.775819999999996</v>
      </c>
      <c r="J1128" s="204" t="s">
        <v>1497</v>
      </c>
      <c r="K1128" s="203" t="s">
        <v>1497</v>
      </c>
    </row>
    <row r="1129" spans="1:11">
      <c r="A1129" s="203">
        <v>39</v>
      </c>
      <c r="B1129" s="203" t="s">
        <v>389</v>
      </c>
      <c r="C1129" s="203" t="s">
        <v>1630</v>
      </c>
      <c r="D1129" s="204">
        <v>94.230090000000004</v>
      </c>
      <c r="E1129" s="203" t="s">
        <v>507</v>
      </c>
      <c r="F1129" s="203" t="s">
        <v>1754</v>
      </c>
      <c r="G1129" s="203" t="s">
        <v>508</v>
      </c>
      <c r="H1129" s="204">
        <v>67.323740000000001</v>
      </c>
      <c r="I1129" s="204">
        <v>97.816469999999995</v>
      </c>
      <c r="J1129" s="204" t="s">
        <v>1497</v>
      </c>
      <c r="K1129" s="203" t="s">
        <v>1497</v>
      </c>
    </row>
    <row r="1130" spans="1:11">
      <c r="A1130" s="203">
        <v>39</v>
      </c>
      <c r="B1130" s="203" t="s">
        <v>390</v>
      </c>
      <c r="C1130" s="203" t="s">
        <v>1630</v>
      </c>
      <c r="D1130" s="204">
        <v>94.170199999999994</v>
      </c>
      <c r="E1130" s="203" t="s">
        <v>507</v>
      </c>
      <c r="F1130" s="203" t="s">
        <v>1754</v>
      </c>
      <c r="G1130" s="203" t="s">
        <v>508</v>
      </c>
      <c r="H1130" s="204">
        <v>73.914159999999995</v>
      </c>
      <c r="I1130" s="204">
        <v>97.481459999999998</v>
      </c>
      <c r="J1130" s="204" t="s">
        <v>1497</v>
      </c>
      <c r="K1130" s="203" t="s">
        <v>1497</v>
      </c>
    </row>
    <row r="1131" spans="1:11">
      <c r="A1131" s="203">
        <v>39</v>
      </c>
      <c r="B1131" s="203" t="s">
        <v>391</v>
      </c>
      <c r="C1131" s="203" t="s">
        <v>1630</v>
      </c>
      <c r="D1131" s="204">
        <v>94.410439999999994</v>
      </c>
      <c r="E1131" s="203" t="s">
        <v>507</v>
      </c>
      <c r="F1131" s="203" t="s">
        <v>1754</v>
      </c>
      <c r="G1131" s="203" t="s">
        <v>508</v>
      </c>
      <c r="H1131" s="204">
        <v>46.891660000000002</v>
      </c>
      <c r="I1131" s="204">
        <v>97.197299999999998</v>
      </c>
      <c r="J1131" s="204" t="s">
        <v>1497</v>
      </c>
      <c r="K1131" s="203" t="s">
        <v>1497</v>
      </c>
    </row>
    <row r="1132" spans="1:11">
      <c r="A1132" s="203">
        <v>39</v>
      </c>
      <c r="B1132" s="203" t="s">
        <v>392</v>
      </c>
      <c r="C1132" s="203" t="s">
        <v>1630</v>
      </c>
      <c r="D1132" s="204">
        <v>96.778930000000003</v>
      </c>
      <c r="E1132" s="203" t="s">
        <v>507</v>
      </c>
      <c r="F1132" s="203" t="s">
        <v>1754</v>
      </c>
      <c r="G1132" s="203" t="s">
        <v>508</v>
      </c>
      <c r="H1132" s="204">
        <v>78.300330000000002</v>
      </c>
      <c r="I1132" s="204">
        <v>98.17586</v>
      </c>
      <c r="J1132" s="204" t="s">
        <v>1497</v>
      </c>
      <c r="K1132" s="203" t="s">
        <v>1497</v>
      </c>
    </row>
    <row r="1133" spans="1:11">
      <c r="A1133" s="203">
        <v>39</v>
      </c>
      <c r="B1133" s="203" t="s">
        <v>393</v>
      </c>
      <c r="C1133" s="203" t="s">
        <v>1630</v>
      </c>
      <c r="D1133" s="204">
        <v>95.345160000000007</v>
      </c>
      <c r="E1133" s="203" t="s">
        <v>507</v>
      </c>
      <c r="F1133" s="203" t="s">
        <v>1754</v>
      </c>
      <c r="G1133" s="203" t="s">
        <v>508</v>
      </c>
      <c r="H1133" s="204">
        <v>85.869759999999999</v>
      </c>
      <c r="I1133" s="204">
        <v>96.689629999999994</v>
      </c>
      <c r="J1133" s="204" t="s">
        <v>1497</v>
      </c>
      <c r="K1133" s="203" t="s">
        <v>1497</v>
      </c>
    </row>
    <row r="1134" spans="1:11">
      <c r="A1134" s="203">
        <v>39</v>
      </c>
      <c r="B1134" s="203" t="s">
        <v>394</v>
      </c>
      <c r="C1134" s="203" t="s">
        <v>1630</v>
      </c>
      <c r="D1134" s="204">
        <v>97.678370000000001</v>
      </c>
      <c r="E1134" s="203" t="s">
        <v>507</v>
      </c>
      <c r="F1134" s="203" t="s">
        <v>1754</v>
      </c>
      <c r="G1134" s="203" t="s">
        <v>508</v>
      </c>
      <c r="H1134" s="204">
        <v>72.042349999999999</v>
      </c>
      <c r="I1134" s="204">
        <v>98.652109999999993</v>
      </c>
      <c r="J1134" s="204" t="s">
        <v>1497</v>
      </c>
      <c r="K1134" s="203" t="s">
        <v>1497</v>
      </c>
    </row>
    <row r="1135" spans="1:11">
      <c r="A1135" s="203">
        <v>39</v>
      </c>
      <c r="B1135" s="203" t="s">
        <v>395</v>
      </c>
      <c r="C1135" s="203" t="s">
        <v>1630</v>
      </c>
      <c r="D1135" s="204">
        <v>96.278109999999998</v>
      </c>
      <c r="E1135" s="203" t="s">
        <v>507</v>
      </c>
      <c r="F1135" s="203" t="s">
        <v>1754</v>
      </c>
      <c r="G1135" s="203" t="s">
        <v>508</v>
      </c>
      <c r="H1135" s="204">
        <v>89.521550000000005</v>
      </c>
      <c r="I1135" s="204">
        <v>97.139129999999994</v>
      </c>
      <c r="J1135" s="204" t="s">
        <v>1497</v>
      </c>
      <c r="K1135" s="203" t="s">
        <v>1497</v>
      </c>
    </row>
    <row r="1136" spans="1:11">
      <c r="A1136" s="203">
        <v>39</v>
      </c>
      <c r="B1136" s="203" t="s">
        <v>396</v>
      </c>
      <c r="C1136" s="203" t="s">
        <v>1630</v>
      </c>
      <c r="D1136" s="204">
        <v>93.31223</v>
      </c>
      <c r="E1136" s="203" t="s">
        <v>507</v>
      </c>
      <c r="F1136" s="203" t="s">
        <v>1754</v>
      </c>
      <c r="G1136" s="203" t="s">
        <v>508</v>
      </c>
      <c r="H1136" s="204">
        <v>72.499979999999994</v>
      </c>
      <c r="I1136" s="204">
        <v>96.311440000000005</v>
      </c>
      <c r="J1136" s="204" t="s">
        <v>1497</v>
      </c>
      <c r="K1136" s="203" t="s">
        <v>1497</v>
      </c>
    </row>
    <row r="1137" spans="1:11">
      <c r="A1137" s="203">
        <v>39</v>
      </c>
      <c r="B1137" s="203" t="s">
        <v>397</v>
      </c>
      <c r="C1137" s="203" t="s">
        <v>1630</v>
      </c>
      <c r="D1137" s="204">
        <v>97.179649999999995</v>
      </c>
      <c r="E1137" s="203" t="s">
        <v>507</v>
      </c>
      <c r="F1137" s="203" t="s">
        <v>1754</v>
      </c>
      <c r="G1137" s="203" t="s">
        <v>508</v>
      </c>
      <c r="H1137" s="204">
        <v>74.743160000000003</v>
      </c>
      <c r="I1137" s="204">
        <v>98.654139999999998</v>
      </c>
      <c r="J1137" s="204" t="s">
        <v>1497</v>
      </c>
      <c r="K1137" s="203" t="s">
        <v>1497</v>
      </c>
    </row>
    <row r="1138" spans="1:11">
      <c r="A1138" s="203">
        <v>39</v>
      </c>
      <c r="B1138" s="203" t="s">
        <v>398</v>
      </c>
      <c r="C1138" s="203" t="s">
        <v>1630</v>
      </c>
      <c r="D1138" s="204">
        <v>99.589370000000002</v>
      </c>
      <c r="E1138" s="203" t="s">
        <v>507</v>
      </c>
      <c r="F1138" s="203" t="s">
        <v>1754</v>
      </c>
      <c r="G1138" s="203" t="s">
        <v>508</v>
      </c>
      <c r="H1138" s="204">
        <v>77.898740000000004</v>
      </c>
      <c r="I1138" s="204">
        <v>99.888210000000001</v>
      </c>
      <c r="J1138" s="204" t="s">
        <v>1497</v>
      </c>
      <c r="K1138" s="203" t="s">
        <v>1497</v>
      </c>
    </row>
    <row r="1139" spans="1:11">
      <c r="A1139" s="203">
        <v>39</v>
      </c>
      <c r="B1139" s="203" t="s">
        <v>399</v>
      </c>
      <c r="C1139" s="203" t="s">
        <v>1630</v>
      </c>
      <c r="D1139" s="204">
        <v>95.690899999999999</v>
      </c>
      <c r="E1139" s="203" t="s">
        <v>507</v>
      </c>
      <c r="F1139" s="203" t="s">
        <v>1754</v>
      </c>
      <c r="G1139" s="203" t="s">
        <v>508</v>
      </c>
      <c r="H1139" s="204">
        <v>84.300700000000006</v>
      </c>
      <c r="I1139" s="204">
        <v>97.192580000000007</v>
      </c>
      <c r="J1139" s="204" t="s">
        <v>1497</v>
      </c>
      <c r="K1139" s="203" t="s">
        <v>1497</v>
      </c>
    </row>
    <row r="1140" spans="1:11">
      <c r="A1140" s="203">
        <v>39</v>
      </c>
      <c r="B1140" s="203" t="s">
        <v>400</v>
      </c>
      <c r="C1140" s="203" t="s">
        <v>1630</v>
      </c>
      <c r="D1140" s="204">
        <v>86.226050000000001</v>
      </c>
      <c r="E1140" s="203" t="s">
        <v>507</v>
      </c>
      <c r="F1140" s="203" t="s">
        <v>1754</v>
      </c>
      <c r="G1140" s="203" t="s">
        <v>508</v>
      </c>
      <c r="H1140" s="204">
        <v>57.801519999999996</v>
      </c>
      <c r="I1140" s="204">
        <v>91.727199999999996</v>
      </c>
      <c r="J1140" s="204" t="s">
        <v>1497</v>
      </c>
      <c r="K1140" s="203" t="s">
        <v>1497</v>
      </c>
    </row>
    <row r="1141" spans="1:11">
      <c r="A1141" s="203">
        <v>39</v>
      </c>
      <c r="B1141" s="203" t="s">
        <v>401</v>
      </c>
      <c r="C1141" s="203" t="s">
        <v>1630</v>
      </c>
      <c r="D1141" s="204">
        <v>96.160229999999999</v>
      </c>
      <c r="E1141" s="203" t="s">
        <v>507</v>
      </c>
      <c r="F1141" s="203" t="s">
        <v>1754</v>
      </c>
      <c r="G1141" s="203" t="s">
        <v>508</v>
      </c>
      <c r="H1141" s="204">
        <v>78.814120000000003</v>
      </c>
      <c r="I1141" s="204">
        <v>97.714169999999996</v>
      </c>
      <c r="J1141" s="204" t="s">
        <v>1497</v>
      </c>
      <c r="K1141" s="203" t="s">
        <v>1497</v>
      </c>
    </row>
    <row r="1142" spans="1:11">
      <c r="A1142" s="203">
        <v>39</v>
      </c>
      <c r="B1142" s="203" t="s">
        <v>402</v>
      </c>
      <c r="C1142" s="203" t="s">
        <v>1630</v>
      </c>
      <c r="D1142" s="204">
        <v>96.668009999999995</v>
      </c>
      <c r="E1142" s="203" t="s">
        <v>507</v>
      </c>
      <c r="F1142" s="203" t="s">
        <v>1754</v>
      </c>
      <c r="G1142" s="203" t="s">
        <v>508</v>
      </c>
      <c r="H1142" s="204">
        <v>48.51258</v>
      </c>
      <c r="I1142" s="204">
        <v>98.652270000000001</v>
      </c>
      <c r="J1142" s="204" t="s">
        <v>1497</v>
      </c>
      <c r="K1142" s="203" t="s">
        <v>1497</v>
      </c>
    </row>
    <row r="1143" spans="1:11">
      <c r="A1143" s="203">
        <v>39</v>
      </c>
      <c r="B1143" s="203" t="s">
        <v>403</v>
      </c>
      <c r="C1143" s="203" t="s">
        <v>1630</v>
      </c>
      <c r="D1143" s="204">
        <v>98.783919999999995</v>
      </c>
      <c r="E1143" s="203" t="s">
        <v>507</v>
      </c>
      <c r="F1143" s="203" t="s">
        <v>1754</v>
      </c>
      <c r="G1143" s="203" t="s">
        <v>508</v>
      </c>
      <c r="H1143" s="204">
        <v>78.433459999999997</v>
      </c>
      <c r="I1143" s="204">
        <v>99.460890000000006</v>
      </c>
      <c r="J1143" s="204" t="s">
        <v>1497</v>
      </c>
      <c r="K1143" s="203" t="s">
        <v>1497</v>
      </c>
    </row>
    <row r="1144" spans="1:11">
      <c r="A1144" s="203">
        <v>39</v>
      </c>
      <c r="B1144" s="203" t="s">
        <v>404</v>
      </c>
      <c r="C1144" s="203" t="s">
        <v>1630</v>
      </c>
      <c r="D1144" s="204">
        <v>91.244190000000003</v>
      </c>
      <c r="E1144" s="203" t="s">
        <v>507</v>
      </c>
      <c r="F1144" s="203" t="s">
        <v>1754</v>
      </c>
      <c r="G1144" s="203" t="s">
        <v>508</v>
      </c>
      <c r="H1144" s="204">
        <v>65.56335</v>
      </c>
      <c r="I1144" s="204">
        <v>95.911249999999995</v>
      </c>
      <c r="J1144" s="204" t="s">
        <v>1497</v>
      </c>
      <c r="K1144" s="203" t="s">
        <v>1497</v>
      </c>
    </row>
    <row r="1145" spans="1:11">
      <c r="A1145" s="203">
        <v>39</v>
      </c>
      <c r="B1145" s="203" t="s">
        <v>405</v>
      </c>
      <c r="C1145" s="203" t="s">
        <v>1630</v>
      </c>
      <c r="D1145" s="204">
        <v>96.015649999999994</v>
      </c>
      <c r="E1145" s="203" t="s">
        <v>507</v>
      </c>
      <c r="F1145" s="203" t="s">
        <v>1754</v>
      </c>
      <c r="G1145" s="203" t="s">
        <v>508</v>
      </c>
      <c r="H1145" s="204">
        <v>93.903940000000006</v>
      </c>
      <c r="I1145" s="204">
        <v>96.494060000000005</v>
      </c>
      <c r="J1145" s="204" t="s">
        <v>1497</v>
      </c>
      <c r="K1145" s="203" t="s">
        <v>1497</v>
      </c>
    </row>
    <row r="1146" spans="1:11">
      <c r="A1146" s="203">
        <v>39</v>
      </c>
      <c r="B1146" s="203" t="s">
        <v>384</v>
      </c>
      <c r="C1146" s="203" t="s">
        <v>1631</v>
      </c>
      <c r="D1146" s="204">
        <v>96.432060000000007</v>
      </c>
      <c r="E1146" s="203" t="s">
        <v>507</v>
      </c>
      <c r="F1146" s="203" t="s">
        <v>1754</v>
      </c>
      <c r="G1146" s="203" t="s">
        <v>508</v>
      </c>
      <c r="H1146" s="204">
        <v>93.150589999999994</v>
      </c>
      <c r="I1146" s="204">
        <v>96.922690000000003</v>
      </c>
      <c r="J1146" s="204">
        <v>91.775440000000003</v>
      </c>
      <c r="K1146" s="203" t="s">
        <v>509</v>
      </c>
    </row>
    <row r="1147" spans="1:11">
      <c r="A1147" s="203">
        <v>39</v>
      </c>
      <c r="B1147" s="203" t="s">
        <v>385</v>
      </c>
      <c r="C1147" s="203" t="s">
        <v>1631</v>
      </c>
      <c r="D1147" s="204">
        <v>95.157219999999995</v>
      </c>
      <c r="E1147" s="203" t="s">
        <v>507</v>
      </c>
      <c r="F1147" s="203" t="s">
        <v>1754</v>
      </c>
      <c r="G1147" s="203" t="s">
        <v>508</v>
      </c>
      <c r="H1147" s="204">
        <v>86.802989999999994</v>
      </c>
      <c r="I1147" s="204">
        <v>96.438379999999995</v>
      </c>
      <c r="J1147" s="204" t="s">
        <v>1497</v>
      </c>
      <c r="K1147" s="203" t="s">
        <v>1497</v>
      </c>
    </row>
    <row r="1148" spans="1:11">
      <c r="A1148" s="203">
        <v>39</v>
      </c>
      <c r="B1148" s="203" t="s">
        <v>386</v>
      </c>
      <c r="C1148" s="203" t="s">
        <v>1631</v>
      </c>
      <c r="D1148" s="204">
        <v>98.096680000000006</v>
      </c>
      <c r="E1148" s="203" t="s">
        <v>507</v>
      </c>
      <c r="F1148" s="203" t="s">
        <v>1754</v>
      </c>
      <c r="G1148" s="203" t="s">
        <v>508</v>
      </c>
      <c r="H1148" s="204">
        <v>89.511210000000005</v>
      </c>
      <c r="I1148" s="204">
        <v>98.795490000000001</v>
      </c>
      <c r="J1148" s="204">
        <v>97.182590000000005</v>
      </c>
      <c r="K1148" s="203" t="s">
        <v>509</v>
      </c>
    </row>
    <row r="1149" spans="1:11">
      <c r="A1149" s="203">
        <v>39</v>
      </c>
      <c r="B1149" s="203" t="s">
        <v>387</v>
      </c>
      <c r="C1149" s="203" t="s">
        <v>1631</v>
      </c>
      <c r="D1149" s="204">
        <v>98.910200000000003</v>
      </c>
      <c r="E1149" s="203" t="s">
        <v>507</v>
      </c>
      <c r="F1149" s="203" t="s">
        <v>1754</v>
      </c>
      <c r="G1149" s="203" t="s">
        <v>508</v>
      </c>
      <c r="H1149" s="204">
        <v>93.209209999999999</v>
      </c>
      <c r="I1149" s="204">
        <v>99.320599999999999</v>
      </c>
      <c r="J1149" s="204">
        <v>91.905670000000001</v>
      </c>
      <c r="K1149" s="203" t="s">
        <v>509</v>
      </c>
    </row>
    <row r="1150" spans="1:11">
      <c r="A1150" s="203">
        <v>39</v>
      </c>
      <c r="B1150" s="203" t="s">
        <v>388</v>
      </c>
      <c r="C1150" s="203" t="s">
        <v>1631</v>
      </c>
      <c r="D1150" s="204">
        <v>97.054119999999998</v>
      </c>
      <c r="E1150" s="203" t="s">
        <v>507</v>
      </c>
      <c r="F1150" s="203" t="s">
        <v>1754</v>
      </c>
      <c r="G1150" s="203" t="s">
        <v>508</v>
      </c>
      <c r="H1150" s="204">
        <v>89.96669</v>
      </c>
      <c r="I1150" s="204">
        <v>98.040030000000002</v>
      </c>
      <c r="J1150" s="204">
        <v>95.280910000000006</v>
      </c>
      <c r="K1150" s="203" t="s">
        <v>509</v>
      </c>
    </row>
    <row r="1151" spans="1:11">
      <c r="A1151" s="203">
        <v>39</v>
      </c>
      <c r="B1151" s="203" t="s">
        <v>389</v>
      </c>
      <c r="C1151" s="203" t="s">
        <v>1631</v>
      </c>
      <c r="D1151" s="204">
        <v>95.801990000000004</v>
      </c>
      <c r="E1151" s="203" t="s">
        <v>507</v>
      </c>
      <c r="F1151" s="203" t="s">
        <v>1754</v>
      </c>
      <c r="G1151" s="203" t="s">
        <v>508</v>
      </c>
      <c r="H1151" s="204">
        <v>85.328100000000006</v>
      </c>
      <c r="I1151" s="204">
        <v>97.446129999999997</v>
      </c>
      <c r="J1151" s="204">
        <v>91.871089999999995</v>
      </c>
      <c r="K1151" s="203" t="s">
        <v>509</v>
      </c>
    </row>
    <row r="1152" spans="1:11">
      <c r="A1152" s="203">
        <v>39</v>
      </c>
      <c r="B1152" s="203" t="s">
        <v>390</v>
      </c>
      <c r="C1152" s="203" t="s">
        <v>1631</v>
      </c>
      <c r="D1152" s="204">
        <v>95.948840000000004</v>
      </c>
      <c r="E1152" s="203" t="s">
        <v>507</v>
      </c>
      <c r="F1152" s="203" t="s">
        <v>1754</v>
      </c>
      <c r="G1152" s="203" t="s">
        <v>508</v>
      </c>
      <c r="H1152" s="204">
        <v>87.340739999999997</v>
      </c>
      <c r="I1152" s="204">
        <v>97.356780000000001</v>
      </c>
      <c r="J1152" s="204">
        <v>92.828909999999993</v>
      </c>
      <c r="K1152" s="203" t="s">
        <v>509</v>
      </c>
    </row>
    <row r="1153" spans="1:11">
      <c r="A1153" s="203">
        <v>39</v>
      </c>
      <c r="B1153" s="203" t="s">
        <v>391</v>
      </c>
      <c r="C1153" s="203" t="s">
        <v>1631</v>
      </c>
      <c r="D1153" s="204">
        <v>96.178870000000003</v>
      </c>
      <c r="E1153" s="203" t="s">
        <v>507</v>
      </c>
      <c r="F1153" s="203" t="s">
        <v>1754</v>
      </c>
      <c r="G1153" s="203" t="s">
        <v>508</v>
      </c>
      <c r="H1153" s="204">
        <v>69.493930000000006</v>
      </c>
      <c r="I1153" s="204">
        <v>97.858829999999998</v>
      </c>
      <c r="J1153" s="204" t="s">
        <v>1497</v>
      </c>
      <c r="K1153" s="203" t="s">
        <v>1497</v>
      </c>
    </row>
    <row r="1154" spans="1:11">
      <c r="A1154" s="203">
        <v>39</v>
      </c>
      <c r="B1154" s="203" t="s">
        <v>392</v>
      </c>
      <c r="C1154" s="203" t="s">
        <v>1631</v>
      </c>
      <c r="D1154" s="204">
        <v>97.101510000000005</v>
      </c>
      <c r="E1154" s="203" t="s">
        <v>507</v>
      </c>
      <c r="F1154" s="203" t="s">
        <v>1754</v>
      </c>
      <c r="G1154" s="203" t="s">
        <v>508</v>
      </c>
      <c r="H1154" s="204">
        <v>87.772419999999997</v>
      </c>
      <c r="I1154" s="204">
        <v>98.121120000000005</v>
      </c>
      <c r="J1154" s="204">
        <v>80.021979999999999</v>
      </c>
      <c r="K1154" s="203" t="s">
        <v>509</v>
      </c>
    </row>
    <row r="1155" spans="1:11">
      <c r="A1155" s="203">
        <v>39</v>
      </c>
      <c r="B1155" s="203" t="s">
        <v>393</v>
      </c>
      <c r="C1155" s="203" t="s">
        <v>1631</v>
      </c>
      <c r="D1155" s="204">
        <v>95.330699999999993</v>
      </c>
      <c r="E1155" s="203" t="s">
        <v>507</v>
      </c>
      <c r="F1155" s="203" t="s">
        <v>1754</v>
      </c>
      <c r="G1155" s="203" t="s">
        <v>508</v>
      </c>
      <c r="H1155" s="204">
        <v>91.327510000000004</v>
      </c>
      <c r="I1155" s="204">
        <v>96.442419999999998</v>
      </c>
      <c r="J1155" s="204">
        <v>89.601889999999997</v>
      </c>
      <c r="K1155" s="203" t="s">
        <v>509</v>
      </c>
    </row>
    <row r="1156" spans="1:11">
      <c r="A1156" s="203">
        <v>39</v>
      </c>
      <c r="B1156" s="203" t="s">
        <v>394</v>
      </c>
      <c r="C1156" s="203" t="s">
        <v>1631</v>
      </c>
      <c r="D1156" s="204">
        <v>97.869870000000006</v>
      </c>
      <c r="E1156" s="203" t="s">
        <v>507</v>
      </c>
      <c r="F1156" s="203" t="s">
        <v>1754</v>
      </c>
      <c r="G1156" s="203" t="s">
        <v>508</v>
      </c>
      <c r="H1156" s="204">
        <v>88.806799999999996</v>
      </c>
      <c r="I1156" s="204">
        <v>98.540210000000002</v>
      </c>
      <c r="J1156" s="204">
        <v>94.955529999999996</v>
      </c>
      <c r="K1156" s="203" t="s">
        <v>509</v>
      </c>
    </row>
    <row r="1157" spans="1:11">
      <c r="A1157" s="203">
        <v>39</v>
      </c>
      <c r="B1157" s="203" t="s">
        <v>395</v>
      </c>
      <c r="C1157" s="203" t="s">
        <v>1631</v>
      </c>
      <c r="D1157" s="204">
        <v>95.971429999999998</v>
      </c>
      <c r="E1157" s="203" t="s">
        <v>507</v>
      </c>
      <c r="F1157" s="203" t="s">
        <v>1754</v>
      </c>
      <c r="G1157" s="203" t="s">
        <v>508</v>
      </c>
      <c r="H1157" s="204">
        <v>92.856129999999993</v>
      </c>
      <c r="I1157" s="204">
        <v>96.837909999999994</v>
      </c>
      <c r="J1157" s="204">
        <v>93.085220000000007</v>
      </c>
      <c r="K1157" s="203" t="s">
        <v>509</v>
      </c>
    </row>
    <row r="1158" spans="1:11">
      <c r="A1158" s="203">
        <v>39</v>
      </c>
      <c r="B1158" s="203" t="s">
        <v>396</v>
      </c>
      <c r="C1158" s="203" t="s">
        <v>1631</v>
      </c>
      <c r="D1158" s="204">
        <v>94.345219999999998</v>
      </c>
      <c r="E1158" s="203" t="s">
        <v>507</v>
      </c>
      <c r="F1158" s="203" t="s">
        <v>1754</v>
      </c>
      <c r="G1158" s="203" t="s">
        <v>508</v>
      </c>
      <c r="H1158" s="204">
        <v>84.828199999999995</v>
      </c>
      <c r="I1158" s="204">
        <v>96.122770000000003</v>
      </c>
      <c r="J1158" s="204">
        <v>94.060820000000007</v>
      </c>
      <c r="K1158" s="203" t="s">
        <v>509</v>
      </c>
    </row>
    <row r="1159" spans="1:11">
      <c r="A1159" s="203">
        <v>39</v>
      </c>
      <c r="B1159" s="203" t="s">
        <v>397</v>
      </c>
      <c r="C1159" s="203" t="s">
        <v>1631</v>
      </c>
      <c r="D1159" s="204">
        <v>96.328469999999996</v>
      </c>
      <c r="E1159" s="203" t="s">
        <v>507</v>
      </c>
      <c r="F1159" s="203" t="s">
        <v>1754</v>
      </c>
      <c r="G1159" s="203" t="s">
        <v>508</v>
      </c>
      <c r="H1159" s="204">
        <v>86.695760000000007</v>
      </c>
      <c r="I1159" s="204">
        <v>97.584940000000003</v>
      </c>
      <c r="J1159" s="204">
        <v>98.26088</v>
      </c>
      <c r="K1159" s="203" t="s">
        <v>509</v>
      </c>
    </row>
    <row r="1160" spans="1:11">
      <c r="A1160" s="203">
        <v>39</v>
      </c>
      <c r="B1160" s="203" t="s">
        <v>398</v>
      </c>
      <c r="C1160" s="203" t="s">
        <v>1631</v>
      </c>
      <c r="D1160" s="204">
        <v>97.498410000000007</v>
      </c>
      <c r="E1160" s="203" t="s">
        <v>507</v>
      </c>
      <c r="F1160" s="203" t="s">
        <v>1754</v>
      </c>
      <c r="G1160" s="203" t="s">
        <v>508</v>
      </c>
      <c r="H1160" s="204">
        <v>87.773250000000004</v>
      </c>
      <c r="I1160" s="204">
        <v>98.764330000000001</v>
      </c>
      <c r="J1160" s="204">
        <v>90.074280000000002</v>
      </c>
      <c r="K1160" s="203" t="s">
        <v>509</v>
      </c>
    </row>
    <row r="1161" spans="1:11">
      <c r="A1161" s="203">
        <v>39</v>
      </c>
      <c r="B1161" s="203" t="s">
        <v>399</v>
      </c>
      <c r="C1161" s="203" t="s">
        <v>1631</v>
      </c>
      <c r="D1161" s="204">
        <v>96.275710000000004</v>
      </c>
      <c r="E1161" s="203" t="s">
        <v>507</v>
      </c>
      <c r="F1161" s="203" t="s">
        <v>1754</v>
      </c>
      <c r="G1161" s="203" t="s">
        <v>508</v>
      </c>
      <c r="H1161" s="204">
        <v>90.834400000000002</v>
      </c>
      <c r="I1161" s="204">
        <v>97.187529999999995</v>
      </c>
      <c r="J1161" s="204">
        <v>92.426990000000004</v>
      </c>
      <c r="K1161" s="203" t="s">
        <v>509</v>
      </c>
    </row>
    <row r="1162" spans="1:11">
      <c r="A1162" s="203">
        <v>39</v>
      </c>
      <c r="B1162" s="203" t="s">
        <v>400</v>
      </c>
      <c r="C1162" s="203" t="s">
        <v>1631</v>
      </c>
      <c r="D1162" s="204">
        <v>91.054360000000003</v>
      </c>
      <c r="E1162" s="203" t="s">
        <v>507</v>
      </c>
      <c r="F1162" s="203" t="s">
        <v>1754</v>
      </c>
      <c r="G1162" s="203" t="s">
        <v>508</v>
      </c>
      <c r="H1162" s="204">
        <v>77.447789999999998</v>
      </c>
      <c r="I1162" s="204">
        <v>93.421800000000005</v>
      </c>
      <c r="J1162" s="204">
        <v>93.877319999999997</v>
      </c>
      <c r="K1162" s="203" t="s">
        <v>509</v>
      </c>
    </row>
    <row r="1163" spans="1:11">
      <c r="A1163" s="203">
        <v>39</v>
      </c>
      <c r="B1163" s="203" t="s">
        <v>401</v>
      </c>
      <c r="C1163" s="203" t="s">
        <v>1631</v>
      </c>
      <c r="D1163" s="204">
        <v>96.784000000000006</v>
      </c>
      <c r="E1163" s="203" t="s">
        <v>507</v>
      </c>
      <c r="F1163" s="203" t="s">
        <v>1754</v>
      </c>
      <c r="G1163" s="203" t="s">
        <v>508</v>
      </c>
      <c r="H1163" s="204">
        <v>89.389989999999997</v>
      </c>
      <c r="I1163" s="204">
        <v>97.620450000000005</v>
      </c>
      <c r="J1163" s="204">
        <v>90.921090000000007</v>
      </c>
      <c r="K1163" s="203" t="s">
        <v>509</v>
      </c>
    </row>
    <row r="1164" spans="1:11">
      <c r="A1164" s="203">
        <v>39</v>
      </c>
      <c r="B1164" s="203" t="s">
        <v>402</v>
      </c>
      <c r="C1164" s="203" t="s">
        <v>1631</v>
      </c>
      <c r="D1164" s="204">
        <v>92.611199999999997</v>
      </c>
      <c r="E1164" s="203" t="s">
        <v>507</v>
      </c>
      <c r="F1164" s="203" t="s">
        <v>1754</v>
      </c>
      <c r="G1164" s="203" t="s">
        <v>508</v>
      </c>
      <c r="H1164" s="204">
        <v>74.439400000000006</v>
      </c>
      <c r="I1164" s="204">
        <v>97.789860000000004</v>
      </c>
      <c r="J1164" s="204">
        <v>96.620009999999994</v>
      </c>
      <c r="K1164" s="203" t="s">
        <v>509</v>
      </c>
    </row>
    <row r="1165" spans="1:11">
      <c r="A1165" s="203">
        <v>39</v>
      </c>
      <c r="B1165" s="203" t="s">
        <v>403</v>
      </c>
      <c r="C1165" s="203" t="s">
        <v>1631</v>
      </c>
      <c r="D1165" s="204">
        <v>97.067449999999994</v>
      </c>
      <c r="E1165" s="203" t="s">
        <v>507</v>
      </c>
      <c r="F1165" s="203" t="s">
        <v>1754</v>
      </c>
      <c r="G1165" s="203" t="s">
        <v>508</v>
      </c>
      <c r="H1165" s="204">
        <v>86.187179999999998</v>
      </c>
      <c r="I1165" s="204">
        <v>98.107280000000003</v>
      </c>
      <c r="J1165" s="204">
        <v>70.191890000000001</v>
      </c>
      <c r="K1165" s="203" t="s">
        <v>509</v>
      </c>
    </row>
    <row r="1166" spans="1:11">
      <c r="A1166" s="203">
        <v>39</v>
      </c>
      <c r="B1166" s="203" t="s">
        <v>404</v>
      </c>
      <c r="C1166" s="203" t="s">
        <v>1631</v>
      </c>
      <c r="D1166" s="204">
        <v>93.387180000000001</v>
      </c>
      <c r="E1166" s="203" t="s">
        <v>507</v>
      </c>
      <c r="F1166" s="203" t="s">
        <v>1754</v>
      </c>
      <c r="G1166" s="203" t="s">
        <v>508</v>
      </c>
      <c r="H1166" s="204">
        <v>82.121070000000003</v>
      </c>
      <c r="I1166" s="204">
        <v>95.673100000000005</v>
      </c>
      <c r="J1166" s="204">
        <v>93.300479999999993</v>
      </c>
      <c r="K1166" s="203" t="s">
        <v>509</v>
      </c>
    </row>
    <row r="1167" spans="1:11">
      <c r="A1167" s="203">
        <v>39</v>
      </c>
      <c r="B1167" s="203" t="s">
        <v>405</v>
      </c>
      <c r="C1167" s="203" t="s">
        <v>1631</v>
      </c>
      <c r="D1167" s="204">
        <v>96.041839999999993</v>
      </c>
      <c r="E1167" s="203" t="s">
        <v>507</v>
      </c>
      <c r="F1167" s="203" t="s">
        <v>1754</v>
      </c>
      <c r="G1167" s="203" t="s">
        <v>508</v>
      </c>
      <c r="H1167" s="204">
        <v>94.973039999999997</v>
      </c>
      <c r="I1167" s="204">
        <v>96.364930000000001</v>
      </c>
      <c r="J1167" s="204">
        <v>91.586799999999997</v>
      </c>
      <c r="K1167" s="203" t="s">
        <v>509</v>
      </c>
    </row>
    <row r="1168" spans="1:11">
      <c r="A1168" s="203">
        <v>40</v>
      </c>
      <c r="B1168" s="203" t="s">
        <v>384</v>
      </c>
      <c r="C1168" s="203" t="s">
        <v>1632</v>
      </c>
      <c r="D1168" s="204">
        <v>96.1</v>
      </c>
      <c r="E1168" s="203" t="s">
        <v>510</v>
      </c>
      <c r="F1168" s="203" t="s">
        <v>1754</v>
      </c>
      <c r="G1168" s="203" t="s">
        <v>511</v>
      </c>
      <c r="H1168" s="204">
        <v>95.4</v>
      </c>
      <c r="I1168" s="204">
        <v>96.7</v>
      </c>
      <c r="J1168" s="204" t="s">
        <v>1497</v>
      </c>
      <c r="K1168" s="203" t="s">
        <v>1497</v>
      </c>
    </row>
    <row r="1169" spans="1:11">
      <c r="A1169" s="203">
        <v>40</v>
      </c>
      <c r="B1169" s="203" t="s">
        <v>385</v>
      </c>
      <c r="C1169" s="203" t="s">
        <v>1632</v>
      </c>
      <c r="D1169" s="204">
        <v>93.9</v>
      </c>
      <c r="E1169" s="203" t="s">
        <v>510</v>
      </c>
      <c r="F1169" s="203" t="s">
        <v>1754</v>
      </c>
      <c r="G1169" s="203" t="s">
        <v>511</v>
      </c>
      <c r="H1169" s="204">
        <v>92</v>
      </c>
      <c r="I1169" s="204">
        <v>95.7</v>
      </c>
      <c r="J1169" s="204" t="s">
        <v>1497</v>
      </c>
      <c r="K1169" s="203" t="s">
        <v>1497</v>
      </c>
    </row>
    <row r="1170" spans="1:11">
      <c r="A1170" s="203">
        <v>40</v>
      </c>
      <c r="B1170" s="203" t="s">
        <v>386</v>
      </c>
      <c r="C1170" s="203" t="s">
        <v>1632</v>
      </c>
      <c r="D1170" s="204">
        <v>97.5</v>
      </c>
      <c r="E1170" s="203" t="s">
        <v>510</v>
      </c>
      <c r="F1170" s="203" t="s">
        <v>1754</v>
      </c>
      <c r="G1170" s="203" t="s">
        <v>511</v>
      </c>
      <c r="H1170" s="204">
        <v>96.1</v>
      </c>
      <c r="I1170" s="204">
        <v>98.8</v>
      </c>
      <c r="J1170" s="204" t="s">
        <v>1497</v>
      </c>
      <c r="K1170" s="203" t="s">
        <v>1497</v>
      </c>
    </row>
    <row r="1171" spans="1:11">
      <c r="A1171" s="203">
        <v>40</v>
      </c>
      <c r="B1171" s="203" t="s">
        <v>387</v>
      </c>
      <c r="C1171" s="203" t="s">
        <v>1632</v>
      </c>
      <c r="D1171" s="204">
        <v>98.5</v>
      </c>
      <c r="E1171" s="203" t="s">
        <v>510</v>
      </c>
      <c r="F1171" s="203" t="s">
        <v>1754</v>
      </c>
      <c r="G1171" s="203" t="s">
        <v>511</v>
      </c>
      <c r="H1171" s="204">
        <v>98</v>
      </c>
      <c r="I1171" s="204">
        <v>99.1</v>
      </c>
      <c r="J1171" s="204" t="s">
        <v>1497</v>
      </c>
      <c r="K1171" s="203" t="s">
        <v>1497</v>
      </c>
    </row>
    <row r="1172" spans="1:11">
      <c r="A1172" s="203">
        <v>40</v>
      </c>
      <c r="B1172" s="203" t="s">
        <v>388</v>
      </c>
      <c r="C1172" s="203" t="s">
        <v>1632</v>
      </c>
      <c r="D1172" s="204">
        <v>97.4</v>
      </c>
      <c r="E1172" s="203" t="s">
        <v>510</v>
      </c>
      <c r="F1172" s="203" t="s">
        <v>1754</v>
      </c>
      <c r="G1172" s="203" t="s">
        <v>511</v>
      </c>
      <c r="H1172" s="204">
        <v>96.3</v>
      </c>
      <c r="I1172" s="204">
        <v>98.4</v>
      </c>
      <c r="J1172" s="204" t="s">
        <v>1497</v>
      </c>
      <c r="K1172" s="203" t="s">
        <v>1497</v>
      </c>
    </row>
    <row r="1173" spans="1:11">
      <c r="A1173" s="203">
        <v>40</v>
      </c>
      <c r="B1173" s="203" t="s">
        <v>389</v>
      </c>
      <c r="C1173" s="203" t="s">
        <v>1632</v>
      </c>
      <c r="D1173" s="204">
        <v>96.2</v>
      </c>
      <c r="E1173" s="203" t="s">
        <v>510</v>
      </c>
      <c r="F1173" s="203" t="s">
        <v>1754</v>
      </c>
      <c r="G1173" s="203" t="s">
        <v>511</v>
      </c>
      <c r="H1173" s="204">
        <v>91.4</v>
      </c>
      <c r="I1173" s="204">
        <v>100</v>
      </c>
      <c r="J1173" s="204" t="s">
        <v>1497</v>
      </c>
      <c r="K1173" s="203" t="s">
        <v>1497</v>
      </c>
    </row>
    <row r="1174" spans="1:11">
      <c r="A1174" s="203">
        <v>40</v>
      </c>
      <c r="B1174" s="203" t="s">
        <v>390</v>
      </c>
      <c r="C1174" s="203" t="s">
        <v>1632</v>
      </c>
      <c r="D1174" s="204">
        <v>98.2</v>
      </c>
      <c r="E1174" s="203" t="s">
        <v>510</v>
      </c>
      <c r="F1174" s="203" t="s">
        <v>1754</v>
      </c>
      <c r="G1174" s="203" t="s">
        <v>511</v>
      </c>
      <c r="H1174" s="204">
        <v>97.5</v>
      </c>
      <c r="I1174" s="204">
        <v>98.9</v>
      </c>
      <c r="J1174" s="204" t="s">
        <v>1497</v>
      </c>
      <c r="K1174" s="203" t="s">
        <v>1497</v>
      </c>
    </row>
    <row r="1175" spans="1:11">
      <c r="A1175" s="203">
        <v>40</v>
      </c>
      <c r="B1175" s="203" t="s">
        <v>391</v>
      </c>
      <c r="C1175" s="203" t="s">
        <v>1632</v>
      </c>
      <c r="D1175" s="204">
        <v>93.4</v>
      </c>
      <c r="E1175" s="203" t="s">
        <v>510</v>
      </c>
      <c r="F1175" s="203" t="s">
        <v>1754</v>
      </c>
      <c r="G1175" s="203" t="s">
        <v>511</v>
      </c>
      <c r="H1175" s="204">
        <v>89.6</v>
      </c>
      <c r="I1175" s="204">
        <v>97.1</v>
      </c>
      <c r="J1175" s="204" t="s">
        <v>1497</v>
      </c>
      <c r="K1175" s="203" t="s">
        <v>1497</v>
      </c>
    </row>
    <row r="1176" spans="1:11">
      <c r="A1176" s="203">
        <v>40</v>
      </c>
      <c r="B1176" s="203" t="s">
        <v>392</v>
      </c>
      <c r="C1176" s="203" t="s">
        <v>1632</v>
      </c>
      <c r="D1176" s="204">
        <v>94.9</v>
      </c>
      <c r="E1176" s="203" t="s">
        <v>510</v>
      </c>
      <c r="F1176" s="203" t="s">
        <v>1754</v>
      </c>
      <c r="G1176" s="203" t="s">
        <v>511</v>
      </c>
      <c r="H1176" s="204">
        <v>92.3</v>
      </c>
      <c r="I1176" s="204">
        <v>97.6</v>
      </c>
      <c r="J1176" s="204" t="s">
        <v>1497</v>
      </c>
      <c r="K1176" s="203" t="s">
        <v>1497</v>
      </c>
    </row>
    <row r="1177" spans="1:11">
      <c r="A1177" s="203">
        <v>40</v>
      </c>
      <c r="B1177" s="203" t="s">
        <v>393</v>
      </c>
      <c r="C1177" s="203" t="s">
        <v>1632</v>
      </c>
      <c r="D1177" s="204">
        <v>94.1</v>
      </c>
      <c r="E1177" s="203" t="s">
        <v>510</v>
      </c>
      <c r="F1177" s="203" t="s">
        <v>1754</v>
      </c>
      <c r="G1177" s="203" t="s">
        <v>511</v>
      </c>
      <c r="H1177" s="204">
        <v>92.9</v>
      </c>
      <c r="I1177" s="204">
        <v>95.3</v>
      </c>
      <c r="J1177" s="204" t="s">
        <v>1497</v>
      </c>
      <c r="K1177" s="203" t="s">
        <v>1497</v>
      </c>
    </row>
    <row r="1178" spans="1:11">
      <c r="A1178" s="203">
        <v>40</v>
      </c>
      <c r="B1178" s="203" t="s">
        <v>394</v>
      </c>
      <c r="C1178" s="203" t="s">
        <v>1632</v>
      </c>
      <c r="D1178" s="204">
        <v>93.3</v>
      </c>
      <c r="E1178" s="203" t="s">
        <v>510</v>
      </c>
      <c r="F1178" s="203" t="s">
        <v>1754</v>
      </c>
      <c r="G1178" s="203" t="s">
        <v>511</v>
      </c>
      <c r="H1178" s="204">
        <v>89.5</v>
      </c>
      <c r="I1178" s="204">
        <v>97.1</v>
      </c>
      <c r="J1178" s="204" t="s">
        <v>1497</v>
      </c>
      <c r="K1178" s="203" t="s">
        <v>1497</v>
      </c>
    </row>
    <row r="1179" spans="1:11">
      <c r="A1179" s="203">
        <v>40</v>
      </c>
      <c r="B1179" s="203" t="s">
        <v>395</v>
      </c>
      <c r="C1179" s="203" t="s">
        <v>1632</v>
      </c>
      <c r="D1179" s="204">
        <v>96</v>
      </c>
      <c r="E1179" s="203" t="s">
        <v>510</v>
      </c>
      <c r="F1179" s="203" t="s">
        <v>1754</v>
      </c>
      <c r="G1179" s="203" t="s">
        <v>511</v>
      </c>
      <c r="H1179" s="204">
        <v>95</v>
      </c>
      <c r="I1179" s="204">
        <v>96.9</v>
      </c>
      <c r="J1179" s="204" t="s">
        <v>1497</v>
      </c>
      <c r="K1179" s="203" t="s">
        <v>1497</v>
      </c>
    </row>
    <row r="1180" spans="1:11">
      <c r="A1180" s="203">
        <v>40</v>
      </c>
      <c r="B1180" s="203" t="s">
        <v>396</v>
      </c>
      <c r="C1180" s="203" t="s">
        <v>1632</v>
      </c>
      <c r="D1180" s="204">
        <v>96.7</v>
      </c>
      <c r="E1180" s="203" t="s">
        <v>510</v>
      </c>
      <c r="F1180" s="203" t="s">
        <v>1754</v>
      </c>
      <c r="G1180" s="203" t="s">
        <v>511</v>
      </c>
      <c r="H1180" s="204">
        <v>95.6</v>
      </c>
      <c r="I1180" s="204">
        <v>97.8</v>
      </c>
      <c r="J1180" s="204" t="s">
        <v>1497</v>
      </c>
      <c r="K1180" s="203" t="s">
        <v>1497</v>
      </c>
    </row>
    <row r="1181" spans="1:11">
      <c r="A1181" s="203">
        <v>40</v>
      </c>
      <c r="B1181" s="203" t="s">
        <v>397</v>
      </c>
      <c r="C1181" s="203" t="s">
        <v>1632</v>
      </c>
      <c r="D1181" s="204">
        <v>95.2</v>
      </c>
      <c r="E1181" s="203" t="s">
        <v>510</v>
      </c>
      <c r="F1181" s="203" t="s">
        <v>1754</v>
      </c>
      <c r="G1181" s="203" t="s">
        <v>511</v>
      </c>
      <c r="H1181" s="204">
        <v>93.2</v>
      </c>
      <c r="I1181" s="204">
        <v>97.1</v>
      </c>
      <c r="J1181" s="204" t="s">
        <v>1497</v>
      </c>
      <c r="K1181" s="203" t="s">
        <v>1497</v>
      </c>
    </row>
    <row r="1182" spans="1:11">
      <c r="A1182" s="203">
        <v>40</v>
      </c>
      <c r="B1182" s="203" t="s">
        <v>398</v>
      </c>
      <c r="C1182" s="203" t="s">
        <v>1632</v>
      </c>
      <c r="D1182" s="204">
        <v>96.7</v>
      </c>
      <c r="E1182" s="203" t="s">
        <v>510</v>
      </c>
      <c r="F1182" s="203" t="s">
        <v>1754</v>
      </c>
      <c r="G1182" s="203" t="s">
        <v>511</v>
      </c>
      <c r="H1182" s="204">
        <v>94.8</v>
      </c>
      <c r="I1182" s="204">
        <v>98.5</v>
      </c>
      <c r="J1182" s="204" t="s">
        <v>1497</v>
      </c>
      <c r="K1182" s="203" t="s">
        <v>1497</v>
      </c>
    </row>
    <row r="1183" spans="1:11">
      <c r="A1183" s="203">
        <v>40</v>
      </c>
      <c r="B1183" s="203" t="s">
        <v>399</v>
      </c>
      <c r="C1183" s="203" t="s">
        <v>1632</v>
      </c>
      <c r="D1183" s="204">
        <v>96.2</v>
      </c>
      <c r="E1183" s="203" t="s">
        <v>510</v>
      </c>
      <c r="F1183" s="203" t="s">
        <v>1754</v>
      </c>
      <c r="G1183" s="203" t="s">
        <v>511</v>
      </c>
      <c r="H1183" s="204">
        <v>92.9</v>
      </c>
      <c r="I1183" s="204">
        <v>99.4</v>
      </c>
      <c r="J1183" s="204" t="s">
        <v>1497</v>
      </c>
      <c r="K1183" s="203" t="s">
        <v>1497</v>
      </c>
    </row>
    <row r="1184" spans="1:11">
      <c r="A1184" s="203">
        <v>40</v>
      </c>
      <c r="B1184" s="203" t="s">
        <v>400</v>
      </c>
      <c r="C1184" s="203" t="s">
        <v>1632</v>
      </c>
      <c r="D1184" s="204">
        <v>95.9</v>
      </c>
      <c r="E1184" s="203" t="s">
        <v>510</v>
      </c>
      <c r="F1184" s="203" t="s">
        <v>1754</v>
      </c>
      <c r="G1184" s="203" t="s">
        <v>511</v>
      </c>
      <c r="H1184" s="204">
        <v>94.3</v>
      </c>
      <c r="I1184" s="204">
        <v>97.4</v>
      </c>
      <c r="J1184" s="204" t="s">
        <v>1497</v>
      </c>
      <c r="K1184" s="203" t="s">
        <v>1497</v>
      </c>
    </row>
    <row r="1185" spans="1:11">
      <c r="A1185" s="203">
        <v>40</v>
      </c>
      <c r="B1185" s="203" t="s">
        <v>401</v>
      </c>
      <c r="C1185" s="203" t="s">
        <v>1632</v>
      </c>
      <c r="D1185" s="204">
        <v>96.3</v>
      </c>
      <c r="E1185" s="203" t="s">
        <v>510</v>
      </c>
      <c r="F1185" s="203" t="s">
        <v>1754</v>
      </c>
      <c r="G1185" s="203" t="s">
        <v>511</v>
      </c>
      <c r="H1185" s="204">
        <v>95</v>
      </c>
      <c r="I1185" s="204">
        <v>97.8</v>
      </c>
      <c r="J1185" s="204" t="s">
        <v>1497</v>
      </c>
      <c r="K1185" s="203" t="s">
        <v>1497</v>
      </c>
    </row>
    <row r="1186" spans="1:11">
      <c r="A1186" s="203">
        <v>40</v>
      </c>
      <c r="B1186" s="203" t="s">
        <v>402</v>
      </c>
      <c r="C1186" s="203" t="s">
        <v>1632</v>
      </c>
      <c r="D1186" s="204">
        <v>94.5</v>
      </c>
      <c r="E1186" s="203" t="s">
        <v>510</v>
      </c>
      <c r="F1186" s="203" t="s">
        <v>1754</v>
      </c>
      <c r="G1186" s="203" t="s">
        <v>511</v>
      </c>
      <c r="H1186" s="204">
        <v>92</v>
      </c>
      <c r="I1186" s="204">
        <v>97</v>
      </c>
      <c r="J1186" s="204" t="s">
        <v>1497</v>
      </c>
      <c r="K1186" s="203" t="s">
        <v>1497</v>
      </c>
    </row>
    <row r="1187" spans="1:11">
      <c r="A1187" s="203">
        <v>40</v>
      </c>
      <c r="B1187" s="203" t="s">
        <v>403</v>
      </c>
      <c r="C1187" s="203" t="s">
        <v>1632</v>
      </c>
      <c r="D1187" s="204">
        <v>97.7</v>
      </c>
      <c r="E1187" s="203" t="s">
        <v>510</v>
      </c>
      <c r="F1187" s="203" t="s">
        <v>1754</v>
      </c>
      <c r="G1187" s="203" t="s">
        <v>511</v>
      </c>
      <c r="H1187" s="204">
        <v>96.4</v>
      </c>
      <c r="I1187" s="204">
        <v>99</v>
      </c>
      <c r="J1187" s="204" t="s">
        <v>1497</v>
      </c>
      <c r="K1187" s="203" t="s">
        <v>1497</v>
      </c>
    </row>
    <row r="1188" spans="1:11">
      <c r="A1188" s="203">
        <v>40</v>
      </c>
      <c r="B1188" s="203" t="s">
        <v>404</v>
      </c>
      <c r="C1188" s="203" t="s">
        <v>1632</v>
      </c>
      <c r="D1188" s="204">
        <v>95.7</v>
      </c>
      <c r="E1188" s="203" t="s">
        <v>510</v>
      </c>
      <c r="F1188" s="203" t="s">
        <v>1754</v>
      </c>
      <c r="G1188" s="203" t="s">
        <v>511</v>
      </c>
      <c r="H1188" s="204">
        <v>93.2</v>
      </c>
      <c r="I1188" s="204">
        <v>98.1</v>
      </c>
      <c r="J1188" s="204" t="s">
        <v>1497</v>
      </c>
      <c r="K1188" s="203" t="s">
        <v>1497</v>
      </c>
    </row>
    <row r="1189" spans="1:11">
      <c r="A1189" s="203">
        <v>40</v>
      </c>
      <c r="B1189" s="203" t="s">
        <v>405</v>
      </c>
      <c r="C1189" s="203" t="s">
        <v>1632</v>
      </c>
      <c r="D1189" s="204">
        <v>95.9</v>
      </c>
      <c r="E1189" s="203" t="s">
        <v>510</v>
      </c>
      <c r="F1189" s="203" t="s">
        <v>1754</v>
      </c>
      <c r="G1189" s="203" t="s">
        <v>511</v>
      </c>
      <c r="H1189" s="204">
        <v>95.5</v>
      </c>
      <c r="I1189" s="204">
        <v>96.3</v>
      </c>
      <c r="J1189" s="204" t="s">
        <v>1497</v>
      </c>
      <c r="K1189" s="203" t="s">
        <v>1497</v>
      </c>
    </row>
    <row r="1190" spans="1:11">
      <c r="A1190" s="203">
        <v>40</v>
      </c>
      <c r="B1190" s="203" t="s">
        <v>384</v>
      </c>
      <c r="C1190" s="203" t="s">
        <v>1633</v>
      </c>
      <c r="D1190" s="204">
        <v>93.3</v>
      </c>
      <c r="E1190" s="203" t="s">
        <v>510</v>
      </c>
      <c r="F1190" s="203" t="s">
        <v>1754</v>
      </c>
      <c r="G1190" s="203" t="s">
        <v>511</v>
      </c>
      <c r="H1190" s="204">
        <v>91.8</v>
      </c>
      <c r="I1190" s="204">
        <v>94.7</v>
      </c>
      <c r="J1190" s="204" t="s">
        <v>1497</v>
      </c>
      <c r="K1190" s="203" t="s">
        <v>1497</v>
      </c>
    </row>
    <row r="1191" spans="1:11">
      <c r="A1191" s="203">
        <v>40</v>
      </c>
      <c r="B1191" s="203" t="s">
        <v>385</v>
      </c>
      <c r="C1191" s="203" t="s">
        <v>1633</v>
      </c>
      <c r="D1191" s="204">
        <v>91.1</v>
      </c>
      <c r="E1191" s="203" t="s">
        <v>510</v>
      </c>
      <c r="F1191" s="203" t="s">
        <v>1754</v>
      </c>
      <c r="G1191" s="203" t="s">
        <v>511</v>
      </c>
      <c r="H1191" s="204">
        <v>87.6</v>
      </c>
      <c r="I1191" s="204">
        <v>94.6</v>
      </c>
      <c r="J1191" s="204" t="s">
        <v>1497</v>
      </c>
      <c r="K1191" s="203" t="s">
        <v>1497</v>
      </c>
    </row>
    <row r="1192" spans="1:11">
      <c r="A1192" s="203">
        <v>40</v>
      </c>
      <c r="B1192" s="203" t="s">
        <v>386</v>
      </c>
      <c r="C1192" s="203" t="s">
        <v>1633</v>
      </c>
      <c r="D1192" s="204">
        <v>93.9</v>
      </c>
      <c r="E1192" s="203" t="s">
        <v>510</v>
      </c>
      <c r="F1192" s="203" t="s">
        <v>1754</v>
      </c>
      <c r="G1192" s="203" t="s">
        <v>511</v>
      </c>
      <c r="H1192" s="204">
        <v>89.8</v>
      </c>
      <c r="I1192" s="204">
        <v>98</v>
      </c>
      <c r="J1192" s="204" t="s">
        <v>1497</v>
      </c>
      <c r="K1192" s="203" t="s">
        <v>1497</v>
      </c>
    </row>
    <row r="1193" spans="1:11">
      <c r="A1193" s="203">
        <v>40</v>
      </c>
      <c r="B1193" s="203" t="s">
        <v>387</v>
      </c>
      <c r="C1193" s="203" t="s">
        <v>1633</v>
      </c>
      <c r="D1193" s="204">
        <v>97.6</v>
      </c>
      <c r="E1193" s="203" t="s">
        <v>510</v>
      </c>
      <c r="F1193" s="203" t="s">
        <v>1754</v>
      </c>
      <c r="G1193" s="203" t="s">
        <v>511</v>
      </c>
      <c r="H1193" s="204">
        <v>96.5</v>
      </c>
      <c r="I1193" s="204">
        <v>98.8</v>
      </c>
      <c r="J1193" s="204" t="s">
        <v>1497</v>
      </c>
      <c r="K1193" s="203" t="s">
        <v>1497</v>
      </c>
    </row>
    <row r="1194" spans="1:11">
      <c r="A1194" s="203">
        <v>40</v>
      </c>
      <c r="B1194" s="203" t="s">
        <v>388</v>
      </c>
      <c r="C1194" s="203" t="s">
        <v>1633</v>
      </c>
      <c r="D1194" s="204">
        <v>94.1</v>
      </c>
      <c r="E1194" s="203" t="s">
        <v>510</v>
      </c>
      <c r="F1194" s="203" t="s">
        <v>1754</v>
      </c>
      <c r="G1194" s="203" t="s">
        <v>511</v>
      </c>
      <c r="H1194" s="204">
        <v>91.6</v>
      </c>
      <c r="I1194" s="204">
        <v>96.5</v>
      </c>
      <c r="J1194" s="204" t="s">
        <v>1497</v>
      </c>
      <c r="K1194" s="203" t="s">
        <v>1497</v>
      </c>
    </row>
    <row r="1195" spans="1:11">
      <c r="A1195" s="203">
        <v>40</v>
      </c>
      <c r="B1195" s="203" t="s">
        <v>389</v>
      </c>
      <c r="C1195" s="203" t="s">
        <v>1633</v>
      </c>
      <c r="D1195" s="204">
        <v>93.8</v>
      </c>
      <c r="E1195" s="203" t="s">
        <v>510</v>
      </c>
      <c r="F1195" s="203" t="s">
        <v>1754</v>
      </c>
      <c r="G1195" s="203" t="s">
        <v>511</v>
      </c>
      <c r="H1195" s="204">
        <v>90.6</v>
      </c>
      <c r="I1195" s="204">
        <v>97</v>
      </c>
      <c r="J1195" s="204" t="s">
        <v>1497</v>
      </c>
      <c r="K1195" s="203" t="s">
        <v>1497</v>
      </c>
    </row>
    <row r="1196" spans="1:11">
      <c r="A1196" s="203">
        <v>40</v>
      </c>
      <c r="B1196" s="203" t="s">
        <v>390</v>
      </c>
      <c r="C1196" s="203" t="s">
        <v>1633</v>
      </c>
      <c r="D1196" s="204">
        <v>97.1</v>
      </c>
      <c r="E1196" s="203" t="s">
        <v>510</v>
      </c>
      <c r="F1196" s="203" t="s">
        <v>1754</v>
      </c>
      <c r="G1196" s="203" t="s">
        <v>511</v>
      </c>
      <c r="H1196" s="204">
        <v>96.1</v>
      </c>
      <c r="I1196" s="204">
        <v>98.2</v>
      </c>
      <c r="J1196" s="204" t="s">
        <v>1497</v>
      </c>
      <c r="K1196" s="203" t="s">
        <v>1497</v>
      </c>
    </row>
    <row r="1197" spans="1:11">
      <c r="A1197" s="203">
        <v>40</v>
      </c>
      <c r="B1197" s="203" t="s">
        <v>391</v>
      </c>
      <c r="C1197" s="203" t="s">
        <v>1633</v>
      </c>
      <c r="D1197" s="204">
        <v>81.599999999999994</v>
      </c>
      <c r="E1197" s="203" t="s">
        <v>510</v>
      </c>
      <c r="F1197" s="203" t="s">
        <v>1754</v>
      </c>
      <c r="G1197" s="203" t="s">
        <v>511</v>
      </c>
      <c r="H1197" s="204">
        <v>67.900000000000006</v>
      </c>
      <c r="I1197" s="204">
        <v>95.2</v>
      </c>
      <c r="J1197" s="204" t="s">
        <v>1497</v>
      </c>
      <c r="K1197" s="203" t="s">
        <v>1497</v>
      </c>
    </row>
    <row r="1198" spans="1:11">
      <c r="A1198" s="203">
        <v>40</v>
      </c>
      <c r="B1198" s="203" t="s">
        <v>392</v>
      </c>
      <c r="C1198" s="203" t="s">
        <v>1633</v>
      </c>
      <c r="D1198" s="204">
        <v>93</v>
      </c>
      <c r="E1198" s="203" t="s">
        <v>510</v>
      </c>
      <c r="F1198" s="203" t="s">
        <v>1754</v>
      </c>
      <c r="G1198" s="203" t="s">
        <v>511</v>
      </c>
      <c r="H1198" s="204">
        <v>89.3</v>
      </c>
      <c r="I1198" s="204">
        <v>96.7</v>
      </c>
      <c r="J1198" s="204" t="s">
        <v>1497</v>
      </c>
      <c r="K1198" s="203" t="s">
        <v>1497</v>
      </c>
    </row>
    <row r="1199" spans="1:11">
      <c r="A1199" s="203">
        <v>40</v>
      </c>
      <c r="B1199" s="203" t="s">
        <v>393</v>
      </c>
      <c r="C1199" s="203" t="s">
        <v>1633</v>
      </c>
      <c r="D1199" s="204">
        <v>89</v>
      </c>
      <c r="E1199" s="203" t="s">
        <v>510</v>
      </c>
      <c r="F1199" s="203" t="s">
        <v>1754</v>
      </c>
      <c r="G1199" s="203" t="s">
        <v>511</v>
      </c>
      <c r="H1199" s="204">
        <v>85.8</v>
      </c>
      <c r="I1199" s="204">
        <v>92.1</v>
      </c>
      <c r="J1199" s="204" t="s">
        <v>1497</v>
      </c>
      <c r="K1199" s="203" t="s">
        <v>1497</v>
      </c>
    </row>
    <row r="1200" spans="1:11">
      <c r="A1200" s="203">
        <v>40</v>
      </c>
      <c r="B1200" s="203" t="s">
        <v>394</v>
      </c>
      <c r="C1200" s="203" t="s">
        <v>1633</v>
      </c>
      <c r="D1200" s="204">
        <v>95</v>
      </c>
      <c r="E1200" s="203" t="s">
        <v>510</v>
      </c>
      <c r="F1200" s="203" t="s">
        <v>1754</v>
      </c>
      <c r="G1200" s="203" t="s">
        <v>511</v>
      </c>
      <c r="H1200" s="204">
        <v>93.3</v>
      </c>
      <c r="I1200" s="204">
        <v>96.8</v>
      </c>
      <c r="J1200" s="204" t="s">
        <v>1497</v>
      </c>
      <c r="K1200" s="203" t="s">
        <v>1497</v>
      </c>
    </row>
    <row r="1201" spans="1:11">
      <c r="A1201" s="203">
        <v>40</v>
      </c>
      <c r="B1201" s="203" t="s">
        <v>395</v>
      </c>
      <c r="C1201" s="203" t="s">
        <v>1633</v>
      </c>
      <c r="D1201" s="204">
        <v>93.3</v>
      </c>
      <c r="E1201" s="203" t="s">
        <v>510</v>
      </c>
      <c r="F1201" s="203" t="s">
        <v>1754</v>
      </c>
      <c r="G1201" s="203" t="s">
        <v>511</v>
      </c>
      <c r="H1201" s="204">
        <v>91.8</v>
      </c>
      <c r="I1201" s="204">
        <v>94.9</v>
      </c>
      <c r="J1201" s="204" t="s">
        <v>1497</v>
      </c>
      <c r="K1201" s="203" t="s">
        <v>1497</v>
      </c>
    </row>
    <row r="1202" spans="1:11">
      <c r="A1202" s="203">
        <v>40</v>
      </c>
      <c r="B1202" s="203" t="s">
        <v>396</v>
      </c>
      <c r="C1202" s="203" t="s">
        <v>1633</v>
      </c>
      <c r="D1202" s="204">
        <v>93.7</v>
      </c>
      <c r="E1202" s="203" t="s">
        <v>510</v>
      </c>
      <c r="F1202" s="203" t="s">
        <v>1754</v>
      </c>
      <c r="G1202" s="203" t="s">
        <v>511</v>
      </c>
      <c r="H1202" s="204">
        <v>91.6</v>
      </c>
      <c r="I1202" s="204">
        <v>95.8</v>
      </c>
      <c r="J1202" s="204" t="s">
        <v>1497</v>
      </c>
      <c r="K1202" s="203" t="s">
        <v>1497</v>
      </c>
    </row>
    <row r="1203" spans="1:11">
      <c r="A1203" s="203">
        <v>40</v>
      </c>
      <c r="B1203" s="203" t="s">
        <v>397</v>
      </c>
      <c r="C1203" s="203" t="s">
        <v>1633</v>
      </c>
      <c r="D1203" s="204">
        <v>97.5</v>
      </c>
      <c r="E1203" s="203" t="s">
        <v>510</v>
      </c>
      <c r="F1203" s="203" t="s">
        <v>1754</v>
      </c>
      <c r="G1203" s="203" t="s">
        <v>511</v>
      </c>
      <c r="H1203" s="204">
        <v>96.4</v>
      </c>
      <c r="I1203" s="204">
        <v>98.6</v>
      </c>
      <c r="J1203" s="204" t="s">
        <v>1497</v>
      </c>
      <c r="K1203" s="203" t="s">
        <v>1497</v>
      </c>
    </row>
    <row r="1204" spans="1:11">
      <c r="A1204" s="203">
        <v>40</v>
      </c>
      <c r="B1204" s="203" t="s">
        <v>398</v>
      </c>
      <c r="C1204" s="203" t="s">
        <v>1633</v>
      </c>
      <c r="D1204" s="204">
        <v>96.7</v>
      </c>
      <c r="E1204" s="203" t="s">
        <v>510</v>
      </c>
      <c r="F1204" s="203" t="s">
        <v>1754</v>
      </c>
      <c r="G1204" s="203" t="s">
        <v>511</v>
      </c>
      <c r="H1204" s="204">
        <v>95.1</v>
      </c>
      <c r="I1204" s="204">
        <v>98.2</v>
      </c>
      <c r="J1204" s="204" t="s">
        <v>1497</v>
      </c>
      <c r="K1204" s="203" t="s">
        <v>1497</v>
      </c>
    </row>
    <row r="1205" spans="1:11">
      <c r="A1205" s="203">
        <v>40</v>
      </c>
      <c r="B1205" s="203" t="s">
        <v>399</v>
      </c>
      <c r="C1205" s="203" t="s">
        <v>1633</v>
      </c>
      <c r="D1205" s="204">
        <v>97.3</v>
      </c>
      <c r="E1205" s="203" t="s">
        <v>510</v>
      </c>
      <c r="F1205" s="203" t="s">
        <v>1754</v>
      </c>
      <c r="G1205" s="203" t="s">
        <v>511</v>
      </c>
      <c r="H1205" s="204">
        <v>95.8</v>
      </c>
      <c r="I1205" s="204">
        <v>98.7</v>
      </c>
      <c r="J1205" s="204" t="s">
        <v>1497</v>
      </c>
      <c r="K1205" s="203" t="s">
        <v>1497</v>
      </c>
    </row>
    <row r="1206" spans="1:11">
      <c r="A1206" s="203">
        <v>40</v>
      </c>
      <c r="B1206" s="203" t="s">
        <v>400</v>
      </c>
      <c r="C1206" s="203" t="s">
        <v>1633</v>
      </c>
      <c r="D1206" s="204">
        <v>91.9</v>
      </c>
      <c r="E1206" s="203" t="s">
        <v>510</v>
      </c>
      <c r="F1206" s="203" t="s">
        <v>1754</v>
      </c>
      <c r="G1206" s="203" t="s">
        <v>511</v>
      </c>
      <c r="H1206" s="204">
        <v>86.7</v>
      </c>
      <c r="I1206" s="204">
        <v>97.1</v>
      </c>
      <c r="J1206" s="204" t="s">
        <v>1497</v>
      </c>
      <c r="K1206" s="203" t="s">
        <v>1497</v>
      </c>
    </row>
    <row r="1207" spans="1:11">
      <c r="A1207" s="203">
        <v>40</v>
      </c>
      <c r="B1207" s="203" t="s">
        <v>401</v>
      </c>
      <c r="C1207" s="203" t="s">
        <v>1633</v>
      </c>
      <c r="D1207" s="204">
        <v>92.5</v>
      </c>
      <c r="E1207" s="203" t="s">
        <v>510</v>
      </c>
      <c r="F1207" s="203" t="s">
        <v>1754</v>
      </c>
      <c r="G1207" s="203" t="s">
        <v>511</v>
      </c>
      <c r="H1207" s="204">
        <v>87.4</v>
      </c>
      <c r="I1207" s="204">
        <v>97.6</v>
      </c>
      <c r="J1207" s="204" t="s">
        <v>1497</v>
      </c>
      <c r="K1207" s="203" t="s">
        <v>1497</v>
      </c>
    </row>
    <row r="1208" spans="1:11">
      <c r="A1208" s="203">
        <v>40</v>
      </c>
      <c r="B1208" s="203" t="s">
        <v>402</v>
      </c>
      <c r="C1208" s="203" t="s">
        <v>1633</v>
      </c>
      <c r="D1208" s="204">
        <v>95.6</v>
      </c>
      <c r="E1208" s="203" t="s">
        <v>510</v>
      </c>
      <c r="F1208" s="203" t="s">
        <v>1754</v>
      </c>
      <c r="G1208" s="203" t="s">
        <v>511</v>
      </c>
      <c r="H1208" s="204">
        <v>93.6</v>
      </c>
      <c r="I1208" s="204">
        <v>97.7</v>
      </c>
      <c r="J1208" s="204" t="s">
        <v>1497</v>
      </c>
      <c r="K1208" s="203" t="s">
        <v>1497</v>
      </c>
    </row>
    <row r="1209" spans="1:11">
      <c r="A1209" s="203">
        <v>40</v>
      </c>
      <c r="B1209" s="203" t="s">
        <v>403</v>
      </c>
      <c r="C1209" s="203" t="s">
        <v>1633</v>
      </c>
      <c r="D1209" s="204">
        <v>97.3</v>
      </c>
      <c r="E1209" s="203" t="s">
        <v>510</v>
      </c>
      <c r="F1209" s="203" t="s">
        <v>1754</v>
      </c>
      <c r="G1209" s="203" t="s">
        <v>511</v>
      </c>
      <c r="H1209" s="204">
        <v>95.4</v>
      </c>
      <c r="I1209" s="204">
        <v>99.2</v>
      </c>
      <c r="J1209" s="204" t="s">
        <v>1497</v>
      </c>
      <c r="K1209" s="203" t="s">
        <v>1497</v>
      </c>
    </row>
    <row r="1210" spans="1:11">
      <c r="A1210" s="203">
        <v>40</v>
      </c>
      <c r="B1210" s="203" t="s">
        <v>404</v>
      </c>
      <c r="C1210" s="203" t="s">
        <v>1633</v>
      </c>
      <c r="D1210" s="204">
        <v>91.5</v>
      </c>
      <c r="E1210" s="203" t="s">
        <v>510</v>
      </c>
      <c r="F1210" s="203" t="s">
        <v>1754</v>
      </c>
      <c r="G1210" s="203" t="s">
        <v>511</v>
      </c>
      <c r="H1210" s="204">
        <v>86.4</v>
      </c>
      <c r="I1210" s="204">
        <v>96.5</v>
      </c>
      <c r="J1210" s="204" t="s">
        <v>1497</v>
      </c>
      <c r="K1210" s="203" t="s">
        <v>1497</v>
      </c>
    </row>
    <row r="1211" spans="1:11">
      <c r="A1211" s="203">
        <v>40</v>
      </c>
      <c r="B1211" s="203" t="s">
        <v>405</v>
      </c>
      <c r="C1211" s="203" t="s">
        <v>1633</v>
      </c>
      <c r="D1211" s="204">
        <v>93.4</v>
      </c>
      <c r="E1211" s="203" t="s">
        <v>510</v>
      </c>
      <c r="F1211" s="203" t="s">
        <v>1754</v>
      </c>
      <c r="G1211" s="203" t="s">
        <v>511</v>
      </c>
      <c r="H1211" s="204">
        <v>92.8</v>
      </c>
      <c r="I1211" s="204">
        <v>94.1</v>
      </c>
      <c r="J1211" s="204" t="s">
        <v>1497</v>
      </c>
      <c r="K1211" s="203" t="s">
        <v>1497</v>
      </c>
    </row>
    <row r="1212" spans="1:11">
      <c r="A1212" s="203">
        <v>40</v>
      </c>
      <c r="B1212" s="203" t="s">
        <v>384</v>
      </c>
      <c r="C1212" s="203" t="s">
        <v>1634</v>
      </c>
      <c r="D1212" s="204">
        <v>95.1</v>
      </c>
      <c r="E1212" s="203" t="s">
        <v>510</v>
      </c>
      <c r="F1212" s="203" t="s">
        <v>1754</v>
      </c>
      <c r="G1212" s="203" t="s">
        <v>511</v>
      </c>
      <c r="H1212" s="204">
        <v>94.4</v>
      </c>
      <c r="I1212" s="204">
        <v>95.7</v>
      </c>
      <c r="J1212" s="204">
        <v>91.9</v>
      </c>
      <c r="K1212" s="203" t="s">
        <v>512</v>
      </c>
    </row>
    <row r="1213" spans="1:11">
      <c r="A1213" s="203">
        <v>40</v>
      </c>
      <c r="B1213" s="203" t="s">
        <v>385</v>
      </c>
      <c r="C1213" s="203" t="s">
        <v>1634</v>
      </c>
      <c r="D1213" s="204">
        <v>92.8</v>
      </c>
      <c r="E1213" s="203" t="s">
        <v>510</v>
      </c>
      <c r="F1213" s="203" t="s">
        <v>1754</v>
      </c>
      <c r="G1213" s="203" t="s">
        <v>511</v>
      </c>
      <c r="H1213" s="204">
        <v>91</v>
      </c>
      <c r="I1213" s="204">
        <v>94.6</v>
      </c>
      <c r="J1213" s="204">
        <v>88</v>
      </c>
      <c r="K1213" s="203" t="s">
        <v>512</v>
      </c>
    </row>
    <row r="1214" spans="1:11">
      <c r="A1214" s="203">
        <v>40</v>
      </c>
      <c r="B1214" s="203" t="s">
        <v>386</v>
      </c>
      <c r="C1214" s="203" t="s">
        <v>1634</v>
      </c>
      <c r="D1214" s="204">
        <v>95.8</v>
      </c>
      <c r="E1214" s="203" t="s">
        <v>510</v>
      </c>
      <c r="F1214" s="203" t="s">
        <v>1754</v>
      </c>
      <c r="G1214" s="203" t="s">
        <v>511</v>
      </c>
      <c r="H1214" s="204">
        <v>93.8</v>
      </c>
      <c r="I1214" s="204">
        <v>97.9</v>
      </c>
      <c r="J1214" s="204">
        <v>96.7</v>
      </c>
      <c r="K1214" s="203" t="s">
        <v>512</v>
      </c>
    </row>
    <row r="1215" spans="1:11">
      <c r="A1215" s="203">
        <v>40</v>
      </c>
      <c r="B1215" s="203" t="s">
        <v>387</v>
      </c>
      <c r="C1215" s="203" t="s">
        <v>1634</v>
      </c>
      <c r="D1215" s="204">
        <v>98.2</v>
      </c>
      <c r="E1215" s="203" t="s">
        <v>510</v>
      </c>
      <c r="F1215" s="203" t="s">
        <v>1754</v>
      </c>
      <c r="G1215" s="203" t="s">
        <v>511</v>
      </c>
      <c r="H1215" s="204">
        <v>97.6</v>
      </c>
      <c r="I1215" s="204">
        <v>98.7</v>
      </c>
      <c r="J1215" s="204">
        <v>95.4</v>
      </c>
      <c r="K1215" s="203" t="s">
        <v>512</v>
      </c>
    </row>
    <row r="1216" spans="1:11">
      <c r="A1216" s="203">
        <v>40</v>
      </c>
      <c r="B1216" s="203" t="s">
        <v>388</v>
      </c>
      <c r="C1216" s="203" t="s">
        <v>1634</v>
      </c>
      <c r="D1216" s="204">
        <v>96</v>
      </c>
      <c r="E1216" s="203" t="s">
        <v>510</v>
      </c>
      <c r="F1216" s="203" t="s">
        <v>1754</v>
      </c>
      <c r="G1216" s="203" t="s">
        <v>511</v>
      </c>
      <c r="H1216" s="204">
        <v>94.8</v>
      </c>
      <c r="I1216" s="204">
        <v>97.2</v>
      </c>
      <c r="J1216" s="204">
        <v>94.1</v>
      </c>
      <c r="K1216" s="203" t="s">
        <v>512</v>
      </c>
    </row>
    <row r="1217" spans="1:11">
      <c r="A1217" s="203">
        <v>40</v>
      </c>
      <c r="B1217" s="203" t="s">
        <v>389</v>
      </c>
      <c r="C1217" s="203" t="s">
        <v>1634</v>
      </c>
      <c r="D1217" s="204">
        <v>95.1</v>
      </c>
      <c r="E1217" s="203" t="s">
        <v>510</v>
      </c>
      <c r="F1217" s="203" t="s">
        <v>1754</v>
      </c>
      <c r="G1217" s="203" t="s">
        <v>511</v>
      </c>
      <c r="H1217" s="204">
        <v>91.9</v>
      </c>
      <c r="I1217" s="204">
        <v>98.2</v>
      </c>
      <c r="J1217" s="204">
        <v>95.1</v>
      </c>
      <c r="K1217" s="203" t="s">
        <v>512</v>
      </c>
    </row>
    <row r="1218" spans="1:11">
      <c r="A1218" s="203">
        <v>40</v>
      </c>
      <c r="B1218" s="203" t="s">
        <v>390</v>
      </c>
      <c r="C1218" s="203" t="s">
        <v>1634</v>
      </c>
      <c r="D1218" s="204">
        <v>97.8</v>
      </c>
      <c r="E1218" s="203" t="s">
        <v>510</v>
      </c>
      <c r="F1218" s="203" t="s">
        <v>1754</v>
      </c>
      <c r="G1218" s="203" t="s">
        <v>511</v>
      </c>
      <c r="H1218" s="204">
        <v>97.2</v>
      </c>
      <c r="I1218" s="204">
        <v>98.4</v>
      </c>
      <c r="J1218" s="204">
        <v>96.3</v>
      </c>
      <c r="K1218" s="203" t="s">
        <v>512</v>
      </c>
    </row>
    <row r="1219" spans="1:11">
      <c r="A1219" s="203">
        <v>40</v>
      </c>
      <c r="B1219" s="203" t="s">
        <v>391</v>
      </c>
      <c r="C1219" s="203" t="s">
        <v>1634</v>
      </c>
      <c r="D1219" s="204">
        <v>87.3</v>
      </c>
      <c r="E1219" s="203" t="s">
        <v>510</v>
      </c>
      <c r="F1219" s="203" t="s">
        <v>1754</v>
      </c>
      <c r="G1219" s="203" t="s">
        <v>511</v>
      </c>
      <c r="H1219" s="204">
        <v>79.5</v>
      </c>
      <c r="I1219" s="204">
        <v>95</v>
      </c>
      <c r="J1219" s="204">
        <v>86.3</v>
      </c>
      <c r="K1219" s="203" t="s">
        <v>512</v>
      </c>
    </row>
    <row r="1220" spans="1:11">
      <c r="A1220" s="203">
        <v>40</v>
      </c>
      <c r="B1220" s="203" t="s">
        <v>392</v>
      </c>
      <c r="C1220" s="203" t="s">
        <v>1634</v>
      </c>
      <c r="D1220" s="204">
        <v>94.1</v>
      </c>
      <c r="E1220" s="203" t="s">
        <v>510</v>
      </c>
      <c r="F1220" s="203" t="s">
        <v>1754</v>
      </c>
      <c r="G1220" s="203" t="s">
        <v>511</v>
      </c>
      <c r="H1220" s="204">
        <v>91.9</v>
      </c>
      <c r="I1220" s="204">
        <v>96.3</v>
      </c>
      <c r="J1220" s="204">
        <v>91.8</v>
      </c>
      <c r="K1220" s="203" t="s">
        <v>512</v>
      </c>
    </row>
    <row r="1221" spans="1:11">
      <c r="A1221" s="203">
        <v>40</v>
      </c>
      <c r="B1221" s="203" t="s">
        <v>393</v>
      </c>
      <c r="C1221" s="203" t="s">
        <v>1634</v>
      </c>
      <c r="D1221" s="204">
        <v>92</v>
      </c>
      <c r="E1221" s="203" t="s">
        <v>510</v>
      </c>
      <c r="F1221" s="203" t="s">
        <v>1754</v>
      </c>
      <c r="G1221" s="203" t="s">
        <v>511</v>
      </c>
      <c r="H1221" s="204">
        <v>90.5</v>
      </c>
      <c r="I1221" s="204">
        <v>93.5</v>
      </c>
      <c r="J1221" s="204">
        <v>91.1</v>
      </c>
      <c r="K1221" s="203" t="s">
        <v>512</v>
      </c>
    </row>
    <row r="1222" spans="1:11">
      <c r="A1222" s="203">
        <v>40</v>
      </c>
      <c r="B1222" s="203" t="s">
        <v>394</v>
      </c>
      <c r="C1222" s="203" t="s">
        <v>1634</v>
      </c>
      <c r="D1222" s="204">
        <v>94.2</v>
      </c>
      <c r="E1222" s="203" t="s">
        <v>510</v>
      </c>
      <c r="F1222" s="203" t="s">
        <v>1754</v>
      </c>
      <c r="G1222" s="203" t="s">
        <v>511</v>
      </c>
      <c r="H1222" s="204">
        <v>92.1</v>
      </c>
      <c r="I1222" s="204">
        <v>96.2</v>
      </c>
      <c r="J1222" s="204">
        <v>93</v>
      </c>
      <c r="K1222" s="203" t="s">
        <v>512</v>
      </c>
    </row>
    <row r="1223" spans="1:11">
      <c r="A1223" s="203">
        <v>40</v>
      </c>
      <c r="B1223" s="203" t="s">
        <v>395</v>
      </c>
      <c r="C1223" s="203" t="s">
        <v>1634</v>
      </c>
      <c r="D1223" s="204">
        <v>94.9</v>
      </c>
      <c r="E1223" s="203" t="s">
        <v>510</v>
      </c>
      <c r="F1223" s="203" t="s">
        <v>1754</v>
      </c>
      <c r="G1223" s="203" t="s">
        <v>511</v>
      </c>
      <c r="H1223" s="204">
        <v>94.1</v>
      </c>
      <c r="I1223" s="204">
        <v>95.8</v>
      </c>
      <c r="J1223" s="204">
        <v>93.5</v>
      </c>
      <c r="K1223" s="203" t="s">
        <v>512</v>
      </c>
    </row>
    <row r="1224" spans="1:11">
      <c r="A1224" s="203">
        <v>40</v>
      </c>
      <c r="B1224" s="203" t="s">
        <v>396</v>
      </c>
      <c r="C1224" s="203" t="s">
        <v>1634</v>
      </c>
      <c r="D1224" s="204">
        <v>95.5</v>
      </c>
      <c r="E1224" s="203" t="s">
        <v>510</v>
      </c>
      <c r="F1224" s="203" t="s">
        <v>1754</v>
      </c>
      <c r="G1224" s="203" t="s">
        <v>511</v>
      </c>
      <c r="H1224" s="204">
        <v>94.4</v>
      </c>
      <c r="I1224" s="204">
        <v>96.6</v>
      </c>
      <c r="J1224" s="204">
        <v>92.4</v>
      </c>
      <c r="K1224" s="203" t="s">
        <v>512</v>
      </c>
    </row>
    <row r="1225" spans="1:11">
      <c r="A1225" s="203">
        <v>40</v>
      </c>
      <c r="B1225" s="203" t="s">
        <v>397</v>
      </c>
      <c r="C1225" s="203" t="s">
        <v>1634</v>
      </c>
      <c r="D1225" s="204">
        <v>96.1</v>
      </c>
      <c r="E1225" s="203" t="s">
        <v>510</v>
      </c>
      <c r="F1225" s="203" t="s">
        <v>1754</v>
      </c>
      <c r="G1225" s="203" t="s">
        <v>511</v>
      </c>
      <c r="H1225" s="204">
        <v>94.8</v>
      </c>
      <c r="I1225" s="204">
        <v>97.4</v>
      </c>
      <c r="J1225" s="204">
        <v>95.1</v>
      </c>
      <c r="K1225" s="203" t="s">
        <v>512</v>
      </c>
    </row>
    <row r="1226" spans="1:11">
      <c r="A1226" s="203">
        <v>40</v>
      </c>
      <c r="B1226" s="203" t="s">
        <v>398</v>
      </c>
      <c r="C1226" s="203" t="s">
        <v>1634</v>
      </c>
      <c r="D1226" s="204">
        <v>96.7</v>
      </c>
      <c r="E1226" s="203" t="s">
        <v>510</v>
      </c>
      <c r="F1226" s="203" t="s">
        <v>1754</v>
      </c>
      <c r="G1226" s="203" t="s">
        <v>511</v>
      </c>
      <c r="H1226" s="204">
        <v>95.4</v>
      </c>
      <c r="I1226" s="204">
        <v>97.9</v>
      </c>
      <c r="J1226" s="204">
        <v>94.6</v>
      </c>
      <c r="K1226" s="203" t="s">
        <v>512</v>
      </c>
    </row>
    <row r="1227" spans="1:11">
      <c r="A1227" s="203">
        <v>40</v>
      </c>
      <c r="B1227" s="203" t="s">
        <v>399</v>
      </c>
      <c r="C1227" s="203" t="s">
        <v>1634</v>
      </c>
      <c r="D1227" s="204">
        <v>96.6</v>
      </c>
      <c r="E1227" s="203" t="s">
        <v>510</v>
      </c>
      <c r="F1227" s="203" t="s">
        <v>1754</v>
      </c>
      <c r="G1227" s="203" t="s">
        <v>511</v>
      </c>
      <c r="H1227" s="204">
        <v>94.6</v>
      </c>
      <c r="I1227" s="204">
        <v>98.6</v>
      </c>
      <c r="J1227" s="204">
        <v>92.9</v>
      </c>
      <c r="K1227" s="203" t="s">
        <v>512</v>
      </c>
    </row>
    <row r="1228" spans="1:11">
      <c r="A1228" s="203">
        <v>40</v>
      </c>
      <c r="B1228" s="203" t="s">
        <v>400</v>
      </c>
      <c r="C1228" s="203" t="s">
        <v>1634</v>
      </c>
      <c r="D1228" s="204">
        <v>94.2</v>
      </c>
      <c r="E1228" s="203" t="s">
        <v>510</v>
      </c>
      <c r="F1228" s="203" t="s">
        <v>1754</v>
      </c>
      <c r="G1228" s="203" t="s">
        <v>511</v>
      </c>
      <c r="H1228" s="204">
        <v>91.9</v>
      </c>
      <c r="I1228" s="204">
        <v>96.6</v>
      </c>
      <c r="J1228" s="204">
        <v>93.6</v>
      </c>
      <c r="K1228" s="203" t="s">
        <v>512</v>
      </c>
    </row>
    <row r="1229" spans="1:11">
      <c r="A1229" s="203">
        <v>40</v>
      </c>
      <c r="B1229" s="203" t="s">
        <v>401</v>
      </c>
      <c r="C1229" s="203" t="s">
        <v>1634</v>
      </c>
      <c r="D1229" s="204">
        <v>94.9</v>
      </c>
      <c r="E1229" s="203" t="s">
        <v>510</v>
      </c>
      <c r="F1229" s="203" t="s">
        <v>1754</v>
      </c>
      <c r="G1229" s="203" t="s">
        <v>511</v>
      </c>
      <c r="H1229" s="204">
        <v>92.8</v>
      </c>
      <c r="I1229" s="204">
        <v>97</v>
      </c>
      <c r="J1229" s="204">
        <v>94.8</v>
      </c>
      <c r="K1229" s="203" t="s">
        <v>512</v>
      </c>
    </row>
    <row r="1230" spans="1:11">
      <c r="A1230" s="203">
        <v>40</v>
      </c>
      <c r="B1230" s="203" t="s">
        <v>402</v>
      </c>
      <c r="C1230" s="203" t="s">
        <v>1634</v>
      </c>
      <c r="D1230" s="204">
        <v>94.9</v>
      </c>
      <c r="E1230" s="203" t="s">
        <v>510</v>
      </c>
      <c r="F1230" s="203" t="s">
        <v>1754</v>
      </c>
      <c r="G1230" s="203" t="s">
        <v>511</v>
      </c>
      <c r="H1230" s="204">
        <v>93.2</v>
      </c>
      <c r="I1230" s="204">
        <v>96.6</v>
      </c>
      <c r="J1230" s="204">
        <v>94.5</v>
      </c>
      <c r="K1230" s="203" t="s">
        <v>512</v>
      </c>
    </row>
    <row r="1231" spans="1:11">
      <c r="A1231" s="203">
        <v>40</v>
      </c>
      <c r="B1231" s="203" t="s">
        <v>403</v>
      </c>
      <c r="C1231" s="203" t="s">
        <v>1634</v>
      </c>
      <c r="D1231" s="204">
        <v>97.6</v>
      </c>
      <c r="E1231" s="203" t="s">
        <v>510</v>
      </c>
      <c r="F1231" s="203" t="s">
        <v>1754</v>
      </c>
      <c r="G1231" s="203" t="s">
        <v>511</v>
      </c>
      <c r="H1231" s="204">
        <v>96.5</v>
      </c>
      <c r="I1231" s="204">
        <v>98.6</v>
      </c>
      <c r="J1231" s="204">
        <v>96.2</v>
      </c>
      <c r="K1231" s="203" t="s">
        <v>512</v>
      </c>
    </row>
    <row r="1232" spans="1:11">
      <c r="A1232" s="203">
        <v>40</v>
      </c>
      <c r="B1232" s="203" t="s">
        <v>404</v>
      </c>
      <c r="C1232" s="203" t="s">
        <v>1634</v>
      </c>
      <c r="D1232" s="204">
        <v>94.1</v>
      </c>
      <c r="E1232" s="203" t="s">
        <v>510</v>
      </c>
      <c r="F1232" s="203" t="s">
        <v>1754</v>
      </c>
      <c r="G1232" s="203" t="s">
        <v>511</v>
      </c>
      <c r="H1232" s="204">
        <v>91.8</v>
      </c>
      <c r="I1232" s="204">
        <v>96.5</v>
      </c>
      <c r="J1232" s="204">
        <v>94.6</v>
      </c>
      <c r="K1232" s="203" t="s">
        <v>512</v>
      </c>
    </row>
    <row r="1233" spans="1:11">
      <c r="A1233" s="203">
        <v>40</v>
      </c>
      <c r="B1233" s="203" t="s">
        <v>405</v>
      </c>
      <c r="C1233" s="203" t="s">
        <v>1634</v>
      </c>
      <c r="D1233" s="204">
        <v>94.9</v>
      </c>
      <c r="E1233" s="203" t="s">
        <v>510</v>
      </c>
      <c r="F1233" s="203" t="s">
        <v>1754</v>
      </c>
      <c r="G1233" s="203" t="s">
        <v>511</v>
      </c>
      <c r="H1233" s="204">
        <v>94.6</v>
      </c>
      <c r="I1233" s="204">
        <v>95.3</v>
      </c>
      <c r="J1233" s="204">
        <v>93.2</v>
      </c>
      <c r="K1233" s="203" t="s">
        <v>512</v>
      </c>
    </row>
    <row r="1234" spans="1:11">
      <c r="A1234" s="203">
        <v>41</v>
      </c>
      <c r="B1234" s="203" t="s">
        <v>384</v>
      </c>
      <c r="C1234" s="203" t="s">
        <v>1635</v>
      </c>
      <c r="D1234" s="204">
        <v>1.7</v>
      </c>
      <c r="E1234" s="203" t="s">
        <v>513</v>
      </c>
      <c r="F1234" s="203" t="s">
        <v>1754</v>
      </c>
      <c r="G1234" s="203" t="s">
        <v>511</v>
      </c>
      <c r="H1234" s="204">
        <v>1.4</v>
      </c>
      <c r="I1234" s="204">
        <v>2</v>
      </c>
      <c r="J1234" s="204" t="s">
        <v>1497</v>
      </c>
      <c r="K1234" s="203" t="s">
        <v>1497</v>
      </c>
    </row>
    <row r="1235" spans="1:11">
      <c r="A1235" s="203">
        <v>41</v>
      </c>
      <c r="B1235" s="203" t="s">
        <v>385</v>
      </c>
      <c r="C1235" s="203" t="s">
        <v>1635</v>
      </c>
      <c r="D1235" s="204">
        <v>1.9</v>
      </c>
      <c r="E1235" s="203" t="s">
        <v>513</v>
      </c>
      <c r="F1235" s="203" t="s">
        <v>1754</v>
      </c>
      <c r="G1235" s="203" t="s">
        <v>511</v>
      </c>
      <c r="H1235" s="204">
        <v>1.2</v>
      </c>
      <c r="I1235" s="204">
        <v>2.6</v>
      </c>
      <c r="J1235" s="204" t="s">
        <v>1497</v>
      </c>
      <c r="K1235" s="203" t="s">
        <v>1497</v>
      </c>
    </row>
    <row r="1236" spans="1:11">
      <c r="A1236" s="203">
        <v>41</v>
      </c>
      <c r="B1236" s="203" t="s">
        <v>386</v>
      </c>
      <c r="C1236" s="203" t="s">
        <v>1635</v>
      </c>
      <c r="D1236" s="204">
        <v>0.7</v>
      </c>
      <c r="E1236" s="203" t="s">
        <v>513</v>
      </c>
      <c r="F1236" s="203" t="s">
        <v>1754</v>
      </c>
      <c r="G1236" s="203" t="s">
        <v>511</v>
      </c>
      <c r="H1236" s="204">
        <v>0.2</v>
      </c>
      <c r="I1236" s="204">
        <v>1.2</v>
      </c>
      <c r="J1236" s="204" t="s">
        <v>1497</v>
      </c>
      <c r="K1236" s="203" t="s">
        <v>1497</v>
      </c>
    </row>
    <row r="1237" spans="1:11">
      <c r="A1237" s="203">
        <v>41</v>
      </c>
      <c r="B1237" s="203" t="s">
        <v>387</v>
      </c>
      <c r="C1237" s="203" t="s">
        <v>1635</v>
      </c>
      <c r="D1237" s="204">
        <v>1</v>
      </c>
      <c r="E1237" s="203" t="s">
        <v>513</v>
      </c>
      <c r="F1237" s="203" t="s">
        <v>1754</v>
      </c>
      <c r="G1237" s="203" t="s">
        <v>511</v>
      </c>
      <c r="H1237" s="204">
        <v>0.5</v>
      </c>
      <c r="I1237" s="204">
        <v>1.5</v>
      </c>
      <c r="J1237" s="204" t="s">
        <v>1497</v>
      </c>
      <c r="K1237" s="203" t="s">
        <v>1497</v>
      </c>
    </row>
    <row r="1238" spans="1:11">
      <c r="A1238" s="203">
        <v>41</v>
      </c>
      <c r="B1238" s="203" t="s">
        <v>388</v>
      </c>
      <c r="C1238" s="203" t="s">
        <v>1635</v>
      </c>
      <c r="D1238" s="204">
        <v>1.3</v>
      </c>
      <c r="E1238" s="203" t="s">
        <v>513</v>
      </c>
      <c r="F1238" s="203" t="s">
        <v>1754</v>
      </c>
      <c r="G1238" s="203" t="s">
        <v>511</v>
      </c>
      <c r="H1238" s="204">
        <v>0.7</v>
      </c>
      <c r="I1238" s="204">
        <v>1.9</v>
      </c>
      <c r="J1238" s="204" t="s">
        <v>1497</v>
      </c>
      <c r="K1238" s="203" t="s">
        <v>1497</v>
      </c>
    </row>
    <row r="1239" spans="1:11">
      <c r="A1239" s="203">
        <v>41</v>
      </c>
      <c r="B1239" s="203" t="s">
        <v>389</v>
      </c>
      <c r="C1239" s="203" t="s">
        <v>1635</v>
      </c>
      <c r="D1239" s="204">
        <v>0.3</v>
      </c>
      <c r="E1239" s="203" t="s">
        <v>513</v>
      </c>
      <c r="F1239" s="203" t="s">
        <v>1754</v>
      </c>
      <c r="G1239" s="203" t="s">
        <v>511</v>
      </c>
      <c r="H1239" s="204">
        <v>0</v>
      </c>
      <c r="I1239" s="204">
        <v>0.8</v>
      </c>
      <c r="J1239" s="204" t="s">
        <v>1497</v>
      </c>
      <c r="K1239" s="203" t="s">
        <v>1497</v>
      </c>
    </row>
    <row r="1240" spans="1:11">
      <c r="A1240" s="203">
        <v>41</v>
      </c>
      <c r="B1240" s="203" t="s">
        <v>390</v>
      </c>
      <c r="C1240" s="203" t="s">
        <v>1635</v>
      </c>
      <c r="D1240" s="204">
        <v>1.3</v>
      </c>
      <c r="E1240" s="203" t="s">
        <v>513</v>
      </c>
      <c r="F1240" s="203" t="s">
        <v>1754</v>
      </c>
      <c r="G1240" s="203" t="s">
        <v>511</v>
      </c>
      <c r="H1240" s="204">
        <v>0.6</v>
      </c>
      <c r="I1240" s="204">
        <v>1.9</v>
      </c>
      <c r="J1240" s="204" t="s">
        <v>1497</v>
      </c>
      <c r="K1240" s="203" t="s">
        <v>1497</v>
      </c>
    </row>
    <row r="1241" spans="1:11">
      <c r="A1241" s="203">
        <v>41</v>
      </c>
      <c r="B1241" s="203" t="s">
        <v>391</v>
      </c>
      <c r="C1241" s="203" t="s">
        <v>1635</v>
      </c>
      <c r="D1241" s="204">
        <v>2.6</v>
      </c>
      <c r="E1241" s="203" t="s">
        <v>513</v>
      </c>
      <c r="F1241" s="203" t="s">
        <v>1754</v>
      </c>
      <c r="G1241" s="203" t="s">
        <v>511</v>
      </c>
      <c r="H1241" s="204">
        <v>0.7</v>
      </c>
      <c r="I1241" s="204">
        <v>4.5</v>
      </c>
      <c r="J1241" s="204" t="s">
        <v>1497</v>
      </c>
      <c r="K1241" s="203" t="s">
        <v>1497</v>
      </c>
    </row>
    <row r="1242" spans="1:11">
      <c r="A1242" s="203">
        <v>41</v>
      </c>
      <c r="B1242" s="203" t="s">
        <v>392</v>
      </c>
      <c r="C1242" s="203" t="s">
        <v>1635</v>
      </c>
      <c r="D1242" s="204">
        <v>1.3</v>
      </c>
      <c r="E1242" s="203" t="s">
        <v>513</v>
      </c>
      <c r="F1242" s="203" t="s">
        <v>1754</v>
      </c>
      <c r="G1242" s="203" t="s">
        <v>511</v>
      </c>
      <c r="H1242" s="204">
        <v>0.3</v>
      </c>
      <c r="I1242" s="204">
        <v>2.2999999999999998</v>
      </c>
      <c r="J1242" s="204" t="s">
        <v>1497</v>
      </c>
      <c r="K1242" s="203" t="s">
        <v>1497</v>
      </c>
    </row>
    <row r="1243" spans="1:11">
      <c r="A1243" s="203">
        <v>41</v>
      </c>
      <c r="B1243" s="203" t="s">
        <v>393</v>
      </c>
      <c r="C1243" s="203" t="s">
        <v>1635</v>
      </c>
      <c r="D1243" s="204">
        <v>1.3</v>
      </c>
      <c r="E1243" s="203" t="s">
        <v>513</v>
      </c>
      <c r="F1243" s="203" t="s">
        <v>1754</v>
      </c>
      <c r="G1243" s="203" t="s">
        <v>511</v>
      </c>
      <c r="H1243" s="204">
        <v>0.9</v>
      </c>
      <c r="I1243" s="204">
        <v>1.6</v>
      </c>
      <c r="J1243" s="204" t="s">
        <v>1497</v>
      </c>
      <c r="K1243" s="203" t="s">
        <v>1497</v>
      </c>
    </row>
    <row r="1244" spans="1:11">
      <c r="A1244" s="203">
        <v>41</v>
      </c>
      <c r="B1244" s="203" t="s">
        <v>394</v>
      </c>
      <c r="C1244" s="203" t="s">
        <v>1635</v>
      </c>
      <c r="D1244" s="204">
        <v>1.3</v>
      </c>
      <c r="E1244" s="203" t="s">
        <v>513</v>
      </c>
      <c r="F1244" s="203" t="s">
        <v>1754</v>
      </c>
      <c r="G1244" s="203" t="s">
        <v>511</v>
      </c>
      <c r="H1244" s="204">
        <v>0.7</v>
      </c>
      <c r="I1244" s="204">
        <v>1.9</v>
      </c>
      <c r="J1244" s="204" t="s">
        <v>1497</v>
      </c>
      <c r="K1244" s="203" t="s">
        <v>1497</v>
      </c>
    </row>
    <row r="1245" spans="1:11">
      <c r="A1245" s="203">
        <v>41</v>
      </c>
      <c r="B1245" s="203" t="s">
        <v>395</v>
      </c>
      <c r="C1245" s="203" t="s">
        <v>1635</v>
      </c>
      <c r="D1245" s="204">
        <v>1.7</v>
      </c>
      <c r="E1245" s="203" t="s">
        <v>513</v>
      </c>
      <c r="F1245" s="203" t="s">
        <v>1754</v>
      </c>
      <c r="G1245" s="203" t="s">
        <v>511</v>
      </c>
      <c r="H1245" s="204">
        <v>1.3</v>
      </c>
      <c r="I1245" s="204">
        <v>2.1</v>
      </c>
      <c r="J1245" s="204" t="s">
        <v>1497</v>
      </c>
      <c r="K1245" s="203" t="s">
        <v>1497</v>
      </c>
    </row>
    <row r="1246" spans="1:11">
      <c r="A1246" s="203">
        <v>41</v>
      </c>
      <c r="B1246" s="203" t="s">
        <v>396</v>
      </c>
      <c r="C1246" s="203" t="s">
        <v>1635</v>
      </c>
      <c r="D1246" s="204">
        <v>1.7</v>
      </c>
      <c r="E1246" s="203" t="s">
        <v>513</v>
      </c>
      <c r="F1246" s="203" t="s">
        <v>1754</v>
      </c>
      <c r="G1246" s="203" t="s">
        <v>511</v>
      </c>
      <c r="H1246" s="204">
        <v>1</v>
      </c>
      <c r="I1246" s="204">
        <v>2.5</v>
      </c>
      <c r="J1246" s="204" t="s">
        <v>1497</v>
      </c>
      <c r="K1246" s="203" t="s">
        <v>1497</v>
      </c>
    </row>
    <row r="1247" spans="1:11">
      <c r="A1247" s="203">
        <v>41</v>
      </c>
      <c r="B1247" s="203" t="s">
        <v>397</v>
      </c>
      <c r="C1247" s="203" t="s">
        <v>1635</v>
      </c>
      <c r="D1247" s="204">
        <v>1</v>
      </c>
      <c r="E1247" s="203" t="s">
        <v>513</v>
      </c>
      <c r="F1247" s="203" t="s">
        <v>1754</v>
      </c>
      <c r="G1247" s="203" t="s">
        <v>511</v>
      </c>
      <c r="H1247" s="204">
        <v>0.4</v>
      </c>
      <c r="I1247" s="204">
        <v>1.6</v>
      </c>
      <c r="J1247" s="204" t="s">
        <v>1497</v>
      </c>
      <c r="K1247" s="203" t="s">
        <v>1497</v>
      </c>
    </row>
    <row r="1248" spans="1:11">
      <c r="A1248" s="203">
        <v>41</v>
      </c>
      <c r="B1248" s="203" t="s">
        <v>398</v>
      </c>
      <c r="C1248" s="203" t="s">
        <v>1635</v>
      </c>
      <c r="D1248" s="204">
        <v>2.2000000000000002</v>
      </c>
      <c r="E1248" s="203" t="s">
        <v>513</v>
      </c>
      <c r="F1248" s="203" t="s">
        <v>1754</v>
      </c>
      <c r="G1248" s="203" t="s">
        <v>511</v>
      </c>
      <c r="H1248" s="204">
        <v>1.2</v>
      </c>
      <c r="I1248" s="204">
        <v>3.2</v>
      </c>
      <c r="J1248" s="204" t="s">
        <v>1497</v>
      </c>
      <c r="K1248" s="203" t="s">
        <v>1497</v>
      </c>
    </row>
    <row r="1249" spans="1:11">
      <c r="A1249" s="203">
        <v>41</v>
      </c>
      <c r="B1249" s="203" t="s">
        <v>399</v>
      </c>
      <c r="C1249" s="203" t="s">
        <v>1635</v>
      </c>
      <c r="D1249" s="204">
        <v>0.7</v>
      </c>
      <c r="E1249" s="203" t="s">
        <v>513</v>
      </c>
      <c r="F1249" s="203" t="s">
        <v>1754</v>
      </c>
      <c r="G1249" s="203" t="s">
        <v>511</v>
      </c>
      <c r="H1249" s="204">
        <v>0.2</v>
      </c>
      <c r="I1249" s="204">
        <v>1.3</v>
      </c>
      <c r="J1249" s="204" t="s">
        <v>1497</v>
      </c>
      <c r="K1249" s="203" t="s">
        <v>1497</v>
      </c>
    </row>
    <row r="1250" spans="1:11">
      <c r="A1250" s="203">
        <v>41</v>
      </c>
      <c r="B1250" s="203" t="s">
        <v>400</v>
      </c>
      <c r="C1250" s="203" t="s">
        <v>1635</v>
      </c>
      <c r="D1250" s="204">
        <v>1.9</v>
      </c>
      <c r="E1250" s="203" t="s">
        <v>513</v>
      </c>
      <c r="F1250" s="203" t="s">
        <v>1754</v>
      </c>
      <c r="G1250" s="203" t="s">
        <v>511</v>
      </c>
      <c r="H1250" s="204">
        <v>1.2</v>
      </c>
      <c r="I1250" s="204">
        <v>2.7</v>
      </c>
      <c r="J1250" s="204" t="s">
        <v>1497</v>
      </c>
      <c r="K1250" s="203" t="s">
        <v>1497</v>
      </c>
    </row>
    <row r="1251" spans="1:11">
      <c r="A1251" s="203">
        <v>41</v>
      </c>
      <c r="B1251" s="203" t="s">
        <v>401</v>
      </c>
      <c r="C1251" s="203" t="s">
        <v>1635</v>
      </c>
      <c r="D1251" s="204">
        <v>2.2000000000000002</v>
      </c>
      <c r="E1251" s="203" t="s">
        <v>513</v>
      </c>
      <c r="F1251" s="203" t="s">
        <v>1754</v>
      </c>
      <c r="G1251" s="203" t="s">
        <v>511</v>
      </c>
      <c r="H1251" s="204">
        <v>1.3</v>
      </c>
      <c r="I1251" s="204">
        <v>3.1</v>
      </c>
      <c r="J1251" s="204" t="s">
        <v>1497</v>
      </c>
      <c r="K1251" s="203" t="s">
        <v>1497</v>
      </c>
    </row>
    <row r="1252" spans="1:11">
      <c r="A1252" s="203">
        <v>41</v>
      </c>
      <c r="B1252" s="203" t="s">
        <v>402</v>
      </c>
      <c r="C1252" s="203" t="s">
        <v>1635</v>
      </c>
      <c r="D1252" s="204">
        <v>2.1</v>
      </c>
      <c r="E1252" s="203" t="s">
        <v>513</v>
      </c>
      <c r="F1252" s="203" t="s">
        <v>1754</v>
      </c>
      <c r="G1252" s="203" t="s">
        <v>511</v>
      </c>
      <c r="H1252" s="204">
        <v>0.8</v>
      </c>
      <c r="I1252" s="204">
        <v>3.4</v>
      </c>
      <c r="J1252" s="204" t="s">
        <v>1497</v>
      </c>
      <c r="K1252" s="203" t="s">
        <v>1497</v>
      </c>
    </row>
    <row r="1253" spans="1:11">
      <c r="A1253" s="203">
        <v>41</v>
      </c>
      <c r="B1253" s="203" t="s">
        <v>403</v>
      </c>
      <c r="C1253" s="203" t="s">
        <v>1635</v>
      </c>
      <c r="D1253" s="204">
        <v>0.5</v>
      </c>
      <c r="E1253" s="203" t="s">
        <v>513</v>
      </c>
      <c r="F1253" s="203" t="s">
        <v>1754</v>
      </c>
      <c r="G1253" s="203" t="s">
        <v>511</v>
      </c>
      <c r="H1253" s="204">
        <v>0.1</v>
      </c>
      <c r="I1253" s="204">
        <v>0.9</v>
      </c>
      <c r="J1253" s="204" t="s">
        <v>1497</v>
      </c>
      <c r="K1253" s="203" t="s">
        <v>1497</v>
      </c>
    </row>
    <row r="1254" spans="1:11">
      <c r="A1254" s="203">
        <v>41</v>
      </c>
      <c r="B1254" s="203" t="s">
        <v>404</v>
      </c>
      <c r="C1254" s="203" t="s">
        <v>1635</v>
      </c>
      <c r="D1254" s="204">
        <v>1.9</v>
      </c>
      <c r="E1254" s="203" t="s">
        <v>513</v>
      </c>
      <c r="F1254" s="203" t="s">
        <v>1754</v>
      </c>
      <c r="G1254" s="203" t="s">
        <v>511</v>
      </c>
      <c r="H1254" s="204">
        <v>1.1000000000000001</v>
      </c>
      <c r="I1254" s="204">
        <v>2.7</v>
      </c>
      <c r="J1254" s="204" t="s">
        <v>1497</v>
      </c>
      <c r="K1254" s="203" t="s">
        <v>1497</v>
      </c>
    </row>
    <row r="1255" spans="1:11">
      <c r="A1255" s="203">
        <v>41</v>
      </c>
      <c r="B1255" s="203" t="s">
        <v>405</v>
      </c>
      <c r="C1255" s="203" t="s">
        <v>1635</v>
      </c>
      <c r="D1255" s="204">
        <v>1.5</v>
      </c>
      <c r="E1255" s="203" t="s">
        <v>513</v>
      </c>
      <c r="F1255" s="203" t="s">
        <v>1754</v>
      </c>
      <c r="G1255" s="203" t="s">
        <v>511</v>
      </c>
      <c r="H1255" s="204">
        <v>1.4</v>
      </c>
      <c r="I1255" s="204">
        <v>1.6</v>
      </c>
      <c r="J1255" s="204" t="s">
        <v>1497</v>
      </c>
      <c r="K1255" s="203" t="s">
        <v>1497</v>
      </c>
    </row>
    <row r="1256" spans="1:11">
      <c r="A1256" s="203">
        <v>41</v>
      </c>
      <c r="B1256" s="203" t="s">
        <v>384</v>
      </c>
      <c r="C1256" s="203" t="s">
        <v>1636</v>
      </c>
      <c r="D1256" s="204">
        <v>2.2000000000000002</v>
      </c>
      <c r="E1256" s="203" t="s">
        <v>513</v>
      </c>
      <c r="F1256" s="203" t="s">
        <v>1754</v>
      </c>
      <c r="G1256" s="203" t="s">
        <v>511</v>
      </c>
      <c r="H1256" s="204">
        <v>1.7</v>
      </c>
      <c r="I1256" s="204">
        <v>2.6</v>
      </c>
      <c r="J1256" s="204" t="s">
        <v>1497</v>
      </c>
      <c r="K1256" s="203" t="s">
        <v>1497</v>
      </c>
    </row>
    <row r="1257" spans="1:11">
      <c r="A1257" s="203">
        <v>41</v>
      </c>
      <c r="B1257" s="203" t="s">
        <v>385</v>
      </c>
      <c r="C1257" s="203" t="s">
        <v>1636</v>
      </c>
      <c r="D1257" s="204">
        <v>2.4</v>
      </c>
      <c r="E1257" s="203" t="s">
        <v>513</v>
      </c>
      <c r="F1257" s="203" t="s">
        <v>1754</v>
      </c>
      <c r="G1257" s="203" t="s">
        <v>511</v>
      </c>
      <c r="H1257" s="204">
        <v>1.4</v>
      </c>
      <c r="I1257" s="204">
        <v>3.3</v>
      </c>
      <c r="J1257" s="204" t="s">
        <v>1497</v>
      </c>
      <c r="K1257" s="203" t="s">
        <v>1497</v>
      </c>
    </row>
    <row r="1258" spans="1:11">
      <c r="A1258" s="203">
        <v>41</v>
      </c>
      <c r="B1258" s="203" t="s">
        <v>386</v>
      </c>
      <c r="C1258" s="203" t="s">
        <v>1636</v>
      </c>
      <c r="D1258" s="204">
        <v>1.2</v>
      </c>
      <c r="E1258" s="203" t="s">
        <v>513</v>
      </c>
      <c r="F1258" s="203" t="s">
        <v>1754</v>
      </c>
      <c r="G1258" s="203" t="s">
        <v>511</v>
      </c>
      <c r="H1258" s="204">
        <v>0.4</v>
      </c>
      <c r="I1258" s="204">
        <v>1.9</v>
      </c>
      <c r="J1258" s="204" t="s">
        <v>1497</v>
      </c>
      <c r="K1258" s="203" t="s">
        <v>1497</v>
      </c>
    </row>
    <row r="1259" spans="1:11">
      <c r="A1259" s="203">
        <v>41</v>
      </c>
      <c r="B1259" s="203" t="s">
        <v>387</v>
      </c>
      <c r="C1259" s="203" t="s">
        <v>1636</v>
      </c>
      <c r="D1259" s="204">
        <v>1.6</v>
      </c>
      <c r="E1259" s="203" t="s">
        <v>513</v>
      </c>
      <c r="F1259" s="203" t="s">
        <v>1754</v>
      </c>
      <c r="G1259" s="203" t="s">
        <v>511</v>
      </c>
      <c r="H1259" s="204">
        <v>0.8</v>
      </c>
      <c r="I1259" s="204">
        <v>2.4</v>
      </c>
      <c r="J1259" s="204" t="s">
        <v>1497</v>
      </c>
      <c r="K1259" s="203" t="s">
        <v>1497</v>
      </c>
    </row>
    <row r="1260" spans="1:11">
      <c r="A1260" s="203">
        <v>41</v>
      </c>
      <c r="B1260" s="203" t="s">
        <v>388</v>
      </c>
      <c r="C1260" s="203" t="s">
        <v>1636</v>
      </c>
      <c r="D1260" s="204">
        <v>1.6</v>
      </c>
      <c r="E1260" s="203" t="s">
        <v>513</v>
      </c>
      <c r="F1260" s="203" t="s">
        <v>1754</v>
      </c>
      <c r="G1260" s="203" t="s">
        <v>511</v>
      </c>
      <c r="H1260" s="204">
        <v>0.8</v>
      </c>
      <c r="I1260" s="204">
        <v>2.5</v>
      </c>
      <c r="J1260" s="204" t="s">
        <v>1497</v>
      </c>
      <c r="K1260" s="203" t="s">
        <v>1497</v>
      </c>
    </row>
    <row r="1261" spans="1:11">
      <c r="A1261" s="203">
        <v>41</v>
      </c>
      <c r="B1261" s="203" t="s">
        <v>389</v>
      </c>
      <c r="C1261" s="203" t="s">
        <v>1636</v>
      </c>
      <c r="D1261" s="204">
        <v>1</v>
      </c>
      <c r="E1261" s="203" t="s">
        <v>513</v>
      </c>
      <c r="F1261" s="203" t="s">
        <v>1754</v>
      </c>
      <c r="G1261" s="203" t="s">
        <v>511</v>
      </c>
      <c r="H1261" s="204">
        <v>0</v>
      </c>
      <c r="I1261" s="204">
        <v>2</v>
      </c>
      <c r="J1261" s="204" t="s">
        <v>1497</v>
      </c>
      <c r="K1261" s="203" t="s">
        <v>1497</v>
      </c>
    </row>
    <row r="1262" spans="1:11">
      <c r="A1262" s="203">
        <v>41</v>
      </c>
      <c r="B1262" s="203" t="s">
        <v>390</v>
      </c>
      <c r="C1262" s="203" t="s">
        <v>1636</v>
      </c>
      <c r="D1262" s="204">
        <v>2.4</v>
      </c>
      <c r="E1262" s="203" t="s">
        <v>513</v>
      </c>
      <c r="F1262" s="203" t="s">
        <v>1754</v>
      </c>
      <c r="G1262" s="203" t="s">
        <v>511</v>
      </c>
      <c r="H1262" s="204">
        <v>1.4</v>
      </c>
      <c r="I1262" s="204">
        <v>3.4</v>
      </c>
      <c r="J1262" s="204" t="s">
        <v>1497</v>
      </c>
      <c r="K1262" s="203" t="s">
        <v>1497</v>
      </c>
    </row>
    <row r="1263" spans="1:11">
      <c r="A1263" s="203">
        <v>41</v>
      </c>
      <c r="B1263" s="203" t="s">
        <v>391</v>
      </c>
      <c r="C1263" s="203" t="s">
        <v>1636</v>
      </c>
      <c r="D1263" s="204">
        <v>1.4</v>
      </c>
      <c r="E1263" s="203" t="s">
        <v>513</v>
      </c>
      <c r="F1263" s="203" t="s">
        <v>1754</v>
      </c>
      <c r="G1263" s="203" t="s">
        <v>511</v>
      </c>
      <c r="H1263" s="204">
        <v>0</v>
      </c>
      <c r="I1263" s="204">
        <v>3.1</v>
      </c>
      <c r="J1263" s="204" t="s">
        <v>1497</v>
      </c>
      <c r="K1263" s="203" t="s">
        <v>1497</v>
      </c>
    </row>
    <row r="1264" spans="1:11">
      <c r="A1264" s="203">
        <v>41</v>
      </c>
      <c r="B1264" s="203" t="s">
        <v>392</v>
      </c>
      <c r="C1264" s="203" t="s">
        <v>1636</v>
      </c>
      <c r="D1264" s="204">
        <v>3</v>
      </c>
      <c r="E1264" s="203" t="s">
        <v>513</v>
      </c>
      <c r="F1264" s="203" t="s">
        <v>1754</v>
      </c>
      <c r="G1264" s="203" t="s">
        <v>511</v>
      </c>
      <c r="H1264" s="204">
        <v>1.2</v>
      </c>
      <c r="I1264" s="204">
        <v>4.8</v>
      </c>
      <c r="J1264" s="204" t="s">
        <v>1497</v>
      </c>
      <c r="K1264" s="203" t="s">
        <v>1497</v>
      </c>
    </row>
    <row r="1265" spans="1:11">
      <c r="A1265" s="203">
        <v>41</v>
      </c>
      <c r="B1265" s="203" t="s">
        <v>393</v>
      </c>
      <c r="C1265" s="203" t="s">
        <v>1636</v>
      </c>
      <c r="D1265" s="204">
        <v>1.9</v>
      </c>
      <c r="E1265" s="203" t="s">
        <v>513</v>
      </c>
      <c r="F1265" s="203" t="s">
        <v>1754</v>
      </c>
      <c r="G1265" s="203" t="s">
        <v>511</v>
      </c>
      <c r="H1265" s="204">
        <v>1.4</v>
      </c>
      <c r="I1265" s="204">
        <v>2.4</v>
      </c>
      <c r="J1265" s="204" t="s">
        <v>1497</v>
      </c>
      <c r="K1265" s="203" t="s">
        <v>1497</v>
      </c>
    </row>
    <row r="1266" spans="1:11">
      <c r="A1266" s="203">
        <v>41</v>
      </c>
      <c r="B1266" s="203" t="s">
        <v>394</v>
      </c>
      <c r="C1266" s="203" t="s">
        <v>1636</v>
      </c>
      <c r="D1266" s="204">
        <v>2.2000000000000002</v>
      </c>
      <c r="E1266" s="203" t="s">
        <v>513</v>
      </c>
      <c r="F1266" s="203" t="s">
        <v>1754</v>
      </c>
      <c r="G1266" s="203" t="s">
        <v>511</v>
      </c>
      <c r="H1266" s="204">
        <v>1.3</v>
      </c>
      <c r="I1266" s="204">
        <v>3.1</v>
      </c>
      <c r="J1266" s="204" t="s">
        <v>1497</v>
      </c>
      <c r="K1266" s="203" t="s">
        <v>1497</v>
      </c>
    </row>
    <row r="1267" spans="1:11">
      <c r="A1267" s="203">
        <v>41</v>
      </c>
      <c r="B1267" s="203" t="s">
        <v>395</v>
      </c>
      <c r="C1267" s="203" t="s">
        <v>1636</v>
      </c>
      <c r="D1267" s="204">
        <v>1.2</v>
      </c>
      <c r="E1267" s="203" t="s">
        <v>513</v>
      </c>
      <c r="F1267" s="203" t="s">
        <v>1754</v>
      </c>
      <c r="G1267" s="203" t="s">
        <v>511</v>
      </c>
      <c r="H1267" s="204">
        <v>0.9</v>
      </c>
      <c r="I1267" s="204">
        <v>1.6</v>
      </c>
      <c r="J1267" s="204" t="s">
        <v>1497</v>
      </c>
      <c r="K1267" s="203" t="s">
        <v>1497</v>
      </c>
    </row>
    <row r="1268" spans="1:11">
      <c r="A1268" s="203">
        <v>41</v>
      </c>
      <c r="B1268" s="203" t="s">
        <v>396</v>
      </c>
      <c r="C1268" s="203" t="s">
        <v>1636</v>
      </c>
      <c r="D1268" s="204">
        <v>3.2</v>
      </c>
      <c r="E1268" s="203" t="s">
        <v>513</v>
      </c>
      <c r="F1268" s="203" t="s">
        <v>1754</v>
      </c>
      <c r="G1268" s="203" t="s">
        <v>511</v>
      </c>
      <c r="H1268" s="204">
        <v>1.9</v>
      </c>
      <c r="I1268" s="204">
        <v>4.5</v>
      </c>
      <c r="J1268" s="204" t="s">
        <v>1497</v>
      </c>
      <c r="K1268" s="203" t="s">
        <v>1497</v>
      </c>
    </row>
    <row r="1269" spans="1:11">
      <c r="A1269" s="203">
        <v>41</v>
      </c>
      <c r="B1269" s="203" t="s">
        <v>397</v>
      </c>
      <c r="C1269" s="203" t="s">
        <v>1636</v>
      </c>
      <c r="D1269" s="204">
        <v>2</v>
      </c>
      <c r="E1269" s="203" t="s">
        <v>513</v>
      </c>
      <c r="F1269" s="203" t="s">
        <v>1754</v>
      </c>
      <c r="G1269" s="203" t="s">
        <v>511</v>
      </c>
      <c r="H1269" s="204">
        <v>1</v>
      </c>
      <c r="I1269" s="204">
        <v>3</v>
      </c>
      <c r="J1269" s="204" t="s">
        <v>1497</v>
      </c>
      <c r="K1269" s="203" t="s">
        <v>1497</v>
      </c>
    </row>
    <row r="1270" spans="1:11">
      <c r="A1270" s="203">
        <v>41</v>
      </c>
      <c r="B1270" s="203" t="s">
        <v>398</v>
      </c>
      <c r="C1270" s="203" t="s">
        <v>1636</v>
      </c>
      <c r="D1270" s="204">
        <v>1.7</v>
      </c>
      <c r="E1270" s="203" t="s">
        <v>513</v>
      </c>
      <c r="F1270" s="203" t="s">
        <v>1754</v>
      </c>
      <c r="G1270" s="203" t="s">
        <v>511</v>
      </c>
      <c r="H1270" s="204">
        <v>0.7</v>
      </c>
      <c r="I1270" s="204">
        <v>2.8</v>
      </c>
      <c r="J1270" s="204" t="s">
        <v>1497</v>
      </c>
      <c r="K1270" s="203" t="s">
        <v>1497</v>
      </c>
    </row>
    <row r="1271" spans="1:11">
      <c r="A1271" s="203">
        <v>41</v>
      </c>
      <c r="B1271" s="203" t="s">
        <v>399</v>
      </c>
      <c r="C1271" s="203" t="s">
        <v>1636</v>
      </c>
      <c r="D1271" s="204">
        <v>1.7</v>
      </c>
      <c r="E1271" s="203" t="s">
        <v>513</v>
      </c>
      <c r="F1271" s="203" t="s">
        <v>1754</v>
      </c>
      <c r="G1271" s="203" t="s">
        <v>511</v>
      </c>
      <c r="H1271" s="204">
        <v>0.8</v>
      </c>
      <c r="I1271" s="204">
        <v>2.7</v>
      </c>
      <c r="J1271" s="204" t="s">
        <v>1497</v>
      </c>
      <c r="K1271" s="203" t="s">
        <v>1497</v>
      </c>
    </row>
    <row r="1272" spans="1:11">
      <c r="A1272" s="203">
        <v>41</v>
      </c>
      <c r="B1272" s="203" t="s">
        <v>400</v>
      </c>
      <c r="C1272" s="203" t="s">
        <v>1636</v>
      </c>
      <c r="D1272" s="204">
        <v>2.7</v>
      </c>
      <c r="E1272" s="203" t="s">
        <v>513</v>
      </c>
      <c r="F1272" s="203" t="s">
        <v>1754</v>
      </c>
      <c r="G1272" s="203" t="s">
        <v>511</v>
      </c>
      <c r="H1272" s="204">
        <v>1.7</v>
      </c>
      <c r="I1272" s="204">
        <v>3.8</v>
      </c>
      <c r="J1272" s="204" t="s">
        <v>1497</v>
      </c>
      <c r="K1272" s="203" t="s">
        <v>1497</v>
      </c>
    </row>
    <row r="1273" spans="1:11">
      <c r="A1273" s="203">
        <v>41</v>
      </c>
      <c r="B1273" s="203" t="s">
        <v>401</v>
      </c>
      <c r="C1273" s="203" t="s">
        <v>1636</v>
      </c>
      <c r="D1273" s="204">
        <v>1.6</v>
      </c>
      <c r="E1273" s="203" t="s">
        <v>513</v>
      </c>
      <c r="F1273" s="203" t="s">
        <v>1754</v>
      </c>
      <c r="G1273" s="203" t="s">
        <v>511</v>
      </c>
      <c r="H1273" s="204">
        <v>0.7</v>
      </c>
      <c r="I1273" s="204">
        <v>2.6</v>
      </c>
      <c r="J1273" s="204" t="s">
        <v>1497</v>
      </c>
      <c r="K1273" s="203" t="s">
        <v>1497</v>
      </c>
    </row>
    <row r="1274" spans="1:11">
      <c r="A1274" s="203">
        <v>41</v>
      </c>
      <c r="B1274" s="203" t="s">
        <v>402</v>
      </c>
      <c r="C1274" s="203" t="s">
        <v>1636</v>
      </c>
      <c r="D1274" s="204">
        <v>2.1</v>
      </c>
      <c r="E1274" s="203" t="s">
        <v>513</v>
      </c>
      <c r="F1274" s="203" t="s">
        <v>1754</v>
      </c>
      <c r="G1274" s="203" t="s">
        <v>511</v>
      </c>
      <c r="H1274" s="204">
        <v>0.6</v>
      </c>
      <c r="I1274" s="204">
        <v>3.7</v>
      </c>
      <c r="J1274" s="204" t="s">
        <v>1497</v>
      </c>
      <c r="K1274" s="203" t="s">
        <v>1497</v>
      </c>
    </row>
    <row r="1275" spans="1:11">
      <c r="A1275" s="203">
        <v>41</v>
      </c>
      <c r="B1275" s="203" t="s">
        <v>403</v>
      </c>
      <c r="C1275" s="203" t="s">
        <v>1636</v>
      </c>
      <c r="D1275" s="204">
        <v>0.7</v>
      </c>
      <c r="E1275" s="203" t="s">
        <v>513</v>
      </c>
      <c r="F1275" s="203" t="s">
        <v>1754</v>
      </c>
      <c r="G1275" s="203" t="s">
        <v>511</v>
      </c>
      <c r="H1275" s="204">
        <v>0.1</v>
      </c>
      <c r="I1275" s="204">
        <v>1.3</v>
      </c>
      <c r="J1275" s="204" t="s">
        <v>1497</v>
      </c>
      <c r="K1275" s="203" t="s">
        <v>1497</v>
      </c>
    </row>
    <row r="1276" spans="1:11">
      <c r="A1276" s="203">
        <v>41</v>
      </c>
      <c r="B1276" s="203" t="s">
        <v>404</v>
      </c>
      <c r="C1276" s="203" t="s">
        <v>1636</v>
      </c>
      <c r="D1276" s="204">
        <v>1.6</v>
      </c>
      <c r="E1276" s="203" t="s">
        <v>513</v>
      </c>
      <c r="F1276" s="203" t="s">
        <v>1754</v>
      </c>
      <c r="G1276" s="203" t="s">
        <v>511</v>
      </c>
      <c r="H1276" s="204">
        <v>0.7</v>
      </c>
      <c r="I1276" s="204">
        <v>2.5</v>
      </c>
      <c r="J1276" s="204" t="s">
        <v>1497</v>
      </c>
      <c r="K1276" s="203" t="s">
        <v>1497</v>
      </c>
    </row>
    <row r="1277" spans="1:11">
      <c r="A1277" s="203">
        <v>41</v>
      </c>
      <c r="B1277" s="203" t="s">
        <v>405</v>
      </c>
      <c r="C1277" s="203" t="s">
        <v>1636</v>
      </c>
      <c r="D1277" s="204">
        <v>1.9</v>
      </c>
      <c r="E1277" s="203" t="s">
        <v>513</v>
      </c>
      <c r="F1277" s="203" t="s">
        <v>1754</v>
      </c>
      <c r="G1277" s="203" t="s">
        <v>511</v>
      </c>
      <c r="H1277" s="204">
        <v>1.7</v>
      </c>
      <c r="I1277" s="204">
        <v>2</v>
      </c>
      <c r="J1277" s="204" t="s">
        <v>1497</v>
      </c>
      <c r="K1277" s="203" t="s">
        <v>1497</v>
      </c>
    </row>
    <row r="1278" spans="1:11">
      <c r="A1278" s="203">
        <v>41</v>
      </c>
      <c r="B1278" s="203" t="s">
        <v>384</v>
      </c>
      <c r="C1278" s="203" t="s">
        <v>1548</v>
      </c>
      <c r="D1278" s="204">
        <v>1.9</v>
      </c>
      <c r="E1278" s="203" t="s">
        <v>513</v>
      </c>
      <c r="F1278" s="203" t="s">
        <v>1754</v>
      </c>
      <c r="G1278" s="203" t="s">
        <v>511</v>
      </c>
      <c r="H1278" s="204">
        <v>1.6</v>
      </c>
      <c r="I1278" s="204">
        <v>2.1</v>
      </c>
      <c r="J1278" s="204">
        <v>2.1</v>
      </c>
      <c r="K1278" s="203" t="s">
        <v>514</v>
      </c>
    </row>
    <row r="1279" spans="1:11">
      <c r="A1279" s="203">
        <v>41</v>
      </c>
      <c r="B1279" s="203" t="s">
        <v>385</v>
      </c>
      <c r="C1279" s="203" t="s">
        <v>1548</v>
      </c>
      <c r="D1279" s="204">
        <v>2.1</v>
      </c>
      <c r="E1279" s="203" t="s">
        <v>513</v>
      </c>
      <c r="F1279" s="203" t="s">
        <v>1754</v>
      </c>
      <c r="G1279" s="203" t="s">
        <v>511</v>
      </c>
      <c r="H1279" s="204">
        <v>1.5</v>
      </c>
      <c r="I1279" s="204">
        <v>2.6</v>
      </c>
      <c r="J1279" s="204">
        <v>3</v>
      </c>
      <c r="K1279" s="203" t="s">
        <v>514</v>
      </c>
    </row>
    <row r="1280" spans="1:11">
      <c r="A1280" s="203">
        <v>41</v>
      </c>
      <c r="B1280" s="203" t="s">
        <v>386</v>
      </c>
      <c r="C1280" s="203" t="s">
        <v>1548</v>
      </c>
      <c r="D1280" s="204">
        <v>0.9</v>
      </c>
      <c r="E1280" s="203" t="s">
        <v>513</v>
      </c>
      <c r="F1280" s="203" t="s">
        <v>1754</v>
      </c>
      <c r="G1280" s="203" t="s">
        <v>511</v>
      </c>
      <c r="H1280" s="204">
        <v>0.5</v>
      </c>
      <c r="I1280" s="204">
        <v>1.3</v>
      </c>
      <c r="J1280" s="204">
        <v>1.4</v>
      </c>
      <c r="K1280" s="203" t="s">
        <v>514</v>
      </c>
    </row>
    <row r="1281" spans="1:11">
      <c r="A1281" s="203">
        <v>41</v>
      </c>
      <c r="B1281" s="203" t="s">
        <v>387</v>
      </c>
      <c r="C1281" s="203" t="s">
        <v>1548</v>
      </c>
      <c r="D1281" s="204">
        <v>1.3</v>
      </c>
      <c r="E1281" s="203" t="s">
        <v>513</v>
      </c>
      <c r="F1281" s="203" t="s">
        <v>1754</v>
      </c>
      <c r="G1281" s="203" t="s">
        <v>511</v>
      </c>
      <c r="H1281" s="204">
        <v>0.8</v>
      </c>
      <c r="I1281" s="204">
        <v>1.7</v>
      </c>
      <c r="J1281" s="204">
        <v>1.2</v>
      </c>
      <c r="K1281" s="203" t="s">
        <v>514</v>
      </c>
    </row>
    <row r="1282" spans="1:11">
      <c r="A1282" s="203">
        <v>41</v>
      </c>
      <c r="B1282" s="203" t="s">
        <v>388</v>
      </c>
      <c r="C1282" s="203" t="s">
        <v>1548</v>
      </c>
      <c r="D1282" s="204">
        <v>1.4</v>
      </c>
      <c r="E1282" s="203" t="s">
        <v>513</v>
      </c>
      <c r="F1282" s="203" t="s">
        <v>1754</v>
      </c>
      <c r="G1282" s="203" t="s">
        <v>511</v>
      </c>
      <c r="H1282" s="204">
        <v>0.9</v>
      </c>
      <c r="I1282" s="204">
        <v>1.9</v>
      </c>
      <c r="J1282" s="204">
        <v>1.9</v>
      </c>
      <c r="K1282" s="203" t="s">
        <v>514</v>
      </c>
    </row>
    <row r="1283" spans="1:11">
      <c r="A1283" s="203">
        <v>41</v>
      </c>
      <c r="B1283" s="203" t="s">
        <v>389</v>
      </c>
      <c r="C1283" s="203" t="s">
        <v>1548</v>
      </c>
      <c r="D1283" s="204">
        <v>0.6</v>
      </c>
      <c r="E1283" s="203" t="s">
        <v>513</v>
      </c>
      <c r="F1283" s="203" t="s">
        <v>1754</v>
      </c>
      <c r="G1283" s="203" t="s">
        <v>511</v>
      </c>
      <c r="H1283" s="204">
        <v>0.1</v>
      </c>
      <c r="I1283" s="204">
        <v>1.1000000000000001</v>
      </c>
      <c r="J1283" s="204">
        <v>0.8</v>
      </c>
      <c r="K1283" s="203" t="s">
        <v>514</v>
      </c>
    </row>
    <row r="1284" spans="1:11">
      <c r="A1284" s="203">
        <v>41</v>
      </c>
      <c r="B1284" s="203" t="s">
        <v>390</v>
      </c>
      <c r="C1284" s="203" t="s">
        <v>1548</v>
      </c>
      <c r="D1284" s="204">
        <v>1.7</v>
      </c>
      <c r="E1284" s="203" t="s">
        <v>513</v>
      </c>
      <c r="F1284" s="203" t="s">
        <v>1754</v>
      </c>
      <c r="G1284" s="203" t="s">
        <v>511</v>
      </c>
      <c r="H1284" s="204">
        <v>1.2</v>
      </c>
      <c r="I1284" s="204">
        <v>2.2999999999999998</v>
      </c>
      <c r="J1284" s="204">
        <v>1.6</v>
      </c>
      <c r="K1284" s="203" t="s">
        <v>514</v>
      </c>
    </row>
    <row r="1285" spans="1:11">
      <c r="A1285" s="203">
        <v>41</v>
      </c>
      <c r="B1285" s="203" t="s">
        <v>391</v>
      </c>
      <c r="C1285" s="203" t="s">
        <v>1548</v>
      </c>
      <c r="D1285" s="204">
        <v>2.1</v>
      </c>
      <c r="E1285" s="203" t="s">
        <v>513</v>
      </c>
      <c r="F1285" s="203" t="s">
        <v>1754</v>
      </c>
      <c r="G1285" s="203" t="s">
        <v>511</v>
      </c>
      <c r="H1285" s="204">
        <v>0.8</v>
      </c>
      <c r="I1285" s="204">
        <v>3.4</v>
      </c>
      <c r="J1285" s="204">
        <v>3.8</v>
      </c>
      <c r="K1285" s="203" t="s">
        <v>514</v>
      </c>
    </row>
    <row r="1286" spans="1:11">
      <c r="A1286" s="203">
        <v>41</v>
      </c>
      <c r="B1286" s="203" t="s">
        <v>392</v>
      </c>
      <c r="C1286" s="203" t="s">
        <v>1548</v>
      </c>
      <c r="D1286" s="204">
        <v>2</v>
      </c>
      <c r="E1286" s="203" t="s">
        <v>513</v>
      </c>
      <c r="F1286" s="203" t="s">
        <v>1754</v>
      </c>
      <c r="G1286" s="203" t="s">
        <v>511</v>
      </c>
      <c r="H1286" s="204">
        <v>1</v>
      </c>
      <c r="I1286" s="204">
        <v>2.9</v>
      </c>
      <c r="J1286" s="204">
        <v>1.7</v>
      </c>
      <c r="K1286" s="203" t="s">
        <v>514</v>
      </c>
    </row>
    <row r="1287" spans="1:11">
      <c r="A1287" s="203">
        <v>41</v>
      </c>
      <c r="B1287" s="203" t="s">
        <v>393</v>
      </c>
      <c r="C1287" s="203" t="s">
        <v>1548</v>
      </c>
      <c r="D1287" s="204">
        <v>1.5</v>
      </c>
      <c r="E1287" s="203" t="s">
        <v>513</v>
      </c>
      <c r="F1287" s="203" t="s">
        <v>1754</v>
      </c>
      <c r="G1287" s="203" t="s">
        <v>511</v>
      </c>
      <c r="H1287" s="204">
        <v>1.3</v>
      </c>
      <c r="I1287" s="204">
        <v>1.8</v>
      </c>
      <c r="J1287" s="204">
        <v>1.5</v>
      </c>
      <c r="K1287" s="203" t="s">
        <v>514</v>
      </c>
    </row>
    <row r="1288" spans="1:11">
      <c r="A1288" s="203">
        <v>41</v>
      </c>
      <c r="B1288" s="203" t="s">
        <v>394</v>
      </c>
      <c r="C1288" s="203" t="s">
        <v>1548</v>
      </c>
      <c r="D1288" s="204">
        <v>1.7</v>
      </c>
      <c r="E1288" s="203" t="s">
        <v>513</v>
      </c>
      <c r="F1288" s="203" t="s">
        <v>1754</v>
      </c>
      <c r="G1288" s="203" t="s">
        <v>511</v>
      </c>
      <c r="H1288" s="204">
        <v>1.2</v>
      </c>
      <c r="I1288" s="204">
        <v>2.2000000000000002</v>
      </c>
      <c r="J1288" s="204">
        <v>2.5</v>
      </c>
      <c r="K1288" s="203" t="s">
        <v>514</v>
      </c>
    </row>
    <row r="1289" spans="1:11">
      <c r="A1289" s="203">
        <v>41</v>
      </c>
      <c r="B1289" s="203" t="s">
        <v>395</v>
      </c>
      <c r="C1289" s="203" t="s">
        <v>1548</v>
      </c>
      <c r="D1289" s="204">
        <v>1.5</v>
      </c>
      <c r="E1289" s="203" t="s">
        <v>513</v>
      </c>
      <c r="F1289" s="203" t="s">
        <v>1754</v>
      </c>
      <c r="G1289" s="203" t="s">
        <v>511</v>
      </c>
      <c r="H1289" s="204">
        <v>1.3</v>
      </c>
      <c r="I1289" s="204">
        <v>1.8</v>
      </c>
      <c r="J1289" s="204">
        <v>1.3</v>
      </c>
      <c r="K1289" s="203" t="s">
        <v>514</v>
      </c>
    </row>
    <row r="1290" spans="1:11">
      <c r="A1290" s="203">
        <v>41</v>
      </c>
      <c r="B1290" s="203" t="s">
        <v>396</v>
      </c>
      <c r="C1290" s="203" t="s">
        <v>1548</v>
      </c>
      <c r="D1290" s="204">
        <v>2.2999999999999998</v>
      </c>
      <c r="E1290" s="203" t="s">
        <v>513</v>
      </c>
      <c r="F1290" s="203" t="s">
        <v>1754</v>
      </c>
      <c r="G1290" s="203" t="s">
        <v>511</v>
      </c>
      <c r="H1290" s="204">
        <v>1.6</v>
      </c>
      <c r="I1290" s="204">
        <v>3</v>
      </c>
      <c r="J1290" s="204">
        <v>2.2999999999999998</v>
      </c>
      <c r="K1290" s="203" t="s">
        <v>514</v>
      </c>
    </row>
    <row r="1291" spans="1:11">
      <c r="A1291" s="203">
        <v>41</v>
      </c>
      <c r="B1291" s="203" t="s">
        <v>397</v>
      </c>
      <c r="C1291" s="203" t="s">
        <v>1548</v>
      </c>
      <c r="D1291" s="204">
        <v>1.4</v>
      </c>
      <c r="E1291" s="203" t="s">
        <v>513</v>
      </c>
      <c r="F1291" s="203" t="s">
        <v>1754</v>
      </c>
      <c r="G1291" s="203" t="s">
        <v>511</v>
      </c>
      <c r="H1291" s="204">
        <v>0.9</v>
      </c>
      <c r="I1291" s="204">
        <v>2</v>
      </c>
      <c r="J1291" s="204">
        <v>1.5</v>
      </c>
      <c r="K1291" s="203" t="s">
        <v>514</v>
      </c>
    </row>
    <row r="1292" spans="1:11">
      <c r="A1292" s="203">
        <v>41</v>
      </c>
      <c r="B1292" s="203" t="s">
        <v>398</v>
      </c>
      <c r="C1292" s="203" t="s">
        <v>1548</v>
      </c>
      <c r="D1292" s="204">
        <v>2</v>
      </c>
      <c r="E1292" s="203" t="s">
        <v>513</v>
      </c>
      <c r="F1292" s="203" t="s">
        <v>1754</v>
      </c>
      <c r="G1292" s="203" t="s">
        <v>511</v>
      </c>
      <c r="H1292" s="204">
        <v>1.3</v>
      </c>
      <c r="I1292" s="204">
        <v>2.7</v>
      </c>
      <c r="J1292" s="204">
        <v>0.7</v>
      </c>
      <c r="K1292" s="203" t="s">
        <v>514</v>
      </c>
    </row>
    <row r="1293" spans="1:11">
      <c r="A1293" s="203">
        <v>41</v>
      </c>
      <c r="B1293" s="203" t="s">
        <v>399</v>
      </c>
      <c r="C1293" s="203" t="s">
        <v>1548</v>
      </c>
      <c r="D1293" s="204">
        <v>1.2</v>
      </c>
      <c r="E1293" s="203" t="s">
        <v>513</v>
      </c>
      <c r="F1293" s="203" t="s">
        <v>1754</v>
      </c>
      <c r="G1293" s="203" t="s">
        <v>511</v>
      </c>
      <c r="H1293" s="204">
        <v>0.6</v>
      </c>
      <c r="I1293" s="204">
        <v>1.7</v>
      </c>
      <c r="J1293" s="204">
        <v>1</v>
      </c>
      <c r="K1293" s="203" t="s">
        <v>514</v>
      </c>
    </row>
    <row r="1294" spans="1:11">
      <c r="A1294" s="203">
        <v>41</v>
      </c>
      <c r="B1294" s="203" t="s">
        <v>400</v>
      </c>
      <c r="C1294" s="203" t="s">
        <v>1548</v>
      </c>
      <c r="D1294" s="204">
        <v>2.2999999999999998</v>
      </c>
      <c r="E1294" s="203" t="s">
        <v>513</v>
      </c>
      <c r="F1294" s="203" t="s">
        <v>1754</v>
      </c>
      <c r="G1294" s="203" t="s">
        <v>511</v>
      </c>
      <c r="H1294" s="204">
        <v>1.6</v>
      </c>
      <c r="I1294" s="204">
        <v>2.9</v>
      </c>
      <c r="J1294" s="204">
        <v>2.6</v>
      </c>
      <c r="K1294" s="203" t="s">
        <v>514</v>
      </c>
    </row>
    <row r="1295" spans="1:11">
      <c r="A1295" s="203">
        <v>41</v>
      </c>
      <c r="B1295" s="203" t="s">
        <v>401</v>
      </c>
      <c r="C1295" s="203" t="s">
        <v>1548</v>
      </c>
      <c r="D1295" s="204">
        <v>2</v>
      </c>
      <c r="E1295" s="203" t="s">
        <v>513</v>
      </c>
      <c r="F1295" s="203" t="s">
        <v>1754</v>
      </c>
      <c r="G1295" s="203" t="s">
        <v>511</v>
      </c>
      <c r="H1295" s="204">
        <v>1.3</v>
      </c>
      <c r="I1295" s="204">
        <v>2.6</v>
      </c>
      <c r="J1295" s="204">
        <v>2.9</v>
      </c>
      <c r="K1295" s="203" t="s">
        <v>514</v>
      </c>
    </row>
    <row r="1296" spans="1:11">
      <c r="A1296" s="203">
        <v>41</v>
      </c>
      <c r="B1296" s="203" t="s">
        <v>402</v>
      </c>
      <c r="C1296" s="203" t="s">
        <v>1548</v>
      </c>
      <c r="D1296" s="204">
        <v>2.1</v>
      </c>
      <c r="E1296" s="203" t="s">
        <v>513</v>
      </c>
      <c r="F1296" s="203" t="s">
        <v>1754</v>
      </c>
      <c r="G1296" s="203" t="s">
        <v>511</v>
      </c>
      <c r="H1296" s="204">
        <v>1.1000000000000001</v>
      </c>
      <c r="I1296" s="204">
        <v>3.1</v>
      </c>
      <c r="J1296" s="204">
        <v>2.1</v>
      </c>
      <c r="K1296" s="203" t="s">
        <v>514</v>
      </c>
    </row>
    <row r="1297" spans="1:11">
      <c r="A1297" s="203">
        <v>41</v>
      </c>
      <c r="B1297" s="203" t="s">
        <v>403</v>
      </c>
      <c r="C1297" s="203" t="s">
        <v>1548</v>
      </c>
      <c r="D1297" s="204">
        <v>0.6</v>
      </c>
      <c r="E1297" s="203" t="s">
        <v>513</v>
      </c>
      <c r="F1297" s="203" t="s">
        <v>1754</v>
      </c>
      <c r="G1297" s="203" t="s">
        <v>511</v>
      </c>
      <c r="H1297" s="204">
        <v>0.2</v>
      </c>
      <c r="I1297" s="204">
        <v>1</v>
      </c>
      <c r="J1297" s="204">
        <v>0.8</v>
      </c>
      <c r="K1297" s="203" t="s">
        <v>514</v>
      </c>
    </row>
    <row r="1298" spans="1:11">
      <c r="A1298" s="203">
        <v>41</v>
      </c>
      <c r="B1298" s="203" t="s">
        <v>404</v>
      </c>
      <c r="C1298" s="203" t="s">
        <v>1548</v>
      </c>
      <c r="D1298" s="204">
        <v>1.8</v>
      </c>
      <c r="E1298" s="203" t="s">
        <v>513</v>
      </c>
      <c r="F1298" s="203" t="s">
        <v>1754</v>
      </c>
      <c r="G1298" s="203" t="s">
        <v>511</v>
      </c>
      <c r="H1298" s="204">
        <v>1.2</v>
      </c>
      <c r="I1298" s="204">
        <v>2.4</v>
      </c>
      <c r="J1298" s="204">
        <v>2.2000000000000002</v>
      </c>
      <c r="K1298" s="203" t="s">
        <v>514</v>
      </c>
    </row>
    <row r="1299" spans="1:11">
      <c r="A1299" s="203">
        <v>41</v>
      </c>
      <c r="B1299" s="203" t="s">
        <v>405</v>
      </c>
      <c r="C1299" s="203" t="s">
        <v>1548</v>
      </c>
      <c r="D1299" s="204">
        <v>1.6</v>
      </c>
      <c r="E1299" s="203" t="s">
        <v>513</v>
      </c>
      <c r="F1299" s="203" t="s">
        <v>1754</v>
      </c>
      <c r="G1299" s="203" t="s">
        <v>511</v>
      </c>
      <c r="H1299" s="204">
        <v>1.5</v>
      </c>
      <c r="I1299" s="204">
        <v>1.8</v>
      </c>
      <c r="J1299" s="204">
        <v>1.7</v>
      </c>
      <c r="K1299" s="203" t="s">
        <v>514</v>
      </c>
    </row>
    <row r="1300" spans="1:11">
      <c r="A1300" s="203">
        <v>42</v>
      </c>
      <c r="B1300" s="203" t="s">
        <v>384</v>
      </c>
      <c r="C1300" s="203" t="s">
        <v>1637</v>
      </c>
      <c r="D1300" s="204">
        <v>0.38800000000000001</v>
      </c>
      <c r="E1300" s="203" t="s">
        <v>515</v>
      </c>
      <c r="F1300" s="203" t="s">
        <v>516</v>
      </c>
      <c r="G1300" s="203" t="s">
        <v>511</v>
      </c>
      <c r="H1300" s="204">
        <v>0.36599999999999999</v>
      </c>
      <c r="I1300" s="204">
        <v>0.41099999999999998</v>
      </c>
      <c r="J1300" s="204" t="s">
        <v>1497</v>
      </c>
      <c r="K1300" s="203" t="s">
        <v>1497</v>
      </c>
    </row>
    <row r="1301" spans="1:11">
      <c r="A1301" s="203">
        <v>42</v>
      </c>
      <c r="B1301" s="203" t="s">
        <v>385</v>
      </c>
      <c r="C1301" s="203" t="s">
        <v>1637</v>
      </c>
      <c r="D1301" s="204">
        <v>0.378</v>
      </c>
      <c r="E1301" s="203" t="s">
        <v>515</v>
      </c>
      <c r="F1301" s="203" t="s">
        <v>516</v>
      </c>
      <c r="G1301" s="203" t="s">
        <v>511</v>
      </c>
      <c r="H1301" s="204">
        <v>0.33400000000000002</v>
      </c>
      <c r="I1301" s="204">
        <v>0.42099999999999999</v>
      </c>
      <c r="J1301" s="204" t="s">
        <v>1497</v>
      </c>
      <c r="K1301" s="203" t="s">
        <v>1497</v>
      </c>
    </row>
    <row r="1302" spans="1:11">
      <c r="A1302" s="203">
        <v>42</v>
      </c>
      <c r="B1302" s="203" t="s">
        <v>386</v>
      </c>
      <c r="C1302" s="203" t="s">
        <v>1637</v>
      </c>
      <c r="D1302" s="204">
        <v>0.434</v>
      </c>
      <c r="E1302" s="203" t="s">
        <v>515</v>
      </c>
      <c r="F1302" s="203" t="s">
        <v>516</v>
      </c>
      <c r="G1302" s="203" t="s">
        <v>511</v>
      </c>
      <c r="H1302" s="204">
        <v>0.39400000000000002</v>
      </c>
      <c r="I1302" s="204">
        <v>0.47399999999999998</v>
      </c>
      <c r="J1302" s="204" t="s">
        <v>1497</v>
      </c>
      <c r="K1302" s="203" t="s">
        <v>1497</v>
      </c>
    </row>
    <row r="1303" spans="1:11">
      <c r="A1303" s="203">
        <v>42</v>
      </c>
      <c r="B1303" s="203" t="s">
        <v>387</v>
      </c>
      <c r="C1303" s="203" t="s">
        <v>1637</v>
      </c>
      <c r="D1303" s="204">
        <v>0.29299999999999998</v>
      </c>
      <c r="E1303" s="203" t="s">
        <v>515</v>
      </c>
      <c r="F1303" s="203" t="s">
        <v>516</v>
      </c>
      <c r="G1303" s="203" t="s">
        <v>511</v>
      </c>
      <c r="H1303" s="204">
        <v>0.25</v>
      </c>
      <c r="I1303" s="204">
        <v>0.33600000000000002</v>
      </c>
      <c r="J1303" s="204" t="s">
        <v>1497</v>
      </c>
      <c r="K1303" s="203" t="s">
        <v>1497</v>
      </c>
    </row>
    <row r="1304" spans="1:11">
      <c r="A1304" s="203">
        <v>42</v>
      </c>
      <c r="B1304" s="203" t="s">
        <v>388</v>
      </c>
      <c r="C1304" s="203" t="s">
        <v>1637</v>
      </c>
      <c r="D1304" s="204">
        <v>0.39</v>
      </c>
      <c r="E1304" s="203" t="s">
        <v>515</v>
      </c>
      <c r="F1304" s="203" t="s">
        <v>516</v>
      </c>
      <c r="G1304" s="203" t="s">
        <v>511</v>
      </c>
      <c r="H1304" s="204">
        <v>0.36299999999999999</v>
      </c>
      <c r="I1304" s="204">
        <v>0.41699999999999998</v>
      </c>
      <c r="J1304" s="204" t="s">
        <v>1497</v>
      </c>
      <c r="K1304" s="203" t="s">
        <v>1497</v>
      </c>
    </row>
    <row r="1305" spans="1:11">
      <c r="A1305" s="203">
        <v>42</v>
      </c>
      <c r="B1305" s="203" t="s">
        <v>389</v>
      </c>
      <c r="C1305" s="203" t="s">
        <v>1637</v>
      </c>
      <c r="D1305" s="204">
        <v>0.374</v>
      </c>
      <c r="E1305" s="203" t="s">
        <v>515</v>
      </c>
      <c r="F1305" s="203" t="s">
        <v>516</v>
      </c>
      <c r="G1305" s="203" t="s">
        <v>511</v>
      </c>
      <c r="H1305" s="204">
        <v>0.33400000000000002</v>
      </c>
      <c r="I1305" s="204">
        <v>0.41499999999999998</v>
      </c>
      <c r="J1305" s="204" t="s">
        <v>1497</v>
      </c>
      <c r="K1305" s="203" t="s">
        <v>1497</v>
      </c>
    </row>
    <row r="1306" spans="1:11">
      <c r="A1306" s="203">
        <v>42</v>
      </c>
      <c r="B1306" s="203" t="s">
        <v>390</v>
      </c>
      <c r="C1306" s="203" t="s">
        <v>1637</v>
      </c>
      <c r="D1306" s="204">
        <v>0.32700000000000001</v>
      </c>
      <c r="E1306" s="203" t="s">
        <v>515</v>
      </c>
      <c r="F1306" s="203" t="s">
        <v>516</v>
      </c>
      <c r="G1306" s="203" t="s">
        <v>511</v>
      </c>
      <c r="H1306" s="204">
        <v>0.29399999999999998</v>
      </c>
      <c r="I1306" s="204">
        <v>0.36</v>
      </c>
      <c r="J1306" s="204" t="s">
        <v>1497</v>
      </c>
      <c r="K1306" s="203" t="s">
        <v>1497</v>
      </c>
    </row>
    <row r="1307" spans="1:11">
      <c r="A1307" s="203">
        <v>42</v>
      </c>
      <c r="B1307" s="203" t="s">
        <v>391</v>
      </c>
      <c r="C1307" s="203" t="s">
        <v>1637</v>
      </c>
      <c r="D1307" s="204">
        <v>0.38700000000000001</v>
      </c>
      <c r="E1307" s="203" t="s">
        <v>515</v>
      </c>
      <c r="F1307" s="203" t="s">
        <v>516</v>
      </c>
      <c r="G1307" s="203" t="s">
        <v>511</v>
      </c>
      <c r="H1307" s="204">
        <v>0.106</v>
      </c>
      <c r="I1307" s="204">
        <v>0.66900000000000004</v>
      </c>
      <c r="J1307" s="204" t="s">
        <v>1497</v>
      </c>
      <c r="K1307" s="203" t="s">
        <v>1497</v>
      </c>
    </row>
    <row r="1308" spans="1:11">
      <c r="A1308" s="203">
        <v>42</v>
      </c>
      <c r="B1308" s="203" t="s">
        <v>392</v>
      </c>
      <c r="C1308" s="203" t="s">
        <v>1637</v>
      </c>
      <c r="D1308" s="204">
        <v>0.38100000000000001</v>
      </c>
      <c r="E1308" s="203" t="s">
        <v>515</v>
      </c>
      <c r="F1308" s="203" t="s">
        <v>516</v>
      </c>
      <c r="G1308" s="203" t="s">
        <v>511</v>
      </c>
      <c r="H1308" s="204">
        <v>0.32300000000000001</v>
      </c>
      <c r="I1308" s="204">
        <v>0.439</v>
      </c>
      <c r="J1308" s="204" t="s">
        <v>1497</v>
      </c>
      <c r="K1308" s="203" t="s">
        <v>1497</v>
      </c>
    </row>
    <row r="1309" spans="1:11">
      <c r="A1309" s="203">
        <v>42</v>
      </c>
      <c r="B1309" s="203" t="s">
        <v>393</v>
      </c>
      <c r="C1309" s="203" t="s">
        <v>1637</v>
      </c>
      <c r="D1309" s="204">
        <v>0.4</v>
      </c>
      <c r="E1309" s="203" t="s">
        <v>515</v>
      </c>
      <c r="F1309" s="203" t="s">
        <v>516</v>
      </c>
      <c r="G1309" s="203" t="s">
        <v>511</v>
      </c>
      <c r="H1309" s="204">
        <v>0.38400000000000001</v>
      </c>
      <c r="I1309" s="204">
        <v>0.41499999999999998</v>
      </c>
      <c r="J1309" s="204" t="s">
        <v>1497</v>
      </c>
      <c r="K1309" s="203" t="s">
        <v>1497</v>
      </c>
    </row>
    <row r="1310" spans="1:11">
      <c r="A1310" s="203">
        <v>42</v>
      </c>
      <c r="B1310" s="203" t="s">
        <v>394</v>
      </c>
      <c r="C1310" s="203" t="s">
        <v>1637</v>
      </c>
      <c r="D1310" s="204">
        <v>0.37</v>
      </c>
      <c r="E1310" s="203" t="s">
        <v>515</v>
      </c>
      <c r="F1310" s="203" t="s">
        <v>516</v>
      </c>
      <c r="G1310" s="203" t="s">
        <v>511</v>
      </c>
      <c r="H1310" s="204">
        <v>0.33900000000000002</v>
      </c>
      <c r="I1310" s="204">
        <v>0.40100000000000002</v>
      </c>
      <c r="J1310" s="204" t="s">
        <v>1497</v>
      </c>
      <c r="K1310" s="203" t="s">
        <v>1497</v>
      </c>
    </row>
    <row r="1311" spans="1:11">
      <c r="A1311" s="203">
        <v>42</v>
      </c>
      <c r="B1311" s="203" t="s">
        <v>395</v>
      </c>
      <c r="C1311" s="203" t="s">
        <v>1637</v>
      </c>
      <c r="D1311" s="204">
        <v>0.371</v>
      </c>
      <c r="E1311" s="203" t="s">
        <v>515</v>
      </c>
      <c r="F1311" s="203" t="s">
        <v>516</v>
      </c>
      <c r="G1311" s="203" t="s">
        <v>511</v>
      </c>
      <c r="H1311" s="204">
        <v>0.36099999999999999</v>
      </c>
      <c r="I1311" s="204">
        <v>0.38100000000000001</v>
      </c>
      <c r="J1311" s="204" t="s">
        <v>1497</v>
      </c>
      <c r="K1311" s="203" t="s">
        <v>1497</v>
      </c>
    </row>
    <row r="1312" spans="1:11">
      <c r="A1312" s="203">
        <v>42</v>
      </c>
      <c r="B1312" s="203" t="s">
        <v>396</v>
      </c>
      <c r="C1312" s="203" t="s">
        <v>1637</v>
      </c>
      <c r="D1312" s="204">
        <v>0.42399999999999999</v>
      </c>
      <c r="E1312" s="203" t="s">
        <v>515</v>
      </c>
      <c r="F1312" s="203" t="s">
        <v>516</v>
      </c>
      <c r="G1312" s="203" t="s">
        <v>511</v>
      </c>
      <c r="H1312" s="204">
        <v>0.36399999999999999</v>
      </c>
      <c r="I1312" s="204">
        <v>0.48399999999999999</v>
      </c>
      <c r="J1312" s="204" t="s">
        <v>1497</v>
      </c>
      <c r="K1312" s="203" t="s">
        <v>1497</v>
      </c>
    </row>
    <row r="1313" spans="1:11">
      <c r="A1313" s="203">
        <v>42</v>
      </c>
      <c r="B1313" s="203" t="s">
        <v>397</v>
      </c>
      <c r="C1313" s="203" t="s">
        <v>1637</v>
      </c>
      <c r="D1313" s="204">
        <v>0.371</v>
      </c>
      <c r="E1313" s="203" t="s">
        <v>515</v>
      </c>
      <c r="F1313" s="203" t="s">
        <v>516</v>
      </c>
      <c r="G1313" s="203" t="s">
        <v>511</v>
      </c>
      <c r="H1313" s="204">
        <v>0.33600000000000002</v>
      </c>
      <c r="I1313" s="204">
        <v>0.40600000000000003</v>
      </c>
      <c r="J1313" s="204" t="s">
        <v>1497</v>
      </c>
      <c r="K1313" s="203" t="s">
        <v>1497</v>
      </c>
    </row>
    <row r="1314" spans="1:11">
      <c r="A1314" s="203">
        <v>42</v>
      </c>
      <c r="B1314" s="203" t="s">
        <v>398</v>
      </c>
      <c r="C1314" s="203" t="s">
        <v>1637</v>
      </c>
      <c r="D1314" s="204">
        <v>0.41499999999999998</v>
      </c>
      <c r="E1314" s="203" t="s">
        <v>515</v>
      </c>
      <c r="F1314" s="203" t="s">
        <v>516</v>
      </c>
      <c r="G1314" s="203" t="s">
        <v>511</v>
      </c>
      <c r="H1314" s="204">
        <v>0.34599999999999997</v>
      </c>
      <c r="I1314" s="204">
        <v>0.48399999999999999</v>
      </c>
      <c r="J1314" s="204" t="s">
        <v>1497</v>
      </c>
      <c r="K1314" s="203" t="s">
        <v>1497</v>
      </c>
    </row>
    <row r="1315" spans="1:11">
      <c r="A1315" s="203">
        <v>42</v>
      </c>
      <c r="B1315" s="203" t="s">
        <v>399</v>
      </c>
      <c r="C1315" s="203" t="s">
        <v>1637</v>
      </c>
      <c r="D1315" s="204">
        <v>0.439</v>
      </c>
      <c r="E1315" s="203" t="s">
        <v>515</v>
      </c>
      <c r="F1315" s="203" t="s">
        <v>516</v>
      </c>
      <c r="G1315" s="203" t="s">
        <v>511</v>
      </c>
      <c r="H1315" s="204">
        <v>0.38900000000000001</v>
      </c>
      <c r="I1315" s="204">
        <v>0.49</v>
      </c>
      <c r="J1315" s="204" t="s">
        <v>1497</v>
      </c>
      <c r="K1315" s="203" t="s">
        <v>1497</v>
      </c>
    </row>
    <row r="1316" spans="1:11">
      <c r="A1316" s="203">
        <v>42</v>
      </c>
      <c r="B1316" s="203" t="s">
        <v>400</v>
      </c>
      <c r="C1316" s="203" t="s">
        <v>1637</v>
      </c>
      <c r="D1316" s="204">
        <v>0.35099999999999998</v>
      </c>
      <c r="E1316" s="203" t="s">
        <v>515</v>
      </c>
      <c r="F1316" s="203" t="s">
        <v>516</v>
      </c>
      <c r="G1316" s="203" t="s">
        <v>511</v>
      </c>
      <c r="H1316" s="204">
        <v>0.31900000000000001</v>
      </c>
      <c r="I1316" s="204">
        <v>0.38400000000000001</v>
      </c>
      <c r="J1316" s="204" t="s">
        <v>1497</v>
      </c>
      <c r="K1316" s="203" t="s">
        <v>1497</v>
      </c>
    </row>
    <row r="1317" spans="1:11">
      <c r="A1317" s="203">
        <v>42</v>
      </c>
      <c r="B1317" s="203" t="s">
        <v>401</v>
      </c>
      <c r="C1317" s="203" t="s">
        <v>1637</v>
      </c>
      <c r="D1317" s="204">
        <v>0.376</v>
      </c>
      <c r="E1317" s="203" t="s">
        <v>515</v>
      </c>
      <c r="F1317" s="203" t="s">
        <v>516</v>
      </c>
      <c r="G1317" s="203" t="s">
        <v>511</v>
      </c>
      <c r="H1317" s="204">
        <v>0.35</v>
      </c>
      <c r="I1317" s="204">
        <v>0.40100000000000002</v>
      </c>
      <c r="J1317" s="204" t="s">
        <v>1497</v>
      </c>
      <c r="K1317" s="203" t="s">
        <v>1497</v>
      </c>
    </row>
    <row r="1318" spans="1:11">
      <c r="A1318" s="203">
        <v>42</v>
      </c>
      <c r="B1318" s="203" t="s">
        <v>402</v>
      </c>
      <c r="C1318" s="203" t="s">
        <v>1637</v>
      </c>
      <c r="D1318" s="204">
        <v>0.45</v>
      </c>
      <c r="E1318" s="203" t="s">
        <v>515</v>
      </c>
      <c r="F1318" s="203" t="s">
        <v>516</v>
      </c>
      <c r="G1318" s="203" t="s">
        <v>511</v>
      </c>
      <c r="H1318" s="204">
        <v>0.41499999999999998</v>
      </c>
      <c r="I1318" s="204">
        <v>0.48399999999999999</v>
      </c>
      <c r="J1318" s="204" t="s">
        <v>1497</v>
      </c>
      <c r="K1318" s="203" t="s">
        <v>1497</v>
      </c>
    </row>
    <row r="1319" spans="1:11">
      <c r="A1319" s="203">
        <v>42</v>
      </c>
      <c r="B1319" s="203" t="s">
        <v>403</v>
      </c>
      <c r="C1319" s="203" t="s">
        <v>1637</v>
      </c>
      <c r="D1319" s="204">
        <v>0.41599999999999998</v>
      </c>
      <c r="E1319" s="203" t="s">
        <v>515</v>
      </c>
      <c r="F1319" s="203" t="s">
        <v>516</v>
      </c>
      <c r="G1319" s="203" t="s">
        <v>511</v>
      </c>
      <c r="H1319" s="204">
        <v>0.39300000000000002</v>
      </c>
      <c r="I1319" s="204">
        <v>0.439</v>
      </c>
      <c r="J1319" s="204" t="s">
        <v>1497</v>
      </c>
      <c r="K1319" s="203" t="s">
        <v>1497</v>
      </c>
    </row>
    <row r="1320" spans="1:11">
      <c r="A1320" s="203">
        <v>42</v>
      </c>
      <c r="B1320" s="203" t="s">
        <v>404</v>
      </c>
      <c r="C1320" s="203" t="s">
        <v>1637</v>
      </c>
      <c r="D1320" s="204">
        <v>0.436</v>
      </c>
      <c r="E1320" s="203" t="s">
        <v>515</v>
      </c>
      <c r="F1320" s="203" t="s">
        <v>516</v>
      </c>
      <c r="G1320" s="203" t="s">
        <v>511</v>
      </c>
      <c r="H1320" s="204">
        <v>0.41</v>
      </c>
      <c r="I1320" s="204">
        <v>0.46200000000000002</v>
      </c>
      <c r="J1320" s="204" t="s">
        <v>1497</v>
      </c>
      <c r="K1320" s="203" t="s">
        <v>1497</v>
      </c>
    </row>
    <row r="1321" spans="1:11">
      <c r="A1321" s="203">
        <v>42</v>
      </c>
      <c r="B1321" s="203" t="s">
        <v>405</v>
      </c>
      <c r="C1321" s="203" t="s">
        <v>1637</v>
      </c>
      <c r="D1321" s="204">
        <v>0.38600000000000001</v>
      </c>
      <c r="E1321" s="203" t="s">
        <v>515</v>
      </c>
      <c r="F1321" s="203" t="s">
        <v>516</v>
      </c>
      <c r="G1321" s="203" t="s">
        <v>511</v>
      </c>
      <c r="H1321" s="204">
        <v>0.38100000000000001</v>
      </c>
      <c r="I1321" s="204">
        <v>0.39100000000000001</v>
      </c>
      <c r="J1321" s="204" t="s">
        <v>1497</v>
      </c>
      <c r="K1321" s="203" t="s">
        <v>1497</v>
      </c>
    </row>
    <row r="1322" spans="1:11">
      <c r="A1322" s="203">
        <v>42</v>
      </c>
      <c r="B1322" s="203" t="s">
        <v>384</v>
      </c>
      <c r="C1322" s="203" t="s">
        <v>1638</v>
      </c>
      <c r="D1322" s="204">
        <v>0.35699999999999998</v>
      </c>
      <c r="E1322" s="203" t="s">
        <v>515</v>
      </c>
      <c r="F1322" s="203" t="s">
        <v>516</v>
      </c>
      <c r="G1322" s="203" t="s">
        <v>511</v>
      </c>
      <c r="H1322" s="204">
        <v>0.32800000000000001</v>
      </c>
      <c r="I1322" s="204">
        <v>0.38700000000000001</v>
      </c>
      <c r="J1322" s="204" t="s">
        <v>1497</v>
      </c>
      <c r="K1322" s="203" t="s">
        <v>1497</v>
      </c>
    </row>
    <row r="1323" spans="1:11">
      <c r="A1323" s="203">
        <v>42</v>
      </c>
      <c r="B1323" s="203" t="s">
        <v>385</v>
      </c>
      <c r="C1323" s="203" t="s">
        <v>1638</v>
      </c>
      <c r="D1323" s="204">
        <v>0.318</v>
      </c>
      <c r="E1323" s="203" t="s">
        <v>515</v>
      </c>
      <c r="F1323" s="203" t="s">
        <v>516</v>
      </c>
      <c r="G1323" s="203" t="s">
        <v>511</v>
      </c>
      <c r="H1323" s="204">
        <v>0.26300000000000001</v>
      </c>
      <c r="I1323" s="204">
        <v>0.374</v>
      </c>
      <c r="J1323" s="204" t="s">
        <v>1497</v>
      </c>
      <c r="K1323" s="203" t="s">
        <v>1497</v>
      </c>
    </row>
    <row r="1324" spans="1:11">
      <c r="A1324" s="203">
        <v>42</v>
      </c>
      <c r="B1324" s="203" t="s">
        <v>386</v>
      </c>
      <c r="C1324" s="203" t="s">
        <v>1638</v>
      </c>
      <c r="D1324" s="204">
        <v>0.45400000000000001</v>
      </c>
      <c r="E1324" s="203" t="s">
        <v>515</v>
      </c>
      <c r="F1324" s="203" t="s">
        <v>516</v>
      </c>
      <c r="G1324" s="203" t="s">
        <v>511</v>
      </c>
      <c r="H1324" s="204">
        <v>0.40799999999999997</v>
      </c>
      <c r="I1324" s="204">
        <v>0.5</v>
      </c>
      <c r="J1324" s="204" t="s">
        <v>1497</v>
      </c>
      <c r="K1324" s="203" t="s">
        <v>1497</v>
      </c>
    </row>
    <row r="1325" spans="1:11">
      <c r="A1325" s="203">
        <v>42</v>
      </c>
      <c r="B1325" s="203" t="s">
        <v>387</v>
      </c>
      <c r="C1325" s="203" t="s">
        <v>1638</v>
      </c>
      <c r="D1325" s="204">
        <v>0.30099999999999999</v>
      </c>
      <c r="E1325" s="203" t="s">
        <v>515</v>
      </c>
      <c r="F1325" s="203" t="s">
        <v>516</v>
      </c>
      <c r="G1325" s="203" t="s">
        <v>511</v>
      </c>
      <c r="H1325" s="204">
        <v>0.24299999999999999</v>
      </c>
      <c r="I1325" s="204">
        <v>0.35899999999999999</v>
      </c>
      <c r="J1325" s="204" t="s">
        <v>1497</v>
      </c>
      <c r="K1325" s="203" t="s">
        <v>1497</v>
      </c>
    </row>
    <row r="1326" spans="1:11">
      <c r="A1326" s="203">
        <v>42</v>
      </c>
      <c r="B1326" s="203" t="s">
        <v>388</v>
      </c>
      <c r="C1326" s="203" t="s">
        <v>1638</v>
      </c>
      <c r="D1326" s="204">
        <v>0.32700000000000001</v>
      </c>
      <c r="E1326" s="203" t="s">
        <v>515</v>
      </c>
      <c r="F1326" s="203" t="s">
        <v>516</v>
      </c>
      <c r="G1326" s="203" t="s">
        <v>511</v>
      </c>
      <c r="H1326" s="204">
        <v>0.29599999999999999</v>
      </c>
      <c r="I1326" s="204">
        <v>0.35699999999999998</v>
      </c>
      <c r="J1326" s="204" t="s">
        <v>1497</v>
      </c>
      <c r="K1326" s="203" t="s">
        <v>1497</v>
      </c>
    </row>
    <row r="1327" spans="1:11">
      <c r="A1327" s="203">
        <v>42</v>
      </c>
      <c r="B1327" s="203" t="s">
        <v>389</v>
      </c>
      <c r="C1327" s="203" t="s">
        <v>1638</v>
      </c>
      <c r="D1327" s="204">
        <v>0.316</v>
      </c>
      <c r="E1327" s="203" t="s">
        <v>515</v>
      </c>
      <c r="F1327" s="203" t="s">
        <v>516</v>
      </c>
      <c r="G1327" s="203" t="s">
        <v>511</v>
      </c>
      <c r="H1327" s="204">
        <v>0.27300000000000002</v>
      </c>
      <c r="I1327" s="204">
        <v>0.35899999999999999</v>
      </c>
      <c r="J1327" s="204" t="s">
        <v>1497</v>
      </c>
      <c r="K1327" s="203" t="s">
        <v>1497</v>
      </c>
    </row>
    <row r="1328" spans="1:11">
      <c r="A1328" s="203">
        <v>42</v>
      </c>
      <c r="B1328" s="203" t="s">
        <v>390</v>
      </c>
      <c r="C1328" s="203" t="s">
        <v>1638</v>
      </c>
      <c r="D1328" s="204">
        <v>0.29199999999999998</v>
      </c>
      <c r="E1328" s="203" t="s">
        <v>515</v>
      </c>
      <c r="F1328" s="203" t="s">
        <v>516</v>
      </c>
      <c r="G1328" s="203" t="s">
        <v>511</v>
      </c>
      <c r="H1328" s="204">
        <v>0.26200000000000001</v>
      </c>
      <c r="I1328" s="204">
        <v>0.32300000000000001</v>
      </c>
      <c r="J1328" s="204" t="s">
        <v>1497</v>
      </c>
      <c r="K1328" s="203" t="s">
        <v>1497</v>
      </c>
    </row>
    <row r="1329" spans="1:11">
      <c r="A1329" s="203">
        <v>42</v>
      </c>
      <c r="B1329" s="203" t="s">
        <v>391</v>
      </c>
      <c r="C1329" s="203" t="s">
        <v>1638</v>
      </c>
      <c r="D1329" s="204">
        <v>0.19400000000000001</v>
      </c>
      <c r="E1329" s="203" t="s">
        <v>515</v>
      </c>
      <c r="F1329" s="203" t="s">
        <v>516</v>
      </c>
      <c r="G1329" s="203" t="s">
        <v>511</v>
      </c>
      <c r="H1329" s="204">
        <v>7.1999999999999995E-2</v>
      </c>
      <c r="I1329" s="204">
        <v>0.316</v>
      </c>
      <c r="J1329" s="204" t="s">
        <v>1497</v>
      </c>
      <c r="K1329" s="203" t="s">
        <v>1497</v>
      </c>
    </row>
    <row r="1330" spans="1:11">
      <c r="A1330" s="203">
        <v>42</v>
      </c>
      <c r="B1330" s="203" t="s">
        <v>392</v>
      </c>
      <c r="C1330" s="203" t="s">
        <v>1638</v>
      </c>
      <c r="D1330" s="204">
        <v>0.38500000000000001</v>
      </c>
      <c r="E1330" s="203" t="s">
        <v>515</v>
      </c>
      <c r="F1330" s="203" t="s">
        <v>516</v>
      </c>
      <c r="G1330" s="203" t="s">
        <v>511</v>
      </c>
      <c r="H1330" s="204">
        <v>0.32600000000000001</v>
      </c>
      <c r="I1330" s="204">
        <v>0.443</v>
      </c>
      <c r="J1330" s="204" t="s">
        <v>1497</v>
      </c>
      <c r="K1330" s="203" t="s">
        <v>1497</v>
      </c>
    </row>
    <row r="1331" spans="1:11">
      <c r="A1331" s="203">
        <v>42</v>
      </c>
      <c r="B1331" s="203" t="s">
        <v>393</v>
      </c>
      <c r="C1331" s="203" t="s">
        <v>1638</v>
      </c>
      <c r="D1331" s="204">
        <v>0.378</v>
      </c>
      <c r="E1331" s="203" t="s">
        <v>515</v>
      </c>
      <c r="F1331" s="203" t="s">
        <v>516</v>
      </c>
      <c r="G1331" s="203" t="s">
        <v>511</v>
      </c>
      <c r="H1331" s="204">
        <v>0.36</v>
      </c>
      <c r="I1331" s="204">
        <v>0.39600000000000002</v>
      </c>
      <c r="J1331" s="204" t="s">
        <v>1497</v>
      </c>
      <c r="K1331" s="203" t="s">
        <v>1497</v>
      </c>
    </row>
    <row r="1332" spans="1:11">
      <c r="A1332" s="203">
        <v>42</v>
      </c>
      <c r="B1332" s="203" t="s">
        <v>394</v>
      </c>
      <c r="C1332" s="203" t="s">
        <v>1638</v>
      </c>
      <c r="D1332" s="204">
        <v>0.34799999999999998</v>
      </c>
      <c r="E1332" s="203" t="s">
        <v>515</v>
      </c>
      <c r="F1332" s="203" t="s">
        <v>516</v>
      </c>
      <c r="G1332" s="203" t="s">
        <v>511</v>
      </c>
      <c r="H1332" s="204">
        <v>0.318</v>
      </c>
      <c r="I1332" s="204">
        <v>0.378</v>
      </c>
      <c r="J1332" s="204" t="s">
        <v>1497</v>
      </c>
      <c r="K1332" s="203" t="s">
        <v>1497</v>
      </c>
    </row>
    <row r="1333" spans="1:11">
      <c r="A1333" s="203">
        <v>42</v>
      </c>
      <c r="B1333" s="203" t="s">
        <v>395</v>
      </c>
      <c r="C1333" s="203" t="s">
        <v>1638</v>
      </c>
      <c r="D1333" s="204">
        <v>0.34300000000000003</v>
      </c>
      <c r="E1333" s="203" t="s">
        <v>515</v>
      </c>
      <c r="F1333" s="203" t="s">
        <v>516</v>
      </c>
      <c r="G1333" s="203" t="s">
        <v>511</v>
      </c>
      <c r="H1333" s="204">
        <v>0.33200000000000002</v>
      </c>
      <c r="I1333" s="204">
        <v>0.35299999999999998</v>
      </c>
      <c r="J1333" s="204" t="s">
        <v>1497</v>
      </c>
      <c r="K1333" s="203" t="s">
        <v>1497</v>
      </c>
    </row>
    <row r="1334" spans="1:11">
      <c r="A1334" s="203">
        <v>42</v>
      </c>
      <c r="B1334" s="203" t="s">
        <v>396</v>
      </c>
      <c r="C1334" s="203" t="s">
        <v>1638</v>
      </c>
      <c r="D1334" s="204">
        <v>0.29199999999999998</v>
      </c>
      <c r="E1334" s="203" t="s">
        <v>515</v>
      </c>
      <c r="F1334" s="203" t="s">
        <v>516</v>
      </c>
      <c r="G1334" s="203" t="s">
        <v>511</v>
      </c>
      <c r="H1334" s="204">
        <v>0.23100000000000001</v>
      </c>
      <c r="I1334" s="204">
        <v>0.35399999999999998</v>
      </c>
      <c r="J1334" s="204" t="s">
        <v>1497</v>
      </c>
      <c r="K1334" s="203" t="s">
        <v>1497</v>
      </c>
    </row>
    <row r="1335" spans="1:11">
      <c r="A1335" s="203">
        <v>42</v>
      </c>
      <c r="B1335" s="203" t="s">
        <v>397</v>
      </c>
      <c r="C1335" s="203" t="s">
        <v>1638</v>
      </c>
      <c r="D1335" s="204">
        <v>0.30499999999999999</v>
      </c>
      <c r="E1335" s="203" t="s">
        <v>515</v>
      </c>
      <c r="F1335" s="203" t="s">
        <v>516</v>
      </c>
      <c r="G1335" s="203" t="s">
        <v>511</v>
      </c>
      <c r="H1335" s="204">
        <v>0.27</v>
      </c>
      <c r="I1335" s="204">
        <v>0.33900000000000002</v>
      </c>
      <c r="J1335" s="204" t="s">
        <v>1497</v>
      </c>
      <c r="K1335" s="203" t="s">
        <v>1497</v>
      </c>
    </row>
    <row r="1336" spans="1:11">
      <c r="A1336" s="203">
        <v>42</v>
      </c>
      <c r="B1336" s="203" t="s">
        <v>398</v>
      </c>
      <c r="C1336" s="203" t="s">
        <v>1638</v>
      </c>
      <c r="D1336" s="204">
        <v>0.443</v>
      </c>
      <c r="E1336" s="203" t="s">
        <v>515</v>
      </c>
      <c r="F1336" s="203" t="s">
        <v>516</v>
      </c>
      <c r="G1336" s="203" t="s">
        <v>511</v>
      </c>
      <c r="H1336" s="204">
        <v>0.35699999999999998</v>
      </c>
      <c r="I1336" s="204">
        <v>0.52900000000000003</v>
      </c>
      <c r="J1336" s="204" t="s">
        <v>1497</v>
      </c>
      <c r="K1336" s="203" t="s">
        <v>1497</v>
      </c>
    </row>
    <row r="1337" spans="1:11">
      <c r="A1337" s="203">
        <v>42</v>
      </c>
      <c r="B1337" s="203" t="s">
        <v>399</v>
      </c>
      <c r="C1337" s="203" t="s">
        <v>1638</v>
      </c>
      <c r="D1337" s="204">
        <v>0.38500000000000001</v>
      </c>
      <c r="E1337" s="203" t="s">
        <v>515</v>
      </c>
      <c r="F1337" s="203" t="s">
        <v>516</v>
      </c>
      <c r="G1337" s="203" t="s">
        <v>511</v>
      </c>
      <c r="H1337" s="204">
        <v>0.32500000000000001</v>
      </c>
      <c r="I1337" s="204">
        <v>0.44600000000000001</v>
      </c>
      <c r="J1337" s="204" t="s">
        <v>1497</v>
      </c>
      <c r="K1337" s="203" t="s">
        <v>1497</v>
      </c>
    </row>
    <row r="1338" spans="1:11">
      <c r="A1338" s="203">
        <v>42</v>
      </c>
      <c r="B1338" s="203" t="s">
        <v>400</v>
      </c>
      <c r="C1338" s="203" t="s">
        <v>1638</v>
      </c>
      <c r="D1338" s="204">
        <v>0.35099999999999998</v>
      </c>
      <c r="E1338" s="203" t="s">
        <v>515</v>
      </c>
      <c r="F1338" s="203" t="s">
        <v>516</v>
      </c>
      <c r="G1338" s="203" t="s">
        <v>511</v>
      </c>
      <c r="H1338" s="204">
        <v>0.314</v>
      </c>
      <c r="I1338" s="204">
        <v>0.38800000000000001</v>
      </c>
      <c r="J1338" s="204" t="s">
        <v>1497</v>
      </c>
      <c r="K1338" s="203" t="s">
        <v>1497</v>
      </c>
    </row>
    <row r="1339" spans="1:11">
      <c r="A1339" s="203">
        <v>42</v>
      </c>
      <c r="B1339" s="203" t="s">
        <v>401</v>
      </c>
      <c r="C1339" s="203" t="s">
        <v>1638</v>
      </c>
      <c r="D1339" s="204">
        <v>0.374</v>
      </c>
      <c r="E1339" s="203" t="s">
        <v>515</v>
      </c>
      <c r="F1339" s="203" t="s">
        <v>516</v>
      </c>
      <c r="G1339" s="203" t="s">
        <v>511</v>
      </c>
      <c r="H1339" s="204">
        <v>0.34300000000000003</v>
      </c>
      <c r="I1339" s="204">
        <v>0.40400000000000003</v>
      </c>
      <c r="J1339" s="204" t="s">
        <v>1497</v>
      </c>
      <c r="K1339" s="203" t="s">
        <v>1497</v>
      </c>
    </row>
    <row r="1340" spans="1:11">
      <c r="A1340" s="203">
        <v>42</v>
      </c>
      <c r="B1340" s="203" t="s">
        <v>402</v>
      </c>
      <c r="C1340" s="203" t="s">
        <v>1638</v>
      </c>
      <c r="D1340" s="204">
        <v>0.36399999999999999</v>
      </c>
      <c r="E1340" s="203" t="s">
        <v>515</v>
      </c>
      <c r="F1340" s="203" t="s">
        <v>516</v>
      </c>
      <c r="G1340" s="203" t="s">
        <v>511</v>
      </c>
      <c r="H1340" s="204">
        <v>0.32600000000000001</v>
      </c>
      <c r="I1340" s="204">
        <v>0.40100000000000002</v>
      </c>
      <c r="J1340" s="204" t="s">
        <v>1497</v>
      </c>
      <c r="K1340" s="203" t="s">
        <v>1497</v>
      </c>
    </row>
    <row r="1341" spans="1:11">
      <c r="A1341" s="203">
        <v>42</v>
      </c>
      <c r="B1341" s="203" t="s">
        <v>403</v>
      </c>
      <c r="C1341" s="203" t="s">
        <v>1638</v>
      </c>
      <c r="D1341" s="204">
        <v>0.39800000000000002</v>
      </c>
      <c r="E1341" s="203" t="s">
        <v>515</v>
      </c>
      <c r="F1341" s="203" t="s">
        <v>516</v>
      </c>
      <c r="G1341" s="203" t="s">
        <v>511</v>
      </c>
      <c r="H1341" s="204">
        <v>0.36699999999999999</v>
      </c>
      <c r="I1341" s="204">
        <v>0.42799999999999999</v>
      </c>
      <c r="J1341" s="204" t="s">
        <v>1497</v>
      </c>
      <c r="K1341" s="203" t="s">
        <v>1497</v>
      </c>
    </row>
    <row r="1342" spans="1:11">
      <c r="A1342" s="203">
        <v>42</v>
      </c>
      <c r="B1342" s="203" t="s">
        <v>404</v>
      </c>
      <c r="C1342" s="203" t="s">
        <v>1638</v>
      </c>
      <c r="D1342" s="204">
        <v>0.378</v>
      </c>
      <c r="E1342" s="203" t="s">
        <v>515</v>
      </c>
      <c r="F1342" s="203" t="s">
        <v>516</v>
      </c>
      <c r="G1342" s="203" t="s">
        <v>511</v>
      </c>
      <c r="H1342" s="204">
        <v>0.34899999999999998</v>
      </c>
      <c r="I1342" s="204">
        <v>0.40600000000000003</v>
      </c>
      <c r="J1342" s="204" t="s">
        <v>1497</v>
      </c>
      <c r="K1342" s="203" t="s">
        <v>1497</v>
      </c>
    </row>
    <row r="1343" spans="1:11">
      <c r="A1343" s="203">
        <v>42</v>
      </c>
      <c r="B1343" s="203" t="s">
        <v>405</v>
      </c>
      <c r="C1343" s="203" t="s">
        <v>1638</v>
      </c>
      <c r="D1343" s="204">
        <v>0.35399999999999998</v>
      </c>
      <c r="E1343" s="203" t="s">
        <v>515</v>
      </c>
      <c r="F1343" s="203" t="s">
        <v>516</v>
      </c>
      <c r="G1343" s="203" t="s">
        <v>511</v>
      </c>
      <c r="H1343" s="204">
        <v>0.34699999999999998</v>
      </c>
      <c r="I1343" s="204">
        <v>0.36</v>
      </c>
      <c r="J1343" s="204" t="s">
        <v>1497</v>
      </c>
      <c r="K1343" s="203" t="s">
        <v>1497</v>
      </c>
    </row>
    <row r="1344" spans="1:11">
      <c r="A1344" s="203">
        <v>42</v>
      </c>
      <c r="B1344" s="203" t="s">
        <v>384</v>
      </c>
      <c r="C1344" s="203" t="s">
        <v>1639</v>
      </c>
      <c r="D1344" s="204">
        <v>0.38</v>
      </c>
      <c r="E1344" s="203" t="s">
        <v>515</v>
      </c>
      <c r="F1344" s="203" t="s">
        <v>516</v>
      </c>
      <c r="G1344" s="203" t="s">
        <v>511</v>
      </c>
      <c r="H1344" s="204">
        <v>0.35899999999999999</v>
      </c>
      <c r="I1344" s="204">
        <v>0.39500000000000002</v>
      </c>
      <c r="J1344" s="204" t="s">
        <v>1497</v>
      </c>
      <c r="K1344" s="203" t="s">
        <v>1497</v>
      </c>
    </row>
    <row r="1345" spans="1:11">
      <c r="A1345" s="203">
        <v>42</v>
      </c>
      <c r="B1345" s="203" t="s">
        <v>385</v>
      </c>
      <c r="C1345" s="203" t="s">
        <v>1639</v>
      </c>
      <c r="D1345" s="204">
        <v>0.35599999999999998</v>
      </c>
      <c r="E1345" s="203" t="s">
        <v>515</v>
      </c>
      <c r="F1345" s="203" t="s">
        <v>516</v>
      </c>
      <c r="G1345" s="203" t="s">
        <v>511</v>
      </c>
      <c r="H1345" s="204">
        <v>0.32200000000000001</v>
      </c>
      <c r="I1345" s="204">
        <v>0.39</v>
      </c>
      <c r="J1345" s="204" t="s">
        <v>1497</v>
      </c>
      <c r="K1345" s="203" t="s">
        <v>1497</v>
      </c>
    </row>
    <row r="1346" spans="1:11">
      <c r="A1346" s="203">
        <v>42</v>
      </c>
      <c r="B1346" s="203" t="s">
        <v>386</v>
      </c>
      <c r="C1346" s="203" t="s">
        <v>1639</v>
      </c>
      <c r="D1346" s="204">
        <v>0.443</v>
      </c>
      <c r="E1346" s="203" t="s">
        <v>515</v>
      </c>
      <c r="F1346" s="203" t="s">
        <v>516</v>
      </c>
      <c r="G1346" s="203" t="s">
        <v>511</v>
      </c>
      <c r="H1346" s="204">
        <v>0.41299999999999998</v>
      </c>
      <c r="I1346" s="204">
        <v>0.47399999999999998</v>
      </c>
      <c r="J1346" s="204" t="s">
        <v>1497</v>
      </c>
      <c r="K1346" s="203" t="s">
        <v>1497</v>
      </c>
    </row>
    <row r="1347" spans="1:11">
      <c r="A1347" s="203">
        <v>42</v>
      </c>
      <c r="B1347" s="203" t="s">
        <v>387</v>
      </c>
      <c r="C1347" s="203" t="s">
        <v>1639</v>
      </c>
      <c r="D1347" s="204">
        <v>0.29699999999999999</v>
      </c>
      <c r="E1347" s="203" t="s">
        <v>515</v>
      </c>
      <c r="F1347" s="203" t="s">
        <v>516</v>
      </c>
      <c r="G1347" s="203" t="s">
        <v>511</v>
      </c>
      <c r="H1347" s="204">
        <v>0.26200000000000001</v>
      </c>
      <c r="I1347" s="204">
        <v>0.33100000000000002</v>
      </c>
      <c r="J1347" s="204" t="s">
        <v>1497</v>
      </c>
      <c r="K1347" s="203" t="s">
        <v>1497</v>
      </c>
    </row>
    <row r="1348" spans="1:11">
      <c r="A1348" s="203">
        <v>42</v>
      </c>
      <c r="B1348" s="203" t="s">
        <v>388</v>
      </c>
      <c r="C1348" s="203" t="s">
        <v>1639</v>
      </c>
      <c r="D1348" s="204">
        <v>0.36299999999999999</v>
      </c>
      <c r="E1348" s="203" t="s">
        <v>515</v>
      </c>
      <c r="F1348" s="203" t="s">
        <v>516</v>
      </c>
      <c r="G1348" s="203" t="s">
        <v>511</v>
      </c>
      <c r="H1348" s="204">
        <v>0.34300000000000003</v>
      </c>
      <c r="I1348" s="204">
        <v>0.38300000000000001</v>
      </c>
      <c r="J1348" s="204" t="s">
        <v>1497</v>
      </c>
      <c r="K1348" s="203" t="s">
        <v>1497</v>
      </c>
    </row>
    <row r="1349" spans="1:11">
      <c r="A1349" s="203">
        <v>42</v>
      </c>
      <c r="B1349" s="203" t="s">
        <v>389</v>
      </c>
      <c r="C1349" s="203" t="s">
        <v>1639</v>
      </c>
      <c r="D1349" s="204">
        <v>0.34899999999999998</v>
      </c>
      <c r="E1349" s="203" t="s">
        <v>515</v>
      </c>
      <c r="F1349" s="203" t="s">
        <v>516</v>
      </c>
      <c r="G1349" s="203" t="s">
        <v>511</v>
      </c>
      <c r="H1349" s="204">
        <v>0.32</v>
      </c>
      <c r="I1349" s="204">
        <v>0.379</v>
      </c>
      <c r="J1349" s="204" t="s">
        <v>1497</v>
      </c>
      <c r="K1349" s="203" t="s">
        <v>1497</v>
      </c>
    </row>
    <row r="1350" spans="1:11">
      <c r="A1350" s="203">
        <v>42</v>
      </c>
      <c r="B1350" s="203" t="s">
        <v>390</v>
      </c>
      <c r="C1350" s="203" t="s">
        <v>1639</v>
      </c>
      <c r="D1350" s="204">
        <v>0.312</v>
      </c>
      <c r="E1350" s="203" t="s">
        <v>515</v>
      </c>
      <c r="F1350" s="203" t="s">
        <v>516</v>
      </c>
      <c r="G1350" s="203" t="s">
        <v>511</v>
      </c>
      <c r="H1350" s="204">
        <v>0.28899999999999998</v>
      </c>
      <c r="I1350" s="204">
        <v>0.33400000000000002</v>
      </c>
      <c r="J1350" s="204" t="s">
        <v>1497</v>
      </c>
      <c r="K1350" s="203" t="s">
        <v>1497</v>
      </c>
    </row>
    <row r="1351" spans="1:11">
      <c r="A1351" s="203">
        <v>42</v>
      </c>
      <c r="B1351" s="203" t="s">
        <v>391</v>
      </c>
      <c r="C1351" s="203" t="s">
        <v>1639</v>
      </c>
      <c r="D1351" s="204">
        <v>0.26100000000000001</v>
      </c>
      <c r="E1351" s="203" t="s">
        <v>515</v>
      </c>
      <c r="F1351" s="203" t="s">
        <v>516</v>
      </c>
      <c r="G1351" s="203" t="s">
        <v>511</v>
      </c>
      <c r="H1351" s="204">
        <v>0.13300000000000001</v>
      </c>
      <c r="I1351" s="204">
        <v>0.38800000000000001</v>
      </c>
      <c r="J1351" s="204" t="s">
        <v>1497</v>
      </c>
      <c r="K1351" s="203" t="s">
        <v>1497</v>
      </c>
    </row>
    <row r="1352" spans="1:11">
      <c r="A1352" s="203">
        <v>42</v>
      </c>
      <c r="B1352" s="203" t="s">
        <v>392</v>
      </c>
      <c r="C1352" s="203" t="s">
        <v>1639</v>
      </c>
      <c r="D1352" s="204">
        <v>0.38300000000000001</v>
      </c>
      <c r="E1352" s="203" t="s">
        <v>515</v>
      </c>
      <c r="F1352" s="203" t="s">
        <v>516</v>
      </c>
      <c r="G1352" s="203" t="s">
        <v>511</v>
      </c>
      <c r="H1352" s="204">
        <v>0.34100000000000003</v>
      </c>
      <c r="I1352" s="204">
        <v>0.42399999999999999</v>
      </c>
      <c r="J1352" s="204" t="s">
        <v>1497</v>
      </c>
      <c r="K1352" s="203" t="s">
        <v>1497</v>
      </c>
    </row>
    <row r="1353" spans="1:11">
      <c r="A1353" s="203">
        <v>42</v>
      </c>
      <c r="B1353" s="203" t="s">
        <v>393</v>
      </c>
      <c r="C1353" s="203" t="s">
        <v>1639</v>
      </c>
      <c r="D1353" s="204">
        <v>0.39100000000000001</v>
      </c>
      <c r="E1353" s="203" t="s">
        <v>515</v>
      </c>
      <c r="F1353" s="203" t="s">
        <v>516</v>
      </c>
      <c r="G1353" s="203" t="s">
        <v>511</v>
      </c>
      <c r="H1353" s="204">
        <v>0.38</v>
      </c>
      <c r="I1353" s="204">
        <v>0.4</v>
      </c>
      <c r="J1353" s="204" t="s">
        <v>1497</v>
      </c>
      <c r="K1353" s="203" t="s">
        <v>1497</v>
      </c>
    </row>
    <row r="1354" spans="1:11">
      <c r="A1354" s="203">
        <v>42</v>
      </c>
      <c r="B1354" s="203" t="s">
        <v>394</v>
      </c>
      <c r="C1354" s="203" t="s">
        <v>1639</v>
      </c>
      <c r="D1354" s="204">
        <v>0.36</v>
      </c>
      <c r="E1354" s="203" t="s">
        <v>515</v>
      </c>
      <c r="F1354" s="203" t="s">
        <v>516</v>
      </c>
      <c r="G1354" s="203" t="s">
        <v>511</v>
      </c>
      <c r="H1354" s="204">
        <v>0.33800000000000002</v>
      </c>
      <c r="I1354" s="204">
        <v>0.38200000000000001</v>
      </c>
      <c r="J1354" s="204" t="s">
        <v>1497</v>
      </c>
      <c r="K1354" s="203" t="s">
        <v>1497</v>
      </c>
    </row>
    <row r="1355" spans="1:11">
      <c r="A1355" s="203">
        <v>42</v>
      </c>
      <c r="B1355" s="203" t="s">
        <v>395</v>
      </c>
      <c r="C1355" s="203" t="s">
        <v>1639</v>
      </c>
      <c r="D1355" s="204">
        <v>0.36</v>
      </c>
      <c r="E1355" s="203" t="s">
        <v>515</v>
      </c>
      <c r="F1355" s="203" t="s">
        <v>516</v>
      </c>
      <c r="G1355" s="203" t="s">
        <v>511</v>
      </c>
      <c r="H1355" s="204">
        <v>0.35</v>
      </c>
      <c r="I1355" s="204">
        <v>0.37</v>
      </c>
      <c r="J1355" s="204" t="s">
        <v>1497</v>
      </c>
      <c r="K1355" s="203" t="s">
        <v>1497</v>
      </c>
    </row>
    <row r="1356" spans="1:11">
      <c r="A1356" s="203">
        <v>42</v>
      </c>
      <c r="B1356" s="203" t="s">
        <v>396</v>
      </c>
      <c r="C1356" s="203" t="s">
        <v>1639</v>
      </c>
      <c r="D1356" s="204">
        <v>0.37</v>
      </c>
      <c r="E1356" s="203" t="s">
        <v>515</v>
      </c>
      <c r="F1356" s="203" t="s">
        <v>516</v>
      </c>
      <c r="G1356" s="203" t="s">
        <v>511</v>
      </c>
      <c r="H1356" s="204">
        <v>0.32600000000000001</v>
      </c>
      <c r="I1356" s="204">
        <v>0.41499999999999998</v>
      </c>
      <c r="J1356" s="204" t="s">
        <v>1497</v>
      </c>
      <c r="K1356" s="203" t="s">
        <v>1497</v>
      </c>
    </row>
    <row r="1357" spans="1:11">
      <c r="A1357" s="203">
        <v>42</v>
      </c>
      <c r="B1357" s="203" t="s">
        <v>397</v>
      </c>
      <c r="C1357" s="203" t="s">
        <v>1639</v>
      </c>
      <c r="D1357" s="204">
        <v>0.34100000000000003</v>
      </c>
      <c r="E1357" s="203" t="s">
        <v>515</v>
      </c>
      <c r="F1357" s="203" t="s">
        <v>516</v>
      </c>
      <c r="G1357" s="203" t="s">
        <v>511</v>
      </c>
      <c r="H1357" s="204">
        <v>0.316</v>
      </c>
      <c r="I1357" s="204">
        <v>0.37</v>
      </c>
      <c r="J1357" s="204" t="s">
        <v>1497</v>
      </c>
      <c r="K1357" s="203" t="s">
        <v>1497</v>
      </c>
    </row>
    <row r="1358" spans="1:11">
      <c r="A1358" s="203">
        <v>42</v>
      </c>
      <c r="B1358" s="203" t="s">
        <v>398</v>
      </c>
      <c r="C1358" s="203" t="s">
        <v>1639</v>
      </c>
      <c r="D1358" s="204">
        <v>0.43</v>
      </c>
      <c r="E1358" s="203" t="s">
        <v>515</v>
      </c>
      <c r="F1358" s="203" t="s">
        <v>516</v>
      </c>
      <c r="G1358" s="203" t="s">
        <v>511</v>
      </c>
      <c r="H1358" s="204">
        <v>0.37</v>
      </c>
      <c r="I1358" s="204">
        <v>0.48</v>
      </c>
      <c r="J1358" s="204" t="s">
        <v>1497</v>
      </c>
      <c r="K1358" s="203" t="s">
        <v>1497</v>
      </c>
    </row>
    <row r="1359" spans="1:11">
      <c r="A1359" s="203">
        <v>42</v>
      </c>
      <c r="B1359" s="203" t="s">
        <v>399</v>
      </c>
      <c r="C1359" s="203" t="s">
        <v>1639</v>
      </c>
      <c r="D1359" s="204">
        <v>0.41699999999999998</v>
      </c>
      <c r="E1359" s="203" t="s">
        <v>515</v>
      </c>
      <c r="F1359" s="203" t="s">
        <v>516</v>
      </c>
      <c r="G1359" s="203" t="s">
        <v>511</v>
      </c>
      <c r="H1359" s="204">
        <v>0.378</v>
      </c>
      <c r="I1359" s="204">
        <v>0.45500000000000002</v>
      </c>
      <c r="J1359" s="204" t="s">
        <v>1497</v>
      </c>
      <c r="K1359" s="203" t="s">
        <v>1497</v>
      </c>
    </row>
    <row r="1360" spans="1:11">
      <c r="A1360" s="203">
        <v>42</v>
      </c>
      <c r="B1360" s="203" t="s">
        <v>400</v>
      </c>
      <c r="C1360" s="203" t="s">
        <v>1639</v>
      </c>
      <c r="D1360" s="204">
        <v>0.35099999999999998</v>
      </c>
      <c r="E1360" s="203" t="s">
        <v>515</v>
      </c>
      <c r="F1360" s="203" t="s">
        <v>516</v>
      </c>
      <c r="G1360" s="203" t="s">
        <v>511</v>
      </c>
      <c r="H1360" s="204">
        <v>0.32700000000000001</v>
      </c>
      <c r="I1360" s="204">
        <v>0.376</v>
      </c>
      <c r="J1360" s="204" t="s">
        <v>1497</v>
      </c>
      <c r="K1360" s="203" t="s">
        <v>1497</v>
      </c>
    </row>
    <row r="1361" spans="1:11">
      <c r="A1361" s="203">
        <v>42</v>
      </c>
      <c r="B1361" s="203" t="s">
        <v>401</v>
      </c>
      <c r="C1361" s="203" t="s">
        <v>1639</v>
      </c>
      <c r="D1361" s="204">
        <v>0.375</v>
      </c>
      <c r="E1361" s="203" t="s">
        <v>515</v>
      </c>
      <c r="F1361" s="203" t="s">
        <v>516</v>
      </c>
      <c r="G1361" s="203" t="s">
        <v>511</v>
      </c>
      <c r="H1361" s="204">
        <v>0.35499999999999998</v>
      </c>
      <c r="I1361" s="204">
        <v>0.39500000000000002</v>
      </c>
      <c r="J1361" s="204" t="s">
        <v>1497</v>
      </c>
      <c r="K1361" s="203" t="s">
        <v>1497</v>
      </c>
    </row>
    <row r="1362" spans="1:11">
      <c r="A1362" s="203">
        <v>42</v>
      </c>
      <c r="B1362" s="203" t="s">
        <v>402</v>
      </c>
      <c r="C1362" s="203" t="s">
        <v>1639</v>
      </c>
      <c r="D1362" s="204">
        <v>0.41</v>
      </c>
      <c r="E1362" s="203" t="s">
        <v>515</v>
      </c>
      <c r="F1362" s="203" t="s">
        <v>516</v>
      </c>
      <c r="G1362" s="203" t="s">
        <v>511</v>
      </c>
      <c r="H1362" s="204">
        <v>0.38600000000000001</v>
      </c>
      <c r="I1362" s="204">
        <v>0.44</v>
      </c>
      <c r="J1362" s="204" t="s">
        <v>1497</v>
      </c>
      <c r="K1362" s="203" t="s">
        <v>1497</v>
      </c>
    </row>
    <row r="1363" spans="1:11">
      <c r="A1363" s="203">
        <v>42</v>
      </c>
      <c r="B1363" s="203" t="s">
        <v>403</v>
      </c>
      <c r="C1363" s="203" t="s">
        <v>1639</v>
      </c>
      <c r="D1363" s="204">
        <v>0.40899999999999997</v>
      </c>
      <c r="E1363" s="203" t="s">
        <v>515</v>
      </c>
      <c r="F1363" s="203" t="s">
        <v>516</v>
      </c>
      <c r="G1363" s="203" t="s">
        <v>511</v>
      </c>
      <c r="H1363" s="204">
        <v>0.39</v>
      </c>
      <c r="I1363" s="204">
        <v>0.42699999999999999</v>
      </c>
      <c r="J1363" s="204" t="s">
        <v>1497</v>
      </c>
      <c r="K1363" s="203" t="s">
        <v>1497</v>
      </c>
    </row>
    <row r="1364" spans="1:11">
      <c r="A1364" s="203">
        <v>42</v>
      </c>
      <c r="B1364" s="203" t="s">
        <v>404</v>
      </c>
      <c r="C1364" s="203" t="s">
        <v>1639</v>
      </c>
      <c r="D1364" s="204">
        <v>0.41</v>
      </c>
      <c r="E1364" s="203" t="s">
        <v>515</v>
      </c>
      <c r="F1364" s="203" t="s">
        <v>516</v>
      </c>
      <c r="G1364" s="203" t="s">
        <v>511</v>
      </c>
      <c r="H1364" s="204">
        <v>0.39</v>
      </c>
      <c r="I1364" s="204">
        <v>0.43</v>
      </c>
      <c r="J1364" s="204" t="s">
        <v>1497</v>
      </c>
      <c r="K1364" s="203" t="s">
        <v>1497</v>
      </c>
    </row>
    <row r="1365" spans="1:11">
      <c r="A1365" s="203">
        <v>42</v>
      </c>
      <c r="B1365" s="203" t="s">
        <v>405</v>
      </c>
      <c r="C1365" s="203" t="s">
        <v>1639</v>
      </c>
      <c r="D1365" s="204">
        <v>0.372</v>
      </c>
      <c r="E1365" s="203" t="s">
        <v>515</v>
      </c>
      <c r="F1365" s="203" t="s">
        <v>516</v>
      </c>
      <c r="G1365" s="203" t="s">
        <v>511</v>
      </c>
      <c r="H1365" s="204">
        <v>0.36799999999999999</v>
      </c>
      <c r="I1365" s="204">
        <v>0.376</v>
      </c>
      <c r="J1365" s="204" t="s">
        <v>1497</v>
      </c>
      <c r="K1365" s="203" t="s">
        <v>1497</v>
      </c>
    </row>
    <row r="1366" spans="1:11">
      <c r="A1366" s="203">
        <v>43</v>
      </c>
      <c r="B1366" s="203" t="s">
        <v>384</v>
      </c>
      <c r="C1366" s="203" t="s">
        <v>1640</v>
      </c>
      <c r="D1366" s="204">
        <v>3.2865000000000002</v>
      </c>
      <c r="E1366" s="203" t="s">
        <v>464</v>
      </c>
      <c r="F1366" s="203" t="s">
        <v>1754</v>
      </c>
      <c r="G1366" s="203" t="s">
        <v>473</v>
      </c>
      <c r="H1366" s="204">
        <v>2.8860000000000001</v>
      </c>
      <c r="I1366" s="204">
        <v>3.6880000000000002</v>
      </c>
      <c r="J1366" s="204">
        <v>3.7130000000000001</v>
      </c>
      <c r="K1366" s="203" t="s">
        <v>517</v>
      </c>
    </row>
    <row r="1367" spans="1:11">
      <c r="A1367" s="203">
        <v>43</v>
      </c>
      <c r="B1367" s="203" t="s">
        <v>385</v>
      </c>
      <c r="C1367" s="203" t="s">
        <v>1640</v>
      </c>
      <c r="D1367" s="204">
        <v>2.9634</v>
      </c>
      <c r="E1367" s="203" t="s">
        <v>464</v>
      </c>
      <c r="F1367" s="203" t="s">
        <v>1754</v>
      </c>
      <c r="G1367" s="203" t="s">
        <v>473</v>
      </c>
      <c r="H1367" s="204">
        <v>2.0750000000000002</v>
      </c>
      <c r="I1367" s="204">
        <v>3.851</v>
      </c>
      <c r="J1367" s="204">
        <v>3.141</v>
      </c>
      <c r="K1367" s="203" t="s">
        <v>517</v>
      </c>
    </row>
    <row r="1368" spans="1:11">
      <c r="A1368" s="203">
        <v>43</v>
      </c>
      <c r="B1368" s="203" t="s">
        <v>386</v>
      </c>
      <c r="C1368" s="203" t="s">
        <v>1640</v>
      </c>
      <c r="D1368" s="204">
        <v>2.3605</v>
      </c>
      <c r="E1368" s="203" t="s">
        <v>464</v>
      </c>
      <c r="F1368" s="203" t="s">
        <v>1754</v>
      </c>
      <c r="G1368" s="203" t="s">
        <v>473</v>
      </c>
      <c r="H1368" s="204">
        <v>1.532</v>
      </c>
      <c r="I1368" s="204">
        <v>3.1890000000000001</v>
      </c>
      <c r="J1368" s="204">
        <v>1.631</v>
      </c>
      <c r="K1368" s="203" t="s">
        <v>517</v>
      </c>
    </row>
    <row r="1369" spans="1:11">
      <c r="A1369" s="203">
        <v>43</v>
      </c>
      <c r="B1369" s="203" t="s">
        <v>387</v>
      </c>
      <c r="C1369" s="203" t="s">
        <v>1640</v>
      </c>
      <c r="D1369" s="204">
        <v>4.0227000000000004</v>
      </c>
      <c r="E1369" s="203" t="s">
        <v>464</v>
      </c>
      <c r="F1369" s="203" t="s">
        <v>1754</v>
      </c>
      <c r="G1369" s="203" t="s">
        <v>473</v>
      </c>
      <c r="H1369" s="204">
        <v>3.19</v>
      </c>
      <c r="I1369" s="204">
        <v>4.8550000000000004</v>
      </c>
      <c r="J1369" s="204">
        <v>4.657</v>
      </c>
      <c r="K1369" s="203" t="s">
        <v>517</v>
      </c>
    </row>
    <row r="1370" spans="1:11">
      <c r="A1370" s="203">
        <v>43</v>
      </c>
      <c r="B1370" s="203" t="s">
        <v>388</v>
      </c>
      <c r="C1370" s="203" t="s">
        <v>1640</v>
      </c>
      <c r="D1370" s="204">
        <v>3.3431000000000002</v>
      </c>
      <c r="E1370" s="203" t="s">
        <v>464</v>
      </c>
      <c r="F1370" s="203" t="s">
        <v>1754</v>
      </c>
      <c r="G1370" s="203" t="s">
        <v>473</v>
      </c>
      <c r="H1370" s="204">
        <v>2.4780000000000002</v>
      </c>
      <c r="I1370" s="204">
        <v>4.2080000000000002</v>
      </c>
      <c r="J1370" s="204">
        <v>2.5569999999999999</v>
      </c>
      <c r="K1370" s="203" t="s">
        <v>517</v>
      </c>
    </row>
    <row r="1371" spans="1:11">
      <c r="A1371" s="203">
        <v>43</v>
      </c>
      <c r="B1371" s="203" t="s">
        <v>389</v>
      </c>
      <c r="C1371" s="203" t="s">
        <v>1640</v>
      </c>
      <c r="D1371" s="204">
        <v>2.6520000000000001</v>
      </c>
      <c r="E1371" s="203" t="s">
        <v>464</v>
      </c>
      <c r="F1371" s="203" t="s">
        <v>1754</v>
      </c>
      <c r="G1371" s="203" t="s">
        <v>473</v>
      </c>
      <c r="H1371" s="204">
        <v>1.6220000000000001</v>
      </c>
      <c r="I1371" s="204">
        <v>3.6819999999999999</v>
      </c>
      <c r="J1371" s="204">
        <v>2.7869999999999999</v>
      </c>
      <c r="K1371" s="203" t="s">
        <v>517</v>
      </c>
    </row>
    <row r="1372" spans="1:11">
      <c r="A1372" s="203">
        <v>43</v>
      </c>
      <c r="B1372" s="203" t="s">
        <v>390</v>
      </c>
      <c r="C1372" s="203" t="s">
        <v>1640</v>
      </c>
      <c r="D1372" s="204">
        <v>2.2162999999999999</v>
      </c>
      <c r="E1372" s="203" t="s">
        <v>464</v>
      </c>
      <c r="F1372" s="203" t="s">
        <v>1754</v>
      </c>
      <c r="G1372" s="203" t="s">
        <v>473</v>
      </c>
      <c r="H1372" s="204">
        <v>1.42</v>
      </c>
      <c r="I1372" s="204">
        <v>3.012</v>
      </c>
      <c r="J1372" s="204">
        <v>2.927</v>
      </c>
      <c r="K1372" s="203" t="s">
        <v>517</v>
      </c>
    </row>
    <row r="1373" spans="1:11">
      <c r="A1373" s="203">
        <v>43</v>
      </c>
      <c r="B1373" s="203" t="s">
        <v>391</v>
      </c>
      <c r="C1373" s="203" t="s">
        <v>1640</v>
      </c>
      <c r="D1373" s="204">
        <v>2.8540999999999999</v>
      </c>
      <c r="E1373" s="203" t="s">
        <v>464</v>
      </c>
      <c r="F1373" s="203" t="s">
        <v>1754</v>
      </c>
      <c r="G1373" s="203" t="s">
        <v>473</v>
      </c>
      <c r="H1373" s="204">
        <v>1.1200000000000001</v>
      </c>
      <c r="I1373" s="204">
        <v>4.5880000000000001</v>
      </c>
      <c r="J1373" s="204">
        <v>1.9430000000000001</v>
      </c>
      <c r="K1373" s="203" t="s">
        <v>517</v>
      </c>
    </row>
    <row r="1374" spans="1:11">
      <c r="A1374" s="203">
        <v>43</v>
      </c>
      <c r="B1374" s="203" t="s">
        <v>392</v>
      </c>
      <c r="C1374" s="203" t="s">
        <v>1640</v>
      </c>
      <c r="D1374" s="204">
        <v>2.371</v>
      </c>
      <c r="E1374" s="203" t="s">
        <v>464</v>
      </c>
      <c r="F1374" s="203" t="s">
        <v>1754</v>
      </c>
      <c r="G1374" s="203" t="s">
        <v>473</v>
      </c>
      <c r="H1374" s="204">
        <v>1.2869999999999999</v>
      </c>
      <c r="I1374" s="204">
        <v>3.4550000000000001</v>
      </c>
      <c r="J1374" s="204">
        <v>2.7759999999999998</v>
      </c>
      <c r="K1374" s="203" t="s">
        <v>517</v>
      </c>
    </row>
    <row r="1375" spans="1:11">
      <c r="A1375" s="203">
        <v>43</v>
      </c>
      <c r="B1375" s="203" t="s">
        <v>393</v>
      </c>
      <c r="C1375" s="203" t="s">
        <v>1640</v>
      </c>
      <c r="D1375" s="204">
        <v>2.8873000000000002</v>
      </c>
      <c r="E1375" s="203" t="s">
        <v>464</v>
      </c>
      <c r="F1375" s="203" t="s">
        <v>1754</v>
      </c>
      <c r="G1375" s="203" t="s">
        <v>473</v>
      </c>
      <c r="H1375" s="204">
        <v>2.423</v>
      </c>
      <c r="I1375" s="204">
        <v>3.3519999999999999</v>
      </c>
      <c r="J1375" s="204">
        <v>2.867</v>
      </c>
      <c r="K1375" s="203" t="s">
        <v>517</v>
      </c>
    </row>
    <row r="1376" spans="1:11">
      <c r="A1376" s="203">
        <v>43</v>
      </c>
      <c r="B1376" s="203" t="s">
        <v>394</v>
      </c>
      <c r="C1376" s="203" t="s">
        <v>1640</v>
      </c>
      <c r="D1376" s="204">
        <v>2.7597</v>
      </c>
      <c r="E1376" s="203" t="s">
        <v>464</v>
      </c>
      <c r="F1376" s="203" t="s">
        <v>1754</v>
      </c>
      <c r="G1376" s="203" t="s">
        <v>473</v>
      </c>
      <c r="H1376" s="204">
        <v>1.901</v>
      </c>
      <c r="I1376" s="204">
        <v>3.6179999999999999</v>
      </c>
      <c r="J1376" s="204">
        <v>3.8740000000000001</v>
      </c>
      <c r="K1376" s="203" t="s">
        <v>517</v>
      </c>
    </row>
    <row r="1377" spans="1:11">
      <c r="A1377" s="203">
        <v>43</v>
      </c>
      <c r="B1377" s="203" t="s">
        <v>395</v>
      </c>
      <c r="C1377" s="203" t="s">
        <v>1640</v>
      </c>
      <c r="D1377" s="204">
        <v>2.6002999999999998</v>
      </c>
      <c r="E1377" s="203" t="s">
        <v>464</v>
      </c>
      <c r="F1377" s="203" t="s">
        <v>1754</v>
      </c>
      <c r="G1377" s="203" t="s">
        <v>473</v>
      </c>
      <c r="H1377" s="204">
        <v>2.2269999999999999</v>
      </c>
      <c r="I1377" s="204">
        <v>2.9729999999999999</v>
      </c>
      <c r="J1377" s="204">
        <v>2.7850000000000001</v>
      </c>
      <c r="K1377" s="203" t="s">
        <v>517</v>
      </c>
    </row>
    <row r="1378" spans="1:11">
      <c r="A1378" s="203">
        <v>43</v>
      </c>
      <c r="B1378" s="203" t="s">
        <v>396</v>
      </c>
      <c r="C1378" s="203" t="s">
        <v>1640</v>
      </c>
      <c r="D1378" s="204">
        <v>3.9418000000000002</v>
      </c>
      <c r="E1378" s="203" t="s">
        <v>464</v>
      </c>
      <c r="F1378" s="203" t="s">
        <v>1754</v>
      </c>
      <c r="G1378" s="203" t="s">
        <v>473</v>
      </c>
      <c r="H1378" s="204">
        <v>3.0310000000000001</v>
      </c>
      <c r="I1378" s="204">
        <v>4.8529999999999998</v>
      </c>
      <c r="J1378" s="204">
        <v>3.57</v>
      </c>
      <c r="K1378" s="203" t="s">
        <v>517</v>
      </c>
    </row>
    <row r="1379" spans="1:11">
      <c r="A1379" s="203">
        <v>43</v>
      </c>
      <c r="B1379" s="203" t="s">
        <v>397</v>
      </c>
      <c r="C1379" s="203" t="s">
        <v>1640</v>
      </c>
      <c r="D1379" s="204">
        <v>3.4239000000000002</v>
      </c>
      <c r="E1379" s="203" t="s">
        <v>464</v>
      </c>
      <c r="F1379" s="203" t="s">
        <v>1754</v>
      </c>
      <c r="G1379" s="203" t="s">
        <v>473</v>
      </c>
      <c r="H1379" s="204">
        <v>2.44</v>
      </c>
      <c r="I1379" s="204">
        <v>4.4080000000000004</v>
      </c>
      <c r="J1379" s="204">
        <v>2.8780000000000001</v>
      </c>
      <c r="K1379" s="203" t="s">
        <v>517</v>
      </c>
    </row>
    <row r="1380" spans="1:11">
      <c r="A1380" s="203">
        <v>43</v>
      </c>
      <c r="B1380" s="203" t="s">
        <v>398</v>
      </c>
      <c r="C1380" s="203" t="s">
        <v>1640</v>
      </c>
      <c r="D1380" s="204">
        <v>2.9140000000000001</v>
      </c>
      <c r="E1380" s="203" t="s">
        <v>464</v>
      </c>
      <c r="F1380" s="203" t="s">
        <v>1754</v>
      </c>
      <c r="G1380" s="203" t="s">
        <v>473</v>
      </c>
      <c r="H1380" s="204">
        <v>1.95</v>
      </c>
      <c r="I1380" s="204">
        <v>3.8780000000000001</v>
      </c>
      <c r="J1380" s="204">
        <v>2.6320000000000001</v>
      </c>
      <c r="K1380" s="203" t="s">
        <v>517</v>
      </c>
    </row>
    <row r="1381" spans="1:11">
      <c r="A1381" s="203">
        <v>43</v>
      </c>
      <c r="B1381" s="203" t="s">
        <v>399</v>
      </c>
      <c r="C1381" s="203" t="s">
        <v>1640</v>
      </c>
      <c r="D1381" s="204">
        <v>3.1162000000000001</v>
      </c>
      <c r="E1381" s="203" t="s">
        <v>464</v>
      </c>
      <c r="F1381" s="203" t="s">
        <v>1754</v>
      </c>
      <c r="G1381" s="203" t="s">
        <v>473</v>
      </c>
      <c r="H1381" s="204">
        <v>2.1840000000000002</v>
      </c>
      <c r="I1381" s="204">
        <v>4.0490000000000004</v>
      </c>
      <c r="J1381" s="204">
        <v>2.7090000000000001</v>
      </c>
      <c r="K1381" s="203" t="s">
        <v>517</v>
      </c>
    </row>
    <row r="1382" spans="1:11">
      <c r="A1382" s="203">
        <v>43</v>
      </c>
      <c r="B1382" s="203" t="s">
        <v>400</v>
      </c>
      <c r="C1382" s="203" t="s">
        <v>1640</v>
      </c>
      <c r="D1382" s="204">
        <v>3.7847</v>
      </c>
      <c r="E1382" s="203" t="s">
        <v>464</v>
      </c>
      <c r="F1382" s="203" t="s">
        <v>1754</v>
      </c>
      <c r="G1382" s="203" t="s">
        <v>473</v>
      </c>
      <c r="H1382" s="204">
        <v>2.8050000000000002</v>
      </c>
      <c r="I1382" s="204">
        <v>4.7640000000000002</v>
      </c>
      <c r="J1382" s="204">
        <v>3.0819999999999999</v>
      </c>
      <c r="K1382" s="203" t="s">
        <v>517</v>
      </c>
    </row>
    <row r="1383" spans="1:11">
      <c r="A1383" s="203">
        <v>43</v>
      </c>
      <c r="B1383" s="203" t="s">
        <v>401</v>
      </c>
      <c r="C1383" s="203" t="s">
        <v>1640</v>
      </c>
      <c r="D1383" s="204">
        <v>2.4872000000000001</v>
      </c>
      <c r="E1383" s="203" t="s">
        <v>464</v>
      </c>
      <c r="F1383" s="203" t="s">
        <v>1754</v>
      </c>
      <c r="G1383" s="203" t="s">
        <v>473</v>
      </c>
      <c r="H1383" s="204">
        <v>1.6459999999999999</v>
      </c>
      <c r="I1383" s="204">
        <v>3.3290000000000002</v>
      </c>
      <c r="J1383" s="204">
        <v>3.298</v>
      </c>
      <c r="K1383" s="203" t="s">
        <v>517</v>
      </c>
    </row>
    <row r="1384" spans="1:11">
      <c r="A1384" s="203">
        <v>43</v>
      </c>
      <c r="B1384" s="203" t="s">
        <v>402</v>
      </c>
      <c r="C1384" s="203" t="s">
        <v>1640</v>
      </c>
      <c r="D1384" s="204">
        <v>2.5211999999999999</v>
      </c>
      <c r="E1384" s="203" t="s">
        <v>464</v>
      </c>
      <c r="F1384" s="203" t="s">
        <v>1754</v>
      </c>
      <c r="G1384" s="203" t="s">
        <v>473</v>
      </c>
      <c r="H1384" s="204">
        <v>1.3140000000000001</v>
      </c>
      <c r="I1384" s="204">
        <v>3.7280000000000002</v>
      </c>
      <c r="J1384" s="204">
        <v>3.0249999999999999</v>
      </c>
      <c r="K1384" s="203" t="s">
        <v>517</v>
      </c>
    </row>
    <row r="1385" spans="1:11">
      <c r="A1385" s="203">
        <v>43</v>
      </c>
      <c r="B1385" s="203" t="s">
        <v>403</v>
      </c>
      <c r="C1385" s="203" t="s">
        <v>1640</v>
      </c>
      <c r="D1385" s="204">
        <v>3.2824</v>
      </c>
      <c r="E1385" s="203" t="s">
        <v>464</v>
      </c>
      <c r="F1385" s="203" t="s">
        <v>1754</v>
      </c>
      <c r="G1385" s="203" t="s">
        <v>473</v>
      </c>
      <c r="H1385" s="204">
        <v>2.2679999999999998</v>
      </c>
      <c r="I1385" s="204">
        <v>4.2969999999999997</v>
      </c>
      <c r="J1385" s="204">
        <v>2.9670000000000001</v>
      </c>
      <c r="K1385" s="203" t="s">
        <v>517</v>
      </c>
    </row>
    <row r="1386" spans="1:11">
      <c r="A1386" s="203">
        <v>43</v>
      </c>
      <c r="B1386" s="203" t="s">
        <v>404</v>
      </c>
      <c r="C1386" s="203" t="s">
        <v>1640</v>
      </c>
      <c r="D1386" s="204">
        <v>2.9340999999999999</v>
      </c>
      <c r="E1386" s="203" t="s">
        <v>464</v>
      </c>
      <c r="F1386" s="203" t="s">
        <v>1754</v>
      </c>
      <c r="G1386" s="203" t="s">
        <v>473</v>
      </c>
      <c r="H1386" s="204">
        <v>2.0960000000000001</v>
      </c>
      <c r="I1386" s="204">
        <v>3.7719999999999998</v>
      </c>
      <c r="J1386" s="204">
        <v>4.3289999999999997</v>
      </c>
      <c r="K1386" s="203" t="s">
        <v>517</v>
      </c>
    </row>
    <row r="1387" spans="1:11">
      <c r="A1387" s="203">
        <v>43</v>
      </c>
      <c r="B1387" s="203" t="s">
        <v>405</v>
      </c>
      <c r="C1387" s="203" t="s">
        <v>1640</v>
      </c>
      <c r="D1387" s="204">
        <v>3.0282</v>
      </c>
      <c r="E1387" s="203" t="s">
        <v>464</v>
      </c>
      <c r="F1387" s="203" t="s">
        <v>1754</v>
      </c>
      <c r="G1387" s="203" t="s">
        <v>473</v>
      </c>
      <c r="H1387" s="204">
        <v>2.8660000000000001</v>
      </c>
      <c r="I1387" s="204">
        <v>3.1909999999999998</v>
      </c>
      <c r="J1387" s="204">
        <v>3.1850000000000001</v>
      </c>
      <c r="K1387" s="203" t="s">
        <v>517</v>
      </c>
    </row>
    <row r="1388" spans="1:11">
      <c r="A1388" s="203">
        <v>43</v>
      </c>
      <c r="B1388" s="203" t="s">
        <v>384</v>
      </c>
      <c r="C1388" s="203" t="s">
        <v>1641</v>
      </c>
      <c r="D1388" s="204">
        <v>5.1872999999999996</v>
      </c>
      <c r="E1388" s="203" t="s">
        <v>464</v>
      </c>
      <c r="F1388" s="203" t="s">
        <v>1754</v>
      </c>
      <c r="G1388" s="203" t="s">
        <v>473</v>
      </c>
      <c r="H1388" s="204">
        <v>4.49</v>
      </c>
      <c r="I1388" s="204">
        <v>5.8849999999999998</v>
      </c>
      <c r="J1388" s="204">
        <v>4.7050000000000001</v>
      </c>
      <c r="K1388" s="203" t="s">
        <v>517</v>
      </c>
    </row>
    <row r="1389" spans="1:11">
      <c r="A1389" s="203">
        <v>43</v>
      </c>
      <c r="B1389" s="203" t="s">
        <v>385</v>
      </c>
      <c r="C1389" s="203" t="s">
        <v>1641</v>
      </c>
      <c r="D1389" s="204">
        <v>5.0076999999999998</v>
      </c>
      <c r="E1389" s="203" t="s">
        <v>464</v>
      </c>
      <c r="F1389" s="203" t="s">
        <v>1754</v>
      </c>
      <c r="G1389" s="203" t="s">
        <v>473</v>
      </c>
      <c r="H1389" s="204">
        <v>3.5750000000000002</v>
      </c>
      <c r="I1389" s="204">
        <v>6.44</v>
      </c>
      <c r="J1389" s="204">
        <v>3.9849999999999999</v>
      </c>
      <c r="K1389" s="203" t="s">
        <v>517</v>
      </c>
    </row>
    <row r="1390" spans="1:11">
      <c r="A1390" s="203">
        <v>43</v>
      </c>
      <c r="B1390" s="203" t="s">
        <v>386</v>
      </c>
      <c r="C1390" s="203" t="s">
        <v>1641</v>
      </c>
      <c r="D1390" s="204">
        <v>3.5968</v>
      </c>
      <c r="E1390" s="203" t="s">
        <v>464</v>
      </c>
      <c r="F1390" s="203" t="s">
        <v>1754</v>
      </c>
      <c r="G1390" s="203" t="s">
        <v>473</v>
      </c>
      <c r="H1390" s="204">
        <v>2.3759999999999999</v>
      </c>
      <c r="I1390" s="204">
        <v>4.8170000000000002</v>
      </c>
      <c r="J1390" s="204">
        <v>3.24</v>
      </c>
      <c r="K1390" s="203" t="s">
        <v>517</v>
      </c>
    </row>
    <row r="1391" spans="1:11">
      <c r="A1391" s="203">
        <v>43</v>
      </c>
      <c r="B1391" s="203" t="s">
        <v>387</v>
      </c>
      <c r="C1391" s="203" t="s">
        <v>1641</v>
      </c>
      <c r="D1391" s="204">
        <v>4.9924999999999997</v>
      </c>
      <c r="E1391" s="203" t="s">
        <v>464</v>
      </c>
      <c r="F1391" s="203" t="s">
        <v>1754</v>
      </c>
      <c r="G1391" s="203" t="s">
        <v>473</v>
      </c>
      <c r="H1391" s="204">
        <v>3.9159999999999999</v>
      </c>
      <c r="I1391" s="204">
        <v>6.069</v>
      </c>
      <c r="J1391" s="204">
        <v>6.5730000000000004</v>
      </c>
      <c r="K1391" s="203" t="s">
        <v>517</v>
      </c>
    </row>
    <row r="1392" spans="1:11">
      <c r="A1392" s="203">
        <v>43</v>
      </c>
      <c r="B1392" s="203" t="s">
        <v>388</v>
      </c>
      <c r="C1392" s="203" t="s">
        <v>1641</v>
      </c>
      <c r="D1392" s="204">
        <v>3.2486000000000002</v>
      </c>
      <c r="E1392" s="203" t="s">
        <v>464</v>
      </c>
      <c r="F1392" s="203" t="s">
        <v>1754</v>
      </c>
      <c r="G1392" s="203" t="s">
        <v>473</v>
      </c>
      <c r="H1392" s="204">
        <v>2.1970000000000001</v>
      </c>
      <c r="I1392" s="204">
        <v>4.3</v>
      </c>
      <c r="J1392" s="204">
        <v>2.827</v>
      </c>
      <c r="K1392" s="203" t="s">
        <v>517</v>
      </c>
    </row>
    <row r="1393" spans="1:11">
      <c r="A1393" s="203">
        <v>43</v>
      </c>
      <c r="B1393" s="203" t="s">
        <v>389</v>
      </c>
      <c r="C1393" s="203" t="s">
        <v>1641</v>
      </c>
      <c r="D1393" s="204">
        <v>3.4815999999999998</v>
      </c>
      <c r="E1393" s="203" t="s">
        <v>464</v>
      </c>
      <c r="F1393" s="203" t="s">
        <v>1754</v>
      </c>
      <c r="G1393" s="203" t="s">
        <v>473</v>
      </c>
      <c r="H1393" s="204">
        <v>1.9139999999999999</v>
      </c>
      <c r="I1393" s="204">
        <v>5.0490000000000004</v>
      </c>
      <c r="J1393" s="204">
        <v>3.95</v>
      </c>
      <c r="K1393" s="203" t="s">
        <v>517</v>
      </c>
    </row>
    <row r="1394" spans="1:11">
      <c r="A1394" s="203">
        <v>43</v>
      </c>
      <c r="B1394" s="203" t="s">
        <v>390</v>
      </c>
      <c r="C1394" s="203" t="s">
        <v>1641</v>
      </c>
      <c r="D1394" s="204">
        <v>4.9648000000000003</v>
      </c>
      <c r="E1394" s="203" t="s">
        <v>464</v>
      </c>
      <c r="F1394" s="203" t="s">
        <v>1754</v>
      </c>
      <c r="G1394" s="203" t="s">
        <v>473</v>
      </c>
      <c r="H1394" s="204">
        <v>3.5830000000000002</v>
      </c>
      <c r="I1394" s="204">
        <v>6.3470000000000004</v>
      </c>
      <c r="J1394" s="204">
        <v>3.919</v>
      </c>
      <c r="K1394" s="203" t="s">
        <v>517</v>
      </c>
    </row>
    <row r="1395" spans="1:11">
      <c r="A1395" s="203">
        <v>43</v>
      </c>
      <c r="B1395" s="203" t="s">
        <v>391</v>
      </c>
      <c r="C1395" s="203" t="s">
        <v>1641</v>
      </c>
      <c r="D1395" s="204">
        <v>5.9067999999999996</v>
      </c>
      <c r="E1395" s="203" t="s">
        <v>464</v>
      </c>
      <c r="F1395" s="203" t="s">
        <v>1754</v>
      </c>
      <c r="G1395" s="203" t="s">
        <v>473</v>
      </c>
      <c r="H1395" s="204">
        <v>2.9910000000000001</v>
      </c>
      <c r="I1395" s="204">
        <v>8.8230000000000004</v>
      </c>
      <c r="J1395" s="204">
        <v>1.472</v>
      </c>
      <c r="K1395" s="203" t="s">
        <v>517</v>
      </c>
    </row>
    <row r="1396" spans="1:11">
      <c r="A1396" s="203">
        <v>43</v>
      </c>
      <c r="B1396" s="203" t="s">
        <v>392</v>
      </c>
      <c r="C1396" s="203" t="s">
        <v>1641</v>
      </c>
      <c r="D1396" s="204">
        <v>5.1920999999999999</v>
      </c>
      <c r="E1396" s="203" t="s">
        <v>464</v>
      </c>
      <c r="F1396" s="203" t="s">
        <v>1754</v>
      </c>
      <c r="G1396" s="203" t="s">
        <v>473</v>
      </c>
      <c r="H1396" s="204">
        <v>3.3050000000000002</v>
      </c>
      <c r="I1396" s="204">
        <v>7.0789999999999997</v>
      </c>
      <c r="J1396" s="204">
        <v>2.641</v>
      </c>
      <c r="K1396" s="203" t="s">
        <v>517</v>
      </c>
    </row>
    <row r="1397" spans="1:11">
      <c r="A1397" s="203">
        <v>43</v>
      </c>
      <c r="B1397" s="203" t="s">
        <v>393</v>
      </c>
      <c r="C1397" s="203" t="s">
        <v>1641</v>
      </c>
      <c r="D1397" s="204">
        <v>3.3660000000000001</v>
      </c>
      <c r="E1397" s="203" t="s">
        <v>464</v>
      </c>
      <c r="F1397" s="203" t="s">
        <v>1754</v>
      </c>
      <c r="G1397" s="203" t="s">
        <v>473</v>
      </c>
      <c r="H1397" s="204">
        <v>2.72</v>
      </c>
      <c r="I1397" s="204">
        <v>4.0119999999999996</v>
      </c>
      <c r="J1397" s="204">
        <v>4.585</v>
      </c>
      <c r="K1397" s="203" t="s">
        <v>517</v>
      </c>
    </row>
    <row r="1398" spans="1:11">
      <c r="A1398" s="203">
        <v>43</v>
      </c>
      <c r="B1398" s="203" t="s">
        <v>394</v>
      </c>
      <c r="C1398" s="203" t="s">
        <v>1641</v>
      </c>
      <c r="D1398" s="204">
        <v>5.2180999999999997</v>
      </c>
      <c r="E1398" s="203" t="s">
        <v>464</v>
      </c>
      <c r="F1398" s="203" t="s">
        <v>1754</v>
      </c>
      <c r="G1398" s="203" t="s">
        <v>473</v>
      </c>
      <c r="H1398" s="204">
        <v>3.855</v>
      </c>
      <c r="I1398" s="204">
        <v>6.5810000000000004</v>
      </c>
      <c r="J1398" s="204">
        <v>4.1319999999999997</v>
      </c>
      <c r="K1398" s="203" t="s">
        <v>517</v>
      </c>
    </row>
    <row r="1399" spans="1:11">
      <c r="A1399" s="203">
        <v>43</v>
      </c>
      <c r="B1399" s="203" t="s">
        <v>395</v>
      </c>
      <c r="C1399" s="203" t="s">
        <v>1641</v>
      </c>
      <c r="D1399" s="204">
        <v>2.8180000000000001</v>
      </c>
      <c r="E1399" s="203" t="s">
        <v>464</v>
      </c>
      <c r="F1399" s="203" t="s">
        <v>1754</v>
      </c>
      <c r="G1399" s="203" t="s">
        <v>473</v>
      </c>
      <c r="H1399" s="204">
        <v>2.3410000000000002</v>
      </c>
      <c r="I1399" s="204">
        <v>3.2949999999999999</v>
      </c>
      <c r="J1399" s="204">
        <v>3.2080000000000002</v>
      </c>
      <c r="K1399" s="203" t="s">
        <v>517</v>
      </c>
    </row>
    <row r="1400" spans="1:11">
      <c r="A1400" s="203">
        <v>43</v>
      </c>
      <c r="B1400" s="203" t="s">
        <v>396</v>
      </c>
      <c r="C1400" s="203" t="s">
        <v>1641</v>
      </c>
      <c r="D1400" s="204">
        <v>4.1153000000000004</v>
      </c>
      <c r="E1400" s="203" t="s">
        <v>464</v>
      </c>
      <c r="F1400" s="203" t="s">
        <v>1754</v>
      </c>
      <c r="G1400" s="203" t="s">
        <v>473</v>
      </c>
      <c r="H1400" s="204">
        <v>2.891</v>
      </c>
      <c r="I1400" s="204">
        <v>5.3390000000000004</v>
      </c>
      <c r="J1400" s="204">
        <v>5.8159999999999998</v>
      </c>
      <c r="K1400" s="203" t="s">
        <v>517</v>
      </c>
    </row>
    <row r="1401" spans="1:11">
      <c r="A1401" s="203">
        <v>43</v>
      </c>
      <c r="B1401" s="203" t="s">
        <v>397</v>
      </c>
      <c r="C1401" s="203" t="s">
        <v>1641</v>
      </c>
      <c r="D1401" s="204">
        <v>3.9072</v>
      </c>
      <c r="E1401" s="203" t="s">
        <v>464</v>
      </c>
      <c r="F1401" s="203" t="s">
        <v>1754</v>
      </c>
      <c r="G1401" s="203" t="s">
        <v>473</v>
      </c>
      <c r="H1401" s="204">
        <v>2.6379999999999999</v>
      </c>
      <c r="I1401" s="204">
        <v>5.1760000000000002</v>
      </c>
      <c r="J1401" s="204">
        <v>4.0709999999999997</v>
      </c>
      <c r="K1401" s="203" t="s">
        <v>517</v>
      </c>
    </row>
    <row r="1402" spans="1:11">
      <c r="A1402" s="203">
        <v>43</v>
      </c>
      <c r="B1402" s="203" t="s">
        <v>398</v>
      </c>
      <c r="C1402" s="203" t="s">
        <v>1641</v>
      </c>
      <c r="D1402" s="204">
        <v>2.7642000000000002</v>
      </c>
      <c r="E1402" s="203" t="s">
        <v>464</v>
      </c>
      <c r="F1402" s="203" t="s">
        <v>1754</v>
      </c>
      <c r="G1402" s="203" t="s">
        <v>473</v>
      </c>
      <c r="H1402" s="204">
        <v>1.5960000000000001</v>
      </c>
      <c r="I1402" s="204">
        <v>3.9319999999999999</v>
      </c>
      <c r="J1402" s="204">
        <v>4.07</v>
      </c>
      <c r="K1402" s="203" t="s">
        <v>517</v>
      </c>
    </row>
    <row r="1403" spans="1:11">
      <c r="A1403" s="203">
        <v>43</v>
      </c>
      <c r="B1403" s="203" t="s">
        <v>399</v>
      </c>
      <c r="C1403" s="203" t="s">
        <v>1641</v>
      </c>
      <c r="D1403" s="204">
        <v>4.6932999999999998</v>
      </c>
      <c r="E1403" s="203" t="s">
        <v>464</v>
      </c>
      <c r="F1403" s="203" t="s">
        <v>1754</v>
      </c>
      <c r="G1403" s="203" t="s">
        <v>473</v>
      </c>
      <c r="H1403" s="204">
        <v>3.2949999999999999</v>
      </c>
      <c r="I1403" s="204">
        <v>6.0910000000000002</v>
      </c>
      <c r="J1403" s="204">
        <v>4.2880000000000003</v>
      </c>
      <c r="K1403" s="203" t="s">
        <v>517</v>
      </c>
    </row>
    <row r="1404" spans="1:11">
      <c r="A1404" s="203">
        <v>43</v>
      </c>
      <c r="B1404" s="203" t="s">
        <v>400</v>
      </c>
      <c r="C1404" s="203" t="s">
        <v>1641</v>
      </c>
      <c r="D1404" s="204">
        <v>4.3243999999999998</v>
      </c>
      <c r="E1404" s="203" t="s">
        <v>464</v>
      </c>
      <c r="F1404" s="203" t="s">
        <v>1754</v>
      </c>
      <c r="G1404" s="203" t="s">
        <v>473</v>
      </c>
      <c r="H1404" s="204">
        <v>3.07</v>
      </c>
      <c r="I1404" s="204">
        <v>5.5789999999999997</v>
      </c>
      <c r="J1404" s="204">
        <v>3.6360000000000001</v>
      </c>
      <c r="K1404" s="203" t="s">
        <v>517</v>
      </c>
    </row>
    <row r="1405" spans="1:11">
      <c r="A1405" s="203">
        <v>43</v>
      </c>
      <c r="B1405" s="203" t="s">
        <v>401</v>
      </c>
      <c r="C1405" s="203" t="s">
        <v>1641</v>
      </c>
      <c r="D1405" s="204">
        <v>3.2793999999999999</v>
      </c>
      <c r="E1405" s="203" t="s">
        <v>464</v>
      </c>
      <c r="F1405" s="203" t="s">
        <v>1754</v>
      </c>
      <c r="G1405" s="203" t="s">
        <v>473</v>
      </c>
      <c r="H1405" s="204">
        <v>2.0059999999999998</v>
      </c>
      <c r="I1405" s="204">
        <v>4.5529999999999999</v>
      </c>
      <c r="J1405" s="204">
        <v>4.3209999999999997</v>
      </c>
      <c r="K1405" s="203" t="s">
        <v>517</v>
      </c>
    </row>
    <row r="1406" spans="1:11">
      <c r="A1406" s="203">
        <v>43</v>
      </c>
      <c r="B1406" s="203" t="s">
        <v>402</v>
      </c>
      <c r="C1406" s="203" t="s">
        <v>1641</v>
      </c>
      <c r="D1406" s="204">
        <v>3.5362</v>
      </c>
      <c r="E1406" s="203" t="s">
        <v>464</v>
      </c>
      <c r="F1406" s="203" t="s">
        <v>1754</v>
      </c>
      <c r="G1406" s="203" t="s">
        <v>473</v>
      </c>
      <c r="H1406" s="204">
        <v>1.7749999999999999</v>
      </c>
      <c r="I1406" s="204">
        <v>5.298</v>
      </c>
      <c r="J1406" s="204">
        <v>4.3090000000000002</v>
      </c>
      <c r="K1406" s="203" t="s">
        <v>517</v>
      </c>
    </row>
    <row r="1407" spans="1:11">
      <c r="A1407" s="203">
        <v>43</v>
      </c>
      <c r="B1407" s="203" t="s">
        <v>403</v>
      </c>
      <c r="C1407" s="203" t="s">
        <v>1641</v>
      </c>
      <c r="D1407" s="204">
        <v>5.0522999999999998</v>
      </c>
      <c r="E1407" s="203" t="s">
        <v>464</v>
      </c>
      <c r="F1407" s="203" t="s">
        <v>1754</v>
      </c>
      <c r="G1407" s="203" t="s">
        <v>473</v>
      </c>
      <c r="H1407" s="204">
        <v>3.4990000000000001</v>
      </c>
      <c r="I1407" s="204">
        <v>6.6050000000000004</v>
      </c>
      <c r="J1407" s="204">
        <v>5.3040000000000003</v>
      </c>
      <c r="K1407" s="203" t="s">
        <v>517</v>
      </c>
    </row>
    <row r="1408" spans="1:11">
      <c r="A1408" s="203">
        <v>43</v>
      </c>
      <c r="B1408" s="203" t="s">
        <v>404</v>
      </c>
      <c r="C1408" s="203" t="s">
        <v>1641</v>
      </c>
      <c r="D1408" s="204">
        <v>3.2644000000000002</v>
      </c>
      <c r="E1408" s="203" t="s">
        <v>464</v>
      </c>
      <c r="F1408" s="203" t="s">
        <v>1754</v>
      </c>
      <c r="G1408" s="203" t="s">
        <v>473</v>
      </c>
      <c r="H1408" s="204">
        <v>2.113</v>
      </c>
      <c r="I1408" s="204">
        <v>4.4160000000000004</v>
      </c>
      <c r="J1408" s="204">
        <v>5.4009999999999998</v>
      </c>
      <c r="K1408" s="203" t="s">
        <v>517</v>
      </c>
    </row>
    <row r="1409" spans="1:11">
      <c r="A1409" s="203">
        <v>43</v>
      </c>
      <c r="B1409" s="203" t="s">
        <v>405</v>
      </c>
      <c r="C1409" s="203" t="s">
        <v>1641</v>
      </c>
      <c r="D1409" s="204">
        <v>4.0388000000000002</v>
      </c>
      <c r="E1409" s="203" t="s">
        <v>464</v>
      </c>
      <c r="F1409" s="203" t="s">
        <v>1754</v>
      </c>
      <c r="G1409" s="203" t="s">
        <v>473</v>
      </c>
      <c r="H1409" s="204">
        <v>3.8029999999999999</v>
      </c>
      <c r="I1409" s="204">
        <v>4.274</v>
      </c>
      <c r="J1409" s="204">
        <v>4.2320000000000002</v>
      </c>
      <c r="K1409" s="203" t="s">
        <v>517</v>
      </c>
    </row>
    <row r="1410" spans="1:11">
      <c r="A1410" s="203">
        <v>43</v>
      </c>
      <c r="B1410" s="203" t="s">
        <v>384</v>
      </c>
      <c r="C1410" s="203" t="s">
        <v>1642</v>
      </c>
      <c r="D1410" s="204">
        <v>3.9033000000000002</v>
      </c>
      <c r="E1410" s="203" t="s">
        <v>464</v>
      </c>
      <c r="F1410" s="203" t="s">
        <v>1754</v>
      </c>
      <c r="G1410" s="203" t="s">
        <v>473</v>
      </c>
      <c r="H1410" s="204">
        <v>3.5510000000000002</v>
      </c>
      <c r="I1410" s="204">
        <v>4.2549999999999999</v>
      </c>
      <c r="J1410" s="204">
        <v>4.0330000000000004</v>
      </c>
      <c r="K1410" s="203" t="s">
        <v>517</v>
      </c>
    </row>
    <row r="1411" spans="1:11">
      <c r="A1411" s="203">
        <v>43</v>
      </c>
      <c r="B1411" s="203" t="s">
        <v>385</v>
      </c>
      <c r="C1411" s="203" t="s">
        <v>1642</v>
      </c>
      <c r="D1411" s="204">
        <v>3.7867000000000002</v>
      </c>
      <c r="E1411" s="203" t="s">
        <v>464</v>
      </c>
      <c r="F1411" s="203" t="s">
        <v>1754</v>
      </c>
      <c r="G1411" s="203" t="s">
        <v>473</v>
      </c>
      <c r="H1411" s="204">
        <v>3.0049999999999999</v>
      </c>
      <c r="I1411" s="204">
        <v>4.569</v>
      </c>
      <c r="J1411" s="204">
        <v>3.4689999999999999</v>
      </c>
      <c r="K1411" s="203" t="s">
        <v>517</v>
      </c>
    </row>
    <row r="1412" spans="1:11">
      <c r="A1412" s="203">
        <v>43</v>
      </c>
      <c r="B1412" s="203" t="s">
        <v>386</v>
      </c>
      <c r="C1412" s="203" t="s">
        <v>1642</v>
      </c>
      <c r="D1412" s="204">
        <v>2.9066000000000001</v>
      </c>
      <c r="E1412" s="203" t="s">
        <v>464</v>
      </c>
      <c r="F1412" s="203" t="s">
        <v>1754</v>
      </c>
      <c r="G1412" s="203" t="s">
        <v>473</v>
      </c>
      <c r="H1412" s="204">
        <v>2.2010000000000001</v>
      </c>
      <c r="I1412" s="204">
        <v>3.6120000000000001</v>
      </c>
      <c r="J1412" s="204">
        <v>2.2610000000000001</v>
      </c>
      <c r="K1412" s="203" t="s">
        <v>517</v>
      </c>
    </row>
    <row r="1413" spans="1:11">
      <c r="A1413" s="203">
        <v>43</v>
      </c>
      <c r="B1413" s="203" t="s">
        <v>387</v>
      </c>
      <c r="C1413" s="203" t="s">
        <v>1642</v>
      </c>
      <c r="D1413" s="204">
        <v>4.3730000000000002</v>
      </c>
      <c r="E1413" s="203" t="s">
        <v>464</v>
      </c>
      <c r="F1413" s="203" t="s">
        <v>1754</v>
      </c>
      <c r="G1413" s="203" t="s">
        <v>473</v>
      </c>
      <c r="H1413" s="204">
        <v>3.72</v>
      </c>
      <c r="I1413" s="204">
        <v>5.0259999999999998</v>
      </c>
      <c r="J1413" s="204">
        <v>5.3449999999999998</v>
      </c>
      <c r="K1413" s="203" t="s">
        <v>517</v>
      </c>
    </row>
    <row r="1414" spans="1:11">
      <c r="A1414" s="203">
        <v>43</v>
      </c>
      <c r="B1414" s="203" t="s">
        <v>388</v>
      </c>
      <c r="C1414" s="203" t="s">
        <v>1642</v>
      </c>
      <c r="D1414" s="204">
        <v>3.3304999999999998</v>
      </c>
      <c r="E1414" s="203" t="s">
        <v>464</v>
      </c>
      <c r="F1414" s="203" t="s">
        <v>1754</v>
      </c>
      <c r="G1414" s="203" t="s">
        <v>473</v>
      </c>
      <c r="H1414" s="204">
        <v>2.6579999999999999</v>
      </c>
      <c r="I1414" s="204">
        <v>4.0030000000000001</v>
      </c>
      <c r="J1414" s="204">
        <v>2.6459999999999999</v>
      </c>
      <c r="K1414" s="203" t="s">
        <v>517</v>
      </c>
    </row>
    <row r="1415" spans="1:11">
      <c r="A1415" s="203">
        <v>43</v>
      </c>
      <c r="B1415" s="203" t="s">
        <v>389</v>
      </c>
      <c r="C1415" s="203" t="s">
        <v>1642</v>
      </c>
      <c r="D1415" s="204">
        <v>3.0026000000000002</v>
      </c>
      <c r="E1415" s="203" t="s">
        <v>464</v>
      </c>
      <c r="F1415" s="203" t="s">
        <v>1754</v>
      </c>
      <c r="G1415" s="203" t="s">
        <v>473</v>
      </c>
      <c r="H1415" s="204">
        <v>2.1120000000000001</v>
      </c>
      <c r="I1415" s="204">
        <v>3.8929999999999998</v>
      </c>
      <c r="J1415" s="204">
        <v>3.3780000000000001</v>
      </c>
      <c r="K1415" s="203" t="s">
        <v>517</v>
      </c>
    </row>
    <row r="1416" spans="1:11">
      <c r="A1416" s="203">
        <v>43</v>
      </c>
      <c r="B1416" s="203" t="s">
        <v>390</v>
      </c>
      <c r="C1416" s="203" t="s">
        <v>1642</v>
      </c>
      <c r="D1416" s="204">
        <v>3.3515000000000001</v>
      </c>
      <c r="E1416" s="203" t="s">
        <v>464</v>
      </c>
      <c r="F1416" s="203" t="s">
        <v>1754</v>
      </c>
      <c r="G1416" s="203" t="s">
        <v>473</v>
      </c>
      <c r="H1416" s="204">
        <v>2.6160000000000001</v>
      </c>
      <c r="I1416" s="204">
        <v>4.0869999999999997</v>
      </c>
      <c r="J1416" s="204">
        <v>3.3149999999999999</v>
      </c>
      <c r="K1416" s="203" t="s">
        <v>517</v>
      </c>
    </row>
    <row r="1417" spans="1:11">
      <c r="A1417" s="203">
        <v>43</v>
      </c>
      <c r="B1417" s="203" t="s">
        <v>391</v>
      </c>
      <c r="C1417" s="203" t="s">
        <v>1642</v>
      </c>
      <c r="D1417" s="204">
        <v>4.0594999999999999</v>
      </c>
      <c r="E1417" s="203" t="s">
        <v>464</v>
      </c>
      <c r="F1417" s="203" t="s">
        <v>1754</v>
      </c>
      <c r="G1417" s="203" t="s">
        <v>473</v>
      </c>
      <c r="H1417" s="204">
        <v>2.4980000000000002</v>
      </c>
      <c r="I1417" s="204">
        <v>5.6210000000000004</v>
      </c>
      <c r="J1417" s="204">
        <v>1.827</v>
      </c>
      <c r="K1417" s="203" t="s">
        <v>517</v>
      </c>
    </row>
    <row r="1418" spans="1:11">
      <c r="A1418" s="203">
        <v>43</v>
      </c>
      <c r="B1418" s="203" t="s">
        <v>392</v>
      </c>
      <c r="C1418" s="203" t="s">
        <v>1642</v>
      </c>
      <c r="D1418" s="204">
        <v>3.4418000000000002</v>
      </c>
      <c r="E1418" s="203" t="s">
        <v>464</v>
      </c>
      <c r="F1418" s="203" t="s">
        <v>1754</v>
      </c>
      <c r="G1418" s="203" t="s">
        <v>473</v>
      </c>
      <c r="H1418" s="204">
        <v>2.4569999999999999</v>
      </c>
      <c r="I1418" s="204">
        <v>4.4269999999999996</v>
      </c>
      <c r="J1418" s="204">
        <v>2.8479999999999999</v>
      </c>
      <c r="K1418" s="203" t="s">
        <v>517</v>
      </c>
    </row>
    <row r="1419" spans="1:11">
      <c r="A1419" s="203">
        <v>43</v>
      </c>
      <c r="B1419" s="203" t="s">
        <v>393</v>
      </c>
      <c r="C1419" s="203" t="s">
        <v>1642</v>
      </c>
      <c r="D1419" s="204">
        <v>3.0834000000000001</v>
      </c>
      <c r="E1419" s="203" t="s">
        <v>464</v>
      </c>
      <c r="F1419" s="203" t="s">
        <v>1754</v>
      </c>
      <c r="G1419" s="203" t="s">
        <v>473</v>
      </c>
      <c r="H1419" s="204">
        <v>2.7050000000000001</v>
      </c>
      <c r="I1419" s="204">
        <v>3.4620000000000002</v>
      </c>
      <c r="J1419" s="204">
        <v>3.5190000000000001</v>
      </c>
      <c r="K1419" s="203" t="s">
        <v>517</v>
      </c>
    </row>
    <row r="1420" spans="1:11">
      <c r="A1420" s="203">
        <v>43</v>
      </c>
      <c r="B1420" s="203" t="s">
        <v>394</v>
      </c>
      <c r="C1420" s="203" t="s">
        <v>1642</v>
      </c>
      <c r="D1420" s="204">
        <v>3.8573</v>
      </c>
      <c r="E1420" s="203" t="s">
        <v>464</v>
      </c>
      <c r="F1420" s="203" t="s">
        <v>1754</v>
      </c>
      <c r="G1420" s="203" t="s">
        <v>473</v>
      </c>
      <c r="H1420" s="204">
        <v>3.0880000000000001</v>
      </c>
      <c r="I1420" s="204">
        <v>4.6269999999999998</v>
      </c>
      <c r="J1420" s="204">
        <v>3.9580000000000002</v>
      </c>
      <c r="K1420" s="203" t="s">
        <v>517</v>
      </c>
    </row>
    <row r="1421" spans="1:11">
      <c r="A1421" s="203">
        <v>43</v>
      </c>
      <c r="B1421" s="203" t="s">
        <v>395</v>
      </c>
      <c r="C1421" s="203" t="s">
        <v>1642</v>
      </c>
      <c r="D1421" s="204">
        <v>2.6976</v>
      </c>
      <c r="E1421" s="203" t="s">
        <v>464</v>
      </c>
      <c r="F1421" s="203" t="s">
        <v>1754</v>
      </c>
      <c r="G1421" s="203" t="s">
        <v>473</v>
      </c>
      <c r="H1421" s="204">
        <v>2.4039999999999999</v>
      </c>
      <c r="I1421" s="204">
        <v>2.992</v>
      </c>
      <c r="J1421" s="204">
        <v>2.9329999999999998</v>
      </c>
      <c r="K1421" s="203" t="s">
        <v>517</v>
      </c>
    </row>
    <row r="1422" spans="1:11">
      <c r="A1422" s="203">
        <v>43</v>
      </c>
      <c r="B1422" s="203" t="s">
        <v>396</v>
      </c>
      <c r="C1422" s="203" t="s">
        <v>1642</v>
      </c>
      <c r="D1422" s="204">
        <v>4.0991999999999997</v>
      </c>
      <c r="E1422" s="203" t="s">
        <v>464</v>
      </c>
      <c r="F1422" s="203" t="s">
        <v>1754</v>
      </c>
      <c r="G1422" s="203" t="s">
        <v>473</v>
      </c>
      <c r="H1422" s="204">
        <v>3.3540000000000001</v>
      </c>
      <c r="I1422" s="204">
        <v>4.8440000000000003</v>
      </c>
      <c r="J1422" s="204">
        <v>4.4240000000000004</v>
      </c>
      <c r="K1422" s="203" t="s">
        <v>517</v>
      </c>
    </row>
    <row r="1423" spans="1:11">
      <c r="A1423" s="203">
        <v>43</v>
      </c>
      <c r="B1423" s="203" t="s">
        <v>397</v>
      </c>
      <c r="C1423" s="203" t="s">
        <v>1642</v>
      </c>
      <c r="D1423" s="204">
        <v>3.6143999999999998</v>
      </c>
      <c r="E1423" s="203" t="s">
        <v>464</v>
      </c>
      <c r="F1423" s="203" t="s">
        <v>1754</v>
      </c>
      <c r="G1423" s="203" t="s">
        <v>473</v>
      </c>
      <c r="H1423" s="204">
        <v>2.8450000000000002</v>
      </c>
      <c r="I1423" s="204">
        <v>4.383</v>
      </c>
      <c r="J1423" s="204">
        <v>3.3650000000000002</v>
      </c>
      <c r="K1423" s="203" t="s">
        <v>517</v>
      </c>
    </row>
    <row r="1424" spans="1:11">
      <c r="A1424" s="203">
        <v>43</v>
      </c>
      <c r="B1424" s="203" t="s">
        <v>398</v>
      </c>
      <c r="C1424" s="203" t="s">
        <v>1642</v>
      </c>
      <c r="D1424" s="204">
        <v>2.8908</v>
      </c>
      <c r="E1424" s="203" t="s">
        <v>464</v>
      </c>
      <c r="F1424" s="203" t="s">
        <v>1754</v>
      </c>
      <c r="G1424" s="203" t="s">
        <v>473</v>
      </c>
      <c r="H1424" s="204">
        <v>2.1520000000000001</v>
      </c>
      <c r="I1424" s="204">
        <v>3.63</v>
      </c>
      <c r="J1424" s="204">
        <v>3.2160000000000002</v>
      </c>
      <c r="K1424" s="203" t="s">
        <v>517</v>
      </c>
    </row>
    <row r="1425" spans="1:11">
      <c r="A1425" s="203">
        <v>43</v>
      </c>
      <c r="B1425" s="203" t="s">
        <v>399</v>
      </c>
      <c r="C1425" s="203" t="s">
        <v>1642</v>
      </c>
      <c r="D1425" s="204">
        <v>3.7298</v>
      </c>
      <c r="E1425" s="203" t="s">
        <v>464</v>
      </c>
      <c r="F1425" s="203" t="s">
        <v>1754</v>
      </c>
      <c r="G1425" s="203" t="s">
        <v>473</v>
      </c>
      <c r="H1425" s="204">
        <v>2.9540000000000002</v>
      </c>
      <c r="I1425" s="204">
        <v>4.5049999999999999</v>
      </c>
      <c r="J1425" s="204">
        <v>3.2930000000000001</v>
      </c>
      <c r="K1425" s="203" t="s">
        <v>517</v>
      </c>
    </row>
    <row r="1426" spans="1:11">
      <c r="A1426" s="203">
        <v>43</v>
      </c>
      <c r="B1426" s="203" t="s">
        <v>400</v>
      </c>
      <c r="C1426" s="203" t="s">
        <v>1642</v>
      </c>
      <c r="D1426" s="204">
        <v>3.9643999999999999</v>
      </c>
      <c r="E1426" s="203" t="s">
        <v>464</v>
      </c>
      <c r="F1426" s="203" t="s">
        <v>1754</v>
      </c>
      <c r="G1426" s="203" t="s">
        <v>473</v>
      </c>
      <c r="H1426" s="204">
        <v>3.1989999999999998</v>
      </c>
      <c r="I1426" s="204">
        <v>4.7300000000000004</v>
      </c>
      <c r="J1426" s="204">
        <v>3.27</v>
      </c>
      <c r="K1426" s="203" t="s">
        <v>517</v>
      </c>
    </row>
    <row r="1427" spans="1:11">
      <c r="A1427" s="203">
        <v>43</v>
      </c>
      <c r="B1427" s="203" t="s">
        <v>401</v>
      </c>
      <c r="C1427" s="203" t="s">
        <v>1642</v>
      </c>
      <c r="D1427" s="204">
        <v>2.7486999999999999</v>
      </c>
      <c r="E1427" s="203" t="s">
        <v>464</v>
      </c>
      <c r="F1427" s="203" t="s">
        <v>1754</v>
      </c>
      <c r="G1427" s="203" t="s">
        <v>473</v>
      </c>
      <c r="H1427" s="204">
        <v>2.0569999999999999</v>
      </c>
      <c r="I1427" s="204">
        <v>3.4409999999999998</v>
      </c>
      <c r="J1427" s="204">
        <v>3.6219999999999999</v>
      </c>
      <c r="K1427" s="203" t="s">
        <v>517</v>
      </c>
    </row>
    <row r="1428" spans="1:11">
      <c r="A1428" s="203">
        <v>43</v>
      </c>
      <c r="B1428" s="203" t="s">
        <v>402</v>
      </c>
      <c r="C1428" s="203" t="s">
        <v>1642</v>
      </c>
      <c r="D1428" s="204">
        <v>2.8685999999999998</v>
      </c>
      <c r="E1428" s="203" t="s">
        <v>464</v>
      </c>
      <c r="F1428" s="203" t="s">
        <v>1754</v>
      </c>
      <c r="G1428" s="203" t="s">
        <v>473</v>
      </c>
      <c r="H1428" s="204">
        <v>1.875</v>
      </c>
      <c r="I1428" s="204">
        <v>3.8620000000000001</v>
      </c>
      <c r="J1428" s="204">
        <v>3.5209999999999999</v>
      </c>
      <c r="K1428" s="203" t="s">
        <v>517</v>
      </c>
    </row>
    <row r="1429" spans="1:11">
      <c r="A1429" s="203">
        <v>43</v>
      </c>
      <c r="B1429" s="203" t="s">
        <v>403</v>
      </c>
      <c r="C1429" s="203" t="s">
        <v>1642</v>
      </c>
      <c r="D1429" s="204">
        <v>3.9756999999999998</v>
      </c>
      <c r="E1429" s="203" t="s">
        <v>464</v>
      </c>
      <c r="F1429" s="203" t="s">
        <v>1754</v>
      </c>
      <c r="G1429" s="203" t="s">
        <v>473</v>
      </c>
      <c r="H1429" s="204">
        <v>3.1080000000000001</v>
      </c>
      <c r="I1429" s="204">
        <v>4.8440000000000003</v>
      </c>
      <c r="J1429" s="204">
        <v>3.64</v>
      </c>
      <c r="K1429" s="203" t="s">
        <v>517</v>
      </c>
    </row>
    <row r="1430" spans="1:11">
      <c r="A1430" s="203">
        <v>43</v>
      </c>
      <c r="B1430" s="203" t="s">
        <v>404</v>
      </c>
      <c r="C1430" s="203" t="s">
        <v>1642</v>
      </c>
      <c r="D1430" s="204">
        <v>2.9897999999999998</v>
      </c>
      <c r="E1430" s="203" t="s">
        <v>464</v>
      </c>
      <c r="F1430" s="203" t="s">
        <v>1754</v>
      </c>
      <c r="G1430" s="203" t="s">
        <v>473</v>
      </c>
      <c r="H1430" s="204">
        <v>2.3290000000000002</v>
      </c>
      <c r="I1430" s="204">
        <v>3.6509999999999998</v>
      </c>
      <c r="J1430" s="204">
        <v>4.7510000000000003</v>
      </c>
      <c r="K1430" s="203" t="s">
        <v>517</v>
      </c>
    </row>
    <row r="1431" spans="1:11">
      <c r="A1431" s="203">
        <v>43</v>
      </c>
      <c r="B1431" s="203" t="s">
        <v>405</v>
      </c>
      <c r="C1431" s="203" t="s">
        <v>1642</v>
      </c>
      <c r="D1431" s="204">
        <v>3.4194</v>
      </c>
      <c r="E1431" s="203" t="s">
        <v>464</v>
      </c>
      <c r="F1431" s="203" t="s">
        <v>1754</v>
      </c>
      <c r="G1431" s="203" t="s">
        <v>473</v>
      </c>
      <c r="H1431" s="204">
        <v>3.2850000000000001</v>
      </c>
      <c r="I1431" s="204">
        <v>3.5539999999999998</v>
      </c>
      <c r="J1431" s="204">
        <v>3.5670000000000002</v>
      </c>
      <c r="K1431" s="203" t="s">
        <v>517</v>
      </c>
    </row>
    <row r="1432" spans="1:11">
      <c r="A1432" s="203">
        <v>44</v>
      </c>
      <c r="B1432" s="203" t="s">
        <v>384</v>
      </c>
      <c r="C1432" s="203" t="s">
        <v>1573</v>
      </c>
      <c r="D1432" s="204">
        <v>31</v>
      </c>
      <c r="E1432" s="203" t="s">
        <v>472</v>
      </c>
      <c r="F1432" s="203" t="s">
        <v>518</v>
      </c>
      <c r="G1432" s="203" t="s">
        <v>519</v>
      </c>
      <c r="H1432" s="204">
        <v>29</v>
      </c>
      <c r="I1432" s="204">
        <v>33</v>
      </c>
      <c r="J1432" s="204">
        <v>25</v>
      </c>
      <c r="K1432" s="203" t="s">
        <v>1497</v>
      </c>
    </row>
    <row r="1433" spans="1:11">
      <c r="A1433" s="203">
        <v>44</v>
      </c>
      <c r="B1433" s="203" t="s">
        <v>385</v>
      </c>
      <c r="C1433" s="203" t="s">
        <v>1573</v>
      </c>
      <c r="D1433" s="204" t="s">
        <v>1497</v>
      </c>
      <c r="E1433" s="203" t="s">
        <v>472</v>
      </c>
      <c r="F1433" s="203" t="s">
        <v>518</v>
      </c>
      <c r="G1433" s="203" t="s">
        <v>519</v>
      </c>
      <c r="H1433" s="204" t="s">
        <v>1497</v>
      </c>
      <c r="I1433" s="204" t="s">
        <v>1497</v>
      </c>
      <c r="J1433" s="204" t="s">
        <v>1497</v>
      </c>
      <c r="K1433" s="203" t="s">
        <v>1497</v>
      </c>
    </row>
    <row r="1434" spans="1:11">
      <c r="A1434" s="203">
        <v>44</v>
      </c>
      <c r="B1434" s="203" t="s">
        <v>386</v>
      </c>
      <c r="C1434" s="203" t="s">
        <v>1573</v>
      </c>
      <c r="D1434" s="204">
        <v>25</v>
      </c>
      <c r="E1434" s="203" t="s">
        <v>472</v>
      </c>
      <c r="F1434" s="203" t="s">
        <v>518</v>
      </c>
      <c r="G1434" s="203" t="s">
        <v>519</v>
      </c>
      <c r="H1434" s="204">
        <v>23</v>
      </c>
      <c r="I1434" s="204">
        <v>28</v>
      </c>
      <c r="J1434" s="204">
        <v>25</v>
      </c>
      <c r="K1434" s="203" t="s">
        <v>1497</v>
      </c>
    </row>
    <row r="1435" spans="1:11">
      <c r="A1435" s="203">
        <v>44</v>
      </c>
      <c r="B1435" s="203" t="s">
        <v>387</v>
      </c>
      <c r="C1435" s="203" t="s">
        <v>1573</v>
      </c>
      <c r="D1435" s="204">
        <v>23</v>
      </c>
      <c r="E1435" s="203" t="s">
        <v>472</v>
      </c>
      <c r="F1435" s="203" t="s">
        <v>518</v>
      </c>
      <c r="G1435" s="203" t="s">
        <v>519</v>
      </c>
      <c r="H1435" s="204">
        <v>21</v>
      </c>
      <c r="I1435" s="204">
        <v>25</v>
      </c>
      <c r="J1435" s="204">
        <v>30</v>
      </c>
      <c r="K1435" s="203" t="s">
        <v>1497</v>
      </c>
    </row>
    <row r="1436" spans="1:11">
      <c r="A1436" s="203">
        <v>44</v>
      </c>
      <c r="B1436" s="203" t="s">
        <v>388</v>
      </c>
      <c r="C1436" s="203" t="s">
        <v>1573</v>
      </c>
      <c r="D1436" s="204">
        <v>19</v>
      </c>
      <c r="E1436" s="203" t="s">
        <v>472</v>
      </c>
      <c r="F1436" s="203" t="s">
        <v>518</v>
      </c>
      <c r="G1436" s="203" t="s">
        <v>519</v>
      </c>
      <c r="H1436" s="204">
        <v>18</v>
      </c>
      <c r="I1436" s="204">
        <v>21</v>
      </c>
      <c r="J1436" s="204">
        <v>23</v>
      </c>
      <c r="K1436" s="203" t="s">
        <v>1497</v>
      </c>
    </row>
    <row r="1437" spans="1:11">
      <c r="A1437" s="203">
        <v>44</v>
      </c>
      <c r="B1437" s="203" t="s">
        <v>389</v>
      </c>
      <c r="C1437" s="203" t="s">
        <v>1573</v>
      </c>
      <c r="D1437" s="204">
        <v>26</v>
      </c>
      <c r="E1437" s="203" t="s">
        <v>472</v>
      </c>
      <c r="F1437" s="203" t="s">
        <v>518</v>
      </c>
      <c r="G1437" s="203" t="s">
        <v>519</v>
      </c>
      <c r="H1437" s="204">
        <v>20</v>
      </c>
      <c r="I1437" s="204">
        <v>33</v>
      </c>
      <c r="J1437" s="204">
        <v>34</v>
      </c>
      <c r="K1437" s="203" t="s">
        <v>1497</v>
      </c>
    </row>
    <row r="1438" spans="1:11">
      <c r="A1438" s="203">
        <v>44</v>
      </c>
      <c r="B1438" s="203" t="s">
        <v>390</v>
      </c>
      <c r="C1438" s="203" t="s">
        <v>1573</v>
      </c>
      <c r="D1438" s="204">
        <v>24</v>
      </c>
      <c r="E1438" s="203" t="s">
        <v>472</v>
      </c>
      <c r="F1438" s="203" t="s">
        <v>518</v>
      </c>
      <c r="G1438" s="203" t="s">
        <v>519</v>
      </c>
      <c r="H1438" s="204">
        <v>20</v>
      </c>
      <c r="I1438" s="204">
        <v>28</v>
      </c>
      <c r="J1438" s="204">
        <v>20</v>
      </c>
      <c r="K1438" s="203" t="s">
        <v>1497</v>
      </c>
    </row>
    <row r="1439" spans="1:11">
      <c r="A1439" s="203">
        <v>44</v>
      </c>
      <c r="B1439" s="203" t="s">
        <v>391</v>
      </c>
      <c r="C1439" s="203" t="s">
        <v>1573</v>
      </c>
      <c r="D1439" s="204">
        <v>21</v>
      </c>
      <c r="E1439" s="203" t="s">
        <v>472</v>
      </c>
      <c r="F1439" s="203" t="s">
        <v>518</v>
      </c>
      <c r="G1439" s="203" t="s">
        <v>519</v>
      </c>
      <c r="H1439" s="204">
        <v>18</v>
      </c>
      <c r="I1439" s="204">
        <v>25</v>
      </c>
      <c r="J1439" s="204">
        <v>20</v>
      </c>
      <c r="K1439" s="203" t="s">
        <v>1497</v>
      </c>
    </row>
    <row r="1440" spans="1:11">
      <c r="A1440" s="203">
        <v>44</v>
      </c>
      <c r="B1440" s="203" t="s">
        <v>392</v>
      </c>
      <c r="C1440" s="203" t="s">
        <v>1573</v>
      </c>
      <c r="D1440" s="204">
        <v>26</v>
      </c>
      <c r="E1440" s="203" t="s">
        <v>472</v>
      </c>
      <c r="F1440" s="203" t="s">
        <v>518</v>
      </c>
      <c r="G1440" s="203" t="s">
        <v>519</v>
      </c>
      <c r="H1440" s="204">
        <v>2</v>
      </c>
      <c r="I1440" s="204">
        <v>46</v>
      </c>
      <c r="J1440" s="204">
        <v>22</v>
      </c>
      <c r="K1440" s="203" t="s">
        <v>1497</v>
      </c>
    </row>
    <row r="1441" spans="1:11">
      <c r="A1441" s="203">
        <v>44</v>
      </c>
      <c r="B1441" s="203" t="s">
        <v>393</v>
      </c>
      <c r="C1441" s="203" t="s">
        <v>1573</v>
      </c>
      <c r="D1441" s="204">
        <v>29</v>
      </c>
      <c r="E1441" s="203" t="s">
        <v>472</v>
      </c>
      <c r="F1441" s="203" t="s">
        <v>518</v>
      </c>
      <c r="G1441" s="203" t="s">
        <v>519</v>
      </c>
      <c r="H1441" s="204">
        <v>27</v>
      </c>
      <c r="I1441" s="204">
        <v>31</v>
      </c>
      <c r="J1441" s="204">
        <v>27</v>
      </c>
      <c r="K1441" s="203" t="s">
        <v>1497</v>
      </c>
    </row>
    <row r="1442" spans="1:11">
      <c r="A1442" s="203">
        <v>44</v>
      </c>
      <c r="B1442" s="203" t="s">
        <v>394</v>
      </c>
      <c r="C1442" s="203" t="s">
        <v>1573</v>
      </c>
      <c r="D1442" s="204">
        <v>25</v>
      </c>
      <c r="E1442" s="203" t="s">
        <v>472</v>
      </c>
      <c r="F1442" s="203" t="s">
        <v>518</v>
      </c>
      <c r="G1442" s="203" t="s">
        <v>519</v>
      </c>
      <c r="H1442" s="204">
        <v>22</v>
      </c>
      <c r="I1442" s="204">
        <v>29</v>
      </c>
      <c r="J1442" s="204">
        <v>23</v>
      </c>
      <c r="K1442" s="203" t="s">
        <v>1497</v>
      </c>
    </row>
    <row r="1443" spans="1:11">
      <c r="A1443" s="203">
        <v>44</v>
      </c>
      <c r="B1443" s="203" t="s">
        <v>395</v>
      </c>
      <c r="C1443" s="203" t="s">
        <v>1573</v>
      </c>
      <c r="D1443" s="204">
        <v>29</v>
      </c>
      <c r="E1443" s="203" t="s">
        <v>472</v>
      </c>
      <c r="F1443" s="203" t="s">
        <v>518</v>
      </c>
      <c r="G1443" s="203" t="s">
        <v>519</v>
      </c>
      <c r="H1443" s="204">
        <v>27</v>
      </c>
      <c r="I1443" s="204">
        <v>30</v>
      </c>
      <c r="J1443" s="204">
        <v>30</v>
      </c>
      <c r="K1443" s="203" t="s">
        <v>1497</v>
      </c>
    </row>
    <row r="1444" spans="1:11">
      <c r="A1444" s="203">
        <v>44</v>
      </c>
      <c r="B1444" s="203" t="s">
        <v>396</v>
      </c>
      <c r="C1444" s="203" t="s">
        <v>1573</v>
      </c>
      <c r="D1444" s="204">
        <v>26</v>
      </c>
      <c r="E1444" s="203" t="s">
        <v>472</v>
      </c>
      <c r="F1444" s="203" t="s">
        <v>518</v>
      </c>
      <c r="G1444" s="203" t="s">
        <v>519</v>
      </c>
      <c r="H1444" s="204">
        <v>19</v>
      </c>
      <c r="I1444" s="204">
        <v>23</v>
      </c>
      <c r="J1444" s="204">
        <v>26</v>
      </c>
      <c r="K1444" s="203" t="s">
        <v>1497</v>
      </c>
    </row>
    <row r="1445" spans="1:11">
      <c r="A1445" s="203">
        <v>44</v>
      </c>
      <c r="B1445" s="203" t="s">
        <v>397</v>
      </c>
      <c r="C1445" s="203" t="s">
        <v>1573</v>
      </c>
      <c r="D1445" s="204">
        <v>25</v>
      </c>
      <c r="E1445" s="203" t="s">
        <v>472</v>
      </c>
      <c r="F1445" s="203" t="s">
        <v>518</v>
      </c>
      <c r="G1445" s="203" t="s">
        <v>519</v>
      </c>
      <c r="H1445" s="204">
        <v>23</v>
      </c>
      <c r="I1445" s="204">
        <v>28</v>
      </c>
      <c r="J1445" s="204">
        <v>19</v>
      </c>
      <c r="K1445" s="203" t="s">
        <v>1497</v>
      </c>
    </row>
    <row r="1446" spans="1:11">
      <c r="A1446" s="203">
        <v>44</v>
      </c>
      <c r="B1446" s="203" t="s">
        <v>398</v>
      </c>
      <c r="C1446" s="203" t="s">
        <v>1573</v>
      </c>
      <c r="D1446" s="204" t="s">
        <v>1497</v>
      </c>
      <c r="E1446" s="203" t="s">
        <v>472</v>
      </c>
      <c r="F1446" s="203" t="s">
        <v>518</v>
      </c>
      <c r="G1446" s="203" t="s">
        <v>519</v>
      </c>
      <c r="H1446" s="204" t="s">
        <v>1497</v>
      </c>
      <c r="I1446" s="204" t="s">
        <v>1497</v>
      </c>
      <c r="J1446" s="204" t="s">
        <v>1497</v>
      </c>
      <c r="K1446" s="203" t="s">
        <v>1497</v>
      </c>
    </row>
    <row r="1447" spans="1:11">
      <c r="A1447" s="203">
        <v>44</v>
      </c>
      <c r="B1447" s="203" t="s">
        <v>399</v>
      </c>
      <c r="C1447" s="203" t="s">
        <v>1573</v>
      </c>
      <c r="D1447" s="204">
        <v>23</v>
      </c>
      <c r="E1447" s="203" t="s">
        <v>472</v>
      </c>
      <c r="F1447" s="203" t="s">
        <v>518</v>
      </c>
      <c r="G1447" s="203" t="s">
        <v>519</v>
      </c>
      <c r="H1447" s="204">
        <v>21</v>
      </c>
      <c r="I1447" s="204">
        <v>25</v>
      </c>
      <c r="J1447" s="204">
        <v>16</v>
      </c>
      <c r="K1447" s="203" t="s">
        <v>1497</v>
      </c>
    </row>
    <row r="1448" spans="1:11">
      <c r="A1448" s="203">
        <v>44</v>
      </c>
      <c r="B1448" s="203" t="s">
        <v>400</v>
      </c>
      <c r="C1448" s="203" t="s">
        <v>1573</v>
      </c>
      <c r="D1448" s="204">
        <v>13</v>
      </c>
      <c r="E1448" s="203" t="s">
        <v>472</v>
      </c>
      <c r="F1448" s="203" t="s">
        <v>518</v>
      </c>
      <c r="G1448" s="203" t="s">
        <v>519</v>
      </c>
      <c r="H1448" s="204">
        <v>10</v>
      </c>
      <c r="I1448" s="204">
        <v>16</v>
      </c>
      <c r="J1448" s="204">
        <v>14</v>
      </c>
      <c r="K1448" s="203" t="s">
        <v>1497</v>
      </c>
    </row>
    <row r="1449" spans="1:11">
      <c r="A1449" s="203">
        <v>44</v>
      </c>
      <c r="B1449" s="203" t="s">
        <v>401</v>
      </c>
      <c r="C1449" s="203" t="s">
        <v>1573</v>
      </c>
      <c r="D1449" s="204">
        <v>17</v>
      </c>
      <c r="E1449" s="203" t="s">
        <v>472</v>
      </c>
      <c r="F1449" s="203" t="s">
        <v>518</v>
      </c>
      <c r="G1449" s="203" t="s">
        <v>519</v>
      </c>
      <c r="H1449" s="204">
        <v>13</v>
      </c>
      <c r="I1449" s="204">
        <v>20</v>
      </c>
      <c r="J1449" s="204">
        <v>14</v>
      </c>
      <c r="K1449" s="203" t="s">
        <v>1497</v>
      </c>
    </row>
    <row r="1450" spans="1:11">
      <c r="A1450" s="203">
        <v>44</v>
      </c>
      <c r="B1450" s="203" t="s">
        <v>402</v>
      </c>
      <c r="C1450" s="203" t="s">
        <v>1573</v>
      </c>
      <c r="D1450" s="204">
        <v>27</v>
      </c>
      <c r="E1450" s="203" t="s">
        <v>472</v>
      </c>
      <c r="F1450" s="203" t="s">
        <v>518</v>
      </c>
      <c r="G1450" s="203" t="s">
        <v>519</v>
      </c>
      <c r="H1450" s="204">
        <v>18</v>
      </c>
      <c r="I1450" s="204">
        <v>36</v>
      </c>
      <c r="J1450" s="204">
        <v>20</v>
      </c>
      <c r="K1450" s="203" t="s">
        <v>1497</v>
      </c>
    </row>
    <row r="1451" spans="1:11">
      <c r="A1451" s="203">
        <v>44</v>
      </c>
      <c r="B1451" s="203" t="s">
        <v>403</v>
      </c>
      <c r="C1451" s="203" t="s">
        <v>1573</v>
      </c>
      <c r="D1451" s="204">
        <v>18</v>
      </c>
      <c r="E1451" s="203" t="s">
        <v>472</v>
      </c>
      <c r="F1451" s="203" t="s">
        <v>518</v>
      </c>
      <c r="G1451" s="203" t="s">
        <v>519</v>
      </c>
      <c r="H1451" s="204">
        <v>18</v>
      </c>
      <c r="I1451" s="204">
        <v>20</v>
      </c>
      <c r="J1451" s="204">
        <v>19</v>
      </c>
      <c r="K1451" s="203" t="s">
        <v>1497</v>
      </c>
    </row>
    <row r="1452" spans="1:11">
      <c r="A1452" s="203">
        <v>44</v>
      </c>
      <c r="B1452" s="203" t="s">
        <v>404</v>
      </c>
      <c r="C1452" s="203" t="s">
        <v>1573</v>
      </c>
      <c r="D1452" s="204" t="s">
        <v>1497</v>
      </c>
      <c r="E1452" s="203" t="s">
        <v>472</v>
      </c>
      <c r="F1452" s="203" t="s">
        <v>518</v>
      </c>
      <c r="G1452" s="203" t="s">
        <v>519</v>
      </c>
      <c r="H1452" s="204" t="s">
        <v>1497</v>
      </c>
      <c r="I1452" s="204" t="s">
        <v>1497</v>
      </c>
      <c r="J1452" s="204" t="s">
        <v>1497</v>
      </c>
      <c r="K1452" s="203" t="s">
        <v>1497</v>
      </c>
    </row>
    <row r="1453" spans="1:11">
      <c r="A1453" s="203">
        <v>44</v>
      </c>
      <c r="B1453" s="203" t="s">
        <v>405</v>
      </c>
      <c r="C1453" s="203" t="s">
        <v>1573</v>
      </c>
      <c r="D1453" s="204">
        <v>27</v>
      </c>
      <c r="E1453" s="203" t="s">
        <v>472</v>
      </c>
      <c r="F1453" s="203" t="s">
        <v>518</v>
      </c>
      <c r="G1453" s="203" t="s">
        <v>519</v>
      </c>
      <c r="H1453" s="204">
        <v>26</v>
      </c>
      <c r="I1453" s="204">
        <v>27</v>
      </c>
      <c r="J1453" s="204">
        <v>28</v>
      </c>
      <c r="K1453" s="203" t="s">
        <v>1497</v>
      </c>
    </row>
    <row r="1454" spans="1:11">
      <c r="A1454" s="203">
        <v>44</v>
      </c>
      <c r="B1454" s="203" t="s">
        <v>384</v>
      </c>
      <c r="C1454" s="203" t="s">
        <v>1574</v>
      </c>
      <c r="D1454" s="204">
        <v>29</v>
      </c>
      <c r="E1454" s="203" t="s">
        <v>472</v>
      </c>
      <c r="F1454" s="203" t="s">
        <v>518</v>
      </c>
      <c r="G1454" s="203" t="s">
        <v>519</v>
      </c>
      <c r="H1454" s="204">
        <v>27</v>
      </c>
      <c r="I1454" s="204">
        <v>32</v>
      </c>
      <c r="J1454" s="204">
        <v>28</v>
      </c>
      <c r="K1454" s="203" t="s">
        <v>1497</v>
      </c>
    </row>
    <row r="1455" spans="1:11">
      <c r="A1455" s="203">
        <v>44</v>
      </c>
      <c r="B1455" s="203" t="s">
        <v>385</v>
      </c>
      <c r="C1455" s="203" t="s">
        <v>1574</v>
      </c>
      <c r="D1455" s="204" t="s">
        <v>1497</v>
      </c>
      <c r="E1455" s="203" t="s">
        <v>472</v>
      </c>
      <c r="F1455" s="203" t="s">
        <v>518</v>
      </c>
      <c r="G1455" s="203" t="s">
        <v>519</v>
      </c>
      <c r="H1455" s="204" t="s">
        <v>1497</v>
      </c>
      <c r="I1455" s="204" t="s">
        <v>1497</v>
      </c>
      <c r="J1455" s="204" t="s">
        <v>1497</v>
      </c>
      <c r="K1455" s="203" t="s">
        <v>1497</v>
      </c>
    </row>
    <row r="1456" spans="1:11">
      <c r="A1456" s="203">
        <v>44</v>
      </c>
      <c r="B1456" s="203" t="s">
        <v>386</v>
      </c>
      <c r="C1456" s="203" t="s">
        <v>1574</v>
      </c>
      <c r="D1456" s="204">
        <v>30</v>
      </c>
      <c r="E1456" s="203" t="s">
        <v>472</v>
      </c>
      <c r="F1456" s="203" t="s">
        <v>518</v>
      </c>
      <c r="G1456" s="203" t="s">
        <v>519</v>
      </c>
      <c r="H1456" s="204">
        <v>22</v>
      </c>
      <c r="I1456" s="204">
        <v>38</v>
      </c>
      <c r="J1456" s="204">
        <v>29</v>
      </c>
      <c r="K1456" s="203" t="s">
        <v>1497</v>
      </c>
    </row>
    <row r="1457" spans="1:11">
      <c r="A1457" s="203">
        <v>44</v>
      </c>
      <c r="B1457" s="203" t="s">
        <v>387</v>
      </c>
      <c r="C1457" s="203" t="s">
        <v>1574</v>
      </c>
      <c r="D1457" s="204">
        <v>25</v>
      </c>
      <c r="E1457" s="203" t="s">
        <v>472</v>
      </c>
      <c r="F1457" s="203" t="s">
        <v>518</v>
      </c>
      <c r="G1457" s="203" t="s">
        <v>519</v>
      </c>
      <c r="H1457" s="204">
        <v>22</v>
      </c>
      <c r="I1457" s="204">
        <v>28</v>
      </c>
      <c r="J1457" s="204">
        <v>25</v>
      </c>
      <c r="K1457" s="203" t="s">
        <v>1497</v>
      </c>
    </row>
    <row r="1458" spans="1:11">
      <c r="A1458" s="203">
        <v>44</v>
      </c>
      <c r="B1458" s="203" t="s">
        <v>388</v>
      </c>
      <c r="C1458" s="203" t="s">
        <v>1574</v>
      </c>
      <c r="D1458" s="204">
        <v>20</v>
      </c>
      <c r="E1458" s="203" t="s">
        <v>472</v>
      </c>
      <c r="F1458" s="203" t="s">
        <v>518</v>
      </c>
      <c r="G1458" s="203" t="s">
        <v>519</v>
      </c>
      <c r="H1458" s="204">
        <v>16</v>
      </c>
      <c r="I1458" s="204">
        <v>24</v>
      </c>
      <c r="J1458" s="204">
        <v>23</v>
      </c>
      <c r="K1458" s="203" t="s">
        <v>1497</v>
      </c>
    </row>
    <row r="1459" spans="1:11">
      <c r="A1459" s="203">
        <v>44</v>
      </c>
      <c r="B1459" s="203" t="s">
        <v>389</v>
      </c>
      <c r="C1459" s="203" t="s">
        <v>1574</v>
      </c>
      <c r="D1459" s="204">
        <v>29</v>
      </c>
      <c r="E1459" s="203" t="s">
        <v>472</v>
      </c>
      <c r="F1459" s="203" t="s">
        <v>518</v>
      </c>
      <c r="G1459" s="203" t="s">
        <v>519</v>
      </c>
      <c r="H1459" s="204">
        <v>21</v>
      </c>
      <c r="I1459" s="204">
        <v>37</v>
      </c>
      <c r="J1459" s="204">
        <v>36</v>
      </c>
      <c r="K1459" s="203" t="s">
        <v>1497</v>
      </c>
    </row>
    <row r="1460" spans="1:11">
      <c r="A1460" s="203">
        <v>44</v>
      </c>
      <c r="B1460" s="203" t="s">
        <v>390</v>
      </c>
      <c r="C1460" s="203" t="s">
        <v>1574</v>
      </c>
      <c r="D1460" s="204">
        <v>20</v>
      </c>
      <c r="E1460" s="203" t="s">
        <v>472</v>
      </c>
      <c r="F1460" s="203" t="s">
        <v>518</v>
      </c>
      <c r="G1460" s="203" t="s">
        <v>519</v>
      </c>
      <c r="H1460" s="204">
        <v>15</v>
      </c>
      <c r="I1460" s="204">
        <v>24</v>
      </c>
      <c r="J1460" s="204">
        <v>23</v>
      </c>
      <c r="K1460" s="203" t="s">
        <v>1497</v>
      </c>
    </row>
    <row r="1461" spans="1:11">
      <c r="A1461" s="203">
        <v>44</v>
      </c>
      <c r="B1461" s="203" t="s">
        <v>391</v>
      </c>
      <c r="C1461" s="203" t="s">
        <v>1574</v>
      </c>
      <c r="D1461" s="204">
        <v>26</v>
      </c>
      <c r="E1461" s="203" t="s">
        <v>472</v>
      </c>
      <c r="F1461" s="203" t="s">
        <v>518</v>
      </c>
      <c r="G1461" s="203" t="s">
        <v>519</v>
      </c>
      <c r="H1461" s="204">
        <v>18</v>
      </c>
      <c r="I1461" s="204">
        <v>35</v>
      </c>
      <c r="J1461" s="204">
        <v>24</v>
      </c>
      <c r="K1461" s="203" t="s">
        <v>1497</v>
      </c>
    </row>
    <row r="1462" spans="1:11">
      <c r="A1462" s="203">
        <v>44</v>
      </c>
      <c r="B1462" s="203" t="s">
        <v>392</v>
      </c>
      <c r="C1462" s="203" t="s">
        <v>1574</v>
      </c>
      <c r="D1462" s="204">
        <v>22</v>
      </c>
      <c r="E1462" s="203" t="s">
        <v>472</v>
      </c>
      <c r="F1462" s="203" t="s">
        <v>518</v>
      </c>
      <c r="G1462" s="203" t="s">
        <v>519</v>
      </c>
      <c r="H1462" s="204">
        <v>14</v>
      </c>
      <c r="I1462" s="204">
        <v>26</v>
      </c>
      <c r="J1462" s="204">
        <v>22</v>
      </c>
      <c r="K1462" s="203" t="s">
        <v>1497</v>
      </c>
    </row>
    <row r="1463" spans="1:11">
      <c r="A1463" s="203">
        <v>44</v>
      </c>
      <c r="B1463" s="203" t="s">
        <v>393</v>
      </c>
      <c r="C1463" s="203" t="s">
        <v>1574</v>
      </c>
      <c r="D1463" s="204">
        <v>27</v>
      </c>
      <c r="E1463" s="203" t="s">
        <v>472</v>
      </c>
      <c r="F1463" s="203" t="s">
        <v>518</v>
      </c>
      <c r="G1463" s="203" t="s">
        <v>519</v>
      </c>
      <c r="H1463" s="204">
        <v>25</v>
      </c>
      <c r="I1463" s="204">
        <v>29</v>
      </c>
      <c r="J1463" s="204">
        <v>30</v>
      </c>
      <c r="K1463" s="203" t="s">
        <v>1497</v>
      </c>
    </row>
    <row r="1464" spans="1:11">
      <c r="A1464" s="203">
        <v>44</v>
      </c>
      <c r="B1464" s="203" t="s">
        <v>394</v>
      </c>
      <c r="C1464" s="203" t="s">
        <v>1574</v>
      </c>
      <c r="D1464" s="204">
        <v>26</v>
      </c>
      <c r="E1464" s="203" t="s">
        <v>472</v>
      </c>
      <c r="F1464" s="203" t="s">
        <v>518</v>
      </c>
      <c r="G1464" s="203" t="s">
        <v>519</v>
      </c>
      <c r="H1464" s="204">
        <v>20</v>
      </c>
      <c r="I1464" s="204">
        <v>32</v>
      </c>
      <c r="J1464" s="204">
        <v>12</v>
      </c>
      <c r="K1464" s="203" t="s">
        <v>1497</v>
      </c>
    </row>
    <row r="1465" spans="1:11">
      <c r="A1465" s="203">
        <v>44</v>
      </c>
      <c r="B1465" s="203" t="s">
        <v>395</v>
      </c>
      <c r="C1465" s="203" t="s">
        <v>1574</v>
      </c>
      <c r="D1465" s="204">
        <v>33</v>
      </c>
      <c r="E1465" s="203" t="s">
        <v>472</v>
      </c>
      <c r="F1465" s="203" t="s">
        <v>518</v>
      </c>
      <c r="G1465" s="203" t="s">
        <v>519</v>
      </c>
      <c r="H1465" s="204">
        <v>30</v>
      </c>
      <c r="I1465" s="204">
        <v>36</v>
      </c>
      <c r="J1465" s="204">
        <v>46</v>
      </c>
      <c r="K1465" s="203" t="s">
        <v>1497</v>
      </c>
    </row>
    <row r="1466" spans="1:11">
      <c r="A1466" s="203">
        <v>44</v>
      </c>
      <c r="B1466" s="203" t="s">
        <v>396</v>
      </c>
      <c r="C1466" s="203" t="s">
        <v>1574</v>
      </c>
      <c r="D1466" s="204">
        <v>22</v>
      </c>
      <c r="E1466" s="203" t="s">
        <v>472</v>
      </c>
      <c r="F1466" s="203" t="s">
        <v>518</v>
      </c>
      <c r="G1466" s="203" t="s">
        <v>519</v>
      </c>
      <c r="H1466" s="204">
        <v>17</v>
      </c>
      <c r="I1466" s="204">
        <v>26</v>
      </c>
      <c r="J1466" s="204">
        <v>37</v>
      </c>
      <c r="K1466" s="203" t="s">
        <v>1497</v>
      </c>
    </row>
    <row r="1467" spans="1:11">
      <c r="A1467" s="203">
        <v>44</v>
      </c>
      <c r="B1467" s="203" t="s">
        <v>397</v>
      </c>
      <c r="C1467" s="203" t="s">
        <v>1574</v>
      </c>
      <c r="D1467" s="204">
        <v>26</v>
      </c>
      <c r="E1467" s="203" t="s">
        <v>472</v>
      </c>
      <c r="F1467" s="203" t="s">
        <v>518</v>
      </c>
      <c r="G1467" s="203" t="s">
        <v>519</v>
      </c>
      <c r="H1467" s="204">
        <v>23</v>
      </c>
      <c r="I1467" s="204">
        <v>29</v>
      </c>
      <c r="J1467" s="204">
        <v>23</v>
      </c>
      <c r="K1467" s="203" t="s">
        <v>1497</v>
      </c>
    </row>
    <row r="1468" spans="1:11">
      <c r="A1468" s="203">
        <v>44</v>
      </c>
      <c r="B1468" s="203" t="s">
        <v>398</v>
      </c>
      <c r="C1468" s="203" t="s">
        <v>1574</v>
      </c>
      <c r="D1468" s="204" t="s">
        <v>1497</v>
      </c>
      <c r="E1468" s="203" t="s">
        <v>472</v>
      </c>
      <c r="F1468" s="203" t="s">
        <v>518</v>
      </c>
      <c r="G1468" s="203" t="s">
        <v>519</v>
      </c>
      <c r="H1468" s="204" t="s">
        <v>1497</v>
      </c>
      <c r="I1468" s="204" t="s">
        <v>1497</v>
      </c>
      <c r="J1468" s="204" t="s">
        <v>1497</v>
      </c>
      <c r="K1468" s="203" t="s">
        <v>1497</v>
      </c>
    </row>
    <row r="1469" spans="1:11">
      <c r="A1469" s="203">
        <v>44</v>
      </c>
      <c r="B1469" s="203" t="s">
        <v>399</v>
      </c>
      <c r="C1469" s="203" t="s">
        <v>1574</v>
      </c>
      <c r="D1469" s="204">
        <v>22</v>
      </c>
      <c r="E1469" s="203" t="s">
        <v>472</v>
      </c>
      <c r="F1469" s="203" t="s">
        <v>518</v>
      </c>
      <c r="G1469" s="203" t="s">
        <v>519</v>
      </c>
      <c r="H1469" s="204">
        <v>19</v>
      </c>
      <c r="I1469" s="204">
        <v>25</v>
      </c>
      <c r="J1469" s="204">
        <v>24</v>
      </c>
      <c r="K1469" s="203" t="s">
        <v>1497</v>
      </c>
    </row>
    <row r="1470" spans="1:11">
      <c r="A1470" s="203">
        <v>44</v>
      </c>
      <c r="B1470" s="203" t="s">
        <v>400</v>
      </c>
      <c r="C1470" s="203" t="s">
        <v>1574</v>
      </c>
      <c r="D1470" s="204">
        <v>17</v>
      </c>
      <c r="E1470" s="203" t="s">
        <v>472</v>
      </c>
      <c r="F1470" s="203" t="s">
        <v>518</v>
      </c>
      <c r="G1470" s="203" t="s">
        <v>519</v>
      </c>
      <c r="H1470" s="204">
        <v>4</v>
      </c>
      <c r="I1470" s="204">
        <v>31</v>
      </c>
      <c r="J1470" s="204">
        <v>14</v>
      </c>
      <c r="K1470" s="203" t="s">
        <v>1497</v>
      </c>
    </row>
    <row r="1471" spans="1:11">
      <c r="A1471" s="203">
        <v>44</v>
      </c>
      <c r="B1471" s="203" t="s">
        <v>401</v>
      </c>
      <c r="C1471" s="203" t="s">
        <v>1574</v>
      </c>
      <c r="D1471" s="204">
        <v>17</v>
      </c>
      <c r="E1471" s="203" t="s">
        <v>472</v>
      </c>
      <c r="F1471" s="203" t="s">
        <v>518</v>
      </c>
      <c r="G1471" s="203" t="s">
        <v>519</v>
      </c>
      <c r="H1471" s="204">
        <v>12</v>
      </c>
      <c r="I1471" s="204">
        <v>22</v>
      </c>
      <c r="J1471" s="204">
        <v>19</v>
      </c>
      <c r="K1471" s="203" t="s">
        <v>1497</v>
      </c>
    </row>
    <row r="1472" spans="1:11">
      <c r="A1472" s="203">
        <v>44</v>
      </c>
      <c r="B1472" s="203" t="s">
        <v>402</v>
      </c>
      <c r="C1472" s="203" t="s">
        <v>1574</v>
      </c>
      <c r="D1472" s="204">
        <v>35</v>
      </c>
      <c r="E1472" s="203" t="s">
        <v>472</v>
      </c>
      <c r="F1472" s="203" t="s">
        <v>518</v>
      </c>
      <c r="G1472" s="203" t="s">
        <v>519</v>
      </c>
      <c r="H1472" s="204">
        <v>10</v>
      </c>
      <c r="I1472" s="204">
        <v>60</v>
      </c>
      <c r="J1472" s="204">
        <v>14</v>
      </c>
      <c r="K1472" s="203" t="s">
        <v>520</v>
      </c>
    </row>
    <row r="1473" spans="1:11">
      <c r="A1473" s="203">
        <v>44</v>
      </c>
      <c r="B1473" s="203" t="s">
        <v>403</v>
      </c>
      <c r="C1473" s="203" t="s">
        <v>1574</v>
      </c>
      <c r="D1473" s="204">
        <v>20</v>
      </c>
      <c r="E1473" s="203" t="s">
        <v>472</v>
      </c>
      <c r="F1473" s="203" t="s">
        <v>518</v>
      </c>
      <c r="G1473" s="203" t="s">
        <v>519</v>
      </c>
      <c r="H1473" s="204">
        <v>14</v>
      </c>
      <c r="I1473" s="204">
        <v>27</v>
      </c>
      <c r="J1473" s="204">
        <v>19</v>
      </c>
      <c r="K1473" s="203" t="s">
        <v>1497</v>
      </c>
    </row>
    <row r="1474" spans="1:11">
      <c r="A1474" s="203">
        <v>44</v>
      </c>
      <c r="B1474" s="203" t="s">
        <v>404</v>
      </c>
      <c r="C1474" s="203" t="s">
        <v>1574</v>
      </c>
      <c r="D1474" s="204" t="s">
        <v>1497</v>
      </c>
      <c r="E1474" s="203" t="s">
        <v>472</v>
      </c>
      <c r="F1474" s="203" t="s">
        <v>518</v>
      </c>
      <c r="G1474" s="203" t="s">
        <v>519</v>
      </c>
      <c r="H1474" s="204" t="s">
        <v>1497</v>
      </c>
      <c r="I1474" s="204" t="s">
        <v>1497</v>
      </c>
      <c r="J1474" s="204" t="s">
        <v>1497</v>
      </c>
      <c r="K1474" s="203" t="s">
        <v>1497</v>
      </c>
    </row>
    <row r="1475" spans="1:11">
      <c r="A1475" s="203">
        <v>44</v>
      </c>
      <c r="B1475" s="203" t="s">
        <v>405</v>
      </c>
      <c r="C1475" s="203" t="s">
        <v>1574</v>
      </c>
      <c r="D1475" s="204">
        <v>28</v>
      </c>
      <c r="E1475" s="203" t="s">
        <v>472</v>
      </c>
      <c r="F1475" s="203" t="s">
        <v>518</v>
      </c>
      <c r="G1475" s="203" t="s">
        <v>519</v>
      </c>
      <c r="H1475" s="204">
        <v>26</v>
      </c>
      <c r="I1475" s="204">
        <v>29</v>
      </c>
      <c r="J1475" s="204">
        <v>28</v>
      </c>
      <c r="K1475" s="203" t="s">
        <v>1497</v>
      </c>
    </row>
    <row r="1476" spans="1:11">
      <c r="A1476" s="203">
        <v>44</v>
      </c>
      <c r="B1476" s="203" t="s">
        <v>384</v>
      </c>
      <c r="C1476" s="203" t="s">
        <v>1572</v>
      </c>
      <c r="D1476" s="204">
        <v>30</v>
      </c>
      <c r="E1476" s="203" t="s">
        <v>472</v>
      </c>
      <c r="F1476" s="203" t="s">
        <v>518</v>
      </c>
      <c r="G1476" s="203" t="s">
        <v>519</v>
      </c>
      <c r="H1476" s="204">
        <v>29</v>
      </c>
      <c r="I1476" s="204">
        <v>32</v>
      </c>
      <c r="J1476" s="204">
        <v>26</v>
      </c>
      <c r="K1476" s="203" t="s">
        <v>1497</v>
      </c>
    </row>
    <row r="1477" spans="1:11">
      <c r="A1477" s="203">
        <v>44</v>
      </c>
      <c r="B1477" s="203" t="s">
        <v>385</v>
      </c>
      <c r="C1477" s="203" t="s">
        <v>1572</v>
      </c>
      <c r="D1477" s="204" t="s">
        <v>1497</v>
      </c>
      <c r="E1477" s="203" t="s">
        <v>472</v>
      </c>
      <c r="F1477" s="203" t="s">
        <v>518</v>
      </c>
      <c r="G1477" s="203" t="s">
        <v>519</v>
      </c>
      <c r="H1477" s="204" t="s">
        <v>1497</v>
      </c>
      <c r="I1477" s="204" t="s">
        <v>1497</v>
      </c>
      <c r="J1477" s="204" t="s">
        <v>1497</v>
      </c>
      <c r="K1477" s="203" t="s">
        <v>1497</v>
      </c>
    </row>
    <row r="1478" spans="1:11">
      <c r="A1478" s="203">
        <v>44</v>
      </c>
      <c r="B1478" s="203" t="s">
        <v>386</v>
      </c>
      <c r="C1478" s="203" t="s">
        <v>1572</v>
      </c>
      <c r="D1478" s="204">
        <v>27</v>
      </c>
      <c r="E1478" s="203" t="s">
        <v>472</v>
      </c>
      <c r="F1478" s="203" t="s">
        <v>518</v>
      </c>
      <c r="G1478" s="203" t="s">
        <v>519</v>
      </c>
      <c r="H1478" s="204">
        <v>24</v>
      </c>
      <c r="I1478" s="204">
        <v>29</v>
      </c>
      <c r="J1478" s="204">
        <v>27</v>
      </c>
      <c r="K1478" s="203" t="s">
        <v>1497</v>
      </c>
    </row>
    <row r="1479" spans="1:11">
      <c r="A1479" s="203">
        <v>44</v>
      </c>
      <c r="B1479" s="203" t="s">
        <v>387</v>
      </c>
      <c r="C1479" s="203" t="s">
        <v>1572</v>
      </c>
      <c r="D1479" s="204">
        <v>24</v>
      </c>
      <c r="E1479" s="203" t="s">
        <v>472</v>
      </c>
      <c r="F1479" s="203" t="s">
        <v>518</v>
      </c>
      <c r="G1479" s="203" t="s">
        <v>519</v>
      </c>
      <c r="H1479" s="204">
        <v>22</v>
      </c>
      <c r="I1479" s="204">
        <v>25</v>
      </c>
      <c r="J1479" s="204">
        <v>28</v>
      </c>
      <c r="K1479" s="203" t="s">
        <v>1497</v>
      </c>
    </row>
    <row r="1480" spans="1:11">
      <c r="A1480" s="203">
        <v>44</v>
      </c>
      <c r="B1480" s="203" t="s">
        <v>388</v>
      </c>
      <c r="C1480" s="203" t="s">
        <v>1572</v>
      </c>
      <c r="D1480" s="204">
        <v>20</v>
      </c>
      <c r="E1480" s="203" t="s">
        <v>472</v>
      </c>
      <c r="F1480" s="203" t="s">
        <v>518</v>
      </c>
      <c r="G1480" s="203" t="s">
        <v>519</v>
      </c>
      <c r="H1480" s="204">
        <v>18</v>
      </c>
      <c r="I1480" s="204">
        <v>21</v>
      </c>
      <c r="J1480" s="204">
        <v>23</v>
      </c>
      <c r="K1480" s="203" t="s">
        <v>1497</v>
      </c>
    </row>
    <row r="1481" spans="1:11">
      <c r="A1481" s="203">
        <v>44</v>
      </c>
      <c r="B1481" s="203" t="s">
        <v>389</v>
      </c>
      <c r="C1481" s="203" t="s">
        <v>1572</v>
      </c>
      <c r="D1481" s="204">
        <v>27</v>
      </c>
      <c r="E1481" s="203" t="s">
        <v>472</v>
      </c>
      <c r="F1481" s="203" t="s">
        <v>518</v>
      </c>
      <c r="G1481" s="203" t="s">
        <v>519</v>
      </c>
      <c r="H1481" s="204">
        <v>22</v>
      </c>
      <c r="I1481" s="204">
        <v>32</v>
      </c>
      <c r="J1481" s="204">
        <v>34</v>
      </c>
      <c r="K1481" s="203" t="s">
        <v>1497</v>
      </c>
    </row>
    <row r="1482" spans="1:11">
      <c r="A1482" s="203">
        <v>44</v>
      </c>
      <c r="B1482" s="203" t="s">
        <v>390</v>
      </c>
      <c r="C1482" s="203" t="s">
        <v>1572</v>
      </c>
      <c r="D1482" s="204">
        <v>23</v>
      </c>
      <c r="E1482" s="203" t="s">
        <v>472</v>
      </c>
      <c r="F1482" s="203" t="s">
        <v>518</v>
      </c>
      <c r="G1482" s="203" t="s">
        <v>519</v>
      </c>
      <c r="H1482" s="204">
        <v>19</v>
      </c>
      <c r="I1482" s="204">
        <v>26</v>
      </c>
      <c r="J1482" s="204">
        <v>21</v>
      </c>
      <c r="K1482" s="203" t="s">
        <v>1497</v>
      </c>
    </row>
    <row r="1483" spans="1:11">
      <c r="A1483" s="203">
        <v>44</v>
      </c>
      <c r="B1483" s="203" t="s">
        <v>391</v>
      </c>
      <c r="C1483" s="203" t="s">
        <v>1572</v>
      </c>
      <c r="D1483" s="204">
        <v>23</v>
      </c>
      <c r="E1483" s="203" t="s">
        <v>472</v>
      </c>
      <c r="F1483" s="203" t="s">
        <v>518</v>
      </c>
      <c r="G1483" s="203" t="s">
        <v>519</v>
      </c>
      <c r="H1483" s="204">
        <v>19</v>
      </c>
      <c r="I1483" s="204">
        <v>27</v>
      </c>
      <c r="J1483" s="204">
        <v>22</v>
      </c>
      <c r="K1483" s="203" t="s">
        <v>1497</v>
      </c>
    </row>
    <row r="1484" spans="1:11">
      <c r="A1484" s="203">
        <v>44</v>
      </c>
      <c r="B1484" s="203" t="s">
        <v>392</v>
      </c>
      <c r="C1484" s="203" t="s">
        <v>1572</v>
      </c>
      <c r="D1484" s="204">
        <v>24</v>
      </c>
      <c r="E1484" s="203" t="s">
        <v>472</v>
      </c>
      <c r="F1484" s="203" t="s">
        <v>518</v>
      </c>
      <c r="G1484" s="203" t="s">
        <v>519</v>
      </c>
      <c r="H1484" s="204">
        <v>10</v>
      </c>
      <c r="I1484" s="204">
        <v>32</v>
      </c>
      <c r="J1484" s="204">
        <v>22</v>
      </c>
      <c r="K1484" s="203" t="s">
        <v>1497</v>
      </c>
    </row>
    <row r="1485" spans="1:11">
      <c r="A1485" s="203">
        <v>44</v>
      </c>
      <c r="B1485" s="203" t="s">
        <v>393</v>
      </c>
      <c r="C1485" s="203" t="s">
        <v>1572</v>
      </c>
      <c r="D1485" s="204">
        <v>27</v>
      </c>
      <c r="E1485" s="203" t="s">
        <v>472</v>
      </c>
      <c r="F1485" s="203" t="s">
        <v>518</v>
      </c>
      <c r="G1485" s="203" t="s">
        <v>519</v>
      </c>
      <c r="H1485" s="204">
        <v>25</v>
      </c>
      <c r="I1485" s="204">
        <v>30</v>
      </c>
      <c r="J1485" s="204">
        <v>27</v>
      </c>
      <c r="K1485" s="203" t="s">
        <v>1497</v>
      </c>
    </row>
    <row r="1486" spans="1:11">
      <c r="A1486" s="203">
        <v>44</v>
      </c>
      <c r="B1486" s="203" t="s">
        <v>394</v>
      </c>
      <c r="C1486" s="203" t="s">
        <v>1572</v>
      </c>
      <c r="D1486" s="204">
        <v>23</v>
      </c>
      <c r="E1486" s="203" t="s">
        <v>472</v>
      </c>
      <c r="F1486" s="203" t="s">
        <v>518</v>
      </c>
      <c r="G1486" s="203" t="s">
        <v>519</v>
      </c>
      <c r="H1486" s="204">
        <v>20</v>
      </c>
      <c r="I1486" s="204">
        <v>26</v>
      </c>
      <c r="J1486" s="204">
        <v>30</v>
      </c>
      <c r="K1486" s="203" t="s">
        <v>1497</v>
      </c>
    </row>
    <row r="1487" spans="1:11">
      <c r="A1487" s="203">
        <v>44</v>
      </c>
      <c r="B1487" s="203" t="s">
        <v>395</v>
      </c>
      <c r="C1487" s="203" t="s">
        <v>1572</v>
      </c>
      <c r="D1487" s="204">
        <v>30</v>
      </c>
      <c r="E1487" s="203" t="s">
        <v>472</v>
      </c>
      <c r="F1487" s="203" t="s">
        <v>518</v>
      </c>
      <c r="G1487" s="203" t="s">
        <v>519</v>
      </c>
      <c r="H1487" s="204">
        <v>20</v>
      </c>
      <c r="I1487" s="204">
        <v>32</v>
      </c>
      <c r="J1487" s="204">
        <v>35</v>
      </c>
      <c r="K1487" s="203" t="s">
        <v>1497</v>
      </c>
    </row>
    <row r="1488" spans="1:11">
      <c r="A1488" s="203">
        <v>44</v>
      </c>
      <c r="B1488" s="203" t="s">
        <v>396</v>
      </c>
      <c r="C1488" s="203" t="s">
        <v>1572</v>
      </c>
      <c r="D1488" s="204">
        <v>25</v>
      </c>
      <c r="E1488" s="203" t="s">
        <v>472</v>
      </c>
      <c r="F1488" s="203" t="s">
        <v>518</v>
      </c>
      <c r="G1488" s="203" t="s">
        <v>519</v>
      </c>
      <c r="H1488" s="204">
        <v>20</v>
      </c>
      <c r="I1488" s="204">
        <v>30</v>
      </c>
      <c r="J1488" s="204">
        <v>29</v>
      </c>
      <c r="K1488" s="203" t="s">
        <v>1497</v>
      </c>
    </row>
    <row r="1489" spans="1:11">
      <c r="A1489" s="203">
        <v>44</v>
      </c>
      <c r="B1489" s="203" t="s">
        <v>397</v>
      </c>
      <c r="C1489" s="203" t="s">
        <v>1572</v>
      </c>
      <c r="D1489" s="204">
        <v>25</v>
      </c>
      <c r="E1489" s="203" t="s">
        <v>472</v>
      </c>
      <c r="F1489" s="203" t="s">
        <v>518</v>
      </c>
      <c r="G1489" s="203" t="s">
        <v>519</v>
      </c>
      <c r="H1489" s="204">
        <v>24</v>
      </c>
      <c r="I1489" s="204">
        <v>27</v>
      </c>
      <c r="J1489" s="204">
        <v>20</v>
      </c>
      <c r="K1489" s="203" t="s">
        <v>1497</v>
      </c>
    </row>
    <row r="1490" spans="1:11">
      <c r="A1490" s="203">
        <v>44</v>
      </c>
      <c r="B1490" s="203" t="s">
        <v>398</v>
      </c>
      <c r="C1490" s="203" t="s">
        <v>1572</v>
      </c>
      <c r="D1490" s="204" t="s">
        <v>1497</v>
      </c>
      <c r="E1490" s="203" t="s">
        <v>472</v>
      </c>
      <c r="F1490" s="203" t="s">
        <v>518</v>
      </c>
      <c r="G1490" s="203" t="s">
        <v>519</v>
      </c>
      <c r="H1490" s="204" t="s">
        <v>1497</v>
      </c>
      <c r="I1490" s="204" t="s">
        <v>1497</v>
      </c>
      <c r="J1490" s="204" t="s">
        <v>1497</v>
      </c>
      <c r="K1490" s="203" t="s">
        <v>1497</v>
      </c>
    </row>
    <row r="1491" spans="1:11">
      <c r="A1491" s="203">
        <v>44</v>
      </c>
      <c r="B1491" s="203" t="s">
        <v>399</v>
      </c>
      <c r="C1491" s="203" t="s">
        <v>1572</v>
      </c>
      <c r="D1491" s="204">
        <v>22</v>
      </c>
      <c r="E1491" s="203" t="s">
        <v>472</v>
      </c>
      <c r="F1491" s="203" t="s">
        <v>518</v>
      </c>
      <c r="G1491" s="203" t="s">
        <v>519</v>
      </c>
      <c r="H1491" s="204">
        <v>21</v>
      </c>
      <c r="I1491" s="204">
        <v>24</v>
      </c>
      <c r="J1491" s="204">
        <v>18</v>
      </c>
      <c r="K1491" s="203" t="s">
        <v>1497</v>
      </c>
    </row>
    <row r="1492" spans="1:11">
      <c r="A1492" s="203">
        <v>44</v>
      </c>
      <c r="B1492" s="203" t="s">
        <v>400</v>
      </c>
      <c r="C1492" s="203" t="s">
        <v>1572</v>
      </c>
      <c r="D1492" s="204">
        <v>15</v>
      </c>
      <c r="E1492" s="203" t="s">
        <v>472</v>
      </c>
      <c r="F1492" s="203" t="s">
        <v>518</v>
      </c>
      <c r="G1492" s="203" t="s">
        <v>519</v>
      </c>
      <c r="H1492" s="204">
        <v>10</v>
      </c>
      <c r="I1492" s="204">
        <v>20</v>
      </c>
      <c r="J1492" s="204">
        <v>14</v>
      </c>
      <c r="K1492" s="203" t="s">
        <v>1497</v>
      </c>
    </row>
    <row r="1493" spans="1:11">
      <c r="A1493" s="203">
        <v>44</v>
      </c>
      <c r="B1493" s="203" t="s">
        <v>401</v>
      </c>
      <c r="C1493" s="203" t="s">
        <v>1572</v>
      </c>
      <c r="D1493" s="204">
        <v>17</v>
      </c>
      <c r="E1493" s="203" t="s">
        <v>472</v>
      </c>
      <c r="F1493" s="203" t="s">
        <v>518</v>
      </c>
      <c r="G1493" s="203" t="s">
        <v>519</v>
      </c>
      <c r="H1493" s="204">
        <v>14</v>
      </c>
      <c r="I1493" s="204">
        <v>20</v>
      </c>
      <c r="J1493" s="204">
        <v>16</v>
      </c>
      <c r="K1493" s="203" t="s">
        <v>1497</v>
      </c>
    </row>
    <row r="1494" spans="1:11">
      <c r="A1494" s="203">
        <v>44</v>
      </c>
      <c r="B1494" s="203" t="s">
        <v>402</v>
      </c>
      <c r="C1494" s="203" t="s">
        <v>1572</v>
      </c>
      <c r="D1494" s="204">
        <v>29</v>
      </c>
      <c r="E1494" s="203" t="s">
        <v>472</v>
      </c>
      <c r="F1494" s="203" t="s">
        <v>518</v>
      </c>
      <c r="G1494" s="203" t="s">
        <v>519</v>
      </c>
      <c r="H1494" s="204">
        <v>20</v>
      </c>
      <c r="I1494" s="204">
        <v>38</v>
      </c>
      <c r="J1494" s="204">
        <v>19</v>
      </c>
      <c r="K1494" s="203" t="s">
        <v>1497</v>
      </c>
    </row>
    <row r="1495" spans="1:11">
      <c r="A1495" s="203">
        <v>44</v>
      </c>
      <c r="B1495" s="203" t="s">
        <v>403</v>
      </c>
      <c r="C1495" s="203" t="s">
        <v>1572</v>
      </c>
      <c r="D1495" s="204">
        <v>19</v>
      </c>
      <c r="E1495" s="203" t="s">
        <v>472</v>
      </c>
      <c r="F1495" s="203" t="s">
        <v>518</v>
      </c>
      <c r="G1495" s="203" t="s">
        <v>519</v>
      </c>
      <c r="H1495" s="204">
        <v>16</v>
      </c>
      <c r="I1495" s="204">
        <v>22</v>
      </c>
      <c r="J1495" s="204">
        <v>19</v>
      </c>
      <c r="K1495" s="203" t="s">
        <v>1497</v>
      </c>
    </row>
    <row r="1496" spans="1:11">
      <c r="A1496" s="203">
        <v>44</v>
      </c>
      <c r="B1496" s="203" t="s">
        <v>404</v>
      </c>
      <c r="C1496" s="203" t="s">
        <v>1572</v>
      </c>
      <c r="D1496" s="204" t="s">
        <v>1497</v>
      </c>
      <c r="E1496" s="203" t="s">
        <v>472</v>
      </c>
      <c r="F1496" s="203" t="s">
        <v>518</v>
      </c>
      <c r="G1496" s="203" t="s">
        <v>519</v>
      </c>
      <c r="H1496" s="204" t="s">
        <v>1497</v>
      </c>
      <c r="I1496" s="204" t="s">
        <v>1497</v>
      </c>
      <c r="J1496" s="204" t="s">
        <v>1497</v>
      </c>
      <c r="K1496" s="203" t="s">
        <v>1497</v>
      </c>
    </row>
    <row r="1497" spans="1:11">
      <c r="A1497" s="203">
        <v>44</v>
      </c>
      <c r="B1497" s="203" t="s">
        <v>405</v>
      </c>
      <c r="C1497" s="203" t="s">
        <v>1572</v>
      </c>
      <c r="D1497" s="204">
        <v>27</v>
      </c>
      <c r="E1497" s="203" t="s">
        <v>472</v>
      </c>
      <c r="F1497" s="203" t="s">
        <v>518</v>
      </c>
      <c r="G1497" s="203" t="s">
        <v>519</v>
      </c>
      <c r="H1497" s="204">
        <v>26</v>
      </c>
      <c r="I1497" s="204">
        <v>28</v>
      </c>
      <c r="J1497" s="204">
        <v>29</v>
      </c>
      <c r="K1497" s="203" t="s">
        <v>1497</v>
      </c>
    </row>
    <row r="1498" spans="1:11">
      <c r="A1498" s="203">
        <v>45</v>
      </c>
      <c r="B1498" s="203" t="s">
        <v>384</v>
      </c>
      <c r="C1498" s="203" t="s">
        <v>1643</v>
      </c>
      <c r="D1498" s="204">
        <v>52.270400000000002</v>
      </c>
      <c r="E1498" s="203" t="s">
        <v>521</v>
      </c>
      <c r="F1498" s="203" t="s">
        <v>1754</v>
      </c>
      <c r="G1498" s="203" t="s">
        <v>473</v>
      </c>
      <c r="H1498" s="204">
        <v>49.863999999999997</v>
      </c>
      <c r="I1498" s="204">
        <v>54.677</v>
      </c>
      <c r="J1498" s="204">
        <v>48.427</v>
      </c>
      <c r="K1498" s="203" t="s">
        <v>522</v>
      </c>
    </row>
    <row r="1499" spans="1:11">
      <c r="A1499" s="203">
        <v>45</v>
      </c>
      <c r="B1499" s="203" t="s">
        <v>385</v>
      </c>
      <c r="C1499" s="203" t="s">
        <v>1643</v>
      </c>
      <c r="D1499" s="204">
        <v>68.366</v>
      </c>
      <c r="E1499" s="203" t="s">
        <v>521</v>
      </c>
      <c r="F1499" s="203" t="s">
        <v>1754</v>
      </c>
      <c r="G1499" s="203" t="s">
        <v>473</v>
      </c>
      <c r="H1499" s="204">
        <v>63.051000000000002</v>
      </c>
      <c r="I1499" s="204">
        <v>73.680999999999997</v>
      </c>
      <c r="J1499" s="204">
        <v>67.88</v>
      </c>
      <c r="K1499" s="203" t="s">
        <v>522</v>
      </c>
    </row>
    <row r="1500" spans="1:11">
      <c r="A1500" s="203">
        <v>45</v>
      </c>
      <c r="B1500" s="203" t="s">
        <v>386</v>
      </c>
      <c r="C1500" s="203" t="s">
        <v>1643</v>
      </c>
      <c r="D1500" s="204">
        <v>43.338299999999997</v>
      </c>
      <c r="E1500" s="203" t="s">
        <v>521</v>
      </c>
      <c r="F1500" s="203" t="s">
        <v>1754</v>
      </c>
      <c r="G1500" s="203" t="s">
        <v>473</v>
      </c>
      <c r="H1500" s="204">
        <v>37.741999999999997</v>
      </c>
      <c r="I1500" s="204">
        <v>48.933999999999997</v>
      </c>
      <c r="J1500" s="204">
        <v>50.82</v>
      </c>
      <c r="K1500" s="203" t="s">
        <v>522</v>
      </c>
    </row>
    <row r="1501" spans="1:11">
      <c r="A1501" s="203">
        <v>45</v>
      </c>
      <c r="B1501" s="203" t="s">
        <v>387</v>
      </c>
      <c r="C1501" s="203" t="s">
        <v>1643</v>
      </c>
      <c r="D1501" s="204">
        <v>64.031000000000006</v>
      </c>
      <c r="E1501" s="203" t="s">
        <v>521</v>
      </c>
      <c r="F1501" s="203" t="s">
        <v>1754</v>
      </c>
      <c r="G1501" s="203" t="s">
        <v>473</v>
      </c>
      <c r="H1501" s="204">
        <v>59.503999999999998</v>
      </c>
      <c r="I1501" s="204">
        <v>68.558000000000007</v>
      </c>
      <c r="J1501" s="204">
        <v>61.283999999999999</v>
      </c>
      <c r="K1501" s="203" t="s">
        <v>522</v>
      </c>
    </row>
    <row r="1502" spans="1:11">
      <c r="A1502" s="203">
        <v>45</v>
      </c>
      <c r="B1502" s="203" t="s">
        <v>388</v>
      </c>
      <c r="C1502" s="203" t="s">
        <v>1643</v>
      </c>
      <c r="D1502" s="204">
        <v>58.0914</v>
      </c>
      <c r="E1502" s="203" t="s">
        <v>521</v>
      </c>
      <c r="F1502" s="203" t="s">
        <v>1754</v>
      </c>
      <c r="G1502" s="203" t="s">
        <v>473</v>
      </c>
      <c r="H1502" s="204">
        <v>53.085999999999999</v>
      </c>
      <c r="I1502" s="204">
        <v>63.095999999999997</v>
      </c>
      <c r="J1502" s="204">
        <v>57.029000000000003</v>
      </c>
      <c r="K1502" s="203" t="s">
        <v>522</v>
      </c>
    </row>
    <row r="1503" spans="1:11">
      <c r="A1503" s="203">
        <v>45</v>
      </c>
      <c r="B1503" s="203" t="s">
        <v>389</v>
      </c>
      <c r="C1503" s="203" t="s">
        <v>1643</v>
      </c>
      <c r="D1503" s="204">
        <v>65.648200000000003</v>
      </c>
      <c r="E1503" s="203" t="s">
        <v>521</v>
      </c>
      <c r="F1503" s="203" t="s">
        <v>1754</v>
      </c>
      <c r="G1503" s="203" t="s">
        <v>473</v>
      </c>
      <c r="H1503" s="204">
        <v>58.783999999999999</v>
      </c>
      <c r="I1503" s="204">
        <v>72.512</v>
      </c>
      <c r="J1503" s="204">
        <v>65.456999999999994</v>
      </c>
      <c r="K1503" s="203" t="s">
        <v>522</v>
      </c>
    </row>
    <row r="1504" spans="1:11">
      <c r="A1504" s="203">
        <v>45</v>
      </c>
      <c r="B1504" s="203" t="s">
        <v>390</v>
      </c>
      <c r="C1504" s="203" t="s">
        <v>1643</v>
      </c>
      <c r="D1504" s="204">
        <v>61.287300000000002</v>
      </c>
      <c r="E1504" s="203" t="s">
        <v>521</v>
      </c>
      <c r="F1504" s="203" t="s">
        <v>1754</v>
      </c>
      <c r="G1504" s="203" t="s">
        <v>473</v>
      </c>
      <c r="H1504" s="204">
        <v>55.790999999999997</v>
      </c>
      <c r="I1504" s="204">
        <v>66.783000000000001</v>
      </c>
      <c r="J1504" s="204">
        <v>60.021000000000001</v>
      </c>
      <c r="K1504" s="203" t="s">
        <v>522</v>
      </c>
    </row>
    <row r="1505" spans="1:11">
      <c r="A1505" s="203">
        <v>45</v>
      </c>
      <c r="B1505" s="203" t="s">
        <v>391</v>
      </c>
      <c r="C1505" s="203" t="s">
        <v>1643</v>
      </c>
      <c r="D1505" s="204">
        <v>54.0137</v>
      </c>
      <c r="E1505" s="203" t="s">
        <v>521</v>
      </c>
      <c r="F1505" s="203" t="s">
        <v>1754</v>
      </c>
      <c r="G1505" s="203" t="s">
        <v>473</v>
      </c>
      <c r="H1505" s="204">
        <v>42.456000000000003</v>
      </c>
      <c r="I1505" s="204">
        <v>65.572000000000003</v>
      </c>
      <c r="J1505" s="204">
        <v>62.048999999999999</v>
      </c>
      <c r="K1505" s="203" t="s">
        <v>522</v>
      </c>
    </row>
    <row r="1506" spans="1:11">
      <c r="A1506" s="203">
        <v>45</v>
      </c>
      <c r="B1506" s="203" t="s">
        <v>392</v>
      </c>
      <c r="C1506" s="203" t="s">
        <v>1643</v>
      </c>
      <c r="D1506" s="204">
        <v>61.308700000000002</v>
      </c>
      <c r="E1506" s="203" t="s">
        <v>521</v>
      </c>
      <c r="F1506" s="203" t="s">
        <v>1754</v>
      </c>
      <c r="G1506" s="203" t="s">
        <v>473</v>
      </c>
      <c r="H1506" s="204">
        <v>54.01</v>
      </c>
      <c r="I1506" s="204">
        <v>68.606999999999999</v>
      </c>
      <c r="J1506" s="204">
        <v>61.41</v>
      </c>
      <c r="K1506" s="203" t="s">
        <v>522</v>
      </c>
    </row>
    <row r="1507" spans="1:11">
      <c r="A1507" s="203">
        <v>45</v>
      </c>
      <c r="B1507" s="203" t="s">
        <v>393</v>
      </c>
      <c r="C1507" s="203" t="s">
        <v>1643</v>
      </c>
      <c r="D1507" s="204">
        <v>66.990700000000004</v>
      </c>
      <c r="E1507" s="203" t="s">
        <v>521</v>
      </c>
      <c r="F1507" s="203" t="s">
        <v>1754</v>
      </c>
      <c r="G1507" s="203" t="s">
        <v>473</v>
      </c>
      <c r="H1507" s="204">
        <v>64.375</v>
      </c>
      <c r="I1507" s="204">
        <v>69.605999999999995</v>
      </c>
      <c r="J1507" s="204">
        <v>69.081999999999994</v>
      </c>
      <c r="K1507" s="203" t="s">
        <v>522</v>
      </c>
    </row>
    <row r="1508" spans="1:11">
      <c r="A1508" s="203">
        <v>45</v>
      </c>
      <c r="B1508" s="203" t="s">
        <v>394</v>
      </c>
      <c r="C1508" s="203" t="s">
        <v>1643</v>
      </c>
      <c r="D1508" s="204">
        <v>62.689100000000003</v>
      </c>
      <c r="E1508" s="203" t="s">
        <v>521</v>
      </c>
      <c r="F1508" s="203" t="s">
        <v>1754</v>
      </c>
      <c r="G1508" s="203" t="s">
        <v>473</v>
      </c>
      <c r="H1508" s="204">
        <v>57.488999999999997</v>
      </c>
      <c r="I1508" s="204">
        <v>67.888999999999996</v>
      </c>
      <c r="J1508" s="204">
        <v>60.816000000000003</v>
      </c>
      <c r="K1508" s="203" t="s">
        <v>522</v>
      </c>
    </row>
    <row r="1509" spans="1:11">
      <c r="A1509" s="203">
        <v>45</v>
      </c>
      <c r="B1509" s="203" t="s">
        <v>395</v>
      </c>
      <c r="C1509" s="203" t="s">
        <v>1643</v>
      </c>
      <c r="D1509" s="204">
        <v>61.925899999999999</v>
      </c>
      <c r="E1509" s="203" t="s">
        <v>521</v>
      </c>
      <c r="F1509" s="203" t="s">
        <v>1754</v>
      </c>
      <c r="G1509" s="203" t="s">
        <v>473</v>
      </c>
      <c r="H1509" s="204">
        <v>59.613</v>
      </c>
      <c r="I1509" s="204">
        <v>64.238</v>
      </c>
      <c r="J1509" s="204">
        <v>60.72</v>
      </c>
      <c r="K1509" s="203" t="s">
        <v>522</v>
      </c>
    </row>
    <row r="1510" spans="1:11">
      <c r="A1510" s="203">
        <v>45</v>
      </c>
      <c r="B1510" s="203" t="s">
        <v>396</v>
      </c>
      <c r="C1510" s="203" t="s">
        <v>1643</v>
      </c>
      <c r="D1510" s="204">
        <v>59.541200000000003</v>
      </c>
      <c r="E1510" s="203" t="s">
        <v>521</v>
      </c>
      <c r="F1510" s="203" t="s">
        <v>1754</v>
      </c>
      <c r="G1510" s="203" t="s">
        <v>473</v>
      </c>
      <c r="H1510" s="204">
        <v>54.374000000000002</v>
      </c>
      <c r="I1510" s="204">
        <v>64.707999999999998</v>
      </c>
      <c r="J1510" s="204">
        <v>36.762999999999998</v>
      </c>
      <c r="K1510" s="203" t="s">
        <v>522</v>
      </c>
    </row>
    <row r="1511" spans="1:11">
      <c r="A1511" s="203">
        <v>45</v>
      </c>
      <c r="B1511" s="203" t="s">
        <v>397</v>
      </c>
      <c r="C1511" s="203" t="s">
        <v>1643</v>
      </c>
      <c r="D1511" s="204">
        <v>53.747500000000002</v>
      </c>
      <c r="E1511" s="203" t="s">
        <v>521</v>
      </c>
      <c r="F1511" s="203" t="s">
        <v>1754</v>
      </c>
      <c r="G1511" s="203" t="s">
        <v>473</v>
      </c>
      <c r="H1511" s="204">
        <v>47.981999999999999</v>
      </c>
      <c r="I1511" s="204">
        <v>59.512999999999998</v>
      </c>
      <c r="J1511" s="204">
        <v>51.030999999999999</v>
      </c>
      <c r="K1511" s="203" t="s">
        <v>522</v>
      </c>
    </row>
    <row r="1512" spans="1:11">
      <c r="A1512" s="203">
        <v>45</v>
      </c>
      <c r="B1512" s="203" t="s">
        <v>398</v>
      </c>
      <c r="C1512" s="203" t="s">
        <v>1643</v>
      </c>
      <c r="D1512" s="204">
        <v>61.368000000000002</v>
      </c>
      <c r="E1512" s="203" t="s">
        <v>521</v>
      </c>
      <c r="F1512" s="203" t="s">
        <v>1754</v>
      </c>
      <c r="G1512" s="203" t="s">
        <v>473</v>
      </c>
      <c r="H1512" s="204">
        <v>55.703000000000003</v>
      </c>
      <c r="I1512" s="204">
        <v>67.033000000000001</v>
      </c>
      <c r="J1512" s="204">
        <v>56.557000000000002</v>
      </c>
      <c r="K1512" s="203" t="s">
        <v>522</v>
      </c>
    </row>
    <row r="1513" spans="1:11">
      <c r="A1513" s="203">
        <v>45</v>
      </c>
      <c r="B1513" s="203" t="s">
        <v>399</v>
      </c>
      <c r="C1513" s="203" t="s">
        <v>1643</v>
      </c>
      <c r="D1513" s="204">
        <v>58.035899999999998</v>
      </c>
      <c r="E1513" s="203" t="s">
        <v>521</v>
      </c>
      <c r="F1513" s="203" t="s">
        <v>1754</v>
      </c>
      <c r="G1513" s="203" t="s">
        <v>473</v>
      </c>
      <c r="H1513" s="204">
        <v>52.845999999999997</v>
      </c>
      <c r="I1513" s="204">
        <v>63.225999999999999</v>
      </c>
      <c r="J1513" s="204">
        <v>53.64</v>
      </c>
      <c r="K1513" s="203" t="s">
        <v>522</v>
      </c>
    </row>
    <row r="1514" spans="1:11">
      <c r="A1514" s="203">
        <v>45</v>
      </c>
      <c r="B1514" s="203" t="s">
        <v>400</v>
      </c>
      <c r="C1514" s="203" t="s">
        <v>1643</v>
      </c>
      <c r="D1514" s="204">
        <v>65.479799999999997</v>
      </c>
      <c r="E1514" s="203" t="s">
        <v>521</v>
      </c>
      <c r="F1514" s="203" t="s">
        <v>1754</v>
      </c>
      <c r="G1514" s="203" t="s">
        <v>473</v>
      </c>
      <c r="H1514" s="204">
        <v>60.405999999999999</v>
      </c>
      <c r="I1514" s="204">
        <v>70.554000000000002</v>
      </c>
      <c r="J1514" s="204">
        <v>52.798000000000002</v>
      </c>
      <c r="K1514" s="203" t="s">
        <v>522</v>
      </c>
    </row>
    <row r="1515" spans="1:11">
      <c r="A1515" s="203">
        <v>45</v>
      </c>
      <c r="B1515" s="203" t="s">
        <v>401</v>
      </c>
      <c r="C1515" s="203" t="s">
        <v>1643</v>
      </c>
      <c r="D1515" s="204">
        <v>51.760399999999997</v>
      </c>
      <c r="E1515" s="203" t="s">
        <v>521</v>
      </c>
      <c r="F1515" s="203" t="s">
        <v>1754</v>
      </c>
      <c r="G1515" s="203" t="s">
        <v>473</v>
      </c>
      <c r="H1515" s="204">
        <v>46.332999999999998</v>
      </c>
      <c r="I1515" s="204">
        <v>57.188000000000002</v>
      </c>
      <c r="J1515" s="204">
        <v>42.637999999999998</v>
      </c>
      <c r="K1515" s="203" t="s">
        <v>522</v>
      </c>
    </row>
    <row r="1516" spans="1:11">
      <c r="A1516" s="203">
        <v>45</v>
      </c>
      <c r="B1516" s="203" t="s">
        <v>402</v>
      </c>
      <c r="C1516" s="203" t="s">
        <v>1643</v>
      </c>
      <c r="D1516" s="204">
        <v>54.987400000000001</v>
      </c>
      <c r="E1516" s="203" t="s">
        <v>521</v>
      </c>
      <c r="F1516" s="203" t="s">
        <v>1754</v>
      </c>
      <c r="G1516" s="203" t="s">
        <v>473</v>
      </c>
      <c r="H1516" s="204">
        <v>47.883000000000003</v>
      </c>
      <c r="I1516" s="204">
        <v>62.091999999999999</v>
      </c>
      <c r="J1516" s="204">
        <v>47.768000000000001</v>
      </c>
      <c r="K1516" s="203" t="s">
        <v>522</v>
      </c>
    </row>
    <row r="1517" spans="1:11">
      <c r="A1517" s="203">
        <v>45</v>
      </c>
      <c r="B1517" s="203" t="s">
        <v>403</v>
      </c>
      <c r="C1517" s="203" t="s">
        <v>1643</v>
      </c>
      <c r="D1517" s="204">
        <v>40.851500000000001</v>
      </c>
      <c r="E1517" s="203" t="s">
        <v>521</v>
      </c>
      <c r="F1517" s="203" t="s">
        <v>1754</v>
      </c>
      <c r="G1517" s="203" t="s">
        <v>473</v>
      </c>
      <c r="H1517" s="204">
        <v>35.683999999999997</v>
      </c>
      <c r="I1517" s="204">
        <v>46.018999999999998</v>
      </c>
      <c r="J1517" s="204">
        <v>41.197000000000003</v>
      </c>
      <c r="K1517" s="203" t="s">
        <v>522</v>
      </c>
    </row>
    <row r="1518" spans="1:11">
      <c r="A1518" s="203">
        <v>45</v>
      </c>
      <c r="B1518" s="203" t="s">
        <v>404</v>
      </c>
      <c r="C1518" s="203" t="s">
        <v>1643</v>
      </c>
      <c r="D1518" s="204">
        <v>61.276499999999999</v>
      </c>
      <c r="E1518" s="203" t="s">
        <v>521</v>
      </c>
      <c r="F1518" s="203" t="s">
        <v>1754</v>
      </c>
      <c r="G1518" s="203" t="s">
        <v>473</v>
      </c>
      <c r="H1518" s="204">
        <v>56.423999999999999</v>
      </c>
      <c r="I1518" s="204">
        <v>66.129000000000005</v>
      </c>
      <c r="J1518" s="204">
        <v>62.529000000000003</v>
      </c>
      <c r="K1518" s="203" t="s">
        <v>522</v>
      </c>
    </row>
    <row r="1519" spans="1:11">
      <c r="A1519" s="203">
        <v>45</v>
      </c>
      <c r="B1519" s="203" t="s">
        <v>405</v>
      </c>
      <c r="C1519" s="203" t="s">
        <v>1643</v>
      </c>
      <c r="D1519" s="204">
        <v>58.981999999999999</v>
      </c>
      <c r="E1519" s="203" t="s">
        <v>521</v>
      </c>
      <c r="F1519" s="203" t="s">
        <v>1754</v>
      </c>
      <c r="G1519" s="203" t="s">
        <v>473</v>
      </c>
      <c r="H1519" s="204">
        <v>58.014000000000003</v>
      </c>
      <c r="I1519" s="204">
        <v>59.95</v>
      </c>
      <c r="J1519" s="204">
        <v>56.290999999999997</v>
      </c>
      <c r="K1519" s="203" t="s">
        <v>522</v>
      </c>
    </row>
    <row r="1520" spans="1:11">
      <c r="A1520" s="203">
        <v>45</v>
      </c>
      <c r="B1520" s="203" t="s">
        <v>384</v>
      </c>
      <c r="C1520" s="203" t="s">
        <v>1644</v>
      </c>
      <c r="D1520" s="204">
        <v>44.404200000000003</v>
      </c>
      <c r="E1520" s="203" t="s">
        <v>521</v>
      </c>
      <c r="F1520" s="203" t="s">
        <v>1754</v>
      </c>
      <c r="G1520" s="203" t="s">
        <v>473</v>
      </c>
      <c r="H1520" s="204">
        <v>40.773000000000003</v>
      </c>
      <c r="I1520" s="204">
        <v>48.034999999999997</v>
      </c>
      <c r="J1520" s="204">
        <v>35.950000000000003</v>
      </c>
      <c r="K1520" s="203" t="s">
        <v>522</v>
      </c>
    </row>
    <row r="1521" spans="1:11">
      <c r="A1521" s="203">
        <v>45</v>
      </c>
      <c r="B1521" s="203" t="s">
        <v>385</v>
      </c>
      <c r="C1521" s="203" t="s">
        <v>1644</v>
      </c>
      <c r="D1521" s="204">
        <v>67.225200000000001</v>
      </c>
      <c r="E1521" s="203" t="s">
        <v>521</v>
      </c>
      <c r="F1521" s="203" t="s">
        <v>1754</v>
      </c>
      <c r="G1521" s="203" t="s">
        <v>473</v>
      </c>
      <c r="H1521" s="204">
        <v>59.463000000000001</v>
      </c>
      <c r="I1521" s="204">
        <v>74.988</v>
      </c>
      <c r="J1521" s="204">
        <v>57.365000000000002</v>
      </c>
      <c r="K1521" s="203" t="s">
        <v>522</v>
      </c>
    </row>
    <row r="1522" spans="1:11">
      <c r="A1522" s="203">
        <v>45</v>
      </c>
      <c r="B1522" s="203" t="s">
        <v>386</v>
      </c>
      <c r="C1522" s="203" t="s">
        <v>1644</v>
      </c>
      <c r="D1522" s="204">
        <v>24.4251</v>
      </c>
      <c r="E1522" s="203" t="s">
        <v>521</v>
      </c>
      <c r="F1522" s="203" t="s">
        <v>1754</v>
      </c>
      <c r="G1522" s="203" t="s">
        <v>473</v>
      </c>
      <c r="H1522" s="204">
        <v>16.431000000000001</v>
      </c>
      <c r="I1522" s="204">
        <v>32.418999999999997</v>
      </c>
      <c r="J1522" s="204">
        <v>30.579000000000001</v>
      </c>
      <c r="K1522" s="203" t="s">
        <v>522</v>
      </c>
    </row>
    <row r="1523" spans="1:11">
      <c r="A1523" s="203">
        <v>45</v>
      </c>
      <c r="B1523" s="203" t="s">
        <v>387</v>
      </c>
      <c r="C1523" s="203" t="s">
        <v>1644</v>
      </c>
      <c r="D1523" s="204">
        <v>55.767000000000003</v>
      </c>
      <c r="E1523" s="203" t="s">
        <v>521</v>
      </c>
      <c r="F1523" s="203" t="s">
        <v>1754</v>
      </c>
      <c r="G1523" s="203" t="s">
        <v>473</v>
      </c>
      <c r="H1523" s="204">
        <v>48.939</v>
      </c>
      <c r="I1523" s="204">
        <v>62.594999999999999</v>
      </c>
      <c r="J1523" s="204">
        <v>56.798999999999999</v>
      </c>
      <c r="K1523" s="203" t="s">
        <v>522</v>
      </c>
    </row>
    <row r="1524" spans="1:11">
      <c r="A1524" s="203">
        <v>45</v>
      </c>
      <c r="B1524" s="203" t="s">
        <v>388</v>
      </c>
      <c r="C1524" s="203" t="s">
        <v>1644</v>
      </c>
      <c r="D1524" s="204">
        <v>52.641399999999997</v>
      </c>
      <c r="E1524" s="203" t="s">
        <v>521</v>
      </c>
      <c r="F1524" s="203" t="s">
        <v>1754</v>
      </c>
      <c r="G1524" s="203" t="s">
        <v>473</v>
      </c>
      <c r="H1524" s="204">
        <v>45.439</v>
      </c>
      <c r="I1524" s="204">
        <v>59.844000000000001</v>
      </c>
      <c r="J1524" s="204">
        <v>45.137999999999998</v>
      </c>
      <c r="K1524" s="203" t="s">
        <v>522</v>
      </c>
    </row>
    <row r="1525" spans="1:11">
      <c r="A1525" s="203">
        <v>45</v>
      </c>
      <c r="B1525" s="203" t="s">
        <v>389</v>
      </c>
      <c r="C1525" s="203" t="s">
        <v>1644</v>
      </c>
      <c r="D1525" s="204">
        <v>49.198599999999999</v>
      </c>
      <c r="E1525" s="203" t="s">
        <v>521</v>
      </c>
      <c r="F1525" s="203" t="s">
        <v>1754</v>
      </c>
      <c r="G1525" s="203" t="s">
        <v>473</v>
      </c>
      <c r="H1525" s="204">
        <v>38.292000000000002</v>
      </c>
      <c r="I1525" s="204">
        <v>60.104999999999997</v>
      </c>
      <c r="J1525" s="204">
        <v>62.313000000000002</v>
      </c>
      <c r="K1525" s="203" t="s">
        <v>522</v>
      </c>
    </row>
    <row r="1526" spans="1:11">
      <c r="A1526" s="203">
        <v>45</v>
      </c>
      <c r="B1526" s="203" t="s">
        <v>390</v>
      </c>
      <c r="C1526" s="203" t="s">
        <v>1644</v>
      </c>
      <c r="D1526" s="204">
        <v>44.238100000000003</v>
      </c>
      <c r="E1526" s="203" t="s">
        <v>521</v>
      </c>
      <c r="F1526" s="203" t="s">
        <v>1754</v>
      </c>
      <c r="G1526" s="203" t="s">
        <v>473</v>
      </c>
      <c r="H1526" s="204">
        <v>35.302</v>
      </c>
      <c r="I1526" s="204">
        <v>53.173999999999999</v>
      </c>
      <c r="J1526" s="204">
        <v>48.204999999999998</v>
      </c>
      <c r="K1526" s="203" t="s">
        <v>522</v>
      </c>
    </row>
    <row r="1527" spans="1:11">
      <c r="A1527" s="203">
        <v>45</v>
      </c>
      <c r="B1527" s="203" t="s">
        <v>391</v>
      </c>
      <c r="C1527" s="203" t="s">
        <v>1644</v>
      </c>
      <c r="D1527" s="204">
        <v>58.258099999999999</v>
      </c>
      <c r="E1527" s="203" t="s">
        <v>521</v>
      </c>
      <c r="F1527" s="203" t="s">
        <v>1754</v>
      </c>
      <c r="G1527" s="203" t="s">
        <v>473</v>
      </c>
      <c r="H1527" s="204">
        <v>44.012</v>
      </c>
      <c r="I1527" s="204">
        <v>72.504000000000005</v>
      </c>
      <c r="J1527" s="204">
        <v>48.494</v>
      </c>
      <c r="K1527" s="203" t="s">
        <v>522</v>
      </c>
    </row>
    <row r="1528" spans="1:11">
      <c r="A1528" s="203">
        <v>45</v>
      </c>
      <c r="B1528" s="203" t="s">
        <v>392</v>
      </c>
      <c r="C1528" s="203" t="s">
        <v>1644</v>
      </c>
      <c r="D1528" s="204">
        <v>58.399900000000002</v>
      </c>
      <c r="E1528" s="203" t="s">
        <v>521</v>
      </c>
      <c r="F1528" s="203" t="s">
        <v>1754</v>
      </c>
      <c r="G1528" s="203" t="s">
        <v>473</v>
      </c>
      <c r="H1528" s="204">
        <v>48.728000000000002</v>
      </c>
      <c r="I1528" s="204">
        <v>68.072000000000003</v>
      </c>
      <c r="J1528" s="204">
        <v>63.100999999999999</v>
      </c>
      <c r="K1528" s="203" t="s">
        <v>522</v>
      </c>
    </row>
    <row r="1529" spans="1:11">
      <c r="A1529" s="203">
        <v>45</v>
      </c>
      <c r="B1529" s="203" t="s">
        <v>393</v>
      </c>
      <c r="C1529" s="203" t="s">
        <v>1644</v>
      </c>
      <c r="D1529" s="204">
        <v>67.7333</v>
      </c>
      <c r="E1529" s="203" t="s">
        <v>521</v>
      </c>
      <c r="F1529" s="203" t="s">
        <v>1754</v>
      </c>
      <c r="G1529" s="203" t="s">
        <v>473</v>
      </c>
      <c r="H1529" s="204">
        <v>63.874000000000002</v>
      </c>
      <c r="I1529" s="204">
        <v>71.591999999999999</v>
      </c>
      <c r="J1529" s="204">
        <v>62.372</v>
      </c>
      <c r="K1529" s="203" t="s">
        <v>522</v>
      </c>
    </row>
    <row r="1530" spans="1:11">
      <c r="A1530" s="203">
        <v>45</v>
      </c>
      <c r="B1530" s="203" t="s">
        <v>394</v>
      </c>
      <c r="C1530" s="203" t="s">
        <v>1644</v>
      </c>
      <c r="D1530" s="204">
        <v>59.726199999999999</v>
      </c>
      <c r="E1530" s="203" t="s">
        <v>521</v>
      </c>
      <c r="F1530" s="203" t="s">
        <v>1754</v>
      </c>
      <c r="G1530" s="203" t="s">
        <v>473</v>
      </c>
      <c r="H1530" s="204">
        <v>51.633000000000003</v>
      </c>
      <c r="I1530" s="204">
        <v>67.819999999999993</v>
      </c>
      <c r="J1530" s="204">
        <v>42.691000000000003</v>
      </c>
      <c r="K1530" s="203" t="s">
        <v>522</v>
      </c>
    </row>
    <row r="1531" spans="1:11">
      <c r="A1531" s="203">
        <v>45</v>
      </c>
      <c r="B1531" s="203" t="s">
        <v>395</v>
      </c>
      <c r="C1531" s="203" t="s">
        <v>1644</v>
      </c>
      <c r="D1531" s="204">
        <v>57.840899999999998</v>
      </c>
      <c r="E1531" s="203" t="s">
        <v>521</v>
      </c>
      <c r="F1531" s="203" t="s">
        <v>1754</v>
      </c>
      <c r="G1531" s="203" t="s">
        <v>473</v>
      </c>
      <c r="H1531" s="204">
        <v>54.448999999999998</v>
      </c>
      <c r="I1531" s="204">
        <v>61.232999999999997</v>
      </c>
      <c r="J1531" s="204">
        <v>52.682000000000002</v>
      </c>
      <c r="K1531" s="203" t="s">
        <v>522</v>
      </c>
    </row>
    <row r="1532" spans="1:11">
      <c r="A1532" s="203">
        <v>45</v>
      </c>
      <c r="B1532" s="203" t="s">
        <v>396</v>
      </c>
      <c r="C1532" s="203" t="s">
        <v>1644</v>
      </c>
      <c r="D1532" s="204">
        <v>43.221200000000003</v>
      </c>
      <c r="E1532" s="203" t="s">
        <v>521</v>
      </c>
      <c r="F1532" s="203" t="s">
        <v>1754</v>
      </c>
      <c r="G1532" s="203" t="s">
        <v>473</v>
      </c>
      <c r="H1532" s="204">
        <v>36.024000000000001</v>
      </c>
      <c r="I1532" s="204">
        <v>50.417999999999999</v>
      </c>
      <c r="J1532" s="204">
        <v>22.969000000000001</v>
      </c>
      <c r="K1532" s="203" t="s">
        <v>522</v>
      </c>
    </row>
    <row r="1533" spans="1:11">
      <c r="A1533" s="203">
        <v>45</v>
      </c>
      <c r="B1533" s="203" t="s">
        <v>397</v>
      </c>
      <c r="C1533" s="203" t="s">
        <v>1644</v>
      </c>
      <c r="D1533" s="204">
        <v>44.007100000000001</v>
      </c>
      <c r="E1533" s="203" t="s">
        <v>521</v>
      </c>
      <c r="F1533" s="203" t="s">
        <v>1754</v>
      </c>
      <c r="G1533" s="203" t="s">
        <v>473</v>
      </c>
      <c r="H1533" s="204">
        <v>35.817</v>
      </c>
      <c r="I1533" s="204">
        <v>52.197000000000003</v>
      </c>
      <c r="J1533" s="204">
        <v>35.689</v>
      </c>
      <c r="K1533" s="203" t="s">
        <v>522</v>
      </c>
    </row>
    <row r="1534" spans="1:11">
      <c r="A1534" s="203">
        <v>45</v>
      </c>
      <c r="B1534" s="203" t="s">
        <v>398</v>
      </c>
      <c r="C1534" s="203" t="s">
        <v>1644</v>
      </c>
      <c r="D1534" s="204">
        <v>46.552</v>
      </c>
      <c r="E1534" s="203" t="s">
        <v>521</v>
      </c>
      <c r="F1534" s="203" t="s">
        <v>1754</v>
      </c>
      <c r="G1534" s="203" t="s">
        <v>473</v>
      </c>
      <c r="H1534" s="204">
        <v>37.475999999999999</v>
      </c>
      <c r="I1534" s="204">
        <v>55.628</v>
      </c>
      <c r="J1534" s="204">
        <v>42.71</v>
      </c>
      <c r="K1534" s="203" t="s">
        <v>522</v>
      </c>
    </row>
    <row r="1535" spans="1:11">
      <c r="A1535" s="203">
        <v>45</v>
      </c>
      <c r="B1535" s="203" t="s">
        <v>399</v>
      </c>
      <c r="C1535" s="203" t="s">
        <v>1644</v>
      </c>
      <c r="D1535" s="204">
        <v>49.351900000000001</v>
      </c>
      <c r="E1535" s="203" t="s">
        <v>521</v>
      </c>
      <c r="F1535" s="203" t="s">
        <v>1754</v>
      </c>
      <c r="G1535" s="203" t="s">
        <v>473</v>
      </c>
      <c r="H1535" s="204">
        <v>41.197000000000003</v>
      </c>
      <c r="I1535" s="204">
        <v>57.506999999999998</v>
      </c>
      <c r="J1535" s="204">
        <v>32.744</v>
      </c>
      <c r="K1535" s="203" t="s">
        <v>522</v>
      </c>
    </row>
    <row r="1536" spans="1:11">
      <c r="A1536" s="203">
        <v>45</v>
      </c>
      <c r="B1536" s="203" t="s">
        <v>400</v>
      </c>
      <c r="C1536" s="203" t="s">
        <v>1644</v>
      </c>
      <c r="D1536" s="204">
        <v>48.283999999999999</v>
      </c>
      <c r="E1536" s="203" t="s">
        <v>521</v>
      </c>
      <c r="F1536" s="203" t="s">
        <v>1754</v>
      </c>
      <c r="G1536" s="203" t="s">
        <v>473</v>
      </c>
      <c r="H1536" s="204">
        <v>40.899000000000001</v>
      </c>
      <c r="I1536" s="204">
        <v>55.668999999999997</v>
      </c>
      <c r="J1536" s="204">
        <v>37.244999999999997</v>
      </c>
      <c r="K1536" s="203" t="s">
        <v>522</v>
      </c>
    </row>
    <row r="1537" spans="1:11">
      <c r="A1537" s="203">
        <v>45</v>
      </c>
      <c r="B1537" s="203" t="s">
        <v>401</v>
      </c>
      <c r="C1537" s="203" t="s">
        <v>1644</v>
      </c>
      <c r="D1537" s="204">
        <v>41.010300000000001</v>
      </c>
      <c r="E1537" s="203" t="s">
        <v>521</v>
      </c>
      <c r="F1537" s="203" t="s">
        <v>1754</v>
      </c>
      <c r="G1537" s="203" t="s">
        <v>473</v>
      </c>
      <c r="H1537" s="204">
        <v>33.691000000000003</v>
      </c>
      <c r="I1537" s="204">
        <v>48.33</v>
      </c>
      <c r="J1537" s="204">
        <v>30.391999999999999</v>
      </c>
      <c r="K1537" s="203" t="s">
        <v>522</v>
      </c>
    </row>
    <row r="1538" spans="1:11">
      <c r="A1538" s="203">
        <v>45</v>
      </c>
      <c r="B1538" s="203" t="s">
        <v>402</v>
      </c>
      <c r="C1538" s="203" t="s">
        <v>1644</v>
      </c>
      <c r="D1538" s="204">
        <v>42.343699999999998</v>
      </c>
      <c r="E1538" s="203" t="s">
        <v>521</v>
      </c>
      <c r="F1538" s="203" t="s">
        <v>1754</v>
      </c>
      <c r="G1538" s="203" t="s">
        <v>473</v>
      </c>
      <c r="H1538" s="204">
        <v>31.616</v>
      </c>
      <c r="I1538" s="204">
        <v>53.072000000000003</v>
      </c>
      <c r="J1538" s="204">
        <v>34.945</v>
      </c>
      <c r="K1538" s="203" t="s">
        <v>522</v>
      </c>
    </row>
    <row r="1539" spans="1:11">
      <c r="A1539" s="203">
        <v>45</v>
      </c>
      <c r="B1539" s="203" t="s">
        <v>403</v>
      </c>
      <c r="C1539" s="203" t="s">
        <v>1644</v>
      </c>
      <c r="D1539" s="204">
        <v>32.9861</v>
      </c>
      <c r="E1539" s="203" t="s">
        <v>521</v>
      </c>
      <c r="F1539" s="203" t="s">
        <v>1754</v>
      </c>
      <c r="G1539" s="203" t="s">
        <v>473</v>
      </c>
      <c r="H1539" s="204">
        <v>25.975000000000001</v>
      </c>
      <c r="I1539" s="204">
        <v>39.997999999999998</v>
      </c>
      <c r="J1539" s="204">
        <v>33.476999999999997</v>
      </c>
      <c r="K1539" s="203" t="s">
        <v>522</v>
      </c>
    </row>
    <row r="1540" spans="1:11">
      <c r="A1540" s="203">
        <v>45</v>
      </c>
      <c r="B1540" s="203" t="s">
        <v>404</v>
      </c>
      <c r="C1540" s="203" t="s">
        <v>1644</v>
      </c>
      <c r="D1540" s="204">
        <v>47.631399999999999</v>
      </c>
      <c r="E1540" s="203" t="s">
        <v>521</v>
      </c>
      <c r="F1540" s="203" t="s">
        <v>1754</v>
      </c>
      <c r="G1540" s="203" t="s">
        <v>473</v>
      </c>
      <c r="H1540" s="204">
        <v>40.024000000000001</v>
      </c>
      <c r="I1540" s="204">
        <v>55.238</v>
      </c>
      <c r="J1540" s="204">
        <v>52.526000000000003</v>
      </c>
      <c r="K1540" s="203" t="s">
        <v>522</v>
      </c>
    </row>
    <row r="1541" spans="1:11">
      <c r="A1541" s="203">
        <v>45</v>
      </c>
      <c r="B1541" s="203" t="s">
        <v>405</v>
      </c>
      <c r="C1541" s="203" t="s">
        <v>1644</v>
      </c>
      <c r="D1541" s="204">
        <v>51.4985</v>
      </c>
      <c r="E1541" s="203" t="s">
        <v>521</v>
      </c>
      <c r="F1541" s="203" t="s">
        <v>1754</v>
      </c>
      <c r="G1541" s="203" t="s">
        <v>473</v>
      </c>
      <c r="H1541" s="204">
        <v>50.043999999999997</v>
      </c>
      <c r="I1541" s="204">
        <v>52.953000000000003</v>
      </c>
      <c r="J1541" s="204">
        <v>45.281999999999996</v>
      </c>
      <c r="K1541" s="203" t="s">
        <v>522</v>
      </c>
    </row>
    <row r="1542" spans="1:11">
      <c r="A1542" s="203">
        <v>45</v>
      </c>
      <c r="B1542" s="203" t="s">
        <v>384</v>
      </c>
      <c r="C1542" s="203" t="s">
        <v>1645</v>
      </c>
      <c r="D1542" s="204">
        <v>49.9741</v>
      </c>
      <c r="E1542" s="203" t="s">
        <v>521</v>
      </c>
      <c r="F1542" s="203" t="s">
        <v>1754</v>
      </c>
      <c r="G1542" s="203" t="s">
        <v>473</v>
      </c>
      <c r="H1542" s="204">
        <v>47.966000000000001</v>
      </c>
      <c r="I1542" s="204">
        <v>51.981999999999999</v>
      </c>
      <c r="J1542" s="204">
        <v>44.631999999999998</v>
      </c>
      <c r="K1542" s="203" t="s">
        <v>522</v>
      </c>
    </row>
    <row r="1543" spans="1:11">
      <c r="A1543" s="203">
        <v>45</v>
      </c>
      <c r="B1543" s="203" t="s">
        <v>385</v>
      </c>
      <c r="C1543" s="203" t="s">
        <v>1645</v>
      </c>
      <c r="D1543" s="204">
        <v>67.883600000000001</v>
      </c>
      <c r="E1543" s="203" t="s">
        <v>521</v>
      </c>
      <c r="F1543" s="203" t="s">
        <v>1754</v>
      </c>
      <c r="G1543" s="203" t="s">
        <v>473</v>
      </c>
      <c r="H1543" s="204">
        <v>63.438000000000002</v>
      </c>
      <c r="I1543" s="204">
        <v>72.328999999999994</v>
      </c>
      <c r="J1543" s="204">
        <v>63.828000000000003</v>
      </c>
      <c r="K1543" s="203" t="s">
        <v>522</v>
      </c>
    </row>
    <row r="1544" spans="1:11">
      <c r="A1544" s="203">
        <v>45</v>
      </c>
      <c r="B1544" s="203" t="s">
        <v>386</v>
      </c>
      <c r="C1544" s="203" t="s">
        <v>1645</v>
      </c>
      <c r="D1544" s="204">
        <v>38.0458</v>
      </c>
      <c r="E1544" s="203" t="s">
        <v>521</v>
      </c>
      <c r="F1544" s="203" t="s">
        <v>1754</v>
      </c>
      <c r="G1544" s="203" t="s">
        <v>473</v>
      </c>
      <c r="H1544" s="204">
        <v>33.368000000000002</v>
      </c>
      <c r="I1544" s="204">
        <v>42.722999999999999</v>
      </c>
      <c r="J1544" s="204">
        <v>44.720999999999997</v>
      </c>
      <c r="K1544" s="203" t="s">
        <v>522</v>
      </c>
    </row>
    <row r="1545" spans="1:11">
      <c r="A1545" s="203">
        <v>45</v>
      </c>
      <c r="B1545" s="203" t="s">
        <v>387</v>
      </c>
      <c r="C1545" s="203" t="s">
        <v>1645</v>
      </c>
      <c r="D1545" s="204">
        <v>61.405500000000004</v>
      </c>
      <c r="E1545" s="203" t="s">
        <v>521</v>
      </c>
      <c r="F1545" s="203" t="s">
        <v>1754</v>
      </c>
      <c r="G1545" s="203" t="s">
        <v>473</v>
      </c>
      <c r="H1545" s="204">
        <v>57.621000000000002</v>
      </c>
      <c r="I1545" s="204">
        <v>65.19</v>
      </c>
      <c r="J1545" s="204">
        <v>59.927</v>
      </c>
      <c r="K1545" s="203" t="s">
        <v>522</v>
      </c>
    </row>
    <row r="1546" spans="1:11">
      <c r="A1546" s="203">
        <v>45</v>
      </c>
      <c r="B1546" s="203" t="s">
        <v>388</v>
      </c>
      <c r="C1546" s="203" t="s">
        <v>1645</v>
      </c>
      <c r="D1546" s="204">
        <v>56.523299999999999</v>
      </c>
      <c r="E1546" s="203" t="s">
        <v>521</v>
      </c>
      <c r="F1546" s="203" t="s">
        <v>1754</v>
      </c>
      <c r="G1546" s="203" t="s">
        <v>473</v>
      </c>
      <c r="H1546" s="204">
        <v>52.350999999999999</v>
      </c>
      <c r="I1546" s="204">
        <v>60.695999999999998</v>
      </c>
      <c r="J1546" s="204">
        <v>52.256999999999998</v>
      </c>
      <c r="K1546" s="203" t="s">
        <v>522</v>
      </c>
    </row>
    <row r="1547" spans="1:11">
      <c r="A1547" s="203">
        <v>45</v>
      </c>
      <c r="B1547" s="203" t="s">
        <v>389</v>
      </c>
      <c r="C1547" s="203" t="s">
        <v>1645</v>
      </c>
      <c r="D1547" s="204">
        <v>61.5794</v>
      </c>
      <c r="E1547" s="203" t="s">
        <v>521</v>
      </c>
      <c r="F1547" s="203" t="s">
        <v>1754</v>
      </c>
      <c r="G1547" s="203" t="s">
        <v>473</v>
      </c>
      <c r="H1547" s="204">
        <v>55.694000000000003</v>
      </c>
      <c r="I1547" s="204">
        <v>67.465000000000003</v>
      </c>
      <c r="J1547" s="204">
        <v>64.587999999999994</v>
      </c>
      <c r="K1547" s="203" t="s">
        <v>522</v>
      </c>
    </row>
    <row r="1548" spans="1:11">
      <c r="A1548" s="203">
        <v>45</v>
      </c>
      <c r="B1548" s="203" t="s">
        <v>390</v>
      </c>
      <c r="C1548" s="203" t="s">
        <v>1645</v>
      </c>
      <c r="D1548" s="204">
        <v>56.776499999999999</v>
      </c>
      <c r="E1548" s="203" t="s">
        <v>521</v>
      </c>
      <c r="F1548" s="203" t="s">
        <v>1754</v>
      </c>
      <c r="G1548" s="203" t="s">
        <v>473</v>
      </c>
      <c r="H1548" s="204">
        <v>51.987000000000002</v>
      </c>
      <c r="I1548" s="204">
        <v>61.566000000000003</v>
      </c>
      <c r="J1548" s="204">
        <v>56.287999999999997</v>
      </c>
      <c r="K1548" s="203" t="s">
        <v>522</v>
      </c>
    </row>
    <row r="1549" spans="1:11">
      <c r="A1549" s="203">
        <v>45</v>
      </c>
      <c r="B1549" s="203" t="s">
        <v>391</v>
      </c>
      <c r="C1549" s="203" t="s">
        <v>1645</v>
      </c>
      <c r="D1549" s="204">
        <v>55.455399999999997</v>
      </c>
      <c r="E1549" s="203" t="s">
        <v>521</v>
      </c>
      <c r="F1549" s="203" t="s">
        <v>1754</v>
      </c>
      <c r="G1549" s="203" t="s">
        <v>473</v>
      </c>
      <c r="H1549" s="204">
        <v>45.076000000000001</v>
      </c>
      <c r="I1549" s="204">
        <v>65.834000000000003</v>
      </c>
      <c r="J1549" s="204">
        <v>56.31</v>
      </c>
      <c r="K1549" s="203" t="s">
        <v>522</v>
      </c>
    </row>
    <row r="1550" spans="1:11">
      <c r="A1550" s="203">
        <v>45</v>
      </c>
      <c r="B1550" s="203" t="s">
        <v>392</v>
      </c>
      <c r="C1550" s="203" t="s">
        <v>1645</v>
      </c>
      <c r="D1550" s="204">
        <v>60.1753</v>
      </c>
      <c r="E1550" s="203" t="s">
        <v>521</v>
      </c>
      <c r="F1550" s="203" t="s">
        <v>1754</v>
      </c>
      <c r="G1550" s="203" t="s">
        <v>473</v>
      </c>
      <c r="H1550" s="204">
        <v>54.328000000000003</v>
      </c>
      <c r="I1550" s="204">
        <v>66.022999999999996</v>
      </c>
      <c r="J1550" s="204">
        <v>61.88</v>
      </c>
      <c r="K1550" s="203" t="s">
        <v>522</v>
      </c>
    </row>
    <row r="1551" spans="1:11">
      <c r="A1551" s="203">
        <v>45</v>
      </c>
      <c r="B1551" s="203" t="s">
        <v>393</v>
      </c>
      <c r="C1551" s="203" t="s">
        <v>1645</v>
      </c>
      <c r="D1551" s="204">
        <v>67.302599999999998</v>
      </c>
      <c r="E1551" s="203" t="s">
        <v>521</v>
      </c>
      <c r="F1551" s="203" t="s">
        <v>1754</v>
      </c>
      <c r="G1551" s="203" t="s">
        <v>473</v>
      </c>
      <c r="H1551" s="204">
        <v>65.141999999999996</v>
      </c>
      <c r="I1551" s="204">
        <v>69.463999999999999</v>
      </c>
      <c r="J1551" s="204">
        <v>67.114000000000004</v>
      </c>
      <c r="K1551" s="203" t="s">
        <v>522</v>
      </c>
    </row>
    <row r="1552" spans="1:11">
      <c r="A1552" s="203">
        <v>45</v>
      </c>
      <c r="B1552" s="203" t="s">
        <v>394</v>
      </c>
      <c r="C1552" s="203" t="s">
        <v>1645</v>
      </c>
      <c r="D1552" s="204">
        <v>61.729500000000002</v>
      </c>
      <c r="E1552" s="203" t="s">
        <v>521</v>
      </c>
      <c r="F1552" s="203" t="s">
        <v>1754</v>
      </c>
      <c r="G1552" s="203" t="s">
        <v>473</v>
      </c>
      <c r="H1552" s="204">
        <v>57.372</v>
      </c>
      <c r="I1552" s="204">
        <v>66.087000000000003</v>
      </c>
      <c r="J1552" s="204">
        <v>55.119</v>
      </c>
      <c r="K1552" s="203" t="s">
        <v>522</v>
      </c>
    </row>
    <row r="1553" spans="1:11">
      <c r="A1553" s="203">
        <v>45</v>
      </c>
      <c r="B1553" s="203" t="s">
        <v>395</v>
      </c>
      <c r="C1553" s="203" t="s">
        <v>1645</v>
      </c>
      <c r="D1553" s="204">
        <v>60.554200000000002</v>
      </c>
      <c r="E1553" s="203" t="s">
        <v>521</v>
      </c>
      <c r="F1553" s="203" t="s">
        <v>1754</v>
      </c>
      <c r="G1553" s="203" t="s">
        <v>473</v>
      </c>
      <c r="H1553" s="204">
        <v>58.643999999999998</v>
      </c>
      <c r="I1553" s="204">
        <v>62.465000000000003</v>
      </c>
      <c r="J1553" s="204">
        <v>58.27</v>
      </c>
      <c r="K1553" s="203" t="s">
        <v>522</v>
      </c>
    </row>
    <row r="1554" spans="1:11">
      <c r="A1554" s="203">
        <v>45</v>
      </c>
      <c r="B1554" s="203" t="s">
        <v>396</v>
      </c>
      <c r="C1554" s="203" t="s">
        <v>1645</v>
      </c>
      <c r="D1554" s="204">
        <v>54.477899999999998</v>
      </c>
      <c r="E1554" s="203" t="s">
        <v>521</v>
      </c>
      <c r="F1554" s="203" t="s">
        <v>1754</v>
      </c>
      <c r="G1554" s="203" t="s">
        <v>473</v>
      </c>
      <c r="H1554" s="204">
        <v>50.2</v>
      </c>
      <c r="I1554" s="204">
        <v>58.756</v>
      </c>
      <c r="J1554" s="204">
        <v>32.405999999999999</v>
      </c>
      <c r="K1554" s="203" t="s">
        <v>522</v>
      </c>
    </row>
    <row r="1555" spans="1:11">
      <c r="A1555" s="203">
        <v>45</v>
      </c>
      <c r="B1555" s="203" t="s">
        <v>397</v>
      </c>
      <c r="C1555" s="203" t="s">
        <v>1645</v>
      </c>
      <c r="D1555" s="204">
        <v>50.695399999999999</v>
      </c>
      <c r="E1555" s="203" t="s">
        <v>521</v>
      </c>
      <c r="F1555" s="203" t="s">
        <v>1754</v>
      </c>
      <c r="G1555" s="203" t="s">
        <v>473</v>
      </c>
      <c r="H1555" s="204">
        <v>45.985999999999997</v>
      </c>
      <c r="I1555" s="204">
        <v>55.404000000000003</v>
      </c>
      <c r="J1555" s="204">
        <v>45.95</v>
      </c>
      <c r="K1555" s="203" t="s">
        <v>522</v>
      </c>
    </row>
    <row r="1556" spans="1:11">
      <c r="A1556" s="203">
        <v>45</v>
      </c>
      <c r="B1556" s="203" t="s">
        <v>398</v>
      </c>
      <c r="C1556" s="203" t="s">
        <v>1645</v>
      </c>
      <c r="D1556" s="204">
        <v>57.140999999999998</v>
      </c>
      <c r="E1556" s="203" t="s">
        <v>521</v>
      </c>
      <c r="F1556" s="203" t="s">
        <v>1754</v>
      </c>
      <c r="G1556" s="203" t="s">
        <v>473</v>
      </c>
      <c r="H1556" s="204">
        <v>52.308999999999997</v>
      </c>
      <c r="I1556" s="204">
        <v>61.972999999999999</v>
      </c>
      <c r="J1556" s="204">
        <v>51.927</v>
      </c>
      <c r="K1556" s="203" t="s">
        <v>522</v>
      </c>
    </row>
    <row r="1557" spans="1:11">
      <c r="A1557" s="203">
        <v>45</v>
      </c>
      <c r="B1557" s="203" t="s">
        <v>399</v>
      </c>
      <c r="C1557" s="203" t="s">
        <v>1645</v>
      </c>
      <c r="D1557" s="204">
        <v>55.412799999999997</v>
      </c>
      <c r="E1557" s="203" t="s">
        <v>521</v>
      </c>
      <c r="F1557" s="203" t="s">
        <v>1754</v>
      </c>
      <c r="G1557" s="203" t="s">
        <v>473</v>
      </c>
      <c r="H1557" s="204">
        <v>51.011000000000003</v>
      </c>
      <c r="I1557" s="204">
        <v>59.814999999999998</v>
      </c>
      <c r="J1557" s="204">
        <v>47.262</v>
      </c>
      <c r="K1557" s="203" t="s">
        <v>522</v>
      </c>
    </row>
    <row r="1558" spans="1:11">
      <c r="A1558" s="203">
        <v>45</v>
      </c>
      <c r="B1558" s="203" t="s">
        <v>400</v>
      </c>
      <c r="C1558" s="203" t="s">
        <v>1645</v>
      </c>
      <c r="D1558" s="204">
        <v>59.654600000000002</v>
      </c>
      <c r="E1558" s="203" t="s">
        <v>521</v>
      </c>
      <c r="F1558" s="203" t="s">
        <v>1754</v>
      </c>
      <c r="G1558" s="203" t="s">
        <v>473</v>
      </c>
      <c r="H1558" s="204">
        <v>55.395000000000003</v>
      </c>
      <c r="I1558" s="204">
        <v>63.914000000000001</v>
      </c>
      <c r="J1558" s="204">
        <v>47.548999999999999</v>
      </c>
      <c r="K1558" s="203" t="s">
        <v>522</v>
      </c>
    </row>
    <row r="1559" spans="1:11">
      <c r="A1559" s="203">
        <v>45</v>
      </c>
      <c r="B1559" s="203" t="s">
        <v>401</v>
      </c>
      <c r="C1559" s="203" t="s">
        <v>1645</v>
      </c>
      <c r="D1559" s="204">
        <v>47.952199999999998</v>
      </c>
      <c r="E1559" s="203" t="s">
        <v>521</v>
      </c>
      <c r="F1559" s="203" t="s">
        <v>1754</v>
      </c>
      <c r="G1559" s="203" t="s">
        <v>473</v>
      </c>
      <c r="H1559" s="204">
        <v>43.576000000000001</v>
      </c>
      <c r="I1559" s="204">
        <v>52.328000000000003</v>
      </c>
      <c r="J1559" s="204">
        <v>38.618000000000002</v>
      </c>
      <c r="K1559" s="203" t="s">
        <v>522</v>
      </c>
    </row>
    <row r="1560" spans="1:11">
      <c r="A1560" s="203">
        <v>45</v>
      </c>
      <c r="B1560" s="203" t="s">
        <v>402</v>
      </c>
      <c r="C1560" s="203" t="s">
        <v>1645</v>
      </c>
      <c r="D1560" s="204">
        <v>51.159399999999998</v>
      </c>
      <c r="E1560" s="203" t="s">
        <v>521</v>
      </c>
      <c r="F1560" s="203" t="s">
        <v>1754</v>
      </c>
      <c r="G1560" s="203" t="s">
        <v>473</v>
      </c>
      <c r="H1560" s="204">
        <v>45.16</v>
      </c>
      <c r="I1560" s="204">
        <v>57.158000000000001</v>
      </c>
      <c r="J1560" s="204">
        <v>43.762</v>
      </c>
      <c r="K1560" s="203" t="s">
        <v>522</v>
      </c>
    </row>
    <row r="1561" spans="1:11">
      <c r="A1561" s="203">
        <v>45</v>
      </c>
      <c r="B1561" s="203" t="s">
        <v>403</v>
      </c>
      <c r="C1561" s="203" t="s">
        <v>1645</v>
      </c>
      <c r="D1561" s="204">
        <v>37.997</v>
      </c>
      <c r="E1561" s="203" t="s">
        <v>521</v>
      </c>
      <c r="F1561" s="203" t="s">
        <v>1754</v>
      </c>
      <c r="G1561" s="203" t="s">
        <v>473</v>
      </c>
      <c r="H1561" s="204">
        <v>33.847999999999999</v>
      </c>
      <c r="I1561" s="204">
        <v>42.146000000000001</v>
      </c>
      <c r="J1561" s="204">
        <v>38.875999999999998</v>
      </c>
      <c r="K1561" s="203" t="s">
        <v>522</v>
      </c>
    </row>
    <row r="1562" spans="1:11">
      <c r="A1562" s="203">
        <v>45</v>
      </c>
      <c r="B1562" s="203" t="s">
        <v>404</v>
      </c>
      <c r="C1562" s="203" t="s">
        <v>1645</v>
      </c>
      <c r="D1562" s="204">
        <v>57.386000000000003</v>
      </c>
      <c r="E1562" s="203" t="s">
        <v>521</v>
      </c>
      <c r="F1562" s="203" t="s">
        <v>1754</v>
      </c>
      <c r="G1562" s="203" t="s">
        <v>473</v>
      </c>
      <c r="H1562" s="204">
        <v>53.23</v>
      </c>
      <c r="I1562" s="204">
        <v>61.542000000000002</v>
      </c>
      <c r="J1562" s="204">
        <v>59.17</v>
      </c>
      <c r="K1562" s="203" t="s">
        <v>522</v>
      </c>
    </row>
    <row r="1563" spans="1:11">
      <c r="A1563" s="203">
        <v>45</v>
      </c>
      <c r="B1563" s="203" t="s">
        <v>405</v>
      </c>
      <c r="C1563" s="203" t="s">
        <v>1645</v>
      </c>
      <c r="D1563" s="204">
        <v>56.620100000000001</v>
      </c>
      <c r="E1563" s="203" t="s">
        <v>521</v>
      </c>
      <c r="F1563" s="203" t="s">
        <v>1754</v>
      </c>
      <c r="G1563" s="203" t="s">
        <v>473</v>
      </c>
      <c r="H1563" s="204">
        <v>55.811999999999998</v>
      </c>
      <c r="I1563" s="204">
        <v>57.427999999999997</v>
      </c>
      <c r="J1563" s="204">
        <v>52.893000000000001</v>
      </c>
      <c r="K1563" s="203" t="s">
        <v>522</v>
      </c>
    </row>
    <row r="1564" spans="1:11">
      <c r="A1564" s="203">
        <v>46</v>
      </c>
      <c r="B1564" s="203" t="s">
        <v>384</v>
      </c>
      <c r="C1564" s="203" t="s">
        <v>1533</v>
      </c>
      <c r="D1564" s="204">
        <v>20.933900000000001</v>
      </c>
      <c r="E1564" s="203" t="s">
        <v>464</v>
      </c>
      <c r="F1564" s="203" t="s">
        <v>1754</v>
      </c>
      <c r="G1564" s="203" t="s">
        <v>523</v>
      </c>
      <c r="H1564" s="204">
        <v>19.783999999999999</v>
      </c>
      <c r="I1564" s="204">
        <v>22.084</v>
      </c>
      <c r="J1564" s="204" t="s">
        <v>1497</v>
      </c>
      <c r="K1564" s="203" t="s">
        <v>1497</v>
      </c>
    </row>
    <row r="1565" spans="1:11">
      <c r="A1565" s="203">
        <v>46</v>
      </c>
      <c r="B1565" s="203" t="s">
        <v>385</v>
      </c>
      <c r="C1565" s="203" t="s">
        <v>1533</v>
      </c>
      <c r="D1565" s="204">
        <v>25.358599999999999</v>
      </c>
      <c r="E1565" s="203" t="s">
        <v>464</v>
      </c>
      <c r="F1565" s="203" t="s">
        <v>1754</v>
      </c>
      <c r="G1565" s="203" t="s">
        <v>523</v>
      </c>
      <c r="H1565" s="204">
        <v>22.273</v>
      </c>
      <c r="I1565" s="204">
        <v>28.445</v>
      </c>
      <c r="J1565" s="204" t="s">
        <v>1497</v>
      </c>
      <c r="K1565" s="203" t="s">
        <v>1497</v>
      </c>
    </row>
    <row r="1566" spans="1:11">
      <c r="A1566" s="203">
        <v>46</v>
      </c>
      <c r="B1566" s="203" t="s">
        <v>386</v>
      </c>
      <c r="C1566" s="203" t="s">
        <v>1533</v>
      </c>
      <c r="D1566" s="204">
        <v>22.386299999999999</v>
      </c>
      <c r="E1566" s="203" t="s">
        <v>464</v>
      </c>
      <c r="F1566" s="203" t="s">
        <v>1754</v>
      </c>
      <c r="G1566" s="203" t="s">
        <v>523</v>
      </c>
      <c r="H1566" s="204">
        <v>19.288</v>
      </c>
      <c r="I1566" s="204">
        <v>25.484999999999999</v>
      </c>
      <c r="J1566" s="204" t="s">
        <v>1497</v>
      </c>
      <c r="K1566" s="203" t="s">
        <v>1497</v>
      </c>
    </row>
    <row r="1567" spans="1:11">
      <c r="A1567" s="203">
        <v>46</v>
      </c>
      <c r="B1567" s="203" t="s">
        <v>387</v>
      </c>
      <c r="C1567" s="203" t="s">
        <v>1533</v>
      </c>
      <c r="D1567" s="204">
        <v>19.710999999999999</v>
      </c>
      <c r="E1567" s="203" t="s">
        <v>464</v>
      </c>
      <c r="F1567" s="203" t="s">
        <v>1754</v>
      </c>
      <c r="G1567" s="203" t="s">
        <v>523</v>
      </c>
      <c r="H1567" s="204">
        <v>16.96</v>
      </c>
      <c r="I1567" s="204">
        <v>22.462</v>
      </c>
      <c r="J1567" s="204" t="s">
        <v>1497</v>
      </c>
      <c r="K1567" s="203" t="s">
        <v>1497</v>
      </c>
    </row>
    <row r="1568" spans="1:11">
      <c r="A1568" s="203">
        <v>46</v>
      </c>
      <c r="B1568" s="203" t="s">
        <v>388</v>
      </c>
      <c r="C1568" s="203" t="s">
        <v>1533</v>
      </c>
      <c r="D1568" s="204">
        <v>26.9832</v>
      </c>
      <c r="E1568" s="203" t="s">
        <v>464</v>
      </c>
      <c r="F1568" s="203" t="s">
        <v>1754</v>
      </c>
      <c r="G1568" s="203" t="s">
        <v>523</v>
      </c>
      <c r="H1568" s="204">
        <v>24.312000000000001</v>
      </c>
      <c r="I1568" s="204">
        <v>29.654</v>
      </c>
      <c r="J1568" s="204" t="s">
        <v>1497</v>
      </c>
      <c r="K1568" s="203" t="s">
        <v>1497</v>
      </c>
    </row>
    <row r="1569" spans="1:11">
      <c r="A1569" s="203">
        <v>46</v>
      </c>
      <c r="B1569" s="203" t="s">
        <v>389</v>
      </c>
      <c r="C1569" s="203" t="s">
        <v>1533</v>
      </c>
      <c r="D1569" s="204">
        <v>26.7119</v>
      </c>
      <c r="E1569" s="203" t="s">
        <v>464</v>
      </c>
      <c r="F1569" s="203" t="s">
        <v>1754</v>
      </c>
      <c r="G1569" s="203" t="s">
        <v>523</v>
      </c>
      <c r="H1569" s="204">
        <v>22.427</v>
      </c>
      <c r="I1569" s="204">
        <v>30.997</v>
      </c>
      <c r="J1569" s="204" t="s">
        <v>1497</v>
      </c>
      <c r="K1569" s="203" t="s">
        <v>1497</v>
      </c>
    </row>
    <row r="1570" spans="1:11">
      <c r="A1570" s="203">
        <v>46</v>
      </c>
      <c r="B1570" s="203" t="s">
        <v>390</v>
      </c>
      <c r="C1570" s="203" t="s">
        <v>1533</v>
      </c>
      <c r="D1570" s="204">
        <v>27.5167</v>
      </c>
      <c r="E1570" s="203" t="s">
        <v>464</v>
      </c>
      <c r="F1570" s="203" t="s">
        <v>1754</v>
      </c>
      <c r="G1570" s="203" t="s">
        <v>523</v>
      </c>
      <c r="H1570" s="204">
        <v>24.094999999999999</v>
      </c>
      <c r="I1570" s="204">
        <v>30.939</v>
      </c>
      <c r="J1570" s="204" t="s">
        <v>1497</v>
      </c>
      <c r="K1570" s="203" t="s">
        <v>1497</v>
      </c>
    </row>
    <row r="1571" spans="1:11">
      <c r="A1571" s="203">
        <v>46</v>
      </c>
      <c r="B1571" s="203" t="s">
        <v>391</v>
      </c>
      <c r="C1571" s="203" t="s">
        <v>1533</v>
      </c>
      <c r="D1571" s="204">
        <v>21.784300000000002</v>
      </c>
      <c r="E1571" s="203" t="s">
        <v>464</v>
      </c>
      <c r="F1571" s="203" t="s">
        <v>1754</v>
      </c>
      <c r="G1571" s="203" t="s">
        <v>523</v>
      </c>
      <c r="H1571" s="204">
        <v>15.894</v>
      </c>
      <c r="I1571" s="204">
        <v>27.673999999999999</v>
      </c>
      <c r="J1571" s="204" t="s">
        <v>1497</v>
      </c>
      <c r="K1571" s="203" t="s">
        <v>1497</v>
      </c>
    </row>
    <row r="1572" spans="1:11">
      <c r="A1572" s="203">
        <v>46</v>
      </c>
      <c r="B1572" s="203" t="s">
        <v>392</v>
      </c>
      <c r="C1572" s="203" t="s">
        <v>1533</v>
      </c>
      <c r="D1572" s="204">
        <v>17.6037</v>
      </c>
      <c r="E1572" s="203" t="s">
        <v>464</v>
      </c>
      <c r="F1572" s="203" t="s">
        <v>1754</v>
      </c>
      <c r="G1572" s="203" t="s">
        <v>523</v>
      </c>
      <c r="H1572" s="204">
        <v>13.882999999999999</v>
      </c>
      <c r="I1572" s="204">
        <v>21.324000000000002</v>
      </c>
      <c r="J1572" s="204" t="s">
        <v>1497</v>
      </c>
      <c r="K1572" s="203" t="s">
        <v>1497</v>
      </c>
    </row>
    <row r="1573" spans="1:11">
      <c r="A1573" s="203">
        <v>46</v>
      </c>
      <c r="B1573" s="203" t="s">
        <v>393</v>
      </c>
      <c r="C1573" s="203" t="s">
        <v>1533</v>
      </c>
      <c r="D1573" s="204">
        <v>22.134499999999999</v>
      </c>
      <c r="E1573" s="203" t="s">
        <v>464</v>
      </c>
      <c r="F1573" s="203" t="s">
        <v>1754</v>
      </c>
      <c r="G1573" s="203" t="s">
        <v>523</v>
      </c>
      <c r="H1573" s="204">
        <v>20.634</v>
      </c>
      <c r="I1573" s="204">
        <v>23.635000000000002</v>
      </c>
      <c r="J1573" s="204" t="s">
        <v>1497</v>
      </c>
      <c r="K1573" s="203" t="s">
        <v>1497</v>
      </c>
    </row>
    <row r="1574" spans="1:11">
      <c r="A1574" s="203">
        <v>46</v>
      </c>
      <c r="B1574" s="203" t="s">
        <v>394</v>
      </c>
      <c r="C1574" s="203" t="s">
        <v>1533</v>
      </c>
      <c r="D1574" s="204">
        <v>22.936499999999999</v>
      </c>
      <c r="E1574" s="203" t="s">
        <v>464</v>
      </c>
      <c r="F1574" s="203" t="s">
        <v>1754</v>
      </c>
      <c r="G1574" s="203" t="s">
        <v>523</v>
      </c>
      <c r="H1574" s="204">
        <v>20.234000000000002</v>
      </c>
      <c r="I1574" s="204">
        <v>25.638999999999999</v>
      </c>
      <c r="J1574" s="204" t="s">
        <v>1497</v>
      </c>
      <c r="K1574" s="203" t="s">
        <v>1497</v>
      </c>
    </row>
    <row r="1575" spans="1:11">
      <c r="A1575" s="203">
        <v>46</v>
      </c>
      <c r="B1575" s="203" t="s">
        <v>395</v>
      </c>
      <c r="C1575" s="203" t="s">
        <v>1533</v>
      </c>
      <c r="D1575" s="204">
        <v>23.409800000000001</v>
      </c>
      <c r="E1575" s="203" t="s">
        <v>464</v>
      </c>
      <c r="F1575" s="203" t="s">
        <v>1754</v>
      </c>
      <c r="G1575" s="203" t="s">
        <v>523</v>
      </c>
      <c r="H1575" s="204">
        <v>22.21</v>
      </c>
      <c r="I1575" s="204">
        <v>24.61</v>
      </c>
      <c r="J1575" s="204" t="s">
        <v>1497</v>
      </c>
      <c r="K1575" s="203" t="s">
        <v>1497</v>
      </c>
    </row>
    <row r="1576" spans="1:11">
      <c r="A1576" s="203">
        <v>46</v>
      </c>
      <c r="B1576" s="203" t="s">
        <v>396</v>
      </c>
      <c r="C1576" s="203" t="s">
        <v>1533</v>
      </c>
      <c r="D1576" s="204">
        <v>23.109300000000001</v>
      </c>
      <c r="E1576" s="203" t="s">
        <v>464</v>
      </c>
      <c r="F1576" s="203" t="s">
        <v>1754</v>
      </c>
      <c r="G1576" s="203" t="s">
        <v>523</v>
      </c>
      <c r="H1576" s="204">
        <v>20.55</v>
      </c>
      <c r="I1576" s="204">
        <v>25.669</v>
      </c>
      <c r="J1576" s="204" t="s">
        <v>1497</v>
      </c>
      <c r="K1576" s="203" t="s">
        <v>1497</v>
      </c>
    </row>
    <row r="1577" spans="1:11">
      <c r="A1577" s="203">
        <v>46</v>
      </c>
      <c r="B1577" s="203" t="s">
        <v>397</v>
      </c>
      <c r="C1577" s="203" t="s">
        <v>1533</v>
      </c>
      <c r="D1577" s="204">
        <v>24.0153</v>
      </c>
      <c r="E1577" s="203" t="s">
        <v>464</v>
      </c>
      <c r="F1577" s="203" t="s">
        <v>1754</v>
      </c>
      <c r="G1577" s="203" t="s">
        <v>523</v>
      </c>
      <c r="H1577" s="204">
        <v>21.152999999999999</v>
      </c>
      <c r="I1577" s="204">
        <v>26.878</v>
      </c>
      <c r="J1577" s="204" t="s">
        <v>1497</v>
      </c>
      <c r="K1577" s="203" t="s">
        <v>1497</v>
      </c>
    </row>
    <row r="1578" spans="1:11">
      <c r="A1578" s="203">
        <v>46</v>
      </c>
      <c r="B1578" s="203" t="s">
        <v>398</v>
      </c>
      <c r="C1578" s="203" t="s">
        <v>1533</v>
      </c>
      <c r="D1578" s="204">
        <v>22.357399999999998</v>
      </c>
      <c r="E1578" s="203" t="s">
        <v>464</v>
      </c>
      <c r="F1578" s="203" t="s">
        <v>1754</v>
      </c>
      <c r="G1578" s="203" t="s">
        <v>523</v>
      </c>
      <c r="H1578" s="204">
        <v>18.225000000000001</v>
      </c>
      <c r="I1578" s="204">
        <v>26.489000000000001</v>
      </c>
      <c r="J1578" s="204" t="s">
        <v>1497</v>
      </c>
      <c r="K1578" s="203" t="s">
        <v>1497</v>
      </c>
    </row>
    <row r="1579" spans="1:11">
      <c r="A1579" s="203">
        <v>46</v>
      </c>
      <c r="B1579" s="203" t="s">
        <v>399</v>
      </c>
      <c r="C1579" s="203" t="s">
        <v>1533</v>
      </c>
      <c r="D1579" s="204">
        <v>21.7818</v>
      </c>
      <c r="E1579" s="203" t="s">
        <v>464</v>
      </c>
      <c r="F1579" s="203" t="s">
        <v>1754</v>
      </c>
      <c r="G1579" s="203" t="s">
        <v>523</v>
      </c>
      <c r="H1579" s="204">
        <v>19.367999999999999</v>
      </c>
      <c r="I1579" s="204">
        <v>24.195</v>
      </c>
      <c r="J1579" s="204" t="s">
        <v>1497</v>
      </c>
      <c r="K1579" s="203" t="s">
        <v>1497</v>
      </c>
    </row>
    <row r="1580" spans="1:11">
      <c r="A1580" s="203">
        <v>46</v>
      </c>
      <c r="B1580" s="203" t="s">
        <v>400</v>
      </c>
      <c r="C1580" s="203" t="s">
        <v>1533</v>
      </c>
      <c r="D1580" s="204">
        <v>22.889199999999999</v>
      </c>
      <c r="E1580" s="203" t="s">
        <v>464</v>
      </c>
      <c r="F1580" s="203" t="s">
        <v>1754</v>
      </c>
      <c r="G1580" s="203" t="s">
        <v>523</v>
      </c>
      <c r="H1580" s="204">
        <v>20.265999999999998</v>
      </c>
      <c r="I1580" s="204">
        <v>25.513000000000002</v>
      </c>
      <c r="J1580" s="204" t="s">
        <v>1497</v>
      </c>
      <c r="K1580" s="203" t="s">
        <v>1497</v>
      </c>
    </row>
    <row r="1581" spans="1:11">
      <c r="A1581" s="203">
        <v>46</v>
      </c>
      <c r="B1581" s="203" t="s">
        <v>401</v>
      </c>
      <c r="C1581" s="203" t="s">
        <v>1533</v>
      </c>
      <c r="D1581" s="204">
        <v>23.171399999999998</v>
      </c>
      <c r="E1581" s="203" t="s">
        <v>464</v>
      </c>
      <c r="F1581" s="203" t="s">
        <v>1754</v>
      </c>
      <c r="G1581" s="203" t="s">
        <v>523</v>
      </c>
      <c r="H1581" s="204">
        <v>20.64</v>
      </c>
      <c r="I1581" s="204">
        <v>25.702999999999999</v>
      </c>
      <c r="J1581" s="204" t="s">
        <v>1497</v>
      </c>
      <c r="K1581" s="203" t="s">
        <v>1497</v>
      </c>
    </row>
    <row r="1582" spans="1:11">
      <c r="A1582" s="203">
        <v>46</v>
      </c>
      <c r="B1582" s="203" t="s">
        <v>402</v>
      </c>
      <c r="C1582" s="203" t="s">
        <v>1533</v>
      </c>
      <c r="D1582" s="204">
        <v>22.640699999999999</v>
      </c>
      <c r="E1582" s="203" t="s">
        <v>464</v>
      </c>
      <c r="F1582" s="203" t="s">
        <v>1754</v>
      </c>
      <c r="G1582" s="203" t="s">
        <v>523</v>
      </c>
      <c r="H1582" s="204">
        <v>19.21</v>
      </c>
      <c r="I1582" s="204">
        <v>26.071000000000002</v>
      </c>
      <c r="J1582" s="204" t="s">
        <v>1497</v>
      </c>
      <c r="K1582" s="203" t="s">
        <v>1497</v>
      </c>
    </row>
    <row r="1583" spans="1:11">
      <c r="A1583" s="203">
        <v>46</v>
      </c>
      <c r="B1583" s="203" t="s">
        <v>403</v>
      </c>
      <c r="C1583" s="203" t="s">
        <v>1533</v>
      </c>
      <c r="D1583" s="204">
        <v>30.471800000000002</v>
      </c>
      <c r="E1583" s="203" t="s">
        <v>464</v>
      </c>
      <c r="F1583" s="203" t="s">
        <v>1754</v>
      </c>
      <c r="G1583" s="203" t="s">
        <v>523</v>
      </c>
      <c r="H1583" s="204">
        <v>27.561</v>
      </c>
      <c r="I1583" s="204">
        <v>33.383000000000003</v>
      </c>
      <c r="J1583" s="204" t="s">
        <v>1497</v>
      </c>
      <c r="K1583" s="203" t="s">
        <v>1497</v>
      </c>
    </row>
    <row r="1584" spans="1:11">
      <c r="A1584" s="203">
        <v>46</v>
      </c>
      <c r="B1584" s="203" t="s">
        <v>404</v>
      </c>
      <c r="C1584" s="203" t="s">
        <v>1533</v>
      </c>
      <c r="D1584" s="204">
        <v>22.888500000000001</v>
      </c>
      <c r="E1584" s="203" t="s">
        <v>464</v>
      </c>
      <c r="F1584" s="203" t="s">
        <v>1754</v>
      </c>
      <c r="G1584" s="203" t="s">
        <v>523</v>
      </c>
      <c r="H1584" s="204">
        <v>19.71</v>
      </c>
      <c r="I1584" s="204">
        <v>26.067</v>
      </c>
      <c r="J1584" s="204" t="s">
        <v>1497</v>
      </c>
      <c r="K1584" s="203" t="s">
        <v>1497</v>
      </c>
    </row>
    <row r="1585" spans="1:11">
      <c r="A1585" s="203">
        <v>46</v>
      </c>
      <c r="B1585" s="203" t="s">
        <v>405</v>
      </c>
      <c r="C1585" s="203" t="s">
        <v>1533</v>
      </c>
      <c r="D1585" s="204">
        <v>22.987400000000001</v>
      </c>
      <c r="E1585" s="203" t="s">
        <v>464</v>
      </c>
      <c r="F1585" s="203" t="s">
        <v>1754</v>
      </c>
      <c r="G1585" s="203" t="s">
        <v>523</v>
      </c>
      <c r="H1585" s="204">
        <v>22.478000000000002</v>
      </c>
      <c r="I1585" s="204">
        <v>23.497</v>
      </c>
      <c r="J1585" s="204" t="s">
        <v>1497</v>
      </c>
      <c r="K1585" s="203" t="s">
        <v>1497</v>
      </c>
    </row>
    <row r="1586" spans="1:11">
      <c r="A1586" s="203">
        <v>47</v>
      </c>
      <c r="B1586" s="203" t="s">
        <v>384</v>
      </c>
      <c r="C1586" s="203" t="s">
        <v>1503</v>
      </c>
      <c r="D1586" s="204">
        <v>237.75</v>
      </c>
      <c r="E1586" s="203" t="s">
        <v>524</v>
      </c>
      <c r="F1586" s="203" t="s">
        <v>467</v>
      </c>
      <c r="G1586" s="203" t="s">
        <v>525</v>
      </c>
      <c r="H1586" s="204" t="s">
        <v>1497</v>
      </c>
      <c r="I1586" s="204" t="s">
        <v>1497</v>
      </c>
      <c r="J1586" s="204" t="s">
        <v>1497</v>
      </c>
      <c r="K1586" s="203" t="s">
        <v>1497</v>
      </c>
    </row>
    <row r="1587" spans="1:11">
      <c r="A1587" s="203">
        <v>47</v>
      </c>
      <c r="B1587" s="203" t="s">
        <v>385</v>
      </c>
      <c r="C1587" s="203" t="s">
        <v>1503</v>
      </c>
      <c r="D1587" s="204">
        <v>168.29</v>
      </c>
      <c r="E1587" s="203" t="s">
        <v>524</v>
      </c>
      <c r="F1587" s="203" t="s">
        <v>467</v>
      </c>
      <c r="G1587" s="203" t="s">
        <v>525</v>
      </c>
      <c r="H1587" s="204" t="s">
        <v>1497</v>
      </c>
      <c r="I1587" s="204" t="s">
        <v>1497</v>
      </c>
      <c r="J1587" s="204" t="s">
        <v>1497</v>
      </c>
      <c r="K1587" s="203" t="s">
        <v>1497</v>
      </c>
    </row>
    <row r="1588" spans="1:11">
      <c r="A1588" s="203">
        <v>47</v>
      </c>
      <c r="B1588" s="203" t="s">
        <v>386</v>
      </c>
      <c r="C1588" s="203" t="s">
        <v>1503</v>
      </c>
      <c r="D1588" s="204">
        <v>145.99</v>
      </c>
      <c r="E1588" s="203" t="s">
        <v>524</v>
      </c>
      <c r="F1588" s="203" t="s">
        <v>467</v>
      </c>
      <c r="G1588" s="203" t="s">
        <v>525</v>
      </c>
      <c r="H1588" s="204" t="s">
        <v>1497</v>
      </c>
      <c r="I1588" s="204" t="s">
        <v>1497</v>
      </c>
      <c r="J1588" s="204" t="s">
        <v>1497</v>
      </c>
      <c r="K1588" s="203" t="s">
        <v>1497</v>
      </c>
    </row>
    <row r="1589" spans="1:11">
      <c r="A1589" s="203">
        <v>47</v>
      </c>
      <c r="B1589" s="203" t="s">
        <v>387</v>
      </c>
      <c r="C1589" s="203" t="s">
        <v>1503</v>
      </c>
      <c r="D1589" s="204">
        <v>158.6</v>
      </c>
      <c r="E1589" s="203" t="s">
        <v>524</v>
      </c>
      <c r="F1589" s="203" t="s">
        <v>467</v>
      </c>
      <c r="G1589" s="203" t="s">
        <v>525</v>
      </c>
      <c r="H1589" s="204" t="s">
        <v>1497</v>
      </c>
      <c r="I1589" s="204" t="s">
        <v>1497</v>
      </c>
      <c r="J1589" s="204" t="s">
        <v>1497</v>
      </c>
      <c r="K1589" s="203" t="s">
        <v>1497</v>
      </c>
    </row>
    <row r="1590" spans="1:11">
      <c r="A1590" s="203">
        <v>47</v>
      </c>
      <c r="B1590" s="203" t="s">
        <v>388</v>
      </c>
      <c r="C1590" s="203" t="s">
        <v>1503</v>
      </c>
      <c r="D1590" s="204">
        <v>188.7</v>
      </c>
      <c r="E1590" s="203" t="s">
        <v>524</v>
      </c>
      <c r="F1590" s="203" t="s">
        <v>467</v>
      </c>
      <c r="G1590" s="203" t="s">
        <v>525</v>
      </c>
      <c r="H1590" s="204" t="s">
        <v>1497</v>
      </c>
      <c r="I1590" s="204" t="s">
        <v>1497</v>
      </c>
      <c r="J1590" s="204" t="s">
        <v>1497</v>
      </c>
      <c r="K1590" s="203" t="s">
        <v>1497</v>
      </c>
    </row>
    <row r="1591" spans="1:11">
      <c r="A1591" s="203">
        <v>47</v>
      </c>
      <c r="B1591" s="203" t="s">
        <v>389</v>
      </c>
      <c r="C1591" s="203" t="s">
        <v>1503</v>
      </c>
      <c r="D1591" s="204">
        <v>170.19</v>
      </c>
      <c r="E1591" s="203" t="s">
        <v>524</v>
      </c>
      <c r="F1591" s="203" t="s">
        <v>467</v>
      </c>
      <c r="G1591" s="203" t="s">
        <v>525</v>
      </c>
      <c r="H1591" s="204" t="s">
        <v>1497</v>
      </c>
      <c r="I1591" s="204" t="s">
        <v>1497</v>
      </c>
      <c r="J1591" s="204" t="s">
        <v>1497</v>
      </c>
      <c r="K1591" s="203" t="s">
        <v>1497</v>
      </c>
    </row>
    <row r="1592" spans="1:11">
      <c r="A1592" s="203">
        <v>47</v>
      </c>
      <c r="B1592" s="203" t="s">
        <v>390</v>
      </c>
      <c r="C1592" s="203" t="s">
        <v>1503</v>
      </c>
      <c r="D1592" s="204">
        <v>236.09</v>
      </c>
      <c r="E1592" s="203" t="s">
        <v>524</v>
      </c>
      <c r="F1592" s="203" t="s">
        <v>467</v>
      </c>
      <c r="G1592" s="203" t="s">
        <v>525</v>
      </c>
      <c r="H1592" s="204" t="s">
        <v>1497</v>
      </c>
      <c r="I1592" s="204" t="s">
        <v>1497</v>
      </c>
      <c r="J1592" s="204" t="s">
        <v>1497</v>
      </c>
      <c r="K1592" s="203" t="s">
        <v>1497</v>
      </c>
    </row>
    <row r="1593" spans="1:11">
      <c r="A1593" s="203">
        <v>47</v>
      </c>
      <c r="B1593" s="203" t="s">
        <v>391</v>
      </c>
      <c r="C1593" s="203" t="s">
        <v>1503</v>
      </c>
      <c r="D1593" s="204">
        <v>321.43</v>
      </c>
      <c r="E1593" s="203" t="s">
        <v>524</v>
      </c>
      <c r="F1593" s="203" t="s">
        <v>467</v>
      </c>
      <c r="G1593" s="203" t="s">
        <v>525</v>
      </c>
      <c r="H1593" s="204" t="s">
        <v>1497</v>
      </c>
      <c r="I1593" s="204" t="s">
        <v>1497</v>
      </c>
      <c r="J1593" s="204" t="s">
        <v>1497</v>
      </c>
      <c r="K1593" s="203" t="s">
        <v>1497</v>
      </c>
    </row>
    <row r="1594" spans="1:11">
      <c r="A1594" s="203">
        <v>47</v>
      </c>
      <c r="B1594" s="203" t="s">
        <v>392</v>
      </c>
      <c r="C1594" s="203" t="s">
        <v>1503</v>
      </c>
      <c r="D1594" s="204">
        <v>231.18</v>
      </c>
      <c r="E1594" s="203" t="s">
        <v>524</v>
      </c>
      <c r="F1594" s="203" t="s">
        <v>467</v>
      </c>
      <c r="G1594" s="203" t="s">
        <v>525</v>
      </c>
      <c r="H1594" s="204" t="s">
        <v>1497</v>
      </c>
      <c r="I1594" s="204" t="s">
        <v>1497</v>
      </c>
      <c r="J1594" s="204" t="s">
        <v>1497</v>
      </c>
      <c r="K1594" s="203" t="s">
        <v>1497</v>
      </c>
    </row>
    <row r="1595" spans="1:11">
      <c r="A1595" s="203">
        <v>47</v>
      </c>
      <c r="B1595" s="203" t="s">
        <v>393</v>
      </c>
      <c r="C1595" s="203" t="s">
        <v>1503</v>
      </c>
      <c r="D1595" s="204">
        <v>273.33</v>
      </c>
      <c r="E1595" s="203" t="s">
        <v>524</v>
      </c>
      <c r="F1595" s="203" t="s">
        <v>467</v>
      </c>
      <c r="G1595" s="203" t="s">
        <v>525</v>
      </c>
      <c r="H1595" s="204" t="s">
        <v>1497</v>
      </c>
      <c r="I1595" s="204" t="s">
        <v>1497</v>
      </c>
      <c r="J1595" s="204" t="s">
        <v>1497</v>
      </c>
      <c r="K1595" s="203" t="s">
        <v>1497</v>
      </c>
    </row>
    <row r="1596" spans="1:11">
      <c r="A1596" s="203">
        <v>47</v>
      </c>
      <c r="B1596" s="203" t="s">
        <v>394</v>
      </c>
      <c r="C1596" s="203" t="s">
        <v>1503</v>
      </c>
      <c r="D1596" s="204">
        <v>223.76</v>
      </c>
      <c r="E1596" s="203" t="s">
        <v>524</v>
      </c>
      <c r="F1596" s="203" t="s">
        <v>467</v>
      </c>
      <c r="G1596" s="203" t="s">
        <v>525</v>
      </c>
      <c r="H1596" s="204" t="s">
        <v>1497</v>
      </c>
      <c r="I1596" s="204" t="s">
        <v>1497</v>
      </c>
      <c r="J1596" s="204" t="s">
        <v>1497</v>
      </c>
      <c r="K1596" s="203" t="s">
        <v>1497</v>
      </c>
    </row>
    <row r="1597" spans="1:11">
      <c r="A1597" s="203">
        <v>47</v>
      </c>
      <c r="B1597" s="203" t="s">
        <v>395</v>
      </c>
      <c r="C1597" s="203" t="s">
        <v>1503</v>
      </c>
      <c r="D1597" s="204">
        <v>159.99</v>
      </c>
      <c r="E1597" s="203" t="s">
        <v>524</v>
      </c>
      <c r="F1597" s="203" t="s">
        <v>467</v>
      </c>
      <c r="G1597" s="203" t="s">
        <v>525</v>
      </c>
      <c r="H1597" s="204" t="s">
        <v>1497</v>
      </c>
      <c r="I1597" s="204" t="s">
        <v>1497</v>
      </c>
      <c r="J1597" s="204" t="s">
        <v>1497</v>
      </c>
      <c r="K1597" s="203" t="s">
        <v>1497</v>
      </c>
    </row>
    <row r="1598" spans="1:11">
      <c r="A1598" s="203">
        <v>47</v>
      </c>
      <c r="B1598" s="203" t="s">
        <v>396</v>
      </c>
      <c r="C1598" s="203" t="s">
        <v>1503</v>
      </c>
      <c r="D1598" s="204">
        <v>217.13</v>
      </c>
      <c r="E1598" s="203" t="s">
        <v>524</v>
      </c>
      <c r="F1598" s="203" t="s">
        <v>467</v>
      </c>
      <c r="G1598" s="203" t="s">
        <v>525</v>
      </c>
      <c r="H1598" s="204" t="s">
        <v>1497</v>
      </c>
      <c r="I1598" s="204" t="s">
        <v>1497</v>
      </c>
      <c r="J1598" s="204" t="s">
        <v>1497</v>
      </c>
      <c r="K1598" s="203" t="s">
        <v>1497</v>
      </c>
    </row>
    <row r="1599" spans="1:11">
      <c r="A1599" s="203">
        <v>47</v>
      </c>
      <c r="B1599" s="203" t="s">
        <v>397</v>
      </c>
      <c r="C1599" s="203" t="s">
        <v>1503</v>
      </c>
      <c r="D1599" s="204">
        <v>125.81</v>
      </c>
      <c r="E1599" s="203" t="s">
        <v>524</v>
      </c>
      <c r="F1599" s="203" t="s">
        <v>467</v>
      </c>
      <c r="G1599" s="203" t="s">
        <v>525</v>
      </c>
      <c r="H1599" s="204" t="s">
        <v>1497</v>
      </c>
      <c r="I1599" s="204" t="s">
        <v>1497</v>
      </c>
      <c r="J1599" s="204" t="s">
        <v>1497</v>
      </c>
      <c r="K1599" s="203" t="s">
        <v>1497</v>
      </c>
    </row>
    <row r="1600" spans="1:11">
      <c r="A1600" s="203">
        <v>47</v>
      </c>
      <c r="B1600" s="203" t="s">
        <v>398</v>
      </c>
      <c r="C1600" s="203" t="s">
        <v>1503</v>
      </c>
      <c r="D1600" s="204">
        <v>197.69</v>
      </c>
      <c r="E1600" s="203" t="s">
        <v>524</v>
      </c>
      <c r="F1600" s="203" t="s">
        <v>467</v>
      </c>
      <c r="G1600" s="203" t="s">
        <v>525</v>
      </c>
      <c r="H1600" s="204" t="s">
        <v>1497</v>
      </c>
      <c r="I1600" s="204" t="s">
        <v>1497</v>
      </c>
      <c r="J1600" s="204" t="s">
        <v>1497</v>
      </c>
      <c r="K1600" s="203" t="s">
        <v>1497</v>
      </c>
    </row>
    <row r="1601" spans="1:11">
      <c r="A1601" s="203">
        <v>47</v>
      </c>
      <c r="B1601" s="203" t="s">
        <v>399</v>
      </c>
      <c r="C1601" s="203" t="s">
        <v>1503</v>
      </c>
      <c r="D1601" s="204">
        <v>225.8</v>
      </c>
      <c r="E1601" s="203" t="s">
        <v>524</v>
      </c>
      <c r="F1601" s="203" t="s">
        <v>467</v>
      </c>
      <c r="G1601" s="203" t="s">
        <v>525</v>
      </c>
      <c r="H1601" s="204" t="s">
        <v>1497</v>
      </c>
      <c r="I1601" s="204" t="s">
        <v>1497</v>
      </c>
      <c r="J1601" s="204" t="s">
        <v>1497</v>
      </c>
      <c r="K1601" s="203" t="s">
        <v>1497</v>
      </c>
    </row>
    <row r="1602" spans="1:11">
      <c r="A1602" s="203">
        <v>47</v>
      </c>
      <c r="B1602" s="203" t="s">
        <v>400</v>
      </c>
      <c r="C1602" s="203" t="s">
        <v>1503</v>
      </c>
      <c r="D1602" s="204">
        <v>159.01</v>
      </c>
      <c r="E1602" s="203" t="s">
        <v>524</v>
      </c>
      <c r="F1602" s="203" t="s">
        <v>467</v>
      </c>
      <c r="G1602" s="203" t="s">
        <v>525</v>
      </c>
      <c r="H1602" s="204" t="s">
        <v>1497</v>
      </c>
      <c r="I1602" s="204" t="s">
        <v>1497</v>
      </c>
      <c r="J1602" s="204" t="s">
        <v>1497</v>
      </c>
      <c r="K1602" s="203" t="s">
        <v>1497</v>
      </c>
    </row>
    <row r="1603" spans="1:11">
      <c r="A1603" s="203">
        <v>47</v>
      </c>
      <c r="B1603" s="203" t="s">
        <v>401</v>
      </c>
      <c r="C1603" s="203" t="s">
        <v>1503</v>
      </c>
      <c r="D1603" s="204">
        <v>103.05</v>
      </c>
      <c r="E1603" s="203" t="s">
        <v>524</v>
      </c>
      <c r="F1603" s="203" t="s">
        <v>467</v>
      </c>
      <c r="G1603" s="203" t="s">
        <v>525</v>
      </c>
      <c r="H1603" s="204" t="s">
        <v>1497</v>
      </c>
      <c r="I1603" s="204" t="s">
        <v>1497</v>
      </c>
      <c r="J1603" s="204" t="s">
        <v>1497</v>
      </c>
      <c r="K1603" s="203" t="s">
        <v>1497</v>
      </c>
    </row>
    <row r="1604" spans="1:11">
      <c r="A1604" s="203">
        <v>47</v>
      </c>
      <c r="B1604" s="203" t="s">
        <v>402</v>
      </c>
      <c r="C1604" s="203" t="s">
        <v>1503</v>
      </c>
      <c r="D1604" s="204">
        <v>206.57</v>
      </c>
      <c r="E1604" s="203" t="s">
        <v>524</v>
      </c>
      <c r="F1604" s="203" t="s">
        <v>467</v>
      </c>
      <c r="G1604" s="203" t="s">
        <v>525</v>
      </c>
      <c r="H1604" s="204" t="s">
        <v>1497</v>
      </c>
      <c r="I1604" s="204" t="s">
        <v>1497</v>
      </c>
      <c r="J1604" s="204" t="s">
        <v>1497</v>
      </c>
      <c r="K1604" s="203" t="s">
        <v>1497</v>
      </c>
    </row>
    <row r="1605" spans="1:11">
      <c r="A1605" s="203">
        <v>47</v>
      </c>
      <c r="B1605" s="203" t="s">
        <v>403</v>
      </c>
      <c r="C1605" s="203" t="s">
        <v>1503</v>
      </c>
      <c r="D1605" s="204">
        <v>216.39</v>
      </c>
      <c r="E1605" s="203" t="s">
        <v>524</v>
      </c>
      <c r="F1605" s="203" t="s">
        <v>467</v>
      </c>
      <c r="G1605" s="203" t="s">
        <v>525</v>
      </c>
      <c r="H1605" s="204" t="s">
        <v>1497</v>
      </c>
      <c r="I1605" s="204" t="s">
        <v>1497</v>
      </c>
      <c r="J1605" s="204" t="s">
        <v>1497</v>
      </c>
      <c r="K1605" s="203" t="s">
        <v>1497</v>
      </c>
    </row>
    <row r="1606" spans="1:11">
      <c r="A1606" s="203">
        <v>47</v>
      </c>
      <c r="B1606" s="203" t="s">
        <v>404</v>
      </c>
      <c r="C1606" s="203" t="s">
        <v>1503</v>
      </c>
      <c r="D1606" s="204">
        <v>149.80000000000001</v>
      </c>
      <c r="E1606" s="203" t="s">
        <v>524</v>
      </c>
      <c r="F1606" s="203" t="s">
        <v>467</v>
      </c>
      <c r="G1606" s="203" t="s">
        <v>525</v>
      </c>
      <c r="H1606" s="204" t="s">
        <v>1497</v>
      </c>
      <c r="I1606" s="204" t="s">
        <v>1497</v>
      </c>
      <c r="J1606" s="204" t="s">
        <v>1497</v>
      </c>
      <c r="K1606" s="203" t="s">
        <v>1497</v>
      </c>
    </row>
    <row r="1607" spans="1:11">
      <c r="A1607" s="203">
        <v>47</v>
      </c>
      <c r="B1607" s="203" t="s">
        <v>405</v>
      </c>
      <c r="C1607" s="203" t="s">
        <v>1503</v>
      </c>
      <c r="D1607" s="204">
        <v>202.82</v>
      </c>
      <c r="E1607" s="203" t="s">
        <v>524</v>
      </c>
      <c r="F1607" s="203" t="s">
        <v>467</v>
      </c>
      <c r="G1607" s="203" t="s">
        <v>525</v>
      </c>
      <c r="H1607" s="204" t="s">
        <v>1497</v>
      </c>
      <c r="I1607" s="204" t="s">
        <v>1497</v>
      </c>
      <c r="J1607" s="204" t="s">
        <v>1497</v>
      </c>
      <c r="K1607" s="203" t="s">
        <v>1497</v>
      </c>
    </row>
    <row r="1608" spans="1:11">
      <c r="A1608" s="203">
        <v>47</v>
      </c>
      <c r="B1608" s="203" t="s">
        <v>384</v>
      </c>
      <c r="C1608" s="203" t="s">
        <v>1504</v>
      </c>
      <c r="D1608" s="204">
        <v>113.86</v>
      </c>
      <c r="E1608" s="203" t="s">
        <v>524</v>
      </c>
      <c r="F1608" s="203" t="s">
        <v>467</v>
      </c>
      <c r="G1608" s="203" t="s">
        <v>525</v>
      </c>
      <c r="H1608" s="204" t="s">
        <v>1497</v>
      </c>
      <c r="I1608" s="204" t="s">
        <v>1497</v>
      </c>
      <c r="J1608" s="204" t="s">
        <v>1497</v>
      </c>
      <c r="K1608" s="203" t="s">
        <v>1497</v>
      </c>
    </row>
    <row r="1609" spans="1:11">
      <c r="A1609" s="203">
        <v>47</v>
      </c>
      <c r="B1609" s="203" t="s">
        <v>385</v>
      </c>
      <c r="C1609" s="203" t="s">
        <v>1504</v>
      </c>
      <c r="D1609" s="204">
        <v>86.2</v>
      </c>
      <c r="E1609" s="203" t="s">
        <v>524</v>
      </c>
      <c r="F1609" s="203" t="s">
        <v>467</v>
      </c>
      <c r="G1609" s="203" t="s">
        <v>525</v>
      </c>
      <c r="H1609" s="204" t="s">
        <v>1497</v>
      </c>
      <c r="I1609" s="204" t="s">
        <v>1497</v>
      </c>
      <c r="J1609" s="204" t="s">
        <v>1497</v>
      </c>
      <c r="K1609" s="203" t="s">
        <v>1497</v>
      </c>
    </row>
    <row r="1610" spans="1:11">
      <c r="A1610" s="203">
        <v>47</v>
      </c>
      <c r="B1610" s="203" t="s">
        <v>386</v>
      </c>
      <c r="C1610" s="203" t="s">
        <v>1504</v>
      </c>
      <c r="D1610" s="204">
        <v>60.65</v>
      </c>
      <c r="E1610" s="203" t="s">
        <v>524</v>
      </c>
      <c r="F1610" s="203" t="s">
        <v>467</v>
      </c>
      <c r="G1610" s="203" t="s">
        <v>525</v>
      </c>
      <c r="H1610" s="204" t="s">
        <v>1497</v>
      </c>
      <c r="I1610" s="204" t="s">
        <v>1497</v>
      </c>
      <c r="J1610" s="204" t="s">
        <v>1497</v>
      </c>
      <c r="K1610" s="203" t="s">
        <v>1497</v>
      </c>
    </row>
    <row r="1611" spans="1:11">
      <c r="A1611" s="203">
        <v>47</v>
      </c>
      <c r="B1611" s="203" t="s">
        <v>387</v>
      </c>
      <c r="C1611" s="203" t="s">
        <v>1504</v>
      </c>
      <c r="D1611" s="204">
        <v>80.37</v>
      </c>
      <c r="E1611" s="203" t="s">
        <v>524</v>
      </c>
      <c r="F1611" s="203" t="s">
        <v>467</v>
      </c>
      <c r="G1611" s="203" t="s">
        <v>525</v>
      </c>
      <c r="H1611" s="204" t="s">
        <v>1497</v>
      </c>
      <c r="I1611" s="204" t="s">
        <v>1497</v>
      </c>
      <c r="J1611" s="204" t="s">
        <v>1497</v>
      </c>
      <c r="K1611" s="203" t="s">
        <v>1497</v>
      </c>
    </row>
    <row r="1612" spans="1:11">
      <c r="A1612" s="203">
        <v>47</v>
      </c>
      <c r="B1612" s="203" t="s">
        <v>388</v>
      </c>
      <c r="C1612" s="203" t="s">
        <v>1504</v>
      </c>
      <c r="D1612" s="204">
        <v>85.41</v>
      </c>
      <c r="E1612" s="203" t="s">
        <v>524</v>
      </c>
      <c r="F1612" s="203" t="s">
        <v>467</v>
      </c>
      <c r="G1612" s="203" t="s">
        <v>525</v>
      </c>
      <c r="H1612" s="204" t="s">
        <v>1497</v>
      </c>
      <c r="I1612" s="204" t="s">
        <v>1497</v>
      </c>
      <c r="J1612" s="204" t="s">
        <v>1497</v>
      </c>
      <c r="K1612" s="203" t="s">
        <v>1497</v>
      </c>
    </row>
    <row r="1613" spans="1:11">
      <c r="A1613" s="203">
        <v>47</v>
      </c>
      <c r="B1613" s="203" t="s">
        <v>389</v>
      </c>
      <c r="C1613" s="203" t="s">
        <v>1504</v>
      </c>
      <c r="D1613" s="204">
        <v>100.03</v>
      </c>
      <c r="E1613" s="203" t="s">
        <v>524</v>
      </c>
      <c r="F1613" s="203" t="s">
        <v>467</v>
      </c>
      <c r="G1613" s="203" t="s">
        <v>525</v>
      </c>
      <c r="H1613" s="204" t="s">
        <v>1497</v>
      </c>
      <c r="I1613" s="204" t="s">
        <v>1497</v>
      </c>
      <c r="J1613" s="204" t="s">
        <v>1497</v>
      </c>
      <c r="K1613" s="203" t="s">
        <v>1497</v>
      </c>
    </row>
    <row r="1614" spans="1:11">
      <c r="A1614" s="203">
        <v>47</v>
      </c>
      <c r="B1614" s="203" t="s">
        <v>390</v>
      </c>
      <c r="C1614" s="203" t="s">
        <v>1504</v>
      </c>
      <c r="D1614" s="204">
        <v>136.87</v>
      </c>
      <c r="E1614" s="203" t="s">
        <v>524</v>
      </c>
      <c r="F1614" s="203" t="s">
        <v>467</v>
      </c>
      <c r="G1614" s="203" t="s">
        <v>525</v>
      </c>
      <c r="H1614" s="204" t="s">
        <v>1497</v>
      </c>
      <c r="I1614" s="204" t="s">
        <v>1497</v>
      </c>
      <c r="J1614" s="204" t="s">
        <v>1497</v>
      </c>
      <c r="K1614" s="203" t="s">
        <v>1497</v>
      </c>
    </row>
    <row r="1615" spans="1:11">
      <c r="A1615" s="203">
        <v>47</v>
      </c>
      <c r="B1615" s="203" t="s">
        <v>391</v>
      </c>
      <c r="C1615" s="203" t="s">
        <v>1504</v>
      </c>
      <c r="D1615" s="204">
        <v>126.87</v>
      </c>
      <c r="E1615" s="203" t="s">
        <v>524</v>
      </c>
      <c r="F1615" s="203" t="s">
        <v>467</v>
      </c>
      <c r="G1615" s="203" t="s">
        <v>525</v>
      </c>
      <c r="H1615" s="204" t="s">
        <v>1497</v>
      </c>
      <c r="I1615" s="204" t="s">
        <v>1497</v>
      </c>
      <c r="J1615" s="204" t="s">
        <v>1497</v>
      </c>
      <c r="K1615" s="203" t="s">
        <v>1497</v>
      </c>
    </row>
    <row r="1616" spans="1:11">
      <c r="A1616" s="203">
        <v>47</v>
      </c>
      <c r="B1616" s="203" t="s">
        <v>392</v>
      </c>
      <c r="C1616" s="203" t="s">
        <v>1504</v>
      </c>
      <c r="D1616" s="204">
        <v>132</v>
      </c>
      <c r="E1616" s="203" t="s">
        <v>524</v>
      </c>
      <c r="F1616" s="203" t="s">
        <v>467</v>
      </c>
      <c r="G1616" s="203" t="s">
        <v>525</v>
      </c>
      <c r="H1616" s="204" t="s">
        <v>1497</v>
      </c>
      <c r="I1616" s="204" t="s">
        <v>1497</v>
      </c>
      <c r="J1616" s="204" t="s">
        <v>1497</v>
      </c>
      <c r="K1616" s="203" t="s">
        <v>1497</v>
      </c>
    </row>
    <row r="1617" spans="1:11">
      <c r="A1617" s="203">
        <v>47</v>
      </c>
      <c r="B1617" s="203" t="s">
        <v>393</v>
      </c>
      <c r="C1617" s="203" t="s">
        <v>1504</v>
      </c>
      <c r="D1617" s="204">
        <v>137.86000000000001</v>
      </c>
      <c r="E1617" s="203" t="s">
        <v>524</v>
      </c>
      <c r="F1617" s="203" t="s">
        <v>467</v>
      </c>
      <c r="G1617" s="203" t="s">
        <v>525</v>
      </c>
      <c r="H1617" s="204" t="s">
        <v>1497</v>
      </c>
      <c r="I1617" s="204" t="s">
        <v>1497</v>
      </c>
      <c r="J1617" s="204" t="s">
        <v>1497</v>
      </c>
      <c r="K1617" s="203" t="s">
        <v>1497</v>
      </c>
    </row>
    <row r="1618" spans="1:11">
      <c r="A1618" s="203">
        <v>47</v>
      </c>
      <c r="B1618" s="203" t="s">
        <v>394</v>
      </c>
      <c r="C1618" s="203" t="s">
        <v>1504</v>
      </c>
      <c r="D1618" s="204">
        <v>135.24</v>
      </c>
      <c r="E1618" s="203" t="s">
        <v>524</v>
      </c>
      <c r="F1618" s="203" t="s">
        <v>467</v>
      </c>
      <c r="G1618" s="203" t="s">
        <v>525</v>
      </c>
      <c r="H1618" s="204" t="s">
        <v>1497</v>
      </c>
      <c r="I1618" s="204" t="s">
        <v>1497</v>
      </c>
      <c r="J1618" s="204" t="s">
        <v>1497</v>
      </c>
      <c r="K1618" s="203" t="s">
        <v>1497</v>
      </c>
    </row>
    <row r="1619" spans="1:11">
      <c r="A1619" s="203">
        <v>47</v>
      </c>
      <c r="B1619" s="203" t="s">
        <v>395</v>
      </c>
      <c r="C1619" s="203" t="s">
        <v>1504</v>
      </c>
      <c r="D1619" s="204">
        <v>86.05</v>
      </c>
      <c r="E1619" s="203" t="s">
        <v>524</v>
      </c>
      <c r="F1619" s="203" t="s">
        <v>467</v>
      </c>
      <c r="G1619" s="203" t="s">
        <v>525</v>
      </c>
      <c r="H1619" s="204" t="s">
        <v>1497</v>
      </c>
      <c r="I1619" s="204" t="s">
        <v>1497</v>
      </c>
      <c r="J1619" s="204" t="s">
        <v>1497</v>
      </c>
      <c r="K1619" s="203" t="s">
        <v>1497</v>
      </c>
    </row>
    <row r="1620" spans="1:11">
      <c r="A1620" s="203">
        <v>47</v>
      </c>
      <c r="B1620" s="203" t="s">
        <v>396</v>
      </c>
      <c r="C1620" s="203" t="s">
        <v>1504</v>
      </c>
      <c r="D1620" s="204">
        <v>152.16999999999999</v>
      </c>
      <c r="E1620" s="203" t="s">
        <v>524</v>
      </c>
      <c r="F1620" s="203" t="s">
        <v>467</v>
      </c>
      <c r="G1620" s="203" t="s">
        <v>525</v>
      </c>
      <c r="H1620" s="204" t="s">
        <v>1497</v>
      </c>
      <c r="I1620" s="204" t="s">
        <v>1497</v>
      </c>
      <c r="J1620" s="204" t="s">
        <v>1497</v>
      </c>
      <c r="K1620" s="203" t="s">
        <v>1497</v>
      </c>
    </row>
    <row r="1621" spans="1:11">
      <c r="A1621" s="203">
        <v>47</v>
      </c>
      <c r="B1621" s="203" t="s">
        <v>397</v>
      </c>
      <c r="C1621" s="203" t="s">
        <v>1504</v>
      </c>
      <c r="D1621" s="204">
        <v>60.25</v>
      </c>
      <c r="E1621" s="203" t="s">
        <v>524</v>
      </c>
      <c r="F1621" s="203" t="s">
        <v>467</v>
      </c>
      <c r="G1621" s="203" t="s">
        <v>525</v>
      </c>
      <c r="H1621" s="204" t="s">
        <v>1497</v>
      </c>
      <c r="I1621" s="204" t="s">
        <v>1497</v>
      </c>
      <c r="J1621" s="204" t="s">
        <v>1497</v>
      </c>
      <c r="K1621" s="203" t="s">
        <v>1497</v>
      </c>
    </row>
    <row r="1622" spans="1:11">
      <c r="A1622" s="203">
        <v>47</v>
      </c>
      <c r="B1622" s="203" t="s">
        <v>398</v>
      </c>
      <c r="C1622" s="203" t="s">
        <v>1504</v>
      </c>
      <c r="D1622" s="204">
        <v>87.87</v>
      </c>
      <c r="E1622" s="203" t="s">
        <v>524</v>
      </c>
      <c r="F1622" s="203" t="s">
        <v>467</v>
      </c>
      <c r="G1622" s="203" t="s">
        <v>525</v>
      </c>
      <c r="H1622" s="204" t="s">
        <v>1497</v>
      </c>
      <c r="I1622" s="204" t="s">
        <v>1497</v>
      </c>
      <c r="J1622" s="204" t="s">
        <v>1497</v>
      </c>
      <c r="K1622" s="203" t="s">
        <v>1497</v>
      </c>
    </row>
    <row r="1623" spans="1:11">
      <c r="A1623" s="203">
        <v>47</v>
      </c>
      <c r="B1623" s="203" t="s">
        <v>399</v>
      </c>
      <c r="C1623" s="203" t="s">
        <v>1504</v>
      </c>
      <c r="D1623" s="204">
        <v>112.48</v>
      </c>
      <c r="E1623" s="203" t="s">
        <v>524</v>
      </c>
      <c r="F1623" s="203" t="s">
        <v>467</v>
      </c>
      <c r="G1623" s="203" t="s">
        <v>525</v>
      </c>
      <c r="H1623" s="204" t="s">
        <v>1497</v>
      </c>
      <c r="I1623" s="204" t="s">
        <v>1497</v>
      </c>
      <c r="J1623" s="204" t="s">
        <v>1497</v>
      </c>
      <c r="K1623" s="203" t="s">
        <v>1497</v>
      </c>
    </row>
    <row r="1624" spans="1:11">
      <c r="A1624" s="203">
        <v>47</v>
      </c>
      <c r="B1624" s="203" t="s">
        <v>400</v>
      </c>
      <c r="C1624" s="203" t="s">
        <v>1504</v>
      </c>
      <c r="D1624" s="204">
        <v>80.540000000000006</v>
      </c>
      <c r="E1624" s="203" t="s">
        <v>524</v>
      </c>
      <c r="F1624" s="203" t="s">
        <v>467</v>
      </c>
      <c r="G1624" s="203" t="s">
        <v>525</v>
      </c>
      <c r="H1624" s="204" t="s">
        <v>1497</v>
      </c>
      <c r="I1624" s="204" t="s">
        <v>1497</v>
      </c>
      <c r="J1624" s="204" t="s">
        <v>1497</v>
      </c>
      <c r="K1624" s="203" t="s">
        <v>1497</v>
      </c>
    </row>
    <row r="1625" spans="1:11">
      <c r="A1625" s="203">
        <v>47</v>
      </c>
      <c r="B1625" s="203" t="s">
        <v>401</v>
      </c>
      <c r="C1625" s="203" t="s">
        <v>1504</v>
      </c>
      <c r="D1625" s="204">
        <v>48.4</v>
      </c>
      <c r="E1625" s="203" t="s">
        <v>524</v>
      </c>
      <c r="F1625" s="203" t="s">
        <v>467</v>
      </c>
      <c r="G1625" s="203" t="s">
        <v>525</v>
      </c>
      <c r="H1625" s="204" t="s">
        <v>1497</v>
      </c>
      <c r="I1625" s="204" t="s">
        <v>1497</v>
      </c>
      <c r="J1625" s="204" t="s">
        <v>1497</v>
      </c>
      <c r="K1625" s="203" t="s">
        <v>1497</v>
      </c>
    </row>
    <row r="1626" spans="1:11">
      <c r="A1626" s="203">
        <v>47</v>
      </c>
      <c r="B1626" s="203" t="s">
        <v>402</v>
      </c>
      <c r="C1626" s="203" t="s">
        <v>1504</v>
      </c>
      <c r="D1626" s="204">
        <v>106.47</v>
      </c>
      <c r="E1626" s="203" t="s">
        <v>524</v>
      </c>
      <c r="F1626" s="203" t="s">
        <v>467</v>
      </c>
      <c r="G1626" s="203" t="s">
        <v>525</v>
      </c>
      <c r="H1626" s="204" t="s">
        <v>1497</v>
      </c>
      <c r="I1626" s="204" t="s">
        <v>1497</v>
      </c>
      <c r="J1626" s="204" t="s">
        <v>1497</v>
      </c>
      <c r="K1626" s="203" t="s">
        <v>1497</v>
      </c>
    </row>
    <row r="1627" spans="1:11">
      <c r="A1627" s="203">
        <v>47</v>
      </c>
      <c r="B1627" s="203" t="s">
        <v>403</v>
      </c>
      <c r="C1627" s="203" t="s">
        <v>1504</v>
      </c>
      <c r="D1627" s="204">
        <v>90.24</v>
      </c>
      <c r="E1627" s="203" t="s">
        <v>524</v>
      </c>
      <c r="F1627" s="203" t="s">
        <v>467</v>
      </c>
      <c r="G1627" s="203" t="s">
        <v>525</v>
      </c>
      <c r="H1627" s="204" t="s">
        <v>1497</v>
      </c>
      <c r="I1627" s="204" t="s">
        <v>1497</v>
      </c>
      <c r="J1627" s="204" t="s">
        <v>1497</v>
      </c>
      <c r="K1627" s="203" t="s">
        <v>1497</v>
      </c>
    </row>
    <row r="1628" spans="1:11">
      <c r="A1628" s="203">
        <v>47</v>
      </c>
      <c r="B1628" s="203" t="s">
        <v>404</v>
      </c>
      <c r="C1628" s="203" t="s">
        <v>1504</v>
      </c>
      <c r="D1628" s="204">
        <v>105.17</v>
      </c>
      <c r="E1628" s="203" t="s">
        <v>524</v>
      </c>
      <c r="F1628" s="203" t="s">
        <v>467</v>
      </c>
      <c r="G1628" s="203" t="s">
        <v>525</v>
      </c>
      <c r="H1628" s="204" t="s">
        <v>1497</v>
      </c>
      <c r="I1628" s="204" t="s">
        <v>1497</v>
      </c>
      <c r="J1628" s="204" t="s">
        <v>1497</v>
      </c>
      <c r="K1628" s="203" t="s">
        <v>1497</v>
      </c>
    </row>
    <row r="1629" spans="1:11">
      <c r="A1629" s="203">
        <v>47</v>
      </c>
      <c r="B1629" s="203" t="s">
        <v>405</v>
      </c>
      <c r="C1629" s="203" t="s">
        <v>1504</v>
      </c>
      <c r="D1629" s="204">
        <v>103.62</v>
      </c>
      <c r="E1629" s="203" t="s">
        <v>524</v>
      </c>
      <c r="F1629" s="203" t="s">
        <v>467</v>
      </c>
      <c r="G1629" s="203" t="s">
        <v>525</v>
      </c>
      <c r="H1629" s="204" t="s">
        <v>1497</v>
      </c>
      <c r="I1629" s="204" t="s">
        <v>1497</v>
      </c>
      <c r="J1629" s="204" t="s">
        <v>1497</v>
      </c>
      <c r="K1629" s="203" t="s">
        <v>1497</v>
      </c>
    </row>
    <row r="1630" spans="1:11">
      <c r="A1630" s="203">
        <v>47</v>
      </c>
      <c r="B1630" s="203" t="s">
        <v>384</v>
      </c>
      <c r="C1630" s="203" t="s">
        <v>1502</v>
      </c>
      <c r="D1630" s="204">
        <v>177.33</v>
      </c>
      <c r="E1630" s="203" t="s">
        <v>524</v>
      </c>
      <c r="F1630" s="203" t="s">
        <v>467</v>
      </c>
      <c r="G1630" s="203" t="s">
        <v>525</v>
      </c>
      <c r="H1630" s="204" t="s">
        <v>1497</v>
      </c>
      <c r="I1630" s="204" t="s">
        <v>1497</v>
      </c>
      <c r="J1630" s="204">
        <v>151.74</v>
      </c>
      <c r="K1630" s="203" t="s">
        <v>526</v>
      </c>
    </row>
    <row r="1631" spans="1:11">
      <c r="A1631" s="203">
        <v>47</v>
      </c>
      <c r="B1631" s="203" t="s">
        <v>385</v>
      </c>
      <c r="C1631" s="203" t="s">
        <v>1502</v>
      </c>
      <c r="D1631" s="204">
        <v>128.02000000000001</v>
      </c>
      <c r="E1631" s="203" t="s">
        <v>524</v>
      </c>
      <c r="F1631" s="203" t="s">
        <v>467</v>
      </c>
      <c r="G1631" s="203" t="s">
        <v>525</v>
      </c>
      <c r="H1631" s="204" t="s">
        <v>1497</v>
      </c>
      <c r="I1631" s="204" t="s">
        <v>1497</v>
      </c>
      <c r="J1631" s="204">
        <v>115.38</v>
      </c>
      <c r="K1631" s="203" t="s">
        <v>526</v>
      </c>
    </row>
    <row r="1632" spans="1:11">
      <c r="A1632" s="203">
        <v>47</v>
      </c>
      <c r="B1632" s="203" t="s">
        <v>386</v>
      </c>
      <c r="C1632" s="203" t="s">
        <v>1502</v>
      </c>
      <c r="D1632" s="204">
        <v>103.99</v>
      </c>
      <c r="E1632" s="203" t="s">
        <v>524</v>
      </c>
      <c r="F1632" s="203" t="s">
        <v>467</v>
      </c>
      <c r="G1632" s="203" t="s">
        <v>525</v>
      </c>
      <c r="H1632" s="204" t="s">
        <v>1497</v>
      </c>
      <c r="I1632" s="204" t="s">
        <v>1497</v>
      </c>
      <c r="J1632" s="204">
        <v>87.62</v>
      </c>
      <c r="K1632" s="203" t="s">
        <v>526</v>
      </c>
    </row>
    <row r="1633" spans="1:11">
      <c r="A1633" s="203">
        <v>47</v>
      </c>
      <c r="B1633" s="203" t="s">
        <v>387</v>
      </c>
      <c r="C1633" s="203" t="s">
        <v>1502</v>
      </c>
      <c r="D1633" s="204">
        <v>119.67</v>
      </c>
      <c r="E1633" s="203" t="s">
        <v>524</v>
      </c>
      <c r="F1633" s="203" t="s">
        <v>467</v>
      </c>
      <c r="G1633" s="203" t="s">
        <v>525</v>
      </c>
      <c r="H1633" s="204" t="s">
        <v>1497</v>
      </c>
      <c r="I1633" s="204" t="s">
        <v>1497</v>
      </c>
      <c r="J1633" s="204">
        <v>115.43</v>
      </c>
      <c r="K1633" s="203" t="s">
        <v>526</v>
      </c>
    </row>
    <row r="1634" spans="1:11">
      <c r="A1634" s="203">
        <v>47</v>
      </c>
      <c r="B1634" s="203" t="s">
        <v>388</v>
      </c>
      <c r="C1634" s="203" t="s">
        <v>1502</v>
      </c>
      <c r="D1634" s="204">
        <v>137.61000000000001</v>
      </c>
      <c r="E1634" s="203" t="s">
        <v>524</v>
      </c>
      <c r="F1634" s="203" t="s">
        <v>467</v>
      </c>
      <c r="G1634" s="203" t="s">
        <v>525</v>
      </c>
      <c r="H1634" s="204" t="s">
        <v>1497</v>
      </c>
      <c r="I1634" s="204" t="s">
        <v>1497</v>
      </c>
      <c r="J1634" s="204">
        <v>121.71</v>
      </c>
      <c r="K1634" s="203" t="s">
        <v>526</v>
      </c>
    </row>
    <row r="1635" spans="1:11">
      <c r="A1635" s="203">
        <v>47</v>
      </c>
      <c r="B1635" s="203" t="s">
        <v>389</v>
      </c>
      <c r="C1635" s="203" t="s">
        <v>1502</v>
      </c>
      <c r="D1635" s="204">
        <v>135.13999999999999</v>
      </c>
      <c r="E1635" s="203" t="s">
        <v>524</v>
      </c>
      <c r="F1635" s="203" t="s">
        <v>467</v>
      </c>
      <c r="G1635" s="203" t="s">
        <v>525</v>
      </c>
      <c r="H1635" s="204" t="s">
        <v>1497</v>
      </c>
      <c r="I1635" s="204" t="s">
        <v>1497</v>
      </c>
      <c r="J1635" s="204">
        <v>131.62</v>
      </c>
      <c r="K1635" s="203" t="s">
        <v>526</v>
      </c>
    </row>
    <row r="1636" spans="1:11">
      <c r="A1636" s="203">
        <v>47</v>
      </c>
      <c r="B1636" s="203" t="s">
        <v>390</v>
      </c>
      <c r="C1636" s="203" t="s">
        <v>1502</v>
      </c>
      <c r="D1636" s="204">
        <v>187.09</v>
      </c>
      <c r="E1636" s="203" t="s">
        <v>524</v>
      </c>
      <c r="F1636" s="203" t="s">
        <v>467</v>
      </c>
      <c r="G1636" s="203" t="s">
        <v>525</v>
      </c>
      <c r="H1636" s="204" t="s">
        <v>1497</v>
      </c>
      <c r="I1636" s="204" t="s">
        <v>1497</v>
      </c>
      <c r="J1636" s="204">
        <v>156.27000000000001</v>
      </c>
      <c r="K1636" s="203" t="s">
        <v>526</v>
      </c>
    </row>
    <row r="1637" spans="1:11">
      <c r="A1637" s="203">
        <v>47</v>
      </c>
      <c r="B1637" s="203" t="s">
        <v>391</v>
      </c>
      <c r="C1637" s="203" t="s">
        <v>1502</v>
      </c>
      <c r="D1637" s="204">
        <v>226.21</v>
      </c>
      <c r="E1637" s="203" t="s">
        <v>524</v>
      </c>
      <c r="F1637" s="203" t="s">
        <v>467</v>
      </c>
      <c r="G1637" s="203" t="s">
        <v>525</v>
      </c>
      <c r="H1637" s="204" t="s">
        <v>1497</v>
      </c>
      <c r="I1637" s="204" t="s">
        <v>1497</v>
      </c>
      <c r="J1637" s="204">
        <v>177.42</v>
      </c>
      <c r="K1637" s="203" t="s">
        <v>526</v>
      </c>
    </row>
    <row r="1638" spans="1:11">
      <c r="A1638" s="203">
        <v>47</v>
      </c>
      <c r="B1638" s="203" t="s">
        <v>392</v>
      </c>
      <c r="C1638" s="203" t="s">
        <v>1502</v>
      </c>
      <c r="D1638" s="204">
        <v>181.22</v>
      </c>
      <c r="E1638" s="203" t="s">
        <v>524</v>
      </c>
      <c r="F1638" s="203" t="s">
        <v>467</v>
      </c>
      <c r="G1638" s="203" t="s">
        <v>525</v>
      </c>
      <c r="H1638" s="204" t="s">
        <v>1497</v>
      </c>
      <c r="I1638" s="204" t="s">
        <v>1497</v>
      </c>
      <c r="J1638" s="204">
        <v>103.91</v>
      </c>
      <c r="K1638" s="203" t="s">
        <v>526</v>
      </c>
    </row>
    <row r="1639" spans="1:11">
      <c r="A1639" s="203">
        <v>47</v>
      </c>
      <c r="B1639" s="203" t="s">
        <v>393</v>
      </c>
      <c r="C1639" s="203" t="s">
        <v>1502</v>
      </c>
      <c r="D1639" s="204">
        <v>207.01</v>
      </c>
      <c r="E1639" s="203" t="s">
        <v>524</v>
      </c>
      <c r="F1639" s="203" t="s">
        <v>467</v>
      </c>
      <c r="G1639" s="203" t="s">
        <v>525</v>
      </c>
      <c r="H1639" s="204" t="s">
        <v>1497</v>
      </c>
      <c r="I1639" s="204" t="s">
        <v>1497</v>
      </c>
      <c r="J1639" s="204">
        <v>169.05</v>
      </c>
      <c r="K1639" s="203" t="s">
        <v>526</v>
      </c>
    </row>
    <row r="1640" spans="1:11">
      <c r="A1640" s="203">
        <v>47</v>
      </c>
      <c r="B1640" s="203" t="s">
        <v>394</v>
      </c>
      <c r="C1640" s="203" t="s">
        <v>1502</v>
      </c>
      <c r="D1640" s="204">
        <v>180.19</v>
      </c>
      <c r="E1640" s="203" t="s">
        <v>524</v>
      </c>
      <c r="F1640" s="203" t="s">
        <v>467</v>
      </c>
      <c r="G1640" s="203" t="s">
        <v>525</v>
      </c>
      <c r="H1640" s="204" t="s">
        <v>1497</v>
      </c>
      <c r="I1640" s="204" t="s">
        <v>1497</v>
      </c>
      <c r="J1640" s="204">
        <v>120.72</v>
      </c>
      <c r="K1640" s="203" t="s">
        <v>526</v>
      </c>
    </row>
    <row r="1641" spans="1:11">
      <c r="A1641" s="203">
        <v>47</v>
      </c>
      <c r="B1641" s="203" t="s">
        <v>395</v>
      </c>
      <c r="C1641" s="203" t="s">
        <v>1502</v>
      </c>
      <c r="D1641" s="204">
        <v>123.47</v>
      </c>
      <c r="E1641" s="203" t="s">
        <v>524</v>
      </c>
      <c r="F1641" s="203" t="s">
        <v>467</v>
      </c>
      <c r="G1641" s="203" t="s">
        <v>525</v>
      </c>
      <c r="H1641" s="204" t="s">
        <v>1497</v>
      </c>
      <c r="I1641" s="204" t="s">
        <v>1497</v>
      </c>
      <c r="J1641" s="204">
        <v>111.36</v>
      </c>
      <c r="K1641" s="203" t="s">
        <v>526</v>
      </c>
    </row>
    <row r="1642" spans="1:11">
      <c r="A1642" s="203">
        <v>47</v>
      </c>
      <c r="B1642" s="203" t="s">
        <v>396</v>
      </c>
      <c r="C1642" s="203" t="s">
        <v>1502</v>
      </c>
      <c r="D1642" s="204">
        <v>185.03</v>
      </c>
      <c r="E1642" s="203" t="s">
        <v>524</v>
      </c>
      <c r="F1642" s="203" t="s">
        <v>467</v>
      </c>
      <c r="G1642" s="203" t="s">
        <v>525</v>
      </c>
      <c r="H1642" s="204" t="s">
        <v>1497</v>
      </c>
      <c r="I1642" s="204" t="s">
        <v>1497</v>
      </c>
      <c r="J1642" s="204">
        <v>167.49</v>
      </c>
      <c r="K1642" s="203" t="s">
        <v>526</v>
      </c>
    </row>
    <row r="1643" spans="1:11">
      <c r="A1643" s="203">
        <v>47</v>
      </c>
      <c r="B1643" s="203" t="s">
        <v>397</v>
      </c>
      <c r="C1643" s="203" t="s">
        <v>1502</v>
      </c>
      <c r="D1643" s="204">
        <v>93.67</v>
      </c>
      <c r="E1643" s="203" t="s">
        <v>524</v>
      </c>
      <c r="F1643" s="203" t="s">
        <v>467</v>
      </c>
      <c r="G1643" s="203" t="s">
        <v>525</v>
      </c>
      <c r="H1643" s="204" t="s">
        <v>1497</v>
      </c>
      <c r="I1643" s="204" t="s">
        <v>1497</v>
      </c>
      <c r="J1643" s="204">
        <v>86.29</v>
      </c>
      <c r="K1643" s="203" t="s">
        <v>526</v>
      </c>
    </row>
    <row r="1644" spans="1:11">
      <c r="A1644" s="203">
        <v>47</v>
      </c>
      <c r="B1644" s="203" t="s">
        <v>398</v>
      </c>
      <c r="C1644" s="203" t="s">
        <v>1502</v>
      </c>
      <c r="D1644" s="204">
        <v>143.31</v>
      </c>
      <c r="E1644" s="203" t="s">
        <v>524</v>
      </c>
      <c r="F1644" s="203" t="s">
        <v>467</v>
      </c>
      <c r="G1644" s="203" t="s">
        <v>525</v>
      </c>
      <c r="H1644" s="204" t="s">
        <v>1497</v>
      </c>
      <c r="I1644" s="204" t="s">
        <v>1497</v>
      </c>
      <c r="J1644" s="204">
        <v>116.7</v>
      </c>
      <c r="K1644" s="203" t="s">
        <v>526</v>
      </c>
    </row>
    <row r="1645" spans="1:11">
      <c r="A1645" s="203">
        <v>47</v>
      </c>
      <c r="B1645" s="203" t="s">
        <v>399</v>
      </c>
      <c r="C1645" s="203" t="s">
        <v>1502</v>
      </c>
      <c r="D1645" s="204">
        <v>169.62</v>
      </c>
      <c r="E1645" s="203" t="s">
        <v>524</v>
      </c>
      <c r="F1645" s="203" t="s">
        <v>467</v>
      </c>
      <c r="G1645" s="203" t="s">
        <v>525</v>
      </c>
      <c r="H1645" s="204" t="s">
        <v>1497</v>
      </c>
      <c r="I1645" s="204" t="s">
        <v>1497</v>
      </c>
      <c r="J1645" s="204">
        <v>146.11000000000001</v>
      </c>
      <c r="K1645" s="203" t="s">
        <v>526</v>
      </c>
    </row>
    <row r="1646" spans="1:11">
      <c r="A1646" s="203">
        <v>47</v>
      </c>
      <c r="B1646" s="203" t="s">
        <v>400</v>
      </c>
      <c r="C1646" s="203" t="s">
        <v>1502</v>
      </c>
      <c r="D1646" s="204">
        <v>120.14</v>
      </c>
      <c r="E1646" s="203" t="s">
        <v>524</v>
      </c>
      <c r="F1646" s="203" t="s">
        <v>467</v>
      </c>
      <c r="G1646" s="203" t="s">
        <v>525</v>
      </c>
      <c r="H1646" s="204" t="s">
        <v>1497</v>
      </c>
      <c r="I1646" s="204" t="s">
        <v>1497</v>
      </c>
      <c r="J1646" s="204">
        <v>99.05</v>
      </c>
      <c r="K1646" s="203" t="s">
        <v>526</v>
      </c>
    </row>
    <row r="1647" spans="1:11">
      <c r="A1647" s="203">
        <v>47</v>
      </c>
      <c r="B1647" s="203" t="s">
        <v>401</v>
      </c>
      <c r="C1647" s="203" t="s">
        <v>1502</v>
      </c>
      <c r="D1647" s="204">
        <v>76.010000000000005</v>
      </c>
      <c r="E1647" s="203" t="s">
        <v>524</v>
      </c>
      <c r="F1647" s="203" t="s">
        <v>467</v>
      </c>
      <c r="G1647" s="203" t="s">
        <v>525</v>
      </c>
      <c r="H1647" s="204" t="s">
        <v>1497</v>
      </c>
      <c r="I1647" s="204" t="s">
        <v>1497</v>
      </c>
      <c r="J1647" s="204">
        <v>76.010000000000005</v>
      </c>
      <c r="K1647" s="203" t="s">
        <v>526</v>
      </c>
    </row>
    <row r="1648" spans="1:11">
      <c r="A1648" s="203">
        <v>47</v>
      </c>
      <c r="B1648" s="203" t="s">
        <v>402</v>
      </c>
      <c r="C1648" s="203" t="s">
        <v>1502</v>
      </c>
      <c r="D1648" s="204">
        <v>156.80000000000001</v>
      </c>
      <c r="E1648" s="203" t="s">
        <v>524</v>
      </c>
      <c r="F1648" s="203" t="s">
        <v>467</v>
      </c>
      <c r="G1648" s="203" t="s">
        <v>525</v>
      </c>
      <c r="H1648" s="204" t="s">
        <v>1497</v>
      </c>
      <c r="I1648" s="204" t="s">
        <v>1497</v>
      </c>
      <c r="J1648" s="204">
        <v>141.82</v>
      </c>
      <c r="K1648" s="203" t="s">
        <v>526</v>
      </c>
    </row>
    <row r="1649" spans="1:11">
      <c r="A1649" s="203">
        <v>47</v>
      </c>
      <c r="B1649" s="203" t="s">
        <v>403</v>
      </c>
      <c r="C1649" s="203" t="s">
        <v>1502</v>
      </c>
      <c r="D1649" s="204">
        <v>153.57</v>
      </c>
      <c r="E1649" s="203" t="s">
        <v>524</v>
      </c>
      <c r="F1649" s="203" t="s">
        <v>467</v>
      </c>
      <c r="G1649" s="203" t="s">
        <v>525</v>
      </c>
      <c r="H1649" s="204" t="s">
        <v>1497</v>
      </c>
      <c r="I1649" s="204" t="s">
        <v>1497</v>
      </c>
      <c r="J1649" s="204">
        <v>135.30000000000001</v>
      </c>
      <c r="K1649" s="203" t="s">
        <v>526</v>
      </c>
    </row>
    <row r="1650" spans="1:11">
      <c r="A1650" s="203">
        <v>47</v>
      </c>
      <c r="B1650" s="203" t="s">
        <v>404</v>
      </c>
      <c r="C1650" s="203" t="s">
        <v>1502</v>
      </c>
      <c r="D1650" s="204">
        <v>127.3</v>
      </c>
      <c r="E1650" s="203" t="s">
        <v>524</v>
      </c>
      <c r="F1650" s="203" t="s">
        <v>467</v>
      </c>
      <c r="G1650" s="203" t="s">
        <v>525</v>
      </c>
      <c r="H1650" s="204" t="s">
        <v>1497</v>
      </c>
      <c r="I1650" s="204" t="s">
        <v>1497</v>
      </c>
      <c r="J1650" s="204">
        <v>109.11</v>
      </c>
      <c r="K1650" s="203" t="s">
        <v>526</v>
      </c>
    </row>
    <row r="1651" spans="1:11">
      <c r="A1651" s="203">
        <v>47</v>
      </c>
      <c r="B1651" s="203" t="s">
        <v>405</v>
      </c>
      <c r="C1651" s="203" t="s">
        <v>1502</v>
      </c>
      <c r="D1651" s="204">
        <v>153.94</v>
      </c>
      <c r="E1651" s="203" t="s">
        <v>524</v>
      </c>
      <c r="F1651" s="203" t="s">
        <v>467</v>
      </c>
      <c r="G1651" s="203" t="s">
        <v>525</v>
      </c>
      <c r="H1651" s="204" t="s">
        <v>1497</v>
      </c>
      <c r="I1651" s="204" t="s">
        <v>1497</v>
      </c>
      <c r="J1651" s="204">
        <v>131.47</v>
      </c>
      <c r="K1651" s="203" t="s">
        <v>526</v>
      </c>
    </row>
    <row r="1652" spans="1:11">
      <c r="A1652" s="203">
        <v>48</v>
      </c>
      <c r="B1652" s="203" t="s">
        <v>384</v>
      </c>
      <c r="C1652" s="203" t="s">
        <v>1646</v>
      </c>
      <c r="D1652" s="204">
        <v>43.98</v>
      </c>
      <c r="E1652" s="203" t="s">
        <v>464</v>
      </c>
      <c r="F1652" s="203" t="s">
        <v>1754</v>
      </c>
      <c r="G1652" s="203" t="s">
        <v>525</v>
      </c>
      <c r="H1652" s="204" t="s">
        <v>1497</v>
      </c>
      <c r="I1652" s="204" t="s">
        <v>1497</v>
      </c>
      <c r="J1652" s="204">
        <v>37.129753489999999</v>
      </c>
      <c r="K1652" s="203" t="s">
        <v>517</v>
      </c>
    </row>
    <row r="1653" spans="1:11">
      <c r="A1653" s="203">
        <v>48</v>
      </c>
      <c r="B1653" s="203" t="s">
        <v>385</v>
      </c>
      <c r="C1653" s="203" t="s">
        <v>1646</v>
      </c>
      <c r="D1653" s="204">
        <v>29.81</v>
      </c>
      <c r="E1653" s="203" t="s">
        <v>464</v>
      </c>
      <c r="F1653" s="203" t="s">
        <v>1754</v>
      </c>
      <c r="G1653" s="203" t="s">
        <v>525</v>
      </c>
      <c r="H1653" s="204" t="s">
        <v>1497</v>
      </c>
      <c r="I1653" s="204" t="s">
        <v>1497</v>
      </c>
      <c r="J1653" s="204">
        <v>42.242413849999998</v>
      </c>
      <c r="K1653" s="203" t="s">
        <v>517</v>
      </c>
    </row>
    <row r="1654" spans="1:11">
      <c r="A1654" s="203">
        <v>48</v>
      </c>
      <c r="B1654" s="203" t="s">
        <v>386</v>
      </c>
      <c r="C1654" s="203" t="s">
        <v>1646</v>
      </c>
      <c r="D1654" s="204">
        <v>47.23</v>
      </c>
      <c r="E1654" s="203" t="s">
        <v>464</v>
      </c>
      <c r="F1654" s="203" t="s">
        <v>1754</v>
      </c>
      <c r="G1654" s="203" t="s">
        <v>525</v>
      </c>
      <c r="H1654" s="204" t="s">
        <v>1497</v>
      </c>
      <c r="I1654" s="204" t="s">
        <v>1497</v>
      </c>
      <c r="J1654" s="204">
        <v>52.790500420000001</v>
      </c>
      <c r="K1654" s="203" t="s">
        <v>517</v>
      </c>
    </row>
    <row r="1655" spans="1:11">
      <c r="A1655" s="203">
        <v>48</v>
      </c>
      <c r="B1655" s="203" t="s">
        <v>387</v>
      </c>
      <c r="C1655" s="203" t="s">
        <v>1646</v>
      </c>
      <c r="D1655" s="204">
        <v>37.72</v>
      </c>
      <c r="E1655" s="203" t="s">
        <v>464</v>
      </c>
      <c r="F1655" s="203" t="s">
        <v>1754</v>
      </c>
      <c r="G1655" s="203" t="s">
        <v>525</v>
      </c>
      <c r="H1655" s="204" t="s">
        <v>1497</v>
      </c>
      <c r="I1655" s="204" t="s">
        <v>1497</v>
      </c>
      <c r="J1655" s="204">
        <v>52.695346800000003</v>
      </c>
      <c r="K1655" s="203" t="s">
        <v>517</v>
      </c>
    </row>
    <row r="1656" spans="1:11">
      <c r="A1656" s="203">
        <v>48</v>
      </c>
      <c r="B1656" s="203" t="s">
        <v>388</v>
      </c>
      <c r="C1656" s="203" t="s">
        <v>1646</v>
      </c>
      <c r="D1656" s="204">
        <v>49.95</v>
      </c>
      <c r="E1656" s="203" t="s">
        <v>464</v>
      </c>
      <c r="F1656" s="203" t="s">
        <v>1754</v>
      </c>
      <c r="G1656" s="203" t="s">
        <v>525</v>
      </c>
      <c r="H1656" s="204" t="s">
        <v>1497</v>
      </c>
      <c r="I1656" s="204" t="s">
        <v>1497</v>
      </c>
      <c r="J1656" s="204">
        <v>59.815321480000001</v>
      </c>
      <c r="K1656" s="203" t="s">
        <v>517</v>
      </c>
    </row>
    <row r="1657" spans="1:11">
      <c r="A1657" s="203">
        <v>48</v>
      </c>
      <c r="B1657" s="203" t="s">
        <v>389</v>
      </c>
      <c r="C1657" s="203" t="s">
        <v>1646</v>
      </c>
      <c r="D1657" s="204">
        <v>50.53</v>
      </c>
      <c r="E1657" s="203" t="s">
        <v>464</v>
      </c>
      <c r="F1657" s="203" t="s">
        <v>1754</v>
      </c>
      <c r="G1657" s="203" t="s">
        <v>525</v>
      </c>
      <c r="H1657" s="204" t="s">
        <v>1497</v>
      </c>
      <c r="I1657" s="204" t="s">
        <v>1497</v>
      </c>
      <c r="J1657" s="204">
        <v>53.907922910000003</v>
      </c>
      <c r="K1657" s="203" t="s">
        <v>517</v>
      </c>
    </row>
    <row r="1658" spans="1:11">
      <c r="A1658" s="203">
        <v>48</v>
      </c>
      <c r="B1658" s="203" t="s">
        <v>390</v>
      </c>
      <c r="C1658" s="203" t="s">
        <v>1646</v>
      </c>
      <c r="D1658" s="204">
        <v>34.86</v>
      </c>
      <c r="E1658" s="203" t="s">
        <v>464</v>
      </c>
      <c r="F1658" s="203" t="s">
        <v>1754</v>
      </c>
      <c r="G1658" s="203" t="s">
        <v>525</v>
      </c>
      <c r="H1658" s="204" t="s">
        <v>1497</v>
      </c>
      <c r="I1658" s="204" t="s">
        <v>1497</v>
      </c>
      <c r="J1658" s="204">
        <v>31.728701409999999</v>
      </c>
      <c r="K1658" s="203" t="s">
        <v>517</v>
      </c>
    </row>
    <row r="1659" spans="1:11">
      <c r="A1659" s="203">
        <v>48</v>
      </c>
      <c r="B1659" s="203" t="s">
        <v>391</v>
      </c>
      <c r="C1659" s="203" t="s">
        <v>1646</v>
      </c>
      <c r="D1659" s="204">
        <v>51.87</v>
      </c>
      <c r="E1659" s="203" t="s">
        <v>464</v>
      </c>
      <c r="F1659" s="203" t="s">
        <v>1754</v>
      </c>
      <c r="G1659" s="203" t="s">
        <v>525</v>
      </c>
      <c r="H1659" s="204" t="s">
        <v>1497</v>
      </c>
      <c r="I1659" s="204" t="s">
        <v>1497</v>
      </c>
      <c r="J1659" s="204">
        <v>38.442932730000003</v>
      </c>
      <c r="K1659" s="203" t="s">
        <v>517</v>
      </c>
    </row>
    <row r="1660" spans="1:11">
      <c r="A1660" s="203">
        <v>48</v>
      </c>
      <c r="B1660" s="203" t="s">
        <v>392</v>
      </c>
      <c r="C1660" s="203" t="s">
        <v>1646</v>
      </c>
      <c r="D1660" s="204" t="s">
        <v>1497</v>
      </c>
      <c r="E1660" s="203" t="s">
        <v>464</v>
      </c>
      <c r="F1660" s="203" t="s">
        <v>1754</v>
      </c>
      <c r="G1660" s="203" t="s">
        <v>525</v>
      </c>
      <c r="H1660" s="204" t="s">
        <v>1497</v>
      </c>
      <c r="I1660" s="204" t="s">
        <v>1497</v>
      </c>
      <c r="J1660" s="204">
        <v>24.51923077</v>
      </c>
      <c r="K1660" s="203" t="s">
        <v>517</v>
      </c>
    </row>
    <row r="1661" spans="1:11">
      <c r="A1661" s="203">
        <v>48</v>
      </c>
      <c r="B1661" s="203" t="s">
        <v>393</v>
      </c>
      <c r="C1661" s="203" t="s">
        <v>1646</v>
      </c>
      <c r="D1661" s="204">
        <v>38.72</v>
      </c>
      <c r="E1661" s="203" t="s">
        <v>464</v>
      </c>
      <c r="F1661" s="203" t="s">
        <v>1754</v>
      </c>
      <c r="G1661" s="203" t="s">
        <v>525</v>
      </c>
      <c r="H1661" s="204" t="s">
        <v>1497</v>
      </c>
      <c r="I1661" s="204" t="s">
        <v>1497</v>
      </c>
      <c r="J1661" s="204">
        <v>35.862745099999998</v>
      </c>
      <c r="K1661" s="203" t="s">
        <v>517</v>
      </c>
    </row>
    <row r="1662" spans="1:11">
      <c r="A1662" s="203">
        <v>48</v>
      </c>
      <c r="B1662" s="203" t="s">
        <v>394</v>
      </c>
      <c r="C1662" s="203" t="s">
        <v>1646</v>
      </c>
      <c r="D1662" s="204">
        <v>32.57</v>
      </c>
      <c r="E1662" s="203" t="s">
        <v>464</v>
      </c>
      <c r="F1662" s="203" t="s">
        <v>1754</v>
      </c>
      <c r="G1662" s="203" t="s">
        <v>525</v>
      </c>
      <c r="H1662" s="204" t="s">
        <v>1497</v>
      </c>
      <c r="I1662" s="204" t="s">
        <v>1497</v>
      </c>
      <c r="J1662" s="204">
        <v>32.04724409</v>
      </c>
      <c r="K1662" s="203" t="s">
        <v>517</v>
      </c>
    </row>
    <row r="1663" spans="1:11">
      <c r="A1663" s="203">
        <v>48</v>
      </c>
      <c r="B1663" s="203" t="s">
        <v>395</v>
      </c>
      <c r="C1663" s="203" t="s">
        <v>1646</v>
      </c>
      <c r="D1663" s="204">
        <v>32.69</v>
      </c>
      <c r="E1663" s="203" t="s">
        <v>464</v>
      </c>
      <c r="F1663" s="203" t="s">
        <v>1754</v>
      </c>
      <c r="G1663" s="203" t="s">
        <v>525</v>
      </c>
      <c r="H1663" s="204" t="s">
        <v>1497</v>
      </c>
      <c r="I1663" s="204" t="s">
        <v>1497</v>
      </c>
      <c r="J1663" s="204">
        <v>31.822051940000001</v>
      </c>
      <c r="K1663" s="203" t="s">
        <v>517</v>
      </c>
    </row>
    <row r="1664" spans="1:11">
      <c r="A1664" s="203">
        <v>48</v>
      </c>
      <c r="B1664" s="203" t="s">
        <v>396</v>
      </c>
      <c r="C1664" s="203" t="s">
        <v>1646</v>
      </c>
      <c r="D1664" s="204">
        <v>30.9</v>
      </c>
      <c r="E1664" s="203" t="s">
        <v>464</v>
      </c>
      <c r="F1664" s="203" t="s">
        <v>1754</v>
      </c>
      <c r="G1664" s="203" t="s">
        <v>525</v>
      </c>
      <c r="H1664" s="204" t="s">
        <v>1497</v>
      </c>
      <c r="I1664" s="204" t="s">
        <v>1497</v>
      </c>
      <c r="J1664" s="204">
        <v>25.142227930000001</v>
      </c>
      <c r="K1664" s="203" t="s">
        <v>517</v>
      </c>
    </row>
    <row r="1665" spans="1:11">
      <c r="A1665" s="203">
        <v>48</v>
      </c>
      <c r="B1665" s="203" t="s">
        <v>397</v>
      </c>
      <c r="C1665" s="203" t="s">
        <v>1646</v>
      </c>
      <c r="D1665" s="204">
        <v>31.05</v>
      </c>
      <c r="E1665" s="203" t="s">
        <v>464</v>
      </c>
      <c r="F1665" s="203" t="s">
        <v>1754</v>
      </c>
      <c r="G1665" s="203" t="s">
        <v>525</v>
      </c>
      <c r="H1665" s="204" t="s">
        <v>1497</v>
      </c>
      <c r="I1665" s="204" t="s">
        <v>1497</v>
      </c>
      <c r="J1665" s="204">
        <v>31.026932339999998</v>
      </c>
      <c r="K1665" s="203" t="s">
        <v>517</v>
      </c>
    </row>
    <row r="1666" spans="1:11">
      <c r="A1666" s="203">
        <v>48</v>
      </c>
      <c r="B1666" s="203" t="s">
        <v>398</v>
      </c>
      <c r="C1666" s="203" t="s">
        <v>1646</v>
      </c>
      <c r="D1666" s="204">
        <v>34.450000000000003</v>
      </c>
      <c r="E1666" s="203" t="s">
        <v>464</v>
      </c>
      <c r="F1666" s="203" t="s">
        <v>1754</v>
      </c>
      <c r="G1666" s="203" t="s">
        <v>525</v>
      </c>
      <c r="H1666" s="204" t="s">
        <v>1497</v>
      </c>
      <c r="I1666" s="204" t="s">
        <v>1497</v>
      </c>
      <c r="J1666" s="204">
        <v>27.023014109999998</v>
      </c>
      <c r="K1666" s="203" t="s">
        <v>517</v>
      </c>
    </row>
    <row r="1667" spans="1:11">
      <c r="A1667" s="203">
        <v>48</v>
      </c>
      <c r="B1667" s="203" t="s">
        <v>399</v>
      </c>
      <c r="C1667" s="203" t="s">
        <v>1646</v>
      </c>
      <c r="D1667" s="204">
        <v>39.130000000000003</v>
      </c>
      <c r="E1667" s="203" t="s">
        <v>464</v>
      </c>
      <c r="F1667" s="203" t="s">
        <v>1754</v>
      </c>
      <c r="G1667" s="203" t="s">
        <v>525</v>
      </c>
      <c r="H1667" s="204" t="s">
        <v>1497</v>
      </c>
      <c r="I1667" s="204" t="s">
        <v>1497</v>
      </c>
      <c r="J1667" s="204">
        <v>45.0390625</v>
      </c>
      <c r="K1667" s="203" t="s">
        <v>517</v>
      </c>
    </row>
    <row r="1668" spans="1:11">
      <c r="A1668" s="203">
        <v>48</v>
      </c>
      <c r="B1668" s="203" t="s">
        <v>400</v>
      </c>
      <c r="C1668" s="203" t="s">
        <v>1646</v>
      </c>
      <c r="D1668" s="204">
        <v>37.46</v>
      </c>
      <c r="E1668" s="203" t="s">
        <v>464</v>
      </c>
      <c r="F1668" s="203" t="s">
        <v>1754</v>
      </c>
      <c r="G1668" s="203" t="s">
        <v>525</v>
      </c>
      <c r="H1668" s="204" t="s">
        <v>1497</v>
      </c>
      <c r="I1668" s="204" t="s">
        <v>1497</v>
      </c>
      <c r="J1668" s="204">
        <v>46.31703005</v>
      </c>
      <c r="K1668" s="203" t="s">
        <v>517</v>
      </c>
    </row>
    <row r="1669" spans="1:11">
      <c r="A1669" s="203">
        <v>48</v>
      </c>
      <c r="B1669" s="203" t="s">
        <v>401</v>
      </c>
      <c r="C1669" s="203" t="s">
        <v>1646</v>
      </c>
      <c r="D1669" s="204">
        <v>26.72</v>
      </c>
      <c r="E1669" s="203" t="s">
        <v>464</v>
      </c>
      <c r="F1669" s="203" t="s">
        <v>1754</v>
      </c>
      <c r="G1669" s="203" t="s">
        <v>525</v>
      </c>
      <c r="H1669" s="204" t="s">
        <v>1497</v>
      </c>
      <c r="I1669" s="204" t="s">
        <v>1497</v>
      </c>
      <c r="J1669" s="204">
        <v>22.328866349999998</v>
      </c>
      <c r="K1669" s="203" t="s">
        <v>517</v>
      </c>
    </row>
    <row r="1670" spans="1:11">
      <c r="A1670" s="203">
        <v>48</v>
      </c>
      <c r="B1670" s="203" t="s">
        <v>402</v>
      </c>
      <c r="C1670" s="203" t="s">
        <v>1646</v>
      </c>
      <c r="D1670" s="204">
        <v>57.58</v>
      </c>
      <c r="E1670" s="203" t="s">
        <v>464</v>
      </c>
      <c r="F1670" s="203" t="s">
        <v>1754</v>
      </c>
      <c r="G1670" s="203" t="s">
        <v>525</v>
      </c>
      <c r="H1670" s="204" t="s">
        <v>1497</v>
      </c>
      <c r="I1670" s="204" t="s">
        <v>1497</v>
      </c>
      <c r="J1670" s="204" t="s">
        <v>1497</v>
      </c>
      <c r="K1670" s="203" t="s">
        <v>517</v>
      </c>
    </row>
    <row r="1671" spans="1:11">
      <c r="A1671" s="203">
        <v>48</v>
      </c>
      <c r="B1671" s="203" t="s">
        <v>403</v>
      </c>
      <c r="C1671" s="203" t="s">
        <v>1646</v>
      </c>
      <c r="D1671" s="204">
        <v>45.42</v>
      </c>
      <c r="E1671" s="203" t="s">
        <v>464</v>
      </c>
      <c r="F1671" s="203" t="s">
        <v>1754</v>
      </c>
      <c r="G1671" s="203" t="s">
        <v>525</v>
      </c>
      <c r="H1671" s="204" t="s">
        <v>1497</v>
      </c>
      <c r="I1671" s="204" t="s">
        <v>1497</v>
      </c>
      <c r="J1671" s="204" t="s">
        <v>1497</v>
      </c>
      <c r="K1671" s="203" t="s">
        <v>517</v>
      </c>
    </row>
    <row r="1672" spans="1:11">
      <c r="A1672" s="203">
        <v>48</v>
      </c>
      <c r="B1672" s="203" t="s">
        <v>404</v>
      </c>
      <c r="C1672" s="203" t="s">
        <v>1646</v>
      </c>
      <c r="D1672" s="204">
        <v>10.19</v>
      </c>
      <c r="E1672" s="203" t="s">
        <v>464</v>
      </c>
      <c r="F1672" s="203" t="s">
        <v>1754</v>
      </c>
      <c r="G1672" s="203" t="s">
        <v>525</v>
      </c>
      <c r="H1672" s="204" t="s">
        <v>1497</v>
      </c>
      <c r="I1672" s="204" t="s">
        <v>1497</v>
      </c>
      <c r="J1672" s="204">
        <v>0.62173588700000004</v>
      </c>
      <c r="K1672" s="203" t="s">
        <v>517</v>
      </c>
    </row>
    <row r="1673" spans="1:11">
      <c r="A1673" s="203">
        <v>48</v>
      </c>
      <c r="B1673" s="203" t="s">
        <v>405</v>
      </c>
      <c r="C1673" s="203" t="s">
        <v>1646</v>
      </c>
      <c r="D1673" s="204">
        <v>39.700000000000003</v>
      </c>
      <c r="E1673" s="203" t="s">
        <v>464</v>
      </c>
      <c r="F1673" s="203" t="s">
        <v>1754</v>
      </c>
      <c r="G1673" s="203" t="s">
        <v>525</v>
      </c>
      <c r="H1673" s="204" t="s">
        <v>1497</v>
      </c>
      <c r="I1673" s="204" t="s">
        <v>1497</v>
      </c>
      <c r="J1673" s="204">
        <v>36.84818164</v>
      </c>
      <c r="K1673" s="203" t="s">
        <v>517</v>
      </c>
    </row>
    <row r="1674" spans="1:11">
      <c r="A1674" s="203">
        <v>49</v>
      </c>
      <c r="B1674" s="203" t="s">
        <v>384</v>
      </c>
      <c r="C1674" s="203" t="s">
        <v>1647</v>
      </c>
      <c r="D1674" s="204">
        <v>22.55</v>
      </c>
      <c r="E1674" s="203" t="s">
        <v>489</v>
      </c>
      <c r="F1674" s="203" t="s">
        <v>1754</v>
      </c>
      <c r="G1674" s="203" t="s">
        <v>488</v>
      </c>
      <c r="H1674" s="204" t="s">
        <v>1497</v>
      </c>
      <c r="I1674" s="204" t="s">
        <v>1497</v>
      </c>
      <c r="J1674" s="204">
        <v>35.94</v>
      </c>
      <c r="K1674" s="203" t="s">
        <v>490</v>
      </c>
    </row>
    <row r="1675" spans="1:11">
      <c r="A1675" s="203">
        <v>49</v>
      </c>
      <c r="B1675" s="203" t="s">
        <v>385</v>
      </c>
      <c r="C1675" s="203" t="s">
        <v>1647</v>
      </c>
      <c r="D1675" s="204">
        <v>44.63</v>
      </c>
      <c r="E1675" s="203" t="s">
        <v>489</v>
      </c>
      <c r="F1675" s="203" t="s">
        <v>1754</v>
      </c>
      <c r="G1675" s="203" t="s">
        <v>488</v>
      </c>
      <c r="H1675" s="204" t="s">
        <v>1497</v>
      </c>
      <c r="I1675" s="204" t="s">
        <v>1497</v>
      </c>
      <c r="J1675" s="204" t="s">
        <v>1497</v>
      </c>
      <c r="K1675" s="203" t="s">
        <v>490</v>
      </c>
    </row>
    <row r="1676" spans="1:11">
      <c r="A1676" s="203">
        <v>49</v>
      </c>
      <c r="B1676" s="203" t="s">
        <v>386</v>
      </c>
      <c r="C1676" s="203" t="s">
        <v>1647</v>
      </c>
      <c r="D1676" s="204">
        <v>12.65</v>
      </c>
      <c r="E1676" s="203" t="s">
        <v>489</v>
      </c>
      <c r="F1676" s="203" t="s">
        <v>1754</v>
      </c>
      <c r="G1676" s="203" t="s">
        <v>488</v>
      </c>
      <c r="H1676" s="204" t="s">
        <v>1497</v>
      </c>
      <c r="I1676" s="204" t="s">
        <v>1497</v>
      </c>
      <c r="J1676" s="204">
        <v>17.96</v>
      </c>
      <c r="K1676" s="203" t="s">
        <v>490</v>
      </c>
    </row>
    <row r="1677" spans="1:11">
      <c r="A1677" s="203">
        <v>49</v>
      </c>
      <c r="B1677" s="203" t="s">
        <v>387</v>
      </c>
      <c r="C1677" s="203" t="s">
        <v>1647</v>
      </c>
      <c r="D1677" s="204">
        <v>46.9</v>
      </c>
      <c r="E1677" s="203" t="s">
        <v>489</v>
      </c>
      <c r="F1677" s="203" t="s">
        <v>1754</v>
      </c>
      <c r="G1677" s="203" t="s">
        <v>488</v>
      </c>
      <c r="H1677" s="204" t="s">
        <v>1497</v>
      </c>
      <c r="I1677" s="204" t="s">
        <v>1497</v>
      </c>
      <c r="J1677" s="204" t="s">
        <v>1497</v>
      </c>
      <c r="K1677" s="203" t="s">
        <v>490</v>
      </c>
    </row>
    <row r="1678" spans="1:11">
      <c r="A1678" s="203">
        <v>49</v>
      </c>
      <c r="B1678" s="203" t="s">
        <v>388</v>
      </c>
      <c r="C1678" s="203" t="s">
        <v>1647</v>
      </c>
      <c r="D1678" s="204">
        <v>0.68</v>
      </c>
      <c r="E1678" s="203" t="s">
        <v>489</v>
      </c>
      <c r="F1678" s="203" t="s">
        <v>1754</v>
      </c>
      <c r="G1678" s="203" t="s">
        <v>488</v>
      </c>
      <c r="H1678" s="204" t="s">
        <v>1497</v>
      </c>
      <c r="I1678" s="204" t="s">
        <v>1497</v>
      </c>
      <c r="J1678" s="204">
        <v>28.28</v>
      </c>
      <c r="K1678" s="203" t="s">
        <v>490</v>
      </c>
    </row>
    <row r="1679" spans="1:11">
      <c r="A1679" s="203">
        <v>49</v>
      </c>
      <c r="B1679" s="203" t="s">
        <v>389</v>
      </c>
      <c r="C1679" s="203" t="s">
        <v>1647</v>
      </c>
      <c r="D1679" s="204">
        <v>7.91</v>
      </c>
      <c r="E1679" s="203" t="s">
        <v>489</v>
      </c>
      <c r="F1679" s="203" t="s">
        <v>1754</v>
      </c>
      <c r="G1679" s="203" t="s">
        <v>488</v>
      </c>
      <c r="H1679" s="204" t="s">
        <v>1497</v>
      </c>
      <c r="I1679" s="204" t="s">
        <v>1497</v>
      </c>
      <c r="J1679" s="204">
        <v>49.41</v>
      </c>
      <c r="K1679" s="203" t="s">
        <v>490</v>
      </c>
    </row>
    <row r="1680" spans="1:11">
      <c r="A1680" s="203">
        <v>49</v>
      </c>
      <c r="B1680" s="203" t="s">
        <v>390</v>
      </c>
      <c r="C1680" s="203" t="s">
        <v>1647</v>
      </c>
      <c r="D1680" s="204">
        <v>0.18</v>
      </c>
      <c r="E1680" s="203" t="s">
        <v>489</v>
      </c>
      <c r="F1680" s="203" t="s">
        <v>1754</v>
      </c>
      <c r="G1680" s="203" t="s">
        <v>488</v>
      </c>
      <c r="H1680" s="204" t="s">
        <v>1497</v>
      </c>
      <c r="I1680" s="204" t="s">
        <v>1497</v>
      </c>
      <c r="J1680" s="204">
        <v>18.7</v>
      </c>
      <c r="K1680" s="203" t="s">
        <v>490</v>
      </c>
    </row>
    <row r="1681" spans="1:11">
      <c r="A1681" s="203">
        <v>49</v>
      </c>
      <c r="B1681" s="203" t="s">
        <v>391</v>
      </c>
      <c r="C1681" s="203" t="s">
        <v>1647</v>
      </c>
      <c r="D1681" s="204">
        <v>29.64</v>
      </c>
      <c r="E1681" s="203" t="s">
        <v>489</v>
      </c>
      <c r="F1681" s="203" t="s">
        <v>1754</v>
      </c>
      <c r="G1681" s="203" t="s">
        <v>488</v>
      </c>
      <c r="H1681" s="204" t="s">
        <v>1497</v>
      </c>
      <c r="I1681" s="204" t="s">
        <v>1497</v>
      </c>
      <c r="J1681" s="204">
        <v>2.08</v>
      </c>
      <c r="K1681" s="203" t="s">
        <v>490</v>
      </c>
    </row>
    <row r="1682" spans="1:11">
      <c r="A1682" s="203">
        <v>49</v>
      </c>
      <c r="B1682" s="203" t="s">
        <v>392</v>
      </c>
      <c r="C1682" s="203" t="s">
        <v>1647</v>
      </c>
      <c r="D1682" s="204">
        <v>16.690000000000001</v>
      </c>
      <c r="E1682" s="203" t="s">
        <v>489</v>
      </c>
      <c r="F1682" s="203" t="s">
        <v>1754</v>
      </c>
      <c r="G1682" s="203" t="s">
        <v>488</v>
      </c>
      <c r="H1682" s="204" t="s">
        <v>1497</v>
      </c>
      <c r="I1682" s="204" t="s">
        <v>1497</v>
      </c>
      <c r="J1682" s="204">
        <v>39.76</v>
      </c>
      <c r="K1682" s="203" t="s">
        <v>490</v>
      </c>
    </row>
    <row r="1683" spans="1:11">
      <c r="A1683" s="203">
        <v>49</v>
      </c>
      <c r="B1683" s="203" t="s">
        <v>393</v>
      </c>
      <c r="C1683" s="203" t="s">
        <v>1647</v>
      </c>
      <c r="D1683" s="204">
        <v>11.58</v>
      </c>
      <c r="E1683" s="203" t="s">
        <v>489</v>
      </c>
      <c r="F1683" s="203" t="s">
        <v>1754</v>
      </c>
      <c r="G1683" s="203" t="s">
        <v>488</v>
      </c>
      <c r="H1683" s="204" t="s">
        <v>1497</v>
      </c>
      <c r="I1683" s="204" t="s">
        <v>1497</v>
      </c>
      <c r="J1683" s="204">
        <v>31.74</v>
      </c>
      <c r="K1683" s="203" t="s">
        <v>490</v>
      </c>
    </row>
    <row r="1684" spans="1:11">
      <c r="A1684" s="203">
        <v>49</v>
      </c>
      <c r="B1684" s="203" t="s">
        <v>394</v>
      </c>
      <c r="C1684" s="203" t="s">
        <v>1647</v>
      </c>
      <c r="D1684" s="204">
        <v>30.74</v>
      </c>
      <c r="E1684" s="203" t="s">
        <v>489</v>
      </c>
      <c r="F1684" s="203" t="s">
        <v>1754</v>
      </c>
      <c r="G1684" s="203" t="s">
        <v>488</v>
      </c>
      <c r="H1684" s="204" t="s">
        <v>1497</v>
      </c>
      <c r="I1684" s="204" t="s">
        <v>1497</v>
      </c>
      <c r="J1684" s="204">
        <v>47.19</v>
      </c>
      <c r="K1684" s="203" t="s">
        <v>490</v>
      </c>
    </row>
    <row r="1685" spans="1:11">
      <c r="A1685" s="203">
        <v>49</v>
      </c>
      <c r="B1685" s="203" t="s">
        <v>395</v>
      </c>
      <c r="C1685" s="203" t="s">
        <v>1647</v>
      </c>
      <c r="D1685" s="204">
        <v>15.04</v>
      </c>
      <c r="E1685" s="203" t="s">
        <v>489</v>
      </c>
      <c r="F1685" s="203" t="s">
        <v>1754</v>
      </c>
      <c r="G1685" s="203" t="s">
        <v>488</v>
      </c>
      <c r="H1685" s="204" t="s">
        <v>1497</v>
      </c>
      <c r="I1685" s="204" t="s">
        <v>1497</v>
      </c>
      <c r="J1685" s="204">
        <v>28.7</v>
      </c>
      <c r="K1685" s="203" t="s">
        <v>490</v>
      </c>
    </row>
    <row r="1686" spans="1:11">
      <c r="A1686" s="203">
        <v>49</v>
      </c>
      <c r="B1686" s="203" t="s">
        <v>396</v>
      </c>
      <c r="C1686" s="203" t="s">
        <v>1647</v>
      </c>
      <c r="D1686" s="204">
        <v>6.32</v>
      </c>
      <c r="E1686" s="203" t="s">
        <v>489</v>
      </c>
      <c r="F1686" s="203" t="s">
        <v>1754</v>
      </c>
      <c r="G1686" s="203" t="s">
        <v>488</v>
      </c>
      <c r="H1686" s="204" t="s">
        <v>1497</v>
      </c>
      <c r="I1686" s="204" t="s">
        <v>1497</v>
      </c>
      <c r="J1686" s="204">
        <v>23.09</v>
      </c>
      <c r="K1686" s="203" t="s">
        <v>490</v>
      </c>
    </row>
    <row r="1687" spans="1:11">
      <c r="A1687" s="203">
        <v>49</v>
      </c>
      <c r="B1687" s="203" t="s">
        <v>397</v>
      </c>
      <c r="C1687" s="203" t="s">
        <v>1647</v>
      </c>
      <c r="D1687" s="204">
        <v>15.65</v>
      </c>
      <c r="E1687" s="203" t="s">
        <v>489</v>
      </c>
      <c r="F1687" s="203" t="s">
        <v>1754</v>
      </c>
      <c r="G1687" s="203" t="s">
        <v>488</v>
      </c>
      <c r="H1687" s="204" t="s">
        <v>1497</v>
      </c>
      <c r="I1687" s="204" t="s">
        <v>1497</v>
      </c>
      <c r="J1687" s="204">
        <v>17.23</v>
      </c>
      <c r="K1687" s="203" t="s">
        <v>490</v>
      </c>
    </row>
    <row r="1688" spans="1:11">
      <c r="A1688" s="203">
        <v>49</v>
      </c>
      <c r="B1688" s="203" t="s">
        <v>398</v>
      </c>
      <c r="C1688" s="203" t="s">
        <v>1647</v>
      </c>
      <c r="D1688" s="204">
        <v>8.07</v>
      </c>
      <c r="E1688" s="203" t="s">
        <v>489</v>
      </c>
      <c r="F1688" s="203" t="s">
        <v>1754</v>
      </c>
      <c r="G1688" s="203" t="s">
        <v>488</v>
      </c>
      <c r="H1688" s="204" t="s">
        <v>1497</v>
      </c>
      <c r="I1688" s="204" t="s">
        <v>1497</v>
      </c>
      <c r="J1688" s="204">
        <v>9.33</v>
      </c>
      <c r="K1688" s="203" t="s">
        <v>490</v>
      </c>
    </row>
    <row r="1689" spans="1:11">
      <c r="A1689" s="203">
        <v>49</v>
      </c>
      <c r="B1689" s="203" t="s">
        <v>399</v>
      </c>
      <c r="C1689" s="203" t="s">
        <v>1647</v>
      </c>
      <c r="D1689" s="204">
        <v>11.09</v>
      </c>
      <c r="E1689" s="203" t="s">
        <v>489</v>
      </c>
      <c r="F1689" s="203" t="s">
        <v>1754</v>
      </c>
      <c r="G1689" s="203" t="s">
        <v>488</v>
      </c>
      <c r="H1689" s="204" t="s">
        <v>1497</v>
      </c>
      <c r="I1689" s="204" t="s">
        <v>1497</v>
      </c>
      <c r="J1689" s="204">
        <v>30.66</v>
      </c>
      <c r="K1689" s="203" t="s">
        <v>490</v>
      </c>
    </row>
    <row r="1690" spans="1:11">
      <c r="A1690" s="203">
        <v>49</v>
      </c>
      <c r="B1690" s="203" t="s">
        <v>400</v>
      </c>
      <c r="C1690" s="203" t="s">
        <v>1647</v>
      </c>
      <c r="D1690" s="204">
        <v>57.14</v>
      </c>
      <c r="E1690" s="203" t="s">
        <v>489</v>
      </c>
      <c r="F1690" s="203" t="s">
        <v>1754</v>
      </c>
      <c r="G1690" s="203" t="s">
        <v>488</v>
      </c>
      <c r="H1690" s="204" t="s">
        <v>1497</v>
      </c>
      <c r="I1690" s="204" t="s">
        <v>1497</v>
      </c>
      <c r="J1690" s="204">
        <v>64.680000000000007</v>
      </c>
      <c r="K1690" s="203" t="s">
        <v>490</v>
      </c>
    </row>
    <row r="1691" spans="1:11">
      <c r="A1691" s="203">
        <v>49</v>
      </c>
      <c r="B1691" s="203" t="s">
        <v>401</v>
      </c>
      <c r="C1691" s="203" t="s">
        <v>1647</v>
      </c>
      <c r="D1691" s="204">
        <v>56.12</v>
      </c>
      <c r="E1691" s="203" t="s">
        <v>489</v>
      </c>
      <c r="F1691" s="203" t="s">
        <v>1754</v>
      </c>
      <c r="G1691" s="203" t="s">
        <v>488</v>
      </c>
      <c r="H1691" s="204" t="s">
        <v>1497</v>
      </c>
      <c r="I1691" s="204" t="s">
        <v>1497</v>
      </c>
      <c r="J1691" s="204">
        <v>65.36</v>
      </c>
      <c r="K1691" s="203" t="s">
        <v>490</v>
      </c>
    </row>
    <row r="1692" spans="1:11">
      <c r="A1692" s="203">
        <v>49</v>
      </c>
      <c r="B1692" s="203" t="s">
        <v>402</v>
      </c>
      <c r="C1692" s="203" t="s">
        <v>1647</v>
      </c>
      <c r="D1692" s="204">
        <v>47.18</v>
      </c>
      <c r="E1692" s="203" t="s">
        <v>489</v>
      </c>
      <c r="F1692" s="203" t="s">
        <v>1754</v>
      </c>
      <c r="G1692" s="203" t="s">
        <v>488</v>
      </c>
      <c r="H1692" s="204" t="s">
        <v>1497</v>
      </c>
      <c r="I1692" s="204" t="s">
        <v>1497</v>
      </c>
      <c r="J1692" s="204">
        <v>51.1</v>
      </c>
      <c r="K1692" s="203" t="s">
        <v>490</v>
      </c>
    </row>
    <row r="1693" spans="1:11">
      <c r="A1693" s="203">
        <v>49</v>
      </c>
      <c r="B1693" s="203" t="s">
        <v>403</v>
      </c>
      <c r="C1693" s="203" t="s">
        <v>1647</v>
      </c>
      <c r="D1693" s="204">
        <v>31.97</v>
      </c>
      <c r="E1693" s="203" t="s">
        <v>489</v>
      </c>
      <c r="F1693" s="203" t="s">
        <v>1754</v>
      </c>
      <c r="G1693" s="203" t="s">
        <v>488</v>
      </c>
      <c r="H1693" s="204" t="s">
        <v>1497</v>
      </c>
      <c r="I1693" s="204" t="s">
        <v>1497</v>
      </c>
      <c r="J1693" s="204">
        <v>53.5</v>
      </c>
      <c r="K1693" s="203" t="s">
        <v>490</v>
      </c>
    </row>
    <row r="1694" spans="1:11">
      <c r="A1694" s="203">
        <v>49</v>
      </c>
      <c r="B1694" s="203" t="s">
        <v>404</v>
      </c>
      <c r="C1694" s="203" t="s">
        <v>1647</v>
      </c>
      <c r="D1694" s="204">
        <v>2.2200000000000002</v>
      </c>
      <c r="E1694" s="203" t="s">
        <v>489</v>
      </c>
      <c r="F1694" s="203" t="s">
        <v>1754</v>
      </c>
      <c r="G1694" s="203" t="s">
        <v>488</v>
      </c>
      <c r="H1694" s="204" t="s">
        <v>1497</v>
      </c>
      <c r="I1694" s="204" t="s">
        <v>1497</v>
      </c>
      <c r="J1694" s="204">
        <v>12.55</v>
      </c>
      <c r="K1694" s="203" t="s">
        <v>490</v>
      </c>
    </row>
    <row r="1695" spans="1:11">
      <c r="A1695" s="203">
        <v>49</v>
      </c>
      <c r="B1695" s="203" t="s">
        <v>405</v>
      </c>
      <c r="C1695" s="203" t="s">
        <v>1647</v>
      </c>
      <c r="D1695" s="204">
        <v>22.91</v>
      </c>
      <c r="E1695" s="203" t="s">
        <v>489</v>
      </c>
      <c r="F1695" s="203" t="s">
        <v>1754</v>
      </c>
      <c r="G1695" s="203" t="s">
        <v>488</v>
      </c>
      <c r="H1695" s="204" t="s">
        <v>1497</v>
      </c>
      <c r="I1695" s="204" t="s">
        <v>1497</v>
      </c>
      <c r="J1695" s="204">
        <v>36.18</v>
      </c>
      <c r="K1695" s="203" t="s">
        <v>490</v>
      </c>
    </row>
    <row r="1696" spans="1:11">
      <c r="A1696" s="203">
        <v>50</v>
      </c>
      <c r="B1696" s="203" t="s">
        <v>384</v>
      </c>
      <c r="C1696" s="203" t="s">
        <v>1648</v>
      </c>
      <c r="D1696" s="204">
        <v>8.1999999999999993</v>
      </c>
      <c r="E1696" s="203" t="s">
        <v>489</v>
      </c>
      <c r="F1696" s="203" t="s">
        <v>1754</v>
      </c>
      <c r="G1696" s="203" t="s">
        <v>488</v>
      </c>
      <c r="H1696" s="204" t="s">
        <v>1497</v>
      </c>
      <c r="I1696" s="204" t="s">
        <v>1497</v>
      </c>
      <c r="J1696" s="204">
        <v>32.57</v>
      </c>
      <c r="K1696" s="203" t="s">
        <v>490</v>
      </c>
    </row>
    <row r="1697" spans="1:11">
      <c r="A1697" s="203">
        <v>50</v>
      </c>
      <c r="B1697" s="203" t="s">
        <v>385</v>
      </c>
      <c r="C1697" s="203" t="s">
        <v>1648</v>
      </c>
      <c r="D1697" s="204">
        <v>14.41</v>
      </c>
      <c r="E1697" s="203" t="s">
        <v>489</v>
      </c>
      <c r="F1697" s="203" t="s">
        <v>1754</v>
      </c>
      <c r="G1697" s="203" t="s">
        <v>488</v>
      </c>
      <c r="H1697" s="204" t="s">
        <v>1497</v>
      </c>
      <c r="I1697" s="204" t="s">
        <v>1497</v>
      </c>
      <c r="J1697" s="204" t="s">
        <v>1497</v>
      </c>
      <c r="K1697" s="203" t="s">
        <v>490</v>
      </c>
    </row>
    <row r="1698" spans="1:11">
      <c r="A1698" s="203">
        <v>50</v>
      </c>
      <c r="B1698" s="203" t="s">
        <v>386</v>
      </c>
      <c r="C1698" s="203" t="s">
        <v>1648</v>
      </c>
      <c r="D1698" s="204">
        <v>22.96</v>
      </c>
      <c r="E1698" s="203" t="s">
        <v>489</v>
      </c>
      <c r="F1698" s="203" t="s">
        <v>1754</v>
      </c>
      <c r="G1698" s="203" t="s">
        <v>488</v>
      </c>
      <c r="H1698" s="204" t="s">
        <v>1497</v>
      </c>
      <c r="I1698" s="204" t="s">
        <v>1497</v>
      </c>
      <c r="J1698" s="204">
        <v>50.57</v>
      </c>
      <c r="K1698" s="203" t="s">
        <v>490</v>
      </c>
    </row>
    <row r="1699" spans="1:11">
      <c r="A1699" s="203">
        <v>50</v>
      </c>
      <c r="B1699" s="203" t="s">
        <v>387</v>
      </c>
      <c r="C1699" s="203" t="s">
        <v>1648</v>
      </c>
      <c r="D1699" s="204">
        <v>6.18</v>
      </c>
      <c r="E1699" s="203" t="s">
        <v>489</v>
      </c>
      <c r="F1699" s="203" t="s">
        <v>1754</v>
      </c>
      <c r="G1699" s="203" t="s">
        <v>488</v>
      </c>
      <c r="H1699" s="204" t="s">
        <v>1497</v>
      </c>
      <c r="I1699" s="204" t="s">
        <v>1497</v>
      </c>
      <c r="J1699" s="204" t="s">
        <v>1497</v>
      </c>
      <c r="K1699" s="203" t="s">
        <v>490</v>
      </c>
    </row>
    <row r="1700" spans="1:11">
      <c r="A1700" s="203">
        <v>50</v>
      </c>
      <c r="B1700" s="203" t="s">
        <v>388</v>
      </c>
      <c r="C1700" s="203" t="s">
        <v>1648</v>
      </c>
      <c r="D1700" s="204">
        <v>7.79</v>
      </c>
      <c r="E1700" s="203" t="s">
        <v>489</v>
      </c>
      <c r="F1700" s="203" t="s">
        <v>1754</v>
      </c>
      <c r="G1700" s="203" t="s">
        <v>488</v>
      </c>
      <c r="H1700" s="204" t="s">
        <v>1497</v>
      </c>
      <c r="I1700" s="204" t="s">
        <v>1497</v>
      </c>
      <c r="J1700" s="204">
        <v>15.68</v>
      </c>
      <c r="K1700" s="203" t="s">
        <v>490</v>
      </c>
    </row>
    <row r="1701" spans="1:11">
      <c r="A1701" s="203">
        <v>50</v>
      </c>
      <c r="B1701" s="203" t="s">
        <v>389</v>
      </c>
      <c r="C1701" s="203" t="s">
        <v>1648</v>
      </c>
      <c r="D1701" s="204">
        <v>13.43</v>
      </c>
      <c r="E1701" s="203" t="s">
        <v>489</v>
      </c>
      <c r="F1701" s="203" t="s">
        <v>1754</v>
      </c>
      <c r="G1701" s="203" t="s">
        <v>488</v>
      </c>
      <c r="H1701" s="204" t="s">
        <v>1497</v>
      </c>
      <c r="I1701" s="204" t="s">
        <v>1497</v>
      </c>
      <c r="J1701" s="204">
        <v>29.76</v>
      </c>
      <c r="K1701" s="203" t="s">
        <v>490</v>
      </c>
    </row>
    <row r="1702" spans="1:11">
      <c r="A1702" s="203">
        <v>50</v>
      </c>
      <c r="B1702" s="203" t="s">
        <v>390</v>
      </c>
      <c r="C1702" s="203" t="s">
        <v>1648</v>
      </c>
      <c r="D1702" s="204">
        <v>0</v>
      </c>
      <c r="E1702" s="203" t="s">
        <v>489</v>
      </c>
      <c r="F1702" s="203" t="s">
        <v>1754</v>
      </c>
      <c r="G1702" s="203" t="s">
        <v>488</v>
      </c>
      <c r="H1702" s="204" t="s">
        <v>1497</v>
      </c>
      <c r="I1702" s="204" t="s">
        <v>1497</v>
      </c>
      <c r="J1702" s="204">
        <v>17.489999999999998</v>
      </c>
      <c r="K1702" s="203" t="s">
        <v>490</v>
      </c>
    </row>
    <row r="1703" spans="1:11">
      <c r="A1703" s="203">
        <v>50</v>
      </c>
      <c r="B1703" s="203" t="s">
        <v>391</v>
      </c>
      <c r="C1703" s="203" t="s">
        <v>1648</v>
      </c>
      <c r="D1703" s="204">
        <v>4.3499999999999996</v>
      </c>
      <c r="E1703" s="203" t="s">
        <v>489</v>
      </c>
      <c r="F1703" s="203" t="s">
        <v>1754</v>
      </c>
      <c r="G1703" s="203" t="s">
        <v>488</v>
      </c>
      <c r="H1703" s="204" t="s">
        <v>1497</v>
      </c>
      <c r="I1703" s="204" t="s">
        <v>1497</v>
      </c>
      <c r="J1703" s="204">
        <v>11.54</v>
      </c>
      <c r="K1703" s="203" t="s">
        <v>490</v>
      </c>
    </row>
    <row r="1704" spans="1:11">
      <c r="A1704" s="203">
        <v>50</v>
      </c>
      <c r="B1704" s="203" t="s">
        <v>392</v>
      </c>
      <c r="C1704" s="203" t="s">
        <v>1648</v>
      </c>
      <c r="D1704" s="204">
        <v>0</v>
      </c>
      <c r="E1704" s="203" t="s">
        <v>489</v>
      </c>
      <c r="F1704" s="203" t="s">
        <v>1754</v>
      </c>
      <c r="G1704" s="203" t="s">
        <v>488</v>
      </c>
      <c r="H1704" s="204" t="s">
        <v>1497</v>
      </c>
      <c r="I1704" s="204" t="s">
        <v>1497</v>
      </c>
      <c r="J1704" s="204">
        <v>0</v>
      </c>
      <c r="K1704" s="203" t="s">
        <v>490</v>
      </c>
    </row>
    <row r="1705" spans="1:11">
      <c r="A1705" s="203">
        <v>50</v>
      </c>
      <c r="B1705" s="203" t="s">
        <v>393</v>
      </c>
      <c r="C1705" s="203" t="s">
        <v>1648</v>
      </c>
      <c r="D1705" s="204">
        <v>1.08</v>
      </c>
      <c r="E1705" s="203" t="s">
        <v>489</v>
      </c>
      <c r="F1705" s="203" t="s">
        <v>1754</v>
      </c>
      <c r="G1705" s="203" t="s">
        <v>488</v>
      </c>
      <c r="H1705" s="204" t="s">
        <v>1497</v>
      </c>
      <c r="I1705" s="204" t="s">
        <v>1497</v>
      </c>
      <c r="J1705" s="204">
        <v>15.32</v>
      </c>
      <c r="K1705" s="203" t="s">
        <v>490</v>
      </c>
    </row>
    <row r="1706" spans="1:11">
      <c r="A1706" s="203">
        <v>50</v>
      </c>
      <c r="B1706" s="203" t="s">
        <v>394</v>
      </c>
      <c r="C1706" s="203" t="s">
        <v>1648</v>
      </c>
      <c r="D1706" s="204">
        <v>11.69</v>
      </c>
      <c r="E1706" s="203" t="s">
        <v>489</v>
      </c>
      <c r="F1706" s="203" t="s">
        <v>1754</v>
      </c>
      <c r="G1706" s="203" t="s">
        <v>488</v>
      </c>
      <c r="H1706" s="204" t="s">
        <v>1497</v>
      </c>
      <c r="I1706" s="204" t="s">
        <v>1497</v>
      </c>
      <c r="J1706" s="204">
        <v>27.4</v>
      </c>
      <c r="K1706" s="203" t="s">
        <v>490</v>
      </c>
    </row>
    <row r="1707" spans="1:11">
      <c r="A1707" s="203">
        <v>50</v>
      </c>
      <c r="B1707" s="203" t="s">
        <v>395</v>
      </c>
      <c r="C1707" s="203" t="s">
        <v>1648</v>
      </c>
      <c r="D1707" s="204">
        <v>5.42</v>
      </c>
      <c r="E1707" s="203" t="s">
        <v>489</v>
      </c>
      <c r="F1707" s="203" t="s">
        <v>1754</v>
      </c>
      <c r="G1707" s="203" t="s">
        <v>488</v>
      </c>
      <c r="H1707" s="204" t="s">
        <v>1497</v>
      </c>
      <c r="I1707" s="204" t="s">
        <v>1497</v>
      </c>
      <c r="J1707" s="204">
        <v>8.9600000000000009</v>
      </c>
      <c r="K1707" s="203" t="s">
        <v>490</v>
      </c>
    </row>
    <row r="1708" spans="1:11">
      <c r="A1708" s="203">
        <v>50</v>
      </c>
      <c r="B1708" s="203" t="s">
        <v>396</v>
      </c>
      <c r="C1708" s="203" t="s">
        <v>1648</v>
      </c>
      <c r="D1708" s="204">
        <v>9.0299999999999994</v>
      </c>
      <c r="E1708" s="203" t="s">
        <v>489</v>
      </c>
      <c r="F1708" s="203" t="s">
        <v>1754</v>
      </c>
      <c r="G1708" s="203" t="s">
        <v>488</v>
      </c>
      <c r="H1708" s="204" t="s">
        <v>1497</v>
      </c>
      <c r="I1708" s="204" t="s">
        <v>1497</v>
      </c>
      <c r="J1708" s="204">
        <v>32.119999999999997</v>
      </c>
      <c r="K1708" s="203" t="s">
        <v>490</v>
      </c>
    </row>
    <row r="1709" spans="1:11">
      <c r="A1709" s="203">
        <v>50</v>
      </c>
      <c r="B1709" s="203" t="s">
        <v>397</v>
      </c>
      <c r="C1709" s="203" t="s">
        <v>1648</v>
      </c>
      <c r="D1709" s="204">
        <v>23.1</v>
      </c>
      <c r="E1709" s="203" t="s">
        <v>489</v>
      </c>
      <c r="F1709" s="203" t="s">
        <v>1754</v>
      </c>
      <c r="G1709" s="203" t="s">
        <v>488</v>
      </c>
      <c r="H1709" s="204" t="s">
        <v>1497</v>
      </c>
      <c r="I1709" s="204" t="s">
        <v>1497</v>
      </c>
      <c r="J1709" s="204">
        <v>32.51</v>
      </c>
      <c r="K1709" s="203" t="s">
        <v>490</v>
      </c>
    </row>
    <row r="1710" spans="1:11">
      <c r="A1710" s="203">
        <v>50</v>
      </c>
      <c r="B1710" s="203" t="s">
        <v>398</v>
      </c>
      <c r="C1710" s="203" t="s">
        <v>1648</v>
      </c>
      <c r="D1710" s="204">
        <v>2.02</v>
      </c>
      <c r="E1710" s="203" t="s">
        <v>489</v>
      </c>
      <c r="F1710" s="203" t="s">
        <v>1754</v>
      </c>
      <c r="G1710" s="203" t="s">
        <v>488</v>
      </c>
      <c r="H1710" s="204" t="s">
        <v>1497</v>
      </c>
      <c r="I1710" s="204" t="s">
        <v>1497</v>
      </c>
      <c r="J1710" s="204">
        <v>10.38</v>
      </c>
      <c r="K1710" s="203" t="s">
        <v>490</v>
      </c>
    </row>
    <row r="1711" spans="1:11">
      <c r="A1711" s="203">
        <v>50</v>
      </c>
      <c r="B1711" s="203" t="s">
        <v>399</v>
      </c>
      <c r="C1711" s="203" t="s">
        <v>1648</v>
      </c>
      <c r="D1711" s="204">
        <v>25.06</v>
      </c>
      <c r="E1711" s="203" t="s">
        <v>489</v>
      </c>
      <c r="F1711" s="203" t="s">
        <v>1754</v>
      </c>
      <c r="G1711" s="203" t="s">
        <v>488</v>
      </c>
      <c r="H1711" s="204" t="s">
        <v>1497</v>
      </c>
      <c r="I1711" s="204" t="s">
        <v>1497</v>
      </c>
      <c r="J1711" s="204">
        <v>23.02</v>
      </c>
      <c r="K1711" s="203" t="s">
        <v>490</v>
      </c>
    </row>
    <row r="1712" spans="1:11">
      <c r="A1712" s="203">
        <v>50</v>
      </c>
      <c r="B1712" s="203" t="s">
        <v>400</v>
      </c>
      <c r="C1712" s="203" t="s">
        <v>1648</v>
      </c>
      <c r="D1712" s="204">
        <v>9.86</v>
      </c>
      <c r="E1712" s="203" t="s">
        <v>489</v>
      </c>
      <c r="F1712" s="203" t="s">
        <v>1754</v>
      </c>
      <c r="G1712" s="203" t="s">
        <v>488</v>
      </c>
      <c r="H1712" s="204" t="s">
        <v>1497</v>
      </c>
      <c r="I1712" s="204" t="s">
        <v>1497</v>
      </c>
      <c r="J1712" s="204">
        <v>30.35</v>
      </c>
      <c r="K1712" s="203" t="s">
        <v>490</v>
      </c>
    </row>
    <row r="1713" spans="1:11">
      <c r="A1713" s="203">
        <v>50</v>
      </c>
      <c r="B1713" s="203" t="s">
        <v>401</v>
      </c>
      <c r="C1713" s="203" t="s">
        <v>1648</v>
      </c>
      <c r="D1713" s="204">
        <v>13.85</v>
      </c>
      <c r="E1713" s="203" t="s">
        <v>489</v>
      </c>
      <c r="F1713" s="203" t="s">
        <v>1754</v>
      </c>
      <c r="G1713" s="203" t="s">
        <v>488</v>
      </c>
      <c r="H1713" s="204" t="s">
        <v>1497</v>
      </c>
      <c r="I1713" s="204" t="s">
        <v>1497</v>
      </c>
      <c r="J1713" s="204">
        <v>25</v>
      </c>
      <c r="K1713" s="203" t="s">
        <v>490</v>
      </c>
    </row>
    <row r="1714" spans="1:11">
      <c r="A1714" s="203">
        <v>50</v>
      </c>
      <c r="B1714" s="203" t="s">
        <v>402</v>
      </c>
      <c r="C1714" s="203" t="s">
        <v>1648</v>
      </c>
      <c r="D1714" s="204">
        <v>25.84</v>
      </c>
      <c r="E1714" s="203" t="s">
        <v>489</v>
      </c>
      <c r="F1714" s="203" t="s">
        <v>1754</v>
      </c>
      <c r="G1714" s="203" t="s">
        <v>488</v>
      </c>
      <c r="H1714" s="204" t="s">
        <v>1497</v>
      </c>
      <c r="I1714" s="204" t="s">
        <v>1497</v>
      </c>
      <c r="J1714" s="204">
        <v>66.099999999999994</v>
      </c>
      <c r="K1714" s="203" t="s">
        <v>490</v>
      </c>
    </row>
    <row r="1715" spans="1:11">
      <c r="A1715" s="203">
        <v>50</v>
      </c>
      <c r="B1715" s="203" t="s">
        <v>403</v>
      </c>
      <c r="C1715" s="203" t="s">
        <v>1648</v>
      </c>
      <c r="D1715" s="204">
        <v>10.72</v>
      </c>
      <c r="E1715" s="203" t="s">
        <v>489</v>
      </c>
      <c r="F1715" s="203" t="s">
        <v>1754</v>
      </c>
      <c r="G1715" s="203" t="s">
        <v>488</v>
      </c>
      <c r="H1715" s="204" t="s">
        <v>1497</v>
      </c>
      <c r="I1715" s="204" t="s">
        <v>1497</v>
      </c>
      <c r="J1715" s="204">
        <v>49.24</v>
      </c>
      <c r="K1715" s="203" t="s">
        <v>490</v>
      </c>
    </row>
    <row r="1716" spans="1:11">
      <c r="A1716" s="203">
        <v>50</v>
      </c>
      <c r="B1716" s="203" t="s">
        <v>404</v>
      </c>
      <c r="C1716" s="203" t="s">
        <v>1648</v>
      </c>
      <c r="D1716" s="204">
        <v>12.27</v>
      </c>
      <c r="E1716" s="203" t="s">
        <v>489</v>
      </c>
      <c r="F1716" s="203" t="s">
        <v>1754</v>
      </c>
      <c r="G1716" s="203" t="s">
        <v>488</v>
      </c>
      <c r="H1716" s="204" t="s">
        <v>1497</v>
      </c>
      <c r="I1716" s="204" t="s">
        <v>1497</v>
      </c>
      <c r="J1716" s="204">
        <v>9.16</v>
      </c>
      <c r="K1716" s="203" t="s">
        <v>490</v>
      </c>
    </row>
    <row r="1717" spans="1:11">
      <c r="A1717" s="203">
        <v>50</v>
      </c>
      <c r="B1717" s="203" t="s">
        <v>405</v>
      </c>
      <c r="C1717" s="203" t="s">
        <v>1648</v>
      </c>
      <c r="D1717" s="204">
        <v>9.7899999999999991</v>
      </c>
      <c r="E1717" s="203" t="s">
        <v>489</v>
      </c>
      <c r="F1717" s="203" t="s">
        <v>1754</v>
      </c>
      <c r="G1717" s="203" t="s">
        <v>488</v>
      </c>
      <c r="H1717" s="204" t="s">
        <v>1497</v>
      </c>
      <c r="I1717" s="204" t="s">
        <v>1497</v>
      </c>
      <c r="J1717" s="204">
        <v>24.62</v>
      </c>
      <c r="K1717" s="203" t="s">
        <v>490</v>
      </c>
    </row>
    <row r="1718" spans="1:11">
      <c r="A1718" s="203">
        <v>51</v>
      </c>
      <c r="B1718" s="203" t="s">
        <v>384</v>
      </c>
      <c r="C1718" s="203" t="s">
        <v>1649</v>
      </c>
      <c r="D1718" s="204">
        <v>268.92218919999999</v>
      </c>
      <c r="E1718" s="203" t="s">
        <v>464</v>
      </c>
      <c r="F1718" s="203" t="s">
        <v>467</v>
      </c>
      <c r="G1718" s="203" t="s">
        <v>473</v>
      </c>
      <c r="H1718" s="204">
        <v>260.25551739999997</v>
      </c>
      <c r="I1718" s="204">
        <v>277.58886100000001</v>
      </c>
      <c r="J1718" s="204">
        <v>243.9147849</v>
      </c>
      <c r="K1718" s="203" t="s">
        <v>517</v>
      </c>
    </row>
    <row r="1719" spans="1:11">
      <c r="A1719" s="203">
        <v>51</v>
      </c>
      <c r="B1719" s="203" t="s">
        <v>385</v>
      </c>
      <c r="C1719" s="203" t="s">
        <v>1649</v>
      </c>
      <c r="D1719" s="204">
        <v>159.0531359</v>
      </c>
      <c r="E1719" s="203" t="s">
        <v>464</v>
      </c>
      <c r="F1719" s="203" t="s">
        <v>467</v>
      </c>
      <c r="G1719" s="203" t="s">
        <v>473</v>
      </c>
      <c r="H1719" s="204">
        <v>143.04689579999999</v>
      </c>
      <c r="I1719" s="204">
        <v>175.05937599999999</v>
      </c>
      <c r="J1719" s="204">
        <v>154.2861427</v>
      </c>
      <c r="K1719" s="203" t="s">
        <v>517</v>
      </c>
    </row>
    <row r="1720" spans="1:11">
      <c r="A1720" s="203">
        <v>51</v>
      </c>
      <c r="B1720" s="203" t="s">
        <v>386</v>
      </c>
      <c r="C1720" s="203" t="s">
        <v>1649</v>
      </c>
      <c r="D1720" s="204">
        <v>162.70558260000001</v>
      </c>
      <c r="E1720" s="203" t="s">
        <v>464</v>
      </c>
      <c r="F1720" s="203" t="s">
        <v>467</v>
      </c>
      <c r="G1720" s="203" t="s">
        <v>473</v>
      </c>
      <c r="H1720" s="204">
        <v>145.13915230000001</v>
      </c>
      <c r="I1720" s="204">
        <v>180.27201289999999</v>
      </c>
      <c r="J1720" s="204">
        <v>128.87396279999999</v>
      </c>
      <c r="K1720" s="203" t="s">
        <v>517</v>
      </c>
    </row>
    <row r="1721" spans="1:11">
      <c r="A1721" s="203">
        <v>51</v>
      </c>
      <c r="B1721" s="203" t="s">
        <v>387</v>
      </c>
      <c r="C1721" s="203" t="s">
        <v>1649</v>
      </c>
      <c r="D1721" s="204">
        <v>204.29434019999999</v>
      </c>
      <c r="E1721" s="203" t="s">
        <v>464</v>
      </c>
      <c r="F1721" s="203" t="s">
        <v>467</v>
      </c>
      <c r="G1721" s="203" t="s">
        <v>473</v>
      </c>
      <c r="H1721" s="204">
        <v>188.45042269999999</v>
      </c>
      <c r="I1721" s="204">
        <v>220.1382577</v>
      </c>
      <c r="J1721" s="204">
        <v>113.02956469999999</v>
      </c>
      <c r="K1721" s="203" t="s">
        <v>517</v>
      </c>
    </row>
    <row r="1722" spans="1:11">
      <c r="A1722" s="203">
        <v>51</v>
      </c>
      <c r="B1722" s="203" t="s">
        <v>388</v>
      </c>
      <c r="C1722" s="203" t="s">
        <v>1649</v>
      </c>
      <c r="D1722" s="204">
        <v>214.4747419</v>
      </c>
      <c r="E1722" s="203" t="s">
        <v>464</v>
      </c>
      <c r="F1722" s="203" t="s">
        <v>467</v>
      </c>
      <c r="G1722" s="203" t="s">
        <v>473</v>
      </c>
      <c r="H1722" s="204">
        <v>196.16730229999999</v>
      </c>
      <c r="I1722" s="204">
        <v>232.78218140000001</v>
      </c>
      <c r="J1722" s="204">
        <v>163.4034734</v>
      </c>
      <c r="K1722" s="203" t="s">
        <v>517</v>
      </c>
    </row>
    <row r="1723" spans="1:11">
      <c r="A1723" s="203">
        <v>51</v>
      </c>
      <c r="B1723" s="203" t="s">
        <v>389</v>
      </c>
      <c r="C1723" s="203" t="s">
        <v>1649</v>
      </c>
      <c r="D1723" s="204">
        <v>155.57313329999999</v>
      </c>
      <c r="E1723" s="203" t="s">
        <v>464</v>
      </c>
      <c r="F1723" s="203" t="s">
        <v>467</v>
      </c>
      <c r="G1723" s="203" t="s">
        <v>473</v>
      </c>
      <c r="H1723" s="204">
        <v>134.2423694</v>
      </c>
      <c r="I1723" s="204">
        <v>176.90389730000001</v>
      </c>
      <c r="J1723" s="204">
        <v>189.13173470000001</v>
      </c>
      <c r="K1723" s="203" t="s">
        <v>517</v>
      </c>
    </row>
    <row r="1724" spans="1:11">
      <c r="A1724" s="203">
        <v>51</v>
      </c>
      <c r="B1724" s="203" t="s">
        <v>390</v>
      </c>
      <c r="C1724" s="203" t="s">
        <v>1649</v>
      </c>
      <c r="D1724" s="204">
        <v>348.50303200000002</v>
      </c>
      <c r="E1724" s="203" t="s">
        <v>464</v>
      </c>
      <c r="F1724" s="203" t="s">
        <v>467</v>
      </c>
      <c r="G1724" s="203" t="s">
        <v>473</v>
      </c>
      <c r="H1724" s="204">
        <v>321.46354150000002</v>
      </c>
      <c r="I1724" s="204">
        <v>375.54252250000002</v>
      </c>
      <c r="J1724" s="204">
        <v>180.03628230000001</v>
      </c>
      <c r="K1724" s="203" t="s">
        <v>517</v>
      </c>
    </row>
    <row r="1725" spans="1:11">
      <c r="A1725" s="203">
        <v>51</v>
      </c>
      <c r="B1725" s="203" t="s">
        <v>391</v>
      </c>
      <c r="C1725" s="203" t="s">
        <v>1649</v>
      </c>
      <c r="D1725" s="204">
        <v>119.3032101</v>
      </c>
      <c r="E1725" s="203" t="s">
        <v>464</v>
      </c>
      <c r="F1725" s="203" t="s">
        <v>467</v>
      </c>
      <c r="G1725" s="203" t="s">
        <v>473</v>
      </c>
      <c r="H1725" s="204">
        <v>87.340573710000001</v>
      </c>
      <c r="I1725" s="204">
        <v>151.26584650000001</v>
      </c>
      <c r="J1725" s="204">
        <v>106.1868297</v>
      </c>
      <c r="K1725" s="203" t="s">
        <v>517</v>
      </c>
    </row>
    <row r="1726" spans="1:11">
      <c r="A1726" s="203">
        <v>51</v>
      </c>
      <c r="B1726" s="203" t="s">
        <v>392</v>
      </c>
      <c r="C1726" s="203" t="s">
        <v>1649</v>
      </c>
      <c r="D1726" s="204">
        <v>152.65088470000001</v>
      </c>
      <c r="E1726" s="203" t="s">
        <v>464</v>
      </c>
      <c r="F1726" s="203" t="s">
        <v>467</v>
      </c>
      <c r="G1726" s="203" t="s">
        <v>473</v>
      </c>
      <c r="H1726" s="204">
        <v>129.9863842</v>
      </c>
      <c r="I1726" s="204">
        <v>175.31538520000001</v>
      </c>
      <c r="J1726" s="204">
        <v>207.3171743</v>
      </c>
      <c r="K1726" s="203" t="s">
        <v>517</v>
      </c>
    </row>
    <row r="1727" spans="1:11">
      <c r="A1727" s="203">
        <v>51</v>
      </c>
      <c r="B1727" s="203" t="s">
        <v>393</v>
      </c>
      <c r="C1727" s="203" t="s">
        <v>1649</v>
      </c>
      <c r="D1727" s="204">
        <v>100.3956467</v>
      </c>
      <c r="E1727" s="203" t="s">
        <v>464</v>
      </c>
      <c r="F1727" s="203" t="s">
        <v>467</v>
      </c>
      <c r="G1727" s="203" t="s">
        <v>473</v>
      </c>
      <c r="H1727" s="204">
        <v>93.773509360000006</v>
      </c>
      <c r="I1727" s="204">
        <v>107.01778400000001</v>
      </c>
      <c r="J1727" s="204">
        <v>108.659272</v>
      </c>
      <c r="K1727" s="203" t="s">
        <v>517</v>
      </c>
    </row>
    <row r="1728" spans="1:11">
      <c r="A1728" s="203">
        <v>51</v>
      </c>
      <c r="B1728" s="203" t="s">
        <v>394</v>
      </c>
      <c r="C1728" s="203" t="s">
        <v>1649</v>
      </c>
      <c r="D1728" s="204">
        <v>237.03061779999999</v>
      </c>
      <c r="E1728" s="203" t="s">
        <v>464</v>
      </c>
      <c r="F1728" s="203" t="s">
        <v>467</v>
      </c>
      <c r="G1728" s="203" t="s">
        <v>473</v>
      </c>
      <c r="H1728" s="204">
        <v>216.83918840000001</v>
      </c>
      <c r="I1728" s="204">
        <v>257.22204720000002</v>
      </c>
      <c r="J1728" s="204">
        <v>194.40299820000001</v>
      </c>
      <c r="K1728" s="203" t="s">
        <v>517</v>
      </c>
    </row>
    <row r="1729" spans="1:11">
      <c r="A1729" s="203">
        <v>51</v>
      </c>
      <c r="B1729" s="203" t="s">
        <v>395</v>
      </c>
      <c r="C1729" s="203" t="s">
        <v>1649</v>
      </c>
      <c r="D1729" s="204">
        <v>175.85152260000001</v>
      </c>
      <c r="E1729" s="203" t="s">
        <v>464</v>
      </c>
      <c r="F1729" s="203" t="s">
        <v>467</v>
      </c>
      <c r="G1729" s="203" t="s">
        <v>473</v>
      </c>
      <c r="H1729" s="204">
        <v>168.126328</v>
      </c>
      <c r="I1729" s="204">
        <v>183.57671730000001</v>
      </c>
      <c r="J1729" s="204">
        <v>151.95043889999999</v>
      </c>
      <c r="K1729" s="203" t="s">
        <v>517</v>
      </c>
    </row>
    <row r="1730" spans="1:11">
      <c r="A1730" s="203">
        <v>51</v>
      </c>
      <c r="B1730" s="203" t="s">
        <v>396</v>
      </c>
      <c r="C1730" s="203" t="s">
        <v>1649</v>
      </c>
      <c r="D1730" s="204">
        <v>90.964114620000004</v>
      </c>
      <c r="E1730" s="203" t="s">
        <v>464</v>
      </c>
      <c r="F1730" s="203" t="s">
        <v>467</v>
      </c>
      <c r="G1730" s="203" t="s">
        <v>473</v>
      </c>
      <c r="H1730" s="204">
        <v>78.107566410000004</v>
      </c>
      <c r="I1730" s="204">
        <v>103.82066279999999</v>
      </c>
      <c r="J1730" s="204">
        <v>134.26934109999999</v>
      </c>
      <c r="K1730" s="203" t="s">
        <v>517</v>
      </c>
    </row>
    <row r="1731" spans="1:11">
      <c r="A1731" s="203">
        <v>51</v>
      </c>
      <c r="B1731" s="203" t="s">
        <v>397</v>
      </c>
      <c r="C1731" s="203" t="s">
        <v>1649</v>
      </c>
      <c r="D1731" s="204">
        <v>102.1844701</v>
      </c>
      <c r="E1731" s="203" t="s">
        <v>464</v>
      </c>
      <c r="F1731" s="203" t="s">
        <v>467</v>
      </c>
      <c r="G1731" s="203" t="s">
        <v>473</v>
      </c>
      <c r="H1731" s="204">
        <v>88.415957489999997</v>
      </c>
      <c r="I1731" s="204">
        <v>115.95298270000001</v>
      </c>
      <c r="J1731" s="204">
        <v>168.0336083</v>
      </c>
      <c r="K1731" s="203" t="s">
        <v>517</v>
      </c>
    </row>
    <row r="1732" spans="1:11">
      <c r="A1732" s="203">
        <v>51</v>
      </c>
      <c r="B1732" s="203" t="s">
        <v>398</v>
      </c>
      <c r="C1732" s="203" t="s">
        <v>1649</v>
      </c>
      <c r="D1732" s="204">
        <v>170.0980404</v>
      </c>
      <c r="E1732" s="203" t="s">
        <v>464</v>
      </c>
      <c r="F1732" s="203" t="s">
        <v>467</v>
      </c>
      <c r="G1732" s="203" t="s">
        <v>473</v>
      </c>
      <c r="H1732" s="204">
        <v>151.48218030000001</v>
      </c>
      <c r="I1732" s="204">
        <v>188.71390049999999</v>
      </c>
      <c r="J1732" s="204">
        <v>137.29343069999999</v>
      </c>
      <c r="K1732" s="203" t="s">
        <v>517</v>
      </c>
    </row>
    <row r="1733" spans="1:11">
      <c r="A1733" s="203">
        <v>51</v>
      </c>
      <c r="B1733" s="203" t="s">
        <v>399</v>
      </c>
      <c r="C1733" s="203" t="s">
        <v>1649</v>
      </c>
      <c r="D1733" s="204">
        <v>174.33194610000001</v>
      </c>
      <c r="E1733" s="203" t="s">
        <v>464</v>
      </c>
      <c r="F1733" s="203" t="s">
        <v>467</v>
      </c>
      <c r="G1733" s="203" t="s">
        <v>473</v>
      </c>
      <c r="H1733" s="204">
        <v>156.59677780000001</v>
      </c>
      <c r="I1733" s="204">
        <v>192.06711440000001</v>
      </c>
      <c r="J1733" s="204">
        <v>158.7575971</v>
      </c>
      <c r="K1733" s="203" t="s">
        <v>517</v>
      </c>
    </row>
    <row r="1734" spans="1:11">
      <c r="A1734" s="203">
        <v>51</v>
      </c>
      <c r="B1734" s="203" t="s">
        <v>400</v>
      </c>
      <c r="C1734" s="203" t="s">
        <v>1649</v>
      </c>
      <c r="D1734" s="204">
        <v>175.62629920000001</v>
      </c>
      <c r="E1734" s="203" t="s">
        <v>464</v>
      </c>
      <c r="F1734" s="203" t="s">
        <v>467</v>
      </c>
      <c r="G1734" s="203" t="s">
        <v>473</v>
      </c>
      <c r="H1734" s="204">
        <v>157.90196710000001</v>
      </c>
      <c r="I1734" s="204">
        <v>193.3506314</v>
      </c>
      <c r="J1734" s="204">
        <v>162.7246312</v>
      </c>
      <c r="K1734" s="203" t="s">
        <v>517</v>
      </c>
    </row>
    <row r="1735" spans="1:11">
      <c r="A1735" s="203">
        <v>51</v>
      </c>
      <c r="B1735" s="203" t="s">
        <v>401</v>
      </c>
      <c r="C1735" s="203" t="s">
        <v>1649</v>
      </c>
      <c r="D1735" s="204">
        <v>114.4803625</v>
      </c>
      <c r="E1735" s="203" t="s">
        <v>464</v>
      </c>
      <c r="F1735" s="203" t="s">
        <v>467</v>
      </c>
      <c r="G1735" s="203" t="s">
        <v>473</v>
      </c>
      <c r="H1735" s="204">
        <v>99.057725430000005</v>
      </c>
      <c r="I1735" s="204">
        <v>129.90299949999999</v>
      </c>
      <c r="J1735" s="204">
        <v>147.07994930000001</v>
      </c>
      <c r="K1735" s="203" t="s">
        <v>517</v>
      </c>
    </row>
    <row r="1736" spans="1:11">
      <c r="A1736" s="203">
        <v>51</v>
      </c>
      <c r="B1736" s="203" t="s">
        <v>402</v>
      </c>
      <c r="C1736" s="203" t="s">
        <v>1649</v>
      </c>
      <c r="D1736" s="204">
        <v>249.46419639999999</v>
      </c>
      <c r="E1736" s="203" t="s">
        <v>464</v>
      </c>
      <c r="F1736" s="203" t="s">
        <v>467</v>
      </c>
      <c r="G1736" s="203" t="s">
        <v>473</v>
      </c>
      <c r="H1736" s="204">
        <v>218.20037020000001</v>
      </c>
      <c r="I1736" s="204">
        <v>280.72802259999997</v>
      </c>
      <c r="J1736" s="204">
        <v>161.8627912</v>
      </c>
      <c r="K1736" s="203" t="s">
        <v>517</v>
      </c>
    </row>
    <row r="1737" spans="1:11">
      <c r="A1737" s="203">
        <v>51</v>
      </c>
      <c r="B1737" s="203" t="s">
        <v>403</v>
      </c>
      <c r="C1737" s="203" t="s">
        <v>1649</v>
      </c>
      <c r="D1737" s="204">
        <v>173.80654440000001</v>
      </c>
      <c r="E1737" s="203" t="s">
        <v>464</v>
      </c>
      <c r="F1737" s="203" t="s">
        <v>467</v>
      </c>
      <c r="G1737" s="203" t="s">
        <v>473</v>
      </c>
      <c r="H1737" s="204">
        <v>154.91914990000001</v>
      </c>
      <c r="I1737" s="204">
        <v>192.69393890000001</v>
      </c>
      <c r="J1737" s="204">
        <v>72.044289030000002</v>
      </c>
      <c r="K1737" s="203" t="s">
        <v>517</v>
      </c>
    </row>
    <row r="1738" spans="1:11">
      <c r="A1738" s="203">
        <v>51</v>
      </c>
      <c r="B1738" s="203" t="s">
        <v>404</v>
      </c>
      <c r="C1738" s="203" t="s">
        <v>1649</v>
      </c>
      <c r="D1738" s="204">
        <v>159.4044312</v>
      </c>
      <c r="E1738" s="203" t="s">
        <v>464</v>
      </c>
      <c r="F1738" s="203" t="s">
        <v>467</v>
      </c>
      <c r="G1738" s="203" t="s">
        <v>473</v>
      </c>
      <c r="H1738" s="204">
        <v>141.85397420000001</v>
      </c>
      <c r="I1738" s="204">
        <v>176.95488810000001</v>
      </c>
      <c r="J1738" s="204">
        <v>103.37540319999999</v>
      </c>
      <c r="K1738" s="203" t="s">
        <v>517</v>
      </c>
    </row>
    <row r="1739" spans="1:11">
      <c r="A1739" s="203">
        <v>51</v>
      </c>
      <c r="B1739" s="203" t="s">
        <v>405</v>
      </c>
      <c r="C1739" s="203" t="s">
        <v>1649</v>
      </c>
      <c r="D1739" s="204">
        <v>185.90295209999999</v>
      </c>
      <c r="E1739" s="203" t="s">
        <v>464</v>
      </c>
      <c r="F1739" s="203" t="s">
        <v>467</v>
      </c>
      <c r="G1739" s="203" t="s">
        <v>473</v>
      </c>
      <c r="H1739" s="204">
        <v>182.66740160000001</v>
      </c>
      <c r="I1739" s="204">
        <v>189.1385027</v>
      </c>
      <c r="J1739" s="204">
        <v>162.76837359999999</v>
      </c>
      <c r="K1739" s="203" t="s">
        <v>517</v>
      </c>
    </row>
    <row r="1740" spans="1:11">
      <c r="A1740" s="203">
        <v>51</v>
      </c>
      <c r="B1740" s="203" t="s">
        <v>384</v>
      </c>
      <c r="C1740" s="203" t="s">
        <v>1650</v>
      </c>
      <c r="D1740" s="204">
        <v>350.10490570000002</v>
      </c>
      <c r="E1740" s="203" t="s">
        <v>464</v>
      </c>
      <c r="F1740" s="203" t="s">
        <v>467</v>
      </c>
      <c r="G1740" s="203" t="s">
        <v>473</v>
      </c>
      <c r="H1740" s="204">
        <v>340.17339070000003</v>
      </c>
      <c r="I1740" s="204">
        <v>360.03642070000001</v>
      </c>
      <c r="J1740" s="204">
        <v>329.63932729999999</v>
      </c>
      <c r="K1740" s="203" t="s">
        <v>517</v>
      </c>
    </row>
    <row r="1741" spans="1:11">
      <c r="A1741" s="203">
        <v>51</v>
      </c>
      <c r="B1741" s="203" t="s">
        <v>385</v>
      </c>
      <c r="C1741" s="203" t="s">
        <v>1650</v>
      </c>
      <c r="D1741" s="204">
        <v>228.77595830000001</v>
      </c>
      <c r="E1741" s="203" t="s">
        <v>464</v>
      </c>
      <c r="F1741" s="203" t="s">
        <v>467</v>
      </c>
      <c r="G1741" s="203" t="s">
        <v>473</v>
      </c>
      <c r="H1741" s="204">
        <v>209.3398224</v>
      </c>
      <c r="I1741" s="204">
        <v>248.2120942</v>
      </c>
      <c r="J1741" s="204">
        <v>245.9827894</v>
      </c>
      <c r="K1741" s="203" t="s">
        <v>517</v>
      </c>
    </row>
    <row r="1742" spans="1:11">
      <c r="A1742" s="203">
        <v>51</v>
      </c>
      <c r="B1742" s="203" t="s">
        <v>386</v>
      </c>
      <c r="C1742" s="203" t="s">
        <v>1650</v>
      </c>
      <c r="D1742" s="204">
        <v>216.529357</v>
      </c>
      <c r="E1742" s="203" t="s">
        <v>464</v>
      </c>
      <c r="F1742" s="203" t="s">
        <v>467</v>
      </c>
      <c r="G1742" s="203" t="s">
        <v>473</v>
      </c>
      <c r="H1742" s="204">
        <v>196.29897199999999</v>
      </c>
      <c r="I1742" s="204">
        <v>236.75974189999999</v>
      </c>
      <c r="J1742" s="204">
        <v>209.578013</v>
      </c>
      <c r="K1742" s="203" t="s">
        <v>517</v>
      </c>
    </row>
    <row r="1743" spans="1:11">
      <c r="A1743" s="203">
        <v>51</v>
      </c>
      <c r="B1743" s="203" t="s">
        <v>387</v>
      </c>
      <c r="C1743" s="203" t="s">
        <v>1650</v>
      </c>
      <c r="D1743" s="204">
        <v>236.65754659999999</v>
      </c>
      <c r="E1743" s="203" t="s">
        <v>464</v>
      </c>
      <c r="F1743" s="203" t="s">
        <v>467</v>
      </c>
      <c r="G1743" s="203" t="s">
        <v>473</v>
      </c>
      <c r="H1743" s="204">
        <v>219.4747117</v>
      </c>
      <c r="I1743" s="204">
        <v>253.8403816</v>
      </c>
      <c r="J1743" s="204">
        <v>135.4089989</v>
      </c>
      <c r="K1743" s="203" t="s">
        <v>517</v>
      </c>
    </row>
    <row r="1744" spans="1:11">
      <c r="A1744" s="203">
        <v>51</v>
      </c>
      <c r="B1744" s="203" t="s">
        <v>388</v>
      </c>
      <c r="C1744" s="203" t="s">
        <v>1650</v>
      </c>
      <c r="D1744" s="204">
        <v>299.9403102</v>
      </c>
      <c r="E1744" s="203" t="s">
        <v>464</v>
      </c>
      <c r="F1744" s="203" t="s">
        <v>467</v>
      </c>
      <c r="G1744" s="203" t="s">
        <v>473</v>
      </c>
      <c r="H1744" s="204">
        <v>278.3579704</v>
      </c>
      <c r="I1744" s="204">
        <v>321.52265</v>
      </c>
      <c r="J1744" s="204">
        <v>218.68037949999999</v>
      </c>
      <c r="K1744" s="203" t="s">
        <v>517</v>
      </c>
    </row>
    <row r="1745" spans="1:11">
      <c r="A1745" s="203">
        <v>51</v>
      </c>
      <c r="B1745" s="203" t="s">
        <v>389</v>
      </c>
      <c r="C1745" s="203" t="s">
        <v>1650</v>
      </c>
      <c r="D1745" s="204">
        <v>284.46254269999997</v>
      </c>
      <c r="E1745" s="203" t="s">
        <v>464</v>
      </c>
      <c r="F1745" s="203" t="s">
        <v>467</v>
      </c>
      <c r="G1745" s="203" t="s">
        <v>473</v>
      </c>
      <c r="H1745" s="204">
        <v>256.01156989999998</v>
      </c>
      <c r="I1745" s="204">
        <v>312.91351550000002</v>
      </c>
      <c r="J1745" s="204">
        <v>274.45481469999999</v>
      </c>
      <c r="K1745" s="203" t="s">
        <v>517</v>
      </c>
    </row>
    <row r="1746" spans="1:11">
      <c r="A1746" s="203">
        <v>51</v>
      </c>
      <c r="B1746" s="203" t="s">
        <v>390</v>
      </c>
      <c r="C1746" s="203" t="s">
        <v>1650</v>
      </c>
      <c r="D1746" s="204">
        <v>482.3841683</v>
      </c>
      <c r="E1746" s="203" t="s">
        <v>464</v>
      </c>
      <c r="F1746" s="203" t="s">
        <v>467</v>
      </c>
      <c r="G1746" s="203" t="s">
        <v>473</v>
      </c>
      <c r="H1746" s="204">
        <v>450.60300310000002</v>
      </c>
      <c r="I1746" s="204">
        <v>514.16533340000001</v>
      </c>
      <c r="J1746" s="204">
        <v>227.4432702</v>
      </c>
      <c r="K1746" s="203" t="s">
        <v>517</v>
      </c>
    </row>
    <row r="1747" spans="1:11">
      <c r="A1747" s="203">
        <v>51</v>
      </c>
      <c r="B1747" s="203" t="s">
        <v>391</v>
      </c>
      <c r="C1747" s="203" t="s">
        <v>1650</v>
      </c>
      <c r="D1747" s="204">
        <v>140.27550690000001</v>
      </c>
      <c r="E1747" s="203" t="s">
        <v>464</v>
      </c>
      <c r="F1747" s="203" t="s">
        <v>467</v>
      </c>
      <c r="G1747" s="203" t="s">
        <v>473</v>
      </c>
      <c r="H1747" s="204">
        <v>105.4046244</v>
      </c>
      <c r="I1747" s="204">
        <v>175.1463894</v>
      </c>
      <c r="J1747" s="204">
        <v>167.44131060000001</v>
      </c>
      <c r="K1747" s="203" t="s">
        <v>517</v>
      </c>
    </row>
    <row r="1748" spans="1:11">
      <c r="A1748" s="203">
        <v>51</v>
      </c>
      <c r="B1748" s="203" t="s">
        <v>392</v>
      </c>
      <c r="C1748" s="203" t="s">
        <v>1650</v>
      </c>
      <c r="D1748" s="204">
        <v>296.5647391</v>
      </c>
      <c r="E1748" s="203" t="s">
        <v>464</v>
      </c>
      <c r="F1748" s="203" t="s">
        <v>467</v>
      </c>
      <c r="G1748" s="203" t="s">
        <v>473</v>
      </c>
      <c r="H1748" s="204">
        <v>264.98904879999998</v>
      </c>
      <c r="I1748" s="204">
        <v>328.14042929999999</v>
      </c>
      <c r="J1748" s="204">
        <v>328.07643689999998</v>
      </c>
      <c r="K1748" s="203" t="s">
        <v>517</v>
      </c>
    </row>
    <row r="1749" spans="1:11">
      <c r="A1749" s="203">
        <v>51</v>
      </c>
      <c r="B1749" s="203" t="s">
        <v>393</v>
      </c>
      <c r="C1749" s="203" t="s">
        <v>1650</v>
      </c>
      <c r="D1749" s="204">
        <v>153.8429142</v>
      </c>
      <c r="E1749" s="203" t="s">
        <v>464</v>
      </c>
      <c r="F1749" s="203" t="s">
        <v>467</v>
      </c>
      <c r="G1749" s="203" t="s">
        <v>473</v>
      </c>
      <c r="H1749" s="204">
        <v>145.59915100000001</v>
      </c>
      <c r="I1749" s="204">
        <v>162.08667740000001</v>
      </c>
      <c r="J1749" s="204">
        <v>157.0296462</v>
      </c>
      <c r="K1749" s="203" t="s">
        <v>517</v>
      </c>
    </row>
    <row r="1750" spans="1:11">
      <c r="A1750" s="203">
        <v>51</v>
      </c>
      <c r="B1750" s="203" t="s">
        <v>394</v>
      </c>
      <c r="C1750" s="203" t="s">
        <v>1650</v>
      </c>
      <c r="D1750" s="204">
        <v>362.91605600000003</v>
      </c>
      <c r="E1750" s="203" t="s">
        <v>464</v>
      </c>
      <c r="F1750" s="203" t="s">
        <v>467</v>
      </c>
      <c r="G1750" s="203" t="s">
        <v>473</v>
      </c>
      <c r="H1750" s="204">
        <v>337.66968220000001</v>
      </c>
      <c r="I1750" s="204">
        <v>388.16242979999998</v>
      </c>
      <c r="J1750" s="204">
        <v>267.9487914</v>
      </c>
      <c r="K1750" s="203" t="s">
        <v>517</v>
      </c>
    </row>
    <row r="1751" spans="1:11">
      <c r="A1751" s="203">
        <v>51</v>
      </c>
      <c r="B1751" s="203" t="s">
        <v>395</v>
      </c>
      <c r="C1751" s="203" t="s">
        <v>1650</v>
      </c>
      <c r="D1751" s="204">
        <v>241.46806649999999</v>
      </c>
      <c r="E1751" s="203" t="s">
        <v>464</v>
      </c>
      <c r="F1751" s="203" t="s">
        <v>467</v>
      </c>
      <c r="G1751" s="203" t="s">
        <v>473</v>
      </c>
      <c r="H1751" s="204">
        <v>232.4627002</v>
      </c>
      <c r="I1751" s="204">
        <v>250.47343280000001</v>
      </c>
      <c r="J1751" s="204">
        <v>215.68262910000001</v>
      </c>
      <c r="K1751" s="203" t="s">
        <v>517</v>
      </c>
    </row>
    <row r="1752" spans="1:11">
      <c r="A1752" s="203">
        <v>51</v>
      </c>
      <c r="B1752" s="203" t="s">
        <v>396</v>
      </c>
      <c r="C1752" s="203" t="s">
        <v>1650</v>
      </c>
      <c r="D1752" s="204">
        <v>149.7799119</v>
      </c>
      <c r="E1752" s="203" t="s">
        <v>464</v>
      </c>
      <c r="F1752" s="203" t="s">
        <v>467</v>
      </c>
      <c r="G1752" s="203" t="s">
        <v>473</v>
      </c>
      <c r="H1752" s="204">
        <v>133.26288220000001</v>
      </c>
      <c r="I1752" s="204">
        <v>166.29694169999999</v>
      </c>
      <c r="J1752" s="204">
        <v>237.1504473</v>
      </c>
      <c r="K1752" s="203" t="s">
        <v>517</v>
      </c>
    </row>
    <row r="1753" spans="1:11">
      <c r="A1753" s="203">
        <v>51</v>
      </c>
      <c r="B1753" s="203" t="s">
        <v>397</v>
      </c>
      <c r="C1753" s="203" t="s">
        <v>1650</v>
      </c>
      <c r="D1753" s="204">
        <v>155.68617069999999</v>
      </c>
      <c r="E1753" s="203" t="s">
        <v>464</v>
      </c>
      <c r="F1753" s="203" t="s">
        <v>467</v>
      </c>
      <c r="G1753" s="203" t="s">
        <v>473</v>
      </c>
      <c r="H1753" s="204">
        <v>138.59233180000001</v>
      </c>
      <c r="I1753" s="204">
        <v>172.7800096</v>
      </c>
      <c r="J1753" s="204">
        <v>259.26454319999999</v>
      </c>
      <c r="K1753" s="203" t="s">
        <v>517</v>
      </c>
    </row>
    <row r="1754" spans="1:11">
      <c r="A1754" s="203">
        <v>51</v>
      </c>
      <c r="B1754" s="203" t="s">
        <v>398</v>
      </c>
      <c r="C1754" s="203" t="s">
        <v>1650</v>
      </c>
      <c r="D1754" s="204">
        <v>269.69468460000002</v>
      </c>
      <c r="E1754" s="203" t="s">
        <v>464</v>
      </c>
      <c r="F1754" s="203" t="s">
        <v>467</v>
      </c>
      <c r="G1754" s="203" t="s">
        <v>473</v>
      </c>
      <c r="H1754" s="204">
        <v>246.31256690000001</v>
      </c>
      <c r="I1754" s="204">
        <v>293.07680240000002</v>
      </c>
      <c r="J1754" s="204">
        <v>233.92439379999999</v>
      </c>
      <c r="K1754" s="203" t="s">
        <v>517</v>
      </c>
    </row>
    <row r="1755" spans="1:11">
      <c r="A1755" s="203">
        <v>51</v>
      </c>
      <c r="B1755" s="203" t="s">
        <v>399</v>
      </c>
      <c r="C1755" s="203" t="s">
        <v>1650</v>
      </c>
      <c r="D1755" s="204">
        <v>281.460328</v>
      </c>
      <c r="E1755" s="203" t="s">
        <v>464</v>
      </c>
      <c r="F1755" s="203" t="s">
        <v>467</v>
      </c>
      <c r="G1755" s="203" t="s">
        <v>473</v>
      </c>
      <c r="H1755" s="204">
        <v>259.1147388</v>
      </c>
      <c r="I1755" s="204">
        <v>303.80591720000001</v>
      </c>
      <c r="J1755" s="204">
        <v>283.64962300000002</v>
      </c>
      <c r="K1755" s="203" t="s">
        <v>517</v>
      </c>
    </row>
    <row r="1756" spans="1:11">
      <c r="A1756" s="203">
        <v>51</v>
      </c>
      <c r="B1756" s="203" t="s">
        <v>400</v>
      </c>
      <c r="C1756" s="203" t="s">
        <v>1650</v>
      </c>
      <c r="D1756" s="204">
        <v>264.98098659999999</v>
      </c>
      <c r="E1756" s="203" t="s">
        <v>464</v>
      </c>
      <c r="F1756" s="203" t="s">
        <v>467</v>
      </c>
      <c r="G1756" s="203" t="s">
        <v>473</v>
      </c>
      <c r="H1756" s="204">
        <v>243.28316760000001</v>
      </c>
      <c r="I1756" s="204">
        <v>286.67880550000001</v>
      </c>
      <c r="J1756" s="204">
        <v>253.0164939</v>
      </c>
      <c r="K1756" s="203" t="s">
        <v>517</v>
      </c>
    </row>
    <row r="1757" spans="1:11">
      <c r="A1757" s="203">
        <v>51</v>
      </c>
      <c r="B1757" s="203" t="s">
        <v>401</v>
      </c>
      <c r="C1757" s="203" t="s">
        <v>1650</v>
      </c>
      <c r="D1757" s="204">
        <v>215.7218349</v>
      </c>
      <c r="E1757" s="203" t="s">
        <v>464</v>
      </c>
      <c r="F1757" s="203" t="s">
        <v>467</v>
      </c>
      <c r="G1757" s="203" t="s">
        <v>473</v>
      </c>
      <c r="H1757" s="204">
        <v>194.88937970000001</v>
      </c>
      <c r="I1757" s="204">
        <v>236.5542901</v>
      </c>
      <c r="J1757" s="204">
        <v>207.50168880000001</v>
      </c>
      <c r="K1757" s="203" t="s">
        <v>517</v>
      </c>
    </row>
    <row r="1758" spans="1:11">
      <c r="A1758" s="203">
        <v>51</v>
      </c>
      <c r="B1758" s="203" t="s">
        <v>402</v>
      </c>
      <c r="C1758" s="203" t="s">
        <v>1650</v>
      </c>
      <c r="D1758" s="204">
        <v>292.58272940000001</v>
      </c>
      <c r="E1758" s="203" t="s">
        <v>464</v>
      </c>
      <c r="F1758" s="203" t="s">
        <v>467</v>
      </c>
      <c r="G1758" s="203" t="s">
        <v>473</v>
      </c>
      <c r="H1758" s="204">
        <v>259.03380929999997</v>
      </c>
      <c r="I1758" s="204">
        <v>326.13164949999998</v>
      </c>
      <c r="J1758" s="204">
        <v>195.83542499999999</v>
      </c>
      <c r="K1758" s="203" t="s">
        <v>517</v>
      </c>
    </row>
    <row r="1759" spans="1:11">
      <c r="A1759" s="203">
        <v>51</v>
      </c>
      <c r="B1759" s="203" t="s">
        <v>403</v>
      </c>
      <c r="C1759" s="203" t="s">
        <v>1650</v>
      </c>
      <c r="D1759" s="204">
        <v>261.33894500000002</v>
      </c>
      <c r="E1759" s="203" t="s">
        <v>464</v>
      </c>
      <c r="F1759" s="203" t="s">
        <v>467</v>
      </c>
      <c r="G1759" s="203" t="s">
        <v>473</v>
      </c>
      <c r="H1759" s="204">
        <v>238.29695219999999</v>
      </c>
      <c r="I1759" s="204">
        <v>284.3809377</v>
      </c>
      <c r="J1759" s="204">
        <v>131.50228300000001</v>
      </c>
      <c r="K1759" s="203" t="s">
        <v>517</v>
      </c>
    </row>
    <row r="1760" spans="1:11">
      <c r="A1760" s="203">
        <v>51</v>
      </c>
      <c r="B1760" s="203" t="s">
        <v>404</v>
      </c>
      <c r="C1760" s="203" t="s">
        <v>1650</v>
      </c>
      <c r="D1760" s="204">
        <v>211.92493909999999</v>
      </c>
      <c r="E1760" s="203" t="s">
        <v>464</v>
      </c>
      <c r="F1760" s="203" t="s">
        <v>467</v>
      </c>
      <c r="G1760" s="203" t="s">
        <v>473</v>
      </c>
      <c r="H1760" s="204">
        <v>192.06907240000001</v>
      </c>
      <c r="I1760" s="204">
        <v>231.7808058</v>
      </c>
      <c r="J1760" s="204">
        <v>168.34518650000001</v>
      </c>
      <c r="K1760" s="203" t="s">
        <v>517</v>
      </c>
    </row>
    <row r="1761" spans="1:11">
      <c r="A1761" s="203">
        <v>51</v>
      </c>
      <c r="B1761" s="203" t="s">
        <v>405</v>
      </c>
      <c r="C1761" s="203" t="s">
        <v>1650</v>
      </c>
      <c r="D1761" s="204">
        <v>261.26730659999998</v>
      </c>
      <c r="E1761" s="203" t="s">
        <v>464</v>
      </c>
      <c r="F1761" s="203" t="s">
        <v>467</v>
      </c>
      <c r="G1761" s="203" t="s">
        <v>473</v>
      </c>
      <c r="H1761" s="204">
        <v>257.43658290000002</v>
      </c>
      <c r="I1761" s="204">
        <v>265.0980303</v>
      </c>
      <c r="J1761" s="204">
        <v>235.061611</v>
      </c>
      <c r="K1761" s="203" t="s">
        <v>517</v>
      </c>
    </row>
    <row r="1762" spans="1:11">
      <c r="A1762" s="203">
        <v>51</v>
      </c>
      <c r="B1762" s="203" t="s">
        <v>384</v>
      </c>
      <c r="C1762" s="203" t="s">
        <v>1651</v>
      </c>
      <c r="D1762" s="204">
        <v>309.81669349999999</v>
      </c>
      <c r="E1762" s="203" t="s">
        <v>464</v>
      </c>
      <c r="F1762" s="203" t="s">
        <v>467</v>
      </c>
      <c r="G1762" s="203" t="s">
        <v>473</v>
      </c>
      <c r="H1762" s="204">
        <v>303.22935680000001</v>
      </c>
      <c r="I1762" s="204">
        <v>316.4040301</v>
      </c>
      <c r="J1762" s="204">
        <v>287.19663989999998</v>
      </c>
      <c r="K1762" s="203" t="s">
        <v>517</v>
      </c>
    </row>
    <row r="1763" spans="1:11">
      <c r="A1763" s="203">
        <v>51</v>
      </c>
      <c r="B1763" s="203" t="s">
        <v>385</v>
      </c>
      <c r="C1763" s="203" t="s">
        <v>1651</v>
      </c>
      <c r="D1763" s="204">
        <v>193.84320510000001</v>
      </c>
      <c r="E1763" s="203" t="s">
        <v>464</v>
      </c>
      <c r="F1763" s="203" t="s">
        <v>467</v>
      </c>
      <c r="G1763" s="203" t="s">
        <v>473</v>
      </c>
      <c r="H1763" s="204">
        <v>181.2685534</v>
      </c>
      <c r="I1763" s="204">
        <v>206.41785680000001</v>
      </c>
      <c r="J1763" s="204">
        <v>199.7485398</v>
      </c>
      <c r="K1763" s="203" t="s">
        <v>517</v>
      </c>
    </row>
    <row r="1764" spans="1:11">
      <c r="A1764" s="203">
        <v>51</v>
      </c>
      <c r="B1764" s="203" t="s">
        <v>386</v>
      </c>
      <c r="C1764" s="203" t="s">
        <v>1651</v>
      </c>
      <c r="D1764" s="204">
        <v>189.7466354</v>
      </c>
      <c r="E1764" s="203" t="s">
        <v>464</v>
      </c>
      <c r="F1764" s="203" t="s">
        <v>467</v>
      </c>
      <c r="G1764" s="203" t="s">
        <v>473</v>
      </c>
      <c r="H1764" s="204">
        <v>176.3443336</v>
      </c>
      <c r="I1764" s="204">
        <v>203.14893720000001</v>
      </c>
      <c r="J1764" s="204">
        <v>169.66149909999999</v>
      </c>
      <c r="K1764" s="203" t="s">
        <v>517</v>
      </c>
    </row>
    <row r="1765" spans="1:11">
      <c r="A1765" s="203">
        <v>51</v>
      </c>
      <c r="B1765" s="203" t="s">
        <v>387</v>
      </c>
      <c r="C1765" s="203" t="s">
        <v>1651</v>
      </c>
      <c r="D1765" s="204">
        <v>220.72119950000001</v>
      </c>
      <c r="E1765" s="203" t="s">
        <v>464</v>
      </c>
      <c r="F1765" s="203" t="s">
        <v>467</v>
      </c>
      <c r="G1765" s="203" t="s">
        <v>473</v>
      </c>
      <c r="H1765" s="204">
        <v>209.03133579999999</v>
      </c>
      <c r="I1765" s="204">
        <v>232.4110633</v>
      </c>
      <c r="J1765" s="204">
        <v>124.4792032</v>
      </c>
      <c r="K1765" s="203" t="s">
        <v>517</v>
      </c>
    </row>
    <row r="1766" spans="1:11">
      <c r="A1766" s="203">
        <v>51</v>
      </c>
      <c r="B1766" s="203" t="s">
        <v>388</v>
      </c>
      <c r="C1766" s="203" t="s">
        <v>1651</v>
      </c>
      <c r="D1766" s="204">
        <v>258.94072319999998</v>
      </c>
      <c r="E1766" s="203" t="s">
        <v>464</v>
      </c>
      <c r="F1766" s="203" t="s">
        <v>467</v>
      </c>
      <c r="G1766" s="203" t="s">
        <v>473</v>
      </c>
      <c r="H1766" s="204">
        <v>244.7029474</v>
      </c>
      <c r="I1766" s="204">
        <v>273.17849899999999</v>
      </c>
      <c r="J1766" s="204">
        <v>191.93373310000001</v>
      </c>
      <c r="K1766" s="203" t="s">
        <v>517</v>
      </c>
    </row>
    <row r="1767" spans="1:11">
      <c r="A1767" s="203">
        <v>51</v>
      </c>
      <c r="B1767" s="203" t="s">
        <v>389</v>
      </c>
      <c r="C1767" s="203" t="s">
        <v>1651</v>
      </c>
      <c r="D1767" s="204">
        <v>221.5469373</v>
      </c>
      <c r="E1767" s="203" t="s">
        <v>464</v>
      </c>
      <c r="F1767" s="203" t="s">
        <v>467</v>
      </c>
      <c r="G1767" s="203" t="s">
        <v>473</v>
      </c>
      <c r="H1767" s="204">
        <v>203.64866129999999</v>
      </c>
      <c r="I1767" s="204">
        <v>239.44521330000001</v>
      </c>
      <c r="J1767" s="204">
        <v>232.5128052</v>
      </c>
      <c r="K1767" s="203" t="s">
        <v>517</v>
      </c>
    </row>
    <row r="1768" spans="1:11">
      <c r="A1768" s="203">
        <v>51</v>
      </c>
      <c r="B1768" s="203" t="s">
        <v>390</v>
      </c>
      <c r="C1768" s="203" t="s">
        <v>1651</v>
      </c>
      <c r="D1768" s="204">
        <v>416.4326337</v>
      </c>
      <c r="E1768" s="203" t="s">
        <v>464</v>
      </c>
      <c r="F1768" s="203" t="s">
        <v>467</v>
      </c>
      <c r="G1768" s="203" t="s">
        <v>473</v>
      </c>
      <c r="H1768" s="204">
        <v>395.52608739999999</v>
      </c>
      <c r="I1768" s="204">
        <v>437.33918</v>
      </c>
      <c r="J1768" s="204">
        <v>204.22568390000001</v>
      </c>
      <c r="K1768" s="203" t="s">
        <v>517</v>
      </c>
    </row>
    <row r="1769" spans="1:11">
      <c r="A1769" s="203">
        <v>51</v>
      </c>
      <c r="B1769" s="203" t="s">
        <v>391</v>
      </c>
      <c r="C1769" s="203" t="s">
        <v>1651</v>
      </c>
      <c r="D1769" s="204">
        <v>129.5726593</v>
      </c>
      <c r="E1769" s="203" t="s">
        <v>464</v>
      </c>
      <c r="F1769" s="203" t="s">
        <v>467</v>
      </c>
      <c r="G1769" s="203" t="s">
        <v>473</v>
      </c>
      <c r="H1769" s="204">
        <v>105.96402930000001</v>
      </c>
      <c r="I1769" s="204">
        <v>153.1812893</v>
      </c>
      <c r="J1769" s="204">
        <v>137.29165610000001</v>
      </c>
      <c r="K1769" s="203" t="s">
        <v>517</v>
      </c>
    </row>
    <row r="1770" spans="1:11">
      <c r="A1770" s="203">
        <v>51</v>
      </c>
      <c r="B1770" s="203" t="s">
        <v>392</v>
      </c>
      <c r="C1770" s="203" t="s">
        <v>1651</v>
      </c>
      <c r="D1770" s="204">
        <v>225.77115610000001</v>
      </c>
      <c r="E1770" s="203" t="s">
        <v>464</v>
      </c>
      <c r="F1770" s="203" t="s">
        <v>467</v>
      </c>
      <c r="G1770" s="203" t="s">
        <v>473</v>
      </c>
      <c r="H1770" s="204">
        <v>206.24134240000001</v>
      </c>
      <c r="I1770" s="204">
        <v>245.30096979999999</v>
      </c>
      <c r="J1770" s="204">
        <v>268.76684729999999</v>
      </c>
      <c r="K1770" s="203" t="s">
        <v>517</v>
      </c>
    </row>
    <row r="1771" spans="1:11">
      <c r="A1771" s="203">
        <v>51</v>
      </c>
      <c r="B1771" s="203" t="s">
        <v>393</v>
      </c>
      <c r="C1771" s="203" t="s">
        <v>1651</v>
      </c>
      <c r="D1771" s="204">
        <v>127.3327352</v>
      </c>
      <c r="E1771" s="203" t="s">
        <v>464</v>
      </c>
      <c r="F1771" s="203" t="s">
        <v>467</v>
      </c>
      <c r="G1771" s="203" t="s">
        <v>473</v>
      </c>
      <c r="H1771" s="204">
        <v>122.0392731</v>
      </c>
      <c r="I1771" s="204">
        <v>132.6261973</v>
      </c>
      <c r="J1771" s="204">
        <v>132.96448789999999</v>
      </c>
      <c r="K1771" s="203" t="s">
        <v>517</v>
      </c>
    </row>
    <row r="1772" spans="1:11">
      <c r="A1772" s="203">
        <v>51</v>
      </c>
      <c r="B1772" s="203" t="s">
        <v>394</v>
      </c>
      <c r="C1772" s="203" t="s">
        <v>1651</v>
      </c>
      <c r="D1772" s="204">
        <v>299.8666159</v>
      </c>
      <c r="E1772" s="203" t="s">
        <v>464</v>
      </c>
      <c r="F1772" s="203" t="s">
        <v>467</v>
      </c>
      <c r="G1772" s="203" t="s">
        <v>473</v>
      </c>
      <c r="H1772" s="204">
        <v>283.71649550000001</v>
      </c>
      <c r="I1772" s="204">
        <v>316.01673629999999</v>
      </c>
      <c r="J1772" s="204">
        <v>231.21804879999999</v>
      </c>
      <c r="K1772" s="203" t="s">
        <v>517</v>
      </c>
    </row>
    <row r="1773" spans="1:11">
      <c r="A1773" s="203">
        <v>51</v>
      </c>
      <c r="B1773" s="203" t="s">
        <v>395</v>
      </c>
      <c r="C1773" s="203" t="s">
        <v>1651</v>
      </c>
      <c r="D1773" s="204">
        <v>209.08325110000001</v>
      </c>
      <c r="E1773" s="203" t="s">
        <v>464</v>
      </c>
      <c r="F1773" s="203" t="s">
        <v>467</v>
      </c>
      <c r="G1773" s="203" t="s">
        <v>473</v>
      </c>
      <c r="H1773" s="204">
        <v>203.14203040000001</v>
      </c>
      <c r="I1773" s="204">
        <v>215.02447179999999</v>
      </c>
      <c r="J1773" s="204">
        <v>184.22763549999999</v>
      </c>
      <c r="K1773" s="203" t="s">
        <v>517</v>
      </c>
    </row>
    <row r="1774" spans="1:11">
      <c r="A1774" s="203">
        <v>51</v>
      </c>
      <c r="B1774" s="203" t="s">
        <v>396</v>
      </c>
      <c r="C1774" s="203" t="s">
        <v>1651</v>
      </c>
      <c r="D1774" s="204">
        <v>121.1774814</v>
      </c>
      <c r="E1774" s="203" t="s">
        <v>464</v>
      </c>
      <c r="F1774" s="203" t="s">
        <v>467</v>
      </c>
      <c r="G1774" s="203" t="s">
        <v>473</v>
      </c>
      <c r="H1774" s="204">
        <v>110.6459899</v>
      </c>
      <c r="I1774" s="204">
        <v>131.70897289999999</v>
      </c>
      <c r="J1774" s="204">
        <v>186.71161979999999</v>
      </c>
      <c r="K1774" s="203" t="s">
        <v>517</v>
      </c>
    </row>
    <row r="1775" spans="1:11">
      <c r="A1775" s="203">
        <v>51</v>
      </c>
      <c r="B1775" s="203" t="s">
        <v>397</v>
      </c>
      <c r="C1775" s="203" t="s">
        <v>1651</v>
      </c>
      <c r="D1775" s="204">
        <v>129.40424540000001</v>
      </c>
      <c r="E1775" s="203" t="s">
        <v>464</v>
      </c>
      <c r="F1775" s="203" t="s">
        <v>467</v>
      </c>
      <c r="G1775" s="203" t="s">
        <v>473</v>
      </c>
      <c r="H1775" s="204">
        <v>118.3988844</v>
      </c>
      <c r="I1775" s="204">
        <v>140.4096064</v>
      </c>
      <c r="J1775" s="204">
        <v>213.96015919999999</v>
      </c>
      <c r="K1775" s="203" t="s">
        <v>517</v>
      </c>
    </row>
    <row r="1776" spans="1:11">
      <c r="A1776" s="203">
        <v>51</v>
      </c>
      <c r="B1776" s="203" t="s">
        <v>398</v>
      </c>
      <c r="C1776" s="203" t="s">
        <v>1651</v>
      </c>
      <c r="D1776" s="204">
        <v>220.62183959999999</v>
      </c>
      <c r="E1776" s="203" t="s">
        <v>464</v>
      </c>
      <c r="F1776" s="203" t="s">
        <v>467</v>
      </c>
      <c r="G1776" s="203" t="s">
        <v>473</v>
      </c>
      <c r="H1776" s="204">
        <v>205.6332591</v>
      </c>
      <c r="I1776" s="204">
        <v>235.61042</v>
      </c>
      <c r="J1776" s="204">
        <v>186.38208409999999</v>
      </c>
      <c r="K1776" s="203" t="s">
        <v>517</v>
      </c>
    </row>
    <row r="1777" spans="1:11">
      <c r="A1777" s="203">
        <v>51</v>
      </c>
      <c r="B1777" s="203" t="s">
        <v>399</v>
      </c>
      <c r="C1777" s="203" t="s">
        <v>1651</v>
      </c>
      <c r="D1777" s="204">
        <v>228.7690891</v>
      </c>
      <c r="E1777" s="203" t="s">
        <v>464</v>
      </c>
      <c r="F1777" s="203" t="s">
        <v>467</v>
      </c>
      <c r="G1777" s="203" t="s">
        <v>473</v>
      </c>
      <c r="H1777" s="204">
        <v>214.4557221</v>
      </c>
      <c r="I1777" s="204">
        <v>243.0824561</v>
      </c>
      <c r="J1777" s="204">
        <v>222.0640727</v>
      </c>
      <c r="K1777" s="203" t="s">
        <v>517</v>
      </c>
    </row>
    <row r="1778" spans="1:11">
      <c r="A1778" s="203">
        <v>51</v>
      </c>
      <c r="B1778" s="203" t="s">
        <v>400</v>
      </c>
      <c r="C1778" s="203" t="s">
        <v>1651</v>
      </c>
      <c r="D1778" s="204">
        <v>221.29591189999999</v>
      </c>
      <c r="E1778" s="203" t="s">
        <v>464</v>
      </c>
      <c r="F1778" s="203" t="s">
        <v>467</v>
      </c>
      <c r="G1778" s="203" t="s">
        <v>473</v>
      </c>
      <c r="H1778" s="204">
        <v>207.23161469999999</v>
      </c>
      <c r="I1778" s="204">
        <v>235.36020909999999</v>
      </c>
      <c r="J1778" s="204">
        <v>208.75713540000001</v>
      </c>
      <c r="K1778" s="203" t="s">
        <v>517</v>
      </c>
    </row>
    <row r="1779" spans="1:11">
      <c r="A1779" s="203">
        <v>51</v>
      </c>
      <c r="B1779" s="203" t="s">
        <v>401</v>
      </c>
      <c r="C1779" s="203" t="s">
        <v>1651</v>
      </c>
      <c r="D1779" s="204">
        <v>166.04498659999999</v>
      </c>
      <c r="E1779" s="203" t="s">
        <v>464</v>
      </c>
      <c r="F1779" s="203" t="s">
        <v>467</v>
      </c>
      <c r="G1779" s="203" t="s">
        <v>473</v>
      </c>
      <c r="H1779" s="204">
        <v>153.0143491</v>
      </c>
      <c r="I1779" s="204">
        <v>179.075624</v>
      </c>
      <c r="J1779" s="204">
        <v>178.00755480000001</v>
      </c>
      <c r="K1779" s="203" t="s">
        <v>517</v>
      </c>
    </row>
    <row r="1780" spans="1:11">
      <c r="A1780" s="203">
        <v>51</v>
      </c>
      <c r="B1780" s="203" t="s">
        <v>402</v>
      </c>
      <c r="C1780" s="203" t="s">
        <v>1651</v>
      </c>
      <c r="D1780" s="204">
        <v>271.857214</v>
      </c>
      <c r="E1780" s="203" t="s">
        <v>464</v>
      </c>
      <c r="F1780" s="203" t="s">
        <v>467</v>
      </c>
      <c r="G1780" s="203" t="s">
        <v>473</v>
      </c>
      <c r="H1780" s="204">
        <v>248.87156759999999</v>
      </c>
      <c r="I1780" s="204">
        <v>294.84286040000001</v>
      </c>
      <c r="J1780" s="204">
        <v>179.3414215</v>
      </c>
      <c r="K1780" s="203" t="s">
        <v>517</v>
      </c>
    </row>
    <row r="1781" spans="1:11">
      <c r="A1781" s="203">
        <v>51</v>
      </c>
      <c r="B1781" s="203" t="s">
        <v>403</v>
      </c>
      <c r="C1781" s="203" t="s">
        <v>1651</v>
      </c>
      <c r="D1781" s="204">
        <v>218.4370179</v>
      </c>
      <c r="E1781" s="203" t="s">
        <v>464</v>
      </c>
      <c r="F1781" s="203" t="s">
        <v>467</v>
      </c>
      <c r="G1781" s="203" t="s">
        <v>473</v>
      </c>
      <c r="H1781" s="204">
        <v>203.48732100000001</v>
      </c>
      <c r="I1781" s="204">
        <v>233.38671479999999</v>
      </c>
      <c r="J1781" s="204">
        <v>102.3117949</v>
      </c>
      <c r="K1781" s="203" t="s">
        <v>517</v>
      </c>
    </row>
    <row r="1782" spans="1:11">
      <c r="A1782" s="203">
        <v>51</v>
      </c>
      <c r="B1782" s="203" t="s">
        <v>404</v>
      </c>
      <c r="C1782" s="203" t="s">
        <v>1651</v>
      </c>
      <c r="D1782" s="204">
        <v>186.2324874</v>
      </c>
      <c r="E1782" s="203" t="s">
        <v>464</v>
      </c>
      <c r="F1782" s="203" t="s">
        <v>467</v>
      </c>
      <c r="G1782" s="203" t="s">
        <v>473</v>
      </c>
      <c r="H1782" s="204">
        <v>172.95440439999999</v>
      </c>
      <c r="I1782" s="204">
        <v>199.5105705</v>
      </c>
      <c r="J1782" s="204">
        <v>136.6442218</v>
      </c>
      <c r="K1782" s="203" t="s">
        <v>517</v>
      </c>
    </row>
    <row r="1783" spans="1:11">
      <c r="A1783" s="203">
        <v>51</v>
      </c>
      <c r="B1783" s="203" t="s">
        <v>405</v>
      </c>
      <c r="C1783" s="203" t="s">
        <v>1651</v>
      </c>
      <c r="D1783" s="204">
        <v>224.0725491</v>
      </c>
      <c r="E1783" s="203" t="s">
        <v>464</v>
      </c>
      <c r="F1783" s="203" t="s">
        <v>467</v>
      </c>
      <c r="G1783" s="203" t="s">
        <v>473</v>
      </c>
      <c r="H1783" s="204">
        <v>221.56136979999999</v>
      </c>
      <c r="I1783" s="204">
        <v>226.58372840000001</v>
      </c>
      <c r="J1783" s="204">
        <v>199.31949470000001</v>
      </c>
      <c r="K1783" s="203" t="s">
        <v>517</v>
      </c>
    </row>
    <row r="1784" spans="1:11">
      <c r="A1784" s="203">
        <v>54</v>
      </c>
      <c r="B1784" s="203" t="s">
        <v>384</v>
      </c>
      <c r="C1784" s="203" t="s">
        <v>1654</v>
      </c>
      <c r="D1784" s="204">
        <v>53.5</v>
      </c>
      <c r="E1784" s="203" t="s">
        <v>472</v>
      </c>
      <c r="F1784" s="203" t="s">
        <v>1754</v>
      </c>
      <c r="G1784" s="203" t="s">
        <v>527</v>
      </c>
      <c r="H1784" s="204">
        <v>52.4</v>
      </c>
      <c r="I1784" s="204">
        <v>54.5</v>
      </c>
      <c r="J1784" s="204" t="s">
        <v>1497</v>
      </c>
      <c r="K1784" s="203" t="s">
        <v>1497</v>
      </c>
    </row>
    <row r="1785" spans="1:11">
      <c r="A1785" s="203">
        <v>54</v>
      </c>
      <c r="B1785" s="203" t="s">
        <v>385</v>
      </c>
      <c r="C1785" s="203" t="s">
        <v>1654</v>
      </c>
      <c r="D1785" s="204">
        <v>51.1</v>
      </c>
      <c r="E1785" s="203" t="s">
        <v>472</v>
      </c>
      <c r="F1785" s="203" t="s">
        <v>1754</v>
      </c>
      <c r="G1785" s="203" t="s">
        <v>527</v>
      </c>
      <c r="H1785" s="204">
        <v>48.2</v>
      </c>
      <c r="I1785" s="204">
        <v>54</v>
      </c>
      <c r="J1785" s="204" t="s">
        <v>1497</v>
      </c>
      <c r="K1785" s="203" t="s">
        <v>1497</v>
      </c>
    </row>
    <row r="1786" spans="1:11">
      <c r="A1786" s="203">
        <v>54</v>
      </c>
      <c r="B1786" s="203" t="s">
        <v>386</v>
      </c>
      <c r="C1786" s="203" t="s">
        <v>1654</v>
      </c>
      <c r="D1786" s="204">
        <v>58.2</v>
      </c>
      <c r="E1786" s="203" t="s">
        <v>472</v>
      </c>
      <c r="F1786" s="203" t="s">
        <v>1754</v>
      </c>
      <c r="G1786" s="203" t="s">
        <v>527</v>
      </c>
      <c r="H1786" s="204">
        <v>55.9</v>
      </c>
      <c r="I1786" s="204">
        <v>60.5</v>
      </c>
      <c r="J1786" s="204" t="s">
        <v>1497</v>
      </c>
      <c r="K1786" s="203" t="s">
        <v>1497</v>
      </c>
    </row>
    <row r="1787" spans="1:11">
      <c r="A1787" s="203">
        <v>54</v>
      </c>
      <c r="B1787" s="203" t="s">
        <v>387</v>
      </c>
      <c r="C1787" s="203" t="s">
        <v>1654</v>
      </c>
      <c r="D1787" s="204">
        <v>55.5</v>
      </c>
      <c r="E1787" s="203" t="s">
        <v>472</v>
      </c>
      <c r="F1787" s="203" t="s">
        <v>1754</v>
      </c>
      <c r="G1787" s="203" t="s">
        <v>527</v>
      </c>
      <c r="H1787" s="204">
        <v>53.9</v>
      </c>
      <c r="I1787" s="204">
        <v>57</v>
      </c>
      <c r="J1787" s="204" t="s">
        <v>1497</v>
      </c>
      <c r="K1787" s="203" t="s">
        <v>1497</v>
      </c>
    </row>
    <row r="1788" spans="1:11">
      <c r="A1788" s="203">
        <v>54</v>
      </c>
      <c r="B1788" s="203" t="s">
        <v>388</v>
      </c>
      <c r="C1788" s="203" t="s">
        <v>1654</v>
      </c>
      <c r="D1788" s="204">
        <v>54.9</v>
      </c>
      <c r="E1788" s="203" t="s">
        <v>472</v>
      </c>
      <c r="F1788" s="203" t="s">
        <v>1754</v>
      </c>
      <c r="G1788" s="203" t="s">
        <v>527</v>
      </c>
      <c r="H1788" s="204">
        <v>53.1</v>
      </c>
      <c r="I1788" s="204">
        <v>56.6</v>
      </c>
      <c r="J1788" s="204" t="s">
        <v>1497</v>
      </c>
      <c r="K1788" s="203" t="s">
        <v>1497</v>
      </c>
    </row>
    <row r="1789" spans="1:11">
      <c r="A1789" s="203">
        <v>54</v>
      </c>
      <c r="B1789" s="203" t="s">
        <v>389</v>
      </c>
      <c r="C1789" s="203" t="s">
        <v>1654</v>
      </c>
      <c r="D1789" s="204">
        <v>57.4</v>
      </c>
      <c r="E1789" s="203" t="s">
        <v>472</v>
      </c>
      <c r="F1789" s="203" t="s">
        <v>1754</v>
      </c>
      <c r="G1789" s="203" t="s">
        <v>527</v>
      </c>
      <c r="H1789" s="204">
        <v>54.8</v>
      </c>
      <c r="I1789" s="204">
        <v>60</v>
      </c>
      <c r="J1789" s="204" t="s">
        <v>1497</v>
      </c>
      <c r="K1789" s="203" t="s">
        <v>1497</v>
      </c>
    </row>
    <row r="1790" spans="1:11">
      <c r="A1790" s="203">
        <v>54</v>
      </c>
      <c r="B1790" s="203" t="s">
        <v>390</v>
      </c>
      <c r="C1790" s="203" t="s">
        <v>1654</v>
      </c>
      <c r="D1790" s="204">
        <v>44.9</v>
      </c>
      <c r="E1790" s="203" t="s">
        <v>472</v>
      </c>
      <c r="F1790" s="203" t="s">
        <v>1754</v>
      </c>
      <c r="G1790" s="203" t="s">
        <v>527</v>
      </c>
      <c r="H1790" s="204">
        <v>42.6</v>
      </c>
      <c r="I1790" s="204">
        <v>47.1</v>
      </c>
      <c r="J1790" s="204" t="s">
        <v>1497</v>
      </c>
      <c r="K1790" s="203" t="s">
        <v>1497</v>
      </c>
    </row>
    <row r="1791" spans="1:11">
      <c r="A1791" s="203">
        <v>54</v>
      </c>
      <c r="B1791" s="203" t="s">
        <v>391</v>
      </c>
      <c r="C1791" s="203" t="s">
        <v>1654</v>
      </c>
      <c r="D1791" s="204">
        <v>56.6</v>
      </c>
      <c r="E1791" s="203" t="s">
        <v>472</v>
      </c>
      <c r="F1791" s="203" t="s">
        <v>1754</v>
      </c>
      <c r="G1791" s="203" t="s">
        <v>527</v>
      </c>
      <c r="H1791" s="204">
        <v>51.4</v>
      </c>
      <c r="I1791" s="204">
        <v>61.6</v>
      </c>
      <c r="J1791" s="204" t="s">
        <v>1497</v>
      </c>
      <c r="K1791" s="203" t="s">
        <v>1497</v>
      </c>
    </row>
    <row r="1792" spans="1:11">
      <c r="A1792" s="203">
        <v>54</v>
      </c>
      <c r="B1792" s="203" t="s">
        <v>392</v>
      </c>
      <c r="C1792" s="203" t="s">
        <v>1654</v>
      </c>
      <c r="D1792" s="204">
        <v>53.3</v>
      </c>
      <c r="E1792" s="203" t="s">
        <v>472</v>
      </c>
      <c r="F1792" s="203" t="s">
        <v>1754</v>
      </c>
      <c r="G1792" s="203" t="s">
        <v>527</v>
      </c>
      <c r="H1792" s="204">
        <v>50.3</v>
      </c>
      <c r="I1792" s="204">
        <v>56.2</v>
      </c>
      <c r="J1792" s="204" t="s">
        <v>1497</v>
      </c>
      <c r="K1792" s="203" t="s">
        <v>1497</v>
      </c>
    </row>
    <row r="1793" spans="1:11">
      <c r="A1793" s="203">
        <v>54</v>
      </c>
      <c r="B1793" s="203" t="s">
        <v>393</v>
      </c>
      <c r="C1793" s="203" t="s">
        <v>1654</v>
      </c>
      <c r="D1793" s="204">
        <v>51.9</v>
      </c>
      <c r="E1793" s="203" t="s">
        <v>472</v>
      </c>
      <c r="F1793" s="203" t="s">
        <v>1754</v>
      </c>
      <c r="G1793" s="203" t="s">
        <v>527</v>
      </c>
      <c r="H1793" s="204">
        <v>50.6</v>
      </c>
      <c r="I1793" s="204">
        <v>53.2</v>
      </c>
      <c r="J1793" s="204" t="s">
        <v>1497</v>
      </c>
      <c r="K1793" s="203" t="s">
        <v>1497</v>
      </c>
    </row>
    <row r="1794" spans="1:11">
      <c r="A1794" s="203">
        <v>54</v>
      </c>
      <c r="B1794" s="203" t="s">
        <v>394</v>
      </c>
      <c r="C1794" s="203" t="s">
        <v>1654</v>
      </c>
      <c r="D1794" s="204">
        <v>47.4</v>
      </c>
      <c r="E1794" s="203" t="s">
        <v>472</v>
      </c>
      <c r="F1794" s="203" t="s">
        <v>1754</v>
      </c>
      <c r="G1794" s="203" t="s">
        <v>527</v>
      </c>
      <c r="H1794" s="204">
        <v>44.7</v>
      </c>
      <c r="I1794" s="204">
        <v>50</v>
      </c>
      <c r="J1794" s="204" t="s">
        <v>1497</v>
      </c>
      <c r="K1794" s="203" t="s">
        <v>1497</v>
      </c>
    </row>
    <row r="1795" spans="1:11">
      <c r="A1795" s="203">
        <v>54</v>
      </c>
      <c r="B1795" s="203" t="s">
        <v>395</v>
      </c>
      <c r="C1795" s="203" t="s">
        <v>1654</v>
      </c>
      <c r="D1795" s="204">
        <v>55.4</v>
      </c>
      <c r="E1795" s="203" t="s">
        <v>472</v>
      </c>
      <c r="F1795" s="203" t="s">
        <v>1754</v>
      </c>
      <c r="G1795" s="203" t="s">
        <v>527</v>
      </c>
      <c r="H1795" s="204">
        <v>54.5</v>
      </c>
      <c r="I1795" s="204">
        <v>56.3</v>
      </c>
      <c r="J1795" s="204" t="s">
        <v>1497</v>
      </c>
      <c r="K1795" s="203" t="s">
        <v>1497</v>
      </c>
    </row>
    <row r="1796" spans="1:11">
      <c r="A1796" s="203">
        <v>54</v>
      </c>
      <c r="B1796" s="203" t="s">
        <v>396</v>
      </c>
      <c r="C1796" s="203" t="s">
        <v>1654</v>
      </c>
      <c r="D1796" s="204">
        <v>59.4</v>
      </c>
      <c r="E1796" s="203" t="s">
        <v>472</v>
      </c>
      <c r="F1796" s="203" t="s">
        <v>1754</v>
      </c>
      <c r="G1796" s="203" t="s">
        <v>527</v>
      </c>
      <c r="H1796" s="204">
        <v>57.3</v>
      </c>
      <c r="I1796" s="204">
        <v>61.4</v>
      </c>
      <c r="J1796" s="204" t="s">
        <v>1497</v>
      </c>
      <c r="K1796" s="203" t="s">
        <v>1497</v>
      </c>
    </row>
    <row r="1797" spans="1:11">
      <c r="A1797" s="203">
        <v>54</v>
      </c>
      <c r="B1797" s="203" t="s">
        <v>397</v>
      </c>
      <c r="C1797" s="203" t="s">
        <v>1654</v>
      </c>
      <c r="D1797" s="204">
        <v>49.7</v>
      </c>
      <c r="E1797" s="203" t="s">
        <v>472</v>
      </c>
      <c r="F1797" s="203" t="s">
        <v>1754</v>
      </c>
      <c r="G1797" s="203" t="s">
        <v>527</v>
      </c>
      <c r="H1797" s="204">
        <v>47.7</v>
      </c>
      <c r="I1797" s="204">
        <v>51.7</v>
      </c>
      <c r="J1797" s="204" t="s">
        <v>1497</v>
      </c>
      <c r="K1797" s="203" t="s">
        <v>1497</v>
      </c>
    </row>
    <row r="1798" spans="1:11">
      <c r="A1798" s="203">
        <v>54</v>
      </c>
      <c r="B1798" s="203" t="s">
        <v>398</v>
      </c>
      <c r="C1798" s="203" t="s">
        <v>1654</v>
      </c>
      <c r="D1798" s="204">
        <v>50.2</v>
      </c>
      <c r="E1798" s="203" t="s">
        <v>472</v>
      </c>
      <c r="F1798" s="203" t="s">
        <v>1754</v>
      </c>
      <c r="G1798" s="203" t="s">
        <v>527</v>
      </c>
      <c r="H1798" s="204">
        <v>47.4</v>
      </c>
      <c r="I1798" s="204">
        <v>53</v>
      </c>
      <c r="J1798" s="204" t="s">
        <v>1497</v>
      </c>
      <c r="K1798" s="203" t="s">
        <v>1497</v>
      </c>
    </row>
    <row r="1799" spans="1:11">
      <c r="A1799" s="203">
        <v>54</v>
      </c>
      <c r="B1799" s="203" t="s">
        <v>399</v>
      </c>
      <c r="C1799" s="203" t="s">
        <v>1654</v>
      </c>
      <c r="D1799" s="204">
        <v>50.6</v>
      </c>
      <c r="E1799" s="203" t="s">
        <v>472</v>
      </c>
      <c r="F1799" s="203" t="s">
        <v>1754</v>
      </c>
      <c r="G1799" s="203" t="s">
        <v>527</v>
      </c>
      <c r="H1799" s="204">
        <v>48.7</v>
      </c>
      <c r="I1799" s="204">
        <v>52.6</v>
      </c>
      <c r="J1799" s="204" t="s">
        <v>1497</v>
      </c>
      <c r="K1799" s="203" t="s">
        <v>1497</v>
      </c>
    </row>
    <row r="1800" spans="1:11">
      <c r="A1800" s="203">
        <v>54</v>
      </c>
      <c r="B1800" s="203" t="s">
        <v>400</v>
      </c>
      <c r="C1800" s="203" t="s">
        <v>1654</v>
      </c>
      <c r="D1800" s="204">
        <v>56.5</v>
      </c>
      <c r="E1800" s="203" t="s">
        <v>472</v>
      </c>
      <c r="F1800" s="203" t="s">
        <v>1754</v>
      </c>
      <c r="G1800" s="203" t="s">
        <v>527</v>
      </c>
      <c r="H1800" s="204">
        <v>54.7</v>
      </c>
      <c r="I1800" s="204">
        <v>58.4</v>
      </c>
      <c r="J1800" s="204" t="s">
        <v>1497</v>
      </c>
      <c r="K1800" s="203" t="s">
        <v>1497</v>
      </c>
    </row>
    <row r="1801" spans="1:11">
      <c r="A1801" s="203">
        <v>54</v>
      </c>
      <c r="B1801" s="203" t="s">
        <v>401</v>
      </c>
      <c r="C1801" s="203" t="s">
        <v>1654</v>
      </c>
      <c r="D1801" s="204">
        <v>49.4</v>
      </c>
      <c r="E1801" s="203" t="s">
        <v>472</v>
      </c>
      <c r="F1801" s="203" t="s">
        <v>1754</v>
      </c>
      <c r="G1801" s="203" t="s">
        <v>527</v>
      </c>
      <c r="H1801" s="204">
        <v>47.3</v>
      </c>
      <c r="I1801" s="204">
        <v>51.6</v>
      </c>
      <c r="J1801" s="204" t="s">
        <v>1497</v>
      </c>
      <c r="K1801" s="203" t="s">
        <v>1497</v>
      </c>
    </row>
    <row r="1802" spans="1:11">
      <c r="A1802" s="203">
        <v>54</v>
      </c>
      <c r="B1802" s="203" t="s">
        <v>402</v>
      </c>
      <c r="C1802" s="203" t="s">
        <v>1654</v>
      </c>
      <c r="D1802" s="204">
        <v>54.5</v>
      </c>
      <c r="E1802" s="203" t="s">
        <v>472</v>
      </c>
      <c r="F1802" s="203" t="s">
        <v>1754</v>
      </c>
      <c r="G1802" s="203" t="s">
        <v>527</v>
      </c>
      <c r="H1802" s="204">
        <v>51.6</v>
      </c>
      <c r="I1802" s="204">
        <v>57.3</v>
      </c>
      <c r="J1802" s="204" t="s">
        <v>1497</v>
      </c>
      <c r="K1802" s="203" t="s">
        <v>1497</v>
      </c>
    </row>
    <row r="1803" spans="1:11">
      <c r="A1803" s="203">
        <v>54</v>
      </c>
      <c r="B1803" s="203" t="s">
        <v>403</v>
      </c>
      <c r="C1803" s="203" t="s">
        <v>1654</v>
      </c>
      <c r="D1803" s="204">
        <v>56.1</v>
      </c>
      <c r="E1803" s="203" t="s">
        <v>472</v>
      </c>
      <c r="F1803" s="203" t="s">
        <v>1754</v>
      </c>
      <c r="G1803" s="203" t="s">
        <v>527</v>
      </c>
      <c r="H1803" s="204">
        <v>53.6</v>
      </c>
      <c r="I1803" s="204">
        <v>58.5</v>
      </c>
      <c r="J1803" s="204" t="s">
        <v>1497</v>
      </c>
      <c r="K1803" s="203" t="s">
        <v>1497</v>
      </c>
    </row>
    <row r="1804" spans="1:11">
      <c r="A1804" s="203">
        <v>54</v>
      </c>
      <c r="B1804" s="203" t="s">
        <v>404</v>
      </c>
      <c r="C1804" s="203" t="s">
        <v>1654</v>
      </c>
      <c r="D1804" s="204">
        <v>49.1</v>
      </c>
      <c r="E1804" s="203" t="s">
        <v>472</v>
      </c>
      <c r="F1804" s="203" t="s">
        <v>1754</v>
      </c>
      <c r="G1804" s="203" t="s">
        <v>527</v>
      </c>
      <c r="H1804" s="204">
        <v>46.4</v>
      </c>
      <c r="I1804" s="204">
        <v>51.8</v>
      </c>
      <c r="J1804" s="204" t="s">
        <v>1497</v>
      </c>
      <c r="K1804" s="203" t="s">
        <v>1497</v>
      </c>
    </row>
    <row r="1805" spans="1:11">
      <c r="A1805" s="203">
        <v>54</v>
      </c>
      <c r="B1805" s="203" t="s">
        <v>405</v>
      </c>
      <c r="C1805" s="203" t="s">
        <v>1654</v>
      </c>
      <c r="D1805" s="204">
        <v>53.5</v>
      </c>
      <c r="E1805" s="203" t="s">
        <v>472</v>
      </c>
      <c r="F1805" s="203" t="s">
        <v>1754</v>
      </c>
      <c r="G1805" s="203" t="s">
        <v>527</v>
      </c>
      <c r="H1805" s="204">
        <v>53.1</v>
      </c>
      <c r="I1805" s="204">
        <v>53.9</v>
      </c>
      <c r="J1805" s="204" t="s">
        <v>1497</v>
      </c>
      <c r="K1805" s="203" t="s">
        <v>1497</v>
      </c>
    </row>
    <row r="1806" spans="1:11">
      <c r="A1806" s="203">
        <v>54</v>
      </c>
      <c r="B1806" s="203" t="s">
        <v>384</v>
      </c>
      <c r="C1806" s="203" t="s">
        <v>1655</v>
      </c>
      <c r="D1806" s="204">
        <v>51.4</v>
      </c>
      <c r="E1806" s="203" t="s">
        <v>472</v>
      </c>
      <c r="F1806" s="203" t="s">
        <v>1754</v>
      </c>
      <c r="G1806" s="203" t="s">
        <v>527</v>
      </c>
      <c r="H1806" s="204">
        <v>50.5</v>
      </c>
      <c r="I1806" s="204">
        <v>52.3</v>
      </c>
      <c r="J1806" s="204" t="s">
        <v>1497</v>
      </c>
      <c r="K1806" s="203" t="s">
        <v>1497</v>
      </c>
    </row>
    <row r="1807" spans="1:11">
      <c r="A1807" s="203">
        <v>54</v>
      </c>
      <c r="B1807" s="203" t="s">
        <v>385</v>
      </c>
      <c r="C1807" s="203" t="s">
        <v>1655</v>
      </c>
      <c r="D1807" s="204">
        <v>44</v>
      </c>
      <c r="E1807" s="203" t="s">
        <v>472</v>
      </c>
      <c r="F1807" s="203" t="s">
        <v>1754</v>
      </c>
      <c r="G1807" s="203" t="s">
        <v>527</v>
      </c>
      <c r="H1807" s="204">
        <v>41.5</v>
      </c>
      <c r="I1807" s="204">
        <v>46.5</v>
      </c>
      <c r="J1807" s="204" t="s">
        <v>1497</v>
      </c>
      <c r="K1807" s="203" t="s">
        <v>1497</v>
      </c>
    </row>
    <row r="1808" spans="1:11">
      <c r="A1808" s="203">
        <v>54</v>
      </c>
      <c r="B1808" s="203" t="s">
        <v>386</v>
      </c>
      <c r="C1808" s="203" t="s">
        <v>1655</v>
      </c>
      <c r="D1808" s="204">
        <v>58.3</v>
      </c>
      <c r="E1808" s="203" t="s">
        <v>472</v>
      </c>
      <c r="F1808" s="203" t="s">
        <v>1754</v>
      </c>
      <c r="G1808" s="203" t="s">
        <v>527</v>
      </c>
      <c r="H1808" s="204">
        <v>56.3</v>
      </c>
      <c r="I1808" s="204">
        <v>60.3</v>
      </c>
      <c r="J1808" s="204" t="s">
        <v>1497</v>
      </c>
      <c r="K1808" s="203" t="s">
        <v>1497</v>
      </c>
    </row>
    <row r="1809" spans="1:11">
      <c r="A1809" s="203">
        <v>54</v>
      </c>
      <c r="B1809" s="203" t="s">
        <v>387</v>
      </c>
      <c r="C1809" s="203" t="s">
        <v>1655</v>
      </c>
      <c r="D1809" s="204">
        <v>53.6</v>
      </c>
      <c r="E1809" s="203" t="s">
        <v>472</v>
      </c>
      <c r="F1809" s="203" t="s">
        <v>1754</v>
      </c>
      <c r="G1809" s="203" t="s">
        <v>527</v>
      </c>
      <c r="H1809" s="204">
        <v>52.3</v>
      </c>
      <c r="I1809" s="204">
        <v>54.9</v>
      </c>
      <c r="J1809" s="204" t="s">
        <v>1497</v>
      </c>
      <c r="K1809" s="203" t="s">
        <v>1497</v>
      </c>
    </row>
    <row r="1810" spans="1:11">
      <c r="A1810" s="203">
        <v>54</v>
      </c>
      <c r="B1810" s="203" t="s">
        <v>388</v>
      </c>
      <c r="C1810" s="203" t="s">
        <v>1655</v>
      </c>
      <c r="D1810" s="204">
        <v>50.9</v>
      </c>
      <c r="E1810" s="203" t="s">
        <v>472</v>
      </c>
      <c r="F1810" s="203" t="s">
        <v>1754</v>
      </c>
      <c r="G1810" s="203" t="s">
        <v>527</v>
      </c>
      <c r="H1810" s="204">
        <v>49.3</v>
      </c>
      <c r="I1810" s="204">
        <v>52.5</v>
      </c>
      <c r="J1810" s="204" t="s">
        <v>1497</v>
      </c>
      <c r="K1810" s="203" t="s">
        <v>1497</v>
      </c>
    </row>
    <row r="1811" spans="1:11">
      <c r="A1811" s="203">
        <v>54</v>
      </c>
      <c r="B1811" s="203" t="s">
        <v>389</v>
      </c>
      <c r="C1811" s="203" t="s">
        <v>1655</v>
      </c>
      <c r="D1811" s="204">
        <v>53.4</v>
      </c>
      <c r="E1811" s="203" t="s">
        <v>472</v>
      </c>
      <c r="F1811" s="203" t="s">
        <v>1754</v>
      </c>
      <c r="G1811" s="203" t="s">
        <v>527</v>
      </c>
      <c r="H1811" s="204">
        <v>51.1</v>
      </c>
      <c r="I1811" s="204">
        <v>55.7</v>
      </c>
      <c r="J1811" s="204" t="s">
        <v>1497</v>
      </c>
      <c r="K1811" s="203" t="s">
        <v>1497</v>
      </c>
    </row>
    <row r="1812" spans="1:11">
      <c r="A1812" s="203">
        <v>54</v>
      </c>
      <c r="B1812" s="203" t="s">
        <v>390</v>
      </c>
      <c r="C1812" s="203" t="s">
        <v>1655</v>
      </c>
      <c r="D1812" s="204">
        <v>41.9</v>
      </c>
      <c r="E1812" s="203" t="s">
        <v>472</v>
      </c>
      <c r="F1812" s="203" t="s">
        <v>1754</v>
      </c>
      <c r="G1812" s="203" t="s">
        <v>527</v>
      </c>
      <c r="H1812" s="204">
        <v>40</v>
      </c>
      <c r="I1812" s="204">
        <v>43.8</v>
      </c>
      <c r="J1812" s="204" t="s">
        <v>1497</v>
      </c>
      <c r="K1812" s="203" t="s">
        <v>1497</v>
      </c>
    </row>
    <row r="1813" spans="1:11">
      <c r="A1813" s="203">
        <v>54</v>
      </c>
      <c r="B1813" s="203" t="s">
        <v>391</v>
      </c>
      <c r="C1813" s="203" t="s">
        <v>1655</v>
      </c>
      <c r="D1813" s="204">
        <v>52.1</v>
      </c>
      <c r="E1813" s="203" t="s">
        <v>472</v>
      </c>
      <c r="F1813" s="203" t="s">
        <v>1754</v>
      </c>
      <c r="G1813" s="203" t="s">
        <v>527</v>
      </c>
      <c r="H1813" s="204">
        <v>47.4</v>
      </c>
      <c r="I1813" s="204">
        <v>56.7</v>
      </c>
      <c r="J1813" s="204" t="s">
        <v>1497</v>
      </c>
      <c r="K1813" s="203" t="s">
        <v>1497</v>
      </c>
    </row>
    <row r="1814" spans="1:11">
      <c r="A1814" s="203">
        <v>54</v>
      </c>
      <c r="B1814" s="203" t="s">
        <v>392</v>
      </c>
      <c r="C1814" s="203" t="s">
        <v>1655</v>
      </c>
      <c r="D1814" s="204">
        <v>51.8</v>
      </c>
      <c r="E1814" s="203" t="s">
        <v>472</v>
      </c>
      <c r="F1814" s="203" t="s">
        <v>1754</v>
      </c>
      <c r="G1814" s="203" t="s">
        <v>527</v>
      </c>
      <c r="H1814" s="204">
        <v>49.2</v>
      </c>
      <c r="I1814" s="204">
        <v>54.5</v>
      </c>
      <c r="J1814" s="204" t="s">
        <v>1497</v>
      </c>
      <c r="K1814" s="203" t="s">
        <v>1497</v>
      </c>
    </row>
    <row r="1815" spans="1:11">
      <c r="A1815" s="203">
        <v>54</v>
      </c>
      <c r="B1815" s="203" t="s">
        <v>393</v>
      </c>
      <c r="C1815" s="203" t="s">
        <v>1655</v>
      </c>
      <c r="D1815" s="204">
        <v>51.5</v>
      </c>
      <c r="E1815" s="203" t="s">
        <v>472</v>
      </c>
      <c r="F1815" s="203" t="s">
        <v>1754</v>
      </c>
      <c r="G1815" s="203" t="s">
        <v>527</v>
      </c>
      <c r="H1815" s="204">
        <v>50.4</v>
      </c>
      <c r="I1815" s="204">
        <v>52.6</v>
      </c>
      <c r="J1815" s="204" t="s">
        <v>1497</v>
      </c>
      <c r="K1815" s="203" t="s">
        <v>1497</v>
      </c>
    </row>
    <row r="1816" spans="1:11">
      <c r="A1816" s="203">
        <v>54</v>
      </c>
      <c r="B1816" s="203" t="s">
        <v>394</v>
      </c>
      <c r="C1816" s="203" t="s">
        <v>1655</v>
      </c>
      <c r="D1816" s="204">
        <v>49.1</v>
      </c>
      <c r="E1816" s="203" t="s">
        <v>472</v>
      </c>
      <c r="F1816" s="203" t="s">
        <v>1754</v>
      </c>
      <c r="G1816" s="203" t="s">
        <v>527</v>
      </c>
      <c r="H1816" s="204">
        <v>47</v>
      </c>
      <c r="I1816" s="204">
        <v>51.3</v>
      </c>
      <c r="J1816" s="204" t="s">
        <v>1497</v>
      </c>
      <c r="K1816" s="203" t="s">
        <v>1497</v>
      </c>
    </row>
    <row r="1817" spans="1:11">
      <c r="A1817" s="203">
        <v>54</v>
      </c>
      <c r="B1817" s="203" t="s">
        <v>395</v>
      </c>
      <c r="C1817" s="203" t="s">
        <v>1655</v>
      </c>
      <c r="D1817" s="204">
        <v>53.8</v>
      </c>
      <c r="E1817" s="203" t="s">
        <v>472</v>
      </c>
      <c r="F1817" s="203" t="s">
        <v>1754</v>
      </c>
      <c r="G1817" s="203" t="s">
        <v>527</v>
      </c>
      <c r="H1817" s="204">
        <v>53</v>
      </c>
      <c r="I1817" s="204">
        <v>54.6</v>
      </c>
      <c r="J1817" s="204" t="s">
        <v>1497</v>
      </c>
      <c r="K1817" s="203" t="s">
        <v>1497</v>
      </c>
    </row>
    <row r="1818" spans="1:11">
      <c r="A1818" s="203">
        <v>54</v>
      </c>
      <c r="B1818" s="203" t="s">
        <v>396</v>
      </c>
      <c r="C1818" s="203" t="s">
        <v>1655</v>
      </c>
      <c r="D1818" s="204">
        <v>54</v>
      </c>
      <c r="E1818" s="203" t="s">
        <v>472</v>
      </c>
      <c r="F1818" s="203" t="s">
        <v>1754</v>
      </c>
      <c r="G1818" s="203" t="s">
        <v>527</v>
      </c>
      <c r="H1818" s="204">
        <v>52.2</v>
      </c>
      <c r="I1818" s="204">
        <v>55.9</v>
      </c>
      <c r="J1818" s="204" t="s">
        <v>1497</v>
      </c>
      <c r="K1818" s="203" t="s">
        <v>1497</v>
      </c>
    </row>
    <row r="1819" spans="1:11">
      <c r="A1819" s="203">
        <v>54</v>
      </c>
      <c r="B1819" s="203" t="s">
        <v>397</v>
      </c>
      <c r="C1819" s="203" t="s">
        <v>1655</v>
      </c>
      <c r="D1819" s="204">
        <v>47.1</v>
      </c>
      <c r="E1819" s="203" t="s">
        <v>472</v>
      </c>
      <c r="F1819" s="203" t="s">
        <v>1754</v>
      </c>
      <c r="G1819" s="203" t="s">
        <v>527</v>
      </c>
      <c r="H1819" s="204">
        <v>45.4</v>
      </c>
      <c r="I1819" s="204">
        <v>48.8</v>
      </c>
      <c r="J1819" s="204" t="s">
        <v>1497</v>
      </c>
      <c r="K1819" s="203" t="s">
        <v>1497</v>
      </c>
    </row>
    <row r="1820" spans="1:11">
      <c r="A1820" s="203">
        <v>54</v>
      </c>
      <c r="B1820" s="203" t="s">
        <v>398</v>
      </c>
      <c r="C1820" s="203" t="s">
        <v>1655</v>
      </c>
      <c r="D1820" s="204">
        <v>47.9</v>
      </c>
      <c r="E1820" s="203" t="s">
        <v>472</v>
      </c>
      <c r="F1820" s="203" t="s">
        <v>1754</v>
      </c>
      <c r="G1820" s="203" t="s">
        <v>527</v>
      </c>
      <c r="H1820" s="204">
        <v>45.5</v>
      </c>
      <c r="I1820" s="204">
        <v>50.3</v>
      </c>
      <c r="J1820" s="204" t="s">
        <v>1497</v>
      </c>
      <c r="K1820" s="203" t="s">
        <v>1497</v>
      </c>
    </row>
    <row r="1821" spans="1:11">
      <c r="A1821" s="203">
        <v>54</v>
      </c>
      <c r="B1821" s="203" t="s">
        <v>399</v>
      </c>
      <c r="C1821" s="203" t="s">
        <v>1655</v>
      </c>
      <c r="D1821" s="204">
        <v>47.1</v>
      </c>
      <c r="E1821" s="203" t="s">
        <v>472</v>
      </c>
      <c r="F1821" s="203" t="s">
        <v>1754</v>
      </c>
      <c r="G1821" s="203" t="s">
        <v>527</v>
      </c>
      <c r="H1821" s="204">
        <v>45.4</v>
      </c>
      <c r="I1821" s="204">
        <v>48.8</v>
      </c>
      <c r="J1821" s="204" t="s">
        <v>1497</v>
      </c>
      <c r="K1821" s="203" t="s">
        <v>1497</v>
      </c>
    </row>
    <row r="1822" spans="1:11">
      <c r="A1822" s="203">
        <v>54</v>
      </c>
      <c r="B1822" s="203" t="s">
        <v>400</v>
      </c>
      <c r="C1822" s="203" t="s">
        <v>1655</v>
      </c>
      <c r="D1822" s="204">
        <v>53.7</v>
      </c>
      <c r="E1822" s="203" t="s">
        <v>472</v>
      </c>
      <c r="F1822" s="203" t="s">
        <v>1754</v>
      </c>
      <c r="G1822" s="203" t="s">
        <v>527</v>
      </c>
      <c r="H1822" s="204">
        <v>52.2</v>
      </c>
      <c r="I1822" s="204">
        <v>55.3</v>
      </c>
      <c r="J1822" s="204" t="s">
        <v>1497</v>
      </c>
      <c r="K1822" s="203" t="s">
        <v>1497</v>
      </c>
    </row>
    <row r="1823" spans="1:11">
      <c r="A1823" s="203">
        <v>54</v>
      </c>
      <c r="B1823" s="203" t="s">
        <v>401</v>
      </c>
      <c r="C1823" s="203" t="s">
        <v>1655</v>
      </c>
      <c r="D1823" s="204">
        <v>46.3</v>
      </c>
      <c r="E1823" s="203" t="s">
        <v>472</v>
      </c>
      <c r="F1823" s="203" t="s">
        <v>1754</v>
      </c>
      <c r="G1823" s="203" t="s">
        <v>527</v>
      </c>
      <c r="H1823" s="204">
        <v>44.5</v>
      </c>
      <c r="I1823" s="204">
        <v>48.1</v>
      </c>
      <c r="J1823" s="204" t="s">
        <v>1497</v>
      </c>
      <c r="K1823" s="203" t="s">
        <v>1497</v>
      </c>
    </row>
    <row r="1824" spans="1:11">
      <c r="A1824" s="203">
        <v>54</v>
      </c>
      <c r="B1824" s="203" t="s">
        <v>402</v>
      </c>
      <c r="C1824" s="203" t="s">
        <v>1655</v>
      </c>
      <c r="D1824" s="204">
        <v>49.8</v>
      </c>
      <c r="E1824" s="203" t="s">
        <v>472</v>
      </c>
      <c r="F1824" s="203" t="s">
        <v>1754</v>
      </c>
      <c r="G1824" s="203" t="s">
        <v>527</v>
      </c>
      <c r="H1824" s="204">
        <v>47.4</v>
      </c>
      <c r="I1824" s="204">
        <v>52.3</v>
      </c>
      <c r="J1824" s="204" t="s">
        <v>1497</v>
      </c>
      <c r="K1824" s="203" t="s">
        <v>1497</v>
      </c>
    </row>
    <row r="1825" spans="1:11">
      <c r="A1825" s="203">
        <v>54</v>
      </c>
      <c r="B1825" s="203" t="s">
        <v>403</v>
      </c>
      <c r="C1825" s="203" t="s">
        <v>1655</v>
      </c>
      <c r="D1825" s="204">
        <v>49.1</v>
      </c>
      <c r="E1825" s="203" t="s">
        <v>472</v>
      </c>
      <c r="F1825" s="203" t="s">
        <v>1754</v>
      </c>
      <c r="G1825" s="203" t="s">
        <v>527</v>
      </c>
      <c r="H1825" s="204">
        <v>46.9</v>
      </c>
      <c r="I1825" s="204">
        <v>51.2</v>
      </c>
      <c r="J1825" s="204" t="s">
        <v>1497</v>
      </c>
      <c r="K1825" s="203" t="s">
        <v>1497</v>
      </c>
    </row>
    <row r="1826" spans="1:11">
      <c r="A1826" s="203">
        <v>54</v>
      </c>
      <c r="B1826" s="203" t="s">
        <v>404</v>
      </c>
      <c r="C1826" s="203" t="s">
        <v>1655</v>
      </c>
      <c r="D1826" s="204">
        <v>44.7</v>
      </c>
      <c r="E1826" s="203" t="s">
        <v>472</v>
      </c>
      <c r="F1826" s="203" t="s">
        <v>1754</v>
      </c>
      <c r="G1826" s="203" t="s">
        <v>527</v>
      </c>
      <c r="H1826" s="204">
        <v>42.5</v>
      </c>
      <c r="I1826" s="204">
        <v>47</v>
      </c>
      <c r="J1826" s="204" t="s">
        <v>1497</v>
      </c>
      <c r="K1826" s="203" t="s">
        <v>1497</v>
      </c>
    </row>
    <row r="1827" spans="1:11">
      <c r="A1827" s="203">
        <v>54</v>
      </c>
      <c r="B1827" s="203" t="s">
        <v>405</v>
      </c>
      <c r="C1827" s="203" t="s">
        <v>1655</v>
      </c>
      <c r="D1827" s="204">
        <v>51.1</v>
      </c>
      <c r="E1827" s="203" t="s">
        <v>472</v>
      </c>
      <c r="F1827" s="203" t="s">
        <v>1754</v>
      </c>
      <c r="G1827" s="203" t="s">
        <v>527</v>
      </c>
      <c r="H1827" s="204">
        <v>50.8</v>
      </c>
      <c r="I1827" s="204">
        <v>51.4</v>
      </c>
      <c r="J1827" s="204" t="s">
        <v>1497</v>
      </c>
      <c r="K1827" s="203" t="s">
        <v>1497</v>
      </c>
    </row>
    <row r="1828" spans="1:11">
      <c r="A1828" s="203">
        <v>54</v>
      </c>
      <c r="B1828" s="203" t="s">
        <v>384</v>
      </c>
      <c r="C1828" s="203" t="s">
        <v>1656</v>
      </c>
      <c r="D1828" s="204">
        <v>52.3</v>
      </c>
      <c r="E1828" s="203" t="s">
        <v>472</v>
      </c>
      <c r="F1828" s="203" t="s">
        <v>1754</v>
      </c>
      <c r="G1828" s="203" t="s">
        <v>527</v>
      </c>
      <c r="H1828" s="204">
        <v>51.6</v>
      </c>
      <c r="I1828" s="204">
        <v>53</v>
      </c>
      <c r="J1828" s="204">
        <v>50.1</v>
      </c>
      <c r="K1828" s="203" t="s">
        <v>485</v>
      </c>
    </row>
    <row r="1829" spans="1:11">
      <c r="A1829" s="203">
        <v>54</v>
      </c>
      <c r="B1829" s="203" t="s">
        <v>385</v>
      </c>
      <c r="C1829" s="203" t="s">
        <v>1656</v>
      </c>
      <c r="D1829" s="204">
        <v>47</v>
      </c>
      <c r="E1829" s="203" t="s">
        <v>472</v>
      </c>
      <c r="F1829" s="203" t="s">
        <v>1754</v>
      </c>
      <c r="G1829" s="203" t="s">
        <v>527</v>
      </c>
      <c r="H1829" s="204">
        <v>45.1</v>
      </c>
      <c r="I1829" s="204">
        <v>48.9</v>
      </c>
      <c r="J1829" s="204">
        <v>50.9</v>
      </c>
      <c r="K1829" s="203" t="s">
        <v>485</v>
      </c>
    </row>
    <row r="1830" spans="1:11">
      <c r="A1830" s="203">
        <v>54</v>
      </c>
      <c r="B1830" s="203" t="s">
        <v>386</v>
      </c>
      <c r="C1830" s="203" t="s">
        <v>1656</v>
      </c>
      <c r="D1830" s="204">
        <v>58.3</v>
      </c>
      <c r="E1830" s="203" t="s">
        <v>472</v>
      </c>
      <c r="F1830" s="203" t="s">
        <v>1754</v>
      </c>
      <c r="G1830" s="203" t="s">
        <v>527</v>
      </c>
      <c r="H1830" s="204">
        <v>56.8</v>
      </c>
      <c r="I1830" s="204">
        <v>59.8</v>
      </c>
      <c r="J1830" s="204">
        <v>57.2</v>
      </c>
      <c r="K1830" s="203" t="s">
        <v>485</v>
      </c>
    </row>
    <row r="1831" spans="1:11">
      <c r="A1831" s="203">
        <v>54</v>
      </c>
      <c r="B1831" s="203" t="s">
        <v>387</v>
      </c>
      <c r="C1831" s="203" t="s">
        <v>1656</v>
      </c>
      <c r="D1831" s="204">
        <v>54.4</v>
      </c>
      <c r="E1831" s="203" t="s">
        <v>472</v>
      </c>
      <c r="F1831" s="203" t="s">
        <v>1754</v>
      </c>
      <c r="G1831" s="203" t="s">
        <v>527</v>
      </c>
      <c r="H1831" s="204">
        <v>53.4</v>
      </c>
      <c r="I1831" s="204">
        <v>55.4</v>
      </c>
      <c r="J1831" s="204">
        <v>57</v>
      </c>
      <c r="K1831" s="203" t="s">
        <v>485</v>
      </c>
    </row>
    <row r="1832" spans="1:11">
      <c r="A1832" s="203">
        <v>54</v>
      </c>
      <c r="B1832" s="203" t="s">
        <v>388</v>
      </c>
      <c r="C1832" s="203" t="s">
        <v>1656</v>
      </c>
      <c r="D1832" s="204">
        <v>52.7</v>
      </c>
      <c r="E1832" s="203" t="s">
        <v>472</v>
      </c>
      <c r="F1832" s="203" t="s">
        <v>1754</v>
      </c>
      <c r="G1832" s="203" t="s">
        <v>527</v>
      </c>
      <c r="H1832" s="204">
        <v>51.5</v>
      </c>
      <c r="I1832" s="204">
        <v>53.9</v>
      </c>
      <c r="J1832" s="204">
        <v>54.3</v>
      </c>
      <c r="K1832" s="203" t="s">
        <v>485</v>
      </c>
    </row>
    <row r="1833" spans="1:11">
      <c r="A1833" s="203">
        <v>54</v>
      </c>
      <c r="B1833" s="203" t="s">
        <v>389</v>
      </c>
      <c r="C1833" s="203" t="s">
        <v>1656</v>
      </c>
      <c r="D1833" s="204">
        <v>55.1</v>
      </c>
      <c r="E1833" s="203" t="s">
        <v>472</v>
      </c>
      <c r="F1833" s="203" t="s">
        <v>1754</v>
      </c>
      <c r="G1833" s="203" t="s">
        <v>527</v>
      </c>
      <c r="H1833" s="204">
        <v>53.4</v>
      </c>
      <c r="I1833" s="204">
        <v>56.9</v>
      </c>
      <c r="J1833" s="204">
        <v>52</v>
      </c>
      <c r="K1833" s="203" t="s">
        <v>485</v>
      </c>
    </row>
    <row r="1834" spans="1:11">
      <c r="A1834" s="203">
        <v>54</v>
      </c>
      <c r="B1834" s="203" t="s">
        <v>390</v>
      </c>
      <c r="C1834" s="203" t="s">
        <v>1656</v>
      </c>
      <c r="D1834" s="204">
        <v>43.1</v>
      </c>
      <c r="E1834" s="203" t="s">
        <v>472</v>
      </c>
      <c r="F1834" s="203" t="s">
        <v>1754</v>
      </c>
      <c r="G1834" s="203" t="s">
        <v>527</v>
      </c>
      <c r="H1834" s="204">
        <v>41.7</v>
      </c>
      <c r="I1834" s="204">
        <v>44.6</v>
      </c>
      <c r="J1834" s="204">
        <v>49.1</v>
      </c>
      <c r="K1834" s="203" t="s">
        <v>485</v>
      </c>
    </row>
    <row r="1835" spans="1:11">
      <c r="A1835" s="203">
        <v>54</v>
      </c>
      <c r="B1835" s="203" t="s">
        <v>391</v>
      </c>
      <c r="C1835" s="203" t="s">
        <v>1656</v>
      </c>
      <c r="D1835" s="204">
        <v>54.1</v>
      </c>
      <c r="E1835" s="203" t="s">
        <v>472</v>
      </c>
      <c r="F1835" s="203" t="s">
        <v>1754</v>
      </c>
      <c r="G1835" s="203" t="s">
        <v>527</v>
      </c>
      <c r="H1835" s="204">
        <v>50.7</v>
      </c>
      <c r="I1835" s="204">
        <v>57.5</v>
      </c>
      <c r="J1835" s="204">
        <v>34.6</v>
      </c>
      <c r="K1835" s="203" t="s">
        <v>485</v>
      </c>
    </row>
    <row r="1836" spans="1:11">
      <c r="A1836" s="203">
        <v>54</v>
      </c>
      <c r="B1836" s="203" t="s">
        <v>392</v>
      </c>
      <c r="C1836" s="203" t="s">
        <v>1656</v>
      </c>
      <c r="D1836" s="204">
        <v>52.5</v>
      </c>
      <c r="E1836" s="203" t="s">
        <v>472</v>
      </c>
      <c r="F1836" s="203" t="s">
        <v>1754</v>
      </c>
      <c r="G1836" s="203" t="s">
        <v>527</v>
      </c>
      <c r="H1836" s="204">
        <v>50.5</v>
      </c>
      <c r="I1836" s="204">
        <v>54.4</v>
      </c>
      <c r="J1836" s="204">
        <v>56.1</v>
      </c>
      <c r="K1836" s="203" t="s">
        <v>485</v>
      </c>
    </row>
    <row r="1837" spans="1:11">
      <c r="A1837" s="203">
        <v>54</v>
      </c>
      <c r="B1837" s="203" t="s">
        <v>393</v>
      </c>
      <c r="C1837" s="203" t="s">
        <v>1656</v>
      </c>
      <c r="D1837" s="204">
        <v>51.7</v>
      </c>
      <c r="E1837" s="203" t="s">
        <v>472</v>
      </c>
      <c r="F1837" s="203" t="s">
        <v>1754</v>
      </c>
      <c r="G1837" s="203" t="s">
        <v>527</v>
      </c>
      <c r="H1837" s="204">
        <v>50.9</v>
      </c>
      <c r="I1837" s="204">
        <v>52.5</v>
      </c>
      <c r="J1837" s="204">
        <v>46.6</v>
      </c>
      <c r="K1837" s="203" t="s">
        <v>485</v>
      </c>
    </row>
    <row r="1838" spans="1:11">
      <c r="A1838" s="203">
        <v>54</v>
      </c>
      <c r="B1838" s="203" t="s">
        <v>394</v>
      </c>
      <c r="C1838" s="203" t="s">
        <v>1656</v>
      </c>
      <c r="D1838" s="204">
        <v>48.4</v>
      </c>
      <c r="E1838" s="203" t="s">
        <v>472</v>
      </c>
      <c r="F1838" s="203" t="s">
        <v>1754</v>
      </c>
      <c r="G1838" s="203" t="s">
        <v>527</v>
      </c>
      <c r="H1838" s="204">
        <v>46.7</v>
      </c>
      <c r="I1838" s="204">
        <v>50.1</v>
      </c>
      <c r="J1838" s="204">
        <v>54.7</v>
      </c>
      <c r="K1838" s="203" t="s">
        <v>485</v>
      </c>
    </row>
    <row r="1839" spans="1:11">
      <c r="A1839" s="203">
        <v>54</v>
      </c>
      <c r="B1839" s="203" t="s">
        <v>395</v>
      </c>
      <c r="C1839" s="203" t="s">
        <v>1656</v>
      </c>
      <c r="D1839" s="204">
        <v>54.5</v>
      </c>
      <c r="E1839" s="203" t="s">
        <v>472</v>
      </c>
      <c r="F1839" s="203" t="s">
        <v>1754</v>
      </c>
      <c r="G1839" s="203" t="s">
        <v>527</v>
      </c>
      <c r="H1839" s="204">
        <v>53.9</v>
      </c>
      <c r="I1839" s="204">
        <v>55.1</v>
      </c>
      <c r="J1839" s="204">
        <v>55.4</v>
      </c>
      <c r="K1839" s="203" t="s">
        <v>485</v>
      </c>
    </row>
    <row r="1840" spans="1:11">
      <c r="A1840" s="203">
        <v>54</v>
      </c>
      <c r="B1840" s="203" t="s">
        <v>396</v>
      </c>
      <c r="C1840" s="203" t="s">
        <v>1656</v>
      </c>
      <c r="D1840" s="204">
        <v>56.4</v>
      </c>
      <c r="E1840" s="203" t="s">
        <v>472</v>
      </c>
      <c r="F1840" s="203" t="s">
        <v>1754</v>
      </c>
      <c r="G1840" s="203" t="s">
        <v>527</v>
      </c>
      <c r="H1840" s="204">
        <v>55</v>
      </c>
      <c r="I1840" s="204">
        <v>57.7</v>
      </c>
      <c r="J1840" s="204">
        <v>47.1</v>
      </c>
      <c r="K1840" s="203" t="s">
        <v>485</v>
      </c>
    </row>
    <row r="1841" spans="1:11">
      <c r="A1841" s="203">
        <v>54</v>
      </c>
      <c r="B1841" s="203" t="s">
        <v>397</v>
      </c>
      <c r="C1841" s="203" t="s">
        <v>1656</v>
      </c>
      <c r="D1841" s="204">
        <v>48.2</v>
      </c>
      <c r="E1841" s="203" t="s">
        <v>472</v>
      </c>
      <c r="F1841" s="203" t="s">
        <v>1754</v>
      </c>
      <c r="G1841" s="203" t="s">
        <v>527</v>
      </c>
      <c r="H1841" s="204">
        <v>46.9</v>
      </c>
      <c r="I1841" s="204">
        <v>49.5</v>
      </c>
      <c r="J1841" s="204">
        <v>47.7</v>
      </c>
      <c r="K1841" s="203" t="s">
        <v>485</v>
      </c>
    </row>
    <row r="1842" spans="1:11">
      <c r="A1842" s="203">
        <v>54</v>
      </c>
      <c r="B1842" s="203" t="s">
        <v>398</v>
      </c>
      <c r="C1842" s="203" t="s">
        <v>1656</v>
      </c>
      <c r="D1842" s="204">
        <v>48.9</v>
      </c>
      <c r="E1842" s="203" t="s">
        <v>472</v>
      </c>
      <c r="F1842" s="203" t="s">
        <v>1754</v>
      </c>
      <c r="G1842" s="203" t="s">
        <v>527</v>
      </c>
      <c r="H1842" s="204">
        <v>47.1</v>
      </c>
      <c r="I1842" s="204">
        <v>50.7</v>
      </c>
      <c r="J1842" s="204">
        <v>50.3</v>
      </c>
      <c r="K1842" s="203" t="s">
        <v>485</v>
      </c>
    </row>
    <row r="1843" spans="1:11">
      <c r="A1843" s="203">
        <v>54</v>
      </c>
      <c r="B1843" s="203" t="s">
        <v>399</v>
      </c>
      <c r="C1843" s="203" t="s">
        <v>1656</v>
      </c>
      <c r="D1843" s="204">
        <v>48.6</v>
      </c>
      <c r="E1843" s="203" t="s">
        <v>472</v>
      </c>
      <c r="F1843" s="203" t="s">
        <v>1754</v>
      </c>
      <c r="G1843" s="203" t="s">
        <v>527</v>
      </c>
      <c r="H1843" s="204">
        <v>47.3</v>
      </c>
      <c r="I1843" s="204">
        <v>49.9</v>
      </c>
      <c r="J1843" s="204">
        <v>40</v>
      </c>
      <c r="K1843" s="203" t="s">
        <v>485</v>
      </c>
    </row>
    <row r="1844" spans="1:11">
      <c r="A1844" s="203">
        <v>54</v>
      </c>
      <c r="B1844" s="203" t="s">
        <v>400</v>
      </c>
      <c r="C1844" s="203" t="s">
        <v>1656</v>
      </c>
      <c r="D1844" s="204">
        <v>54.9</v>
      </c>
      <c r="E1844" s="203" t="s">
        <v>472</v>
      </c>
      <c r="F1844" s="203" t="s">
        <v>1754</v>
      </c>
      <c r="G1844" s="203" t="s">
        <v>527</v>
      </c>
      <c r="H1844" s="204">
        <v>53.7</v>
      </c>
      <c r="I1844" s="204">
        <v>56.1</v>
      </c>
      <c r="J1844" s="204">
        <v>52.6</v>
      </c>
      <c r="K1844" s="203" t="s">
        <v>485</v>
      </c>
    </row>
    <row r="1845" spans="1:11">
      <c r="A1845" s="203">
        <v>54</v>
      </c>
      <c r="B1845" s="203" t="s">
        <v>401</v>
      </c>
      <c r="C1845" s="203" t="s">
        <v>1656</v>
      </c>
      <c r="D1845" s="204">
        <v>47.6</v>
      </c>
      <c r="E1845" s="203" t="s">
        <v>472</v>
      </c>
      <c r="F1845" s="203" t="s">
        <v>1754</v>
      </c>
      <c r="G1845" s="203" t="s">
        <v>527</v>
      </c>
      <c r="H1845" s="204">
        <v>46.2</v>
      </c>
      <c r="I1845" s="204">
        <v>49</v>
      </c>
      <c r="J1845" s="204">
        <v>46.1</v>
      </c>
      <c r="K1845" s="203" t="s">
        <v>485</v>
      </c>
    </row>
    <row r="1846" spans="1:11">
      <c r="A1846" s="203">
        <v>54</v>
      </c>
      <c r="B1846" s="203" t="s">
        <v>402</v>
      </c>
      <c r="C1846" s="203" t="s">
        <v>1656</v>
      </c>
      <c r="D1846" s="204">
        <v>51.8</v>
      </c>
      <c r="E1846" s="203" t="s">
        <v>472</v>
      </c>
      <c r="F1846" s="203" t="s">
        <v>1754</v>
      </c>
      <c r="G1846" s="203" t="s">
        <v>527</v>
      </c>
      <c r="H1846" s="204">
        <v>49.9</v>
      </c>
      <c r="I1846" s="204">
        <v>53.7</v>
      </c>
      <c r="J1846" s="204">
        <v>50</v>
      </c>
      <c r="K1846" s="203" t="s">
        <v>485</v>
      </c>
    </row>
    <row r="1847" spans="1:11">
      <c r="A1847" s="203">
        <v>54</v>
      </c>
      <c r="B1847" s="203" t="s">
        <v>403</v>
      </c>
      <c r="C1847" s="203" t="s">
        <v>1656</v>
      </c>
      <c r="D1847" s="204">
        <v>52.1</v>
      </c>
      <c r="E1847" s="203" t="s">
        <v>472</v>
      </c>
      <c r="F1847" s="203" t="s">
        <v>1754</v>
      </c>
      <c r="G1847" s="203" t="s">
        <v>527</v>
      </c>
      <c r="H1847" s="204">
        <v>50.4</v>
      </c>
      <c r="I1847" s="204">
        <v>53.7</v>
      </c>
      <c r="J1847" s="204">
        <v>53.6</v>
      </c>
      <c r="K1847" s="203" t="s">
        <v>485</v>
      </c>
    </row>
    <row r="1848" spans="1:11">
      <c r="A1848" s="203">
        <v>54</v>
      </c>
      <c r="B1848" s="203" t="s">
        <v>404</v>
      </c>
      <c r="C1848" s="203" t="s">
        <v>1656</v>
      </c>
      <c r="D1848" s="204">
        <v>46.5</v>
      </c>
      <c r="E1848" s="203" t="s">
        <v>472</v>
      </c>
      <c r="F1848" s="203" t="s">
        <v>1754</v>
      </c>
      <c r="G1848" s="203" t="s">
        <v>527</v>
      </c>
      <c r="H1848" s="204">
        <v>44.8</v>
      </c>
      <c r="I1848" s="204">
        <v>48.2</v>
      </c>
      <c r="J1848" s="204">
        <v>40.4</v>
      </c>
      <c r="K1848" s="203" t="s">
        <v>485</v>
      </c>
    </row>
    <row r="1849" spans="1:11">
      <c r="A1849" s="203">
        <v>54</v>
      </c>
      <c r="B1849" s="203" t="s">
        <v>405</v>
      </c>
      <c r="C1849" s="203" t="s">
        <v>1656</v>
      </c>
      <c r="D1849" s="204">
        <v>52.1</v>
      </c>
      <c r="E1849" s="203" t="s">
        <v>472</v>
      </c>
      <c r="F1849" s="203" t="s">
        <v>1754</v>
      </c>
      <c r="G1849" s="203" t="s">
        <v>527</v>
      </c>
      <c r="H1849" s="204">
        <v>51.9</v>
      </c>
      <c r="I1849" s="204">
        <v>52.4</v>
      </c>
      <c r="J1849" s="204">
        <v>51.3</v>
      </c>
      <c r="K1849" s="203" t="s">
        <v>485</v>
      </c>
    </row>
    <row r="1850" spans="1:11">
      <c r="A1850" s="203">
        <v>55</v>
      </c>
      <c r="B1850" s="203" t="s">
        <v>384</v>
      </c>
      <c r="C1850" s="203" t="s">
        <v>1539</v>
      </c>
      <c r="D1850" s="204">
        <v>39.1</v>
      </c>
      <c r="E1850" s="203" t="s">
        <v>472</v>
      </c>
      <c r="F1850" s="203" t="s">
        <v>1754</v>
      </c>
      <c r="G1850" s="203" t="s">
        <v>527</v>
      </c>
      <c r="H1850" s="204">
        <v>38</v>
      </c>
      <c r="I1850" s="204">
        <v>40.1</v>
      </c>
      <c r="J1850" s="204" t="s">
        <v>1497</v>
      </c>
      <c r="K1850" s="203" t="s">
        <v>1497</v>
      </c>
    </row>
    <row r="1851" spans="1:11">
      <c r="A1851" s="203">
        <v>55</v>
      </c>
      <c r="B1851" s="203" t="s">
        <v>385</v>
      </c>
      <c r="C1851" s="203" t="s">
        <v>1539</v>
      </c>
      <c r="D1851" s="204">
        <v>32</v>
      </c>
      <c r="E1851" s="203" t="s">
        <v>472</v>
      </c>
      <c r="F1851" s="203" t="s">
        <v>1754</v>
      </c>
      <c r="G1851" s="203" t="s">
        <v>527</v>
      </c>
      <c r="H1851" s="204">
        <v>29.3</v>
      </c>
      <c r="I1851" s="204">
        <v>34.799999999999997</v>
      </c>
      <c r="J1851" s="204" t="s">
        <v>1497</v>
      </c>
      <c r="K1851" s="203" t="s">
        <v>1497</v>
      </c>
    </row>
    <row r="1852" spans="1:11">
      <c r="A1852" s="203">
        <v>55</v>
      </c>
      <c r="B1852" s="203" t="s">
        <v>386</v>
      </c>
      <c r="C1852" s="203" t="s">
        <v>1539</v>
      </c>
      <c r="D1852" s="204">
        <v>39.4</v>
      </c>
      <c r="E1852" s="203" t="s">
        <v>472</v>
      </c>
      <c r="F1852" s="203" t="s">
        <v>1754</v>
      </c>
      <c r="G1852" s="203" t="s">
        <v>527</v>
      </c>
      <c r="H1852" s="204">
        <v>37.1</v>
      </c>
      <c r="I1852" s="204">
        <v>41.7</v>
      </c>
      <c r="J1852" s="204" t="s">
        <v>1497</v>
      </c>
      <c r="K1852" s="203" t="s">
        <v>1497</v>
      </c>
    </row>
    <row r="1853" spans="1:11">
      <c r="A1853" s="203">
        <v>55</v>
      </c>
      <c r="B1853" s="203" t="s">
        <v>387</v>
      </c>
      <c r="C1853" s="203" t="s">
        <v>1539</v>
      </c>
      <c r="D1853" s="204">
        <v>43</v>
      </c>
      <c r="E1853" s="203" t="s">
        <v>472</v>
      </c>
      <c r="F1853" s="203" t="s">
        <v>1754</v>
      </c>
      <c r="G1853" s="203" t="s">
        <v>527</v>
      </c>
      <c r="H1853" s="204">
        <v>41.5</v>
      </c>
      <c r="I1853" s="204">
        <v>44.6</v>
      </c>
      <c r="J1853" s="204" t="s">
        <v>1497</v>
      </c>
      <c r="K1853" s="203" t="s">
        <v>1497</v>
      </c>
    </row>
    <row r="1854" spans="1:11">
      <c r="A1854" s="203">
        <v>55</v>
      </c>
      <c r="B1854" s="203" t="s">
        <v>388</v>
      </c>
      <c r="C1854" s="203" t="s">
        <v>1539</v>
      </c>
      <c r="D1854" s="204">
        <v>41.4</v>
      </c>
      <c r="E1854" s="203" t="s">
        <v>472</v>
      </c>
      <c r="F1854" s="203" t="s">
        <v>1754</v>
      </c>
      <c r="G1854" s="203" t="s">
        <v>527</v>
      </c>
      <c r="H1854" s="204">
        <v>39.6</v>
      </c>
      <c r="I1854" s="204">
        <v>43.1</v>
      </c>
      <c r="J1854" s="204" t="s">
        <v>1497</v>
      </c>
      <c r="K1854" s="203" t="s">
        <v>1497</v>
      </c>
    </row>
    <row r="1855" spans="1:11">
      <c r="A1855" s="203">
        <v>55</v>
      </c>
      <c r="B1855" s="203" t="s">
        <v>389</v>
      </c>
      <c r="C1855" s="203" t="s">
        <v>1539</v>
      </c>
      <c r="D1855" s="204">
        <v>38.6</v>
      </c>
      <c r="E1855" s="203" t="s">
        <v>472</v>
      </c>
      <c r="F1855" s="203" t="s">
        <v>1754</v>
      </c>
      <c r="G1855" s="203" t="s">
        <v>527</v>
      </c>
      <c r="H1855" s="204">
        <v>36.1</v>
      </c>
      <c r="I1855" s="204">
        <v>41.2</v>
      </c>
      <c r="J1855" s="204" t="s">
        <v>1497</v>
      </c>
      <c r="K1855" s="203" t="s">
        <v>1497</v>
      </c>
    </row>
    <row r="1856" spans="1:11">
      <c r="A1856" s="203">
        <v>55</v>
      </c>
      <c r="B1856" s="203" t="s">
        <v>390</v>
      </c>
      <c r="C1856" s="203" t="s">
        <v>1539</v>
      </c>
      <c r="D1856" s="204">
        <v>41.6</v>
      </c>
      <c r="E1856" s="203" t="s">
        <v>472</v>
      </c>
      <c r="F1856" s="203" t="s">
        <v>1754</v>
      </c>
      <c r="G1856" s="203" t="s">
        <v>527</v>
      </c>
      <c r="H1856" s="204">
        <v>39.4</v>
      </c>
      <c r="I1856" s="204">
        <v>43.9</v>
      </c>
      <c r="J1856" s="204" t="s">
        <v>1497</v>
      </c>
      <c r="K1856" s="203" t="s">
        <v>1497</v>
      </c>
    </row>
    <row r="1857" spans="1:11">
      <c r="A1857" s="203">
        <v>55</v>
      </c>
      <c r="B1857" s="203" t="s">
        <v>391</v>
      </c>
      <c r="C1857" s="203" t="s">
        <v>1539</v>
      </c>
      <c r="D1857" s="204">
        <v>34.1</v>
      </c>
      <c r="E1857" s="203" t="s">
        <v>472</v>
      </c>
      <c r="F1857" s="203" t="s">
        <v>1754</v>
      </c>
      <c r="G1857" s="203" t="s">
        <v>527</v>
      </c>
      <c r="H1857" s="204">
        <v>29.4</v>
      </c>
      <c r="I1857" s="204">
        <v>39.1</v>
      </c>
      <c r="J1857" s="204" t="s">
        <v>1497</v>
      </c>
      <c r="K1857" s="203" t="s">
        <v>1497</v>
      </c>
    </row>
    <row r="1858" spans="1:11">
      <c r="A1858" s="203">
        <v>55</v>
      </c>
      <c r="B1858" s="203" t="s">
        <v>392</v>
      </c>
      <c r="C1858" s="203" t="s">
        <v>1539</v>
      </c>
      <c r="D1858" s="204">
        <v>30.4</v>
      </c>
      <c r="E1858" s="203" t="s">
        <v>472</v>
      </c>
      <c r="F1858" s="203" t="s">
        <v>1754</v>
      </c>
      <c r="G1858" s="203" t="s">
        <v>527</v>
      </c>
      <c r="H1858" s="204">
        <v>27.7</v>
      </c>
      <c r="I1858" s="204">
        <v>33.1</v>
      </c>
      <c r="J1858" s="204" t="s">
        <v>1497</v>
      </c>
      <c r="K1858" s="203" t="s">
        <v>1497</v>
      </c>
    </row>
    <row r="1859" spans="1:11">
      <c r="A1859" s="203">
        <v>55</v>
      </c>
      <c r="B1859" s="203" t="s">
        <v>393</v>
      </c>
      <c r="C1859" s="203" t="s">
        <v>1539</v>
      </c>
      <c r="D1859" s="204">
        <v>39.6</v>
      </c>
      <c r="E1859" s="203" t="s">
        <v>472</v>
      </c>
      <c r="F1859" s="203" t="s">
        <v>1754</v>
      </c>
      <c r="G1859" s="203" t="s">
        <v>527</v>
      </c>
      <c r="H1859" s="204">
        <v>38.299999999999997</v>
      </c>
      <c r="I1859" s="204">
        <v>40.9</v>
      </c>
      <c r="J1859" s="204" t="s">
        <v>1497</v>
      </c>
      <c r="K1859" s="203" t="s">
        <v>1497</v>
      </c>
    </row>
    <row r="1860" spans="1:11">
      <c r="A1860" s="203">
        <v>55</v>
      </c>
      <c r="B1860" s="203" t="s">
        <v>394</v>
      </c>
      <c r="C1860" s="203" t="s">
        <v>1539</v>
      </c>
      <c r="D1860" s="204">
        <v>37.4</v>
      </c>
      <c r="E1860" s="203" t="s">
        <v>472</v>
      </c>
      <c r="F1860" s="203" t="s">
        <v>1754</v>
      </c>
      <c r="G1860" s="203" t="s">
        <v>527</v>
      </c>
      <c r="H1860" s="204">
        <v>34.9</v>
      </c>
      <c r="I1860" s="204">
        <v>40.1</v>
      </c>
      <c r="J1860" s="204" t="s">
        <v>1497</v>
      </c>
      <c r="K1860" s="203" t="s">
        <v>1497</v>
      </c>
    </row>
    <row r="1861" spans="1:11">
      <c r="A1861" s="203">
        <v>55</v>
      </c>
      <c r="B1861" s="203" t="s">
        <v>395</v>
      </c>
      <c r="C1861" s="203" t="s">
        <v>1539</v>
      </c>
      <c r="D1861" s="204">
        <v>38.700000000000003</v>
      </c>
      <c r="E1861" s="203" t="s">
        <v>472</v>
      </c>
      <c r="F1861" s="203" t="s">
        <v>1754</v>
      </c>
      <c r="G1861" s="203" t="s">
        <v>527</v>
      </c>
      <c r="H1861" s="204">
        <v>37.799999999999997</v>
      </c>
      <c r="I1861" s="204">
        <v>39.6</v>
      </c>
      <c r="J1861" s="204" t="s">
        <v>1497</v>
      </c>
      <c r="K1861" s="203" t="s">
        <v>1497</v>
      </c>
    </row>
    <row r="1862" spans="1:11">
      <c r="A1862" s="203">
        <v>55</v>
      </c>
      <c r="B1862" s="203" t="s">
        <v>396</v>
      </c>
      <c r="C1862" s="203" t="s">
        <v>1539</v>
      </c>
      <c r="D1862" s="204">
        <v>38.799999999999997</v>
      </c>
      <c r="E1862" s="203" t="s">
        <v>472</v>
      </c>
      <c r="F1862" s="203" t="s">
        <v>1754</v>
      </c>
      <c r="G1862" s="203" t="s">
        <v>527</v>
      </c>
      <c r="H1862" s="204">
        <v>36.799999999999997</v>
      </c>
      <c r="I1862" s="204">
        <v>40.9</v>
      </c>
      <c r="J1862" s="204" t="s">
        <v>1497</v>
      </c>
      <c r="K1862" s="203" t="s">
        <v>1497</v>
      </c>
    </row>
    <row r="1863" spans="1:11">
      <c r="A1863" s="203">
        <v>55</v>
      </c>
      <c r="B1863" s="203" t="s">
        <v>397</v>
      </c>
      <c r="C1863" s="203" t="s">
        <v>1539</v>
      </c>
      <c r="D1863" s="204">
        <v>36.700000000000003</v>
      </c>
      <c r="E1863" s="203" t="s">
        <v>472</v>
      </c>
      <c r="F1863" s="203" t="s">
        <v>1754</v>
      </c>
      <c r="G1863" s="203" t="s">
        <v>527</v>
      </c>
      <c r="H1863" s="204">
        <v>34.799999999999997</v>
      </c>
      <c r="I1863" s="204">
        <v>38.700000000000003</v>
      </c>
      <c r="J1863" s="204" t="s">
        <v>1497</v>
      </c>
      <c r="K1863" s="203" t="s">
        <v>1497</v>
      </c>
    </row>
    <row r="1864" spans="1:11">
      <c r="A1864" s="203">
        <v>55</v>
      </c>
      <c r="B1864" s="203" t="s">
        <v>398</v>
      </c>
      <c r="C1864" s="203" t="s">
        <v>1539</v>
      </c>
      <c r="D1864" s="204">
        <v>32</v>
      </c>
      <c r="E1864" s="203" t="s">
        <v>472</v>
      </c>
      <c r="F1864" s="203" t="s">
        <v>1754</v>
      </c>
      <c r="G1864" s="203" t="s">
        <v>527</v>
      </c>
      <c r="H1864" s="204">
        <v>29.4</v>
      </c>
      <c r="I1864" s="204">
        <v>34.6</v>
      </c>
      <c r="J1864" s="204" t="s">
        <v>1497</v>
      </c>
      <c r="K1864" s="203" t="s">
        <v>1497</v>
      </c>
    </row>
    <row r="1865" spans="1:11">
      <c r="A1865" s="203">
        <v>55</v>
      </c>
      <c r="B1865" s="203" t="s">
        <v>399</v>
      </c>
      <c r="C1865" s="203" t="s">
        <v>1539</v>
      </c>
      <c r="D1865" s="204">
        <v>29.7</v>
      </c>
      <c r="E1865" s="203" t="s">
        <v>472</v>
      </c>
      <c r="F1865" s="203" t="s">
        <v>1754</v>
      </c>
      <c r="G1865" s="203" t="s">
        <v>527</v>
      </c>
      <c r="H1865" s="204">
        <v>27.9</v>
      </c>
      <c r="I1865" s="204">
        <v>31.5</v>
      </c>
      <c r="J1865" s="204" t="s">
        <v>1497</v>
      </c>
      <c r="K1865" s="203" t="s">
        <v>1497</v>
      </c>
    </row>
    <row r="1866" spans="1:11">
      <c r="A1866" s="203">
        <v>55</v>
      </c>
      <c r="B1866" s="203" t="s">
        <v>400</v>
      </c>
      <c r="C1866" s="203" t="s">
        <v>1539</v>
      </c>
      <c r="D1866" s="204">
        <v>39.9</v>
      </c>
      <c r="E1866" s="203" t="s">
        <v>472</v>
      </c>
      <c r="F1866" s="203" t="s">
        <v>1754</v>
      </c>
      <c r="G1866" s="203" t="s">
        <v>527</v>
      </c>
      <c r="H1866" s="204">
        <v>38.1</v>
      </c>
      <c r="I1866" s="204">
        <v>41.7</v>
      </c>
      <c r="J1866" s="204" t="s">
        <v>1497</v>
      </c>
      <c r="K1866" s="203" t="s">
        <v>1497</v>
      </c>
    </row>
    <row r="1867" spans="1:11">
      <c r="A1867" s="203">
        <v>55</v>
      </c>
      <c r="B1867" s="203" t="s">
        <v>401</v>
      </c>
      <c r="C1867" s="203" t="s">
        <v>1539</v>
      </c>
      <c r="D1867" s="204">
        <v>35.799999999999997</v>
      </c>
      <c r="E1867" s="203" t="s">
        <v>472</v>
      </c>
      <c r="F1867" s="203" t="s">
        <v>1754</v>
      </c>
      <c r="G1867" s="203" t="s">
        <v>527</v>
      </c>
      <c r="H1867" s="204">
        <v>33.700000000000003</v>
      </c>
      <c r="I1867" s="204">
        <v>37.9</v>
      </c>
      <c r="J1867" s="204" t="s">
        <v>1497</v>
      </c>
      <c r="K1867" s="203" t="s">
        <v>1497</v>
      </c>
    </row>
    <row r="1868" spans="1:11">
      <c r="A1868" s="203">
        <v>55</v>
      </c>
      <c r="B1868" s="203" t="s">
        <v>402</v>
      </c>
      <c r="C1868" s="203" t="s">
        <v>1539</v>
      </c>
      <c r="D1868" s="204">
        <v>34.200000000000003</v>
      </c>
      <c r="E1868" s="203" t="s">
        <v>472</v>
      </c>
      <c r="F1868" s="203" t="s">
        <v>1754</v>
      </c>
      <c r="G1868" s="203" t="s">
        <v>527</v>
      </c>
      <c r="H1868" s="204">
        <v>31.5</v>
      </c>
      <c r="I1868" s="204">
        <v>37</v>
      </c>
      <c r="J1868" s="204" t="s">
        <v>1497</v>
      </c>
      <c r="K1868" s="203" t="s">
        <v>1497</v>
      </c>
    </row>
    <row r="1869" spans="1:11">
      <c r="A1869" s="203">
        <v>55</v>
      </c>
      <c r="B1869" s="203" t="s">
        <v>403</v>
      </c>
      <c r="C1869" s="203" t="s">
        <v>1539</v>
      </c>
      <c r="D1869" s="204">
        <v>40.5</v>
      </c>
      <c r="E1869" s="203" t="s">
        <v>472</v>
      </c>
      <c r="F1869" s="203" t="s">
        <v>1754</v>
      </c>
      <c r="G1869" s="203" t="s">
        <v>527</v>
      </c>
      <c r="H1869" s="204">
        <v>38</v>
      </c>
      <c r="I1869" s="204">
        <v>43</v>
      </c>
      <c r="J1869" s="204" t="s">
        <v>1497</v>
      </c>
      <c r="K1869" s="203" t="s">
        <v>1497</v>
      </c>
    </row>
    <row r="1870" spans="1:11">
      <c r="A1870" s="203">
        <v>55</v>
      </c>
      <c r="B1870" s="203" t="s">
        <v>404</v>
      </c>
      <c r="C1870" s="203" t="s">
        <v>1539</v>
      </c>
      <c r="D1870" s="204">
        <v>37.1</v>
      </c>
      <c r="E1870" s="203" t="s">
        <v>472</v>
      </c>
      <c r="F1870" s="203" t="s">
        <v>1754</v>
      </c>
      <c r="G1870" s="203" t="s">
        <v>527</v>
      </c>
      <c r="H1870" s="204">
        <v>34.5</v>
      </c>
      <c r="I1870" s="204">
        <v>39.799999999999997</v>
      </c>
      <c r="J1870" s="204" t="s">
        <v>1497</v>
      </c>
      <c r="K1870" s="203" t="s">
        <v>1497</v>
      </c>
    </row>
    <row r="1871" spans="1:11">
      <c r="A1871" s="203">
        <v>55</v>
      </c>
      <c r="B1871" s="203" t="s">
        <v>405</v>
      </c>
      <c r="C1871" s="203" t="s">
        <v>1539</v>
      </c>
      <c r="D1871" s="204">
        <v>38.299999999999997</v>
      </c>
      <c r="E1871" s="203" t="s">
        <v>472</v>
      </c>
      <c r="F1871" s="203" t="s">
        <v>1754</v>
      </c>
      <c r="G1871" s="203" t="s">
        <v>527</v>
      </c>
      <c r="H1871" s="204">
        <v>37.9</v>
      </c>
      <c r="I1871" s="204">
        <v>38.700000000000003</v>
      </c>
      <c r="J1871" s="204" t="s">
        <v>1497</v>
      </c>
      <c r="K1871" s="203" t="s">
        <v>1497</v>
      </c>
    </row>
    <row r="1872" spans="1:11">
      <c r="A1872" s="203">
        <v>55</v>
      </c>
      <c r="B1872" s="203" t="s">
        <v>384</v>
      </c>
      <c r="C1872" s="203" t="s">
        <v>1540</v>
      </c>
      <c r="D1872" s="204">
        <v>39</v>
      </c>
      <c r="E1872" s="203" t="s">
        <v>472</v>
      </c>
      <c r="F1872" s="203" t="s">
        <v>1754</v>
      </c>
      <c r="G1872" s="203" t="s">
        <v>527</v>
      </c>
      <c r="H1872" s="204">
        <v>38.1</v>
      </c>
      <c r="I1872" s="204">
        <v>39.799999999999997</v>
      </c>
      <c r="J1872" s="204" t="s">
        <v>1497</v>
      </c>
      <c r="K1872" s="203" t="s">
        <v>1497</v>
      </c>
    </row>
    <row r="1873" spans="1:11">
      <c r="A1873" s="203">
        <v>55</v>
      </c>
      <c r="B1873" s="203" t="s">
        <v>385</v>
      </c>
      <c r="C1873" s="203" t="s">
        <v>1540</v>
      </c>
      <c r="D1873" s="204">
        <v>32.799999999999997</v>
      </c>
      <c r="E1873" s="203" t="s">
        <v>472</v>
      </c>
      <c r="F1873" s="203" t="s">
        <v>1754</v>
      </c>
      <c r="G1873" s="203" t="s">
        <v>527</v>
      </c>
      <c r="H1873" s="204">
        <v>30.5</v>
      </c>
      <c r="I1873" s="204">
        <v>35.200000000000003</v>
      </c>
      <c r="J1873" s="204" t="s">
        <v>1497</v>
      </c>
      <c r="K1873" s="203" t="s">
        <v>1497</v>
      </c>
    </row>
    <row r="1874" spans="1:11">
      <c r="A1874" s="203">
        <v>55</v>
      </c>
      <c r="B1874" s="203" t="s">
        <v>386</v>
      </c>
      <c r="C1874" s="203" t="s">
        <v>1540</v>
      </c>
      <c r="D1874" s="204">
        <v>36.299999999999997</v>
      </c>
      <c r="E1874" s="203" t="s">
        <v>472</v>
      </c>
      <c r="F1874" s="203" t="s">
        <v>1754</v>
      </c>
      <c r="G1874" s="203" t="s">
        <v>527</v>
      </c>
      <c r="H1874" s="204">
        <v>34.299999999999997</v>
      </c>
      <c r="I1874" s="204">
        <v>38.200000000000003</v>
      </c>
      <c r="J1874" s="204" t="s">
        <v>1497</v>
      </c>
      <c r="K1874" s="203" t="s">
        <v>1497</v>
      </c>
    </row>
    <row r="1875" spans="1:11">
      <c r="A1875" s="203">
        <v>55</v>
      </c>
      <c r="B1875" s="203" t="s">
        <v>387</v>
      </c>
      <c r="C1875" s="203" t="s">
        <v>1540</v>
      </c>
      <c r="D1875" s="204">
        <v>43.6</v>
      </c>
      <c r="E1875" s="203" t="s">
        <v>472</v>
      </c>
      <c r="F1875" s="203" t="s">
        <v>1754</v>
      </c>
      <c r="G1875" s="203" t="s">
        <v>527</v>
      </c>
      <c r="H1875" s="204">
        <v>42.3</v>
      </c>
      <c r="I1875" s="204">
        <v>44.9</v>
      </c>
      <c r="J1875" s="204" t="s">
        <v>1497</v>
      </c>
      <c r="K1875" s="203" t="s">
        <v>1497</v>
      </c>
    </row>
    <row r="1876" spans="1:11">
      <c r="A1876" s="203">
        <v>55</v>
      </c>
      <c r="B1876" s="203" t="s">
        <v>388</v>
      </c>
      <c r="C1876" s="203" t="s">
        <v>1540</v>
      </c>
      <c r="D1876" s="204">
        <v>44.8</v>
      </c>
      <c r="E1876" s="203" t="s">
        <v>472</v>
      </c>
      <c r="F1876" s="203" t="s">
        <v>1754</v>
      </c>
      <c r="G1876" s="203" t="s">
        <v>527</v>
      </c>
      <c r="H1876" s="204">
        <v>43.2</v>
      </c>
      <c r="I1876" s="204">
        <v>46.4</v>
      </c>
      <c r="J1876" s="204" t="s">
        <v>1497</v>
      </c>
      <c r="K1876" s="203" t="s">
        <v>1497</v>
      </c>
    </row>
    <row r="1877" spans="1:11">
      <c r="A1877" s="203">
        <v>55</v>
      </c>
      <c r="B1877" s="203" t="s">
        <v>389</v>
      </c>
      <c r="C1877" s="203" t="s">
        <v>1540</v>
      </c>
      <c r="D1877" s="204">
        <v>38.1</v>
      </c>
      <c r="E1877" s="203" t="s">
        <v>472</v>
      </c>
      <c r="F1877" s="203" t="s">
        <v>1754</v>
      </c>
      <c r="G1877" s="203" t="s">
        <v>527</v>
      </c>
      <c r="H1877" s="204">
        <v>35.799999999999997</v>
      </c>
      <c r="I1877" s="204">
        <v>40.299999999999997</v>
      </c>
      <c r="J1877" s="204" t="s">
        <v>1497</v>
      </c>
      <c r="K1877" s="203" t="s">
        <v>1497</v>
      </c>
    </row>
    <row r="1878" spans="1:11">
      <c r="A1878" s="203">
        <v>55</v>
      </c>
      <c r="B1878" s="203" t="s">
        <v>390</v>
      </c>
      <c r="C1878" s="203" t="s">
        <v>1540</v>
      </c>
      <c r="D1878" s="204">
        <v>42.8</v>
      </c>
      <c r="E1878" s="203" t="s">
        <v>472</v>
      </c>
      <c r="F1878" s="203" t="s">
        <v>1754</v>
      </c>
      <c r="G1878" s="203" t="s">
        <v>527</v>
      </c>
      <c r="H1878" s="204">
        <v>40.799999999999997</v>
      </c>
      <c r="I1878" s="204">
        <v>44.7</v>
      </c>
      <c r="J1878" s="204" t="s">
        <v>1497</v>
      </c>
      <c r="K1878" s="203" t="s">
        <v>1497</v>
      </c>
    </row>
    <row r="1879" spans="1:11">
      <c r="A1879" s="203">
        <v>55</v>
      </c>
      <c r="B1879" s="203" t="s">
        <v>391</v>
      </c>
      <c r="C1879" s="203" t="s">
        <v>1540</v>
      </c>
      <c r="D1879" s="204">
        <v>38.200000000000003</v>
      </c>
      <c r="E1879" s="203" t="s">
        <v>472</v>
      </c>
      <c r="F1879" s="203" t="s">
        <v>1754</v>
      </c>
      <c r="G1879" s="203" t="s">
        <v>527</v>
      </c>
      <c r="H1879" s="204">
        <v>33.700000000000003</v>
      </c>
      <c r="I1879" s="204">
        <v>42.8</v>
      </c>
      <c r="J1879" s="204" t="s">
        <v>1497</v>
      </c>
      <c r="K1879" s="203" t="s">
        <v>1497</v>
      </c>
    </row>
    <row r="1880" spans="1:11">
      <c r="A1880" s="203">
        <v>55</v>
      </c>
      <c r="B1880" s="203" t="s">
        <v>392</v>
      </c>
      <c r="C1880" s="203" t="s">
        <v>1540</v>
      </c>
      <c r="D1880" s="204">
        <v>30.5</v>
      </c>
      <c r="E1880" s="203" t="s">
        <v>472</v>
      </c>
      <c r="F1880" s="203" t="s">
        <v>1754</v>
      </c>
      <c r="G1880" s="203" t="s">
        <v>527</v>
      </c>
      <c r="H1880" s="204">
        <v>28.1</v>
      </c>
      <c r="I1880" s="204">
        <v>33</v>
      </c>
      <c r="J1880" s="204" t="s">
        <v>1497</v>
      </c>
      <c r="K1880" s="203" t="s">
        <v>1497</v>
      </c>
    </row>
    <row r="1881" spans="1:11">
      <c r="A1881" s="203">
        <v>55</v>
      </c>
      <c r="B1881" s="203" t="s">
        <v>393</v>
      </c>
      <c r="C1881" s="203" t="s">
        <v>1540</v>
      </c>
      <c r="D1881" s="204">
        <v>39.200000000000003</v>
      </c>
      <c r="E1881" s="203" t="s">
        <v>472</v>
      </c>
      <c r="F1881" s="203" t="s">
        <v>1754</v>
      </c>
      <c r="G1881" s="203" t="s">
        <v>527</v>
      </c>
      <c r="H1881" s="204">
        <v>38.1</v>
      </c>
      <c r="I1881" s="204">
        <v>40.299999999999997</v>
      </c>
      <c r="J1881" s="204" t="s">
        <v>1497</v>
      </c>
      <c r="K1881" s="203" t="s">
        <v>1497</v>
      </c>
    </row>
    <row r="1882" spans="1:11">
      <c r="A1882" s="203">
        <v>55</v>
      </c>
      <c r="B1882" s="203" t="s">
        <v>394</v>
      </c>
      <c r="C1882" s="203" t="s">
        <v>1540</v>
      </c>
      <c r="D1882" s="204">
        <v>39.1</v>
      </c>
      <c r="E1882" s="203" t="s">
        <v>472</v>
      </c>
      <c r="F1882" s="203" t="s">
        <v>1754</v>
      </c>
      <c r="G1882" s="203" t="s">
        <v>527</v>
      </c>
      <c r="H1882" s="204">
        <v>36.9</v>
      </c>
      <c r="I1882" s="204">
        <v>41.3</v>
      </c>
      <c r="J1882" s="204" t="s">
        <v>1497</v>
      </c>
      <c r="K1882" s="203" t="s">
        <v>1497</v>
      </c>
    </row>
    <row r="1883" spans="1:11">
      <c r="A1883" s="203">
        <v>55</v>
      </c>
      <c r="B1883" s="203" t="s">
        <v>395</v>
      </c>
      <c r="C1883" s="203" t="s">
        <v>1540</v>
      </c>
      <c r="D1883" s="204">
        <v>39.700000000000003</v>
      </c>
      <c r="E1883" s="203" t="s">
        <v>472</v>
      </c>
      <c r="F1883" s="203" t="s">
        <v>1754</v>
      </c>
      <c r="G1883" s="203" t="s">
        <v>527</v>
      </c>
      <c r="H1883" s="204">
        <v>38.9</v>
      </c>
      <c r="I1883" s="204">
        <v>40.5</v>
      </c>
      <c r="J1883" s="204" t="s">
        <v>1497</v>
      </c>
      <c r="K1883" s="203" t="s">
        <v>1497</v>
      </c>
    </row>
    <row r="1884" spans="1:11">
      <c r="A1884" s="203">
        <v>55</v>
      </c>
      <c r="B1884" s="203" t="s">
        <v>396</v>
      </c>
      <c r="C1884" s="203" t="s">
        <v>1540</v>
      </c>
      <c r="D1884" s="204">
        <v>42.1</v>
      </c>
      <c r="E1884" s="203" t="s">
        <v>472</v>
      </c>
      <c r="F1884" s="203" t="s">
        <v>1754</v>
      </c>
      <c r="G1884" s="203" t="s">
        <v>527</v>
      </c>
      <c r="H1884" s="204">
        <v>40.299999999999997</v>
      </c>
      <c r="I1884" s="204">
        <v>43.9</v>
      </c>
      <c r="J1884" s="204" t="s">
        <v>1497</v>
      </c>
      <c r="K1884" s="203" t="s">
        <v>1497</v>
      </c>
    </row>
    <row r="1885" spans="1:11">
      <c r="A1885" s="203">
        <v>55</v>
      </c>
      <c r="B1885" s="203" t="s">
        <v>397</v>
      </c>
      <c r="C1885" s="203" t="s">
        <v>1540</v>
      </c>
      <c r="D1885" s="204">
        <v>37.5</v>
      </c>
      <c r="E1885" s="203" t="s">
        <v>472</v>
      </c>
      <c r="F1885" s="203" t="s">
        <v>1754</v>
      </c>
      <c r="G1885" s="203" t="s">
        <v>527</v>
      </c>
      <c r="H1885" s="204">
        <v>35.799999999999997</v>
      </c>
      <c r="I1885" s="204">
        <v>39.200000000000003</v>
      </c>
      <c r="J1885" s="204" t="s">
        <v>1497</v>
      </c>
      <c r="K1885" s="203" t="s">
        <v>1497</v>
      </c>
    </row>
    <row r="1886" spans="1:11">
      <c r="A1886" s="203">
        <v>55</v>
      </c>
      <c r="B1886" s="203" t="s">
        <v>398</v>
      </c>
      <c r="C1886" s="203" t="s">
        <v>1540</v>
      </c>
      <c r="D1886" s="204">
        <v>30.6</v>
      </c>
      <c r="E1886" s="203" t="s">
        <v>472</v>
      </c>
      <c r="F1886" s="203" t="s">
        <v>1754</v>
      </c>
      <c r="G1886" s="203" t="s">
        <v>527</v>
      </c>
      <c r="H1886" s="204">
        <v>28.3</v>
      </c>
      <c r="I1886" s="204">
        <v>32.9</v>
      </c>
      <c r="J1886" s="204" t="s">
        <v>1497</v>
      </c>
      <c r="K1886" s="203" t="s">
        <v>1497</v>
      </c>
    </row>
    <row r="1887" spans="1:11">
      <c r="A1887" s="203">
        <v>55</v>
      </c>
      <c r="B1887" s="203" t="s">
        <v>399</v>
      </c>
      <c r="C1887" s="203" t="s">
        <v>1540</v>
      </c>
      <c r="D1887" s="204">
        <v>31.5</v>
      </c>
      <c r="E1887" s="203" t="s">
        <v>472</v>
      </c>
      <c r="F1887" s="203" t="s">
        <v>1754</v>
      </c>
      <c r="G1887" s="203" t="s">
        <v>527</v>
      </c>
      <c r="H1887" s="204">
        <v>30</v>
      </c>
      <c r="I1887" s="204">
        <v>33.1</v>
      </c>
      <c r="J1887" s="204" t="s">
        <v>1497</v>
      </c>
      <c r="K1887" s="203" t="s">
        <v>1497</v>
      </c>
    </row>
    <row r="1888" spans="1:11">
      <c r="A1888" s="203">
        <v>55</v>
      </c>
      <c r="B1888" s="203" t="s">
        <v>400</v>
      </c>
      <c r="C1888" s="203" t="s">
        <v>1540</v>
      </c>
      <c r="D1888" s="204">
        <v>36.4</v>
      </c>
      <c r="E1888" s="203" t="s">
        <v>472</v>
      </c>
      <c r="F1888" s="203" t="s">
        <v>1754</v>
      </c>
      <c r="G1888" s="203" t="s">
        <v>527</v>
      </c>
      <c r="H1888" s="204">
        <v>34.9</v>
      </c>
      <c r="I1888" s="204">
        <v>37.9</v>
      </c>
      <c r="J1888" s="204" t="s">
        <v>1497</v>
      </c>
      <c r="K1888" s="203" t="s">
        <v>1497</v>
      </c>
    </row>
    <row r="1889" spans="1:11">
      <c r="A1889" s="203">
        <v>55</v>
      </c>
      <c r="B1889" s="203" t="s">
        <v>401</v>
      </c>
      <c r="C1889" s="203" t="s">
        <v>1540</v>
      </c>
      <c r="D1889" s="204">
        <v>34.799999999999997</v>
      </c>
      <c r="E1889" s="203" t="s">
        <v>472</v>
      </c>
      <c r="F1889" s="203" t="s">
        <v>1754</v>
      </c>
      <c r="G1889" s="203" t="s">
        <v>527</v>
      </c>
      <c r="H1889" s="204">
        <v>33</v>
      </c>
      <c r="I1889" s="204">
        <v>36.6</v>
      </c>
      <c r="J1889" s="204" t="s">
        <v>1497</v>
      </c>
      <c r="K1889" s="203" t="s">
        <v>1497</v>
      </c>
    </row>
    <row r="1890" spans="1:11">
      <c r="A1890" s="203">
        <v>55</v>
      </c>
      <c r="B1890" s="203" t="s">
        <v>402</v>
      </c>
      <c r="C1890" s="203" t="s">
        <v>1540</v>
      </c>
      <c r="D1890" s="204">
        <v>36.5</v>
      </c>
      <c r="E1890" s="203" t="s">
        <v>472</v>
      </c>
      <c r="F1890" s="203" t="s">
        <v>1754</v>
      </c>
      <c r="G1890" s="203" t="s">
        <v>527</v>
      </c>
      <c r="H1890" s="204">
        <v>34.200000000000003</v>
      </c>
      <c r="I1890" s="204">
        <v>38.9</v>
      </c>
      <c r="J1890" s="204" t="s">
        <v>1497</v>
      </c>
      <c r="K1890" s="203" t="s">
        <v>1497</v>
      </c>
    </row>
    <row r="1891" spans="1:11">
      <c r="A1891" s="203">
        <v>55</v>
      </c>
      <c r="B1891" s="203" t="s">
        <v>403</v>
      </c>
      <c r="C1891" s="203" t="s">
        <v>1540</v>
      </c>
      <c r="D1891" s="204">
        <v>36.700000000000003</v>
      </c>
      <c r="E1891" s="203" t="s">
        <v>472</v>
      </c>
      <c r="F1891" s="203" t="s">
        <v>1754</v>
      </c>
      <c r="G1891" s="203" t="s">
        <v>527</v>
      </c>
      <c r="H1891" s="204">
        <v>34.700000000000003</v>
      </c>
      <c r="I1891" s="204">
        <v>38.9</v>
      </c>
      <c r="J1891" s="204" t="s">
        <v>1497</v>
      </c>
      <c r="K1891" s="203" t="s">
        <v>1497</v>
      </c>
    </row>
    <row r="1892" spans="1:11">
      <c r="A1892" s="203">
        <v>55</v>
      </c>
      <c r="B1892" s="203" t="s">
        <v>404</v>
      </c>
      <c r="C1892" s="203" t="s">
        <v>1540</v>
      </c>
      <c r="D1892" s="204">
        <v>36</v>
      </c>
      <c r="E1892" s="203" t="s">
        <v>472</v>
      </c>
      <c r="F1892" s="203" t="s">
        <v>1754</v>
      </c>
      <c r="G1892" s="203" t="s">
        <v>527</v>
      </c>
      <c r="H1892" s="204">
        <v>33.9</v>
      </c>
      <c r="I1892" s="204">
        <v>38.200000000000003</v>
      </c>
      <c r="J1892" s="204" t="s">
        <v>1497</v>
      </c>
      <c r="K1892" s="203" t="s">
        <v>1497</v>
      </c>
    </row>
    <row r="1893" spans="1:11">
      <c r="A1893" s="203">
        <v>55</v>
      </c>
      <c r="B1893" s="203" t="s">
        <v>405</v>
      </c>
      <c r="C1893" s="203" t="s">
        <v>1540</v>
      </c>
      <c r="D1893" s="204">
        <v>38.6</v>
      </c>
      <c r="E1893" s="203" t="s">
        <v>472</v>
      </c>
      <c r="F1893" s="203" t="s">
        <v>1754</v>
      </c>
      <c r="G1893" s="203" t="s">
        <v>527</v>
      </c>
      <c r="H1893" s="204">
        <v>38.200000000000003</v>
      </c>
      <c r="I1893" s="204">
        <v>38.9</v>
      </c>
      <c r="J1893" s="204" t="s">
        <v>1497</v>
      </c>
      <c r="K1893" s="203" t="s">
        <v>1497</v>
      </c>
    </row>
    <row r="1894" spans="1:11">
      <c r="A1894" s="203">
        <v>55</v>
      </c>
      <c r="B1894" s="203" t="s">
        <v>384</v>
      </c>
      <c r="C1894" s="203" t="s">
        <v>1538</v>
      </c>
      <c r="D1894" s="204">
        <v>39</v>
      </c>
      <c r="E1894" s="203" t="s">
        <v>472</v>
      </c>
      <c r="F1894" s="203" t="s">
        <v>1754</v>
      </c>
      <c r="G1894" s="203" t="s">
        <v>527</v>
      </c>
      <c r="H1894" s="204">
        <v>38.299999999999997</v>
      </c>
      <c r="I1894" s="204">
        <v>39.700000000000003</v>
      </c>
      <c r="J1894" s="204">
        <v>33.700000000000003</v>
      </c>
      <c r="K1894" s="203" t="s">
        <v>485</v>
      </c>
    </row>
    <row r="1895" spans="1:11">
      <c r="A1895" s="203">
        <v>55</v>
      </c>
      <c r="B1895" s="203" t="s">
        <v>385</v>
      </c>
      <c r="C1895" s="203" t="s">
        <v>1538</v>
      </c>
      <c r="D1895" s="204">
        <v>32.5</v>
      </c>
      <c r="E1895" s="203" t="s">
        <v>472</v>
      </c>
      <c r="F1895" s="203" t="s">
        <v>1754</v>
      </c>
      <c r="G1895" s="203" t="s">
        <v>527</v>
      </c>
      <c r="H1895" s="204">
        <v>30.7</v>
      </c>
      <c r="I1895" s="204">
        <v>34.299999999999997</v>
      </c>
      <c r="J1895" s="204">
        <v>31.2</v>
      </c>
      <c r="K1895" s="203" t="s">
        <v>485</v>
      </c>
    </row>
    <row r="1896" spans="1:11">
      <c r="A1896" s="203">
        <v>55</v>
      </c>
      <c r="B1896" s="203" t="s">
        <v>386</v>
      </c>
      <c r="C1896" s="203" t="s">
        <v>1538</v>
      </c>
      <c r="D1896" s="204">
        <v>37.6</v>
      </c>
      <c r="E1896" s="203" t="s">
        <v>472</v>
      </c>
      <c r="F1896" s="203" t="s">
        <v>1754</v>
      </c>
      <c r="G1896" s="203" t="s">
        <v>527</v>
      </c>
      <c r="H1896" s="204">
        <v>36.1</v>
      </c>
      <c r="I1896" s="204">
        <v>39.1</v>
      </c>
      <c r="J1896" s="204">
        <v>33.700000000000003</v>
      </c>
      <c r="K1896" s="203" t="s">
        <v>485</v>
      </c>
    </row>
    <row r="1897" spans="1:11">
      <c r="A1897" s="203">
        <v>55</v>
      </c>
      <c r="B1897" s="203" t="s">
        <v>387</v>
      </c>
      <c r="C1897" s="203" t="s">
        <v>1538</v>
      </c>
      <c r="D1897" s="204">
        <v>43.4</v>
      </c>
      <c r="E1897" s="203" t="s">
        <v>472</v>
      </c>
      <c r="F1897" s="203" t="s">
        <v>1754</v>
      </c>
      <c r="G1897" s="203" t="s">
        <v>527</v>
      </c>
      <c r="H1897" s="204">
        <v>42.3</v>
      </c>
      <c r="I1897" s="204">
        <v>44.4</v>
      </c>
      <c r="J1897" s="204">
        <v>36.9</v>
      </c>
      <c r="K1897" s="203" t="s">
        <v>485</v>
      </c>
    </row>
    <row r="1898" spans="1:11">
      <c r="A1898" s="203">
        <v>55</v>
      </c>
      <c r="B1898" s="203" t="s">
        <v>388</v>
      </c>
      <c r="C1898" s="203" t="s">
        <v>1538</v>
      </c>
      <c r="D1898" s="204">
        <v>43.2</v>
      </c>
      <c r="E1898" s="203" t="s">
        <v>472</v>
      </c>
      <c r="F1898" s="203" t="s">
        <v>1754</v>
      </c>
      <c r="G1898" s="203" t="s">
        <v>527</v>
      </c>
      <c r="H1898" s="204">
        <v>42.1</v>
      </c>
      <c r="I1898" s="204">
        <v>44.4</v>
      </c>
      <c r="J1898" s="204">
        <v>32.5</v>
      </c>
      <c r="K1898" s="203" t="s">
        <v>485</v>
      </c>
    </row>
    <row r="1899" spans="1:11">
      <c r="A1899" s="203">
        <v>55</v>
      </c>
      <c r="B1899" s="203" t="s">
        <v>389</v>
      </c>
      <c r="C1899" s="203" t="s">
        <v>1538</v>
      </c>
      <c r="D1899" s="204">
        <v>38.299999999999997</v>
      </c>
      <c r="E1899" s="203" t="s">
        <v>472</v>
      </c>
      <c r="F1899" s="203" t="s">
        <v>1754</v>
      </c>
      <c r="G1899" s="203" t="s">
        <v>527</v>
      </c>
      <c r="H1899" s="204">
        <v>36.6</v>
      </c>
      <c r="I1899" s="204">
        <v>40</v>
      </c>
      <c r="J1899" s="204">
        <v>30</v>
      </c>
      <c r="K1899" s="203" t="s">
        <v>485</v>
      </c>
    </row>
    <row r="1900" spans="1:11">
      <c r="A1900" s="203">
        <v>55</v>
      </c>
      <c r="B1900" s="203" t="s">
        <v>390</v>
      </c>
      <c r="C1900" s="203" t="s">
        <v>1538</v>
      </c>
      <c r="D1900" s="204">
        <v>42.3</v>
      </c>
      <c r="E1900" s="203" t="s">
        <v>472</v>
      </c>
      <c r="F1900" s="203" t="s">
        <v>1754</v>
      </c>
      <c r="G1900" s="203" t="s">
        <v>527</v>
      </c>
      <c r="H1900" s="204">
        <v>40.799999999999997</v>
      </c>
      <c r="I1900" s="204">
        <v>43.8</v>
      </c>
      <c r="J1900" s="204">
        <v>35.1</v>
      </c>
      <c r="K1900" s="203" t="s">
        <v>485</v>
      </c>
    </row>
    <row r="1901" spans="1:11">
      <c r="A1901" s="203">
        <v>55</v>
      </c>
      <c r="B1901" s="203" t="s">
        <v>391</v>
      </c>
      <c r="C1901" s="203" t="s">
        <v>1538</v>
      </c>
      <c r="D1901" s="204">
        <v>36.299999999999997</v>
      </c>
      <c r="E1901" s="203" t="s">
        <v>472</v>
      </c>
      <c r="F1901" s="203" t="s">
        <v>1754</v>
      </c>
      <c r="G1901" s="203" t="s">
        <v>527</v>
      </c>
      <c r="H1901" s="204">
        <v>33.1</v>
      </c>
      <c r="I1901" s="204">
        <v>39.700000000000003</v>
      </c>
      <c r="J1901" s="204">
        <v>32</v>
      </c>
      <c r="K1901" s="203" t="s">
        <v>485</v>
      </c>
    </row>
    <row r="1902" spans="1:11">
      <c r="A1902" s="203">
        <v>55</v>
      </c>
      <c r="B1902" s="203" t="s">
        <v>392</v>
      </c>
      <c r="C1902" s="203" t="s">
        <v>1538</v>
      </c>
      <c r="D1902" s="204">
        <v>30.5</v>
      </c>
      <c r="E1902" s="203" t="s">
        <v>472</v>
      </c>
      <c r="F1902" s="203" t="s">
        <v>1754</v>
      </c>
      <c r="G1902" s="203" t="s">
        <v>527</v>
      </c>
      <c r="H1902" s="204">
        <v>28.7</v>
      </c>
      <c r="I1902" s="204">
        <v>32.299999999999997</v>
      </c>
      <c r="J1902" s="204">
        <v>24.6</v>
      </c>
      <c r="K1902" s="203" t="s">
        <v>485</v>
      </c>
    </row>
    <row r="1903" spans="1:11">
      <c r="A1903" s="203">
        <v>55</v>
      </c>
      <c r="B1903" s="203" t="s">
        <v>393</v>
      </c>
      <c r="C1903" s="203" t="s">
        <v>1538</v>
      </c>
      <c r="D1903" s="204">
        <v>39.4</v>
      </c>
      <c r="E1903" s="203" t="s">
        <v>472</v>
      </c>
      <c r="F1903" s="203" t="s">
        <v>1754</v>
      </c>
      <c r="G1903" s="203" t="s">
        <v>527</v>
      </c>
      <c r="H1903" s="204">
        <v>38.5</v>
      </c>
      <c r="I1903" s="204">
        <v>40.200000000000003</v>
      </c>
      <c r="J1903" s="204">
        <v>35.1</v>
      </c>
      <c r="K1903" s="203" t="s">
        <v>485</v>
      </c>
    </row>
    <row r="1904" spans="1:11">
      <c r="A1904" s="203">
        <v>55</v>
      </c>
      <c r="B1904" s="203" t="s">
        <v>394</v>
      </c>
      <c r="C1904" s="203" t="s">
        <v>1538</v>
      </c>
      <c r="D1904" s="204">
        <v>38.4</v>
      </c>
      <c r="E1904" s="203" t="s">
        <v>472</v>
      </c>
      <c r="F1904" s="203" t="s">
        <v>1754</v>
      </c>
      <c r="G1904" s="203" t="s">
        <v>527</v>
      </c>
      <c r="H1904" s="204">
        <v>36.799999999999997</v>
      </c>
      <c r="I1904" s="204">
        <v>40.1</v>
      </c>
      <c r="J1904" s="204">
        <v>39.200000000000003</v>
      </c>
      <c r="K1904" s="203" t="s">
        <v>485</v>
      </c>
    </row>
    <row r="1905" spans="1:11">
      <c r="A1905" s="203">
        <v>55</v>
      </c>
      <c r="B1905" s="203" t="s">
        <v>395</v>
      </c>
      <c r="C1905" s="203" t="s">
        <v>1538</v>
      </c>
      <c r="D1905" s="204">
        <v>39.299999999999997</v>
      </c>
      <c r="E1905" s="203" t="s">
        <v>472</v>
      </c>
      <c r="F1905" s="203" t="s">
        <v>1754</v>
      </c>
      <c r="G1905" s="203" t="s">
        <v>527</v>
      </c>
      <c r="H1905" s="204">
        <v>38.700000000000003</v>
      </c>
      <c r="I1905" s="204">
        <v>39.9</v>
      </c>
      <c r="J1905" s="204">
        <v>34.200000000000003</v>
      </c>
      <c r="K1905" s="203" t="s">
        <v>485</v>
      </c>
    </row>
    <row r="1906" spans="1:11">
      <c r="A1906" s="203">
        <v>55</v>
      </c>
      <c r="B1906" s="203" t="s">
        <v>396</v>
      </c>
      <c r="C1906" s="203" t="s">
        <v>1538</v>
      </c>
      <c r="D1906" s="204">
        <v>40.700000000000003</v>
      </c>
      <c r="E1906" s="203" t="s">
        <v>472</v>
      </c>
      <c r="F1906" s="203" t="s">
        <v>1754</v>
      </c>
      <c r="G1906" s="203" t="s">
        <v>527</v>
      </c>
      <c r="H1906" s="204">
        <v>39.299999999999997</v>
      </c>
      <c r="I1906" s="204">
        <v>42</v>
      </c>
      <c r="J1906" s="204">
        <v>37.5</v>
      </c>
      <c r="K1906" s="203" t="s">
        <v>485</v>
      </c>
    </row>
    <row r="1907" spans="1:11">
      <c r="A1907" s="203">
        <v>55</v>
      </c>
      <c r="B1907" s="203" t="s">
        <v>397</v>
      </c>
      <c r="C1907" s="203" t="s">
        <v>1538</v>
      </c>
      <c r="D1907" s="204">
        <v>37.200000000000003</v>
      </c>
      <c r="E1907" s="203" t="s">
        <v>472</v>
      </c>
      <c r="F1907" s="203" t="s">
        <v>1754</v>
      </c>
      <c r="G1907" s="203" t="s">
        <v>527</v>
      </c>
      <c r="H1907" s="204">
        <v>35.9</v>
      </c>
      <c r="I1907" s="204">
        <v>38.4</v>
      </c>
      <c r="J1907" s="204">
        <v>33.5</v>
      </c>
      <c r="K1907" s="203" t="s">
        <v>485</v>
      </c>
    </row>
    <row r="1908" spans="1:11">
      <c r="A1908" s="203">
        <v>55</v>
      </c>
      <c r="B1908" s="203" t="s">
        <v>398</v>
      </c>
      <c r="C1908" s="203" t="s">
        <v>1538</v>
      </c>
      <c r="D1908" s="204">
        <v>31.2</v>
      </c>
      <c r="E1908" s="203" t="s">
        <v>472</v>
      </c>
      <c r="F1908" s="203" t="s">
        <v>1754</v>
      </c>
      <c r="G1908" s="203" t="s">
        <v>527</v>
      </c>
      <c r="H1908" s="204">
        <v>29.5</v>
      </c>
      <c r="I1908" s="204">
        <v>32.9</v>
      </c>
      <c r="J1908" s="204">
        <v>36.200000000000003</v>
      </c>
      <c r="K1908" s="203" t="s">
        <v>485</v>
      </c>
    </row>
    <row r="1909" spans="1:11">
      <c r="A1909" s="203">
        <v>55</v>
      </c>
      <c r="B1909" s="203" t="s">
        <v>399</v>
      </c>
      <c r="C1909" s="203" t="s">
        <v>1538</v>
      </c>
      <c r="D1909" s="204">
        <v>30.7</v>
      </c>
      <c r="E1909" s="203" t="s">
        <v>472</v>
      </c>
      <c r="F1909" s="203" t="s">
        <v>1754</v>
      </c>
      <c r="G1909" s="203" t="s">
        <v>527</v>
      </c>
      <c r="H1909" s="204">
        <v>29.6</v>
      </c>
      <c r="I1909" s="204">
        <v>31.9</v>
      </c>
      <c r="J1909" s="204">
        <v>26.9</v>
      </c>
      <c r="K1909" s="203" t="s">
        <v>485</v>
      </c>
    </row>
    <row r="1910" spans="1:11">
      <c r="A1910" s="203">
        <v>55</v>
      </c>
      <c r="B1910" s="203" t="s">
        <v>400</v>
      </c>
      <c r="C1910" s="203" t="s">
        <v>1538</v>
      </c>
      <c r="D1910" s="204">
        <v>37.9</v>
      </c>
      <c r="E1910" s="203" t="s">
        <v>472</v>
      </c>
      <c r="F1910" s="203" t="s">
        <v>1754</v>
      </c>
      <c r="G1910" s="203" t="s">
        <v>527</v>
      </c>
      <c r="H1910" s="204">
        <v>36.700000000000003</v>
      </c>
      <c r="I1910" s="204">
        <v>39</v>
      </c>
      <c r="J1910" s="204">
        <v>34.700000000000003</v>
      </c>
      <c r="K1910" s="203" t="s">
        <v>485</v>
      </c>
    </row>
    <row r="1911" spans="1:11">
      <c r="A1911" s="203">
        <v>55</v>
      </c>
      <c r="B1911" s="203" t="s">
        <v>401</v>
      </c>
      <c r="C1911" s="203" t="s">
        <v>1538</v>
      </c>
      <c r="D1911" s="204">
        <v>35.200000000000003</v>
      </c>
      <c r="E1911" s="203" t="s">
        <v>472</v>
      </c>
      <c r="F1911" s="203" t="s">
        <v>1754</v>
      </c>
      <c r="G1911" s="203" t="s">
        <v>527</v>
      </c>
      <c r="H1911" s="204">
        <v>33.9</v>
      </c>
      <c r="I1911" s="204">
        <v>36.6</v>
      </c>
      <c r="J1911" s="204">
        <v>32.1</v>
      </c>
      <c r="K1911" s="203" t="s">
        <v>485</v>
      </c>
    </row>
    <row r="1912" spans="1:11">
      <c r="A1912" s="203">
        <v>55</v>
      </c>
      <c r="B1912" s="203" t="s">
        <v>402</v>
      </c>
      <c r="C1912" s="203" t="s">
        <v>1538</v>
      </c>
      <c r="D1912" s="204">
        <v>35.5</v>
      </c>
      <c r="E1912" s="203" t="s">
        <v>472</v>
      </c>
      <c r="F1912" s="203" t="s">
        <v>1754</v>
      </c>
      <c r="G1912" s="203" t="s">
        <v>527</v>
      </c>
      <c r="H1912" s="204">
        <v>33.799999999999997</v>
      </c>
      <c r="I1912" s="204">
        <v>37.299999999999997</v>
      </c>
      <c r="J1912" s="204">
        <v>29.4</v>
      </c>
      <c r="K1912" s="203" t="s">
        <v>485</v>
      </c>
    </row>
    <row r="1913" spans="1:11">
      <c r="A1913" s="203">
        <v>55</v>
      </c>
      <c r="B1913" s="203" t="s">
        <v>403</v>
      </c>
      <c r="C1913" s="203" t="s">
        <v>1538</v>
      </c>
      <c r="D1913" s="204">
        <v>38.299999999999997</v>
      </c>
      <c r="E1913" s="203" t="s">
        <v>472</v>
      </c>
      <c r="F1913" s="203" t="s">
        <v>1754</v>
      </c>
      <c r="G1913" s="203" t="s">
        <v>527</v>
      </c>
      <c r="H1913" s="204">
        <v>36.799999999999997</v>
      </c>
      <c r="I1913" s="204">
        <v>40</v>
      </c>
      <c r="J1913" s="204">
        <v>34.200000000000003</v>
      </c>
      <c r="K1913" s="203" t="s">
        <v>485</v>
      </c>
    </row>
    <row r="1914" spans="1:11">
      <c r="A1914" s="203">
        <v>55</v>
      </c>
      <c r="B1914" s="203" t="s">
        <v>404</v>
      </c>
      <c r="C1914" s="203" t="s">
        <v>1538</v>
      </c>
      <c r="D1914" s="204">
        <v>36.5</v>
      </c>
      <c r="E1914" s="203" t="s">
        <v>472</v>
      </c>
      <c r="F1914" s="203" t="s">
        <v>1754</v>
      </c>
      <c r="G1914" s="203" t="s">
        <v>527</v>
      </c>
      <c r="H1914" s="204">
        <v>34.799999999999997</v>
      </c>
      <c r="I1914" s="204">
        <v>38.200000000000003</v>
      </c>
      <c r="J1914" s="204">
        <v>32.4</v>
      </c>
      <c r="K1914" s="203" t="s">
        <v>485</v>
      </c>
    </row>
    <row r="1915" spans="1:11">
      <c r="A1915" s="203">
        <v>55</v>
      </c>
      <c r="B1915" s="203" t="s">
        <v>405</v>
      </c>
      <c r="C1915" s="203" t="s">
        <v>1538</v>
      </c>
      <c r="D1915" s="204">
        <v>38.5</v>
      </c>
      <c r="E1915" s="203" t="s">
        <v>472</v>
      </c>
      <c r="F1915" s="203" t="s">
        <v>1754</v>
      </c>
      <c r="G1915" s="203" t="s">
        <v>527</v>
      </c>
      <c r="H1915" s="204">
        <v>38.200000000000003</v>
      </c>
      <c r="I1915" s="204">
        <v>38.700000000000003</v>
      </c>
      <c r="J1915" s="204">
        <v>33.700000000000003</v>
      </c>
      <c r="K1915" s="203" t="s">
        <v>485</v>
      </c>
    </row>
    <row r="1916" spans="1:11">
      <c r="A1916" s="203">
        <v>56</v>
      </c>
      <c r="B1916" s="203" t="s">
        <v>384</v>
      </c>
      <c r="C1916" s="203" t="s">
        <v>1660</v>
      </c>
      <c r="D1916" s="204">
        <v>32</v>
      </c>
      <c r="E1916" s="203" t="s">
        <v>472</v>
      </c>
      <c r="F1916" s="203" t="s">
        <v>1754</v>
      </c>
      <c r="G1916" s="203" t="s">
        <v>527</v>
      </c>
      <c r="H1916" s="204">
        <v>31</v>
      </c>
      <c r="I1916" s="204">
        <v>33</v>
      </c>
      <c r="J1916" s="204" t="s">
        <v>1497</v>
      </c>
      <c r="K1916" s="203" t="s">
        <v>1497</v>
      </c>
    </row>
    <row r="1917" spans="1:11">
      <c r="A1917" s="203">
        <v>56</v>
      </c>
      <c r="B1917" s="203" t="s">
        <v>385</v>
      </c>
      <c r="C1917" s="203" t="s">
        <v>1660</v>
      </c>
      <c r="D1917" s="204">
        <v>31.9</v>
      </c>
      <c r="E1917" s="203" t="s">
        <v>472</v>
      </c>
      <c r="F1917" s="203" t="s">
        <v>1754</v>
      </c>
      <c r="G1917" s="203" t="s">
        <v>527</v>
      </c>
      <c r="H1917" s="204">
        <v>29</v>
      </c>
      <c r="I1917" s="204">
        <v>35</v>
      </c>
      <c r="J1917" s="204" t="s">
        <v>1497</v>
      </c>
      <c r="K1917" s="203" t="s">
        <v>1497</v>
      </c>
    </row>
    <row r="1918" spans="1:11">
      <c r="A1918" s="203">
        <v>56</v>
      </c>
      <c r="B1918" s="203" t="s">
        <v>386</v>
      </c>
      <c r="C1918" s="203" t="s">
        <v>1660</v>
      </c>
      <c r="D1918" s="204">
        <v>34.200000000000003</v>
      </c>
      <c r="E1918" s="203" t="s">
        <v>472</v>
      </c>
      <c r="F1918" s="203" t="s">
        <v>1754</v>
      </c>
      <c r="G1918" s="203" t="s">
        <v>527</v>
      </c>
      <c r="H1918" s="204">
        <v>31.5</v>
      </c>
      <c r="I1918" s="204">
        <v>37</v>
      </c>
      <c r="J1918" s="204" t="s">
        <v>1497</v>
      </c>
      <c r="K1918" s="203" t="s">
        <v>1497</v>
      </c>
    </row>
    <row r="1919" spans="1:11">
      <c r="A1919" s="203">
        <v>56</v>
      </c>
      <c r="B1919" s="203" t="s">
        <v>387</v>
      </c>
      <c r="C1919" s="203" t="s">
        <v>1660</v>
      </c>
      <c r="D1919" s="204">
        <v>41.7</v>
      </c>
      <c r="E1919" s="203" t="s">
        <v>472</v>
      </c>
      <c r="F1919" s="203" t="s">
        <v>1754</v>
      </c>
      <c r="G1919" s="203" t="s">
        <v>527</v>
      </c>
      <c r="H1919" s="204">
        <v>39.799999999999997</v>
      </c>
      <c r="I1919" s="204">
        <v>43.7</v>
      </c>
      <c r="J1919" s="204" t="s">
        <v>1497</v>
      </c>
      <c r="K1919" s="203" t="s">
        <v>1497</v>
      </c>
    </row>
    <row r="1920" spans="1:11">
      <c r="A1920" s="203">
        <v>56</v>
      </c>
      <c r="B1920" s="203" t="s">
        <v>388</v>
      </c>
      <c r="C1920" s="203" t="s">
        <v>1660</v>
      </c>
      <c r="D1920" s="204">
        <v>30.2</v>
      </c>
      <c r="E1920" s="203" t="s">
        <v>472</v>
      </c>
      <c r="F1920" s="203" t="s">
        <v>1754</v>
      </c>
      <c r="G1920" s="203" t="s">
        <v>527</v>
      </c>
      <c r="H1920" s="204">
        <v>28</v>
      </c>
      <c r="I1920" s="204">
        <v>32.5</v>
      </c>
      <c r="J1920" s="204" t="s">
        <v>1497</v>
      </c>
      <c r="K1920" s="203" t="s">
        <v>1497</v>
      </c>
    </row>
    <row r="1921" spans="1:11">
      <c r="A1921" s="203">
        <v>56</v>
      </c>
      <c r="B1921" s="203" t="s">
        <v>389</v>
      </c>
      <c r="C1921" s="203" t="s">
        <v>1660</v>
      </c>
      <c r="D1921" s="204">
        <v>35.4</v>
      </c>
      <c r="E1921" s="203" t="s">
        <v>472</v>
      </c>
      <c r="F1921" s="203" t="s">
        <v>1754</v>
      </c>
      <c r="G1921" s="203" t="s">
        <v>527</v>
      </c>
      <c r="H1921" s="204">
        <v>32.799999999999997</v>
      </c>
      <c r="I1921" s="204">
        <v>38</v>
      </c>
      <c r="J1921" s="204" t="s">
        <v>1497</v>
      </c>
      <c r="K1921" s="203" t="s">
        <v>1497</v>
      </c>
    </row>
    <row r="1922" spans="1:11">
      <c r="A1922" s="203">
        <v>56</v>
      </c>
      <c r="B1922" s="203" t="s">
        <v>390</v>
      </c>
      <c r="C1922" s="203" t="s">
        <v>1660</v>
      </c>
      <c r="D1922" s="204">
        <v>33.799999999999997</v>
      </c>
      <c r="E1922" s="203" t="s">
        <v>472</v>
      </c>
      <c r="F1922" s="203" t="s">
        <v>1754</v>
      </c>
      <c r="G1922" s="203" t="s">
        <v>527</v>
      </c>
      <c r="H1922" s="204">
        <v>31.3</v>
      </c>
      <c r="I1922" s="204">
        <v>36.4</v>
      </c>
      <c r="J1922" s="204" t="s">
        <v>1497</v>
      </c>
      <c r="K1922" s="203" t="s">
        <v>1497</v>
      </c>
    </row>
    <row r="1923" spans="1:11">
      <c r="A1923" s="203">
        <v>56</v>
      </c>
      <c r="B1923" s="203" t="s">
        <v>391</v>
      </c>
      <c r="C1923" s="203" t="s">
        <v>1660</v>
      </c>
      <c r="D1923" s="204">
        <v>21.9</v>
      </c>
      <c r="E1923" s="203" t="s">
        <v>472</v>
      </c>
      <c r="F1923" s="203" t="s">
        <v>1754</v>
      </c>
      <c r="G1923" s="203" t="s">
        <v>527</v>
      </c>
      <c r="H1923" s="204">
        <v>17.7</v>
      </c>
      <c r="I1923" s="204">
        <v>26.6</v>
      </c>
      <c r="J1923" s="204" t="s">
        <v>1497</v>
      </c>
      <c r="K1923" s="203" t="s">
        <v>1497</v>
      </c>
    </row>
    <row r="1924" spans="1:11">
      <c r="A1924" s="203">
        <v>56</v>
      </c>
      <c r="B1924" s="203" t="s">
        <v>392</v>
      </c>
      <c r="C1924" s="203" t="s">
        <v>1660</v>
      </c>
      <c r="D1924" s="204">
        <v>26</v>
      </c>
      <c r="E1924" s="203" t="s">
        <v>472</v>
      </c>
      <c r="F1924" s="203" t="s">
        <v>1754</v>
      </c>
      <c r="G1924" s="203" t="s">
        <v>527</v>
      </c>
      <c r="H1924" s="204">
        <v>23.1</v>
      </c>
      <c r="I1924" s="204">
        <v>29</v>
      </c>
      <c r="J1924" s="204" t="s">
        <v>1497</v>
      </c>
      <c r="K1924" s="203" t="s">
        <v>1497</v>
      </c>
    </row>
    <row r="1925" spans="1:11">
      <c r="A1925" s="203">
        <v>56</v>
      </c>
      <c r="B1925" s="203" t="s">
        <v>393</v>
      </c>
      <c r="C1925" s="203" t="s">
        <v>1660</v>
      </c>
      <c r="D1925" s="204">
        <v>42.6</v>
      </c>
      <c r="E1925" s="203" t="s">
        <v>472</v>
      </c>
      <c r="F1925" s="203" t="s">
        <v>1754</v>
      </c>
      <c r="G1925" s="203" t="s">
        <v>527</v>
      </c>
      <c r="H1925" s="204">
        <v>41.2</v>
      </c>
      <c r="I1925" s="204">
        <v>44</v>
      </c>
      <c r="J1925" s="204" t="s">
        <v>1497</v>
      </c>
      <c r="K1925" s="203" t="s">
        <v>1497</v>
      </c>
    </row>
    <row r="1926" spans="1:11">
      <c r="A1926" s="203">
        <v>56</v>
      </c>
      <c r="B1926" s="203" t="s">
        <v>394</v>
      </c>
      <c r="C1926" s="203" t="s">
        <v>1660</v>
      </c>
      <c r="D1926" s="204">
        <v>30.6</v>
      </c>
      <c r="E1926" s="203" t="s">
        <v>472</v>
      </c>
      <c r="F1926" s="203" t="s">
        <v>1754</v>
      </c>
      <c r="G1926" s="203" t="s">
        <v>527</v>
      </c>
      <c r="H1926" s="204">
        <v>28</v>
      </c>
      <c r="I1926" s="204">
        <v>33.4</v>
      </c>
      <c r="J1926" s="204" t="s">
        <v>1497</v>
      </c>
      <c r="K1926" s="203" t="s">
        <v>1497</v>
      </c>
    </row>
    <row r="1927" spans="1:11">
      <c r="A1927" s="203">
        <v>56</v>
      </c>
      <c r="B1927" s="203" t="s">
        <v>395</v>
      </c>
      <c r="C1927" s="203" t="s">
        <v>1660</v>
      </c>
      <c r="D1927" s="204">
        <v>32</v>
      </c>
      <c r="E1927" s="203" t="s">
        <v>472</v>
      </c>
      <c r="F1927" s="203" t="s">
        <v>1754</v>
      </c>
      <c r="G1927" s="203" t="s">
        <v>527</v>
      </c>
      <c r="H1927" s="204">
        <v>31.1</v>
      </c>
      <c r="I1927" s="204">
        <v>33</v>
      </c>
      <c r="J1927" s="204" t="s">
        <v>1497</v>
      </c>
      <c r="K1927" s="203" t="s">
        <v>1497</v>
      </c>
    </row>
    <row r="1928" spans="1:11">
      <c r="A1928" s="203">
        <v>56</v>
      </c>
      <c r="B1928" s="203" t="s">
        <v>396</v>
      </c>
      <c r="C1928" s="203" t="s">
        <v>1660</v>
      </c>
      <c r="D1928" s="204">
        <v>39.5</v>
      </c>
      <c r="E1928" s="203" t="s">
        <v>472</v>
      </c>
      <c r="F1928" s="203" t="s">
        <v>1754</v>
      </c>
      <c r="G1928" s="203" t="s">
        <v>527</v>
      </c>
      <c r="H1928" s="204">
        <v>37.299999999999997</v>
      </c>
      <c r="I1928" s="204">
        <v>41.7</v>
      </c>
      <c r="J1928" s="204" t="s">
        <v>1497</v>
      </c>
      <c r="K1928" s="203" t="s">
        <v>1497</v>
      </c>
    </row>
    <row r="1929" spans="1:11">
      <c r="A1929" s="203">
        <v>56</v>
      </c>
      <c r="B1929" s="203" t="s">
        <v>397</v>
      </c>
      <c r="C1929" s="203" t="s">
        <v>1660</v>
      </c>
      <c r="D1929" s="204">
        <v>40.799999999999997</v>
      </c>
      <c r="E1929" s="203" t="s">
        <v>472</v>
      </c>
      <c r="F1929" s="203" t="s">
        <v>1754</v>
      </c>
      <c r="G1929" s="203" t="s">
        <v>527</v>
      </c>
      <c r="H1929" s="204">
        <v>38.4</v>
      </c>
      <c r="I1929" s="204">
        <v>43.2</v>
      </c>
      <c r="J1929" s="204" t="s">
        <v>1497</v>
      </c>
      <c r="K1929" s="203" t="s">
        <v>1497</v>
      </c>
    </row>
    <row r="1930" spans="1:11">
      <c r="A1930" s="203">
        <v>56</v>
      </c>
      <c r="B1930" s="203" t="s">
        <v>398</v>
      </c>
      <c r="C1930" s="203" t="s">
        <v>1660</v>
      </c>
      <c r="D1930" s="204">
        <v>37.6</v>
      </c>
      <c r="E1930" s="203" t="s">
        <v>472</v>
      </c>
      <c r="F1930" s="203" t="s">
        <v>1754</v>
      </c>
      <c r="G1930" s="203" t="s">
        <v>527</v>
      </c>
      <c r="H1930" s="204">
        <v>34.6</v>
      </c>
      <c r="I1930" s="204">
        <v>40.700000000000003</v>
      </c>
      <c r="J1930" s="204" t="s">
        <v>1497</v>
      </c>
      <c r="K1930" s="203" t="s">
        <v>1497</v>
      </c>
    </row>
    <row r="1931" spans="1:11">
      <c r="A1931" s="203">
        <v>56</v>
      </c>
      <c r="B1931" s="203" t="s">
        <v>399</v>
      </c>
      <c r="C1931" s="203" t="s">
        <v>1660</v>
      </c>
      <c r="D1931" s="204">
        <v>32.1</v>
      </c>
      <c r="E1931" s="203" t="s">
        <v>472</v>
      </c>
      <c r="F1931" s="203" t="s">
        <v>1754</v>
      </c>
      <c r="G1931" s="203" t="s">
        <v>527</v>
      </c>
      <c r="H1931" s="204">
        <v>30.2</v>
      </c>
      <c r="I1931" s="204">
        <v>34</v>
      </c>
      <c r="J1931" s="204" t="s">
        <v>1497</v>
      </c>
      <c r="K1931" s="203" t="s">
        <v>1497</v>
      </c>
    </row>
    <row r="1932" spans="1:11">
      <c r="A1932" s="203">
        <v>56</v>
      </c>
      <c r="B1932" s="203" t="s">
        <v>400</v>
      </c>
      <c r="C1932" s="203" t="s">
        <v>1660</v>
      </c>
      <c r="D1932" s="204">
        <v>33.9</v>
      </c>
      <c r="E1932" s="203" t="s">
        <v>472</v>
      </c>
      <c r="F1932" s="203" t="s">
        <v>1754</v>
      </c>
      <c r="G1932" s="203" t="s">
        <v>527</v>
      </c>
      <c r="H1932" s="204">
        <v>32</v>
      </c>
      <c r="I1932" s="204">
        <v>35.9</v>
      </c>
      <c r="J1932" s="204" t="s">
        <v>1497</v>
      </c>
      <c r="K1932" s="203" t="s">
        <v>1497</v>
      </c>
    </row>
    <row r="1933" spans="1:11">
      <c r="A1933" s="203">
        <v>56</v>
      </c>
      <c r="B1933" s="203" t="s">
        <v>401</v>
      </c>
      <c r="C1933" s="203" t="s">
        <v>1660</v>
      </c>
      <c r="D1933" s="204">
        <v>31.8</v>
      </c>
      <c r="E1933" s="203" t="s">
        <v>472</v>
      </c>
      <c r="F1933" s="203" t="s">
        <v>1754</v>
      </c>
      <c r="G1933" s="203" t="s">
        <v>527</v>
      </c>
      <c r="H1933" s="204">
        <v>29.5</v>
      </c>
      <c r="I1933" s="204">
        <v>34.200000000000003</v>
      </c>
      <c r="J1933" s="204" t="s">
        <v>1497</v>
      </c>
      <c r="K1933" s="203" t="s">
        <v>1497</v>
      </c>
    </row>
    <row r="1934" spans="1:11">
      <c r="A1934" s="203">
        <v>56</v>
      </c>
      <c r="B1934" s="203" t="s">
        <v>402</v>
      </c>
      <c r="C1934" s="203" t="s">
        <v>1660</v>
      </c>
      <c r="D1934" s="204">
        <v>31.3</v>
      </c>
      <c r="E1934" s="203" t="s">
        <v>472</v>
      </c>
      <c r="F1934" s="203" t="s">
        <v>1754</v>
      </c>
      <c r="G1934" s="203" t="s">
        <v>527</v>
      </c>
      <c r="H1934" s="204">
        <v>28.6</v>
      </c>
      <c r="I1934" s="204">
        <v>34.1</v>
      </c>
      <c r="J1934" s="204" t="s">
        <v>1497</v>
      </c>
      <c r="K1934" s="203" t="s">
        <v>1497</v>
      </c>
    </row>
    <row r="1935" spans="1:11">
      <c r="A1935" s="203">
        <v>56</v>
      </c>
      <c r="B1935" s="203" t="s">
        <v>403</v>
      </c>
      <c r="C1935" s="203" t="s">
        <v>1660</v>
      </c>
      <c r="D1935" s="204">
        <v>32.299999999999997</v>
      </c>
      <c r="E1935" s="203" t="s">
        <v>472</v>
      </c>
      <c r="F1935" s="203" t="s">
        <v>1754</v>
      </c>
      <c r="G1935" s="203" t="s">
        <v>527</v>
      </c>
      <c r="H1935" s="204">
        <v>29.7</v>
      </c>
      <c r="I1935" s="204">
        <v>35</v>
      </c>
      <c r="J1935" s="204" t="s">
        <v>1497</v>
      </c>
      <c r="K1935" s="203" t="s">
        <v>1497</v>
      </c>
    </row>
    <row r="1936" spans="1:11">
      <c r="A1936" s="203">
        <v>56</v>
      </c>
      <c r="B1936" s="203" t="s">
        <v>404</v>
      </c>
      <c r="C1936" s="203" t="s">
        <v>1660</v>
      </c>
      <c r="D1936" s="204">
        <v>28.3</v>
      </c>
      <c r="E1936" s="203" t="s">
        <v>472</v>
      </c>
      <c r="F1936" s="203" t="s">
        <v>1754</v>
      </c>
      <c r="G1936" s="203" t="s">
        <v>527</v>
      </c>
      <c r="H1936" s="204">
        <v>25.8</v>
      </c>
      <c r="I1936" s="204">
        <v>31</v>
      </c>
      <c r="J1936" s="204" t="s">
        <v>1497</v>
      </c>
      <c r="K1936" s="203" t="s">
        <v>1497</v>
      </c>
    </row>
    <row r="1937" spans="1:11">
      <c r="A1937" s="203">
        <v>56</v>
      </c>
      <c r="B1937" s="203" t="s">
        <v>405</v>
      </c>
      <c r="C1937" s="203" t="s">
        <v>1660</v>
      </c>
      <c r="D1937" s="204">
        <v>34.200000000000003</v>
      </c>
      <c r="E1937" s="203" t="s">
        <v>472</v>
      </c>
      <c r="F1937" s="203" t="s">
        <v>1754</v>
      </c>
      <c r="G1937" s="203" t="s">
        <v>527</v>
      </c>
      <c r="H1937" s="204">
        <v>33.799999999999997</v>
      </c>
      <c r="I1937" s="204">
        <v>34.6</v>
      </c>
      <c r="J1937" s="204" t="s">
        <v>1497</v>
      </c>
      <c r="K1937" s="203" t="s">
        <v>1497</v>
      </c>
    </row>
    <row r="1938" spans="1:11">
      <c r="A1938" s="203">
        <v>56</v>
      </c>
      <c r="B1938" s="203" t="s">
        <v>384</v>
      </c>
      <c r="C1938" s="203" t="s">
        <v>1661</v>
      </c>
      <c r="D1938" s="204">
        <v>43.9</v>
      </c>
      <c r="E1938" s="203" t="s">
        <v>472</v>
      </c>
      <c r="F1938" s="203" t="s">
        <v>1754</v>
      </c>
      <c r="G1938" s="203" t="s">
        <v>527</v>
      </c>
      <c r="H1938" s="204">
        <v>43</v>
      </c>
      <c r="I1938" s="204">
        <v>44.9</v>
      </c>
      <c r="J1938" s="204" t="s">
        <v>1497</v>
      </c>
      <c r="K1938" s="203" t="s">
        <v>1497</v>
      </c>
    </row>
    <row r="1939" spans="1:11">
      <c r="A1939" s="203">
        <v>56</v>
      </c>
      <c r="B1939" s="203" t="s">
        <v>385</v>
      </c>
      <c r="C1939" s="203" t="s">
        <v>1661</v>
      </c>
      <c r="D1939" s="204">
        <v>40.9</v>
      </c>
      <c r="E1939" s="203" t="s">
        <v>472</v>
      </c>
      <c r="F1939" s="203" t="s">
        <v>1754</v>
      </c>
      <c r="G1939" s="203" t="s">
        <v>527</v>
      </c>
      <c r="H1939" s="204">
        <v>38.200000000000003</v>
      </c>
      <c r="I1939" s="204">
        <v>43.5</v>
      </c>
      <c r="J1939" s="204" t="s">
        <v>1497</v>
      </c>
      <c r="K1939" s="203" t="s">
        <v>1497</v>
      </c>
    </row>
    <row r="1940" spans="1:11">
      <c r="A1940" s="203">
        <v>56</v>
      </c>
      <c r="B1940" s="203" t="s">
        <v>386</v>
      </c>
      <c r="C1940" s="203" t="s">
        <v>1661</v>
      </c>
      <c r="D1940" s="204">
        <v>44.1</v>
      </c>
      <c r="E1940" s="203" t="s">
        <v>472</v>
      </c>
      <c r="F1940" s="203" t="s">
        <v>1754</v>
      </c>
      <c r="G1940" s="203" t="s">
        <v>527</v>
      </c>
      <c r="H1940" s="204">
        <v>41.6</v>
      </c>
      <c r="I1940" s="204">
        <v>46.5</v>
      </c>
      <c r="J1940" s="204" t="s">
        <v>1497</v>
      </c>
      <c r="K1940" s="203" t="s">
        <v>1497</v>
      </c>
    </row>
    <row r="1941" spans="1:11">
      <c r="A1941" s="203">
        <v>56</v>
      </c>
      <c r="B1941" s="203" t="s">
        <v>387</v>
      </c>
      <c r="C1941" s="203" t="s">
        <v>1661</v>
      </c>
      <c r="D1941" s="204">
        <v>52.4</v>
      </c>
      <c r="E1941" s="203" t="s">
        <v>472</v>
      </c>
      <c r="F1941" s="203" t="s">
        <v>1754</v>
      </c>
      <c r="G1941" s="203" t="s">
        <v>527</v>
      </c>
      <c r="H1941" s="204">
        <v>50.7</v>
      </c>
      <c r="I1941" s="204">
        <v>54.1</v>
      </c>
      <c r="J1941" s="204" t="s">
        <v>1497</v>
      </c>
      <c r="K1941" s="203" t="s">
        <v>1497</v>
      </c>
    </row>
    <row r="1942" spans="1:11">
      <c r="A1942" s="203">
        <v>56</v>
      </c>
      <c r="B1942" s="203" t="s">
        <v>388</v>
      </c>
      <c r="C1942" s="203" t="s">
        <v>1661</v>
      </c>
      <c r="D1942" s="204">
        <v>44</v>
      </c>
      <c r="E1942" s="203" t="s">
        <v>472</v>
      </c>
      <c r="F1942" s="203" t="s">
        <v>1754</v>
      </c>
      <c r="G1942" s="203" t="s">
        <v>527</v>
      </c>
      <c r="H1942" s="204">
        <v>41.8</v>
      </c>
      <c r="I1942" s="204">
        <v>46.3</v>
      </c>
      <c r="J1942" s="204" t="s">
        <v>1497</v>
      </c>
      <c r="K1942" s="203" t="s">
        <v>1497</v>
      </c>
    </row>
    <row r="1943" spans="1:11">
      <c r="A1943" s="203">
        <v>56</v>
      </c>
      <c r="B1943" s="203" t="s">
        <v>389</v>
      </c>
      <c r="C1943" s="203" t="s">
        <v>1661</v>
      </c>
      <c r="D1943" s="204">
        <v>50.4</v>
      </c>
      <c r="E1943" s="203" t="s">
        <v>472</v>
      </c>
      <c r="F1943" s="203" t="s">
        <v>1754</v>
      </c>
      <c r="G1943" s="203" t="s">
        <v>527</v>
      </c>
      <c r="H1943" s="204">
        <v>48</v>
      </c>
      <c r="I1943" s="204">
        <v>52.8</v>
      </c>
      <c r="J1943" s="204" t="s">
        <v>1497</v>
      </c>
      <c r="K1943" s="203" t="s">
        <v>1497</v>
      </c>
    </row>
    <row r="1944" spans="1:11">
      <c r="A1944" s="203">
        <v>56</v>
      </c>
      <c r="B1944" s="203" t="s">
        <v>390</v>
      </c>
      <c r="C1944" s="203" t="s">
        <v>1661</v>
      </c>
      <c r="D1944" s="204">
        <v>44.5</v>
      </c>
      <c r="E1944" s="203" t="s">
        <v>472</v>
      </c>
      <c r="F1944" s="203" t="s">
        <v>1754</v>
      </c>
      <c r="G1944" s="203" t="s">
        <v>527</v>
      </c>
      <c r="H1944" s="204">
        <v>42.3</v>
      </c>
      <c r="I1944" s="204">
        <v>46.9</v>
      </c>
      <c r="J1944" s="204" t="s">
        <v>1497</v>
      </c>
      <c r="K1944" s="203" t="s">
        <v>1497</v>
      </c>
    </row>
    <row r="1945" spans="1:11">
      <c r="A1945" s="203">
        <v>56</v>
      </c>
      <c r="B1945" s="203" t="s">
        <v>391</v>
      </c>
      <c r="C1945" s="203" t="s">
        <v>1661</v>
      </c>
      <c r="D1945" s="204">
        <v>33.6</v>
      </c>
      <c r="E1945" s="203" t="s">
        <v>472</v>
      </c>
      <c r="F1945" s="203" t="s">
        <v>1754</v>
      </c>
      <c r="G1945" s="203" t="s">
        <v>527</v>
      </c>
      <c r="H1945" s="204">
        <v>29.1</v>
      </c>
      <c r="I1945" s="204">
        <v>38.299999999999997</v>
      </c>
      <c r="J1945" s="204" t="s">
        <v>1497</v>
      </c>
      <c r="K1945" s="203" t="s">
        <v>1497</v>
      </c>
    </row>
    <row r="1946" spans="1:11">
      <c r="A1946" s="203">
        <v>56</v>
      </c>
      <c r="B1946" s="203" t="s">
        <v>392</v>
      </c>
      <c r="C1946" s="203" t="s">
        <v>1661</v>
      </c>
      <c r="D1946" s="204">
        <v>42.9</v>
      </c>
      <c r="E1946" s="203" t="s">
        <v>472</v>
      </c>
      <c r="F1946" s="203" t="s">
        <v>1754</v>
      </c>
      <c r="G1946" s="203" t="s">
        <v>527</v>
      </c>
      <c r="H1946" s="204">
        <v>39.9</v>
      </c>
      <c r="I1946" s="204">
        <v>45.9</v>
      </c>
      <c r="J1946" s="204" t="s">
        <v>1497</v>
      </c>
      <c r="K1946" s="203" t="s">
        <v>1497</v>
      </c>
    </row>
    <row r="1947" spans="1:11">
      <c r="A1947" s="203">
        <v>56</v>
      </c>
      <c r="B1947" s="203" t="s">
        <v>393</v>
      </c>
      <c r="C1947" s="203" t="s">
        <v>1661</v>
      </c>
      <c r="D1947" s="204">
        <v>55</v>
      </c>
      <c r="E1947" s="203" t="s">
        <v>472</v>
      </c>
      <c r="F1947" s="203" t="s">
        <v>1754</v>
      </c>
      <c r="G1947" s="203" t="s">
        <v>527</v>
      </c>
      <c r="H1947" s="204">
        <v>53.8</v>
      </c>
      <c r="I1947" s="204">
        <v>56.2</v>
      </c>
      <c r="J1947" s="204" t="s">
        <v>1497</v>
      </c>
      <c r="K1947" s="203" t="s">
        <v>1497</v>
      </c>
    </row>
    <row r="1948" spans="1:11">
      <c r="A1948" s="203">
        <v>56</v>
      </c>
      <c r="B1948" s="203" t="s">
        <v>394</v>
      </c>
      <c r="C1948" s="203" t="s">
        <v>1661</v>
      </c>
      <c r="D1948" s="204">
        <v>41.2</v>
      </c>
      <c r="E1948" s="203" t="s">
        <v>472</v>
      </c>
      <c r="F1948" s="203" t="s">
        <v>1754</v>
      </c>
      <c r="G1948" s="203" t="s">
        <v>527</v>
      </c>
      <c r="H1948" s="204">
        <v>38.799999999999997</v>
      </c>
      <c r="I1948" s="204">
        <v>43.6</v>
      </c>
      <c r="J1948" s="204" t="s">
        <v>1497</v>
      </c>
      <c r="K1948" s="203" t="s">
        <v>1497</v>
      </c>
    </row>
    <row r="1949" spans="1:11">
      <c r="A1949" s="203">
        <v>56</v>
      </c>
      <c r="B1949" s="203" t="s">
        <v>395</v>
      </c>
      <c r="C1949" s="203" t="s">
        <v>1661</v>
      </c>
      <c r="D1949" s="204">
        <v>43.8</v>
      </c>
      <c r="E1949" s="203" t="s">
        <v>472</v>
      </c>
      <c r="F1949" s="203" t="s">
        <v>1754</v>
      </c>
      <c r="G1949" s="203" t="s">
        <v>527</v>
      </c>
      <c r="H1949" s="204">
        <v>43</v>
      </c>
      <c r="I1949" s="204">
        <v>44.7</v>
      </c>
      <c r="J1949" s="204" t="s">
        <v>1497</v>
      </c>
      <c r="K1949" s="203" t="s">
        <v>1497</v>
      </c>
    </row>
    <row r="1950" spans="1:11">
      <c r="A1950" s="203">
        <v>56</v>
      </c>
      <c r="B1950" s="203" t="s">
        <v>396</v>
      </c>
      <c r="C1950" s="203" t="s">
        <v>1661</v>
      </c>
      <c r="D1950" s="204">
        <v>49.3</v>
      </c>
      <c r="E1950" s="203" t="s">
        <v>472</v>
      </c>
      <c r="F1950" s="203" t="s">
        <v>1754</v>
      </c>
      <c r="G1950" s="203" t="s">
        <v>527</v>
      </c>
      <c r="H1950" s="204">
        <v>47.4</v>
      </c>
      <c r="I1950" s="204">
        <v>51.3</v>
      </c>
      <c r="J1950" s="204" t="s">
        <v>1497</v>
      </c>
      <c r="K1950" s="203" t="s">
        <v>1497</v>
      </c>
    </row>
    <row r="1951" spans="1:11">
      <c r="A1951" s="203">
        <v>56</v>
      </c>
      <c r="B1951" s="203" t="s">
        <v>397</v>
      </c>
      <c r="C1951" s="203" t="s">
        <v>1661</v>
      </c>
      <c r="D1951" s="204">
        <v>50.2</v>
      </c>
      <c r="E1951" s="203" t="s">
        <v>472</v>
      </c>
      <c r="F1951" s="203" t="s">
        <v>1754</v>
      </c>
      <c r="G1951" s="203" t="s">
        <v>527</v>
      </c>
      <c r="H1951" s="204">
        <v>48.2</v>
      </c>
      <c r="I1951" s="204">
        <v>52.3</v>
      </c>
      <c r="J1951" s="204" t="s">
        <v>1497</v>
      </c>
      <c r="K1951" s="203" t="s">
        <v>1497</v>
      </c>
    </row>
    <row r="1952" spans="1:11">
      <c r="A1952" s="203">
        <v>56</v>
      </c>
      <c r="B1952" s="203" t="s">
        <v>398</v>
      </c>
      <c r="C1952" s="203" t="s">
        <v>1661</v>
      </c>
      <c r="D1952" s="204">
        <v>51</v>
      </c>
      <c r="E1952" s="203" t="s">
        <v>472</v>
      </c>
      <c r="F1952" s="203" t="s">
        <v>1754</v>
      </c>
      <c r="G1952" s="203" t="s">
        <v>527</v>
      </c>
      <c r="H1952" s="204">
        <v>48.2</v>
      </c>
      <c r="I1952" s="204">
        <v>53.8</v>
      </c>
      <c r="J1952" s="204" t="s">
        <v>1497</v>
      </c>
      <c r="K1952" s="203" t="s">
        <v>1497</v>
      </c>
    </row>
    <row r="1953" spans="1:11">
      <c r="A1953" s="203">
        <v>56</v>
      </c>
      <c r="B1953" s="203" t="s">
        <v>399</v>
      </c>
      <c r="C1953" s="203" t="s">
        <v>1661</v>
      </c>
      <c r="D1953" s="204">
        <v>43.6</v>
      </c>
      <c r="E1953" s="203" t="s">
        <v>472</v>
      </c>
      <c r="F1953" s="203" t="s">
        <v>1754</v>
      </c>
      <c r="G1953" s="203" t="s">
        <v>527</v>
      </c>
      <c r="H1953" s="204">
        <v>41.9</v>
      </c>
      <c r="I1953" s="204">
        <v>45.3</v>
      </c>
      <c r="J1953" s="204" t="s">
        <v>1497</v>
      </c>
      <c r="K1953" s="203" t="s">
        <v>1497</v>
      </c>
    </row>
    <row r="1954" spans="1:11">
      <c r="A1954" s="203">
        <v>56</v>
      </c>
      <c r="B1954" s="203" t="s">
        <v>400</v>
      </c>
      <c r="C1954" s="203" t="s">
        <v>1661</v>
      </c>
      <c r="D1954" s="204">
        <v>44.8</v>
      </c>
      <c r="E1954" s="203" t="s">
        <v>472</v>
      </c>
      <c r="F1954" s="203" t="s">
        <v>1754</v>
      </c>
      <c r="G1954" s="203" t="s">
        <v>527</v>
      </c>
      <c r="H1954" s="204">
        <v>43.1</v>
      </c>
      <c r="I1954" s="204">
        <v>46.6</v>
      </c>
      <c r="J1954" s="204" t="s">
        <v>1497</v>
      </c>
      <c r="K1954" s="203" t="s">
        <v>1497</v>
      </c>
    </row>
    <row r="1955" spans="1:11">
      <c r="A1955" s="203">
        <v>56</v>
      </c>
      <c r="B1955" s="203" t="s">
        <v>401</v>
      </c>
      <c r="C1955" s="203" t="s">
        <v>1661</v>
      </c>
      <c r="D1955" s="204">
        <v>41.8</v>
      </c>
      <c r="E1955" s="203" t="s">
        <v>472</v>
      </c>
      <c r="F1955" s="203" t="s">
        <v>1754</v>
      </c>
      <c r="G1955" s="203" t="s">
        <v>527</v>
      </c>
      <c r="H1955" s="204">
        <v>39.6</v>
      </c>
      <c r="I1955" s="204">
        <v>43.9</v>
      </c>
      <c r="J1955" s="204" t="s">
        <v>1497</v>
      </c>
      <c r="K1955" s="203" t="s">
        <v>1497</v>
      </c>
    </row>
    <row r="1956" spans="1:11">
      <c r="A1956" s="203">
        <v>56</v>
      </c>
      <c r="B1956" s="203" t="s">
        <v>402</v>
      </c>
      <c r="C1956" s="203" t="s">
        <v>1661</v>
      </c>
      <c r="D1956" s="204">
        <v>42.9</v>
      </c>
      <c r="E1956" s="203" t="s">
        <v>472</v>
      </c>
      <c r="F1956" s="203" t="s">
        <v>1754</v>
      </c>
      <c r="G1956" s="203" t="s">
        <v>527</v>
      </c>
      <c r="H1956" s="204">
        <v>40.4</v>
      </c>
      <c r="I1956" s="204">
        <v>45.4</v>
      </c>
      <c r="J1956" s="204" t="s">
        <v>1497</v>
      </c>
      <c r="K1956" s="203" t="s">
        <v>1497</v>
      </c>
    </row>
    <row r="1957" spans="1:11">
      <c r="A1957" s="203">
        <v>56</v>
      </c>
      <c r="B1957" s="203" t="s">
        <v>403</v>
      </c>
      <c r="C1957" s="203" t="s">
        <v>1661</v>
      </c>
      <c r="D1957" s="204">
        <v>45.9</v>
      </c>
      <c r="E1957" s="203" t="s">
        <v>472</v>
      </c>
      <c r="F1957" s="203" t="s">
        <v>1754</v>
      </c>
      <c r="G1957" s="203" t="s">
        <v>527</v>
      </c>
      <c r="H1957" s="204">
        <v>43.5</v>
      </c>
      <c r="I1957" s="204">
        <v>48.3</v>
      </c>
      <c r="J1957" s="204" t="s">
        <v>1497</v>
      </c>
      <c r="K1957" s="203" t="s">
        <v>1497</v>
      </c>
    </row>
    <row r="1958" spans="1:11">
      <c r="A1958" s="203">
        <v>56</v>
      </c>
      <c r="B1958" s="203" t="s">
        <v>404</v>
      </c>
      <c r="C1958" s="203" t="s">
        <v>1661</v>
      </c>
      <c r="D1958" s="204">
        <v>38.9</v>
      </c>
      <c r="E1958" s="203" t="s">
        <v>472</v>
      </c>
      <c r="F1958" s="203" t="s">
        <v>1754</v>
      </c>
      <c r="G1958" s="203" t="s">
        <v>527</v>
      </c>
      <c r="H1958" s="204">
        <v>36.700000000000003</v>
      </c>
      <c r="I1958" s="204">
        <v>41.3</v>
      </c>
      <c r="J1958" s="204" t="s">
        <v>1497</v>
      </c>
      <c r="K1958" s="203" t="s">
        <v>1497</v>
      </c>
    </row>
    <row r="1959" spans="1:11">
      <c r="A1959" s="203">
        <v>56</v>
      </c>
      <c r="B1959" s="203" t="s">
        <v>405</v>
      </c>
      <c r="C1959" s="203" t="s">
        <v>1661</v>
      </c>
      <c r="D1959" s="204">
        <v>45.9</v>
      </c>
      <c r="E1959" s="203" t="s">
        <v>472</v>
      </c>
      <c r="F1959" s="203" t="s">
        <v>1754</v>
      </c>
      <c r="G1959" s="203" t="s">
        <v>527</v>
      </c>
      <c r="H1959" s="204">
        <v>45.5</v>
      </c>
      <c r="I1959" s="204">
        <v>46.3</v>
      </c>
      <c r="J1959" s="204" t="s">
        <v>1497</v>
      </c>
      <c r="K1959" s="203" t="s">
        <v>1497</v>
      </c>
    </row>
    <row r="1960" spans="1:11">
      <c r="A1960" s="203">
        <v>56</v>
      </c>
      <c r="B1960" s="203" t="s">
        <v>384</v>
      </c>
      <c r="C1960" s="203" t="s">
        <v>1662</v>
      </c>
      <c r="D1960" s="204">
        <v>38.9</v>
      </c>
      <c r="E1960" s="203" t="s">
        <v>472</v>
      </c>
      <c r="F1960" s="203" t="s">
        <v>1754</v>
      </c>
      <c r="G1960" s="203" t="s">
        <v>527</v>
      </c>
      <c r="H1960" s="204">
        <v>38.200000000000003</v>
      </c>
      <c r="I1960" s="204">
        <v>39.6</v>
      </c>
      <c r="J1960" s="204">
        <v>38</v>
      </c>
      <c r="K1960" s="203" t="s">
        <v>485</v>
      </c>
    </row>
    <row r="1961" spans="1:11">
      <c r="A1961" s="203">
        <v>56</v>
      </c>
      <c r="B1961" s="203" t="s">
        <v>385</v>
      </c>
      <c r="C1961" s="203" t="s">
        <v>1662</v>
      </c>
      <c r="D1961" s="204">
        <v>37.1</v>
      </c>
      <c r="E1961" s="203" t="s">
        <v>472</v>
      </c>
      <c r="F1961" s="203" t="s">
        <v>1754</v>
      </c>
      <c r="G1961" s="203" t="s">
        <v>527</v>
      </c>
      <c r="H1961" s="204">
        <v>35.200000000000003</v>
      </c>
      <c r="I1961" s="204">
        <v>39.1</v>
      </c>
      <c r="J1961" s="204">
        <v>33.799999999999997</v>
      </c>
      <c r="K1961" s="203" t="s">
        <v>485</v>
      </c>
    </row>
    <row r="1962" spans="1:11">
      <c r="A1962" s="203">
        <v>56</v>
      </c>
      <c r="B1962" s="203" t="s">
        <v>386</v>
      </c>
      <c r="C1962" s="203" t="s">
        <v>1662</v>
      </c>
      <c r="D1962" s="204">
        <v>39.9</v>
      </c>
      <c r="E1962" s="203" t="s">
        <v>472</v>
      </c>
      <c r="F1962" s="203" t="s">
        <v>1754</v>
      </c>
      <c r="G1962" s="203" t="s">
        <v>527</v>
      </c>
      <c r="H1962" s="204">
        <v>38.1</v>
      </c>
      <c r="I1962" s="204">
        <v>41.8</v>
      </c>
      <c r="J1962" s="204">
        <v>36.4</v>
      </c>
      <c r="K1962" s="203" t="s">
        <v>485</v>
      </c>
    </row>
    <row r="1963" spans="1:11">
      <c r="A1963" s="203">
        <v>56</v>
      </c>
      <c r="B1963" s="203" t="s">
        <v>387</v>
      </c>
      <c r="C1963" s="203" t="s">
        <v>1662</v>
      </c>
      <c r="D1963" s="204">
        <v>47.9</v>
      </c>
      <c r="E1963" s="203" t="s">
        <v>472</v>
      </c>
      <c r="F1963" s="203" t="s">
        <v>1754</v>
      </c>
      <c r="G1963" s="203" t="s">
        <v>527</v>
      </c>
      <c r="H1963" s="204">
        <v>46.6</v>
      </c>
      <c r="I1963" s="204">
        <v>49.2</v>
      </c>
      <c r="J1963" s="204">
        <v>37.799999999999997</v>
      </c>
      <c r="K1963" s="203" t="s">
        <v>485</v>
      </c>
    </row>
    <row r="1964" spans="1:11">
      <c r="A1964" s="203">
        <v>56</v>
      </c>
      <c r="B1964" s="203" t="s">
        <v>388</v>
      </c>
      <c r="C1964" s="203" t="s">
        <v>1662</v>
      </c>
      <c r="D1964" s="204">
        <v>37.799999999999997</v>
      </c>
      <c r="E1964" s="203" t="s">
        <v>472</v>
      </c>
      <c r="F1964" s="203" t="s">
        <v>1754</v>
      </c>
      <c r="G1964" s="203" t="s">
        <v>527</v>
      </c>
      <c r="H1964" s="204">
        <v>36.200000000000003</v>
      </c>
      <c r="I1964" s="204">
        <v>39.4</v>
      </c>
      <c r="J1964" s="204">
        <v>35.1</v>
      </c>
      <c r="K1964" s="203" t="s">
        <v>485</v>
      </c>
    </row>
    <row r="1965" spans="1:11">
      <c r="A1965" s="203">
        <v>56</v>
      </c>
      <c r="B1965" s="203" t="s">
        <v>389</v>
      </c>
      <c r="C1965" s="203" t="s">
        <v>1662</v>
      </c>
      <c r="D1965" s="204">
        <v>43.8</v>
      </c>
      <c r="E1965" s="203" t="s">
        <v>472</v>
      </c>
      <c r="F1965" s="203" t="s">
        <v>1754</v>
      </c>
      <c r="G1965" s="203" t="s">
        <v>527</v>
      </c>
      <c r="H1965" s="204">
        <v>42</v>
      </c>
      <c r="I1965" s="204">
        <v>45.6</v>
      </c>
      <c r="J1965" s="204">
        <v>37.4</v>
      </c>
      <c r="K1965" s="203" t="s">
        <v>485</v>
      </c>
    </row>
    <row r="1966" spans="1:11">
      <c r="A1966" s="203">
        <v>56</v>
      </c>
      <c r="B1966" s="203" t="s">
        <v>390</v>
      </c>
      <c r="C1966" s="203" t="s">
        <v>1662</v>
      </c>
      <c r="D1966" s="204">
        <v>40</v>
      </c>
      <c r="E1966" s="203" t="s">
        <v>472</v>
      </c>
      <c r="F1966" s="203" t="s">
        <v>1754</v>
      </c>
      <c r="G1966" s="203" t="s">
        <v>527</v>
      </c>
      <c r="H1966" s="204">
        <v>38.299999999999997</v>
      </c>
      <c r="I1966" s="204">
        <v>41.7</v>
      </c>
      <c r="J1966" s="204">
        <v>36.700000000000003</v>
      </c>
      <c r="K1966" s="203" t="s">
        <v>485</v>
      </c>
    </row>
    <row r="1967" spans="1:11">
      <c r="A1967" s="203">
        <v>56</v>
      </c>
      <c r="B1967" s="203" t="s">
        <v>391</v>
      </c>
      <c r="C1967" s="203" t="s">
        <v>1662</v>
      </c>
      <c r="D1967" s="204">
        <v>28.3</v>
      </c>
      <c r="E1967" s="203" t="s">
        <v>472</v>
      </c>
      <c r="F1967" s="203" t="s">
        <v>1754</v>
      </c>
      <c r="G1967" s="203" t="s">
        <v>527</v>
      </c>
      <c r="H1967" s="204">
        <v>25.1</v>
      </c>
      <c r="I1967" s="204">
        <v>31.6</v>
      </c>
      <c r="J1967" s="204">
        <v>30.2</v>
      </c>
      <c r="K1967" s="203" t="s">
        <v>485</v>
      </c>
    </row>
    <row r="1968" spans="1:11">
      <c r="A1968" s="203">
        <v>56</v>
      </c>
      <c r="B1968" s="203" t="s">
        <v>392</v>
      </c>
      <c r="C1968" s="203" t="s">
        <v>1662</v>
      </c>
      <c r="D1968" s="204">
        <v>35.299999999999997</v>
      </c>
      <c r="E1968" s="203" t="s">
        <v>472</v>
      </c>
      <c r="F1968" s="203" t="s">
        <v>1754</v>
      </c>
      <c r="G1968" s="203" t="s">
        <v>527</v>
      </c>
      <c r="H1968" s="204">
        <v>33.200000000000003</v>
      </c>
      <c r="I1968" s="204">
        <v>37.5</v>
      </c>
      <c r="J1968" s="204">
        <v>29.8</v>
      </c>
      <c r="K1968" s="203" t="s">
        <v>485</v>
      </c>
    </row>
    <row r="1969" spans="1:11">
      <c r="A1969" s="203">
        <v>56</v>
      </c>
      <c r="B1969" s="203" t="s">
        <v>393</v>
      </c>
      <c r="C1969" s="203" t="s">
        <v>1662</v>
      </c>
      <c r="D1969" s="204">
        <v>49.8</v>
      </c>
      <c r="E1969" s="203" t="s">
        <v>472</v>
      </c>
      <c r="F1969" s="203" t="s">
        <v>1754</v>
      </c>
      <c r="G1969" s="203" t="s">
        <v>527</v>
      </c>
      <c r="H1969" s="204">
        <v>48.8</v>
      </c>
      <c r="I1969" s="204">
        <v>50.7</v>
      </c>
      <c r="J1969" s="204">
        <v>41.7</v>
      </c>
      <c r="K1969" s="203" t="s">
        <v>485</v>
      </c>
    </row>
    <row r="1970" spans="1:11">
      <c r="A1970" s="203">
        <v>56</v>
      </c>
      <c r="B1970" s="203" t="s">
        <v>394</v>
      </c>
      <c r="C1970" s="203" t="s">
        <v>1662</v>
      </c>
      <c r="D1970" s="204">
        <v>36.799999999999997</v>
      </c>
      <c r="E1970" s="203" t="s">
        <v>472</v>
      </c>
      <c r="F1970" s="203" t="s">
        <v>1754</v>
      </c>
      <c r="G1970" s="203" t="s">
        <v>527</v>
      </c>
      <c r="H1970" s="204">
        <v>35.1</v>
      </c>
      <c r="I1970" s="204">
        <v>38.6</v>
      </c>
      <c r="J1970" s="204">
        <v>39.200000000000003</v>
      </c>
      <c r="K1970" s="203" t="s">
        <v>485</v>
      </c>
    </row>
    <row r="1971" spans="1:11">
      <c r="A1971" s="203">
        <v>56</v>
      </c>
      <c r="B1971" s="203" t="s">
        <v>395</v>
      </c>
      <c r="C1971" s="203" t="s">
        <v>1662</v>
      </c>
      <c r="D1971" s="204">
        <v>38.799999999999997</v>
      </c>
      <c r="E1971" s="203" t="s">
        <v>472</v>
      </c>
      <c r="F1971" s="203" t="s">
        <v>1754</v>
      </c>
      <c r="G1971" s="203" t="s">
        <v>527</v>
      </c>
      <c r="H1971" s="204">
        <v>38.200000000000003</v>
      </c>
      <c r="I1971" s="204">
        <v>39.5</v>
      </c>
      <c r="J1971" s="204">
        <v>34.4</v>
      </c>
      <c r="K1971" s="203" t="s">
        <v>485</v>
      </c>
    </row>
    <row r="1972" spans="1:11">
      <c r="A1972" s="203">
        <v>56</v>
      </c>
      <c r="B1972" s="203" t="s">
        <v>396</v>
      </c>
      <c r="C1972" s="203" t="s">
        <v>1662</v>
      </c>
      <c r="D1972" s="204">
        <v>45.1</v>
      </c>
      <c r="E1972" s="203" t="s">
        <v>472</v>
      </c>
      <c r="F1972" s="203" t="s">
        <v>1754</v>
      </c>
      <c r="G1972" s="203" t="s">
        <v>527</v>
      </c>
      <c r="H1972" s="204">
        <v>43.6</v>
      </c>
      <c r="I1972" s="204">
        <v>46.5</v>
      </c>
      <c r="J1972" s="204">
        <v>42.2</v>
      </c>
      <c r="K1972" s="203" t="s">
        <v>485</v>
      </c>
    </row>
    <row r="1973" spans="1:11">
      <c r="A1973" s="203">
        <v>56</v>
      </c>
      <c r="B1973" s="203" t="s">
        <v>397</v>
      </c>
      <c r="C1973" s="203" t="s">
        <v>1662</v>
      </c>
      <c r="D1973" s="204">
        <v>46.4</v>
      </c>
      <c r="E1973" s="203" t="s">
        <v>472</v>
      </c>
      <c r="F1973" s="203" t="s">
        <v>1754</v>
      </c>
      <c r="G1973" s="203" t="s">
        <v>527</v>
      </c>
      <c r="H1973" s="204">
        <v>44.8</v>
      </c>
      <c r="I1973" s="204">
        <v>47.9</v>
      </c>
      <c r="J1973" s="204">
        <v>41.6</v>
      </c>
      <c r="K1973" s="203" t="s">
        <v>485</v>
      </c>
    </row>
    <row r="1974" spans="1:11">
      <c r="A1974" s="203">
        <v>56</v>
      </c>
      <c r="B1974" s="203" t="s">
        <v>398</v>
      </c>
      <c r="C1974" s="203" t="s">
        <v>1662</v>
      </c>
      <c r="D1974" s="204">
        <v>45.2</v>
      </c>
      <c r="E1974" s="203" t="s">
        <v>472</v>
      </c>
      <c r="F1974" s="203" t="s">
        <v>1754</v>
      </c>
      <c r="G1974" s="203" t="s">
        <v>527</v>
      </c>
      <c r="H1974" s="204">
        <v>43.1</v>
      </c>
      <c r="I1974" s="204">
        <v>47.2</v>
      </c>
      <c r="J1974" s="204">
        <v>38.700000000000003</v>
      </c>
      <c r="K1974" s="203" t="s">
        <v>485</v>
      </c>
    </row>
    <row r="1975" spans="1:11">
      <c r="A1975" s="203">
        <v>56</v>
      </c>
      <c r="B1975" s="203" t="s">
        <v>399</v>
      </c>
      <c r="C1975" s="203" t="s">
        <v>1662</v>
      </c>
      <c r="D1975" s="204">
        <v>38.799999999999997</v>
      </c>
      <c r="E1975" s="203" t="s">
        <v>472</v>
      </c>
      <c r="F1975" s="203" t="s">
        <v>1754</v>
      </c>
      <c r="G1975" s="203" t="s">
        <v>527</v>
      </c>
      <c r="H1975" s="204">
        <v>37.5</v>
      </c>
      <c r="I1975" s="204">
        <v>40.1</v>
      </c>
      <c r="J1975" s="204">
        <v>39.5</v>
      </c>
      <c r="K1975" s="203" t="s">
        <v>485</v>
      </c>
    </row>
    <row r="1976" spans="1:11">
      <c r="A1976" s="203">
        <v>56</v>
      </c>
      <c r="B1976" s="203" t="s">
        <v>400</v>
      </c>
      <c r="C1976" s="203" t="s">
        <v>1662</v>
      </c>
      <c r="D1976" s="204">
        <v>40.299999999999997</v>
      </c>
      <c r="E1976" s="203" t="s">
        <v>472</v>
      </c>
      <c r="F1976" s="203" t="s">
        <v>1754</v>
      </c>
      <c r="G1976" s="203" t="s">
        <v>527</v>
      </c>
      <c r="H1976" s="204">
        <v>38.9</v>
      </c>
      <c r="I1976" s="204">
        <v>41.6</v>
      </c>
      <c r="J1976" s="204">
        <v>34.299999999999997</v>
      </c>
      <c r="K1976" s="203" t="s">
        <v>485</v>
      </c>
    </row>
    <row r="1977" spans="1:11">
      <c r="A1977" s="203">
        <v>56</v>
      </c>
      <c r="B1977" s="203" t="s">
        <v>401</v>
      </c>
      <c r="C1977" s="203" t="s">
        <v>1662</v>
      </c>
      <c r="D1977" s="204">
        <v>37.6</v>
      </c>
      <c r="E1977" s="203" t="s">
        <v>472</v>
      </c>
      <c r="F1977" s="203" t="s">
        <v>1754</v>
      </c>
      <c r="G1977" s="203" t="s">
        <v>527</v>
      </c>
      <c r="H1977" s="204">
        <v>36</v>
      </c>
      <c r="I1977" s="204">
        <v>39.200000000000003</v>
      </c>
      <c r="J1977" s="204">
        <v>35.4</v>
      </c>
      <c r="K1977" s="203" t="s">
        <v>485</v>
      </c>
    </row>
    <row r="1978" spans="1:11">
      <c r="A1978" s="203">
        <v>56</v>
      </c>
      <c r="B1978" s="203" t="s">
        <v>402</v>
      </c>
      <c r="C1978" s="203" t="s">
        <v>1662</v>
      </c>
      <c r="D1978" s="204">
        <v>38</v>
      </c>
      <c r="E1978" s="203" t="s">
        <v>472</v>
      </c>
      <c r="F1978" s="203" t="s">
        <v>1754</v>
      </c>
      <c r="G1978" s="203" t="s">
        <v>527</v>
      </c>
      <c r="H1978" s="204">
        <v>36.1</v>
      </c>
      <c r="I1978" s="204">
        <v>39.799999999999997</v>
      </c>
      <c r="J1978" s="204">
        <v>34.9</v>
      </c>
      <c r="K1978" s="203" t="s">
        <v>485</v>
      </c>
    </row>
    <row r="1979" spans="1:11">
      <c r="A1979" s="203">
        <v>56</v>
      </c>
      <c r="B1979" s="203" t="s">
        <v>403</v>
      </c>
      <c r="C1979" s="203" t="s">
        <v>1662</v>
      </c>
      <c r="D1979" s="204">
        <v>40.200000000000003</v>
      </c>
      <c r="E1979" s="203" t="s">
        <v>472</v>
      </c>
      <c r="F1979" s="203" t="s">
        <v>1754</v>
      </c>
      <c r="G1979" s="203" t="s">
        <v>527</v>
      </c>
      <c r="H1979" s="204">
        <v>38.4</v>
      </c>
      <c r="I1979" s="204">
        <v>42</v>
      </c>
      <c r="J1979" s="204">
        <v>39.5</v>
      </c>
      <c r="K1979" s="203" t="s">
        <v>485</v>
      </c>
    </row>
    <row r="1980" spans="1:11">
      <c r="A1980" s="203">
        <v>56</v>
      </c>
      <c r="B1980" s="203" t="s">
        <v>404</v>
      </c>
      <c r="C1980" s="203" t="s">
        <v>1662</v>
      </c>
      <c r="D1980" s="204">
        <v>34.700000000000003</v>
      </c>
      <c r="E1980" s="203" t="s">
        <v>472</v>
      </c>
      <c r="F1980" s="203" t="s">
        <v>1754</v>
      </c>
      <c r="G1980" s="203" t="s">
        <v>527</v>
      </c>
      <c r="H1980" s="204">
        <v>32.9</v>
      </c>
      <c r="I1980" s="204">
        <v>36.4</v>
      </c>
      <c r="J1980" s="204">
        <v>27.8</v>
      </c>
      <c r="K1980" s="203" t="s">
        <v>485</v>
      </c>
    </row>
    <row r="1981" spans="1:11">
      <c r="A1981" s="203">
        <v>56</v>
      </c>
      <c r="B1981" s="203" t="s">
        <v>405</v>
      </c>
      <c r="C1981" s="203" t="s">
        <v>1662</v>
      </c>
      <c r="D1981" s="204">
        <v>40.9</v>
      </c>
      <c r="E1981" s="203" t="s">
        <v>472</v>
      </c>
      <c r="F1981" s="203" t="s">
        <v>1754</v>
      </c>
      <c r="G1981" s="203" t="s">
        <v>527</v>
      </c>
      <c r="H1981" s="204">
        <v>40.700000000000003</v>
      </c>
      <c r="I1981" s="204">
        <v>41.2</v>
      </c>
      <c r="J1981" s="204">
        <v>37</v>
      </c>
      <c r="K1981" s="203" t="s">
        <v>485</v>
      </c>
    </row>
    <row r="1982" spans="1:11">
      <c r="A1982" s="203">
        <v>57</v>
      </c>
      <c r="B1982" s="203" t="s">
        <v>384</v>
      </c>
      <c r="C1982" s="203" t="s">
        <v>1657</v>
      </c>
      <c r="D1982" s="204">
        <v>56.714886530000001</v>
      </c>
      <c r="E1982" s="203" t="s">
        <v>528</v>
      </c>
      <c r="F1982" s="203" t="s">
        <v>1754</v>
      </c>
      <c r="G1982" s="203" t="s">
        <v>499</v>
      </c>
      <c r="H1982" s="204">
        <v>56.096391109999999</v>
      </c>
      <c r="I1982" s="204">
        <v>57.333381950000003</v>
      </c>
      <c r="J1982" s="204">
        <v>49.146760270000001</v>
      </c>
      <c r="K1982" s="203" t="s">
        <v>529</v>
      </c>
    </row>
    <row r="1983" spans="1:11">
      <c r="A1983" s="203">
        <v>57</v>
      </c>
      <c r="B1983" s="203" t="s">
        <v>385</v>
      </c>
      <c r="C1983" s="203" t="s">
        <v>1657</v>
      </c>
      <c r="D1983" s="204">
        <v>55.243124049999999</v>
      </c>
      <c r="E1983" s="203" t="s">
        <v>528</v>
      </c>
      <c r="F1983" s="203" t="s">
        <v>1754</v>
      </c>
      <c r="G1983" s="203" t="s">
        <v>499</v>
      </c>
      <c r="H1983" s="204">
        <v>53.885989260000002</v>
      </c>
      <c r="I1983" s="204">
        <v>56.600258840000002</v>
      </c>
      <c r="J1983" s="204">
        <v>43.420121010000003</v>
      </c>
      <c r="K1983" s="203" t="s">
        <v>529</v>
      </c>
    </row>
    <row r="1984" spans="1:11">
      <c r="A1984" s="203">
        <v>57</v>
      </c>
      <c r="B1984" s="203" t="s">
        <v>386</v>
      </c>
      <c r="C1984" s="203" t="s">
        <v>1657</v>
      </c>
      <c r="D1984" s="204">
        <v>61.689478459999997</v>
      </c>
      <c r="E1984" s="203" t="s">
        <v>528</v>
      </c>
      <c r="F1984" s="203" t="s">
        <v>1754</v>
      </c>
      <c r="G1984" s="203" t="s">
        <v>499</v>
      </c>
      <c r="H1984" s="204">
        <v>60.340866429999998</v>
      </c>
      <c r="I1984" s="204">
        <v>63.038090500000003</v>
      </c>
      <c r="J1984" s="204">
        <v>47.580319289999998</v>
      </c>
      <c r="K1984" s="203" t="s">
        <v>529</v>
      </c>
    </row>
    <row r="1985" spans="1:11">
      <c r="A1985" s="203">
        <v>57</v>
      </c>
      <c r="B1985" s="203" t="s">
        <v>387</v>
      </c>
      <c r="C1985" s="203" t="s">
        <v>1657</v>
      </c>
      <c r="D1985" s="204">
        <v>63.722264039999999</v>
      </c>
      <c r="E1985" s="203" t="s">
        <v>528</v>
      </c>
      <c r="F1985" s="203" t="s">
        <v>1754</v>
      </c>
      <c r="G1985" s="203" t="s">
        <v>499</v>
      </c>
      <c r="H1985" s="204">
        <v>62.602697429999999</v>
      </c>
      <c r="I1985" s="204">
        <v>64.841830650000006</v>
      </c>
      <c r="J1985" s="204">
        <v>50.940554570000003</v>
      </c>
      <c r="K1985" s="203" t="s">
        <v>529</v>
      </c>
    </row>
    <row r="1986" spans="1:11">
      <c r="A1986" s="203">
        <v>57</v>
      </c>
      <c r="B1986" s="203" t="s">
        <v>388</v>
      </c>
      <c r="C1986" s="203" t="s">
        <v>1657</v>
      </c>
      <c r="D1986" s="204">
        <v>56.515244559999999</v>
      </c>
      <c r="E1986" s="203" t="s">
        <v>528</v>
      </c>
      <c r="F1986" s="203" t="s">
        <v>1754</v>
      </c>
      <c r="G1986" s="203" t="s">
        <v>499</v>
      </c>
      <c r="H1986" s="204">
        <v>55.215529609999997</v>
      </c>
      <c r="I1986" s="204">
        <v>57.814959500000001</v>
      </c>
      <c r="J1986" s="204">
        <v>48.046424090000002</v>
      </c>
      <c r="K1986" s="203" t="s">
        <v>529</v>
      </c>
    </row>
    <row r="1987" spans="1:11">
      <c r="A1987" s="203">
        <v>57</v>
      </c>
      <c r="B1987" s="203" t="s">
        <v>389</v>
      </c>
      <c r="C1987" s="203" t="s">
        <v>1657</v>
      </c>
      <c r="D1987" s="204">
        <v>66.900437510000003</v>
      </c>
      <c r="E1987" s="203" t="s">
        <v>528</v>
      </c>
      <c r="F1987" s="203" t="s">
        <v>1754</v>
      </c>
      <c r="G1987" s="203" t="s">
        <v>499</v>
      </c>
      <c r="H1987" s="204">
        <v>65.196578149999993</v>
      </c>
      <c r="I1987" s="204">
        <v>68.604296880000007</v>
      </c>
      <c r="J1987" s="204">
        <v>51.537241790000003</v>
      </c>
      <c r="K1987" s="203" t="s">
        <v>529</v>
      </c>
    </row>
    <row r="1988" spans="1:11">
      <c r="A1988" s="203">
        <v>57</v>
      </c>
      <c r="B1988" s="203" t="s">
        <v>390</v>
      </c>
      <c r="C1988" s="203" t="s">
        <v>1657</v>
      </c>
      <c r="D1988" s="204">
        <v>57.535538930000001</v>
      </c>
      <c r="E1988" s="203" t="s">
        <v>528</v>
      </c>
      <c r="F1988" s="203" t="s">
        <v>1754</v>
      </c>
      <c r="G1988" s="203" t="s">
        <v>499</v>
      </c>
      <c r="H1988" s="204">
        <v>56.038970620000001</v>
      </c>
      <c r="I1988" s="204">
        <v>59.032107240000002</v>
      </c>
      <c r="J1988" s="204">
        <v>44.924476110000001</v>
      </c>
      <c r="K1988" s="203" t="s">
        <v>529</v>
      </c>
    </row>
    <row r="1989" spans="1:11">
      <c r="A1989" s="203">
        <v>57</v>
      </c>
      <c r="B1989" s="203" t="s">
        <v>391</v>
      </c>
      <c r="C1989" s="203" t="s">
        <v>1657</v>
      </c>
      <c r="D1989" s="204">
        <v>49.485905870000003</v>
      </c>
      <c r="E1989" s="203" t="s">
        <v>528</v>
      </c>
      <c r="F1989" s="203" t="s">
        <v>1754</v>
      </c>
      <c r="G1989" s="203" t="s">
        <v>499</v>
      </c>
      <c r="H1989" s="204">
        <v>46.498030730000004</v>
      </c>
      <c r="I1989" s="204">
        <v>52.473781000000002</v>
      </c>
      <c r="J1989" s="204">
        <v>37.180624530000003</v>
      </c>
      <c r="K1989" s="203" t="s">
        <v>529</v>
      </c>
    </row>
    <row r="1990" spans="1:11">
      <c r="A1990" s="203">
        <v>57</v>
      </c>
      <c r="B1990" s="203" t="s">
        <v>392</v>
      </c>
      <c r="C1990" s="203" t="s">
        <v>1657</v>
      </c>
      <c r="D1990" s="204">
        <v>55.233099629999998</v>
      </c>
      <c r="E1990" s="203" t="s">
        <v>528</v>
      </c>
      <c r="F1990" s="203" t="s">
        <v>1754</v>
      </c>
      <c r="G1990" s="203" t="s">
        <v>499</v>
      </c>
      <c r="H1990" s="204">
        <v>53.335772210000002</v>
      </c>
      <c r="I1990" s="204">
        <v>57.130427060000002</v>
      </c>
      <c r="J1990" s="204">
        <v>44.148972379999996</v>
      </c>
      <c r="K1990" s="203" t="s">
        <v>529</v>
      </c>
    </row>
    <row r="1991" spans="1:11">
      <c r="A1991" s="203">
        <v>57</v>
      </c>
      <c r="B1991" s="203" t="s">
        <v>393</v>
      </c>
      <c r="C1991" s="203" t="s">
        <v>1657</v>
      </c>
      <c r="D1991" s="204">
        <v>60.164245780000002</v>
      </c>
      <c r="E1991" s="203" t="s">
        <v>528</v>
      </c>
      <c r="F1991" s="203" t="s">
        <v>1754</v>
      </c>
      <c r="G1991" s="203" t="s">
        <v>499</v>
      </c>
      <c r="H1991" s="204">
        <v>59.474942839999997</v>
      </c>
      <c r="I1991" s="204">
        <v>60.853548719999999</v>
      </c>
      <c r="J1991" s="204">
        <v>50.62465134</v>
      </c>
      <c r="K1991" s="203" t="s">
        <v>529</v>
      </c>
    </row>
    <row r="1992" spans="1:11">
      <c r="A1992" s="203">
        <v>57</v>
      </c>
      <c r="B1992" s="203" t="s">
        <v>394</v>
      </c>
      <c r="C1992" s="203" t="s">
        <v>1657</v>
      </c>
      <c r="D1992" s="204">
        <v>53.225081029999998</v>
      </c>
      <c r="E1992" s="203" t="s">
        <v>528</v>
      </c>
      <c r="F1992" s="203" t="s">
        <v>1754</v>
      </c>
      <c r="G1992" s="203" t="s">
        <v>499</v>
      </c>
      <c r="H1992" s="204">
        <v>51.671115180000001</v>
      </c>
      <c r="I1992" s="204">
        <v>54.779046870000002</v>
      </c>
      <c r="J1992" s="204">
        <v>42.287310040000001</v>
      </c>
      <c r="K1992" s="203" t="s">
        <v>529</v>
      </c>
    </row>
    <row r="1993" spans="1:11">
      <c r="A1993" s="203">
        <v>57</v>
      </c>
      <c r="B1993" s="203" t="s">
        <v>395</v>
      </c>
      <c r="C1993" s="203" t="s">
        <v>1657</v>
      </c>
      <c r="D1993" s="204">
        <v>55.117888239999999</v>
      </c>
      <c r="E1993" s="203" t="s">
        <v>528</v>
      </c>
      <c r="F1993" s="203" t="s">
        <v>1754</v>
      </c>
      <c r="G1993" s="203" t="s">
        <v>499</v>
      </c>
      <c r="H1993" s="204">
        <v>54.475220040000004</v>
      </c>
      <c r="I1993" s="204">
        <v>55.760556440000002</v>
      </c>
      <c r="J1993" s="204">
        <v>44.114108819999998</v>
      </c>
      <c r="K1993" s="203" t="s">
        <v>529</v>
      </c>
    </row>
    <row r="1994" spans="1:11">
      <c r="A1994" s="203">
        <v>57</v>
      </c>
      <c r="B1994" s="203" t="s">
        <v>396</v>
      </c>
      <c r="C1994" s="203" t="s">
        <v>1657</v>
      </c>
      <c r="D1994" s="204">
        <v>62.457549149999998</v>
      </c>
      <c r="E1994" s="203" t="s">
        <v>528</v>
      </c>
      <c r="F1994" s="203" t="s">
        <v>1754</v>
      </c>
      <c r="G1994" s="203" t="s">
        <v>499</v>
      </c>
      <c r="H1994" s="204">
        <v>61.1791628</v>
      </c>
      <c r="I1994" s="204">
        <v>63.735935499999997</v>
      </c>
      <c r="J1994" s="204">
        <v>49.425450929999997</v>
      </c>
      <c r="K1994" s="203" t="s">
        <v>529</v>
      </c>
    </row>
    <row r="1995" spans="1:11">
      <c r="A1995" s="203">
        <v>57</v>
      </c>
      <c r="B1995" s="203" t="s">
        <v>397</v>
      </c>
      <c r="C1995" s="203" t="s">
        <v>1657</v>
      </c>
      <c r="D1995" s="204">
        <v>61.684554540000001</v>
      </c>
      <c r="E1995" s="203" t="s">
        <v>528</v>
      </c>
      <c r="F1995" s="203" t="s">
        <v>1754</v>
      </c>
      <c r="G1995" s="203" t="s">
        <v>499</v>
      </c>
      <c r="H1995" s="204">
        <v>60.332156040000001</v>
      </c>
      <c r="I1995" s="204">
        <v>63.036953029999999</v>
      </c>
      <c r="J1995" s="204">
        <v>47.97008495</v>
      </c>
      <c r="K1995" s="203" t="s">
        <v>529</v>
      </c>
    </row>
    <row r="1996" spans="1:11">
      <c r="A1996" s="203">
        <v>57</v>
      </c>
      <c r="B1996" s="203" t="s">
        <v>398</v>
      </c>
      <c r="C1996" s="203" t="s">
        <v>1657</v>
      </c>
      <c r="D1996" s="204">
        <v>63.972600479999997</v>
      </c>
      <c r="E1996" s="203" t="s">
        <v>528</v>
      </c>
      <c r="F1996" s="203" t="s">
        <v>1754</v>
      </c>
      <c r="G1996" s="203" t="s">
        <v>499</v>
      </c>
      <c r="H1996" s="204">
        <v>62.552368800000004</v>
      </c>
      <c r="I1996" s="204">
        <v>65.392832150000004</v>
      </c>
      <c r="J1996" s="204">
        <v>52.36779903</v>
      </c>
      <c r="K1996" s="203" t="s">
        <v>529</v>
      </c>
    </row>
    <row r="1997" spans="1:11">
      <c r="A1997" s="203">
        <v>57</v>
      </c>
      <c r="B1997" s="203" t="s">
        <v>399</v>
      </c>
      <c r="C1997" s="203" t="s">
        <v>1657</v>
      </c>
      <c r="D1997" s="204">
        <v>56.037196649999998</v>
      </c>
      <c r="E1997" s="203" t="s">
        <v>528</v>
      </c>
      <c r="F1997" s="203" t="s">
        <v>1754</v>
      </c>
      <c r="G1997" s="203" t="s">
        <v>499</v>
      </c>
      <c r="H1997" s="204">
        <v>54.707715120000003</v>
      </c>
      <c r="I1997" s="204">
        <v>57.366678190000002</v>
      </c>
      <c r="J1997" s="204">
        <v>50.363361300000001</v>
      </c>
      <c r="K1997" s="203" t="s">
        <v>529</v>
      </c>
    </row>
    <row r="1998" spans="1:11">
      <c r="A1998" s="203">
        <v>57</v>
      </c>
      <c r="B1998" s="203" t="s">
        <v>400</v>
      </c>
      <c r="C1998" s="203" t="s">
        <v>1657</v>
      </c>
      <c r="D1998" s="204">
        <v>56.185408610000003</v>
      </c>
      <c r="E1998" s="203" t="s">
        <v>528</v>
      </c>
      <c r="F1998" s="203" t="s">
        <v>1754</v>
      </c>
      <c r="G1998" s="203" t="s">
        <v>499</v>
      </c>
      <c r="H1998" s="204">
        <v>54.858502399999999</v>
      </c>
      <c r="I1998" s="204">
        <v>57.512314809999999</v>
      </c>
      <c r="J1998" s="204">
        <v>47.565324879999999</v>
      </c>
      <c r="K1998" s="203" t="s">
        <v>529</v>
      </c>
    </row>
    <row r="1999" spans="1:11">
      <c r="A1999" s="203">
        <v>57</v>
      </c>
      <c r="B1999" s="203" t="s">
        <v>401</v>
      </c>
      <c r="C1999" s="203" t="s">
        <v>1657</v>
      </c>
      <c r="D1999" s="204">
        <v>60.449701140000002</v>
      </c>
      <c r="E1999" s="203" t="s">
        <v>528</v>
      </c>
      <c r="F1999" s="203" t="s">
        <v>1754</v>
      </c>
      <c r="G1999" s="203" t="s">
        <v>499</v>
      </c>
      <c r="H1999" s="204">
        <v>59.116417820000002</v>
      </c>
      <c r="I1999" s="204">
        <v>61.782984460000002</v>
      </c>
      <c r="J1999" s="204">
        <v>47.584852349999998</v>
      </c>
      <c r="K1999" s="203" t="s">
        <v>529</v>
      </c>
    </row>
    <row r="2000" spans="1:11">
      <c r="A2000" s="203">
        <v>57</v>
      </c>
      <c r="B2000" s="203" t="s">
        <v>402</v>
      </c>
      <c r="C2000" s="203" t="s">
        <v>1657</v>
      </c>
      <c r="D2000" s="204">
        <v>61.324884400000002</v>
      </c>
      <c r="E2000" s="203" t="s">
        <v>528</v>
      </c>
      <c r="F2000" s="203" t="s">
        <v>1754</v>
      </c>
      <c r="G2000" s="203" t="s">
        <v>499</v>
      </c>
      <c r="H2000" s="204">
        <v>59.410364999999999</v>
      </c>
      <c r="I2000" s="204">
        <v>63.239403789999997</v>
      </c>
      <c r="J2000" s="204">
        <v>47.45774497</v>
      </c>
      <c r="K2000" s="203" t="s">
        <v>529</v>
      </c>
    </row>
    <row r="2001" spans="1:11">
      <c r="A2001" s="203">
        <v>57</v>
      </c>
      <c r="B2001" s="203" t="s">
        <v>403</v>
      </c>
      <c r="C2001" s="203" t="s">
        <v>1657</v>
      </c>
      <c r="D2001" s="204">
        <v>61.946195950000003</v>
      </c>
      <c r="E2001" s="203" t="s">
        <v>528</v>
      </c>
      <c r="F2001" s="203" t="s">
        <v>1754</v>
      </c>
      <c r="G2001" s="203" t="s">
        <v>499</v>
      </c>
      <c r="H2001" s="204">
        <v>60.50349361</v>
      </c>
      <c r="I2001" s="204">
        <v>63.388898279999999</v>
      </c>
      <c r="J2001" s="204">
        <v>51.016416210000003</v>
      </c>
      <c r="K2001" s="203" t="s">
        <v>529</v>
      </c>
    </row>
    <row r="2002" spans="1:11">
      <c r="A2002" s="203">
        <v>57</v>
      </c>
      <c r="B2002" s="203" t="s">
        <v>404</v>
      </c>
      <c r="C2002" s="203" t="s">
        <v>1657</v>
      </c>
      <c r="D2002" s="204">
        <v>55.122752699999999</v>
      </c>
      <c r="E2002" s="203" t="s">
        <v>528</v>
      </c>
      <c r="F2002" s="203" t="s">
        <v>1754</v>
      </c>
      <c r="G2002" s="203" t="s">
        <v>499</v>
      </c>
      <c r="H2002" s="204">
        <v>53.720133760000003</v>
      </c>
      <c r="I2002" s="204">
        <v>56.525371640000003</v>
      </c>
      <c r="J2002" s="204">
        <v>46.439867370000002</v>
      </c>
      <c r="K2002" s="203" t="s">
        <v>529</v>
      </c>
    </row>
    <row r="2003" spans="1:11">
      <c r="A2003" s="203">
        <v>57</v>
      </c>
      <c r="B2003" s="203" t="s">
        <v>405</v>
      </c>
      <c r="C2003" s="203" t="s">
        <v>1657</v>
      </c>
      <c r="D2003" s="204">
        <v>58.185237100000002</v>
      </c>
      <c r="E2003" s="203" t="s">
        <v>528</v>
      </c>
      <c r="F2003" s="203" t="s">
        <v>1754</v>
      </c>
      <c r="G2003" s="203" t="s">
        <v>499</v>
      </c>
      <c r="H2003" s="204">
        <v>57.933383300000003</v>
      </c>
      <c r="I2003" s="204">
        <v>58.437090900000001</v>
      </c>
      <c r="J2003" s="204">
        <v>47.741562119999998</v>
      </c>
      <c r="K2003" s="203" t="s">
        <v>529</v>
      </c>
    </row>
    <row r="2004" spans="1:11">
      <c r="A2004" s="203">
        <v>57</v>
      </c>
      <c r="B2004" s="203" t="s">
        <v>384</v>
      </c>
      <c r="C2004" s="203" t="s">
        <v>1658</v>
      </c>
      <c r="D2004" s="204">
        <v>58.772255739999999</v>
      </c>
      <c r="E2004" s="203" t="s">
        <v>528</v>
      </c>
      <c r="F2004" s="203" t="s">
        <v>1754</v>
      </c>
      <c r="G2004" s="203" t="s">
        <v>499</v>
      </c>
      <c r="H2004" s="204">
        <v>58.22096277</v>
      </c>
      <c r="I2004" s="204">
        <v>59.323548700000003</v>
      </c>
      <c r="J2004" s="204">
        <v>49.97649053</v>
      </c>
      <c r="K2004" s="203" t="s">
        <v>529</v>
      </c>
    </row>
    <row r="2005" spans="1:11">
      <c r="A2005" s="203">
        <v>57</v>
      </c>
      <c r="B2005" s="203" t="s">
        <v>385</v>
      </c>
      <c r="C2005" s="203" t="s">
        <v>1658</v>
      </c>
      <c r="D2005" s="204">
        <v>55.000590780000003</v>
      </c>
      <c r="E2005" s="203" t="s">
        <v>528</v>
      </c>
      <c r="F2005" s="203" t="s">
        <v>1754</v>
      </c>
      <c r="G2005" s="203" t="s">
        <v>499</v>
      </c>
      <c r="H2005" s="204">
        <v>53.799905029999998</v>
      </c>
      <c r="I2005" s="204">
        <v>56.201276540000002</v>
      </c>
      <c r="J2005" s="204">
        <v>44.009951440000002</v>
      </c>
      <c r="K2005" s="203" t="s">
        <v>529</v>
      </c>
    </row>
    <row r="2006" spans="1:11">
      <c r="A2006" s="203">
        <v>57</v>
      </c>
      <c r="B2006" s="203" t="s">
        <v>386</v>
      </c>
      <c r="C2006" s="203" t="s">
        <v>1658</v>
      </c>
      <c r="D2006" s="204">
        <v>63.015632670000002</v>
      </c>
      <c r="E2006" s="203" t="s">
        <v>528</v>
      </c>
      <c r="F2006" s="203" t="s">
        <v>1754</v>
      </c>
      <c r="G2006" s="203" t="s">
        <v>499</v>
      </c>
      <c r="H2006" s="204">
        <v>61.777782799999997</v>
      </c>
      <c r="I2006" s="204">
        <v>64.253482539999993</v>
      </c>
      <c r="J2006" s="204">
        <v>48.011494929999998</v>
      </c>
      <c r="K2006" s="203" t="s">
        <v>529</v>
      </c>
    </row>
    <row r="2007" spans="1:11">
      <c r="A2007" s="203">
        <v>57</v>
      </c>
      <c r="B2007" s="203" t="s">
        <v>387</v>
      </c>
      <c r="C2007" s="203" t="s">
        <v>1658</v>
      </c>
      <c r="D2007" s="204">
        <v>66.210686969999998</v>
      </c>
      <c r="E2007" s="203" t="s">
        <v>528</v>
      </c>
      <c r="F2007" s="203" t="s">
        <v>1754</v>
      </c>
      <c r="G2007" s="203" t="s">
        <v>499</v>
      </c>
      <c r="H2007" s="204">
        <v>65.206118189999998</v>
      </c>
      <c r="I2007" s="204">
        <v>67.215255749999997</v>
      </c>
      <c r="J2007" s="204">
        <v>51.543592259999997</v>
      </c>
      <c r="K2007" s="203" t="s">
        <v>529</v>
      </c>
    </row>
    <row r="2008" spans="1:11">
      <c r="A2008" s="203">
        <v>57</v>
      </c>
      <c r="B2008" s="203" t="s">
        <v>388</v>
      </c>
      <c r="C2008" s="203" t="s">
        <v>1658</v>
      </c>
      <c r="D2008" s="204">
        <v>58.891304519999998</v>
      </c>
      <c r="E2008" s="203" t="s">
        <v>528</v>
      </c>
      <c r="F2008" s="203" t="s">
        <v>1754</v>
      </c>
      <c r="G2008" s="203" t="s">
        <v>499</v>
      </c>
      <c r="H2008" s="204">
        <v>57.713378499999997</v>
      </c>
      <c r="I2008" s="204">
        <v>60.06923055</v>
      </c>
      <c r="J2008" s="204">
        <v>49.134822389999997</v>
      </c>
      <c r="K2008" s="203" t="s">
        <v>529</v>
      </c>
    </row>
    <row r="2009" spans="1:11">
      <c r="A2009" s="203">
        <v>57</v>
      </c>
      <c r="B2009" s="203" t="s">
        <v>389</v>
      </c>
      <c r="C2009" s="203" t="s">
        <v>1658</v>
      </c>
      <c r="D2009" s="204">
        <v>66.237285150000005</v>
      </c>
      <c r="E2009" s="203" t="s">
        <v>528</v>
      </c>
      <c r="F2009" s="203" t="s">
        <v>1754</v>
      </c>
      <c r="G2009" s="203" t="s">
        <v>499</v>
      </c>
      <c r="H2009" s="204">
        <v>64.684660219999998</v>
      </c>
      <c r="I2009" s="204">
        <v>67.789910079999999</v>
      </c>
      <c r="J2009" s="204">
        <v>52.682800059999998</v>
      </c>
      <c r="K2009" s="203" t="s">
        <v>529</v>
      </c>
    </row>
    <row r="2010" spans="1:11">
      <c r="A2010" s="203">
        <v>57</v>
      </c>
      <c r="B2010" s="203" t="s">
        <v>390</v>
      </c>
      <c r="C2010" s="203" t="s">
        <v>1658</v>
      </c>
      <c r="D2010" s="204">
        <v>60.027119069999998</v>
      </c>
      <c r="E2010" s="203" t="s">
        <v>528</v>
      </c>
      <c r="F2010" s="203" t="s">
        <v>1754</v>
      </c>
      <c r="G2010" s="203" t="s">
        <v>499</v>
      </c>
      <c r="H2010" s="204">
        <v>58.719890630000002</v>
      </c>
      <c r="I2010" s="204">
        <v>61.334347510000001</v>
      </c>
      <c r="J2010" s="204">
        <v>47.25811006</v>
      </c>
      <c r="K2010" s="203" t="s">
        <v>529</v>
      </c>
    </row>
    <row r="2011" spans="1:11">
      <c r="A2011" s="203">
        <v>57</v>
      </c>
      <c r="B2011" s="203" t="s">
        <v>391</v>
      </c>
      <c r="C2011" s="203" t="s">
        <v>1658</v>
      </c>
      <c r="D2011" s="204">
        <v>52.785972639999997</v>
      </c>
      <c r="E2011" s="203" t="s">
        <v>528</v>
      </c>
      <c r="F2011" s="203" t="s">
        <v>1754</v>
      </c>
      <c r="G2011" s="203" t="s">
        <v>499</v>
      </c>
      <c r="H2011" s="204">
        <v>50.076795179999998</v>
      </c>
      <c r="I2011" s="204">
        <v>55.495150099999996</v>
      </c>
      <c r="J2011" s="204">
        <v>40.012092619999997</v>
      </c>
      <c r="K2011" s="203" t="s">
        <v>529</v>
      </c>
    </row>
    <row r="2012" spans="1:11">
      <c r="A2012" s="203">
        <v>57</v>
      </c>
      <c r="B2012" s="203" t="s">
        <v>392</v>
      </c>
      <c r="C2012" s="203" t="s">
        <v>1658</v>
      </c>
      <c r="D2012" s="204">
        <v>57.016477020000004</v>
      </c>
      <c r="E2012" s="203" t="s">
        <v>528</v>
      </c>
      <c r="F2012" s="203" t="s">
        <v>1754</v>
      </c>
      <c r="G2012" s="203" t="s">
        <v>499</v>
      </c>
      <c r="H2012" s="204">
        <v>55.317654529999999</v>
      </c>
      <c r="I2012" s="204">
        <v>58.7152995</v>
      </c>
      <c r="J2012" s="204">
        <v>45.4085927</v>
      </c>
      <c r="K2012" s="203" t="s">
        <v>529</v>
      </c>
    </row>
    <row r="2013" spans="1:11">
      <c r="A2013" s="203">
        <v>57</v>
      </c>
      <c r="B2013" s="203" t="s">
        <v>393</v>
      </c>
      <c r="C2013" s="203" t="s">
        <v>1658</v>
      </c>
      <c r="D2013" s="204">
        <v>62.505440180000001</v>
      </c>
      <c r="E2013" s="203" t="s">
        <v>528</v>
      </c>
      <c r="F2013" s="203" t="s">
        <v>1754</v>
      </c>
      <c r="G2013" s="203" t="s">
        <v>499</v>
      </c>
      <c r="H2013" s="204">
        <v>61.89735108</v>
      </c>
      <c r="I2013" s="204">
        <v>63.113529280000002</v>
      </c>
      <c r="J2013" s="204">
        <v>52.257166130000002</v>
      </c>
      <c r="K2013" s="203" t="s">
        <v>529</v>
      </c>
    </row>
    <row r="2014" spans="1:11">
      <c r="A2014" s="203">
        <v>57</v>
      </c>
      <c r="B2014" s="203" t="s">
        <v>394</v>
      </c>
      <c r="C2014" s="203" t="s">
        <v>1658</v>
      </c>
      <c r="D2014" s="204">
        <v>55.687616220000002</v>
      </c>
      <c r="E2014" s="203" t="s">
        <v>528</v>
      </c>
      <c r="F2014" s="203" t="s">
        <v>1754</v>
      </c>
      <c r="G2014" s="203" t="s">
        <v>499</v>
      </c>
      <c r="H2014" s="204">
        <v>54.35479668</v>
      </c>
      <c r="I2014" s="204">
        <v>57.020435759999998</v>
      </c>
      <c r="J2014" s="204">
        <v>45.651105090000001</v>
      </c>
      <c r="K2014" s="203" t="s">
        <v>529</v>
      </c>
    </row>
    <row r="2015" spans="1:11">
      <c r="A2015" s="203">
        <v>57</v>
      </c>
      <c r="B2015" s="203" t="s">
        <v>395</v>
      </c>
      <c r="C2015" s="203" t="s">
        <v>1658</v>
      </c>
      <c r="D2015" s="204">
        <v>56.10322266</v>
      </c>
      <c r="E2015" s="203" t="s">
        <v>528</v>
      </c>
      <c r="F2015" s="203" t="s">
        <v>1754</v>
      </c>
      <c r="G2015" s="203" t="s">
        <v>499</v>
      </c>
      <c r="H2015" s="204">
        <v>55.543247890000004</v>
      </c>
      <c r="I2015" s="204">
        <v>56.663197420000003</v>
      </c>
      <c r="J2015" s="204">
        <v>43.997708439999997</v>
      </c>
      <c r="K2015" s="203" t="s">
        <v>529</v>
      </c>
    </row>
    <row r="2016" spans="1:11">
      <c r="A2016" s="203">
        <v>57</v>
      </c>
      <c r="B2016" s="203" t="s">
        <v>396</v>
      </c>
      <c r="C2016" s="203" t="s">
        <v>1658</v>
      </c>
      <c r="D2016" s="204">
        <v>61.762224330000002</v>
      </c>
      <c r="E2016" s="203" t="s">
        <v>528</v>
      </c>
      <c r="F2016" s="203" t="s">
        <v>1754</v>
      </c>
      <c r="G2016" s="203" t="s">
        <v>499</v>
      </c>
      <c r="H2016" s="204">
        <v>60.60293377</v>
      </c>
      <c r="I2016" s="204">
        <v>62.921514889999997</v>
      </c>
      <c r="J2016" s="204">
        <v>48.859738700000001</v>
      </c>
      <c r="K2016" s="203" t="s">
        <v>529</v>
      </c>
    </row>
    <row r="2017" spans="1:11">
      <c r="A2017" s="203">
        <v>57</v>
      </c>
      <c r="B2017" s="203" t="s">
        <v>397</v>
      </c>
      <c r="C2017" s="203" t="s">
        <v>1658</v>
      </c>
      <c r="D2017" s="204">
        <v>61.547132320000003</v>
      </c>
      <c r="E2017" s="203" t="s">
        <v>528</v>
      </c>
      <c r="F2017" s="203" t="s">
        <v>1754</v>
      </c>
      <c r="G2017" s="203" t="s">
        <v>499</v>
      </c>
      <c r="H2017" s="204">
        <v>60.307161469999997</v>
      </c>
      <c r="I2017" s="204">
        <v>62.787103160000001</v>
      </c>
      <c r="J2017" s="204">
        <v>48.07333904</v>
      </c>
      <c r="K2017" s="203" t="s">
        <v>529</v>
      </c>
    </row>
    <row r="2018" spans="1:11">
      <c r="A2018" s="203">
        <v>57</v>
      </c>
      <c r="B2018" s="203" t="s">
        <v>398</v>
      </c>
      <c r="C2018" s="203" t="s">
        <v>1658</v>
      </c>
      <c r="D2018" s="204">
        <v>67.823196830000001</v>
      </c>
      <c r="E2018" s="203" t="s">
        <v>528</v>
      </c>
      <c r="F2018" s="203" t="s">
        <v>1754</v>
      </c>
      <c r="G2018" s="203" t="s">
        <v>499</v>
      </c>
      <c r="H2018" s="204">
        <v>66.561335900000003</v>
      </c>
      <c r="I2018" s="204">
        <v>69.085057759999998</v>
      </c>
      <c r="J2018" s="204">
        <v>53.989787790000001</v>
      </c>
      <c r="K2018" s="203" t="s">
        <v>529</v>
      </c>
    </row>
    <row r="2019" spans="1:11">
      <c r="A2019" s="203">
        <v>57</v>
      </c>
      <c r="B2019" s="203" t="s">
        <v>399</v>
      </c>
      <c r="C2019" s="203" t="s">
        <v>1658</v>
      </c>
      <c r="D2019" s="204">
        <v>58.681797830000001</v>
      </c>
      <c r="E2019" s="203" t="s">
        <v>528</v>
      </c>
      <c r="F2019" s="203" t="s">
        <v>1754</v>
      </c>
      <c r="G2019" s="203" t="s">
        <v>499</v>
      </c>
      <c r="H2019" s="204">
        <v>57.507885659999999</v>
      </c>
      <c r="I2019" s="204">
        <v>59.855710000000002</v>
      </c>
      <c r="J2019" s="204">
        <v>50.500836030000002</v>
      </c>
      <c r="K2019" s="203" t="s">
        <v>529</v>
      </c>
    </row>
    <row r="2020" spans="1:11">
      <c r="A2020" s="203">
        <v>57</v>
      </c>
      <c r="B2020" s="203" t="s">
        <v>400</v>
      </c>
      <c r="C2020" s="203" t="s">
        <v>1658</v>
      </c>
      <c r="D2020" s="204">
        <v>59.703446</v>
      </c>
      <c r="E2020" s="203" t="s">
        <v>528</v>
      </c>
      <c r="F2020" s="203" t="s">
        <v>1754</v>
      </c>
      <c r="G2020" s="203" t="s">
        <v>499</v>
      </c>
      <c r="H2020" s="204">
        <v>58.532575020000003</v>
      </c>
      <c r="I2020" s="204">
        <v>60.874316989999997</v>
      </c>
      <c r="J2020" s="204">
        <v>48.749681129999999</v>
      </c>
      <c r="K2020" s="203" t="s">
        <v>529</v>
      </c>
    </row>
    <row r="2021" spans="1:11">
      <c r="A2021" s="203">
        <v>57</v>
      </c>
      <c r="B2021" s="203" t="s">
        <v>401</v>
      </c>
      <c r="C2021" s="203" t="s">
        <v>1658</v>
      </c>
      <c r="D2021" s="204">
        <v>61.328265010000003</v>
      </c>
      <c r="E2021" s="203" t="s">
        <v>528</v>
      </c>
      <c r="F2021" s="203" t="s">
        <v>1754</v>
      </c>
      <c r="G2021" s="203" t="s">
        <v>499</v>
      </c>
      <c r="H2021" s="204">
        <v>60.136003189999997</v>
      </c>
      <c r="I2021" s="204">
        <v>62.520526840000002</v>
      </c>
      <c r="J2021" s="204">
        <v>49.69094553</v>
      </c>
      <c r="K2021" s="203" t="s">
        <v>529</v>
      </c>
    </row>
    <row r="2022" spans="1:11">
      <c r="A2022" s="203">
        <v>57</v>
      </c>
      <c r="B2022" s="203" t="s">
        <v>402</v>
      </c>
      <c r="C2022" s="203" t="s">
        <v>1658</v>
      </c>
      <c r="D2022" s="204">
        <v>60.087652720000001</v>
      </c>
      <c r="E2022" s="203" t="s">
        <v>528</v>
      </c>
      <c r="F2022" s="203" t="s">
        <v>1754</v>
      </c>
      <c r="G2022" s="203" t="s">
        <v>499</v>
      </c>
      <c r="H2022" s="204">
        <v>58.39588251</v>
      </c>
      <c r="I2022" s="204">
        <v>61.779422940000003</v>
      </c>
      <c r="J2022" s="204">
        <v>45.249561700000001</v>
      </c>
      <c r="K2022" s="203" t="s">
        <v>529</v>
      </c>
    </row>
    <row r="2023" spans="1:11">
      <c r="A2023" s="203">
        <v>57</v>
      </c>
      <c r="B2023" s="203" t="s">
        <v>403</v>
      </c>
      <c r="C2023" s="203" t="s">
        <v>1658</v>
      </c>
      <c r="D2023" s="204">
        <v>64.268926750000006</v>
      </c>
      <c r="E2023" s="203" t="s">
        <v>528</v>
      </c>
      <c r="F2023" s="203" t="s">
        <v>1754</v>
      </c>
      <c r="G2023" s="203" t="s">
        <v>499</v>
      </c>
      <c r="H2023" s="204">
        <v>63.009449259999997</v>
      </c>
      <c r="I2023" s="204">
        <v>65.52840424</v>
      </c>
      <c r="J2023" s="204">
        <v>52.8484646</v>
      </c>
      <c r="K2023" s="203" t="s">
        <v>529</v>
      </c>
    </row>
    <row r="2024" spans="1:11">
      <c r="A2024" s="203">
        <v>57</v>
      </c>
      <c r="B2024" s="203" t="s">
        <v>404</v>
      </c>
      <c r="C2024" s="203" t="s">
        <v>1658</v>
      </c>
      <c r="D2024" s="204">
        <v>57.431510709999998</v>
      </c>
      <c r="E2024" s="203" t="s">
        <v>528</v>
      </c>
      <c r="F2024" s="203" t="s">
        <v>1754</v>
      </c>
      <c r="G2024" s="203" t="s">
        <v>499</v>
      </c>
      <c r="H2024" s="204">
        <v>56.209297479999996</v>
      </c>
      <c r="I2024" s="204">
        <v>58.653723939999999</v>
      </c>
      <c r="J2024" s="204">
        <v>47.464668119999999</v>
      </c>
      <c r="K2024" s="203" t="s">
        <v>529</v>
      </c>
    </row>
    <row r="2025" spans="1:11">
      <c r="A2025" s="203">
        <v>57</v>
      </c>
      <c r="B2025" s="203" t="s">
        <v>405</v>
      </c>
      <c r="C2025" s="203" t="s">
        <v>1658</v>
      </c>
      <c r="D2025" s="204">
        <v>59.840324099999997</v>
      </c>
      <c r="E2025" s="203" t="s">
        <v>528</v>
      </c>
      <c r="F2025" s="203" t="s">
        <v>1754</v>
      </c>
      <c r="G2025" s="203" t="s">
        <v>499</v>
      </c>
      <c r="H2025" s="204">
        <v>59.617287500000003</v>
      </c>
      <c r="I2025" s="204">
        <v>60.063360699999997</v>
      </c>
      <c r="J2025" s="204">
        <v>48.583456609999999</v>
      </c>
      <c r="K2025" s="203" t="s">
        <v>529</v>
      </c>
    </row>
    <row r="2026" spans="1:11">
      <c r="A2026" s="203">
        <v>57</v>
      </c>
      <c r="B2026" s="203" t="s">
        <v>384</v>
      </c>
      <c r="C2026" s="203" t="s">
        <v>1659</v>
      </c>
      <c r="D2026" s="204">
        <v>57.827179739999998</v>
      </c>
      <c r="E2026" s="203" t="s">
        <v>530</v>
      </c>
      <c r="F2026" s="203" t="s">
        <v>1754</v>
      </c>
      <c r="G2026" s="203" t="s">
        <v>499</v>
      </c>
      <c r="H2026" s="204">
        <v>57.422549760000003</v>
      </c>
      <c r="I2026" s="204">
        <v>58.231809720000001</v>
      </c>
      <c r="J2026" s="204">
        <v>49.574950209999997</v>
      </c>
      <c r="K2026" s="203" t="s">
        <v>529</v>
      </c>
    </row>
    <row r="2027" spans="1:11">
      <c r="A2027" s="203">
        <v>57</v>
      </c>
      <c r="B2027" s="203" t="s">
        <v>385</v>
      </c>
      <c r="C2027" s="203" t="s">
        <v>1659</v>
      </c>
      <c r="D2027" s="204">
        <v>55.130710790000002</v>
      </c>
      <c r="E2027" s="203" t="s">
        <v>528</v>
      </c>
      <c r="F2027" s="203" t="s">
        <v>1754</v>
      </c>
      <c r="G2027" s="203" t="s">
        <v>499</v>
      </c>
      <c r="H2027" s="204">
        <v>54.239516049999999</v>
      </c>
      <c r="I2027" s="204">
        <v>56.021905539999999</v>
      </c>
      <c r="J2027" s="204">
        <v>43.801879489999997</v>
      </c>
      <c r="K2027" s="203" t="s">
        <v>529</v>
      </c>
    </row>
    <row r="2028" spans="1:11">
      <c r="A2028" s="203">
        <v>57</v>
      </c>
      <c r="B2028" s="203" t="s">
        <v>386</v>
      </c>
      <c r="C2028" s="203" t="s">
        <v>1659</v>
      </c>
      <c r="D2028" s="204">
        <v>62.206488759999999</v>
      </c>
      <c r="E2028" s="203" t="s">
        <v>528</v>
      </c>
      <c r="F2028" s="203" t="s">
        <v>1754</v>
      </c>
      <c r="G2028" s="203" t="s">
        <v>499</v>
      </c>
      <c r="H2028" s="204">
        <v>61.30520035</v>
      </c>
      <c r="I2028" s="204">
        <v>63.107777179999999</v>
      </c>
      <c r="J2028" s="204">
        <v>47.679882429999999</v>
      </c>
      <c r="K2028" s="203" t="s">
        <v>529</v>
      </c>
    </row>
    <row r="2029" spans="1:11">
      <c r="A2029" s="203">
        <v>57</v>
      </c>
      <c r="B2029" s="203" t="s">
        <v>387</v>
      </c>
      <c r="C2029" s="203" t="s">
        <v>1659</v>
      </c>
      <c r="D2029" s="204">
        <v>65.021922189999998</v>
      </c>
      <c r="E2029" s="203" t="s">
        <v>528</v>
      </c>
      <c r="F2029" s="203" t="s">
        <v>1754</v>
      </c>
      <c r="G2029" s="203" t="s">
        <v>499</v>
      </c>
      <c r="H2029" s="204">
        <v>64.284954369999994</v>
      </c>
      <c r="I2029" s="204">
        <v>65.758889999999994</v>
      </c>
      <c r="J2029" s="204">
        <v>51.265415609999998</v>
      </c>
      <c r="K2029" s="203" t="s">
        <v>529</v>
      </c>
    </row>
    <row r="2030" spans="1:11">
      <c r="A2030" s="203">
        <v>57</v>
      </c>
      <c r="B2030" s="203" t="s">
        <v>388</v>
      </c>
      <c r="C2030" s="203" t="s">
        <v>1659</v>
      </c>
      <c r="D2030" s="204">
        <v>57.64833067</v>
      </c>
      <c r="E2030" s="203" t="s">
        <v>528</v>
      </c>
      <c r="F2030" s="203" t="s">
        <v>1754</v>
      </c>
      <c r="G2030" s="203" t="s">
        <v>499</v>
      </c>
      <c r="H2030" s="204">
        <v>56.787376340000002</v>
      </c>
      <c r="I2030" s="204">
        <v>58.509284989999998</v>
      </c>
      <c r="J2030" s="204">
        <v>48.481959629999999</v>
      </c>
      <c r="K2030" s="203" t="s">
        <v>529</v>
      </c>
    </row>
    <row r="2031" spans="1:11">
      <c r="A2031" s="203">
        <v>57</v>
      </c>
      <c r="B2031" s="203" t="s">
        <v>389</v>
      </c>
      <c r="C2031" s="203" t="s">
        <v>1659</v>
      </c>
      <c r="D2031" s="204">
        <v>66.384803390000002</v>
      </c>
      <c r="E2031" s="203" t="s">
        <v>528</v>
      </c>
      <c r="F2031" s="203" t="s">
        <v>1754</v>
      </c>
      <c r="G2031" s="203" t="s">
        <v>499</v>
      </c>
      <c r="H2031" s="204">
        <v>65.242316149999994</v>
      </c>
      <c r="I2031" s="204">
        <v>67.527290620000002</v>
      </c>
      <c r="J2031" s="204">
        <v>52.092808609999999</v>
      </c>
      <c r="K2031" s="203" t="s">
        <v>529</v>
      </c>
    </row>
    <row r="2032" spans="1:11">
      <c r="A2032" s="203">
        <v>57</v>
      </c>
      <c r="B2032" s="203" t="s">
        <v>390</v>
      </c>
      <c r="C2032" s="203" t="s">
        <v>1659</v>
      </c>
      <c r="D2032" s="204">
        <v>58.84887878</v>
      </c>
      <c r="E2032" s="203" t="s">
        <v>528</v>
      </c>
      <c r="F2032" s="203" t="s">
        <v>1754</v>
      </c>
      <c r="G2032" s="203" t="s">
        <v>499</v>
      </c>
      <c r="H2032" s="204">
        <v>57.873148759999999</v>
      </c>
      <c r="I2032" s="204">
        <v>59.8246088</v>
      </c>
      <c r="J2032" s="204">
        <v>46.20630748</v>
      </c>
      <c r="K2032" s="203" t="s">
        <v>529</v>
      </c>
    </row>
    <row r="2033" spans="1:11">
      <c r="A2033" s="203">
        <v>57</v>
      </c>
      <c r="B2033" s="203" t="s">
        <v>391</v>
      </c>
      <c r="C2033" s="203" t="s">
        <v>1659</v>
      </c>
      <c r="D2033" s="204">
        <v>51.177586589999997</v>
      </c>
      <c r="E2033" s="203" t="s">
        <v>528</v>
      </c>
      <c r="F2033" s="203" t="s">
        <v>1754</v>
      </c>
      <c r="G2033" s="203" t="s">
        <v>499</v>
      </c>
      <c r="H2033" s="204">
        <v>49.192876830000003</v>
      </c>
      <c r="I2033" s="204">
        <v>53.162296359999999</v>
      </c>
      <c r="J2033" s="204">
        <v>38.935644320000002</v>
      </c>
      <c r="K2033" s="203" t="s">
        <v>529</v>
      </c>
    </row>
    <row r="2034" spans="1:11">
      <c r="A2034" s="203">
        <v>57</v>
      </c>
      <c r="B2034" s="203" t="s">
        <v>392</v>
      </c>
      <c r="C2034" s="203" t="s">
        <v>1659</v>
      </c>
      <c r="D2034" s="204">
        <v>56.092472090000001</v>
      </c>
      <c r="E2034" s="203" t="s">
        <v>528</v>
      </c>
      <c r="F2034" s="203" t="s">
        <v>1754</v>
      </c>
      <c r="G2034" s="203" t="s">
        <v>499</v>
      </c>
      <c r="H2034" s="204">
        <v>54.846337230000003</v>
      </c>
      <c r="I2034" s="204">
        <v>57.338606939999998</v>
      </c>
      <c r="J2034" s="204">
        <v>44.717110009999999</v>
      </c>
      <c r="K2034" s="203" t="s">
        <v>529</v>
      </c>
    </row>
    <row r="2035" spans="1:11">
      <c r="A2035" s="203">
        <v>57</v>
      </c>
      <c r="B2035" s="203" t="s">
        <v>393</v>
      </c>
      <c r="C2035" s="203" t="s">
        <v>1659</v>
      </c>
      <c r="D2035" s="204">
        <v>61.390017239999999</v>
      </c>
      <c r="E2035" s="203" t="s">
        <v>528</v>
      </c>
      <c r="F2035" s="203" t="s">
        <v>1754</v>
      </c>
      <c r="G2035" s="203" t="s">
        <v>499</v>
      </c>
      <c r="H2035" s="204">
        <v>60.940078190000001</v>
      </c>
      <c r="I2035" s="204">
        <v>61.839956299999997</v>
      </c>
      <c r="J2035" s="204">
        <v>51.47748661</v>
      </c>
      <c r="K2035" s="203" t="s">
        <v>529</v>
      </c>
    </row>
    <row r="2036" spans="1:11">
      <c r="A2036" s="203">
        <v>57</v>
      </c>
      <c r="B2036" s="203" t="s">
        <v>394</v>
      </c>
      <c r="C2036" s="203" t="s">
        <v>1659</v>
      </c>
      <c r="D2036" s="204">
        <v>54.52967821</v>
      </c>
      <c r="E2036" s="203" t="s">
        <v>528</v>
      </c>
      <c r="F2036" s="203" t="s">
        <v>1754</v>
      </c>
      <c r="G2036" s="203" t="s">
        <v>499</v>
      </c>
      <c r="H2036" s="204">
        <v>53.526165949999999</v>
      </c>
      <c r="I2036" s="204">
        <v>55.53319046</v>
      </c>
      <c r="J2036" s="204">
        <v>44.230573440000001</v>
      </c>
      <c r="K2036" s="203" t="s">
        <v>529</v>
      </c>
    </row>
    <row r="2037" spans="1:11">
      <c r="A2037" s="203">
        <v>57</v>
      </c>
      <c r="B2037" s="203" t="s">
        <v>395</v>
      </c>
      <c r="C2037" s="203" t="s">
        <v>1659</v>
      </c>
      <c r="D2037" s="204">
        <v>55.61038791</v>
      </c>
      <c r="E2037" s="203" t="s">
        <v>528</v>
      </c>
      <c r="F2037" s="203" t="s">
        <v>1754</v>
      </c>
      <c r="G2037" s="203" t="s">
        <v>499</v>
      </c>
      <c r="H2037" s="204">
        <v>55.192543190000002</v>
      </c>
      <c r="I2037" s="204">
        <v>56.028232639999999</v>
      </c>
      <c r="J2037" s="204">
        <v>43.978589730000003</v>
      </c>
      <c r="K2037" s="203" t="s">
        <v>529</v>
      </c>
    </row>
    <row r="2038" spans="1:11">
      <c r="A2038" s="203">
        <v>57</v>
      </c>
      <c r="B2038" s="203" t="s">
        <v>396</v>
      </c>
      <c r="C2038" s="203" t="s">
        <v>1659</v>
      </c>
      <c r="D2038" s="204">
        <v>61.997610999999999</v>
      </c>
      <c r="E2038" s="203" t="s">
        <v>528</v>
      </c>
      <c r="F2038" s="203" t="s">
        <v>1754</v>
      </c>
      <c r="G2038" s="203" t="s">
        <v>499</v>
      </c>
      <c r="H2038" s="204">
        <v>61.147609459999998</v>
      </c>
      <c r="I2038" s="204">
        <v>62.84761254</v>
      </c>
      <c r="J2038" s="204">
        <v>49.098393909999999</v>
      </c>
      <c r="K2038" s="203" t="s">
        <v>529</v>
      </c>
    </row>
    <row r="2039" spans="1:11">
      <c r="A2039" s="203">
        <v>57</v>
      </c>
      <c r="B2039" s="203" t="s">
        <v>397</v>
      </c>
      <c r="C2039" s="203" t="s">
        <v>1659</v>
      </c>
      <c r="D2039" s="204">
        <v>61.371930210000002</v>
      </c>
      <c r="E2039" s="203" t="s">
        <v>528</v>
      </c>
      <c r="F2039" s="203" t="s">
        <v>1754</v>
      </c>
      <c r="G2039" s="203" t="s">
        <v>499</v>
      </c>
      <c r="H2039" s="204">
        <v>60.465875689999997</v>
      </c>
      <c r="I2039" s="204">
        <v>62.27798473</v>
      </c>
      <c r="J2039" s="204">
        <v>47.895461220000001</v>
      </c>
      <c r="K2039" s="203" t="s">
        <v>529</v>
      </c>
    </row>
    <row r="2040" spans="1:11">
      <c r="A2040" s="203">
        <v>57</v>
      </c>
      <c r="B2040" s="203" t="s">
        <v>398</v>
      </c>
      <c r="C2040" s="203" t="s">
        <v>1659</v>
      </c>
      <c r="D2040" s="204">
        <v>65.949556119999997</v>
      </c>
      <c r="E2040" s="203" t="s">
        <v>528</v>
      </c>
      <c r="F2040" s="203" t="s">
        <v>1754</v>
      </c>
      <c r="G2040" s="203" t="s">
        <v>499</v>
      </c>
      <c r="H2040" s="204">
        <v>65.020408790000005</v>
      </c>
      <c r="I2040" s="204">
        <v>66.878703450000003</v>
      </c>
      <c r="J2040" s="204">
        <v>53.178458990000003</v>
      </c>
      <c r="K2040" s="203" t="s">
        <v>529</v>
      </c>
    </row>
    <row r="2041" spans="1:11">
      <c r="A2041" s="203">
        <v>57</v>
      </c>
      <c r="B2041" s="203" t="s">
        <v>399</v>
      </c>
      <c r="C2041" s="203" t="s">
        <v>1659</v>
      </c>
      <c r="D2041" s="204">
        <v>57.487065479999998</v>
      </c>
      <c r="E2041" s="203" t="s">
        <v>528</v>
      </c>
      <c r="F2041" s="203" t="s">
        <v>1754</v>
      </c>
      <c r="G2041" s="203" t="s">
        <v>499</v>
      </c>
      <c r="H2041" s="204">
        <v>56.618681440000003</v>
      </c>
      <c r="I2041" s="204">
        <v>58.355449530000001</v>
      </c>
      <c r="J2041" s="204">
        <v>50.444806380000003</v>
      </c>
      <c r="K2041" s="203" t="s">
        <v>529</v>
      </c>
    </row>
    <row r="2042" spans="1:11">
      <c r="A2042" s="203">
        <v>57</v>
      </c>
      <c r="B2042" s="203" t="s">
        <v>400</v>
      </c>
      <c r="C2042" s="203" t="s">
        <v>1659</v>
      </c>
      <c r="D2042" s="204">
        <v>58.105046129999998</v>
      </c>
      <c r="E2042" s="203" t="s">
        <v>528</v>
      </c>
      <c r="F2042" s="203" t="s">
        <v>1754</v>
      </c>
      <c r="G2042" s="203" t="s">
        <v>499</v>
      </c>
      <c r="H2042" s="204">
        <v>57.239729500000003</v>
      </c>
      <c r="I2042" s="204">
        <v>58.97036275</v>
      </c>
      <c r="J2042" s="204">
        <v>48.175117129999997</v>
      </c>
      <c r="K2042" s="203" t="s">
        <v>529</v>
      </c>
    </row>
    <row r="2043" spans="1:11">
      <c r="A2043" s="203">
        <v>57</v>
      </c>
      <c r="B2043" s="203" t="s">
        <v>401</v>
      </c>
      <c r="C2043" s="203" t="s">
        <v>1659</v>
      </c>
      <c r="D2043" s="204">
        <v>60.741122369999999</v>
      </c>
      <c r="E2043" s="203" t="s">
        <v>528</v>
      </c>
      <c r="F2043" s="203" t="s">
        <v>1754</v>
      </c>
      <c r="G2043" s="203" t="s">
        <v>499</v>
      </c>
      <c r="H2043" s="204">
        <v>59.863078629999997</v>
      </c>
      <c r="I2043" s="204">
        <v>61.619166100000001</v>
      </c>
      <c r="J2043" s="204">
        <v>48.678928120000002</v>
      </c>
      <c r="K2043" s="203" t="s">
        <v>529</v>
      </c>
    </row>
    <row r="2044" spans="1:11">
      <c r="A2044" s="203">
        <v>57</v>
      </c>
      <c r="B2044" s="203" t="s">
        <v>402</v>
      </c>
      <c r="C2044" s="203" t="s">
        <v>1659</v>
      </c>
      <c r="D2044" s="204">
        <v>60.556957689999997</v>
      </c>
      <c r="E2044" s="203" t="s">
        <v>528</v>
      </c>
      <c r="F2044" s="203" t="s">
        <v>1754</v>
      </c>
      <c r="G2044" s="203" t="s">
        <v>499</v>
      </c>
      <c r="H2044" s="204">
        <v>59.3002368</v>
      </c>
      <c r="I2044" s="204">
        <v>61.813678580000001</v>
      </c>
      <c r="J2044" s="204">
        <v>46.263679529999997</v>
      </c>
      <c r="K2044" s="203" t="s">
        <v>529</v>
      </c>
    </row>
    <row r="2045" spans="1:11">
      <c r="A2045" s="203">
        <v>57</v>
      </c>
      <c r="B2045" s="203" t="s">
        <v>403</v>
      </c>
      <c r="C2045" s="203" t="s">
        <v>1659</v>
      </c>
      <c r="D2045" s="204">
        <v>63.11845769</v>
      </c>
      <c r="E2045" s="203" t="s">
        <v>528</v>
      </c>
      <c r="F2045" s="203" t="s">
        <v>1754</v>
      </c>
      <c r="G2045" s="203" t="s">
        <v>499</v>
      </c>
      <c r="H2045" s="204">
        <v>62.17740208</v>
      </c>
      <c r="I2045" s="204">
        <v>64.059513300000006</v>
      </c>
      <c r="J2045" s="204">
        <v>52.135014210000001</v>
      </c>
      <c r="K2045" s="203" t="s">
        <v>529</v>
      </c>
    </row>
    <row r="2046" spans="1:11">
      <c r="A2046" s="203">
        <v>57</v>
      </c>
      <c r="B2046" s="203" t="s">
        <v>404</v>
      </c>
      <c r="C2046" s="203" t="s">
        <v>1659</v>
      </c>
      <c r="D2046" s="204">
        <v>56.185988819999999</v>
      </c>
      <c r="E2046" s="203" t="s">
        <v>528</v>
      </c>
      <c r="F2046" s="203" t="s">
        <v>1754</v>
      </c>
      <c r="G2046" s="203" t="s">
        <v>499</v>
      </c>
      <c r="H2046" s="204">
        <v>55.274685060000003</v>
      </c>
      <c r="I2046" s="204">
        <v>57.09729257</v>
      </c>
      <c r="J2046" s="204">
        <v>46.799265800000001</v>
      </c>
      <c r="K2046" s="203" t="s">
        <v>529</v>
      </c>
    </row>
    <row r="2047" spans="1:11">
      <c r="A2047" s="203">
        <v>57</v>
      </c>
      <c r="B2047" s="203" t="s">
        <v>405</v>
      </c>
      <c r="C2047" s="203" t="s">
        <v>1659</v>
      </c>
      <c r="D2047" s="204">
        <v>59.01947449</v>
      </c>
      <c r="E2047" s="203" t="s">
        <v>530</v>
      </c>
      <c r="F2047" s="203" t="s">
        <v>1754</v>
      </c>
      <c r="G2047" s="203" t="s">
        <v>499</v>
      </c>
      <c r="H2047" s="204">
        <v>58.85459393</v>
      </c>
      <c r="I2047" s="204">
        <v>59.184355050000001</v>
      </c>
      <c r="J2047" s="204">
        <v>48.156665289999999</v>
      </c>
      <c r="K2047" s="203" t="s">
        <v>529</v>
      </c>
    </row>
    <row r="2048" spans="1:11">
      <c r="A2048" s="203">
        <v>58</v>
      </c>
      <c r="B2048" s="203" t="s">
        <v>384</v>
      </c>
      <c r="C2048" s="203" t="s">
        <v>1663</v>
      </c>
      <c r="D2048" s="204">
        <v>21.5</v>
      </c>
      <c r="E2048" s="203" t="s">
        <v>472</v>
      </c>
      <c r="F2048" s="203" t="s">
        <v>1754</v>
      </c>
      <c r="G2048" s="203" t="s">
        <v>527</v>
      </c>
      <c r="H2048" s="204">
        <v>18</v>
      </c>
      <c r="I2048" s="204">
        <v>25</v>
      </c>
      <c r="J2048" s="204" t="s">
        <v>1497</v>
      </c>
      <c r="K2048" s="203" t="s">
        <v>1497</v>
      </c>
    </row>
    <row r="2049" spans="1:11">
      <c r="A2049" s="203">
        <v>58</v>
      </c>
      <c r="B2049" s="203" t="s">
        <v>385</v>
      </c>
      <c r="C2049" s="203" t="s">
        <v>1663</v>
      </c>
      <c r="D2049" s="204">
        <v>47.3</v>
      </c>
      <c r="E2049" s="203" t="s">
        <v>472</v>
      </c>
      <c r="F2049" s="203" t="s">
        <v>1754</v>
      </c>
      <c r="G2049" s="203" t="s">
        <v>527</v>
      </c>
      <c r="H2049" s="204">
        <v>38.1</v>
      </c>
      <c r="I2049" s="204">
        <v>56.5</v>
      </c>
      <c r="J2049" s="204" t="s">
        <v>1497</v>
      </c>
      <c r="K2049" s="203" t="s">
        <v>1497</v>
      </c>
    </row>
    <row r="2050" spans="1:11">
      <c r="A2050" s="203">
        <v>58</v>
      </c>
      <c r="B2050" s="203" t="s">
        <v>386</v>
      </c>
      <c r="C2050" s="203" t="s">
        <v>1663</v>
      </c>
      <c r="D2050" s="204">
        <v>28.1</v>
      </c>
      <c r="E2050" s="203" t="s">
        <v>472</v>
      </c>
      <c r="F2050" s="203" t="s">
        <v>1754</v>
      </c>
      <c r="G2050" s="203" t="s">
        <v>527</v>
      </c>
      <c r="H2050" s="204">
        <v>20.3</v>
      </c>
      <c r="I2050" s="204">
        <v>35.9</v>
      </c>
      <c r="J2050" s="204" t="s">
        <v>1497</v>
      </c>
      <c r="K2050" s="203" t="s">
        <v>1497</v>
      </c>
    </row>
    <row r="2051" spans="1:11">
      <c r="A2051" s="203">
        <v>58</v>
      </c>
      <c r="B2051" s="203" t="s">
        <v>387</v>
      </c>
      <c r="C2051" s="203" t="s">
        <v>1663</v>
      </c>
      <c r="D2051" s="204">
        <v>51.1</v>
      </c>
      <c r="E2051" s="203" t="s">
        <v>472</v>
      </c>
      <c r="F2051" s="203" t="s">
        <v>1754</v>
      </c>
      <c r="G2051" s="203" t="s">
        <v>527</v>
      </c>
      <c r="H2051" s="204">
        <v>43.8</v>
      </c>
      <c r="I2051" s="204">
        <v>58.4</v>
      </c>
      <c r="J2051" s="204" t="s">
        <v>1497</v>
      </c>
      <c r="K2051" s="203" t="s">
        <v>1497</v>
      </c>
    </row>
    <row r="2052" spans="1:11">
      <c r="A2052" s="203">
        <v>58</v>
      </c>
      <c r="B2052" s="203" t="s">
        <v>388</v>
      </c>
      <c r="C2052" s="203" t="s">
        <v>1663</v>
      </c>
      <c r="D2052" s="204">
        <v>24.6</v>
      </c>
      <c r="E2052" s="203" t="s">
        <v>472</v>
      </c>
      <c r="F2052" s="203" t="s">
        <v>1754</v>
      </c>
      <c r="G2052" s="203" t="s">
        <v>527</v>
      </c>
      <c r="H2052" s="204">
        <v>17.100000000000001</v>
      </c>
      <c r="I2052" s="204">
        <v>32.1</v>
      </c>
      <c r="J2052" s="204" t="s">
        <v>1497</v>
      </c>
      <c r="K2052" s="203" t="s">
        <v>1497</v>
      </c>
    </row>
    <row r="2053" spans="1:11">
      <c r="A2053" s="203">
        <v>58</v>
      </c>
      <c r="B2053" s="203" t="s">
        <v>389</v>
      </c>
      <c r="C2053" s="203" t="s">
        <v>1663</v>
      </c>
      <c r="D2053" s="204">
        <v>62.2</v>
      </c>
      <c r="E2053" s="203" t="s">
        <v>472</v>
      </c>
      <c r="F2053" s="203" t="s">
        <v>1754</v>
      </c>
      <c r="G2053" s="203" t="s">
        <v>527</v>
      </c>
      <c r="H2053" s="204">
        <v>51.7</v>
      </c>
      <c r="I2053" s="204">
        <v>72.7</v>
      </c>
      <c r="J2053" s="204" t="s">
        <v>1497</v>
      </c>
      <c r="K2053" s="203" t="s">
        <v>1497</v>
      </c>
    </row>
    <row r="2054" spans="1:11">
      <c r="A2054" s="203">
        <v>58</v>
      </c>
      <c r="B2054" s="203" t="s">
        <v>390</v>
      </c>
      <c r="C2054" s="203" t="s">
        <v>1663</v>
      </c>
      <c r="D2054" s="204">
        <v>38.5</v>
      </c>
      <c r="E2054" s="203" t="s">
        <v>472</v>
      </c>
      <c r="F2054" s="203" t="s">
        <v>1754</v>
      </c>
      <c r="G2054" s="203" t="s">
        <v>527</v>
      </c>
      <c r="H2054" s="204">
        <v>28</v>
      </c>
      <c r="I2054" s="204">
        <v>49</v>
      </c>
      <c r="J2054" s="204" t="s">
        <v>1497</v>
      </c>
      <c r="K2054" s="203" t="s">
        <v>1497</v>
      </c>
    </row>
    <row r="2055" spans="1:11">
      <c r="A2055" s="203">
        <v>58</v>
      </c>
      <c r="B2055" s="203" t="s">
        <v>391</v>
      </c>
      <c r="C2055" s="203" t="s">
        <v>1663</v>
      </c>
      <c r="D2055" s="204">
        <v>25</v>
      </c>
      <c r="E2055" s="203" t="s">
        <v>472</v>
      </c>
      <c r="F2055" s="203" t="s">
        <v>1754</v>
      </c>
      <c r="G2055" s="203" t="s">
        <v>527</v>
      </c>
      <c r="H2055" s="204">
        <v>8</v>
      </c>
      <c r="I2055" s="204">
        <v>42</v>
      </c>
      <c r="J2055" s="204" t="s">
        <v>1497</v>
      </c>
      <c r="K2055" s="203" t="s">
        <v>1497</v>
      </c>
    </row>
    <row r="2056" spans="1:11">
      <c r="A2056" s="203">
        <v>58</v>
      </c>
      <c r="B2056" s="203" t="s">
        <v>392</v>
      </c>
      <c r="C2056" s="203" t="s">
        <v>1663</v>
      </c>
      <c r="D2056" s="204">
        <v>27.4</v>
      </c>
      <c r="E2056" s="203" t="s">
        <v>472</v>
      </c>
      <c r="F2056" s="203" t="s">
        <v>1754</v>
      </c>
      <c r="G2056" s="203" t="s">
        <v>527</v>
      </c>
      <c r="H2056" s="204">
        <v>16.3</v>
      </c>
      <c r="I2056" s="204">
        <v>38.5</v>
      </c>
      <c r="J2056" s="204" t="s">
        <v>1497</v>
      </c>
      <c r="K2056" s="203" t="s">
        <v>1497</v>
      </c>
    </row>
    <row r="2057" spans="1:11">
      <c r="A2057" s="203">
        <v>58</v>
      </c>
      <c r="B2057" s="203" t="s">
        <v>393</v>
      </c>
      <c r="C2057" s="203" t="s">
        <v>1663</v>
      </c>
      <c r="D2057" s="204">
        <v>27.1</v>
      </c>
      <c r="E2057" s="203" t="s">
        <v>472</v>
      </c>
      <c r="F2057" s="203" t="s">
        <v>1754</v>
      </c>
      <c r="G2057" s="203" t="s">
        <v>527</v>
      </c>
      <c r="H2057" s="204">
        <v>22.6</v>
      </c>
      <c r="I2057" s="204">
        <v>31.6</v>
      </c>
      <c r="J2057" s="204" t="s">
        <v>1497</v>
      </c>
      <c r="K2057" s="203" t="s">
        <v>1497</v>
      </c>
    </row>
    <row r="2058" spans="1:11">
      <c r="A2058" s="203">
        <v>58</v>
      </c>
      <c r="B2058" s="203" t="s">
        <v>394</v>
      </c>
      <c r="C2058" s="203" t="s">
        <v>1663</v>
      </c>
      <c r="D2058" s="204">
        <v>29.6</v>
      </c>
      <c r="E2058" s="203" t="s">
        <v>472</v>
      </c>
      <c r="F2058" s="203" t="s">
        <v>1754</v>
      </c>
      <c r="G2058" s="203" t="s">
        <v>527</v>
      </c>
      <c r="H2058" s="204">
        <v>20.2</v>
      </c>
      <c r="I2058" s="204">
        <v>39</v>
      </c>
      <c r="J2058" s="204" t="s">
        <v>1497</v>
      </c>
      <c r="K2058" s="203" t="s">
        <v>1497</v>
      </c>
    </row>
    <row r="2059" spans="1:11">
      <c r="A2059" s="203">
        <v>58</v>
      </c>
      <c r="B2059" s="203" t="s">
        <v>395</v>
      </c>
      <c r="C2059" s="203" t="s">
        <v>1663</v>
      </c>
      <c r="D2059" s="204">
        <v>24.1</v>
      </c>
      <c r="E2059" s="203" t="s">
        <v>472</v>
      </c>
      <c r="F2059" s="203" t="s">
        <v>1754</v>
      </c>
      <c r="G2059" s="203" t="s">
        <v>527</v>
      </c>
      <c r="H2059" s="204">
        <v>20.7</v>
      </c>
      <c r="I2059" s="204">
        <v>27.5</v>
      </c>
      <c r="J2059" s="204" t="s">
        <v>1497</v>
      </c>
      <c r="K2059" s="203" t="s">
        <v>1497</v>
      </c>
    </row>
    <row r="2060" spans="1:11">
      <c r="A2060" s="203">
        <v>58</v>
      </c>
      <c r="B2060" s="203" t="s">
        <v>396</v>
      </c>
      <c r="C2060" s="203" t="s">
        <v>1663</v>
      </c>
      <c r="D2060" s="204">
        <v>26.6</v>
      </c>
      <c r="E2060" s="203" t="s">
        <v>472</v>
      </c>
      <c r="F2060" s="203" t="s">
        <v>1754</v>
      </c>
      <c r="G2060" s="203" t="s">
        <v>527</v>
      </c>
      <c r="H2060" s="204">
        <v>17.5</v>
      </c>
      <c r="I2060" s="204">
        <v>35.700000000000003</v>
      </c>
      <c r="J2060" s="204" t="s">
        <v>1497</v>
      </c>
      <c r="K2060" s="203" t="s">
        <v>1497</v>
      </c>
    </row>
    <row r="2061" spans="1:11">
      <c r="A2061" s="203">
        <v>58</v>
      </c>
      <c r="B2061" s="203" t="s">
        <v>397</v>
      </c>
      <c r="C2061" s="203" t="s">
        <v>1663</v>
      </c>
      <c r="D2061" s="204">
        <v>33.299999999999997</v>
      </c>
      <c r="E2061" s="203" t="s">
        <v>472</v>
      </c>
      <c r="F2061" s="203" t="s">
        <v>1754</v>
      </c>
      <c r="G2061" s="203" t="s">
        <v>527</v>
      </c>
      <c r="H2061" s="204">
        <v>24</v>
      </c>
      <c r="I2061" s="204">
        <v>42.6</v>
      </c>
      <c r="J2061" s="204" t="s">
        <v>1497</v>
      </c>
      <c r="K2061" s="203" t="s">
        <v>1497</v>
      </c>
    </row>
    <row r="2062" spans="1:11">
      <c r="A2062" s="203">
        <v>58</v>
      </c>
      <c r="B2062" s="203" t="s">
        <v>398</v>
      </c>
      <c r="C2062" s="203" t="s">
        <v>1663</v>
      </c>
      <c r="D2062" s="204">
        <v>47.6</v>
      </c>
      <c r="E2062" s="203" t="s">
        <v>472</v>
      </c>
      <c r="F2062" s="203" t="s">
        <v>1754</v>
      </c>
      <c r="G2062" s="203" t="s">
        <v>527</v>
      </c>
      <c r="H2062" s="204">
        <v>36.9</v>
      </c>
      <c r="I2062" s="204">
        <v>58.3</v>
      </c>
      <c r="J2062" s="204" t="s">
        <v>1497</v>
      </c>
      <c r="K2062" s="203" t="s">
        <v>1497</v>
      </c>
    </row>
    <row r="2063" spans="1:11">
      <c r="A2063" s="203">
        <v>58</v>
      </c>
      <c r="B2063" s="203" t="s">
        <v>399</v>
      </c>
      <c r="C2063" s="203" t="s">
        <v>1663</v>
      </c>
      <c r="D2063" s="204">
        <v>29.3</v>
      </c>
      <c r="E2063" s="203" t="s">
        <v>472</v>
      </c>
      <c r="F2063" s="203" t="s">
        <v>1754</v>
      </c>
      <c r="G2063" s="203" t="s">
        <v>527</v>
      </c>
      <c r="H2063" s="204">
        <v>17.600000000000001</v>
      </c>
      <c r="I2063" s="204">
        <v>41</v>
      </c>
      <c r="J2063" s="204" t="s">
        <v>1497</v>
      </c>
      <c r="K2063" s="203" t="s">
        <v>1497</v>
      </c>
    </row>
    <row r="2064" spans="1:11">
      <c r="A2064" s="203">
        <v>58</v>
      </c>
      <c r="B2064" s="203" t="s">
        <v>400</v>
      </c>
      <c r="C2064" s="203" t="s">
        <v>1663</v>
      </c>
      <c r="D2064" s="204">
        <v>34</v>
      </c>
      <c r="E2064" s="203" t="s">
        <v>472</v>
      </c>
      <c r="F2064" s="203" t="s">
        <v>1754</v>
      </c>
      <c r="G2064" s="203" t="s">
        <v>527</v>
      </c>
      <c r="H2064" s="204">
        <v>26.1</v>
      </c>
      <c r="I2064" s="204">
        <v>41.9</v>
      </c>
      <c r="J2064" s="204" t="s">
        <v>1497</v>
      </c>
      <c r="K2064" s="203" t="s">
        <v>1497</v>
      </c>
    </row>
    <row r="2065" spans="1:11">
      <c r="A2065" s="203">
        <v>58</v>
      </c>
      <c r="B2065" s="203" t="s">
        <v>401</v>
      </c>
      <c r="C2065" s="203" t="s">
        <v>1663</v>
      </c>
      <c r="D2065" s="204">
        <v>30</v>
      </c>
      <c r="E2065" s="203" t="s">
        <v>472</v>
      </c>
      <c r="F2065" s="203" t="s">
        <v>1754</v>
      </c>
      <c r="G2065" s="203" t="s">
        <v>527</v>
      </c>
      <c r="H2065" s="204">
        <v>20.8</v>
      </c>
      <c r="I2065" s="204">
        <v>39.200000000000003</v>
      </c>
      <c r="J2065" s="204" t="s">
        <v>1497</v>
      </c>
      <c r="K2065" s="203" t="s">
        <v>1497</v>
      </c>
    </row>
    <row r="2066" spans="1:11">
      <c r="A2066" s="203">
        <v>58</v>
      </c>
      <c r="B2066" s="203" t="s">
        <v>402</v>
      </c>
      <c r="C2066" s="203" t="s">
        <v>1663</v>
      </c>
      <c r="D2066" s="204">
        <v>29.6</v>
      </c>
      <c r="E2066" s="203" t="s">
        <v>472</v>
      </c>
      <c r="F2066" s="203" t="s">
        <v>1754</v>
      </c>
      <c r="G2066" s="203" t="s">
        <v>527</v>
      </c>
      <c r="H2066" s="204">
        <v>17.399999999999999</v>
      </c>
      <c r="I2066" s="204">
        <v>41.8</v>
      </c>
      <c r="J2066" s="204" t="s">
        <v>1497</v>
      </c>
      <c r="K2066" s="203" t="s">
        <v>1497</v>
      </c>
    </row>
    <row r="2067" spans="1:11">
      <c r="A2067" s="203">
        <v>58</v>
      </c>
      <c r="B2067" s="203" t="s">
        <v>403</v>
      </c>
      <c r="C2067" s="203" t="s">
        <v>1663</v>
      </c>
      <c r="D2067" s="204">
        <v>21.3</v>
      </c>
      <c r="E2067" s="203" t="s">
        <v>472</v>
      </c>
      <c r="F2067" s="203" t="s">
        <v>1754</v>
      </c>
      <c r="G2067" s="203" t="s">
        <v>527</v>
      </c>
      <c r="H2067" s="204">
        <v>13</v>
      </c>
      <c r="I2067" s="204">
        <v>29.6</v>
      </c>
      <c r="J2067" s="204" t="s">
        <v>1497</v>
      </c>
      <c r="K2067" s="203" t="s">
        <v>1497</v>
      </c>
    </row>
    <row r="2068" spans="1:11">
      <c r="A2068" s="203">
        <v>58</v>
      </c>
      <c r="B2068" s="203" t="s">
        <v>404</v>
      </c>
      <c r="C2068" s="203" t="s">
        <v>1663</v>
      </c>
      <c r="D2068" s="204">
        <v>25.2</v>
      </c>
      <c r="E2068" s="203" t="s">
        <v>472</v>
      </c>
      <c r="F2068" s="203" t="s">
        <v>1754</v>
      </c>
      <c r="G2068" s="203" t="s">
        <v>527</v>
      </c>
      <c r="H2068" s="204">
        <v>16.7</v>
      </c>
      <c r="I2068" s="204">
        <v>33.799999999999997</v>
      </c>
      <c r="J2068" s="204" t="s">
        <v>1497</v>
      </c>
      <c r="K2068" s="203" t="s">
        <v>1497</v>
      </c>
    </row>
    <row r="2069" spans="1:11">
      <c r="A2069" s="203">
        <v>58</v>
      </c>
      <c r="B2069" s="203" t="s">
        <v>405</v>
      </c>
      <c r="C2069" s="203" t="s">
        <v>1663</v>
      </c>
      <c r="D2069" s="204">
        <v>30.8</v>
      </c>
      <c r="E2069" s="203" t="s">
        <v>472</v>
      </c>
      <c r="F2069" s="203" t="s">
        <v>1754</v>
      </c>
      <c r="G2069" s="203" t="s">
        <v>527</v>
      </c>
      <c r="H2069" s="204">
        <v>29.2</v>
      </c>
      <c r="I2069" s="204">
        <v>32.4</v>
      </c>
      <c r="J2069" s="204" t="s">
        <v>1497</v>
      </c>
      <c r="K2069" s="203" t="s">
        <v>1497</v>
      </c>
    </row>
    <row r="2070" spans="1:11">
      <c r="A2070" s="203">
        <v>58</v>
      </c>
      <c r="B2070" s="203" t="s">
        <v>384</v>
      </c>
      <c r="C2070" s="203" t="s">
        <v>1664</v>
      </c>
      <c r="D2070" s="204">
        <v>34.200000000000003</v>
      </c>
      <c r="E2070" s="203" t="s">
        <v>472</v>
      </c>
      <c r="F2070" s="203" t="s">
        <v>1754</v>
      </c>
      <c r="G2070" s="203" t="s">
        <v>527</v>
      </c>
      <c r="H2070" s="204">
        <v>30.6</v>
      </c>
      <c r="I2070" s="204">
        <v>37.799999999999997</v>
      </c>
      <c r="J2070" s="204" t="s">
        <v>1497</v>
      </c>
      <c r="K2070" s="203" t="s">
        <v>1497</v>
      </c>
    </row>
    <row r="2071" spans="1:11">
      <c r="A2071" s="203">
        <v>58</v>
      </c>
      <c r="B2071" s="203" t="s">
        <v>385</v>
      </c>
      <c r="C2071" s="203" t="s">
        <v>1664</v>
      </c>
      <c r="D2071" s="204">
        <v>53.1</v>
      </c>
      <c r="E2071" s="203" t="s">
        <v>472</v>
      </c>
      <c r="F2071" s="203" t="s">
        <v>1754</v>
      </c>
      <c r="G2071" s="203" t="s">
        <v>527</v>
      </c>
      <c r="H2071" s="204">
        <v>45</v>
      </c>
      <c r="I2071" s="204">
        <v>61.2</v>
      </c>
      <c r="J2071" s="204" t="s">
        <v>1497</v>
      </c>
      <c r="K2071" s="203" t="s">
        <v>1497</v>
      </c>
    </row>
    <row r="2072" spans="1:11">
      <c r="A2072" s="203">
        <v>58</v>
      </c>
      <c r="B2072" s="203" t="s">
        <v>386</v>
      </c>
      <c r="C2072" s="203" t="s">
        <v>1664</v>
      </c>
      <c r="D2072" s="204">
        <v>36.6</v>
      </c>
      <c r="E2072" s="203" t="s">
        <v>472</v>
      </c>
      <c r="F2072" s="203" t="s">
        <v>1754</v>
      </c>
      <c r="G2072" s="203" t="s">
        <v>527</v>
      </c>
      <c r="H2072" s="204">
        <v>28</v>
      </c>
      <c r="I2072" s="204">
        <v>45.2</v>
      </c>
      <c r="J2072" s="204" t="s">
        <v>1497</v>
      </c>
      <c r="K2072" s="203" t="s">
        <v>1497</v>
      </c>
    </row>
    <row r="2073" spans="1:11">
      <c r="A2073" s="203">
        <v>58</v>
      </c>
      <c r="B2073" s="203" t="s">
        <v>387</v>
      </c>
      <c r="C2073" s="203" t="s">
        <v>1664</v>
      </c>
      <c r="D2073" s="204">
        <v>50.5</v>
      </c>
      <c r="E2073" s="203" t="s">
        <v>472</v>
      </c>
      <c r="F2073" s="203" t="s">
        <v>1754</v>
      </c>
      <c r="G2073" s="203" t="s">
        <v>527</v>
      </c>
      <c r="H2073" s="204">
        <v>43.4</v>
      </c>
      <c r="I2073" s="204">
        <v>57.6</v>
      </c>
      <c r="J2073" s="204" t="s">
        <v>1497</v>
      </c>
      <c r="K2073" s="203" t="s">
        <v>1497</v>
      </c>
    </row>
    <row r="2074" spans="1:11">
      <c r="A2074" s="203">
        <v>58</v>
      </c>
      <c r="B2074" s="203" t="s">
        <v>388</v>
      </c>
      <c r="C2074" s="203" t="s">
        <v>1664</v>
      </c>
      <c r="D2074" s="204">
        <v>26.6</v>
      </c>
      <c r="E2074" s="203" t="s">
        <v>472</v>
      </c>
      <c r="F2074" s="203" t="s">
        <v>1754</v>
      </c>
      <c r="G2074" s="203" t="s">
        <v>527</v>
      </c>
      <c r="H2074" s="204">
        <v>18.7</v>
      </c>
      <c r="I2074" s="204">
        <v>34.5</v>
      </c>
      <c r="J2074" s="204" t="s">
        <v>1497</v>
      </c>
      <c r="K2074" s="203" t="s">
        <v>1497</v>
      </c>
    </row>
    <row r="2075" spans="1:11">
      <c r="A2075" s="203">
        <v>58</v>
      </c>
      <c r="B2075" s="203" t="s">
        <v>389</v>
      </c>
      <c r="C2075" s="203" t="s">
        <v>1664</v>
      </c>
      <c r="D2075" s="204">
        <v>62.5</v>
      </c>
      <c r="E2075" s="203" t="s">
        <v>472</v>
      </c>
      <c r="F2075" s="203" t="s">
        <v>1754</v>
      </c>
      <c r="G2075" s="203" t="s">
        <v>527</v>
      </c>
      <c r="H2075" s="204">
        <v>52.4</v>
      </c>
      <c r="I2075" s="204">
        <v>72.599999999999994</v>
      </c>
      <c r="J2075" s="204" t="s">
        <v>1497</v>
      </c>
      <c r="K2075" s="203" t="s">
        <v>1497</v>
      </c>
    </row>
    <row r="2076" spans="1:11">
      <c r="A2076" s="203">
        <v>58</v>
      </c>
      <c r="B2076" s="203" t="s">
        <v>390</v>
      </c>
      <c r="C2076" s="203" t="s">
        <v>1664</v>
      </c>
      <c r="D2076" s="204">
        <v>24.4</v>
      </c>
      <c r="E2076" s="203" t="s">
        <v>472</v>
      </c>
      <c r="F2076" s="203" t="s">
        <v>1754</v>
      </c>
      <c r="G2076" s="203" t="s">
        <v>527</v>
      </c>
      <c r="H2076" s="204">
        <v>15.5</v>
      </c>
      <c r="I2076" s="204">
        <v>33.299999999999997</v>
      </c>
      <c r="J2076" s="204" t="s">
        <v>1497</v>
      </c>
      <c r="K2076" s="203" t="s">
        <v>1497</v>
      </c>
    </row>
    <row r="2077" spans="1:11">
      <c r="A2077" s="203">
        <v>58</v>
      </c>
      <c r="B2077" s="203" t="s">
        <v>391</v>
      </c>
      <c r="C2077" s="203" t="s">
        <v>1664</v>
      </c>
      <c r="D2077" s="204">
        <v>44</v>
      </c>
      <c r="E2077" s="203" t="s">
        <v>472</v>
      </c>
      <c r="F2077" s="203" t="s">
        <v>1754</v>
      </c>
      <c r="G2077" s="203" t="s">
        <v>527</v>
      </c>
      <c r="H2077" s="204">
        <v>24.5</v>
      </c>
      <c r="I2077" s="204">
        <v>63.5</v>
      </c>
      <c r="J2077" s="204" t="s">
        <v>1497</v>
      </c>
      <c r="K2077" s="203" t="s">
        <v>1497</v>
      </c>
    </row>
    <row r="2078" spans="1:11">
      <c r="A2078" s="203">
        <v>58</v>
      </c>
      <c r="B2078" s="203" t="s">
        <v>392</v>
      </c>
      <c r="C2078" s="203" t="s">
        <v>1664</v>
      </c>
      <c r="D2078" s="204">
        <v>20</v>
      </c>
      <c r="E2078" s="203" t="s">
        <v>472</v>
      </c>
      <c r="F2078" s="203" t="s">
        <v>1754</v>
      </c>
      <c r="G2078" s="203" t="s">
        <v>527</v>
      </c>
      <c r="H2078" s="204">
        <v>10.3</v>
      </c>
      <c r="I2078" s="204">
        <v>29.7</v>
      </c>
      <c r="J2078" s="204" t="s">
        <v>1497</v>
      </c>
      <c r="K2078" s="203" t="s">
        <v>1497</v>
      </c>
    </row>
    <row r="2079" spans="1:11">
      <c r="A2079" s="203">
        <v>58</v>
      </c>
      <c r="B2079" s="203" t="s">
        <v>393</v>
      </c>
      <c r="C2079" s="203" t="s">
        <v>1664</v>
      </c>
      <c r="D2079" s="204">
        <v>36.799999999999997</v>
      </c>
      <c r="E2079" s="203" t="s">
        <v>472</v>
      </c>
      <c r="F2079" s="203" t="s">
        <v>1754</v>
      </c>
      <c r="G2079" s="203" t="s">
        <v>527</v>
      </c>
      <c r="H2079" s="204">
        <v>32.1</v>
      </c>
      <c r="I2079" s="204">
        <v>41.5</v>
      </c>
      <c r="J2079" s="204" t="s">
        <v>1497</v>
      </c>
      <c r="K2079" s="203" t="s">
        <v>1497</v>
      </c>
    </row>
    <row r="2080" spans="1:11">
      <c r="A2080" s="203">
        <v>58</v>
      </c>
      <c r="B2080" s="203" t="s">
        <v>394</v>
      </c>
      <c r="C2080" s="203" t="s">
        <v>1664</v>
      </c>
      <c r="D2080" s="204">
        <v>20.5</v>
      </c>
      <c r="E2080" s="203" t="s">
        <v>472</v>
      </c>
      <c r="F2080" s="203" t="s">
        <v>1754</v>
      </c>
      <c r="G2080" s="203" t="s">
        <v>527</v>
      </c>
      <c r="H2080" s="204">
        <v>13</v>
      </c>
      <c r="I2080" s="204">
        <v>28</v>
      </c>
      <c r="J2080" s="204" t="s">
        <v>1497</v>
      </c>
      <c r="K2080" s="203" t="s">
        <v>1497</v>
      </c>
    </row>
    <row r="2081" spans="1:11">
      <c r="A2081" s="203">
        <v>58</v>
      </c>
      <c r="B2081" s="203" t="s">
        <v>395</v>
      </c>
      <c r="C2081" s="203" t="s">
        <v>1664</v>
      </c>
      <c r="D2081" s="204">
        <v>26.1</v>
      </c>
      <c r="E2081" s="203" t="s">
        <v>472</v>
      </c>
      <c r="F2081" s="203" t="s">
        <v>1754</v>
      </c>
      <c r="G2081" s="203" t="s">
        <v>527</v>
      </c>
      <c r="H2081" s="204">
        <v>22.9</v>
      </c>
      <c r="I2081" s="204">
        <v>29.3</v>
      </c>
      <c r="J2081" s="204" t="s">
        <v>1497</v>
      </c>
      <c r="K2081" s="203" t="s">
        <v>1497</v>
      </c>
    </row>
    <row r="2082" spans="1:11">
      <c r="A2082" s="203">
        <v>58</v>
      </c>
      <c r="B2082" s="203" t="s">
        <v>396</v>
      </c>
      <c r="C2082" s="203" t="s">
        <v>1664</v>
      </c>
      <c r="D2082" s="204">
        <v>21.3</v>
      </c>
      <c r="E2082" s="203" t="s">
        <v>472</v>
      </c>
      <c r="F2082" s="203" t="s">
        <v>1754</v>
      </c>
      <c r="G2082" s="203" t="s">
        <v>527</v>
      </c>
      <c r="H2082" s="204">
        <v>13.6</v>
      </c>
      <c r="I2082" s="204">
        <v>29</v>
      </c>
      <c r="J2082" s="204" t="s">
        <v>1497</v>
      </c>
      <c r="K2082" s="203" t="s">
        <v>1497</v>
      </c>
    </row>
    <row r="2083" spans="1:11">
      <c r="A2083" s="203">
        <v>58</v>
      </c>
      <c r="B2083" s="203" t="s">
        <v>397</v>
      </c>
      <c r="C2083" s="203" t="s">
        <v>1664</v>
      </c>
      <c r="D2083" s="204">
        <v>36.4</v>
      </c>
      <c r="E2083" s="203" t="s">
        <v>472</v>
      </c>
      <c r="F2083" s="203" t="s">
        <v>1754</v>
      </c>
      <c r="G2083" s="203" t="s">
        <v>527</v>
      </c>
      <c r="H2083" s="204">
        <v>27.7</v>
      </c>
      <c r="I2083" s="204">
        <v>45.1</v>
      </c>
      <c r="J2083" s="204" t="s">
        <v>1497</v>
      </c>
      <c r="K2083" s="203" t="s">
        <v>1497</v>
      </c>
    </row>
    <row r="2084" spans="1:11">
      <c r="A2084" s="203">
        <v>58</v>
      </c>
      <c r="B2084" s="203" t="s">
        <v>398</v>
      </c>
      <c r="C2084" s="203" t="s">
        <v>1664</v>
      </c>
      <c r="D2084" s="204">
        <v>40</v>
      </c>
      <c r="E2084" s="203" t="s">
        <v>472</v>
      </c>
      <c r="F2084" s="203" t="s">
        <v>1754</v>
      </c>
      <c r="G2084" s="203" t="s">
        <v>527</v>
      </c>
      <c r="H2084" s="204">
        <v>30.4</v>
      </c>
      <c r="I2084" s="204">
        <v>49.6</v>
      </c>
      <c r="J2084" s="204" t="s">
        <v>1497</v>
      </c>
      <c r="K2084" s="203" t="s">
        <v>1497</v>
      </c>
    </row>
    <row r="2085" spans="1:11">
      <c r="A2085" s="203">
        <v>58</v>
      </c>
      <c r="B2085" s="203" t="s">
        <v>399</v>
      </c>
      <c r="C2085" s="203" t="s">
        <v>1664</v>
      </c>
      <c r="D2085" s="204">
        <v>27.7</v>
      </c>
      <c r="E2085" s="203" t="s">
        <v>472</v>
      </c>
      <c r="F2085" s="203" t="s">
        <v>1754</v>
      </c>
      <c r="G2085" s="203" t="s">
        <v>527</v>
      </c>
      <c r="H2085" s="204">
        <v>18.100000000000001</v>
      </c>
      <c r="I2085" s="204">
        <v>37.299999999999997</v>
      </c>
      <c r="J2085" s="204" t="s">
        <v>1497</v>
      </c>
      <c r="K2085" s="203" t="s">
        <v>1497</v>
      </c>
    </row>
    <row r="2086" spans="1:11">
      <c r="A2086" s="203">
        <v>58</v>
      </c>
      <c r="B2086" s="203" t="s">
        <v>400</v>
      </c>
      <c r="C2086" s="203" t="s">
        <v>1664</v>
      </c>
      <c r="D2086" s="204">
        <v>31.5</v>
      </c>
      <c r="E2086" s="203" t="s">
        <v>472</v>
      </c>
      <c r="F2086" s="203" t="s">
        <v>1754</v>
      </c>
      <c r="G2086" s="203" t="s">
        <v>527</v>
      </c>
      <c r="H2086" s="204">
        <v>24.4</v>
      </c>
      <c r="I2086" s="204">
        <v>38.700000000000003</v>
      </c>
      <c r="J2086" s="204" t="s">
        <v>1497</v>
      </c>
      <c r="K2086" s="203" t="s">
        <v>1497</v>
      </c>
    </row>
    <row r="2087" spans="1:11">
      <c r="A2087" s="203">
        <v>58</v>
      </c>
      <c r="B2087" s="203" t="s">
        <v>401</v>
      </c>
      <c r="C2087" s="203" t="s">
        <v>1664</v>
      </c>
      <c r="D2087" s="204">
        <v>34.200000000000003</v>
      </c>
      <c r="E2087" s="203" t="s">
        <v>472</v>
      </c>
      <c r="F2087" s="203" t="s">
        <v>1754</v>
      </c>
      <c r="G2087" s="203" t="s">
        <v>527</v>
      </c>
      <c r="H2087" s="204">
        <v>25.3</v>
      </c>
      <c r="I2087" s="204">
        <v>43.2</v>
      </c>
      <c r="J2087" s="204" t="s">
        <v>1497</v>
      </c>
      <c r="K2087" s="203" t="s">
        <v>1497</v>
      </c>
    </row>
    <row r="2088" spans="1:11">
      <c r="A2088" s="203">
        <v>58</v>
      </c>
      <c r="B2088" s="203" t="s">
        <v>402</v>
      </c>
      <c r="C2088" s="203" t="s">
        <v>1664</v>
      </c>
      <c r="D2088" s="204">
        <v>33.299999999999997</v>
      </c>
      <c r="E2088" s="203" t="s">
        <v>472</v>
      </c>
      <c r="F2088" s="203" t="s">
        <v>1754</v>
      </c>
      <c r="G2088" s="203" t="s">
        <v>527</v>
      </c>
      <c r="H2088" s="204">
        <v>21.7</v>
      </c>
      <c r="I2088" s="204">
        <v>44.9</v>
      </c>
      <c r="J2088" s="204" t="s">
        <v>1497</v>
      </c>
      <c r="K2088" s="203" t="s">
        <v>1497</v>
      </c>
    </row>
    <row r="2089" spans="1:11">
      <c r="A2089" s="203">
        <v>58</v>
      </c>
      <c r="B2089" s="203" t="s">
        <v>403</v>
      </c>
      <c r="C2089" s="203" t="s">
        <v>1664</v>
      </c>
      <c r="D2089" s="204">
        <v>19.2</v>
      </c>
      <c r="E2089" s="203" t="s">
        <v>472</v>
      </c>
      <c r="F2089" s="203" t="s">
        <v>1754</v>
      </c>
      <c r="G2089" s="203" t="s">
        <v>527</v>
      </c>
      <c r="H2089" s="204">
        <v>11.8</v>
      </c>
      <c r="I2089" s="204">
        <v>26.6</v>
      </c>
      <c r="J2089" s="204" t="s">
        <v>1497</v>
      </c>
      <c r="K2089" s="203" t="s">
        <v>1497</v>
      </c>
    </row>
    <row r="2090" spans="1:11">
      <c r="A2090" s="203">
        <v>58</v>
      </c>
      <c r="B2090" s="203" t="s">
        <v>404</v>
      </c>
      <c r="C2090" s="203" t="s">
        <v>1664</v>
      </c>
      <c r="D2090" s="204">
        <v>22.3</v>
      </c>
      <c r="E2090" s="203" t="s">
        <v>472</v>
      </c>
      <c r="F2090" s="203" t="s">
        <v>1754</v>
      </c>
      <c r="G2090" s="203" t="s">
        <v>527</v>
      </c>
      <c r="H2090" s="204">
        <v>14</v>
      </c>
      <c r="I2090" s="204">
        <v>30.6</v>
      </c>
      <c r="J2090" s="204" t="s">
        <v>1497</v>
      </c>
      <c r="K2090" s="203" t="s">
        <v>1497</v>
      </c>
    </row>
    <row r="2091" spans="1:11">
      <c r="A2091" s="203">
        <v>58</v>
      </c>
      <c r="B2091" s="203" t="s">
        <v>405</v>
      </c>
      <c r="C2091" s="203" t="s">
        <v>1664</v>
      </c>
      <c r="D2091" s="204">
        <v>33</v>
      </c>
      <c r="E2091" s="203" t="s">
        <v>472</v>
      </c>
      <c r="F2091" s="203" t="s">
        <v>1754</v>
      </c>
      <c r="G2091" s="203" t="s">
        <v>527</v>
      </c>
      <c r="H2091" s="204">
        <v>31.5</v>
      </c>
      <c r="I2091" s="204">
        <v>34.5</v>
      </c>
      <c r="J2091" s="204" t="s">
        <v>1497</v>
      </c>
      <c r="K2091" s="203" t="s">
        <v>1497</v>
      </c>
    </row>
    <row r="2092" spans="1:11">
      <c r="A2092" s="203">
        <v>58</v>
      </c>
      <c r="B2092" s="203" t="s">
        <v>384</v>
      </c>
      <c r="C2092" s="203" t="s">
        <v>1665</v>
      </c>
      <c r="D2092" s="204">
        <v>31.1</v>
      </c>
      <c r="E2092" s="203" t="s">
        <v>472</v>
      </c>
      <c r="F2092" s="203" t="s">
        <v>1754</v>
      </c>
      <c r="G2092" s="203" t="s">
        <v>527</v>
      </c>
      <c r="H2092" s="204">
        <v>28.5</v>
      </c>
      <c r="I2092" s="204">
        <v>33.700000000000003</v>
      </c>
      <c r="J2092" s="204" t="s">
        <v>1497</v>
      </c>
      <c r="K2092" s="203" t="s">
        <v>1497</v>
      </c>
    </row>
    <row r="2093" spans="1:11">
      <c r="A2093" s="203">
        <v>58</v>
      </c>
      <c r="B2093" s="203" t="s">
        <v>385</v>
      </c>
      <c r="C2093" s="203" t="s">
        <v>1665</v>
      </c>
      <c r="D2093" s="204">
        <v>50.6</v>
      </c>
      <c r="E2093" s="203" t="s">
        <v>472</v>
      </c>
      <c r="F2093" s="203" t="s">
        <v>1754</v>
      </c>
      <c r="G2093" s="203" t="s">
        <v>527</v>
      </c>
      <c r="H2093" s="204">
        <v>44.5</v>
      </c>
      <c r="I2093" s="204">
        <v>56.7</v>
      </c>
      <c r="J2093" s="204" t="s">
        <v>1497</v>
      </c>
      <c r="K2093" s="203" t="s">
        <v>1497</v>
      </c>
    </row>
    <row r="2094" spans="1:11">
      <c r="A2094" s="203">
        <v>58</v>
      </c>
      <c r="B2094" s="203" t="s">
        <v>386</v>
      </c>
      <c r="C2094" s="203" t="s">
        <v>1665</v>
      </c>
      <c r="D2094" s="204">
        <v>32.200000000000003</v>
      </c>
      <c r="E2094" s="203" t="s">
        <v>472</v>
      </c>
      <c r="F2094" s="203" t="s">
        <v>1754</v>
      </c>
      <c r="G2094" s="203" t="s">
        <v>527</v>
      </c>
      <c r="H2094" s="204">
        <v>26.4</v>
      </c>
      <c r="I2094" s="204">
        <v>38</v>
      </c>
      <c r="J2094" s="204" t="s">
        <v>1497</v>
      </c>
      <c r="K2094" s="203" t="s">
        <v>1497</v>
      </c>
    </row>
    <row r="2095" spans="1:11">
      <c r="A2095" s="203">
        <v>58</v>
      </c>
      <c r="B2095" s="203" t="s">
        <v>387</v>
      </c>
      <c r="C2095" s="203" t="s">
        <v>1665</v>
      </c>
      <c r="D2095" s="204">
        <v>50.8</v>
      </c>
      <c r="E2095" s="203" t="s">
        <v>472</v>
      </c>
      <c r="F2095" s="203" t="s">
        <v>1754</v>
      </c>
      <c r="G2095" s="203" t="s">
        <v>527</v>
      </c>
      <c r="H2095" s="204">
        <v>45.7</v>
      </c>
      <c r="I2095" s="204">
        <v>55.9</v>
      </c>
      <c r="J2095" s="204" t="s">
        <v>1497</v>
      </c>
      <c r="K2095" s="203" t="s">
        <v>1497</v>
      </c>
    </row>
    <row r="2096" spans="1:11">
      <c r="A2096" s="203">
        <v>58</v>
      </c>
      <c r="B2096" s="203" t="s">
        <v>388</v>
      </c>
      <c r="C2096" s="203" t="s">
        <v>1665</v>
      </c>
      <c r="D2096" s="204">
        <v>25.6</v>
      </c>
      <c r="E2096" s="203" t="s">
        <v>472</v>
      </c>
      <c r="F2096" s="203" t="s">
        <v>1754</v>
      </c>
      <c r="G2096" s="203" t="s">
        <v>527</v>
      </c>
      <c r="H2096" s="204">
        <v>20.2</v>
      </c>
      <c r="I2096" s="204">
        <v>31.1</v>
      </c>
      <c r="J2096" s="204" t="s">
        <v>1497</v>
      </c>
      <c r="K2096" s="203" t="s">
        <v>1497</v>
      </c>
    </row>
    <row r="2097" spans="1:11">
      <c r="A2097" s="203">
        <v>58</v>
      </c>
      <c r="B2097" s="203" t="s">
        <v>389</v>
      </c>
      <c r="C2097" s="203" t="s">
        <v>1665</v>
      </c>
      <c r="D2097" s="204">
        <v>62.3</v>
      </c>
      <c r="E2097" s="203" t="s">
        <v>472</v>
      </c>
      <c r="F2097" s="203" t="s">
        <v>1754</v>
      </c>
      <c r="G2097" s="203" t="s">
        <v>527</v>
      </c>
      <c r="H2097" s="204">
        <v>55</v>
      </c>
      <c r="I2097" s="204">
        <v>69.599999999999994</v>
      </c>
      <c r="J2097" s="204" t="s">
        <v>1497</v>
      </c>
      <c r="K2097" s="203" t="s">
        <v>1497</v>
      </c>
    </row>
    <row r="2098" spans="1:11">
      <c r="A2098" s="203">
        <v>58</v>
      </c>
      <c r="B2098" s="203" t="s">
        <v>390</v>
      </c>
      <c r="C2098" s="203" t="s">
        <v>1665</v>
      </c>
      <c r="D2098" s="204">
        <v>31.1</v>
      </c>
      <c r="E2098" s="203" t="s">
        <v>472</v>
      </c>
      <c r="F2098" s="203" t="s">
        <v>1754</v>
      </c>
      <c r="G2098" s="203" t="s">
        <v>527</v>
      </c>
      <c r="H2098" s="204">
        <v>24.2</v>
      </c>
      <c r="I2098" s="204">
        <v>38</v>
      </c>
      <c r="J2098" s="204" t="s">
        <v>1497</v>
      </c>
      <c r="K2098" s="203" t="s">
        <v>1497</v>
      </c>
    </row>
    <row r="2099" spans="1:11">
      <c r="A2099" s="203">
        <v>58</v>
      </c>
      <c r="B2099" s="203" t="s">
        <v>391</v>
      </c>
      <c r="C2099" s="203" t="s">
        <v>1665</v>
      </c>
      <c r="D2099" s="204">
        <v>34</v>
      </c>
      <c r="E2099" s="203" t="s">
        <v>472</v>
      </c>
      <c r="F2099" s="203" t="s">
        <v>1754</v>
      </c>
      <c r="G2099" s="203" t="s">
        <v>527</v>
      </c>
      <c r="H2099" s="204">
        <v>20.9</v>
      </c>
      <c r="I2099" s="204">
        <v>47.1</v>
      </c>
      <c r="J2099" s="204" t="s">
        <v>1497</v>
      </c>
      <c r="K2099" s="203" t="s">
        <v>1497</v>
      </c>
    </row>
    <row r="2100" spans="1:11">
      <c r="A2100" s="203">
        <v>58</v>
      </c>
      <c r="B2100" s="203" t="s">
        <v>392</v>
      </c>
      <c r="C2100" s="203" t="s">
        <v>1665</v>
      </c>
      <c r="D2100" s="204">
        <v>23.6</v>
      </c>
      <c r="E2100" s="203" t="s">
        <v>472</v>
      </c>
      <c r="F2100" s="203" t="s">
        <v>1754</v>
      </c>
      <c r="G2100" s="203" t="s">
        <v>527</v>
      </c>
      <c r="H2100" s="204">
        <v>16.2</v>
      </c>
      <c r="I2100" s="204">
        <v>31</v>
      </c>
      <c r="J2100" s="204" t="s">
        <v>1497</v>
      </c>
      <c r="K2100" s="203" t="s">
        <v>1497</v>
      </c>
    </row>
    <row r="2101" spans="1:11">
      <c r="A2101" s="203">
        <v>58</v>
      </c>
      <c r="B2101" s="203" t="s">
        <v>393</v>
      </c>
      <c r="C2101" s="203" t="s">
        <v>1665</v>
      </c>
      <c r="D2101" s="204">
        <v>32.299999999999997</v>
      </c>
      <c r="E2101" s="203" t="s">
        <v>472</v>
      </c>
      <c r="F2101" s="203" t="s">
        <v>1754</v>
      </c>
      <c r="G2101" s="203" t="s">
        <v>527</v>
      </c>
      <c r="H2101" s="204">
        <v>29</v>
      </c>
      <c r="I2101" s="204">
        <v>35.6</v>
      </c>
      <c r="J2101" s="204" t="s">
        <v>1497</v>
      </c>
      <c r="K2101" s="203" t="s">
        <v>1497</v>
      </c>
    </row>
    <row r="2102" spans="1:11">
      <c r="A2102" s="203">
        <v>58</v>
      </c>
      <c r="B2102" s="203" t="s">
        <v>394</v>
      </c>
      <c r="C2102" s="203" t="s">
        <v>1665</v>
      </c>
      <c r="D2102" s="204">
        <v>24.6</v>
      </c>
      <c r="E2102" s="203" t="s">
        <v>472</v>
      </c>
      <c r="F2102" s="203" t="s">
        <v>1754</v>
      </c>
      <c r="G2102" s="203" t="s">
        <v>527</v>
      </c>
      <c r="H2102" s="204">
        <v>18.7</v>
      </c>
      <c r="I2102" s="204">
        <v>30.5</v>
      </c>
      <c r="J2102" s="204" t="s">
        <v>1497</v>
      </c>
      <c r="K2102" s="203" t="s">
        <v>1497</v>
      </c>
    </row>
    <row r="2103" spans="1:11">
      <c r="A2103" s="203">
        <v>58</v>
      </c>
      <c r="B2103" s="203" t="s">
        <v>395</v>
      </c>
      <c r="C2103" s="203" t="s">
        <v>1665</v>
      </c>
      <c r="D2103" s="204">
        <v>25.1</v>
      </c>
      <c r="E2103" s="203" t="s">
        <v>472</v>
      </c>
      <c r="F2103" s="203" t="s">
        <v>1754</v>
      </c>
      <c r="G2103" s="203" t="s">
        <v>527</v>
      </c>
      <c r="H2103" s="204">
        <v>22.8</v>
      </c>
      <c r="I2103" s="204">
        <v>27.4</v>
      </c>
      <c r="J2103" s="204" t="s">
        <v>1497</v>
      </c>
      <c r="K2103" s="203" t="s">
        <v>1497</v>
      </c>
    </row>
    <row r="2104" spans="1:11">
      <c r="A2104" s="203">
        <v>58</v>
      </c>
      <c r="B2104" s="203" t="s">
        <v>396</v>
      </c>
      <c r="C2104" s="203" t="s">
        <v>1665</v>
      </c>
      <c r="D2104" s="204">
        <v>23.7</v>
      </c>
      <c r="E2104" s="203" t="s">
        <v>472</v>
      </c>
      <c r="F2104" s="203" t="s">
        <v>1754</v>
      </c>
      <c r="G2104" s="203" t="s">
        <v>527</v>
      </c>
      <c r="H2104" s="204">
        <v>17.8</v>
      </c>
      <c r="I2104" s="204">
        <v>29.6</v>
      </c>
      <c r="J2104" s="204" t="s">
        <v>1497</v>
      </c>
      <c r="K2104" s="203" t="s">
        <v>1497</v>
      </c>
    </row>
    <row r="2105" spans="1:11">
      <c r="A2105" s="203">
        <v>58</v>
      </c>
      <c r="B2105" s="203" t="s">
        <v>397</v>
      </c>
      <c r="C2105" s="203" t="s">
        <v>1665</v>
      </c>
      <c r="D2105" s="204">
        <v>35</v>
      </c>
      <c r="E2105" s="203" t="s">
        <v>472</v>
      </c>
      <c r="F2105" s="203" t="s">
        <v>1754</v>
      </c>
      <c r="G2105" s="203" t="s">
        <v>527</v>
      </c>
      <c r="H2105" s="204">
        <v>28.7</v>
      </c>
      <c r="I2105" s="204">
        <v>41.4</v>
      </c>
      <c r="J2105" s="204" t="s">
        <v>1497</v>
      </c>
      <c r="K2105" s="203" t="s">
        <v>1497</v>
      </c>
    </row>
    <row r="2106" spans="1:11">
      <c r="A2106" s="203">
        <v>58</v>
      </c>
      <c r="B2106" s="203" t="s">
        <v>398</v>
      </c>
      <c r="C2106" s="203" t="s">
        <v>1665</v>
      </c>
      <c r="D2106" s="204">
        <v>43.4</v>
      </c>
      <c r="E2106" s="203" t="s">
        <v>472</v>
      </c>
      <c r="F2106" s="203" t="s">
        <v>1754</v>
      </c>
      <c r="G2106" s="203" t="s">
        <v>527</v>
      </c>
      <c r="H2106" s="204">
        <v>36.200000000000003</v>
      </c>
      <c r="I2106" s="204">
        <v>50.6</v>
      </c>
      <c r="J2106" s="204" t="s">
        <v>1497</v>
      </c>
      <c r="K2106" s="203" t="s">
        <v>1497</v>
      </c>
    </row>
    <row r="2107" spans="1:11">
      <c r="A2107" s="203">
        <v>58</v>
      </c>
      <c r="B2107" s="203" t="s">
        <v>399</v>
      </c>
      <c r="C2107" s="203" t="s">
        <v>1665</v>
      </c>
      <c r="D2107" s="204">
        <v>28.4</v>
      </c>
      <c r="E2107" s="203" t="s">
        <v>472</v>
      </c>
      <c r="F2107" s="203" t="s">
        <v>1754</v>
      </c>
      <c r="G2107" s="203" t="s">
        <v>527</v>
      </c>
      <c r="H2107" s="204">
        <v>21</v>
      </c>
      <c r="I2107" s="204">
        <v>35.799999999999997</v>
      </c>
      <c r="J2107" s="204" t="s">
        <v>1497</v>
      </c>
      <c r="K2107" s="203" t="s">
        <v>1497</v>
      </c>
    </row>
    <row r="2108" spans="1:11">
      <c r="A2108" s="203">
        <v>58</v>
      </c>
      <c r="B2108" s="203" t="s">
        <v>400</v>
      </c>
      <c r="C2108" s="203" t="s">
        <v>1665</v>
      </c>
      <c r="D2108" s="204">
        <v>32.6</v>
      </c>
      <c r="E2108" s="203" t="s">
        <v>472</v>
      </c>
      <c r="F2108" s="203" t="s">
        <v>1754</v>
      </c>
      <c r="G2108" s="203" t="s">
        <v>527</v>
      </c>
      <c r="H2108" s="204">
        <v>27.3</v>
      </c>
      <c r="I2108" s="204">
        <v>37.9</v>
      </c>
      <c r="J2108" s="204" t="s">
        <v>1497</v>
      </c>
      <c r="K2108" s="203" t="s">
        <v>1497</v>
      </c>
    </row>
    <row r="2109" spans="1:11">
      <c r="A2109" s="203">
        <v>58</v>
      </c>
      <c r="B2109" s="203" t="s">
        <v>401</v>
      </c>
      <c r="C2109" s="203" t="s">
        <v>1665</v>
      </c>
      <c r="D2109" s="204">
        <v>32.299999999999997</v>
      </c>
      <c r="E2109" s="203" t="s">
        <v>472</v>
      </c>
      <c r="F2109" s="203" t="s">
        <v>1754</v>
      </c>
      <c r="G2109" s="203" t="s">
        <v>527</v>
      </c>
      <c r="H2109" s="204">
        <v>25.9</v>
      </c>
      <c r="I2109" s="204">
        <v>38.700000000000003</v>
      </c>
      <c r="J2109" s="204" t="s">
        <v>1497</v>
      </c>
      <c r="K2109" s="203" t="s">
        <v>1497</v>
      </c>
    </row>
    <row r="2110" spans="1:11">
      <c r="A2110" s="203">
        <v>58</v>
      </c>
      <c r="B2110" s="203" t="s">
        <v>402</v>
      </c>
      <c r="C2110" s="203" t="s">
        <v>1665</v>
      </c>
      <c r="D2110" s="204">
        <v>31.6</v>
      </c>
      <c r="E2110" s="203" t="s">
        <v>472</v>
      </c>
      <c r="F2110" s="203" t="s">
        <v>1754</v>
      </c>
      <c r="G2110" s="203" t="s">
        <v>527</v>
      </c>
      <c r="H2110" s="204">
        <v>23.2</v>
      </c>
      <c r="I2110" s="204">
        <v>40</v>
      </c>
      <c r="J2110" s="204" t="s">
        <v>1497</v>
      </c>
      <c r="K2110" s="203" t="s">
        <v>1497</v>
      </c>
    </row>
    <row r="2111" spans="1:11">
      <c r="A2111" s="203">
        <v>58</v>
      </c>
      <c r="B2111" s="203" t="s">
        <v>403</v>
      </c>
      <c r="C2111" s="203" t="s">
        <v>1665</v>
      </c>
      <c r="D2111" s="204">
        <v>20.2</v>
      </c>
      <c r="E2111" s="203" t="s">
        <v>472</v>
      </c>
      <c r="F2111" s="203" t="s">
        <v>1754</v>
      </c>
      <c r="G2111" s="203" t="s">
        <v>527</v>
      </c>
      <c r="H2111" s="204">
        <v>14.7</v>
      </c>
      <c r="I2111" s="204">
        <v>25.7</v>
      </c>
      <c r="J2111" s="204" t="s">
        <v>1497</v>
      </c>
      <c r="K2111" s="203" t="s">
        <v>1497</v>
      </c>
    </row>
    <row r="2112" spans="1:11">
      <c r="A2112" s="203">
        <v>58</v>
      </c>
      <c r="B2112" s="203" t="s">
        <v>404</v>
      </c>
      <c r="C2112" s="203" t="s">
        <v>1665</v>
      </c>
      <c r="D2112" s="204">
        <v>24</v>
      </c>
      <c r="E2112" s="203" t="s">
        <v>472</v>
      </c>
      <c r="F2112" s="203" t="s">
        <v>1754</v>
      </c>
      <c r="G2112" s="203" t="s">
        <v>527</v>
      </c>
      <c r="H2112" s="204">
        <v>18</v>
      </c>
      <c r="I2112" s="204">
        <v>30</v>
      </c>
      <c r="J2112" s="204" t="s">
        <v>1497</v>
      </c>
      <c r="K2112" s="203" t="s">
        <v>1497</v>
      </c>
    </row>
    <row r="2113" spans="1:11">
      <c r="A2113" s="203">
        <v>58</v>
      </c>
      <c r="B2113" s="203" t="s">
        <v>405</v>
      </c>
      <c r="C2113" s="203" t="s">
        <v>1665</v>
      </c>
      <c r="D2113" s="204">
        <v>31.9</v>
      </c>
      <c r="E2113" s="203" t="s">
        <v>472</v>
      </c>
      <c r="F2113" s="203" t="s">
        <v>1754</v>
      </c>
      <c r="G2113" s="203" t="s">
        <v>527</v>
      </c>
      <c r="H2113" s="204">
        <v>30.8</v>
      </c>
      <c r="I2113" s="204">
        <v>33</v>
      </c>
      <c r="J2113" s="204" t="s">
        <v>1497</v>
      </c>
      <c r="K2113" s="203" t="s">
        <v>1497</v>
      </c>
    </row>
    <row r="2114" spans="1:11">
      <c r="A2114" s="203">
        <v>59</v>
      </c>
      <c r="B2114" s="203" t="s">
        <v>384</v>
      </c>
      <c r="C2114" s="203" t="s">
        <v>1941</v>
      </c>
      <c r="D2114" s="204">
        <v>4.3600000000000003</v>
      </c>
      <c r="E2114" s="203" t="s">
        <v>464</v>
      </c>
      <c r="F2114" s="203" t="s">
        <v>1754</v>
      </c>
      <c r="G2114" s="203" t="s">
        <v>531</v>
      </c>
      <c r="H2114" s="204">
        <v>3.9525000000000001</v>
      </c>
      <c r="I2114" s="204">
        <v>4.7674000000000003</v>
      </c>
      <c r="J2114" s="204" t="s">
        <v>1497</v>
      </c>
      <c r="K2114" s="203" t="s">
        <v>1497</v>
      </c>
    </row>
    <row r="2115" spans="1:11">
      <c r="A2115" s="203">
        <v>59</v>
      </c>
      <c r="B2115" s="203" t="s">
        <v>385</v>
      </c>
      <c r="C2115" s="203" t="s">
        <v>1941</v>
      </c>
      <c r="D2115" s="204">
        <v>3.3380000000000001</v>
      </c>
      <c r="E2115" s="203" t="s">
        <v>464</v>
      </c>
      <c r="F2115" s="203" t="s">
        <v>1754</v>
      </c>
      <c r="G2115" s="203" t="s">
        <v>531</v>
      </c>
      <c r="H2115" s="204">
        <v>2.5733000000000001</v>
      </c>
      <c r="I2115" s="204">
        <v>4.1020000000000003</v>
      </c>
      <c r="J2115" s="204" t="s">
        <v>1497</v>
      </c>
      <c r="K2115" s="203" t="s">
        <v>1497</v>
      </c>
    </row>
    <row r="2116" spans="1:11">
      <c r="A2116" s="203">
        <v>59</v>
      </c>
      <c r="B2116" s="203" t="s">
        <v>386</v>
      </c>
      <c r="C2116" s="203" t="s">
        <v>1941</v>
      </c>
      <c r="D2116" s="204">
        <v>1.3560000000000001</v>
      </c>
      <c r="E2116" s="203" t="s">
        <v>464</v>
      </c>
      <c r="F2116" s="203" t="s">
        <v>1754</v>
      </c>
      <c r="G2116" s="203" t="s">
        <v>531</v>
      </c>
      <c r="H2116" s="204">
        <v>0.86260000000000003</v>
      </c>
      <c r="I2116" s="204">
        <v>1.8485</v>
      </c>
      <c r="J2116" s="204" t="s">
        <v>1497</v>
      </c>
      <c r="K2116" s="203" t="s">
        <v>1497</v>
      </c>
    </row>
    <row r="2117" spans="1:11">
      <c r="A2117" s="203">
        <v>59</v>
      </c>
      <c r="B2117" s="203" t="s">
        <v>387</v>
      </c>
      <c r="C2117" s="203" t="s">
        <v>1941</v>
      </c>
      <c r="D2117" s="204">
        <v>5.0430000000000001</v>
      </c>
      <c r="E2117" s="203" t="s">
        <v>464</v>
      </c>
      <c r="F2117" s="203" t="s">
        <v>1754</v>
      </c>
      <c r="G2117" s="203" t="s">
        <v>531</v>
      </c>
      <c r="H2117" s="204">
        <v>4.2713000000000001</v>
      </c>
      <c r="I2117" s="204">
        <v>5.8136999999999999</v>
      </c>
      <c r="J2117" s="204" t="s">
        <v>1497</v>
      </c>
      <c r="K2117" s="203" t="s">
        <v>1497</v>
      </c>
    </row>
    <row r="2118" spans="1:11">
      <c r="A2118" s="203">
        <v>59</v>
      </c>
      <c r="B2118" s="203" t="s">
        <v>388</v>
      </c>
      <c r="C2118" s="203" t="s">
        <v>1941</v>
      </c>
      <c r="D2118" s="204">
        <v>3.8780000000000001</v>
      </c>
      <c r="E2118" s="203" t="s">
        <v>464</v>
      </c>
      <c r="F2118" s="203" t="s">
        <v>1754</v>
      </c>
      <c r="G2118" s="203" t="s">
        <v>531</v>
      </c>
      <c r="H2118" s="204">
        <v>3.1335999999999999</v>
      </c>
      <c r="I2118" s="204">
        <v>4.6228999999999996</v>
      </c>
      <c r="J2118" s="204" t="s">
        <v>1497</v>
      </c>
      <c r="K2118" s="203" t="s">
        <v>1497</v>
      </c>
    </row>
    <row r="2119" spans="1:11">
      <c r="A2119" s="203">
        <v>59</v>
      </c>
      <c r="B2119" s="203" t="s">
        <v>389</v>
      </c>
      <c r="C2119" s="203" t="s">
        <v>1941</v>
      </c>
      <c r="D2119" s="204">
        <v>4.1159999999999997</v>
      </c>
      <c r="E2119" s="203" t="s">
        <v>464</v>
      </c>
      <c r="F2119" s="203" t="s">
        <v>1754</v>
      </c>
      <c r="G2119" s="203" t="s">
        <v>531</v>
      </c>
      <c r="H2119" s="204">
        <v>3.0306999999999999</v>
      </c>
      <c r="I2119" s="204">
        <v>5.2007000000000003</v>
      </c>
      <c r="J2119" s="204" t="s">
        <v>1497</v>
      </c>
      <c r="K2119" s="203" t="s">
        <v>1497</v>
      </c>
    </row>
    <row r="2120" spans="1:11">
      <c r="A2120" s="203">
        <v>59</v>
      </c>
      <c r="B2120" s="203" t="s">
        <v>390</v>
      </c>
      <c r="C2120" s="203" t="s">
        <v>1941</v>
      </c>
      <c r="D2120" s="204">
        <v>4.585</v>
      </c>
      <c r="E2120" s="203" t="s">
        <v>464</v>
      </c>
      <c r="F2120" s="203" t="s">
        <v>1754</v>
      </c>
      <c r="G2120" s="203" t="s">
        <v>531</v>
      </c>
      <c r="H2120" s="204">
        <v>3.6709999999999998</v>
      </c>
      <c r="I2120" s="204">
        <v>5.4991000000000003</v>
      </c>
      <c r="J2120" s="204" t="s">
        <v>1497</v>
      </c>
      <c r="K2120" s="203" t="s">
        <v>1497</v>
      </c>
    </row>
    <row r="2121" spans="1:11">
      <c r="A2121" s="203">
        <v>59</v>
      </c>
      <c r="B2121" s="203" t="s">
        <v>391</v>
      </c>
      <c r="C2121" s="203" t="s">
        <v>1941</v>
      </c>
      <c r="D2121" s="204">
        <v>4.7350000000000003</v>
      </c>
      <c r="E2121" s="203" t="s">
        <v>464</v>
      </c>
      <c r="F2121" s="203" t="s">
        <v>1754</v>
      </c>
      <c r="G2121" s="203" t="s">
        <v>531</v>
      </c>
      <c r="H2121" s="204">
        <v>2.8498999999999999</v>
      </c>
      <c r="I2121" s="204">
        <v>6.6205999999999996</v>
      </c>
      <c r="J2121" s="204" t="s">
        <v>1497</v>
      </c>
      <c r="K2121" s="203" t="s">
        <v>1497</v>
      </c>
    </row>
    <row r="2122" spans="1:11">
      <c r="A2122" s="203">
        <v>59</v>
      </c>
      <c r="B2122" s="203" t="s">
        <v>392</v>
      </c>
      <c r="C2122" s="203" t="s">
        <v>1941</v>
      </c>
      <c r="D2122" s="204">
        <v>3.8780000000000001</v>
      </c>
      <c r="E2122" s="203" t="s">
        <v>464</v>
      </c>
      <c r="F2122" s="203" t="s">
        <v>1754</v>
      </c>
      <c r="G2122" s="203" t="s">
        <v>531</v>
      </c>
      <c r="H2122" s="204">
        <v>2.7843</v>
      </c>
      <c r="I2122" s="204">
        <v>4.9717000000000002</v>
      </c>
      <c r="J2122" s="204" t="s">
        <v>1497</v>
      </c>
      <c r="K2122" s="203" t="s">
        <v>1497</v>
      </c>
    </row>
    <row r="2123" spans="1:11">
      <c r="A2123" s="203">
        <v>59</v>
      </c>
      <c r="B2123" s="203" t="s">
        <v>393</v>
      </c>
      <c r="C2123" s="203" t="s">
        <v>1941</v>
      </c>
      <c r="D2123" s="204">
        <v>2.3940000000000001</v>
      </c>
      <c r="E2123" s="203" t="s">
        <v>464</v>
      </c>
      <c r="F2123" s="203" t="s">
        <v>1754</v>
      </c>
      <c r="G2123" s="203" t="s">
        <v>531</v>
      </c>
      <c r="H2123" s="204">
        <v>2.0634000000000001</v>
      </c>
      <c r="I2123" s="204">
        <v>2.7242999999999999</v>
      </c>
      <c r="J2123" s="204" t="s">
        <v>1497</v>
      </c>
      <c r="K2123" s="203" t="s">
        <v>1497</v>
      </c>
    </row>
    <row r="2124" spans="1:11">
      <c r="A2124" s="203">
        <v>59</v>
      </c>
      <c r="B2124" s="203" t="s">
        <v>394</v>
      </c>
      <c r="C2124" s="203" t="s">
        <v>1941</v>
      </c>
      <c r="D2124" s="204">
        <v>3.1480000000000001</v>
      </c>
      <c r="E2124" s="203" t="s">
        <v>464</v>
      </c>
      <c r="F2124" s="203" t="s">
        <v>1754</v>
      </c>
      <c r="G2124" s="203" t="s">
        <v>531</v>
      </c>
      <c r="H2124" s="204">
        <v>2.3531</v>
      </c>
      <c r="I2124" s="204">
        <v>3.9426999999999999</v>
      </c>
      <c r="J2124" s="204" t="s">
        <v>1497</v>
      </c>
      <c r="K2124" s="203" t="s">
        <v>1497</v>
      </c>
    </row>
    <row r="2125" spans="1:11">
      <c r="A2125" s="203">
        <v>59</v>
      </c>
      <c r="B2125" s="203" t="s">
        <v>395</v>
      </c>
      <c r="C2125" s="203" t="s">
        <v>1941</v>
      </c>
      <c r="D2125" s="204">
        <v>4.0730000000000004</v>
      </c>
      <c r="E2125" s="203" t="s">
        <v>464</v>
      </c>
      <c r="F2125" s="203" t="s">
        <v>1754</v>
      </c>
      <c r="G2125" s="203" t="s">
        <v>531</v>
      </c>
      <c r="H2125" s="204">
        <v>3.6968000000000001</v>
      </c>
      <c r="I2125" s="204">
        <v>4.4493</v>
      </c>
      <c r="J2125" s="204" t="s">
        <v>1497</v>
      </c>
      <c r="K2125" s="203" t="s">
        <v>1497</v>
      </c>
    </row>
    <row r="2126" spans="1:11">
      <c r="A2126" s="203">
        <v>59</v>
      </c>
      <c r="B2126" s="203" t="s">
        <v>396</v>
      </c>
      <c r="C2126" s="203" t="s">
        <v>1941</v>
      </c>
      <c r="D2126" s="204">
        <v>4.2830000000000004</v>
      </c>
      <c r="E2126" s="203" t="s">
        <v>464</v>
      </c>
      <c r="F2126" s="203" t="s">
        <v>1754</v>
      </c>
      <c r="G2126" s="203" t="s">
        <v>531</v>
      </c>
      <c r="H2126" s="204">
        <v>3.4885999999999999</v>
      </c>
      <c r="I2126" s="204">
        <v>5.0772000000000004</v>
      </c>
      <c r="J2126" s="204" t="s">
        <v>1497</v>
      </c>
      <c r="K2126" s="203" t="s">
        <v>1497</v>
      </c>
    </row>
    <row r="2127" spans="1:11">
      <c r="A2127" s="203">
        <v>59</v>
      </c>
      <c r="B2127" s="203" t="s">
        <v>397</v>
      </c>
      <c r="C2127" s="203" t="s">
        <v>1941</v>
      </c>
      <c r="D2127" s="204">
        <v>3.99</v>
      </c>
      <c r="E2127" s="203" t="s">
        <v>464</v>
      </c>
      <c r="F2127" s="203" t="s">
        <v>1754</v>
      </c>
      <c r="G2127" s="203" t="s">
        <v>531</v>
      </c>
      <c r="H2127" s="204">
        <v>3.1387999999999998</v>
      </c>
      <c r="I2127" s="204">
        <v>4.8414000000000001</v>
      </c>
      <c r="J2127" s="204" t="s">
        <v>1497</v>
      </c>
      <c r="K2127" s="203" t="s">
        <v>1497</v>
      </c>
    </row>
    <row r="2128" spans="1:11">
      <c r="A2128" s="203">
        <v>59</v>
      </c>
      <c r="B2128" s="203" t="s">
        <v>398</v>
      </c>
      <c r="C2128" s="203" t="s">
        <v>1941</v>
      </c>
      <c r="D2128" s="204">
        <v>4.4619999999999997</v>
      </c>
      <c r="E2128" s="203" t="s">
        <v>464</v>
      </c>
      <c r="F2128" s="203" t="s">
        <v>1754</v>
      </c>
      <c r="G2128" s="203" t="s">
        <v>531</v>
      </c>
      <c r="H2128" s="204">
        <v>3.5385</v>
      </c>
      <c r="I2128" s="204">
        <v>5.3861999999999997</v>
      </c>
      <c r="J2128" s="204" t="s">
        <v>1497</v>
      </c>
      <c r="K2128" s="203" t="s">
        <v>1497</v>
      </c>
    </row>
    <row r="2129" spans="1:11">
      <c r="A2129" s="203">
        <v>59</v>
      </c>
      <c r="B2129" s="203" t="s">
        <v>399</v>
      </c>
      <c r="C2129" s="203" t="s">
        <v>1941</v>
      </c>
      <c r="D2129" s="204">
        <v>3.1160000000000001</v>
      </c>
      <c r="E2129" s="203" t="s">
        <v>464</v>
      </c>
      <c r="F2129" s="203" t="s">
        <v>1754</v>
      </c>
      <c r="G2129" s="203" t="s">
        <v>531</v>
      </c>
      <c r="H2129" s="204">
        <v>2.4437000000000002</v>
      </c>
      <c r="I2129" s="204">
        <v>3.7879999999999998</v>
      </c>
      <c r="J2129" s="204" t="s">
        <v>1497</v>
      </c>
      <c r="K2129" s="203" t="s">
        <v>1497</v>
      </c>
    </row>
    <row r="2130" spans="1:11">
      <c r="A2130" s="203">
        <v>59</v>
      </c>
      <c r="B2130" s="203" t="s">
        <v>400</v>
      </c>
      <c r="C2130" s="203" t="s">
        <v>1941</v>
      </c>
      <c r="D2130" s="204">
        <v>3.7690000000000001</v>
      </c>
      <c r="E2130" s="203" t="s">
        <v>464</v>
      </c>
      <c r="F2130" s="203" t="s">
        <v>1754</v>
      </c>
      <c r="G2130" s="203" t="s">
        <v>531</v>
      </c>
      <c r="H2130" s="204">
        <v>3.0141</v>
      </c>
      <c r="I2130" s="204">
        <v>4.5244</v>
      </c>
      <c r="J2130" s="204" t="s">
        <v>1497</v>
      </c>
      <c r="K2130" s="203" t="s">
        <v>1497</v>
      </c>
    </row>
    <row r="2131" spans="1:11">
      <c r="A2131" s="203">
        <v>59</v>
      </c>
      <c r="B2131" s="203" t="s">
        <v>401</v>
      </c>
      <c r="C2131" s="203" t="s">
        <v>1941</v>
      </c>
      <c r="D2131" s="204">
        <v>4.76</v>
      </c>
      <c r="E2131" s="203" t="s">
        <v>464</v>
      </c>
      <c r="F2131" s="203" t="s">
        <v>1754</v>
      </c>
      <c r="G2131" s="203" t="s">
        <v>531</v>
      </c>
      <c r="H2131" s="204">
        <v>3.9011999999999998</v>
      </c>
      <c r="I2131" s="204">
        <v>5.6177999999999999</v>
      </c>
      <c r="J2131" s="204" t="s">
        <v>1497</v>
      </c>
      <c r="K2131" s="203" t="s">
        <v>1497</v>
      </c>
    </row>
    <row r="2132" spans="1:11">
      <c r="A2132" s="203">
        <v>59</v>
      </c>
      <c r="B2132" s="203" t="s">
        <v>402</v>
      </c>
      <c r="C2132" s="203" t="s">
        <v>1941</v>
      </c>
      <c r="D2132" s="204">
        <v>3.6379999999999999</v>
      </c>
      <c r="E2132" s="203" t="s">
        <v>464</v>
      </c>
      <c r="F2132" s="203" t="s">
        <v>1754</v>
      </c>
      <c r="G2132" s="203" t="s">
        <v>531</v>
      </c>
      <c r="H2132" s="204">
        <v>2.5653999999999999</v>
      </c>
      <c r="I2132" s="204">
        <v>4.7098000000000004</v>
      </c>
      <c r="J2132" s="204" t="s">
        <v>1497</v>
      </c>
      <c r="K2132" s="203" t="s">
        <v>1497</v>
      </c>
    </row>
    <row r="2133" spans="1:11">
      <c r="A2133" s="203">
        <v>59</v>
      </c>
      <c r="B2133" s="203" t="s">
        <v>403</v>
      </c>
      <c r="C2133" s="203" t="s">
        <v>1941</v>
      </c>
      <c r="D2133" s="204">
        <v>3.573</v>
      </c>
      <c r="E2133" s="203" t="s">
        <v>464</v>
      </c>
      <c r="F2133" s="203" t="s">
        <v>1754</v>
      </c>
      <c r="G2133" s="203" t="s">
        <v>531</v>
      </c>
      <c r="H2133" s="204">
        <v>2.7145000000000001</v>
      </c>
      <c r="I2133" s="204">
        <v>4.4324000000000003</v>
      </c>
      <c r="J2133" s="204" t="s">
        <v>1497</v>
      </c>
      <c r="K2133" s="203" t="s">
        <v>1497</v>
      </c>
    </row>
    <row r="2134" spans="1:11">
      <c r="A2134" s="203">
        <v>59</v>
      </c>
      <c r="B2134" s="203" t="s">
        <v>404</v>
      </c>
      <c r="C2134" s="203" t="s">
        <v>1941</v>
      </c>
      <c r="D2134" s="204">
        <v>3.9470000000000001</v>
      </c>
      <c r="E2134" s="203" t="s">
        <v>464</v>
      </c>
      <c r="F2134" s="203" t="s">
        <v>1754</v>
      </c>
      <c r="G2134" s="203" t="s">
        <v>531</v>
      </c>
      <c r="H2134" s="204">
        <v>3.0964999999999998</v>
      </c>
      <c r="I2134" s="204">
        <v>4.7984</v>
      </c>
      <c r="J2134" s="204" t="s">
        <v>1497</v>
      </c>
      <c r="K2134" s="203" t="s">
        <v>1497</v>
      </c>
    </row>
    <row r="2135" spans="1:11">
      <c r="A2135" s="203">
        <v>59</v>
      </c>
      <c r="B2135" s="203" t="s">
        <v>405</v>
      </c>
      <c r="C2135" s="203" t="s">
        <v>1941</v>
      </c>
      <c r="D2135" s="204">
        <v>3.78</v>
      </c>
      <c r="E2135" s="203" t="s">
        <v>464</v>
      </c>
      <c r="F2135" s="203" t="s">
        <v>1754</v>
      </c>
      <c r="G2135" s="203" t="s">
        <v>531</v>
      </c>
      <c r="H2135" s="204">
        <v>3.6322999999999999</v>
      </c>
      <c r="I2135" s="204">
        <v>3.927</v>
      </c>
      <c r="J2135" s="204" t="s">
        <v>1497</v>
      </c>
      <c r="K2135" s="203" t="s">
        <v>1497</v>
      </c>
    </row>
    <row r="2136" spans="1:11">
      <c r="A2136" s="203">
        <v>60</v>
      </c>
      <c r="B2136" s="203" t="s">
        <v>384</v>
      </c>
      <c r="C2136" s="203" t="s">
        <v>1508</v>
      </c>
      <c r="D2136" s="204">
        <v>28.2165</v>
      </c>
      <c r="E2136" s="203" t="s">
        <v>502</v>
      </c>
      <c r="F2136" s="203" t="s">
        <v>1754</v>
      </c>
      <c r="G2136" s="203" t="s">
        <v>532</v>
      </c>
      <c r="H2136" s="204">
        <v>27.22</v>
      </c>
      <c r="I2136" s="204">
        <v>29.212900000000001</v>
      </c>
      <c r="J2136" s="204">
        <v>31.305900000000001</v>
      </c>
      <c r="K2136" s="203" t="s">
        <v>533</v>
      </c>
    </row>
    <row r="2137" spans="1:11">
      <c r="A2137" s="203">
        <v>60</v>
      </c>
      <c r="B2137" s="203" t="s">
        <v>385</v>
      </c>
      <c r="C2137" s="203" t="s">
        <v>1508</v>
      </c>
      <c r="D2137" s="204">
        <v>22.8505</v>
      </c>
      <c r="E2137" s="203" t="s">
        <v>502</v>
      </c>
      <c r="F2137" s="203" t="s">
        <v>1754</v>
      </c>
      <c r="G2137" s="203" t="s">
        <v>532</v>
      </c>
      <c r="H2137" s="204">
        <v>20.675000000000001</v>
      </c>
      <c r="I2137" s="204">
        <v>25.026</v>
      </c>
      <c r="J2137" s="204">
        <v>25.6309</v>
      </c>
      <c r="K2137" s="203" t="s">
        <v>533</v>
      </c>
    </row>
    <row r="2138" spans="1:11">
      <c r="A2138" s="203">
        <v>60</v>
      </c>
      <c r="B2138" s="203" t="s">
        <v>386</v>
      </c>
      <c r="C2138" s="203" t="s">
        <v>1508</v>
      </c>
      <c r="D2138" s="204">
        <v>27.357700000000001</v>
      </c>
      <c r="E2138" s="203" t="s">
        <v>502</v>
      </c>
      <c r="F2138" s="203" t="s">
        <v>1754</v>
      </c>
      <c r="G2138" s="203" t="s">
        <v>532</v>
      </c>
      <c r="H2138" s="204">
        <v>24.9834</v>
      </c>
      <c r="I2138" s="204">
        <v>29.7319</v>
      </c>
      <c r="J2138" s="204">
        <v>33.005699999999997</v>
      </c>
      <c r="K2138" s="203" t="s">
        <v>533</v>
      </c>
    </row>
    <row r="2139" spans="1:11">
      <c r="A2139" s="203">
        <v>60</v>
      </c>
      <c r="B2139" s="203" t="s">
        <v>387</v>
      </c>
      <c r="C2139" s="203" t="s">
        <v>1508</v>
      </c>
      <c r="D2139" s="204">
        <v>28.359300000000001</v>
      </c>
      <c r="E2139" s="203" t="s">
        <v>502</v>
      </c>
      <c r="F2139" s="203" t="s">
        <v>1754</v>
      </c>
      <c r="G2139" s="203" t="s">
        <v>532</v>
      </c>
      <c r="H2139" s="204">
        <v>26.659700000000001</v>
      </c>
      <c r="I2139" s="204">
        <v>30.059000000000001</v>
      </c>
      <c r="J2139" s="204">
        <v>30.8171</v>
      </c>
      <c r="K2139" s="203" t="s">
        <v>533</v>
      </c>
    </row>
    <row r="2140" spans="1:11">
      <c r="A2140" s="203">
        <v>60</v>
      </c>
      <c r="B2140" s="203" t="s">
        <v>388</v>
      </c>
      <c r="C2140" s="203" t="s">
        <v>1508</v>
      </c>
      <c r="D2140" s="204">
        <v>30.557400000000001</v>
      </c>
      <c r="E2140" s="203" t="s">
        <v>502</v>
      </c>
      <c r="F2140" s="203" t="s">
        <v>1754</v>
      </c>
      <c r="G2140" s="203" t="s">
        <v>532</v>
      </c>
      <c r="H2140" s="204">
        <v>28.3504</v>
      </c>
      <c r="I2140" s="204">
        <v>32.764499999999998</v>
      </c>
      <c r="J2140" s="204">
        <v>29.376000000000001</v>
      </c>
      <c r="K2140" s="203" t="s">
        <v>533</v>
      </c>
    </row>
    <row r="2141" spans="1:11">
      <c r="A2141" s="203">
        <v>60</v>
      </c>
      <c r="B2141" s="203" t="s">
        <v>389</v>
      </c>
      <c r="C2141" s="203" t="s">
        <v>1508</v>
      </c>
      <c r="D2141" s="204">
        <v>28.134699999999999</v>
      </c>
      <c r="E2141" s="203" t="s">
        <v>502</v>
      </c>
      <c r="F2141" s="203" t="s">
        <v>1754</v>
      </c>
      <c r="G2141" s="203" t="s">
        <v>532</v>
      </c>
      <c r="H2141" s="204">
        <v>25.254000000000001</v>
      </c>
      <c r="I2141" s="204">
        <v>31.0154</v>
      </c>
      <c r="J2141" s="204">
        <v>26.234100000000002</v>
      </c>
      <c r="K2141" s="203" t="s">
        <v>533</v>
      </c>
    </row>
    <row r="2142" spans="1:11">
      <c r="A2142" s="203">
        <v>60</v>
      </c>
      <c r="B2142" s="203" t="s">
        <v>390</v>
      </c>
      <c r="C2142" s="203" t="s">
        <v>1508</v>
      </c>
      <c r="D2142" s="204">
        <v>30.66</v>
      </c>
      <c r="E2142" s="203" t="s">
        <v>502</v>
      </c>
      <c r="F2142" s="203" t="s">
        <v>1754</v>
      </c>
      <c r="G2142" s="203" t="s">
        <v>532</v>
      </c>
      <c r="H2142" s="204">
        <v>28.3858</v>
      </c>
      <c r="I2142" s="204">
        <v>32.934199999999997</v>
      </c>
      <c r="J2142" s="204">
        <v>33.291600000000003</v>
      </c>
      <c r="K2142" s="203" t="s">
        <v>533</v>
      </c>
    </row>
    <row r="2143" spans="1:11">
      <c r="A2143" s="203">
        <v>60</v>
      </c>
      <c r="B2143" s="203" t="s">
        <v>391</v>
      </c>
      <c r="C2143" s="203" t="s">
        <v>1508</v>
      </c>
      <c r="D2143" s="204">
        <v>18.867899999999999</v>
      </c>
      <c r="E2143" s="203" t="s">
        <v>502</v>
      </c>
      <c r="F2143" s="203" t="s">
        <v>1754</v>
      </c>
      <c r="G2143" s="203" t="s">
        <v>532</v>
      </c>
      <c r="H2143" s="204">
        <v>15.4076</v>
      </c>
      <c r="I2143" s="204">
        <v>22.328199999999999</v>
      </c>
      <c r="J2143" s="204">
        <v>29.892499999999998</v>
      </c>
      <c r="K2143" s="203" t="s">
        <v>533</v>
      </c>
    </row>
    <row r="2144" spans="1:11">
      <c r="A2144" s="203">
        <v>60</v>
      </c>
      <c r="B2144" s="203" t="s">
        <v>392</v>
      </c>
      <c r="C2144" s="203" t="s">
        <v>1508</v>
      </c>
      <c r="D2144" s="204">
        <v>31.504799999999999</v>
      </c>
      <c r="E2144" s="203" t="s">
        <v>502</v>
      </c>
      <c r="F2144" s="203" t="s">
        <v>1754</v>
      </c>
      <c r="G2144" s="203" t="s">
        <v>532</v>
      </c>
      <c r="H2144" s="204">
        <v>28.441700000000001</v>
      </c>
      <c r="I2144" s="204">
        <v>34.567799999999998</v>
      </c>
      <c r="J2144" s="204">
        <v>30.063099999999999</v>
      </c>
      <c r="K2144" s="203" t="s">
        <v>533</v>
      </c>
    </row>
    <row r="2145" spans="1:11">
      <c r="A2145" s="203">
        <v>60</v>
      </c>
      <c r="B2145" s="203" t="s">
        <v>393</v>
      </c>
      <c r="C2145" s="203" t="s">
        <v>1508</v>
      </c>
      <c r="D2145" s="204">
        <v>28.634699999999999</v>
      </c>
      <c r="E2145" s="203" t="s">
        <v>502</v>
      </c>
      <c r="F2145" s="203" t="s">
        <v>1754</v>
      </c>
      <c r="G2145" s="203" t="s">
        <v>532</v>
      </c>
      <c r="H2145" s="204">
        <v>27.549199999999999</v>
      </c>
      <c r="I2145" s="204">
        <v>29.720199999999998</v>
      </c>
      <c r="J2145" s="204">
        <v>29.689800000000002</v>
      </c>
      <c r="K2145" s="203" t="s">
        <v>533</v>
      </c>
    </row>
    <row r="2146" spans="1:11">
      <c r="A2146" s="203">
        <v>60</v>
      </c>
      <c r="B2146" s="203" t="s">
        <v>394</v>
      </c>
      <c r="C2146" s="203" t="s">
        <v>1508</v>
      </c>
      <c r="D2146" s="204">
        <v>28.783999999999999</v>
      </c>
      <c r="E2146" s="203" t="s">
        <v>502</v>
      </c>
      <c r="F2146" s="203" t="s">
        <v>1754</v>
      </c>
      <c r="G2146" s="203" t="s">
        <v>532</v>
      </c>
      <c r="H2146" s="204">
        <v>26.422899999999998</v>
      </c>
      <c r="I2146" s="204">
        <v>31.145099999999999</v>
      </c>
      <c r="J2146" s="204">
        <v>29.3049</v>
      </c>
      <c r="K2146" s="203" t="s">
        <v>533</v>
      </c>
    </row>
    <row r="2147" spans="1:11">
      <c r="A2147" s="203">
        <v>60</v>
      </c>
      <c r="B2147" s="203" t="s">
        <v>395</v>
      </c>
      <c r="C2147" s="203" t="s">
        <v>1508</v>
      </c>
      <c r="D2147" s="204">
        <v>29.5564</v>
      </c>
      <c r="E2147" s="203" t="s">
        <v>502</v>
      </c>
      <c r="F2147" s="203" t="s">
        <v>1754</v>
      </c>
      <c r="G2147" s="203" t="s">
        <v>532</v>
      </c>
      <c r="H2147" s="204">
        <v>28.526900000000001</v>
      </c>
      <c r="I2147" s="204">
        <v>30.585799999999999</v>
      </c>
      <c r="J2147" s="204">
        <v>30.580400000000001</v>
      </c>
      <c r="K2147" s="203" t="s">
        <v>533</v>
      </c>
    </row>
    <row r="2148" spans="1:11">
      <c r="A2148" s="203">
        <v>60</v>
      </c>
      <c r="B2148" s="203" t="s">
        <v>396</v>
      </c>
      <c r="C2148" s="203" t="s">
        <v>1508</v>
      </c>
      <c r="D2148" s="204">
        <v>30.6768</v>
      </c>
      <c r="E2148" s="203" t="s">
        <v>502</v>
      </c>
      <c r="F2148" s="203" t="s">
        <v>1754</v>
      </c>
      <c r="G2148" s="203" t="s">
        <v>532</v>
      </c>
      <c r="H2148" s="204">
        <v>28.5412</v>
      </c>
      <c r="I2148" s="204">
        <v>32.812399999999997</v>
      </c>
      <c r="J2148" s="204">
        <v>32.2104</v>
      </c>
      <c r="K2148" s="203" t="s">
        <v>533</v>
      </c>
    </row>
    <row r="2149" spans="1:11">
      <c r="A2149" s="203">
        <v>60</v>
      </c>
      <c r="B2149" s="203" t="s">
        <v>397</v>
      </c>
      <c r="C2149" s="203" t="s">
        <v>1508</v>
      </c>
      <c r="D2149" s="204">
        <v>33.0749</v>
      </c>
      <c r="E2149" s="203" t="s">
        <v>502</v>
      </c>
      <c r="F2149" s="203" t="s">
        <v>1754</v>
      </c>
      <c r="G2149" s="203" t="s">
        <v>532</v>
      </c>
      <c r="H2149" s="204">
        <v>30.5824</v>
      </c>
      <c r="I2149" s="204">
        <v>35.567300000000003</v>
      </c>
      <c r="J2149" s="204">
        <v>35.562199999999997</v>
      </c>
      <c r="K2149" s="203" t="s">
        <v>533</v>
      </c>
    </row>
    <row r="2150" spans="1:11">
      <c r="A2150" s="203">
        <v>60</v>
      </c>
      <c r="B2150" s="203" t="s">
        <v>398</v>
      </c>
      <c r="C2150" s="203" t="s">
        <v>1508</v>
      </c>
      <c r="D2150" s="204">
        <v>24.564699999999998</v>
      </c>
      <c r="E2150" s="203" t="s">
        <v>502</v>
      </c>
      <c r="F2150" s="203" t="s">
        <v>1754</v>
      </c>
      <c r="G2150" s="203" t="s">
        <v>532</v>
      </c>
      <c r="H2150" s="204">
        <v>22.242899999999999</v>
      </c>
      <c r="I2150" s="204">
        <v>26.886399999999998</v>
      </c>
      <c r="J2150" s="204">
        <v>27.780899999999999</v>
      </c>
      <c r="K2150" s="203" t="s">
        <v>533</v>
      </c>
    </row>
    <row r="2151" spans="1:11">
      <c r="A2151" s="203">
        <v>60</v>
      </c>
      <c r="B2151" s="203" t="s">
        <v>399</v>
      </c>
      <c r="C2151" s="203" t="s">
        <v>1508</v>
      </c>
      <c r="D2151" s="204">
        <v>25.945699999999999</v>
      </c>
      <c r="E2151" s="203" t="s">
        <v>502</v>
      </c>
      <c r="F2151" s="203" t="s">
        <v>1754</v>
      </c>
      <c r="G2151" s="203" t="s">
        <v>532</v>
      </c>
      <c r="H2151" s="204">
        <v>23.8337</v>
      </c>
      <c r="I2151" s="204">
        <v>28.057700000000001</v>
      </c>
      <c r="J2151" s="204">
        <v>31.684899999999999</v>
      </c>
      <c r="K2151" s="203" t="s">
        <v>533</v>
      </c>
    </row>
    <row r="2152" spans="1:11">
      <c r="A2152" s="203">
        <v>60</v>
      </c>
      <c r="B2152" s="203" t="s">
        <v>400</v>
      </c>
      <c r="C2152" s="203" t="s">
        <v>1508</v>
      </c>
      <c r="D2152" s="204">
        <v>23.701899999999998</v>
      </c>
      <c r="E2152" s="203" t="s">
        <v>502</v>
      </c>
      <c r="F2152" s="203" t="s">
        <v>1754</v>
      </c>
      <c r="G2152" s="203" t="s">
        <v>532</v>
      </c>
      <c r="H2152" s="204">
        <v>21.876999999999999</v>
      </c>
      <c r="I2152" s="204">
        <v>25.526900000000001</v>
      </c>
      <c r="J2152" s="204">
        <v>29.069199999999999</v>
      </c>
      <c r="K2152" s="203" t="s">
        <v>533</v>
      </c>
    </row>
    <row r="2153" spans="1:11">
      <c r="A2153" s="203">
        <v>60</v>
      </c>
      <c r="B2153" s="203" t="s">
        <v>401</v>
      </c>
      <c r="C2153" s="203" t="s">
        <v>1508</v>
      </c>
      <c r="D2153" s="204">
        <v>28.565899999999999</v>
      </c>
      <c r="E2153" s="203" t="s">
        <v>502</v>
      </c>
      <c r="F2153" s="203" t="s">
        <v>1754</v>
      </c>
      <c r="G2153" s="203" t="s">
        <v>532</v>
      </c>
      <c r="H2153" s="204">
        <v>26.3918</v>
      </c>
      <c r="I2153" s="204">
        <v>30.74</v>
      </c>
      <c r="J2153" s="204">
        <v>26.759499999999999</v>
      </c>
      <c r="K2153" s="203" t="s">
        <v>533</v>
      </c>
    </row>
    <row r="2154" spans="1:11">
      <c r="A2154" s="203">
        <v>60</v>
      </c>
      <c r="B2154" s="203" t="s">
        <v>402</v>
      </c>
      <c r="C2154" s="203" t="s">
        <v>1508</v>
      </c>
      <c r="D2154" s="204">
        <v>31.772099999999998</v>
      </c>
      <c r="E2154" s="203" t="s">
        <v>502</v>
      </c>
      <c r="F2154" s="203" t="s">
        <v>1754</v>
      </c>
      <c r="G2154" s="203" t="s">
        <v>532</v>
      </c>
      <c r="H2154" s="204">
        <v>28.2822</v>
      </c>
      <c r="I2154" s="204">
        <v>35.261899999999997</v>
      </c>
      <c r="J2154" s="204">
        <v>30.718299999999999</v>
      </c>
      <c r="K2154" s="203" t="s">
        <v>533</v>
      </c>
    </row>
    <row r="2155" spans="1:11">
      <c r="A2155" s="203">
        <v>60</v>
      </c>
      <c r="B2155" s="203" t="s">
        <v>403</v>
      </c>
      <c r="C2155" s="203" t="s">
        <v>1508</v>
      </c>
      <c r="D2155" s="204">
        <v>24.857600000000001</v>
      </c>
      <c r="E2155" s="203" t="s">
        <v>502</v>
      </c>
      <c r="F2155" s="203" t="s">
        <v>1754</v>
      </c>
      <c r="G2155" s="203" t="s">
        <v>532</v>
      </c>
      <c r="H2155" s="204">
        <v>22.596699999999998</v>
      </c>
      <c r="I2155" s="204">
        <v>27.118600000000001</v>
      </c>
      <c r="J2155" s="204">
        <v>28.794</v>
      </c>
      <c r="K2155" s="203" t="s">
        <v>533</v>
      </c>
    </row>
    <row r="2156" spans="1:11">
      <c r="A2156" s="203">
        <v>60</v>
      </c>
      <c r="B2156" s="203" t="s">
        <v>404</v>
      </c>
      <c r="C2156" s="203" t="s">
        <v>1508</v>
      </c>
      <c r="D2156" s="204">
        <v>24.668900000000001</v>
      </c>
      <c r="E2156" s="203" t="s">
        <v>502</v>
      </c>
      <c r="F2156" s="203" t="s">
        <v>1754</v>
      </c>
      <c r="G2156" s="203" t="s">
        <v>532</v>
      </c>
      <c r="H2156" s="204">
        <v>22.652100000000001</v>
      </c>
      <c r="I2156" s="204">
        <v>26.6858</v>
      </c>
      <c r="J2156" s="204">
        <v>28.326799999999999</v>
      </c>
      <c r="K2156" s="203" t="s">
        <v>533</v>
      </c>
    </row>
    <row r="2157" spans="1:11">
      <c r="A2157" s="203">
        <v>60</v>
      </c>
      <c r="B2157" s="203" t="s">
        <v>405</v>
      </c>
      <c r="C2157" s="203" t="s">
        <v>1508</v>
      </c>
      <c r="D2157" s="204">
        <v>28.201899999999998</v>
      </c>
      <c r="E2157" s="203" t="s">
        <v>502</v>
      </c>
      <c r="F2157" s="203" t="s">
        <v>1754</v>
      </c>
      <c r="G2157" s="203" t="s">
        <v>532</v>
      </c>
      <c r="H2157" s="204">
        <v>27.800599999999999</v>
      </c>
      <c r="I2157" s="204">
        <v>28.603300000000001</v>
      </c>
      <c r="J2157" s="204">
        <v>30.253399999999999</v>
      </c>
      <c r="K2157" s="203" t="s">
        <v>533</v>
      </c>
    </row>
    <row r="2158" spans="1:11">
      <c r="A2158" s="203">
        <v>60</v>
      </c>
      <c r="B2158" s="203" t="s">
        <v>384</v>
      </c>
      <c r="C2158" s="203" t="s">
        <v>1509</v>
      </c>
      <c r="D2158" s="204">
        <v>30.706199999999999</v>
      </c>
      <c r="E2158" s="203" t="s">
        <v>502</v>
      </c>
      <c r="F2158" s="203" t="s">
        <v>1754</v>
      </c>
      <c r="G2158" s="203" t="s">
        <v>532</v>
      </c>
      <c r="H2158" s="204">
        <v>29.8004</v>
      </c>
      <c r="I2158" s="204">
        <v>31.612100000000002</v>
      </c>
      <c r="J2158" s="204">
        <v>35.389400000000002</v>
      </c>
      <c r="K2158" s="203" t="s">
        <v>533</v>
      </c>
    </row>
    <row r="2159" spans="1:11">
      <c r="A2159" s="203">
        <v>60</v>
      </c>
      <c r="B2159" s="203" t="s">
        <v>385</v>
      </c>
      <c r="C2159" s="203" t="s">
        <v>1509</v>
      </c>
      <c r="D2159" s="204">
        <v>25.069099999999999</v>
      </c>
      <c r="E2159" s="203" t="s">
        <v>502</v>
      </c>
      <c r="F2159" s="203" t="s">
        <v>1754</v>
      </c>
      <c r="G2159" s="203" t="s">
        <v>532</v>
      </c>
      <c r="H2159" s="204">
        <v>23.149000000000001</v>
      </c>
      <c r="I2159" s="204">
        <v>26.9892</v>
      </c>
      <c r="J2159" s="204">
        <v>26.843499999999999</v>
      </c>
      <c r="K2159" s="203" t="s">
        <v>533</v>
      </c>
    </row>
    <row r="2160" spans="1:11">
      <c r="A2160" s="203">
        <v>60</v>
      </c>
      <c r="B2160" s="203" t="s">
        <v>386</v>
      </c>
      <c r="C2160" s="203" t="s">
        <v>1509</v>
      </c>
      <c r="D2160" s="204">
        <v>31.4557</v>
      </c>
      <c r="E2160" s="203" t="s">
        <v>502</v>
      </c>
      <c r="F2160" s="203" t="s">
        <v>1754</v>
      </c>
      <c r="G2160" s="203" t="s">
        <v>532</v>
      </c>
      <c r="H2160" s="204">
        <v>29.360900000000001</v>
      </c>
      <c r="I2160" s="204">
        <v>33.550600000000003</v>
      </c>
      <c r="J2160" s="204">
        <v>32.263599999999997</v>
      </c>
      <c r="K2160" s="203" t="s">
        <v>533</v>
      </c>
    </row>
    <row r="2161" spans="1:11">
      <c r="A2161" s="203">
        <v>60</v>
      </c>
      <c r="B2161" s="203" t="s">
        <v>387</v>
      </c>
      <c r="C2161" s="203" t="s">
        <v>1509</v>
      </c>
      <c r="D2161" s="204">
        <v>30.522500000000001</v>
      </c>
      <c r="E2161" s="203" t="s">
        <v>502</v>
      </c>
      <c r="F2161" s="203" t="s">
        <v>1754</v>
      </c>
      <c r="G2161" s="203" t="s">
        <v>532</v>
      </c>
      <c r="H2161" s="204">
        <v>29.003799999999998</v>
      </c>
      <c r="I2161" s="204">
        <v>32.041200000000003</v>
      </c>
      <c r="J2161" s="204">
        <v>33.769100000000002</v>
      </c>
      <c r="K2161" s="203" t="s">
        <v>533</v>
      </c>
    </row>
    <row r="2162" spans="1:11">
      <c r="A2162" s="203">
        <v>60</v>
      </c>
      <c r="B2162" s="203" t="s">
        <v>388</v>
      </c>
      <c r="C2162" s="203" t="s">
        <v>1509</v>
      </c>
      <c r="D2162" s="204">
        <v>31.9924</v>
      </c>
      <c r="E2162" s="203" t="s">
        <v>502</v>
      </c>
      <c r="F2162" s="203" t="s">
        <v>1754</v>
      </c>
      <c r="G2162" s="203" t="s">
        <v>532</v>
      </c>
      <c r="H2162" s="204">
        <v>30.235700000000001</v>
      </c>
      <c r="I2162" s="204">
        <v>33.749000000000002</v>
      </c>
      <c r="J2162" s="204">
        <v>33.219000000000001</v>
      </c>
      <c r="K2162" s="203" t="s">
        <v>533</v>
      </c>
    </row>
    <row r="2163" spans="1:11">
      <c r="A2163" s="203">
        <v>60</v>
      </c>
      <c r="B2163" s="203" t="s">
        <v>389</v>
      </c>
      <c r="C2163" s="203" t="s">
        <v>1509</v>
      </c>
      <c r="D2163" s="204">
        <v>28.489899999999999</v>
      </c>
      <c r="E2163" s="203" t="s">
        <v>502</v>
      </c>
      <c r="F2163" s="203" t="s">
        <v>1754</v>
      </c>
      <c r="G2163" s="203" t="s">
        <v>532</v>
      </c>
      <c r="H2163" s="204">
        <v>26.1175</v>
      </c>
      <c r="I2163" s="204">
        <v>30.862300000000001</v>
      </c>
      <c r="J2163" s="204">
        <v>29.258400000000002</v>
      </c>
      <c r="K2163" s="203" t="s">
        <v>533</v>
      </c>
    </row>
    <row r="2164" spans="1:11">
      <c r="A2164" s="203">
        <v>60</v>
      </c>
      <c r="B2164" s="203" t="s">
        <v>390</v>
      </c>
      <c r="C2164" s="203" t="s">
        <v>1509</v>
      </c>
      <c r="D2164" s="204">
        <v>34.413499999999999</v>
      </c>
      <c r="E2164" s="203" t="s">
        <v>502</v>
      </c>
      <c r="F2164" s="203" t="s">
        <v>1754</v>
      </c>
      <c r="G2164" s="203" t="s">
        <v>532</v>
      </c>
      <c r="H2164" s="204">
        <v>32.4998</v>
      </c>
      <c r="I2164" s="204">
        <v>36.327300000000001</v>
      </c>
      <c r="J2164" s="204">
        <v>34.624600000000001</v>
      </c>
      <c r="K2164" s="203" t="s">
        <v>533</v>
      </c>
    </row>
    <row r="2165" spans="1:11">
      <c r="A2165" s="203">
        <v>60</v>
      </c>
      <c r="B2165" s="203" t="s">
        <v>391</v>
      </c>
      <c r="C2165" s="203" t="s">
        <v>1509</v>
      </c>
      <c r="D2165" s="204">
        <v>29.756</v>
      </c>
      <c r="E2165" s="203" t="s">
        <v>502</v>
      </c>
      <c r="F2165" s="203" t="s">
        <v>1754</v>
      </c>
      <c r="G2165" s="203" t="s">
        <v>532</v>
      </c>
      <c r="H2165" s="204">
        <v>25.964500000000001</v>
      </c>
      <c r="I2165" s="204">
        <v>33.547400000000003</v>
      </c>
      <c r="J2165" s="204">
        <v>34.108400000000003</v>
      </c>
      <c r="K2165" s="203" t="s">
        <v>533</v>
      </c>
    </row>
    <row r="2166" spans="1:11">
      <c r="A2166" s="203">
        <v>60</v>
      </c>
      <c r="B2166" s="203" t="s">
        <v>392</v>
      </c>
      <c r="C2166" s="203" t="s">
        <v>1509</v>
      </c>
      <c r="D2166" s="204">
        <v>33.748699999999999</v>
      </c>
      <c r="E2166" s="203" t="s">
        <v>502</v>
      </c>
      <c r="F2166" s="203" t="s">
        <v>1754</v>
      </c>
      <c r="G2166" s="203" t="s">
        <v>532</v>
      </c>
      <c r="H2166" s="204">
        <v>31.1221</v>
      </c>
      <c r="I2166" s="204">
        <v>36.3752</v>
      </c>
      <c r="J2166" s="204">
        <v>35.317700000000002</v>
      </c>
      <c r="K2166" s="203" t="s">
        <v>533</v>
      </c>
    </row>
    <row r="2167" spans="1:11">
      <c r="A2167" s="203">
        <v>60</v>
      </c>
      <c r="B2167" s="203" t="s">
        <v>393</v>
      </c>
      <c r="C2167" s="203" t="s">
        <v>1509</v>
      </c>
      <c r="D2167" s="204">
        <v>31.059200000000001</v>
      </c>
      <c r="E2167" s="203" t="s">
        <v>502</v>
      </c>
      <c r="F2167" s="203" t="s">
        <v>1754</v>
      </c>
      <c r="G2167" s="203" t="s">
        <v>532</v>
      </c>
      <c r="H2167" s="204">
        <v>30.102900000000002</v>
      </c>
      <c r="I2167" s="204">
        <v>32.015500000000003</v>
      </c>
      <c r="J2167" s="204">
        <v>32.392200000000003</v>
      </c>
      <c r="K2167" s="203" t="s">
        <v>533</v>
      </c>
    </row>
    <row r="2168" spans="1:11">
      <c r="A2168" s="203">
        <v>60</v>
      </c>
      <c r="B2168" s="203" t="s">
        <v>394</v>
      </c>
      <c r="C2168" s="203" t="s">
        <v>1509</v>
      </c>
      <c r="D2168" s="204">
        <v>31.901499999999999</v>
      </c>
      <c r="E2168" s="203" t="s">
        <v>502</v>
      </c>
      <c r="F2168" s="203" t="s">
        <v>1754</v>
      </c>
      <c r="G2168" s="203" t="s">
        <v>532</v>
      </c>
      <c r="H2168" s="204">
        <v>30.0137</v>
      </c>
      <c r="I2168" s="204">
        <v>33.789299999999997</v>
      </c>
      <c r="J2168" s="204">
        <v>29.279900000000001</v>
      </c>
      <c r="K2168" s="203" t="s">
        <v>533</v>
      </c>
    </row>
    <row r="2169" spans="1:11">
      <c r="A2169" s="203">
        <v>60</v>
      </c>
      <c r="B2169" s="203" t="s">
        <v>395</v>
      </c>
      <c r="C2169" s="203" t="s">
        <v>1509</v>
      </c>
      <c r="D2169" s="204">
        <v>31.450800000000001</v>
      </c>
      <c r="E2169" s="203" t="s">
        <v>502</v>
      </c>
      <c r="F2169" s="203" t="s">
        <v>1754</v>
      </c>
      <c r="G2169" s="203" t="s">
        <v>532</v>
      </c>
      <c r="H2169" s="204">
        <v>30.581</v>
      </c>
      <c r="I2169" s="204">
        <v>32.320500000000003</v>
      </c>
      <c r="J2169" s="204">
        <v>32.570399999999999</v>
      </c>
      <c r="K2169" s="203" t="s">
        <v>533</v>
      </c>
    </row>
    <row r="2170" spans="1:11">
      <c r="A2170" s="203">
        <v>60</v>
      </c>
      <c r="B2170" s="203" t="s">
        <v>396</v>
      </c>
      <c r="C2170" s="203" t="s">
        <v>1509</v>
      </c>
      <c r="D2170" s="204">
        <v>34.401699999999998</v>
      </c>
      <c r="E2170" s="203" t="s">
        <v>502</v>
      </c>
      <c r="F2170" s="203" t="s">
        <v>1754</v>
      </c>
      <c r="G2170" s="203" t="s">
        <v>532</v>
      </c>
      <c r="H2170" s="204">
        <v>32.559399999999997</v>
      </c>
      <c r="I2170" s="204">
        <v>36.244</v>
      </c>
      <c r="J2170" s="204">
        <v>34.642899999999997</v>
      </c>
      <c r="K2170" s="203" t="s">
        <v>533</v>
      </c>
    </row>
    <row r="2171" spans="1:11">
      <c r="A2171" s="203">
        <v>60</v>
      </c>
      <c r="B2171" s="203" t="s">
        <v>397</v>
      </c>
      <c r="C2171" s="203" t="s">
        <v>1509</v>
      </c>
      <c r="D2171" s="204">
        <v>37.290999999999997</v>
      </c>
      <c r="E2171" s="203" t="s">
        <v>502</v>
      </c>
      <c r="F2171" s="203" t="s">
        <v>1754</v>
      </c>
      <c r="G2171" s="203" t="s">
        <v>532</v>
      </c>
      <c r="H2171" s="204">
        <v>35.252200000000002</v>
      </c>
      <c r="I2171" s="204">
        <v>39.329700000000003</v>
      </c>
      <c r="J2171" s="204">
        <v>37.142899999999997</v>
      </c>
      <c r="K2171" s="203" t="s">
        <v>533</v>
      </c>
    </row>
    <row r="2172" spans="1:11">
      <c r="A2172" s="203">
        <v>60</v>
      </c>
      <c r="B2172" s="203" t="s">
        <v>398</v>
      </c>
      <c r="C2172" s="203" t="s">
        <v>1509</v>
      </c>
      <c r="D2172" s="204">
        <v>28.000900000000001</v>
      </c>
      <c r="E2172" s="203" t="s">
        <v>502</v>
      </c>
      <c r="F2172" s="203" t="s">
        <v>1754</v>
      </c>
      <c r="G2172" s="203" t="s">
        <v>532</v>
      </c>
      <c r="H2172" s="204">
        <v>25.9695</v>
      </c>
      <c r="I2172" s="204">
        <v>30.0322</v>
      </c>
      <c r="J2172" s="204">
        <v>31.004200000000001</v>
      </c>
      <c r="K2172" s="203" t="s">
        <v>533</v>
      </c>
    </row>
    <row r="2173" spans="1:11">
      <c r="A2173" s="203">
        <v>60</v>
      </c>
      <c r="B2173" s="203" t="s">
        <v>399</v>
      </c>
      <c r="C2173" s="203" t="s">
        <v>1509</v>
      </c>
      <c r="D2173" s="204">
        <v>29.677499999999998</v>
      </c>
      <c r="E2173" s="203" t="s">
        <v>502</v>
      </c>
      <c r="F2173" s="203" t="s">
        <v>1754</v>
      </c>
      <c r="G2173" s="203" t="s">
        <v>532</v>
      </c>
      <c r="H2173" s="204">
        <v>27.902200000000001</v>
      </c>
      <c r="I2173" s="204">
        <v>31.4527</v>
      </c>
      <c r="J2173" s="204">
        <v>33.661900000000003</v>
      </c>
      <c r="K2173" s="203" t="s">
        <v>533</v>
      </c>
    </row>
    <row r="2174" spans="1:11">
      <c r="A2174" s="203">
        <v>60</v>
      </c>
      <c r="B2174" s="203" t="s">
        <v>400</v>
      </c>
      <c r="C2174" s="203" t="s">
        <v>1509</v>
      </c>
      <c r="D2174" s="204">
        <v>29.5625</v>
      </c>
      <c r="E2174" s="203" t="s">
        <v>502</v>
      </c>
      <c r="F2174" s="203" t="s">
        <v>1754</v>
      </c>
      <c r="G2174" s="203" t="s">
        <v>532</v>
      </c>
      <c r="H2174" s="204">
        <v>27.766100000000002</v>
      </c>
      <c r="I2174" s="204">
        <v>31.359000000000002</v>
      </c>
      <c r="J2174" s="204">
        <v>31.946400000000001</v>
      </c>
      <c r="K2174" s="203" t="s">
        <v>533</v>
      </c>
    </row>
    <row r="2175" spans="1:11">
      <c r="A2175" s="203">
        <v>60</v>
      </c>
      <c r="B2175" s="203" t="s">
        <v>401</v>
      </c>
      <c r="C2175" s="203" t="s">
        <v>1509</v>
      </c>
      <c r="D2175" s="204">
        <v>28.806799999999999</v>
      </c>
      <c r="E2175" s="203" t="s">
        <v>502</v>
      </c>
      <c r="F2175" s="203" t="s">
        <v>1754</v>
      </c>
      <c r="G2175" s="203" t="s">
        <v>532</v>
      </c>
      <c r="H2175" s="204">
        <v>26.984000000000002</v>
      </c>
      <c r="I2175" s="204">
        <v>30.6297</v>
      </c>
      <c r="J2175" s="204">
        <v>30.599399999999999</v>
      </c>
      <c r="K2175" s="203" t="s">
        <v>533</v>
      </c>
    </row>
    <row r="2176" spans="1:11">
      <c r="A2176" s="203">
        <v>60</v>
      </c>
      <c r="B2176" s="203" t="s">
        <v>402</v>
      </c>
      <c r="C2176" s="203" t="s">
        <v>1509</v>
      </c>
      <c r="D2176" s="204">
        <v>34.312800000000003</v>
      </c>
      <c r="E2176" s="203" t="s">
        <v>502</v>
      </c>
      <c r="F2176" s="203" t="s">
        <v>1754</v>
      </c>
      <c r="G2176" s="203" t="s">
        <v>532</v>
      </c>
      <c r="H2176" s="204">
        <v>31.416</v>
      </c>
      <c r="I2176" s="204">
        <v>37.209600000000002</v>
      </c>
      <c r="J2176" s="204">
        <v>34.660400000000003</v>
      </c>
      <c r="K2176" s="203" t="s">
        <v>533</v>
      </c>
    </row>
    <row r="2177" spans="1:11">
      <c r="A2177" s="203">
        <v>60</v>
      </c>
      <c r="B2177" s="203" t="s">
        <v>403</v>
      </c>
      <c r="C2177" s="203" t="s">
        <v>1509</v>
      </c>
      <c r="D2177" s="204">
        <v>27.6846</v>
      </c>
      <c r="E2177" s="203" t="s">
        <v>502</v>
      </c>
      <c r="F2177" s="203" t="s">
        <v>1754</v>
      </c>
      <c r="G2177" s="203" t="s">
        <v>532</v>
      </c>
      <c r="H2177" s="204">
        <v>25.699300000000001</v>
      </c>
      <c r="I2177" s="204">
        <v>29.669899999999998</v>
      </c>
      <c r="J2177" s="204">
        <v>31.260200000000001</v>
      </c>
      <c r="K2177" s="203" t="s">
        <v>533</v>
      </c>
    </row>
    <row r="2178" spans="1:11">
      <c r="A2178" s="203">
        <v>60</v>
      </c>
      <c r="B2178" s="203" t="s">
        <v>404</v>
      </c>
      <c r="C2178" s="203" t="s">
        <v>1509</v>
      </c>
      <c r="D2178" s="204">
        <v>31.399100000000001</v>
      </c>
      <c r="E2178" s="203" t="s">
        <v>502</v>
      </c>
      <c r="F2178" s="203" t="s">
        <v>1754</v>
      </c>
      <c r="G2178" s="203" t="s">
        <v>532</v>
      </c>
      <c r="H2178" s="204">
        <v>29.451799999999999</v>
      </c>
      <c r="I2178" s="204">
        <v>33.346299999999999</v>
      </c>
      <c r="J2178" s="204">
        <v>34.1098</v>
      </c>
      <c r="K2178" s="203" t="s">
        <v>533</v>
      </c>
    </row>
    <row r="2179" spans="1:11">
      <c r="A2179" s="203">
        <v>60</v>
      </c>
      <c r="B2179" s="203" t="s">
        <v>405</v>
      </c>
      <c r="C2179" s="203" t="s">
        <v>1509</v>
      </c>
      <c r="D2179" s="204">
        <v>31.023099999999999</v>
      </c>
      <c r="E2179" s="203" t="s">
        <v>502</v>
      </c>
      <c r="F2179" s="203" t="s">
        <v>1754</v>
      </c>
      <c r="G2179" s="203" t="s">
        <v>532</v>
      </c>
      <c r="H2179" s="204">
        <v>30.6737</v>
      </c>
      <c r="I2179" s="204">
        <v>31.372499999999999</v>
      </c>
      <c r="J2179" s="204">
        <v>32.9863</v>
      </c>
      <c r="K2179" s="203" t="s">
        <v>533</v>
      </c>
    </row>
    <row r="2180" spans="1:11">
      <c r="A2180" s="203">
        <v>60</v>
      </c>
      <c r="B2180" s="203" t="s">
        <v>384</v>
      </c>
      <c r="C2180" s="203" t="s">
        <v>1507</v>
      </c>
      <c r="D2180" s="204">
        <v>29.5792</v>
      </c>
      <c r="E2180" s="203" t="s">
        <v>502</v>
      </c>
      <c r="F2180" s="203" t="s">
        <v>1754</v>
      </c>
      <c r="G2180" s="203" t="s">
        <v>532</v>
      </c>
      <c r="H2180" s="204">
        <v>28.929200000000002</v>
      </c>
      <c r="I2180" s="204">
        <v>30.229099999999999</v>
      </c>
      <c r="J2180" s="204">
        <v>33.482500000000002</v>
      </c>
      <c r="K2180" s="203" t="s">
        <v>533</v>
      </c>
    </row>
    <row r="2181" spans="1:11">
      <c r="A2181" s="203">
        <v>60</v>
      </c>
      <c r="B2181" s="203" t="s">
        <v>385</v>
      </c>
      <c r="C2181" s="203" t="s">
        <v>1507</v>
      </c>
      <c r="D2181" s="204">
        <v>24.106200000000001</v>
      </c>
      <c r="E2181" s="203" t="s">
        <v>502</v>
      </c>
      <c r="F2181" s="203" t="s">
        <v>1754</v>
      </c>
      <c r="G2181" s="203" t="s">
        <v>532</v>
      </c>
      <c r="H2181" s="204">
        <v>22.703600000000002</v>
      </c>
      <c r="I2181" s="204">
        <v>25.508700000000001</v>
      </c>
      <c r="J2181" s="204">
        <v>26.565300000000001</v>
      </c>
      <c r="K2181" s="203" t="s">
        <v>533</v>
      </c>
    </row>
    <row r="2182" spans="1:11">
      <c r="A2182" s="203">
        <v>60</v>
      </c>
      <c r="B2182" s="203" t="s">
        <v>386</v>
      </c>
      <c r="C2182" s="203" t="s">
        <v>1507</v>
      </c>
      <c r="D2182" s="204">
        <v>29.191700000000001</v>
      </c>
      <c r="E2182" s="203" t="s">
        <v>502</v>
      </c>
      <c r="F2182" s="203" t="s">
        <v>1754</v>
      </c>
      <c r="G2182" s="203" t="s">
        <v>532</v>
      </c>
      <c r="H2182" s="204">
        <v>27.6753</v>
      </c>
      <c r="I2182" s="204">
        <v>30.707999999999998</v>
      </c>
      <c r="J2182" s="204">
        <v>32.403599999999997</v>
      </c>
      <c r="K2182" s="203" t="s">
        <v>533</v>
      </c>
    </row>
    <row r="2183" spans="1:11">
      <c r="A2183" s="203">
        <v>60</v>
      </c>
      <c r="B2183" s="203" t="s">
        <v>387</v>
      </c>
      <c r="C2183" s="203" t="s">
        <v>1507</v>
      </c>
      <c r="D2183" s="204">
        <v>29.7761</v>
      </c>
      <c r="E2183" s="203" t="s">
        <v>502</v>
      </c>
      <c r="F2183" s="203" t="s">
        <v>1754</v>
      </c>
      <c r="G2183" s="203" t="s">
        <v>532</v>
      </c>
      <c r="H2183" s="204">
        <v>28.6617</v>
      </c>
      <c r="I2183" s="204">
        <v>30.890499999999999</v>
      </c>
      <c r="J2183" s="204">
        <v>32.575600000000001</v>
      </c>
      <c r="K2183" s="203" t="s">
        <v>533</v>
      </c>
    </row>
    <row r="2184" spans="1:11">
      <c r="A2184" s="203">
        <v>60</v>
      </c>
      <c r="B2184" s="203" t="s">
        <v>388</v>
      </c>
      <c r="C2184" s="203" t="s">
        <v>1507</v>
      </c>
      <c r="D2184" s="204">
        <v>30.9602</v>
      </c>
      <c r="E2184" s="203" t="s">
        <v>502</v>
      </c>
      <c r="F2184" s="203" t="s">
        <v>1754</v>
      </c>
      <c r="G2184" s="203" t="s">
        <v>532</v>
      </c>
      <c r="H2184" s="204">
        <v>29.644300000000001</v>
      </c>
      <c r="I2184" s="204">
        <v>32.276200000000003</v>
      </c>
      <c r="J2184" s="204">
        <v>31.238600000000002</v>
      </c>
      <c r="K2184" s="203" t="s">
        <v>533</v>
      </c>
    </row>
    <row r="2185" spans="1:11">
      <c r="A2185" s="203">
        <v>60</v>
      </c>
      <c r="B2185" s="203" t="s">
        <v>389</v>
      </c>
      <c r="C2185" s="203" t="s">
        <v>1507</v>
      </c>
      <c r="D2185" s="204">
        <v>28.329799999999999</v>
      </c>
      <c r="E2185" s="203" t="s">
        <v>502</v>
      </c>
      <c r="F2185" s="203" t="s">
        <v>1754</v>
      </c>
      <c r="G2185" s="203" t="s">
        <v>532</v>
      </c>
      <c r="H2185" s="204">
        <v>26.516400000000001</v>
      </c>
      <c r="I2185" s="204">
        <v>30.1432</v>
      </c>
      <c r="J2185" s="204">
        <v>27.7225</v>
      </c>
      <c r="K2185" s="203" t="s">
        <v>533</v>
      </c>
    </row>
    <row r="2186" spans="1:11">
      <c r="A2186" s="203">
        <v>60</v>
      </c>
      <c r="B2186" s="203" t="s">
        <v>390</v>
      </c>
      <c r="C2186" s="203" t="s">
        <v>1507</v>
      </c>
      <c r="D2186" s="204">
        <v>32.698900000000002</v>
      </c>
      <c r="E2186" s="203" t="s">
        <v>502</v>
      </c>
      <c r="F2186" s="203" t="s">
        <v>1754</v>
      </c>
      <c r="G2186" s="203" t="s">
        <v>532</v>
      </c>
      <c r="H2186" s="204">
        <v>31.279699999999998</v>
      </c>
      <c r="I2186" s="204">
        <v>34.118099999999998</v>
      </c>
      <c r="J2186" s="204">
        <v>34.173200000000001</v>
      </c>
      <c r="K2186" s="203" t="s">
        <v>533</v>
      </c>
    </row>
    <row r="2187" spans="1:11">
      <c r="A2187" s="203">
        <v>60</v>
      </c>
      <c r="B2187" s="203" t="s">
        <v>391</v>
      </c>
      <c r="C2187" s="203" t="s">
        <v>1507</v>
      </c>
      <c r="D2187" s="204">
        <v>26.2834</v>
      </c>
      <c r="E2187" s="203" t="s">
        <v>502</v>
      </c>
      <c r="F2187" s="203" t="s">
        <v>1754</v>
      </c>
      <c r="G2187" s="203" t="s">
        <v>532</v>
      </c>
      <c r="H2187" s="204">
        <v>23.5242</v>
      </c>
      <c r="I2187" s="204">
        <v>29.0426</v>
      </c>
      <c r="J2187" s="204">
        <v>31.536899999999999</v>
      </c>
      <c r="K2187" s="203" t="s">
        <v>533</v>
      </c>
    </row>
    <row r="2188" spans="1:11">
      <c r="A2188" s="203">
        <v>60</v>
      </c>
      <c r="B2188" s="203" t="s">
        <v>392</v>
      </c>
      <c r="C2188" s="203" t="s">
        <v>1507</v>
      </c>
      <c r="D2188" s="204">
        <v>32.941400000000002</v>
      </c>
      <c r="E2188" s="203" t="s">
        <v>502</v>
      </c>
      <c r="F2188" s="203" t="s">
        <v>1754</v>
      </c>
      <c r="G2188" s="203" t="s">
        <v>532</v>
      </c>
      <c r="H2188" s="204">
        <v>30.997399999999999</v>
      </c>
      <c r="I2188" s="204">
        <v>34.885399999999997</v>
      </c>
      <c r="J2188" s="204">
        <v>33.316499999999998</v>
      </c>
      <c r="K2188" s="203" t="s">
        <v>533</v>
      </c>
    </row>
    <row r="2189" spans="1:11">
      <c r="A2189" s="203">
        <v>60</v>
      </c>
      <c r="B2189" s="203" t="s">
        <v>393</v>
      </c>
      <c r="C2189" s="203" t="s">
        <v>1507</v>
      </c>
      <c r="D2189" s="204">
        <v>29.966100000000001</v>
      </c>
      <c r="E2189" s="203" t="s">
        <v>502</v>
      </c>
      <c r="F2189" s="203" t="s">
        <v>1754</v>
      </c>
      <c r="G2189" s="203" t="s">
        <v>532</v>
      </c>
      <c r="H2189" s="204">
        <v>29.262499999999999</v>
      </c>
      <c r="I2189" s="204">
        <v>30.669599999999999</v>
      </c>
      <c r="J2189" s="204">
        <v>31.088899999999999</v>
      </c>
      <c r="K2189" s="203" t="s">
        <v>533</v>
      </c>
    </row>
    <row r="2190" spans="1:11">
      <c r="A2190" s="203">
        <v>60</v>
      </c>
      <c r="B2190" s="203" t="s">
        <v>394</v>
      </c>
      <c r="C2190" s="203" t="s">
        <v>1507</v>
      </c>
      <c r="D2190" s="204">
        <v>30.750499999999999</v>
      </c>
      <c r="E2190" s="203" t="s">
        <v>502</v>
      </c>
      <c r="F2190" s="203" t="s">
        <v>1754</v>
      </c>
      <c r="G2190" s="203" t="s">
        <v>532</v>
      </c>
      <c r="H2190" s="204">
        <v>29.293600000000001</v>
      </c>
      <c r="I2190" s="204">
        <v>32.207299999999996</v>
      </c>
      <c r="J2190" s="204">
        <v>29.5655</v>
      </c>
      <c r="K2190" s="203" t="s">
        <v>533</v>
      </c>
    </row>
    <row r="2191" spans="1:11">
      <c r="A2191" s="203">
        <v>60</v>
      </c>
      <c r="B2191" s="203" t="s">
        <v>395</v>
      </c>
      <c r="C2191" s="203" t="s">
        <v>1507</v>
      </c>
      <c r="D2191" s="204">
        <v>30.758900000000001</v>
      </c>
      <c r="E2191" s="203" t="s">
        <v>502</v>
      </c>
      <c r="F2191" s="203" t="s">
        <v>1754</v>
      </c>
      <c r="G2191" s="203" t="s">
        <v>532</v>
      </c>
      <c r="H2191" s="204">
        <v>30.113099999999999</v>
      </c>
      <c r="I2191" s="204">
        <v>31.404599999999999</v>
      </c>
      <c r="J2191" s="204">
        <v>31.599699999999999</v>
      </c>
      <c r="K2191" s="203" t="s">
        <v>533</v>
      </c>
    </row>
    <row r="2192" spans="1:11">
      <c r="A2192" s="203">
        <v>60</v>
      </c>
      <c r="B2192" s="203" t="s">
        <v>396</v>
      </c>
      <c r="C2192" s="203" t="s">
        <v>1507</v>
      </c>
      <c r="D2192" s="204">
        <v>32.703299999999999</v>
      </c>
      <c r="E2192" s="203" t="s">
        <v>502</v>
      </c>
      <c r="F2192" s="203" t="s">
        <v>1754</v>
      </c>
      <c r="G2192" s="203" t="s">
        <v>532</v>
      </c>
      <c r="H2192" s="204">
        <v>31.3371</v>
      </c>
      <c r="I2192" s="204">
        <v>34.069600000000001</v>
      </c>
      <c r="J2192" s="204">
        <v>33.865699999999997</v>
      </c>
      <c r="K2192" s="203" t="s">
        <v>533</v>
      </c>
    </row>
    <row r="2193" spans="1:11">
      <c r="A2193" s="203">
        <v>60</v>
      </c>
      <c r="B2193" s="203" t="s">
        <v>397</v>
      </c>
      <c r="C2193" s="203" t="s">
        <v>1507</v>
      </c>
      <c r="D2193" s="204">
        <v>35.166699999999999</v>
      </c>
      <c r="E2193" s="203" t="s">
        <v>502</v>
      </c>
      <c r="F2193" s="203" t="s">
        <v>1754</v>
      </c>
      <c r="G2193" s="203" t="s">
        <v>532</v>
      </c>
      <c r="H2193" s="204">
        <v>33.634700000000002</v>
      </c>
      <c r="I2193" s="204">
        <v>36.698700000000002</v>
      </c>
      <c r="J2193" s="204">
        <v>36.448599999999999</v>
      </c>
      <c r="K2193" s="203" t="s">
        <v>533</v>
      </c>
    </row>
    <row r="2194" spans="1:11">
      <c r="A2194" s="203">
        <v>60</v>
      </c>
      <c r="B2194" s="203" t="s">
        <v>398</v>
      </c>
      <c r="C2194" s="203" t="s">
        <v>1507</v>
      </c>
      <c r="D2194" s="204">
        <v>26.502300000000002</v>
      </c>
      <c r="E2194" s="203" t="s">
        <v>502</v>
      </c>
      <c r="F2194" s="203" t="s">
        <v>1754</v>
      </c>
      <c r="G2194" s="203" t="s">
        <v>532</v>
      </c>
      <c r="H2194" s="204">
        <v>25.005400000000002</v>
      </c>
      <c r="I2194" s="204">
        <v>27.999199999999998</v>
      </c>
      <c r="J2194" s="204">
        <v>29.450299999999999</v>
      </c>
      <c r="K2194" s="203" t="s">
        <v>533</v>
      </c>
    </row>
    <row r="2195" spans="1:11">
      <c r="A2195" s="203">
        <v>60</v>
      </c>
      <c r="B2195" s="203" t="s">
        <v>399</v>
      </c>
      <c r="C2195" s="203" t="s">
        <v>1507</v>
      </c>
      <c r="D2195" s="204">
        <v>27.8794</v>
      </c>
      <c r="E2195" s="203" t="s">
        <v>502</v>
      </c>
      <c r="F2195" s="203" t="s">
        <v>1754</v>
      </c>
      <c r="G2195" s="203" t="s">
        <v>532</v>
      </c>
      <c r="H2195" s="204">
        <v>26.561399999999999</v>
      </c>
      <c r="I2195" s="204">
        <v>29.197500000000002</v>
      </c>
      <c r="J2195" s="204">
        <v>32.883000000000003</v>
      </c>
      <c r="K2195" s="203" t="s">
        <v>533</v>
      </c>
    </row>
    <row r="2196" spans="1:11">
      <c r="A2196" s="203">
        <v>60</v>
      </c>
      <c r="B2196" s="203" t="s">
        <v>400</v>
      </c>
      <c r="C2196" s="203" t="s">
        <v>1507</v>
      </c>
      <c r="D2196" s="204">
        <v>26.956</v>
      </c>
      <c r="E2196" s="203" t="s">
        <v>502</v>
      </c>
      <c r="F2196" s="203" t="s">
        <v>1754</v>
      </c>
      <c r="G2196" s="203" t="s">
        <v>532</v>
      </c>
      <c r="H2196" s="204">
        <v>25.694600000000001</v>
      </c>
      <c r="I2196" s="204">
        <v>28.217500000000001</v>
      </c>
      <c r="J2196" s="204">
        <v>30.5793</v>
      </c>
      <c r="K2196" s="203" t="s">
        <v>533</v>
      </c>
    </row>
    <row r="2197" spans="1:11">
      <c r="A2197" s="203">
        <v>60</v>
      </c>
      <c r="B2197" s="203" t="s">
        <v>401</v>
      </c>
      <c r="C2197" s="203" t="s">
        <v>1507</v>
      </c>
      <c r="D2197" s="204">
        <v>28.459599999999998</v>
      </c>
      <c r="E2197" s="203" t="s">
        <v>502</v>
      </c>
      <c r="F2197" s="203" t="s">
        <v>1754</v>
      </c>
      <c r="G2197" s="203" t="s">
        <v>532</v>
      </c>
      <c r="H2197" s="204">
        <v>27.114999999999998</v>
      </c>
      <c r="I2197" s="204">
        <v>29.804300000000001</v>
      </c>
      <c r="J2197" s="204">
        <v>28.973099999999999</v>
      </c>
      <c r="K2197" s="203" t="s">
        <v>533</v>
      </c>
    </row>
    <row r="2198" spans="1:11">
      <c r="A2198" s="203">
        <v>60</v>
      </c>
      <c r="B2198" s="203" t="s">
        <v>402</v>
      </c>
      <c r="C2198" s="203" t="s">
        <v>1507</v>
      </c>
      <c r="D2198" s="204">
        <v>33.184199999999997</v>
      </c>
      <c r="E2198" s="203" t="s">
        <v>502</v>
      </c>
      <c r="F2198" s="203" t="s">
        <v>1754</v>
      </c>
      <c r="G2198" s="203" t="s">
        <v>532</v>
      </c>
      <c r="H2198" s="204">
        <v>30.985399999999998</v>
      </c>
      <c r="I2198" s="204">
        <v>35.383000000000003</v>
      </c>
      <c r="J2198" s="204">
        <v>33.113</v>
      </c>
      <c r="K2198" s="203" t="s">
        <v>533</v>
      </c>
    </row>
    <row r="2199" spans="1:11">
      <c r="A2199" s="203">
        <v>60</v>
      </c>
      <c r="B2199" s="203" t="s">
        <v>403</v>
      </c>
      <c r="C2199" s="203" t="s">
        <v>1507</v>
      </c>
      <c r="D2199" s="204">
        <v>26.410900000000002</v>
      </c>
      <c r="E2199" s="203" t="s">
        <v>502</v>
      </c>
      <c r="F2199" s="203" t="s">
        <v>1754</v>
      </c>
      <c r="G2199" s="203" t="s">
        <v>532</v>
      </c>
      <c r="H2199" s="204">
        <v>24.960799999999999</v>
      </c>
      <c r="I2199" s="204">
        <v>27.861000000000001</v>
      </c>
      <c r="J2199" s="204">
        <v>30.131799999999998</v>
      </c>
      <c r="K2199" s="203" t="s">
        <v>533</v>
      </c>
    </row>
    <row r="2200" spans="1:11">
      <c r="A2200" s="203">
        <v>60</v>
      </c>
      <c r="B2200" s="203" t="s">
        <v>404</v>
      </c>
      <c r="C2200" s="203" t="s">
        <v>1507</v>
      </c>
      <c r="D2200" s="204">
        <v>28.771599999999999</v>
      </c>
      <c r="E2200" s="203" t="s">
        <v>502</v>
      </c>
      <c r="F2200" s="203" t="s">
        <v>1754</v>
      </c>
      <c r="G2200" s="203" t="s">
        <v>532</v>
      </c>
      <c r="H2200" s="204">
        <v>27.378599999999999</v>
      </c>
      <c r="I2200" s="204">
        <v>30.1645</v>
      </c>
      <c r="J2200" s="204">
        <v>31.4375</v>
      </c>
      <c r="K2200" s="203" t="s">
        <v>533</v>
      </c>
    </row>
    <row r="2201" spans="1:11">
      <c r="A2201" s="203">
        <v>60</v>
      </c>
      <c r="B2201" s="203" t="s">
        <v>405</v>
      </c>
      <c r="C2201" s="203" t="s">
        <v>1507</v>
      </c>
      <c r="D2201" s="204">
        <v>29.789400000000001</v>
      </c>
      <c r="E2201" s="203" t="s">
        <v>502</v>
      </c>
      <c r="F2201" s="203" t="s">
        <v>1754</v>
      </c>
      <c r="G2201" s="203" t="s">
        <v>532</v>
      </c>
      <c r="H2201" s="204">
        <v>29.532499999999999</v>
      </c>
      <c r="I2201" s="204">
        <v>30.046399999999998</v>
      </c>
      <c r="J2201" s="204">
        <v>31.771100000000001</v>
      </c>
      <c r="K2201" s="203" t="s">
        <v>533</v>
      </c>
    </row>
    <row r="2202" spans="1:11">
      <c r="A2202" s="203">
        <v>61</v>
      </c>
      <c r="B2202" s="203" t="s">
        <v>384</v>
      </c>
      <c r="C2202" s="203" t="s">
        <v>1510</v>
      </c>
      <c r="D2202" s="204">
        <v>13.48</v>
      </c>
      <c r="E2202" s="203" t="s">
        <v>464</v>
      </c>
      <c r="F2202" s="203" t="s">
        <v>1754</v>
      </c>
      <c r="G2202" s="203" t="s">
        <v>532</v>
      </c>
      <c r="H2202" s="204">
        <v>12.663</v>
      </c>
      <c r="I2202" s="204">
        <v>14.297000000000001</v>
      </c>
      <c r="J2202" s="204">
        <v>15.827</v>
      </c>
      <c r="K2202" s="203" t="s">
        <v>517</v>
      </c>
    </row>
    <row r="2203" spans="1:11">
      <c r="A2203" s="203">
        <v>61</v>
      </c>
      <c r="B2203" s="203" t="s">
        <v>385</v>
      </c>
      <c r="C2203" s="203" t="s">
        <v>1510</v>
      </c>
      <c r="D2203" s="204">
        <v>12.266999999999999</v>
      </c>
      <c r="E2203" s="203" t="s">
        <v>464</v>
      </c>
      <c r="F2203" s="203" t="s">
        <v>1754</v>
      </c>
      <c r="G2203" s="203" t="s">
        <v>532</v>
      </c>
      <c r="H2203" s="204">
        <v>10.47</v>
      </c>
      <c r="I2203" s="204">
        <v>14.064</v>
      </c>
      <c r="J2203" s="204">
        <v>14.352</v>
      </c>
      <c r="K2203" s="203" t="s">
        <v>517</v>
      </c>
    </row>
    <row r="2204" spans="1:11">
      <c r="A2204" s="203">
        <v>61</v>
      </c>
      <c r="B2204" s="203" t="s">
        <v>386</v>
      </c>
      <c r="C2204" s="203" t="s">
        <v>1510</v>
      </c>
      <c r="D2204" s="204">
        <v>13.464</v>
      </c>
      <c r="E2204" s="203" t="s">
        <v>464</v>
      </c>
      <c r="F2204" s="203" t="s">
        <v>1754</v>
      </c>
      <c r="G2204" s="203" t="s">
        <v>532</v>
      </c>
      <c r="H2204" s="204">
        <v>11.446999999999999</v>
      </c>
      <c r="I2204" s="204">
        <v>15.481</v>
      </c>
      <c r="J2204" s="204">
        <v>15.047000000000001</v>
      </c>
      <c r="K2204" s="203" t="s">
        <v>517</v>
      </c>
    </row>
    <row r="2205" spans="1:11">
      <c r="A2205" s="203">
        <v>61</v>
      </c>
      <c r="B2205" s="203" t="s">
        <v>387</v>
      </c>
      <c r="C2205" s="203" t="s">
        <v>1510</v>
      </c>
      <c r="D2205" s="204">
        <v>14.734999999999999</v>
      </c>
      <c r="E2205" s="203" t="s">
        <v>464</v>
      </c>
      <c r="F2205" s="203" t="s">
        <v>1754</v>
      </c>
      <c r="G2205" s="203" t="s">
        <v>532</v>
      </c>
      <c r="H2205" s="204">
        <v>13.228999999999999</v>
      </c>
      <c r="I2205" s="204">
        <v>16.241</v>
      </c>
      <c r="J2205" s="204">
        <v>17.135000000000002</v>
      </c>
      <c r="K2205" s="203" t="s">
        <v>517</v>
      </c>
    </row>
    <row r="2206" spans="1:11">
      <c r="A2206" s="203">
        <v>61</v>
      </c>
      <c r="B2206" s="203" t="s">
        <v>388</v>
      </c>
      <c r="C2206" s="203" t="s">
        <v>1510</v>
      </c>
      <c r="D2206" s="204">
        <v>14.359</v>
      </c>
      <c r="E2206" s="203" t="s">
        <v>464</v>
      </c>
      <c r="F2206" s="203" t="s">
        <v>1754</v>
      </c>
      <c r="G2206" s="203" t="s">
        <v>532</v>
      </c>
      <c r="H2206" s="204">
        <v>12.592000000000001</v>
      </c>
      <c r="I2206" s="204">
        <v>16.126000000000001</v>
      </c>
      <c r="J2206" s="204">
        <v>14.303000000000001</v>
      </c>
      <c r="K2206" s="203" t="s">
        <v>517</v>
      </c>
    </row>
    <row r="2207" spans="1:11">
      <c r="A2207" s="203">
        <v>61</v>
      </c>
      <c r="B2207" s="203" t="s">
        <v>389</v>
      </c>
      <c r="C2207" s="203" t="s">
        <v>1510</v>
      </c>
      <c r="D2207" s="204">
        <v>14.769</v>
      </c>
      <c r="E2207" s="203" t="s">
        <v>464</v>
      </c>
      <c r="F2207" s="203" t="s">
        <v>1754</v>
      </c>
      <c r="G2207" s="203" t="s">
        <v>532</v>
      </c>
      <c r="H2207" s="204">
        <v>12.428000000000001</v>
      </c>
      <c r="I2207" s="204">
        <v>17.11</v>
      </c>
      <c r="J2207" s="204">
        <v>15.253</v>
      </c>
      <c r="K2207" s="203" t="s">
        <v>517</v>
      </c>
    </row>
    <row r="2208" spans="1:11">
      <c r="A2208" s="203">
        <v>61</v>
      </c>
      <c r="B2208" s="203" t="s">
        <v>390</v>
      </c>
      <c r="C2208" s="203" t="s">
        <v>1510</v>
      </c>
      <c r="D2208" s="204">
        <v>12.752000000000001</v>
      </c>
      <c r="E2208" s="203" t="s">
        <v>464</v>
      </c>
      <c r="F2208" s="203" t="s">
        <v>1754</v>
      </c>
      <c r="G2208" s="203" t="s">
        <v>532</v>
      </c>
      <c r="H2208" s="204">
        <v>11.022</v>
      </c>
      <c r="I2208" s="204">
        <v>14.481</v>
      </c>
      <c r="J2208" s="204">
        <v>17.908999999999999</v>
      </c>
      <c r="K2208" s="203" t="s">
        <v>517</v>
      </c>
    </row>
    <row r="2209" spans="1:11">
      <c r="A2209" s="203">
        <v>61</v>
      </c>
      <c r="B2209" s="203" t="s">
        <v>391</v>
      </c>
      <c r="C2209" s="203" t="s">
        <v>1510</v>
      </c>
      <c r="D2209" s="204">
        <v>7.9429999999999996</v>
      </c>
      <c r="E2209" s="203" t="s">
        <v>464</v>
      </c>
      <c r="F2209" s="203" t="s">
        <v>1754</v>
      </c>
      <c r="G2209" s="203" t="s">
        <v>532</v>
      </c>
      <c r="H2209" s="204">
        <v>5.2670000000000003</v>
      </c>
      <c r="I2209" s="204">
        <v>10.62</v>
      </c>
      <c r="J2209" s="204">
        <v>14.677</v>
      </c>
      <c r="K2209" s="203" t="s">
        <v>517</v>
      </c>
    </row>
    <row r="2210" spans="1:11">
      <c r="A2210" s="203">
        <v>61</v>
      </c>
      <c r="B2210" s="203" t="s">
        <v>392</v>
      </c>
      <c r="C2210" s="203" t="s">
        <v>1510</v>
      </c>
      <c r="D2210" s="204">
        <v>14.409000000000001</v>
      </c>
      <c r="E2210" s="203" t="s">
        <v>464</v>
      </c>
      <c r="F2210" s="203" t="s">
        <v>1754</v>
      </c>
      <c r="G2210" s="203" t="s">
        <v>532</v>
      </c>
      <c r="H2210" s="204">
        <v>11.824</v>
      </c>
      <c r="I2210" s="204">
        <v>16.992999999999999</v>
      </c>
      <c r="J2210" s="204">
        <v>14.246</v>
      </c>
      <c r="K2210" s="203" t="s">
        <v>517</v>
      </c>
    </row>
    <row r="2211" spans="1:11">
      <c r="A2211" s="203">
        <v>61</v>
      </c>
      <c r="B2211" s="203" t="s">
        <v>393</v>
      </c>
      <c r="C2211" s="203" t="s">
        <v>1510</v>
      </c>
      <c r="D2211" s="204">
        <v>13.462</v>
      </c>
      <c r="E2211" s="203" t="s">
        <v>464</v>
      </c>
      <c r="F2211" s="203" t="s">
        <v>1754</v>
      </c>
      <c r="G2211" s="203" t="s">
        <v>532</v>
      </c>
      <c r="H2211" s="204">
        <v>12.576000000000001</v>
      </c>
      <c r="I2211" s="204">
        <v>14.347</v>
      </c>
      <c r="J2211" s="204">
        <v>15.189</v>
      </c>
      <c r="K2211" s="203" t="s">
        <v>517</v>
      </c>
    </row>
    <row r="2212" spans="1:11">
      <c r="A2212" s="203">
        <v>61</v>
      </c>
      <c r="B2212" s="203" t="s">
        <v>394</v>
      </c>
      <c r="C2212" s="203" t="s">
        <v>1510</v>
      </c>
      <c r="D2212" s="204">
        <v>14.975</v>
      </c>
      <c r="E2212" s="203" t="s">
        <v>464</v>
      </c>
      <c r="F2212" s="203" t="s">
        <v>1754</v>
      </c>
      <c r="G2212" s="203" t="s">
        <v>532</v>
      </c>
      <c r="H2212" s="204">
        <v>12.965</v>
      </c>
      <c r="I2212" s="204">
        <v>16.984999999999999</v>
      </c>
      <c r="J2212" s="204">
        <v>15.689</v>
      </c>
      <c r="K2212" s="203" t="s">
        <v>517</v>
      </c>
    </row>
    <row r="2213" spans="1:11">
      <c r="A2213" s="203">
        <v>61</v>
      </c>
      <c r="B2213" s="203" t="s">
        <v>395</v>
      </c>
      <c r="C2213" s="203" t="s">
        <v>1510</v>
      </c>
      <c r="D2213" s="204">
        <v>15.96</v>
      </c>
      <c r="E2213" s="203" t="s">
        <v>464</v>
      </c>
      <c r="F2213" s="203" t="s">
        <v>1754</v>
      </c>
      <c r="G2213" s="203" t="s">
        <v>532</v>
      </c>
      <c r="H2213" s="204">
        <v>15.061</v>
      </c>
      <c r="I2213" s="204">
        <v>16.859000000000002</v>
      </c>
      <c r="J2213" s="204">
        <v>14.951000000000001</v>
      </c>
      <c r="K2213" s="203" t="s">
        <v>517</v>
      </c>
    </row>
    <row r="2214" spans="1:11">
      <c r="A2214" s="203">
        <v>61</v>
      </c>
      <c r="B2214" s="203" t="s">
        <v>396</v>
      </c>
      <c r="C2214" s="203" t="s">
        <v>1510</v>
      </c>
      <c r="D2214" s="204">
        <v>15.135999999999999</v>
      </c>
      <c r="E2214" s="203" t="s">
        <v>464</v>
      </c>
      <c r="F2214" s="203" t="s">
        <v>1754</v>
      </c>
      <c r="G2214" s="203" t="s">
        <v>532</v>
      </c>
      <c r="H2214" s="204">
        <v>13.291</v>
      </c>
      <c r="I2214" s="204">
        <v>16.981000000000002</v>
      </c>
      <c r="J2214" s="204">
        <v>17.785</v>
      </c>
      <c r="K2214" s="203" t="s">
        <v>517</v>
      </c>
    </row>
    <row r="2215" spans="1:11">
      <c r="A2215" s="203">
        <v>61</v>
      </c>
      <c r="B2215" s="203" t="s">
        <v>397</v>
      </c>
      <c r="C2215" s="203" t="s">
        <v>1510</v>
      </c>
      <c r="D2215" s="204">
        <v>14.131</v>
      </c>
      <c r="E2215" s="203" t="s">
        <v>464</v>
      </c>
      <c r="F2215" s="203" t="s">
        <v>1754</v>
      </c>
      <c r="G2215" s="203" t="s">
        <v>532</v>
      </c>
      <c r="H2215" s="204">
        <v>12.176</v>
      </c>
      <c r="I2215" s="204">
        <v>16.085000000000001</v>
      </c>
      <c r="J2215" s="204">
        <v>20.596</v>
      </c>
      <c r="K2215" s="203" t="s">
        <v>517</v>
      </c>
    </row>
    <row r="2216" spans="1:11">
      <c r="A2216" s="203">
        <v>61</v>
      </c>
      <c r="B2216" s="203" t="s">
        <v>398</v>
      </c>
      <c r="C2216" s="203" t="s">
        <v>1510</v>
      </c>
      <c r="D2216" s="204">
        <v>12.945</v>
      </c>
      <c r="E2216" s="203" t="s">
        <v>464</v>
      </c>
      <c r="F2216" s="203" t="s">
        <v>1754</v>
      </c>
      <c r="G2216" s="203" t="s">
        <v>532</v>
      </c>
      <c r="H2216" s="204">
        <v>11.066000000000001</v>
      </c>
      <c r="I2216" s="204">
        <v>14.823</v>
      </c>
      <c r="J2216" s="204">
        <v>16.468</v>
      </c>
      <c r="K2216" s="203" t="s">
        <v>517</v>
      </c>
    </row>
    <row r="2217" spans="1:11">
      <c r="A2217" s="203">
        <v>61</v>
      </c>
      <c r="B2217" s="203" t="s">
        <v>399</v>
      </c>
      <c r="C2217" s="203" t="s">
        <v>1510</v>
      </c>
      <c r="D2217" s="204">
        <v>13.648</v>
      </c>
      <c r="E2217" s="203" t="s">
        <v>464</v>
      </c>
      <c r="F2217" s="203" t="s">
        <v>1754</v>
      </c>
      <c r="G2217" s="203" t="s">
        <v>532</v>
      </c>
      <c r="H2217" s="204">
        <v>11.86</v>
      </c>
      <c r="I2217" s="204">
        <v>15.436999999999999</v>
      </c>
      <c r="J2217" s="204">
        <v>14.401999999999999</v>
      </c>
      <c r="K2217" s="203" t="s">
        <v>517</v>
      </c>
    </row>
    <row r="2218" spans="1:11">
      <c r="A2218" s="203">
        <v>61</v>
      </c>
      <c r="B2218" s="203" t="s">
        <v>400</v>
      </c>
      <c r="C2218" s="203" t="s">
        <v>1510</v>
      </c>
      <c r="D2218" s="204">
        <v>13.311</v>
      </c>
      <c r="E2218" s="203" t="s">
        <v>464</v>
      </c>
      <c r="F2218" s="203" t="s">
        <v>1754</v>
      </c>
      <c r="G2218" s="203" t="s">
        <v>532</v>
      </c>
      <c r="H2218" s="204">
        <v>11.721</v>
      </c>
      <c r="I2218" s="204">
        <v>14.901999999999999</v>
      </c>
      <c r="J2218" s="204">
        <v>15.403</v>
      </c>
      <c r="K2218" s="203" t="s">
        <v>517</v>
      </c>
    </row>
    <row r="2219" spans="1:11">
      <c r="A2219" s="203">
        <v>61</v>
      </c>
      <c r="B2219" s="203" t="s">
        <v>401</v>
      </c>
      <c r="C2219" s="203" t="s">
        <v>1510</v>
      </c>
      <c r="D2219" s="204">
        <v>14.685</v>
      </c>
      <c r="E2219" s="203" t="s">
        <v>464</v>
      </c>
      <c r="F2219" s="203" t="s">
        <v>1754</v>
      </c>
      <c r="G2219" s="203" t="s">
        <v>532</v>
      </c>
      <c r="H2219" s="204">
        <v>12.849</v>
      </c>
      <c r="I2219" s="204">
        <v>16.521999999999998</v>
      </c>
      <c r="J2219" s="204">
        <v>17.289000000000001</v>
      </c>
      <c r="K2219" s="203" t="s">
        <v>517</v>
      </c>
    </row>
    <row r="2220" spans="1:11">
      <c r="A2220" s="203">
        <v>61</v>
      </c>
      <c r="B2220" s="203" t="s">
        <v>402</v>
      </c>
      <c r="C2220" s="203" t="s">
        <v>1510</v>
      </c>
      <c r="D2220" s="204">
        <v>12.861000000000001</v>
      </c>
      <c r="E2220" s="203" t="s">
        <v>464</v>
      </c>
      <c r="F2220" s="203" t="s">
        <v>1754</v>
      </c>
      <c r="G2220" s="203" t="s">
        <v>532</v>
      </c>
      <c r="H2220" s="204">
        <v>9.9570000000000007</v>
      </c>
      <c r="I2220" s="204">
        <v>15.766</v>
      </c>
      <c r="J2220" s="204">
        <v>17.341000000000001</v>
      </c>
      <c r="K2220" s="203" t="s">
        <v>517</v>
      </c>
    </row>
    <row r="2221" spans="1:11">
      <c r="A2221" s="203">
        <v>61</v>
      </c>
      <c r="B2221" s="203" t="s">
        <v>403</v>
      </c>
      <c r="C2221" s="203" t="s">
        <v>1510</v>
      </c>
      <c r="D2221" s="204">
        <v>13.029</v>
      </c>
      <c r="E2221" s="203" t="s">
        <v>464</v>
      </c>
      <c r="F2221" s="203" t="s">
        <v>1754</v>
      </c>
      <c r="G2221" s="203" t="s">
        <v>532</v>
      </c>
      <c r="H2221" s="204">
        <v>11.081</v>
      </c>
      <c r="I2221" s="204">
        <v>14.978</v>
      </c>
      <c r="J2221" s="204">
        <v>14.391</v>
      </c>
      <c r="K2221" s="203" t="s">
        <v>517</v>
      </c>
    </row>
    <row r="2222" spans="1:11">
      <c r="A2222" s="203">
        <v>61</v>
      </c>
      <c r="B2222" s="203" t="s">
        <v>404</v>
      </c>
      <c r="C2222" s="203" t="s">
        <v>1510</v>
      </c>
      <c r="D2222" s="204">
        <v>13.59</v>
      </c>
      <c r="E2222" s="203" t="s">
        <v>464</v>
      </c>
      <c r="F2222" s="203" t="s">
        <v>1754</v>
      </c>
      <c r="G2222" s="203" t="s">
        <v>532</v>
      </c>
      <c r="H2222" s="204">
        <v>11.85</v>
      </c>
      <c r="I2222" s="204">
        <v>15.329000000000001</v>
      </c>
      <c r="J2222" s="204">
        <v>15.555</v>
      </c>
      <c r="K2222" s="203" t="s">
        <v>517</v>
      </c>
    </row>
    <row r="2223" spans="1:11">
      <c r="A2223" s="203">
        <v>61</v>
      </c>
      <c r="B2223" s="203" t="s">
        <v>405</v>
      </c>
      <c r="C2223" s="203" t="s">
        <v>1510</v>
      </c>
      <c r="D2223" s="204">
        <v>14.022</v>
      </c>
      <c r="E2223" s="203" t="s">
        <v>464</v>
      </c>
      <c r="F2223" s="203" t="s">
        <v>1754</v>
      </c>
      <c r="G2223" s="203" t="s">
        <v>532</v>
      </c>
      <c r="H2223" s="204">
        <v>13.686999999999999</v>
      </c>
      <c r="I2223" s="204">
        <v>14.356999999999999</v>
      </c>
      <c r="J2223" s="204">
        <v>15.765000000000001</v>
      </c>
      <c r="K2223" s="203" t="s">
        <v>517</v>
      </c>
    </row>
    <row r="2224" spans="1:11">
      <c r="A2224" s="203">
        <v>61</v>
      </c>
      <c r="B2224" s="203" t="s">
        <v>384</v>
      </c>
      <c r="C2224" s="203" t="s">
        <v>1511</v>
      </c>
      <c r="D2224" s="204">
        <v>14.563000000000001</v>
      </c>
      <c r="E2224" s="203" t="s">
        <v>464</v>
      </c>
      <c r="F2224" s="203" t="s">
        <v>1754</v>
      </c>
      <c r="G2224" s="203" t="s">
        <v>532</v>
      </c>
      <c r="H2224" s="204">
        <v>13.75</v>
      </c>
      <c r="I2224" s="204">
        <v>15.375</v>
      </c>
      <c r="J2224" s="204">
        <v>18.148</v>
      </c>
      <c r="K2224" s="203" t="s">
        <v>517</v>
      </c>
    </row>
    <row r="2225" spans="1:11">
      <c r="A2225" s="203">
        <v>61</v>
      </c>
      <c r="B2225" s="203" t="s">
        <v>385</v>
      </c>
      <c r="C2225" s="203" t="s">
        <v>1511</v>
      </c>
      <c r="D2225" s="204">
        <v>13.61</v>
      </c>
      <c r="E2225" s="203" t="s">
        <v>464</v>
      </c>
      <c r="F2225" s="203" t="s">
        <v>1754</v>
      </c>
      <c r="G2225" s="203" t="s">
        <v>532</v>
      </c>
      <c r="H2225" s="204">
        <v>11.904999999999999</v>
      </c>
      <c r="I2225" s="204">
        <v>15.315</v>
      </c>
      <c r="J2225" s="204">
        <v>14.145</v>
      </c>
      <c r="K2225" s="203" t="s">
        <v>517</v>
      </c>
    </row>
    <row r="2226" spans="1:11">
      <c r="A2226" s="203">
        <v>61</v>
      </c>
      <c r="B2226" s="203" t="s">
        <v>386</v>
      </c>
      <c r="C2226" s="203" t="s">
        <v>1511</v>
      </c>
      <c r="D2226" s="204">
        <v>13.901999999999999</v>
      </c>
      <c r="E2226" s="203" t="s">
        <v>464</v>
      </c>
      <c r="F2226" s="203" t="s">
        <v>1754</v>
      </c>
      <c r="G2226" s="203" t="s">
        <v>532</v>
      </c>
      <c r="H2226" s="204">
        <v>12.082000000000001</v>
      </c>
      <c r="I2226" s="204">
        <v>15.721</v>
      </c>
      <c r="J2226" s="204">
        <v>16.803000000000001</v>
      </c>
      <c r="K2226" s="203" t="s">
        <v>517</v>
      </c>
    </row>
    <row r="2227" spans="1:11">
      <c r="A2227" s="203">
        <v>61</v>
      </c>
      <c r="B2227" s="203" t="s">
        <v>387</v>
      </c>
      <c r="C2227" s="203" t="s">
        <v>1511</v>
      </c>
      <c r="D2227" s="204">
        <v>14.646000000000001</v>
      </c>
      <c r="E2227" s="203" t="s">
        <v>464</v>
      </c>
      <c r="F2227" s="203" t="s">
        <v>1754</v>
      </c>
      <c r="G2227" s="203" t="s">
        <v>532</v>
      </c>
      <c r="H2227" s="204">
        <v>13.295</v>
      </c>
      <c r="I2227" s="204">
        <v>15.996</v>
      </c>
      <c r="J2227" s="204">
        <v>18.908999999999999</v>
      </c>
      <c r="K2227" s="203" t="s">
        <v>517</v>
      </c>
    </row>
    <row r="2228" spans="1:11">
      <c r="A2228" s="203">
        <v>61</v>
      </c>
      <c r="B2228" s="203" t="s">
        <v>388</v>
      </c>
      <c r="C2228" s="203" t="s">
        <v>1511</v>
      </c>
      <c r="D2228" s="204">
        <v>13.804</v>
      </c>
      <c r="E2228" s="203" t="s">
        <v>464</v>
      </c>
      <c r="F2228" s="203" t="s">
        <v>1754</v>
      </c>
      <c r="G2228" s="203" t="s">
        <v>532</v>
      </c>
      <c r="H2228" s="204">
        <v>12.292</v>
      </c>
      <c r="I2228" s="204">
        <v>15.317</v>
      </c>
      <c r="J2228" s="204">
        <v>15.489000000000001</v>
      </c>
      <c r="K2228" s="203" t="s">
        <v>517</v>
      </c>
    </row>
    <row r="2229" spans="1:11">
      <c r="A2229" s="203">
        <v>61</v>
      </c>
      <c r="B2229" s="203" t="s">
        <v>389</v>
      </c>
      <c r="C2229" s="203" t="s">
        <v>1511</v>
      </c>
      <c r="D2229" s="204">
        <v>14.972</v>
      </c>
      <c r="E2229" s="203" t="s">
        <v>464</v>
      </c>
      <c r="F2229" s="203" t="s">
        <v>1754</v>
      </c>
      <c r="G2229" s="203" t="s">
        <v>532</v>
      </c>
      <c r="H2229" s="204">
        <v>12.907999999999999</v>
      </c>
      <c r="I2229" s="204">
        <v>17.036999999999999</v>
      </c>
      <c r="J2229" s="204">
        <v>15.67</v>
      </c>
      <c r="K2229" s="203" t="s">
        <v>517</v>
      </c>
    </row>
    <row r="2230" spans="1:11">
      <c r="A2230" s="203">
        <v>61</v>
      </c>
      <c r="B2230" s="203" t="s">
        <v>390</v>
      </c>
      <c r="C2230" s="203" t="s">
        <v>1511</v>
      </c>
      <c r="D2230" s="204">
        <v>14.763</v>
      </c>
      <c r="E2230" s="203" t="s">
        <v>464</v>
      </c>
      <c r="F2230" s="203" t="s">
        <v>1754</v>
      </c>
      <c r="G2230" s="203" t="s">
        <v>532</v>
      </c>
      <c r="H2230" s="204">
        <v>13.111000000000001</v>
      </c>
      <c r="I2230" s="204">
        <v>16.414999999999999</v>
      </c>
      <c r="J2230" s="204">
        <v>18.009</v>
      </c>
      <c r="K2230" s="203" t="s">
        <v>517</v>
      </c>
    </row>
    <row r="2231" spans="1:11">
      <c r="A2231" s="203">
        <v>61</v>
      </c>
      <c r="B2231" s="203" t="s">
        <v>391</v>
      </c>
      <c r="C2231" s="203" t="s">
        <v>1511</v>
      </c>
      <c r="D2231" s="204">
        <v>13.029</v>
      </c>
      <c r="E2231" s="203" t="s">
        <v>464</v>
      </c>
      <c r="F2231" s="203" t="s">
        <v>1754</v>
      </c>
      <c r="G2231" s="203" t="s">
        <v>532</v>
      </c>
      <c r="H2231" s="204">
        <v>9.9459999999999997</v>
      </c>
      <c r="I2231" s="204">
        <v>16.111000000000001</v>
      </c>
      <c r="J2231" s="204">
        <v>20.105</v>
      </c>
      <c r="K2231" s="203" t="s">
        <v>517</v>
      </c>
    </row>
    <row r="2232" spans="1:11">
      <c r="A2232" s="203">
        <v>61</v>
      </c>
      <c r="B2232" s="203" t="s">
        <v>392</v>
      </c>
      <c r="C2232" s="203" t="s">
        <v>1511</v>
      </c>
      <c r="D2232" s="204">
        <v>13.282999999999999</v>
      </c>
      <c r="E2232" s="203" t="s">
        <v>464</v>
      </c>
      <c r="F2232" s="203" t="s">
        <v>1754</v>
      </c>
      <c r="G2232" s="203" t="s">
        <v>532</v>
      </c>
      <c r="H2232" s="204">
        <v>10.97</v>
      </c>
      <c r="I2232" s="204">
        <v>15.596</v>
      </c>
      <c r="J2232" s="204">
        <v>16.356000000000002</v>
      </c>
      <c r="K2232" s="203" t="s">
        <v>517</v>
      </c>
    </row>
    <row r="2233" spans="1:11">
      <c r="A2233" s="203">
        <v>61</v>
      </c>
      <c r="B2233" s="203" t="s">
        <v>393</v>
      </c>
      <c r="C2233" s="203" t="s">
        <v>1511</v>
      </c>
      <c r="D2233" s="204">
        <v>15.596</v>
      </c>
      <c r="E2233" s="203" t="s">
        <v>464</v>
      </c>
      <c r="F2233" s="203" t="s">
        <v>1754</v>
      </c>
      <c r="G2233" s="203" t="s">
        <v>532</v>
      </c>
      <c r="H2233" s="204">
        <v>14.73</v>
      </c>
      <c r="I2233" s="204">
        <v>16.462</v>
      </c>
      <c r="J2233" s="204">
        <v>16.899000000000001</v>
      </c>
      <c r="K2233" s="203" t="s">
        <v>517</v>
      </c>
    </row>
    <row r="2234" spans="1:11">
      <c r="A2234" s="203">
        <v>61</v>
      </c>
      <c r="B2234" s="203" t="s">
        <v>394</v>
      </c>
      <c r="C2234" s="203" t="s">
        <v>1511</v>
      </c>
      <c r="D2234" s="204">
        <v>16.408999999999999</v>
      </c>
      <c r="E2234" s="203" t="s">
        <v>464</v>
      </c>
      <c r="F2234" s="203" t="s">
        <v>1754</v>
      </c>
      <c r="G2234" s="203" t="s">
        <v>532</v>
      </c>
      <c r="H2234" s="204">
        <v>14.679</v>
      </c>
      <c r="I2234" s="204">
        <v>18.138999999999999</v>
      </c>
      <c r="J2234" s="204">
        <v>14.641999999999999</v>
      </c>
      <c r="K2234" s="203" t="s">
        <v>517</v>
      </c>
    </row>
    <row r="2235" spans="1:11">
      <c r="A2235" s="203">
        <v>61</v>
      </c>
      <c r="B2235" s="203" t="s">
        <v>395</v>
      </c>
      <c r="C2235" s="203" t="s">
        <v>1511</v>
      </c>
      <c r="D2235" s="204">
        <v>14.574999999999999</v>
      </c>
      <c r="E2235" s="203" t="s">
        <v>464</v>
      </c>
      <c r="F2235" s="203" t="s">
        <v>1754</v>
      </c>
      <c r="G2235" s="203" t="s">
        <v>532</v>
      </c>
      <c r="H2235" s="204">
        <v>13.808999999999999</v>
      </c>
      <c r="I2235" s="204">
        <v>15.340999999999999</v>
      </c>
      <c r="J2235" s="204">
        <v>16.751999999999999</v>
      </c>
      <c r="K2235" s="203" t="s">
        <v>517</v>
      </c>
    </row>
    <row r="2236" spans="1:11">
      <c r="A2236" s="203">
        <v>61</v>
      </c>
      <c r="B2236" s="203" t="s">
        <v>396</v>
      </c>
      <c r="C2236" s="203" t="s">
        <v>1511</v>
      </c>
      <c r="D2236" s="204">
        <v>15.69</v>
      </c>
      <c r="E2236" s="203" t="s">
        <v>464</v>
      </c>
      <c r="F2236" s="203" t="s">
        <v>1754</v>
      </c>
      <c r="G2236" s="203" t="s">
        <v>532</v>
      </c>
      <c r="H2236" s="204">
        <v>14.023999999999999</v>
      </c>
      <c r="I2236" s="204">
        <v>17.356000000000002</v>
      </c>
      <c r="J2236" s="204">
        <v>18.32</v>
      </c>
      <c r="K2236" s="203" t="s">
        <v>517</v>
      </c>
    </row>
    <row r="2237" spans="1:11">
      <c r="A2237" s="203">
        <v>61</v>
      </c>
      <c r="B2237" s="203" t="s">
        <v>397</v>
      </c>
      <c r="C2237" s="203" t="s">
        <v>1511</v>
      </c>
      <c r="D2237" s="204">
        <v>16.013000000000002</v>
      </c>
      <c r="E2237" s="203" t="s">
        <v>464</v>
      </c>
      <c r="F2237" s="203" t="s">
        <v>1754</v>
      </c>
      <c r="G2237" s="203" t="s">
        <v>532</v>
      </c>
      <c r="H2237" s="204">
        <v>14.15</v>
      </c>
      <c r="I2237" s="204">
        <v>17.876000000000001</v>
      </c>
      <c r="J2237" s="204">
        <v>20.032</v>
      </c>
      <c r="K2237" s="203" t="s">
        <v>517</v>
      </c>
    </row>
    <row r="2238" spans="1:11">
      <c r="A2238" s="203">
        <v>61</v>
      </c>
      <c r="B2238" s="203" t="s">
        <v>398</v>
      </c>
      <c r="C2238" s="203" t="s">
        <v>1511</v>
      </c>
      <c r="D2238" s="204">
        <v>12.278</v>
      </c>
      <c r="E2238" s="203" t="s">
        <v>464</v>
      </c>
      <c r="F2238" s="203" t="s">
        <v>1754</v>
      </c>
      <c r="G2238" s="203" t="s">
        <v>532</v>
      </c>
      <c r="H2238" s="204">
        <v>10.592000000000001</v>
      </c>
      <c r="I2238" s="204">
        <v>13.964</v>
      </c>
      <c r="J2238" s="204">
        <v>16.068000000000001</v>
      </c>
      <c r="K2238" s="203" t="s">
        <v>517</v>
      </c>
    </row>
    <row r="2239" spans="1:11">
      <c r="A2239" s="203">
        <v>61</v>
      </c>
      <c r="B2239" s="203" t="s">
        <v>399</v>
      </c>
      <c r="C2239" s="203" t="s">
        <v>1511</v>
      </c>
      <c r="D2239" s="204">
        <v>12.686</v>
      </c>
      <c r="E2239" s="203" t="s">
        <v>464</v>
      </c>
      <c r="F2239" s="203" t="s">
        <v>1754</v>
      </c>
      <c r="G2239" s="203" t="s">
        <v>532</v>
      </c>
      <c r="H2239" s="204">
        <v>11.151</v>
      </c>
      <c r="I2239" s="204">
        <v>14.221</v>
      </c>
      <c r="J2239" s="204">
        <v>16.213999999999999</v>
      </c>
      <c r="K2239" s="203" t="s">
        <v>517</v>
      </c>
    </row>
    <row r="2240" spans="1:11">
      <c r="A2240" s="203">
        <v>61</v>
      </c>
      <c r="B2240" s="203" t="s">
        <v>400</v>
      </c>
      <c r="C2240" s="203" t="s">
        <v>1511</v>
      </c>
      <c r="D2240" s="204">
        <v>14.914</v>
      </c>
      <c r="E2240" s="203" t="s">
        <v>464</v>
      </c>
      <c r="F2240" s="203" t="s">
        <v>1754</v>
      </c>
      <c r="G2240" s="203" t="s">
        <v>532</v>
      </c>
      <c r="H2240" s="204">
        <v>13.34</v>
      </c>
      <c r="I2240" s="204">
        <v>16.488</v>
      </c>
      <c r="J2240" s="204">
        <v>16.596</v>
      </c>
      <c r="K2240" s="203" t="s">
        <v>517</v>
      </c>
    </row>
    <row r="2241" spans="1:11">
      <c r="A2241" s="203">
        <v>61</v>
      </c>
      <c r="B2241" s="203" t="s">
        <v>401</v>
      </c>
      <c r="C2241" s="203" t="s">
        <v>1511</v>
      </c>
      <c r="D2241" s="204">
        <v>16.181999999999999</v>
      </c>
      <c r="E2241" s="203" t="s">
        <v>464</v>
      </c>
      <c r="F2241" s="203" t="s">
        <v>1754</v>
      </c>
      <c r="G2241" s="203" t="s">
        <v>532</v>
      </c>
      <c r="H2241" s="204">
        <v>14.477</v>
      </c>
      <c r="I2241" s="204">
        <v>17.885999999999999</v>
      </c>
      <c r="J2241" s="204">
        <v>15.779</v>
      </c>
      <c r="K2241" s="203" t="s">
        <v>517</v>
      </c>
    </row>
    <row r="2242" spans="1:11">
      <c r="A2242" s="203">
        <v>61</v>
      </c>
      <c r="B2242" s="203" t="s">
        <v>402</v>
      </c>
      <c r="C2242" s="203" t="s">
        <v>1511</v>
      </c>
      <c r="D2242" s="204">
        <v>15.849</v>
      </c>
      <c r="E2242" s="203" t="s">
        <v>464</v>
      </c>
      <c r="F2242" s="203" t="s">
        <v>1754</v>
      </c>
      <c r="G2242" s="203" t="s">
        <v>532</v>
      </c>
      <c r="H2242" s="204">
        <v>13.045999999999999</v>
      </c>
      <c r="I2242" s="204">
        <v>18.652000000000001</v>
      </c>
      <c r="J2242" s="204">
        <v>17.135000000000002</v>
      </c>
      <c r="K2242" s="203" t="s">
        <v>517</v>
      </c>
    </row>
    <row r="2243" spans="1:11">
      <c r="A2243" s="203">
        <v>61</v>
      </c>
      <c r="B2243" s="203" t="s">
        <v>403</v>
      </c>
      <c r="C2243" s="203" t="s">
        <v>1511</v>
      </c>
      <c r="D2243" s="204">
        <v>13.973000000000001</v>
      </c>
      <c r="E2243" s="203" t="s">
        <v>464</v>
      </c>
      <c r="F2243" s="203" t="s">
        <v>1754</v>
      </c>
      <c r="G2243" s="203" t="s">
        <v>532</v>
      </c>
      <c r="H2243" s="204">
        <v>12.21</v>
      </c>
      <c r="I2243" s="204">
        <v>15.736000000000001</v>
      </c>
      <c r="J2243" s="204">
        <v>16.334</v>
      </c>
      <c r="K2243" s="203" t="s">
        <v>517</v>
      </c>
    </row>
    <row r="2244" spans="1:11">
      <c r="A2244" s="203">
        <v>61</v>
      </c>
      <c r="B2244" s="203" t="s">
        <v>404</v>
      </c>
      <c r="C2244" s="203" t="s">
        <v>1511</v>
      </c>
      <c r="D2244" s="204">
        <v>17.428999999999998</v>
      </c>
      <c r="E2244" s="203" t="s">
        <v>464</v>
      </c>
      <c r="F2244" s="203" t="s">
        <v>1754</v>
      </c>
      <c r="G2244" s="203" t="s">
        <v>532</v>
      </c>
      <c r="H2244" s="204">
        <v>15.587999999999999</v>
      </c>
      <c r="I2244" s="204">
        <v>19.27</v>
      </c>
      <c r="J2244" s="204">
        <v>18.024999999999999</v>
      </c>
      <c r="K2244" s="203" t="s">
        <v>517</v>
      </c>
    </row>
    <row r="2245" spans="1:11">
      <c r="A2245" s="203">
        <v>61</v>
      </c>
      <c r="B2245" s="203" t="s">
        <v>405</v>
      </c>
      <c r="C2245" s="203" t="s">
        <v>1511</v>
      </c>
      <c r="D2245" s="204">
        <v>14.79</v>
      </c>
      <c r="E2245" s="203" t="s">
        <v>464</v>
      </c>
      <c r="F2245" s="203" t="s">
        <v>1754</v>
      </c>
      <c r="G2245" s="203" t="s">
        <v>532</v>
      </c>
      <c r="H2245" s="204">
        <v>14.478</v>
      </c>
      <c r="I2245" s="204">
        <v>15.101000000000001</v>
      </c>
      <c r="J2245" s="204">
        <v>17.039000000000001</v>
      </c>
      <c r="K2245" s="203" t="s">
        <v>517</v>
      </c>
    </row>
    <row r="2246" spans="1:11">
      <c r="A2246" s="203">
        <v>61</v>
      </c>
      <c r="B2246" s="203" t="s">
        <v>384</v>
      </c>
      <c r="C2246" s="203" t="s">
        <v>1668</v>
      </c>
      <c r="D2246" s="204">
        <v>13.894</v>
      </c>
      <c r="E2246" s="203" t="s">
        <v>464</v>
      </c>
      <c r="F2246" s="203" t="s">
        <v>1754</v>
      </c>
      <c r="G2246" s="203" t="s">
        <v>532</v>
      </c>
      <c r="H2246" s="204">
        <v>13.337999999999999</v>
      </c>
      <c r="I2246" s="204">
        <v>14.451000000000001</v>
      </c>
      <c r="J2246" s="204">
        <v>16.809000000000001</v>
      </c>
      <c r="K2246" s="203" t="s">
        <v>517</v>
      </c>
    </row>
    <row r="2247" spans="1:11">
      <c r="A2247" s="203">
        <v>61</v>
      </c>
      <c r="B2247" s="203" t="s">
        <v>385</v>
      </c>
      <c r="C2247" s="203" t="s">
        <v>1668</v>
      </c>
      <c r="D2247" s="204">
        <v>12.816000000000001</v>
      </c>
      <c r="E2247" s="203" t="s">
        <v>464</v>
      </c>
      <c r="F2247" s="203" t="s">
        <v>1754</v>
      </c>
      <c r="G2247" s="203" t="s">
        <v>532</v>
      </c>
      <c r="H2247" s="204">
        <v>11.617000000000001</v>
      </c>
      <c r="I2247" s="204">
        <v>14.013999999999999</v>
      </c>
      <c r="J2247" s="204">
        <v>14.246</v>
      </c>
      <c r="K2247" s="203" t="s">
        <v>517</v>
      </c>
    </row>
    <row r="2248" spans="1:11">
      <c r="A2248" s="203">
        <v>61</v>
      </c>
      <c r="B2248" s="203" t="s">
        <v>386</v>
      </c>
      <c r="C2248" s="203" t="s">
        <v>1668</v>
      </c>
      <c r="D2248" s="204">
        <v>13.423</v>
      </c>
      <c r="E2248" s="203" t="s">
        <v>464</v>
      </c>
      <c r="F2248" s="203" t="s">
        <v>1754</v>
      </c>
      <c r="G2248" s="203" t="s">
        <v>532</v>
      </c>
      <c r="H2248" s="204">
        <v>12.135</v>
      </c>
      <c r="I2248" s="204">
        <v>14.712</v>
      </c>
      <c r="J2248" s="204">
        <v>15.656000000000001</v>
      </c>
      <c r="K2248" s="203" t="s">
        <v>517</v>
      </c>
    </row>
    <row r="2249" spans="1:11">
      <c r="A2249" s="203">
        <v>61</v>
      </c>
      <c r="B2249" s="203" t="s">
        <v>387</v>
      </c>
      <c r="C2249" s="203" t="s">
        <v>1668</v>
      </c>
      <c r="D2249" s="204">
        <v>14.515000000000001</v>
      </c>
      <c r="E2249" s="203" t="s">
        <v>464</v>
      </c>
      <c r="F2249" s="203" t="s">
        <v>1754</v>
      </c>
      <c r="G2249" s="203" t="s">
        <v>532</v>
      </c>
      <c r="H2249" s="204">
        <v>13.538</v>
      </c>
      <c r="I2249" s="204">
        <v>15.493</v>
      </c>
      <c r="J2249" s="204">
        <v>18.105</v>
      </c>
      <c r="K2249" s="203" t="s">
        <v>517</v>
      </c>
    </row>
    <row r="2250" spans="1:11">
      <c r="A2250" s="203">
        <v>61</v>
      </c>
      <c r="B2250" s="203" t="s">
        <v>388</v>
      </c>
      <c r="C2250" s="203" t="s">
        <v>1668</v>
      </c>
      <c r="D2250" s="204">
        <v>13.827</v>
      </c>
      <c r="E2250" s="203" t="s">
        <v>464</v>
      </c>
      <c r="F2250" s="203" t="s">
        <v>1754</v>
      </c>
      <c r="G2250" s="203" t="s">
        <v>532</v>
      </c>
      <c r="H2250" s="204">
        <v>12.727</v>
      </c>
      <c r="I2250" s="204">
        <v>14.927</v>
      </c>
      <c r="J2250" s="204">
        <v>14.481999999999999</v>
      </c>
      <c r="K2250" s="203" t="s">
        <v>517</v>
      </c>
    </row>
    <row r="2251" spans="1:11">
      <c r="A2251" s="203">
        <v>61</v>
      </c>
      <c r="B2251" s="203" t="s">
        <v>389</v>
      </c>
      <c r="C2251" s="203" t="s">
        <v>1668</v>
      </c>
      <c r="D2251" s="204">
        <v>14.794</v>
      </c>
      <c r="E2251" s="203" t="s">
        <v>464</v>
      </c>
      <c r="F2251" s="203" t="s">
        <v>1754</v>
      </c>
      <c r="G2251" s="203" t="s">
        <v>532</v>
      </c>
      <c r="H2251" s="204">
        <v>13.255000000000001</v>
      </c>
      <c r="I2251" s="204">
        <v>16.332999999999998</v>
      </c>
      <c r="J2251" s="204">
        <v>15.175000000000001</v>
      </c>
      <c r="K2251" s="203" t="s">
        <v>517</v>
      </c>
    </row>
    <row r="2252" spans="1:11">
      <c r="A2252" s="203">
        <v>61</v>
      </c>
      <c r="B2252" s="203" t="s">
        <v>390</v>
      </c>
      <c r="C2252" s="203" t="s">
        <v>1668</v>
      </c>
      <c r="D2252" s="204">
        <v>13.781000000000001</v>
      </c>
      <c r="E2252" s="203" t="s">
        <v>464</v>
      </c>
      <c r="F2252" s="203" t="s">
        <v>1754</v>
      </c>
      <c r="G2252" s="203" t="s">
        <v>532</v>
      </c>
      <c r="H2252" s="204">
        <v>12.615</v>
      </c>
      <c r="I2252" s="204">
        <v>14.948</v>
      </c>
      <c r="J2252" s="204">
        <v>17.716999999999999</v>
      </c>
      <c r="K2252" s="203" t="s">
        <v>517</v>
      </c>
    </row>
    <row r="2253" spans="1:11">
      <c r="A2253" s="203">
        <v>61</v>
      </c>
      <c r="B2253" s="203" t="s">
        <v>391</v>
      </c>
      <c r="C2253" s="203" t="s">
        <v>1668</v>
      </c>
      <c r="D2253" s="204">
        <v>10.731999999999999</v>
      </c>
      <c r="E2253" s="203" t="s">
        <v>464</v>
      </c>
      <c r="F2253" s="203" t="s">
        <v>1754</v>
      </c>
      <c r="G2253" s="203" t="s">
        <v>532</v>
      </c>
      <c r="H2253" s="204">
        <v>8.641</v>
      </c>
      <c r="I2253" s="204">
        <v>12.823</v>
      </c>
      <c r="J2253" s="204">
        <v>17.946999999999999</v>
      </c>
      <c r="K2253" s="203" t="s">
        <v>517</v>
      </c>
    </row>
    <row r="2254" spans="1:11">
      <c r="A2254" s="203">
        <v>61</v>
      </c>
      <c r="B2254" s="203" t="s">
        <v>392</v>
      </c>
      <c r="C2254" s="203" t="s">
        <v>1668</v>
      </c>
      <c r="D2254" s="204">
        <v>13.888999999999999</v>
      </c>
      <c r="E2254" s="203" t="s">
        <v>464</v>
      </c>
      <c r="F2254" s="203" t="s">
        <v>1754</v>
      </c>
      <c r="G2254" s="203" t="s">
        <v>532</v>
      </c>
      <c r="H2254" s="204">
        <v>12.19</v>
      </c>
      <c r="I2254" s="204">
        <v>15.587999999999999</v>
      </c>
      <c r="J2254" s="204">
        <v>15.21</v>
      </c>
      <c r="K2254" s="203" t="s">
        <v>517</v>
      </c>
    </row>
    <row r="2255" spans="1:11">
      <c r="A2255" s="203">
        <v>61</v>
      </c>
      <c r="B2255" s="203" t="s">
        <v>393</v>
      </c>
      <c r="C2255" s="203" t="s">
        <v>1668</v>
      </c>
      <c r="D2255" s="204">
        <v>14.462999999999999</v>
      </c>
      <c r="E2255" s="203" t="s">
        <v>464</v>
      </c>
      <c r="F2255" s="203" t="s">
        <v>1754</v>
      </c>
      <c r="G2255" s="203" t="s">
        <v>532</v>
      </c>
      <c r="H2255" s="204">
        <v>13.858000000000001</v>
      </c>
      <c r="I2255" s="204">
        <v>15.067</v>
      </c>
      <c r="J2255" s="204">
        <v>15.868</v>
      </c>
      <c r="K2255" s="203" t="s">
        <v>517</v>
      </c>
    </row>
    <row r="2256" spans="1:11">
      <c r="A2256" s="203">
        <v>61</v>
      </c>
      <c r="B2256" s="203" t="s">
        <v>394</v>
      </c>
      <c r="C2256" s="203" t="s">
        <v>1668</v>
      </c>
      <c r="D2256" s="204">
        <v>15.69</v>
      </c>
      <c r="E2256" s="203" t="s">
        <v>464</v>
      </c>
      <c r="F2256" s="203" t="s">
        <v>1754</v>
      </c>
      <c r="G2256" s="203" t="s">
        <v>532</v>
      </c>
      <c r="H2256" s="204">
        <v>14.412000000000001</v>
      </c>
      <c r="I2256" s="204">
        <v>16.968</v>
      </c>
      <c r="J2256" s="204">
        <v>15.271000000000001</v>
      </c>
      <c r="K2256" s="203" t="s">
        <v>517</v>
      </c>
    </row>
    <row r="2257" spans="1:11">
      <c r="A2257" s="203">
        <v>61</v>
      </c>
      <c r="B2257" s="203" t="s">
        <v>395</v>
      </c>
      <c r="C2257" s="203" t="s">
        <v>1668</v>
      </c>
      <c r="D2257" s="204">
        <v>15.036</v>
      </c>
      <c r="E2257" s="203" t="s">
        <v>464</v>
      </c>
      <c r="F2257" s="203" t="s">
        <v>1754</v>
      </c>
      <c r="G2257" s="203" t="s">
        <v>532</v>
      </c>
      <c r="H2257" s="204">
        <v>14.474</v>
      </c>
      <c r="I2257" s="204">
        <v>15.599</v>
      </c>
      <c r="J2257" s="204">
        <v>15.788</v>
      </c>
      <c r="K2257" s="203" t="s">
        <v>517</v>
      </c>
    </row>
    <row r="2258" spans="1:11">
      <c r="A2258" s="203">
        <v>61</v>
      </c>
      <c r="B2258" s="203" t="s">
        <v>396</v>
      </c>
      <c r="C2258" s="203" t="s">
        <v>1668</v>
      </c>
      <c r="D2258" s="204">
        <v>15.387</v>
      </c>
      <c r="E2258" s="203" t="s">
        <v>464</v>
      </c>
      <c r="F2258" s="203" t="s">
        <v>1754</v>
      </c>
      <c r="G2258" s="203" t="s">
        <v>532</v>
      </c>
      <c r="H2258" s="204">
        <v>14.178000000000001</v>
      </c>
      <c r="I2258" s="204">
        <v>16.594999999999999</v>
      </c>
      <c r="J2258" s="204">
        <v>17.917000000000002</v>
      </c>
      <c r="K2258" s="203" t="s">
        <v>517</v>
      </c>
    </row>
    <row r="2259" spans="1:11">
      <c r="A2259" s="203">
        <v>61</v>
      </c>
      <c r="B2259" s="203" t="s">
        <v>397</v>
      </c>
      <c r="C2259" s="203" t="s">
        <v>1668</v>
      </c>
      <c r="D2259" s="204">
        <v>15.068</v>
      </c>
      <c r="E2259" s="203" t="s">
        <v>464</v>
      </c>
      <c r="F2259" s="203" t="s">
        <v>1754</v>
      </c>
      <c r="G2259" s="203" t="s">
        <v>532</v>
      </c>
      <c r="H2259" s="204">
        <v>13.757999999999999</v>
      </c>
      <c r="I2259" s="204">
        <v>16.378</v>
      </c>
      <c r="J2259" s="204">
        <v>19.763000000000002</v>
      </c>
      <c r="K2259" s="203" t="s">
        <v>517</v>
      </c>
    </row>
    <row r="2260" spans="1:11">
      <c r="A2260" s="203">
        <v>61</v>
      </c>
      <c r="B2260" s="203" t="s">
        <v>398</v>
      </c>
      <c r="C2260" s="203" t="s">
        <v>1668</v>
      </c>
      <c r="D2260" s="204">
        <v>12.468</v>
      </c>
      <c r="E2260" s="203" t="s">
        <v>464</v>
      </c>
      <c r="F2260" s="203" t="s">
        <v>1754</v>
      </c>
      <c r="G2260" s="203" t="s">
        <v>532</v>
      </c>
      <c r="H2260" s="204">
        <v>11.244</v>
      </c>
      <c r="I2260" s="204">
        <v>13.691000000000001</v>
      </c>
      <c r="J2260" s="204">
        <v>15.92</v>
      </c>
      <c r="K2260" s="203" t="s">
        <v>517</v>
      </c>
    </row>
    <row r="2261" spans="1:11">
      <c r="A2261" s="203">
        <v>61</v>
      </c>
      <c r="B2261" s="203" t="s">
        <v>399</v>
      </c>
      <c r="C2261" s="203" t="s">
        <v>1668</v>
      </c>
      <c r="D2261" s="204">
        <v>12.747</v>
      </c>
      <c r="E2261" s="203" t="s">
        <v>464</v>
      </c>
      <c r="F2261" s="203" t="s">
        <v>1754</v>
      </c>
      <c r="G2261" s="203" t="s">
        <v>532</v>
      </c>
      <c r="H2261" s="204">
        <v>11.644</v>
      </c>
      <c r="I2261" s="204">
        <v>13.85</v>
      </c>
      <c r="J2261" s="204">
        <v>15.335000000000001</v>
      </c>
      <c r="K2261" s="203" t="s">
        <v>517</v>
      </c>
    </row>
    <row r="2262" spans="1:11">
      <c r="A2262" s="203">
        <v>61</v>
      </c>
      <c r="B2262" s="203" t="s">
        <v>400</v>
      </c>
      <c r="C2262" s="203" t="s">
        <v>1668</v>
      </c>
      <c r="D2262" s="204">
        <v>13.923999999999999</v>
      </c>
      <c r="E2262" s="203" t="s">
        <v>464</v>
      </c>
      <c r="F2262" s="203" t="s">
        <v>1754</v>
      </c>
      <c r="G2262" s="203" t="s">
        <v>532</v>
      </c>
      <c r="H2262" s="204">
        <v>12.849</v>
      </c>
      <c r="I2262" s="204">
        <v>14.997999999999999</v>
      </c>
      <c r="J2262" s="204">
        <v>15.707000000000001</v>
      </c>
      <c r="K2262" s="203" t="s">
        <v>517</v>
      </c>
    </row>
    <row r="2263" spans="1:11">
      <c r="A2263" s="203">
        <v>61</v>
      </c>
      <c r="B2263" s="203" t="s">
        <v>401</v>
      </c>
      <c r="C2263" s="203" t="s">
        <v>1668</v>
      </c>
      <c r="D2263" s="204">
        <v>15.19</v>
      </c>
      <c r="E2263" s="203" t="s">
        <v>464</v>
      </c>
      <c r="F2263" s="203" t="s">
        <v>1754</v>
      </c>
      <c r="G2263" s="203" t="s">
        <v>532</v>
      </c>
      <c r="H2263" s="204">
        <v>13.986000000000001</v>
      </c>
      <c r="I2263" s="204">
        <v>16.395</v>
      </c>
      <c r="J2263" s="204">
        <v>16.113</v>
      </c>
      <c r="K2263" s="203" t="s">
        <v>517</v>
      </c>
    </row>
    <row r="2264" spans="1:11">
      <c r="A2264" s="203">
        <v>61</v>
      </c>
      <c r="B2264" s="203" t="s">
        <v>402</v>
      </c>
      <c r="C2264" s="203" t="s">
        <v>1668</v>
      </c>
      <c r="D2264" s="204">
        <v>14.211</v>
      </c>
      <c r="E2264" s="203" t="s">
        <v>464</v>
      </c>
      <c r="F2264" s="203" t="s">
        <v>1754</v>
      </c>
      <c r="G2264" s="203" t="s">
        <v>532</v>
      </c>
      <c r="H2264" s="204">
        <v>12.231</v>
      </c>
      <c r="I2264" s="204">
        <v>16.190999999999999</v>
      </c>
      <c r="J2264" s="204">
        <v>17.199000000000002</v>
      </c>
      <c r="K2264" s="203" t="s">
        <v>517</v>
      </c>
    </row>
    <row r="2265" spans="1:11">
      <c r="A2265" s="203">
        <v>61</v>
      </c>
      <c r="B2265" s="203" t="s">
        <v>403</v>
      </c>
      <c r="C2265" s="203" t="s">
        <v>1668</v>
      </c>
      <c r="D2265" s="204">
        <v>13.25</v>
      </c>
      <c r="E2265" s="203" t="s">
        <v>464</v>
      </c>
      <c r="F2265" s="203" t="s">
        <v>1754</v>
      </c>
      <c r="G2265" s="203" t="s">
        <v>532</v>
      </c>
      <c r="H2265" s="204">
        <v>11.993</v>
      </c>
      <c r="I2265" s="204">
        <v>14.507</v>
      </c>
      <c r="J2265" s="204">
        <v>15.016999999999999</v>
      </c>
      <c r="K2265" s="203" t="s">
        <v>517</v>
      </c>
    </row>
    <row r="2266" spans="1:11">
      <c r="A2266" s="203">
        <v>61</v>
      </c>
      <c r="B2266" s="203" t="s">
        <v>404</v>
      </c>
      <c r="C2266" s="203" t="s">
        <v>1668</v>
      </c>
      <c r="D2266" s="204">
        <v>15.625999999999999</v>
      </c>
      <c r="E2266" s="203" t="s">
        <v>464</v>
      </c>
      <c r="F2266" s="203" t="s">
        <v>1754</v>
      </c>
      <c r="G2266" s="203" t="s">
        <v>532</v>
      </c>
      <c r="H2266" s="204">
        <v>14.375</v>
      </c>
      <c r="I2266" s="204">
        <v>16.876999999999999</v>
      </c>
      <c r="J2266" s="204">
        <v>16.738</v>
      </c>
      <c r="K2266" s="203" t="s">
        <v>517</v>
      </c>
    </row>
    <row r="2267" spans="1:11">
      <c r="A2267" s="203">
        <v>61</v>
      </c>
      <c r="B2267" s="203" t="s">
        <v>405</v>
      </c>
      <c r="C2267" s="203" t="s">
        <v>1668</v>
      </c>
      <c r="D2267" s="204">
        <v>14.278</v>
      </c>
      <c r="E2267" s="203" t="s">
        <v>464</v>
      </c>
      <c r="F2267" s="203" t="s">
        <v>1754</v>
      </c>
      <c r="G2267" s="203" t="s">
        <v>532</v>
      </c>
      <c r="H2267" s="204">
        <v>14.057</v>
      </c>
      <c r="I2267" s="204">
        <v>14.499000000000001</v>
      </c>
      <c r="J2267" s="204">
        <v>16.25</v>
      </c>
      <c r="K2267" s="203" t="s">
        <v>517</v>
      </c>
    </row>
    <row r="2268" spans="1:11">
      <c r="A2268" s="203">
        <v>62</v>
      </c>
      <c r="B2268" s="203" t="s">
        <v>384</v>
      </c>
      <c r="C2268" s="203" t="s">
        <v>1669</v>
      </c>
      <c r="D2268" s="204">
        <v>11.85</v>
      </c>
      <c r="E2268" s="203" t="s">
        <v>485</v>
      </c>
      <c r="F2268" s="203" t="s">
        <v>1754</v>
      </c>
      <c r="G2268" s="203" t="s">
        <v>473</v>
      </c>
      <c r="H2268" s="204">
        <v>10.23</v>
      </c>
      <c r="I2268" s="204">
        <v>13.47</v>
      </c>
      <c r="J2268" s="204">
        <v>12.88</v>
      </c>
      <c r="K2268" s="203" t="s">
        <v>534</v>
      </c>
    </row>
    <row r="2269" spans="1:11">
      <c r="A2269" s="203">
        <v>62</v>
      </c>
      <c r="B2269" s="203" t="s">
        <v>385</v>
      </c>
      <c r="C2269" s="203" t="s">
        <v>1669</v>
      </c>
      <c r="D2269" s="204">
        <v>12.55</v>
      </c>
      <c r="E2269" s="203" t="s">
        <v>485</v>
      </c>
      <c r="F2269" s="203" t="s">
        <v>1754</v>
      </c>
      <c r="G2269" s="203" t="s">
        <v>473</v>
      </c>
      <c r="H2269" s="204">
        <v>8.68</v>
      </c>
      <c r="I2269" s="204">
        <v>16.43</v>
      </c>
      <c r="J2269" s="204">
        <v>12.35</v>
      </c>
      <c r="K2269" s="203" t="s">
        <v>534</v>
      </c>
    </row>
    <row r="2270" spans="1:11">
      <c r="A2270" s="203">
        <v>62</v>
      </c>
      <c r="B2270" s="203" t="s">
        <v>386</v>
      </c>
      <c r="C2270" s="203" t="s">
        <v>1669</v>
      </c>
      <c r="D2270" s="204">
        <v>8.34</v>
      </c>
      <c r="E2270" s="203" t="s">
        <v>485</v>
      </c>
      <c r="F2270" s="203" t="s">
        <v>1754</v>
      </c>
      <c r="G2270" s="203" t="s">
        <v>473</v>
      </c>
      <c r="H2270" s="204">
        <v>5.01</v>
      </c>
      <c r="I2270" s="204">
        <v>11.66</v>
      </c>
      <c r="J2270" s="204">
        <v>10.46</v>
      </c>
      <c r="K2270" s="203" t="s">
        <v>534</v>
      </c>
    </row>
    <row r="2271" spans="1:11">
      <c r="A2271" s="203">
        <v>62</v>
      </c>
      <c r="B2271" s="203" t="s">
        <v>387</v>
      </c>
      <c r="C2271" s="203" t="s">
        <v>1669</v>
      </c>
      <c r="D2271" s="204">
        <v>14.11</v>
      </c>
      <c r="E2271" s="203" t="s">
        <v>485</v>
      </c>
      <c r="F2271" s="203" t="s">
        <v>1754</v>
      </c>
      <c r="G2271" s="203" t="s">
        <v>473</v>
      </c>
      <c r="H2271" s="204">
        <v>11.02</v>
      </c>
      <c r="I2271" s="204">
        <v>17.2</v>
      </c>
      <c r="J2271" s="204">
        <v>11.56</v>
      </c>
      <c r="K2271" s="203" t="s">
        <v>534</v>
      </c>
    </row>
    <row r="2272" spans="1:11">
      <c r="A2272" s="203">
        <v>62</v>
      </c>
      <c r="B2272" s="203" t="s">
        <v>388</v>
      </c>
      <c r="C2272" s="203" t="s">
        <v>1669</v>
      </c>
      <c r="D2272" s="204">
        <v>11.58</v>
      </c>
      <c r="E2272" s="203" t="s">
        <v>485</v>
      </c>
      <c r="F2272" s="203" t="s">
        <v>1754</v>
      </c>
      <c r="G2272" s="203" t="s">
        <v>473</v>
      </c>
      <c r="H2272" s="204">
        <v>8.0500000000000007</v>
      </c>
      <c r="I2272" s="204">
        <v>15.1</v>
      </c>
      <c r="J2272" s="204">
        <v>12.86</v>
      </c>
      <c r="K2272" s="203" t="s">
        <v>534</v>
      </c>
    </row>
    <row r="2273" spans="1:11">
      <c r="A2273" s="203">
        <v>62</v>
      </c>
      <c r="B2273" s="203" t="s">
        <v>389</v>
      </c>
      <c r="C2273" s="203" t="s">
        <v>1669</v>
      </c>
      <c r="D2273" s="204">
        <v>10.88</v>
      </c>
      <c r="E2273" s="203" t="s">
        <v>485</v>
      </c>
      <c r="F2273" s="203" t="s">
        <v>1754</v>
      </c>
      <c r="G2273" s="203" t="s">
        <v>473</v>
      </c>
      <c r="H2273" s="204">
        <v>5.96</v>
      </c>
      <c r="I2273" s="204">
        <v>15.81</v>
      </c>
      <c r="J2273" s="204">
        <v>12</v>
      </c>
      <c r="K2273" s="203" t="s">
        <v>534</v>
      </c>
    </row>
    <row r="2274" spans="1:11">
      <c r="A2274" s="203">
        <v>62</v>
      </c>
      <c r="B2274" s="203" t="s">
        <v>390</v>
      </c>
      <c r="C2274" s="203" t="s">
        <v>1669</v>
      </c>
      <c r="D2274" s="204">
        <v>12.47</v>
      </c>
      <c r="E2274" s="203" t="s">
        <v>485</v>
      </c>
      <c r="F2274" s="203" t="s">
        <v>1754</v>
      </c>
      <c r="G2274" s="203" t="s">
        <v>473</v>
      </c>
      <c r="H2274" s="204">
        <v>8.61</v>
      </c>
      <c r="I2274" s="204">
        <v>16.329999999999998</v>
      </c>
      <c r="J2274" s="204">
        <v>10.66</v>
      </c>
      <c r="K2274" s="203" t="s">
        <v>534</v>
      </c>
    </row>
    <row r="2275" spans="1:11">
      <c r="A2275" s="203">
        <v>62</v>
      </c>
      <c r="B2275" s="203" t="s">
        <v>391</v>
      </c>
      <c r="C2275" s="203" t="s">
        <v>1669</v>
      </c>
      <c r="D2275" s="204">
        <v>15.58</v>
      </c>
      <c r="E2275" s="203" t="s">
        <v>485</v>
      </c>
      <c r="F2275" s="203" t="s">
        <v>1754</v>
      </c>
      <c r="G2275" s="203" t="s">
        <v>473</v>
      </c>
      <c r="H2275" s="204">
        <v>8.91</v>
      </c>
      <c r="I2275" s="204">
        <v>22.25</v>
      </c>
      <c r="J2275" s="204">
        <v>18.66</v>
      </c>
      <c r="K2275" s="203" t="s">
        <v>534</v>
      </c>
    </row>
    <row r="2276" spans="1:11">
      <c r="A2276" s="203">
        <v>62</v>
      </c>
      <c r="B2276" s="203" t="s">
        <v>392</v>
      </c>
      <c r="C2276" s="203" t="s">
        <v>1669</v>
      </c>
      <c r="D2276" s="204">
        <v>14.93</v>
      </c>
      <c r="E2276" s="203" t="s">
        <v>485</v>
      </c>
      <c r="F2276" s="203" t="s">
        <v>1754</v>
      </c>
      <c r="G2276" s="203" t="s">
        <v>473</v>
      </c>
      <c r="H2276" s="204">
        <v>9.43</v>
      </c>
      <c r="I2276" s="204">
        <v>20.440000000000001</v>
      </c>
      <c r="J2276" s="204">
        <v>10.02</v>
      </c>
      <c r="K2276" s="203" t="s">
        <v>534</v>
      </c>
    </row>
    <row r="2277" spans="1:11">
      <c r="A2277" s="203">
        <v>62</v>
      </c>
      <c r="B2277" s="203" t="s">
        <v>393</v>
      </c>
      <c r="C2277" s="203" t="s">
        <v>1669</v>
      </c>
      <c r="D2277" s="204">
        <v>11.17</v>
      </c>
      <c r="E2277" s="203" t="s">
        <v>485</v>
      </c>
      <c r="F2277" s="203" t="s">
        <v>1754</v>
      </c>
      <c r="G2277" s="203" t="s">
        <v>473</v>
      </c>
      <c r="H2277" s="204">
        <v>9.36</v>
      </c>
      <c r="I2277" s="204">
        <v>12.98</v>
      </c>
      <c r="J2277" s="204">
        <v>11.78</v>
      </c>
      <c r="K2277" s="203" t="s">
        <v>534</v>
      </c>
    </row>
    <row r="2278" spans="1:11">
      <c r="A2278" s="203">
        <v>62</v>
      </c>
      <c r="B2278" s="203" t="s">
        <v>394</v>
      </c>
      <c r="C2278" s="203" t="s">
        <v>1669</v>
      </c>
      <c r="D2278" s="204">
        <v>11.94</v>
      </c>
      <c r="E2278" s="203" t="s">
        <v>485</v>
      </c>
      <c r="F2278" s="203" t="s">
        <v>1754</v>
      </c>
      <c r="G2278" s="203" t="s">
        <v>473</v>
      </c>
      <c r="H2278" s="204">
        <v>7.9</v>
      </c>
      <c r="I2278" s="204">
        <v>15.98</v>
      </c>
      <c r="J2278" s="204">
        <v>9.98</v>
      </c>
      <c r="K2278" s="203" t="s">
        <v>534</v>
      </c>
    </row>
    <row r="2279" spans="1:11">
      <c r="A2279" s="203">
        <v>62</v>
      </c>
      <c r="B2279" s="203" t="s">
        <v>395</v>
      </c>
      <c r="C2279" s="203" t="s">
        <v>1669</v>
      </c>
      <c r="D2279" s="204">
        <v>13.36</v>
      </c>
      <c r="E2279" s="203" t="s">
        <v>485</v>
      </c>
      <c r="F2279" s="203" t="s">
        <v>1754</v>
      </c>
      <c r="G2279" s="203" t="s">
        <v>473</v>
      </c>
      <c r="H2279" s="204">
        <v>11.44</v>
      </c>
      <c r="I2279" s="204">
        <v>15.28</v>
      </c>
      <c r="J2279" s="204">
        <v>13.11</v>
      </c>
      <c r="K2279" s="203" t="s">
        <v>534</v>
      </c>
    </row>
    <row r="2280" spans="1:11">
      <c r="A2280" s="203">
        <v>62</v>
      </c>
      <c r="B2280" s="203" t="s">
        <v>396</v>
      </c>
      <c r="C2280" s="203" t="s">
        <v>1669</v>
      </c>
      <c r="D2280" s="204">
        <v>9.52</v>
      </c>
      <c r="E2280" s="203" t="s">
        <v>485</v>
      </c>
      <c r="F2280" s="203" t="s">
        <v>1754</v>
      </c>
      <c r="G2280" s="203" t="s">
        <v>473</v>
      </c>
      <c r="H2280" s="204">
        <v>6.27</v>
      </c>
      <c r="I2280" s="204">
        <v>12.76</v>
      </c>
      <c r="J2280" s="204">
        <v>14.58</v>
      </c>
      <c r="K2280" s="203" t="s">
        <v>534</v>
      </c>
    </row>
    <row r="2281" spans="1:11">
      <c r="A2281" s="203">
        <v>62</v>
      </c>
      <c r="B2281" s="203" t="s">
        <v>397</v>
      </c>
      <c r="C2281" s="203" t="s">
        <v>1669</v>
      </c>
      <c r="D2281" s="204">
        <v>6.94</v>
      </c>
      <c r="E2281" s="203" t="s">
        <v>485</v>
      </c>
      <c r="F2281" s="203" t="s">
        <v>1754</v>
      </c>
      <c r="G2281" s="203" t="s">
        <v>473</v>
      </c>
      <c r="H2281" s="204">
        <v>3.91</v>
      </c>
      <c r="I2281" s="204">
        <v>9.9700000000000006</v>
      </c>
      <c r="J2281" s="204">
        <v>15.48</v>
      </c>
      <c r="K2281" s="203" t="s">
        <v>534</v>
      </c>
    </row>
    <row r="2282" spans="1:11">
      <c r="A2282" s="203">
        <v>62</v>
      </c>
      <c r="B2282" s="203" t="s">
        <v>398</v>
      </c>
      <c r="C2282" s="203" t="s">
        <v>1669</v>
      </c>
      <c r="D2282" s="204">
        <v>7.96</v>
      </c>
      <c r="E2282" s="203" t="s">
        <v>485</v>
      </c>
      <c r="F2282" s="203" t="s">
        <v>1754</v>
      </c>
      <c r="G2282" s="203" t="s">
        <v>473</v>
      </c>
      <c r="H2282" s="204">
        <v>4.72</v>
      </c>
      <c r="I2282" s="204">
        <v>11.2</v>
      </c>
      <c r="J2282" s="204">
        <v>12.16</v>
      </c>
      <c r="K2282" s="203" t="s">
        <v>534</v>
      </c>
    </row>
    <row r="2283" spans="1:11">
      <c r="A2283" s="203">
        <v>62</v>
      </c>
      <c r="B2283" s="203" t="s">
        <v>399</v>
      </c>
      <c r="C2283" s="203" t="s">
        <v>1669</v>
      </c>
      <c r="D2283" s="204">
        <v>9.4</v>
      </c>
      <c r="E2283" s="203" t="s">
        <v>485</v>
      </c>
      <c r="F2283" s="203" t="s">
        <v>1754</v>
      </c>
      <c r="G2283" s="203" t="s">
        <v>473</v>
      </c>
      <c r="H2283" s="204">
        <v>5.9</v>
      </c>
      <c r="I2283" s="204">
        <v>12.9</v>
      </c>
      <c r="J2283" s="204">
        <v>12.99</v>
      </c>
      <c r="K2283" s="203" t="s">
        <v>534</v>
      </c>
    </row>
    <row r="2284" spans="1:11">
      <c r="A2284" s="203">
        <v>62</v>
      </c>
      <c r="B2284" s="203" t="s">
        <v>400</v>
      </c>
      <c r="C2284" s="203" t="s">
        <v>1669</v>
      </c>
      <c r="D2284" s="204">
        <v>8.4</v>
      </c>
      <c r="E2284" s="203" t="s">
        <v>485</v>
      </c>
      <c r="F2284" s="203" t="s">
        <v>1754</v>
      </c>
      <c r="G2284" s="203" t="s">
        <v>473</v>
      </c>
      <c r="H2284" s="204">
        <v>5.35</v>
      </c>
      <c r="I2284" s="204">
        <v>11.44</v>
      </c>
      <c r="J2284" s="204">
        <v>9.24</v>
      </c>
      <c r="K2284" s="203" t="s">
        <v>534</v>
      </c>
    </row>
    <row r="2285" spans="1:11">
      <c r="A2285" s="203">
        <v>62</v>
      </c>
      <c r="B2285" s="203" t="s">
        <v>401</v>
      </c>
      <c r="C2285" s="203" t="s">
        <v>1669</v>
      </c>
      <c r="D2285" s="204">
        <v>11.94</v>
      </c>
      <c r="E2285" s="203" t="s">
        <v>485</v>
      </c>
      <c r="F2285" s="203" t="s">
        <v>1754</v>
      </c>
      <c r="G2285" s="203" t="s">
        <v>473</v>
      </c>
      <c r="H2285" s="204">
        <v>8.4499999999999993</v>
      </c>
      <c r="I2285" s="204">
        <v>15.43</v>
      </c>
      <c r="J2285" s="204">
        <v>14.91</v>
      </c>
      <c r="K2285" s="203" t="s">
        <v>534</v>
      </c>
    </row>
    <row r="2286" spans="1:11">
      <c r="A2286" s="203">
        <v>62</v>
      </c>
      <c r="B2286" s="203" t="s">
        <v>402</v>
      </c>
      <c r="C2286" s="203" t="s">
        <v>1669</v>
      </c>
      <c r="D2286" s="204">
        <v>7.63</v>
      </c>
      <c r="E2286" s="203" t="s">
        <v>485</v>
      </c>
      <c r="F2286" s="203" t="s">
        <v>1754</v>
      </c>
      <c r="G2286" s="203" t="s">
        <v>473</v>
      </c>
      <c r="H2286" s="204">
        <v>3.14</v>
      </c>
      <c r="I2286" s="204">
        <v>12.12</v>
      </c>
      <c r="J2286" s="204">
        <v>13.59</v>
      </c>
      <c r="K2286" s="203" t="s">
        <v>534</v>
      </c>
    </row>
    <row r="2287" spans="1:11">
      <c r="A2287" s="203">
        <v>62</v>
      </c>
      <c r="B2287" s="203" t="s">
        <v>403</v>
      </c>
      <c r="C2287" s="203" t="s">
        <v>1669</v>
      </c>
      <c r="D2287" s="204">
        <v>13.05</v>
      </c>
      <c r="E2287" s="203" t="s">
        <v>485</v>
      </c>
      <c r="F2287" s="203" t="s">
        <v>1754</v>
      </c>
      <c r="G2287" s="203" t="s">
        <v>473</v>
      </c>
      <c r="H2287" s="204">
        <v>8.89</v>
      </c>
      <c r="I2287" s="204">
        <v>17.21</v>
      </c>
      <c r="J2287" s="204">
        <v>17.010000000000002</v>
      </c>
      <c r="K2287" s="203" t="s">
        <v>534</v>
      </c>
    </row>
    <row r="2288" spans="1:11">
      <c r="A2288" s="203">
        <v>62</v>
      </c>
      <c r="B2288" s="203" t="s">
        <v>404</v>
      </c>
      <c r="C2288" s="203" t="s">
        <v>1669</v>
      </c>
      <c r="D2288" s="204">
        <v>15.32</v>
      </c>
      <c r="E2288" s="203" t="s">
        <v>485</v>
      </c>
      <c r="F2288" s="203" t="s">
        <v>1754</v>
      </c>
      <c r="G2288" s="203" t="s">
        <v>473</v>
      </c>
      <c r="H2288" s="204">
        <v>11.3</v>
      </c>
      <c r="I2288" s="204">
        <v>19.34</v>
      </c>
      <c r="J2288" s="204">
        <v>13.94</v>
      </c>
      <c r="K2288" s="203" t="s">
        <v>534</v>
      </c>
    </row>
    <row r="2289" spans="1:11">
      <c r="A2289" s="203">
        <v>62</v>
      </c>
      <c r="B2289" s="203" t="s">
        <v>405</v>
      </c>
      <c r="C2289" s="203" t="s">
        <v>1669</v>
      </c>
      <c r="D2289" s="204">
        <v>11.66</v>
      </c>
      <c r="E2289" s="203" t="s">
        <v>485</v>
      </c>
      <c r="F2289" s="203" t="s">
        <v>1754</v>
      </c>
      <c r="G2289" s="203" t="s">
        <v>473</v>
      </c>
      <c r="H2289" s="204">
        <v>10.99</v>
      </c>
      <c r="I2289" s="204">
        <v>12.34</v>
      </c>
      <c r="J2289" s="204">
        <v>12.57</v>
      </c>
      <c r="K2289" s="203" t="s">
        <v>534</v>
      </c>
    </row>
    <row r="2290" spans="1:11">
      <c r="A2290" s="203">
        <v>62</v>
      </c>
      <c r="B2290" s="203" t="s">
        <v>384</v>
      </c>
      <c r="C2290" s="203" t="s">
        <v>1670</v>
      </c>
      <c r="D2290" s="204">
        <v>12.42</v>
      </c>
      <c r="E2290" s="203" t="s">
        <v>485</v>
      </c>
      <c r="F2290" s="203" t="s">
        <v>1754</v>
      </c>
      <c r="G2290" s="203" t="s">
        <v>473</v>
      </c>
      <c r="H2290" s="204">
        <v>10.83</v>
      </c>
      <c r="I2290" s="204">
        <v>14.02</v>
      </c>
      <c r="J2290" s="204">
        <v>13.82</v>
      </c>
      <c r="K2290" s="203" t="s">
        <v>534</v>
      </c>
    </row>
    <row r="2291" spans="1:11">
      <c r="A2291" s="203">
        <v>62</v>
      </c>
      <c r="B2291" s="203" t="s">
        <v>385</v>
      </c>
      <c r="C2291" s="203" t="s">
        <v>1670</v>
      </c>
      <c r="D2291" s="204">
        <v>12.3</v>
      </c>
      <c r="E2291" s="203" t="s">
        <v>485</v>
      </c>
      <c r="F2291" s="203" t="s">
        <v>1754</v>
      </c>
      <c r="G2291" s="203" t="s">
        <v>473</v>
      </c>
      <c r="H2291" s="204">
        <v>8.8699999999999992</v>
      </c>
      <c r="I2291" s="204">
        <v>15.73</v>
      </c>
      <c r="J2291" s="204">
        <v>11.61</v>
      </c>
      <c r="K2291" s="203" t="s">
        <v>534</v>
      </c>
    </row>
    <row r="2292" spans="1:11">
      <c r="A2292" s="203">
        <v>62</v>
      </c>
      <c r="B2292" s="203" t="s">
        <v>386</v>
      </c>
      <c r="C2292" s="203" t="s">
        <v>1670</v>
      </c>
      <c r="D2292" s="204">
        <v>9.85</v>
      </c>
      <c r="E2292" s="203" t="s">
        <v>485</v>
      </c>
      <c r="F2292" s="203" t="s">
        <v>1754</v>
      </c>
      <c r="G2292" s="203" t="s">
        <v>473</v>
      </c>
      <c r="H2292" s="204">
        <v>6.32</v>
      </c>
      <c r="I2292" s="204">
        <v>13.39</v>
      </c>
      <c r="J2292" s="204">
        <v>9.1999999999999993</v>
      </c>
      <c r="K2292" s="203" t="s">
        <v>534</v>
      </c>
    </row>
    <row r="2293" spans="1:11">
      <c r="A2293" s="203">
        <v>62</v>
      </c>
      <c r="B2293" s="203" t="s">
        <v>387</v>
      </c>
      <c r="C2293" s="203" t="s">
        <v>1670</v>
      </c>
      <c r="D2293" s="204">
        <v>12.86</v>
      </c>
      <c r="E2293" s="203" t="s">
        <v>485</v>
      </c>
      <c r="F2293" s="203" t="s">
        <v>1754</v>
      </c>
      <c r="G2293" s="203" t="s">
        <v>473</v>
      </c>
      <c r="H2293" s="204">
        <v>10.199999999999999</v>
      </c>
      <c r="I2293" s="204">
        <v>15.53</v>
      </c>
      <c r="J2293" s="204">
        <v>13.79</v>
      </c>
      <c r="K2293" s="203" t="s">
        <v>534</v>
      </c>
    </row>
    <row r="2294" spans="1:11">
      <c r="A2294" s="203">
        <v>62</v>
      </c>
      <c r="B2294" s="203" t="s">
        <v>388</v>
      </c>
      <c r="C2294" s="203" t="s">
        <v>1670</v>
      </c>
      <c r="D2294" s="204">
        <v>15.36</v>
      </c>
      <c r="E2294" s="203" t="s">
        <v>485</v>
      </c>
      <c r="F2294" s="203" t="s">
        <v>1754</v>
      </c>
      <c r="G2294" s="203" t="s">
        <v>473</v>
      </c>
      <c r="H2294" s="204">
        <v>12.02</v>
      </c>
      <c r="I2294" s="204">
        <v>18.71</v>
      </c>
      <c r="J2294" s="204">
        <v>17.239999999999998</v>
      </c>
      <c r="K2294" s="203" t="s">
        <v>534</v>
      </c>
    </row>
    <row r="2295" spans="1:11">
      <c r="A2295" s="203">
        <v>62</v>
      </c>
      <c r="B2295" s="203" t="s">
        <v>389</v>
      </c>
      <c r="C2295" s="203" t="s">
        <v>1670</v>
      </c>
      <c r="D2295" s="204">
        <v>11.43</v>
      </c>
      <c r="E2295" s="203" t="s">
        <v>485</v>
      </c>
      <c r="F2295" s="203" t="s">
        <v>1754</v>
      </c>
      <c r="G2295" s="203" t="s">
        <v>473</v>
      </c>
      <c r="H2295" s="204">
        <v>7.37</v>
      </c>
      <c r="I2295" s="204">
        <v>15.48</v>
      </c>
      <c r="J2295" s="204">
        <v>9.1300000000000008</v>
      </c>
      <c r="K2295" s="203" t="s">
        <v>534</v>
      </c>
    </row>
    <row r="2296" spans="1:11">
      <c r="A2296" s="203">
        <v>62</v>
      </c>
      <c r="B2296" s="203" t="s">
        <v>390</v>
      </c>
      <c r="C2296" s="203" t="s">
        <v>1670</v>
      </c>
      <c r="D2296" s="204">
        <v>15.32</v>
      </c>
      <c r="E2296" s="203" t="s">
        <v>485</v>
      </c>
      <c r="F2296" s="203" t="s">
        <v>1754</v>
      </c>
      <c r="G2296" s="203" t="s">
        <v>473</v>
      </c>
      <c r="H2296" s="204">
        <v>11.64</v>
      </c>
      <c r="I2296" s="204">
        <v>19</v>
      </c>
      <c r="J2296" s="204">
        <v>10.43</v>
      </c>
      <c r="K2296" s="203" t="s">
        <v>534</v>
      </c>
    </row>
    <row r="2297" spans="1:11">
      <c r="A2297" s="203">
        <v>62</v>
      </c>
      <c r="B2297" s="203" t="s">
        <v>391</v>
      </c>
      <c r="C2297" s="203" t="s">
        <v>1670</v>
      </c>
      <c r="D2297" s="204">
        <v>13.6</v>
      </c>
      <c r="E2297" s="203" t="s">
        <v>485</v>
      </c>
      <c r="F2297" s="203" t="s">
        <v>1754</v>
      </c>
      <c r="G2297" s="203" t="s">
        <v>473</v>
      </c>
      <c r="H2297" s="204">
        <v>6.57</v>
      </c>
      <c r="I2297" s="204">
        <v>20.62</v>
      </c>
      <c r="J2297" s="204">
        <v>17.87</v>
      </c>
      <c r="K2297" s="203" t="s">
        <v>534</v>
      </c>
    </row>
    <row r="2298" spans="1:11">
      <c r="A2298" s="203">
        <v>62</v>
      </c>
      <c r="B2298" s="203" t="s">
        <v>392</v>
      </c>
      <c r="C2298" s="203" t="s">
        <v>1670</v>
      </c>
      <c r="D2298" s="204">
        <v>10.14</v>
      </c>
      <c r="E2298" s="203" t="s">
        <v>485</v>
      </c>
      <c r="F2298" s="203" t="s">
        <v>1754</v>
      </c>
      <c r="G2298" s="203" t="s">
        <v>473</v>
      </c>
      <c r="H2298" s="204">
        <v>6.02</v>
      </c>
      <c r="I2298" s="204">
        <v>14.25</v>
      </c>
      <c r="J2298" s="204">
        <v>10.47</v>
      </c>
      <c r="K2298" s="203" t="s">
        <v>534</v>
      </c>
    </row>
    <row r="2299" spans="1:11">
      <c r="A2299" s="203">
        <v>62</v>
      </c>
      <c r="B2299" s="203" t="s">
        <v>393</v>
      </c>
      <c r="C2299" s="203" t="s">
        <v>1670</v>
      </c>
      <c r="D2299" s="204">
        <v>13.62</v>
      </c>
      <c r="E2299" s="203" t="s">
        <v>485</v>
      </c>
      <c r="F2299" s="203" t="s">
        <v>1754</v>
      </c>
      <c r="G2299" s="203" t="s">
        <v>473</v>
      </c>
      <c r="H2299" s="204">
        <v>11.87</v>
      </c>
      <c r="I2299" s="204">
        <v>15.37</v>
      </c>
      <c r="J2299" s="204">
        <v>14.17</v>
      </c>
      <c r="K2299" s="203" t="s">
        <v>534</v>
      </c>
    </row>
    <row r="2300" spans="1:11">
      <c r="A2300" s="203">
        <v>62</v>
      </c>
      <c r="B2300" s="203" t="s">
        <v>394</v>
      </c>
      <c r="C2300" s="203" t="s">
        <v>1670</v>
      </c>
      <c r="D2300" s="204">
        <v>14.58</v>
      </c>
      <c r="E2300" s="203" t="s">
        <v>485</v>
      </c>
      <c r="F2300" s="203" t="s">
        <v>1754</v>
      </c>
      <c r="G2300" s="203" t="s">
        <v>473</v>
      </c>
      <c r="H2300" s="204">
        <v>10.87</v>
      </c>
      <c r="I2300" s="204">
        <v>18.29</v>
      </c>
      <c r="J2300" s="204">
        <v>13.86</v>
      </c>
      <c r="K2300" s="203" t="s">
        <v>534</v>
      </c>
    </row>
    <row r="2301" spans="1:11">
      <c r="A2301" s="203">
        <v>62</v>
      </c>
      <c r="B2301" s="203" t="s">
        <v>395</v>
      </c>
      <c r="C2301" s="203" t="s">
        <v>1670</v>
      </c>
      <c r="D2301" s="204">
        <v>11.48</v>
      </c>
      <c r="E2301" s="203" t="s">
        <v>485</v>
      </c>
      <c r="F2301" s="203" t="s">
        <v>1754</v>
      </c>
      <c r="G2301" s="203" t="s">
        <v>473</v>
      </c>
      <c r="H2301" s="204">
        <v>9.9700000000000006</v>
      </c>
      <c r="I2301" s="204">
        <v>12.99</v>
      </c>
      <c r="J2301" s="204">
        <v>13.24</v>
      </c>
      <c r="K2301" s="203" t="s">
        <v>534</v>
      </c>
    </row>
    <row r="2302" spans="1:11">
      <c r="A2302" s="203">
        <v>62</v>
      </c>
      <c r="B2302" s="203" t="s">
        <v>396</v>
      </c>
      <c r="C2302" s="203" t="s">
        <v>1670</v>
      </c>
      <c r="D2302" s="204">
        <v>12.94</v>
      </c>
      <c r="E2302" s="203" t="s">
        <v>485</v>
      </c>
      <c r="F2302" s="203" t="s">
        <v>1754</v>
      </c>
      <c r="G2302" s="203" t="s">
        <v>473</v>
      </c>
      <c r="H2302" s="204">
        <v>9.48</v>
      </c>
      <c r="I2302" s="204">
        <v>16.41</v>
      </c>
      <c r="J2302" s="204">
        <v>15.17</v>
      </c>
      <c r="K2302" s="203" t="s">
        <v>534</v>
      </c>
    </row>
    <row r="2303" spans="1:11">
      <c r="A2303" s="203">
        <v>62</v>
      </c>
      <c r="B2303" s="203" t="s">
        <v>397</v>
      </c>
      <c r="C2303" s="203" t="s">
        <v>1670</v>
      </c>
      <c r="D2303" s="204">
        <v>5.56</v>
      </c>
      <c r="E2303" s="203" t="s">
        <v>485</v>
      </c>
      <c r="F2303" s="203" t="s">
        <v>1754</v>
      </c>
      <c r="G2303" s="203" t="s">
        <v>473</v>
      </c>
      <c r="H2303" s="204">
        <v>3.11</v>
      </c>
      <c r="I2303" s="204">
        <v>8.01</v>
      </c>
      <c r="J2303" s="204">
        <v>9.3699999999999992</v>
      </c>
      <c r="K2303" s="203" t="s">
        <v>534</v>
      </c>
    </row>
    <row r="2304" spans="1:11">
      <c r="A2304" s="203">
        <v>62</v>
      </c>
      <c r="B2304" s="203" t="s">
        <v>398</v>
      </c>
      <c r="C2304" s="203" t="s">
        <v>1670</v>
      </c>
      <c r="D2304" s="204">
        <v>14.25</v>
      </c>
      <c r="E2304" s="203" t="s">
        <v>485</v>
      </c>
      <c r="F2304" s="203" t="s">
        <v>1754</v>
      </c>
      <c r="G2304" s="203" t="s">
        <v>473</v>
      </c>
      <c r="H2304" s="204">
        <v>10.130000000000001</v>
      </c>
      <c r="I2304" s="204">
        <v>18.37</v>
      </c>
      <c r="J2304" s="204">
        <v>15.54</v>
      </c>
      <c r="K2304" s="203" t="s">
        <v>534</v>
      </c>
    </row>
    <row r="2305" spans="1:11">
      <c r="A2305" s="203">
        <v>62</v>
      </c>
      <c r="B2305" s="203" t="s">
        <v>399</v>
      </c>
      <c r="C2305" s="203" t="s">
        <v>1670</v>
      </c>
      <c r="D2305" s="204">
        <v>12.35</v>
      </c>
      <c r="E2305" s="203" t="s">
        <v>485</v>
      </c>
      <c r="F2305" s="203" t="s">
        <v>1754</v>
      </c>
      <c r="G2305" s="203" t="s">
        <v>473</v>
      </c>
      <c r="H2305" s="204">
        <v>9.18</v>
      </c>
      <c r="I2305" s="204">
        <v>15.51</v>
      </c>
      <c r="J2305" s="204">
        <v>15.14</v>
      </c>
      <c r="K2305" s="203" t="s">
        <v>534</v>
      </c>
    </row>
    <row r="2306" spans="1:11">
      <c r="A2306" s="203">
        <v>62</v>
      </c>
      <c r="B2306" s="203" t="s">
        <v>400</v>
      </c>
      <c r="C2306" s="203" t="s">
        <v>1670</v>
      </c>
      <c r="D2306" s="204">
        <v>10.78</v>
      </c>
      <c r="E2306" s="203" t="s">
        <v>485</v>
      </c>
      <c r="F2306" s="203" t="s">
        <v>1754</v>
      </c>
      <c r="G2306" s="203" t="s">
        <v>473</v>
      </c>
      <c r="H2306" s="204">
        <v>7.8</v>
      </c>
      <c r="I2306" s="204">
        <v>13.77</v>
      </c>
      <c r="J2306" s="204">
        <v>12.94</v>
      </c>
      <c r="K2306" s="203" t="s">
        <v>534</v>
      </c>
    </row>
    <row r="2307" spans="1:11">
      <c r="A2307" s="203">
        <v>62</v>
      </c>
      <c r="B2307" s="203" t="s">
        <v>401</v>
      </c>
      <c r="C2307" s="203" t="s">
        <v>1670</v>
      </c>
      <c r="D2307" s="204">
        <v>15.13</v>
      </c>
      <c r="E2307" s="203" t="s">
        <v>485</v>
      </c>
      <c r="F2307" s="203" t="s">
        <v>1754</v>
      </c>
      <c r="G2307" s="203" t="s">
        <v>473</v>
      </c>
      <c r="H2307" s="204">
        <v>11.66</v>
      </c>
      <c r="I2307" s="204">
        <v>18.600000000000001</v>
      </c>
      <c r="J2307" s="204">
        <v>15.58</v>
      </c>
      <c r="K2307" s="203" t="s">
        <v>534</v>
      </c>
    </row>
    <row r="2308" spans="1:11">
      <c r="A2308" s="203">
        <v>62</v>
      </c>
      <c r="B2308" s="203" t="s">
        <v>402</v>
      </c>
      <c r="C2308" s="203" t="s">
        <v>1670</v>
      </c>
      <c r="D2308" s="204">
        <v>9.76</v>
      </c>
      <c r="E2308" s="203" t="s">
        <v>485</v>
      </c>
      <c r="F2308" s="203" t="s">
        <v>1754</v>
      </c>
      <c r="G2308" s="203" t="s">
        <v>473</v>
      </c>
      <c r="H2308" s="204">
        <v>5.01</v>
      </c>
      <c r="I2308" s="204">
        <v>14.51</v>
      </c>
      <c r="J2308" s="204">
        <v>9.1199999999999992</v>
      </c>
      <c r="K2308" s="203" t="s">
        <v>534</v>
      </c>
    </row>
    <row r="2309" spans="1:11">
      <c r="A2309" s="203">
        <v>62</v>
      </c>
      <c r="B2309" s="203" t="s">
        <v>403</v>
      </c>
      <c r="C2309" s="203" t="s">
        <v>1670</v>
      </c>
      <c r="D2309" s="204">
        <v>13.14</v>
      </c>
      <c r="E2309" s="203" t="s">
        <v>485</v>
      </c>
      <c r="F2309" s="203" t="s">
        <v>1754</v>
      </c>
      <c r="G2309" s="203" t="s">
        <v>473</v>
      </c>
      <c r="H2309" s="204">
        <v>9.35</v>
      </c>
      <c r="I2309" s="204">
        <v>16.920000000000002</v>
      </c>
      <c r="J2309" s="204">
        <v>12.11</v>
      </c>
      <c r="K2309" s="203" t="s">
        <v>534</v>
      </c>
    </row>
    <row r="2310" spans="1:11">
      <c r="A2310" s="203">
        <v>62</v>
      </c>
      <c r="B2310" s="203" t="s">
        <v>404</v>
      </c>
      <c r="C2310" s="203" t="s">
        <v>1670</v>
      </c>
      <c r="D2310" s="204">
        <v>14.15</v>
      </c>
      <c r="E2310" s="203" t="s">
        <v>485</v>
      </c>
      <c r="F2310" s="203" t="s">
        <v>1754</v>
      </c>
      <c r="G2310" s="203" t="s">
        <v>473</v>
      </c>
      <c r="H2310" s="204">
        <v>10.73</v>
      </c>
      <c r="I2310" s="204">
        <v>17.559999999999999</v>
      </c>
      <c r="J2310" s="204">
        <v>15.56</v>
      </c>
      <c r="K2310" s="203" t="s">
        <v>534</v>
      </c>
    </row>
    <row r="2311" spans="1:11">
      <c r="A2311" s="203">
        <v>62</v>
      </c>
      <c r="B2311" s="203" t="s">
        <v>405</v>
      </c>
      <c r="C2311" s="203" t="s">
        <v>1670</v>
      </c>
      <c r="D2311" s="204">
        <v>12.59</v>
      </c>
      <c r="E2311" s="203" t="s">
        <v>485</v>
      </c>
      <c r="F2311" s="203" t="s">
        <v>1754</v>
      </c>
      <c r="G2311" s="203" t="s">
        <v>473</v>
      </c>
      <c r="H2311" s="204">
        <v>11.97</v>
      </c>
      <c r="I2311" s="204">
        <v>13.22</v>
      </c>
      <c r="J2311" s="204">
        <v>13.32</v>
      </c>
      <c r="K2311" s="203" t="s">
        <v>534</v>
      </c>
    </row>
    <row r="2312" spans="1:11">
      <c r="A2312" s="203">
        <v>62</v>
      </c>
      <c r="B2312" s="203" t="s">
        <v>384</v>
      </c>
      <c r="C2312" s="203" t="s">
        <v>1671</v>
      </c>
      <c r="D2312" s="204">
        <v>12.33</v>
      </c>
      <c r="E2312" s="203" t="s">
        <v>485</v>
      </c>
      <c r="F2312" s="203" t="s">
        <v>1754</v>
      </c>
      <c r="G2312" s="203" t="s">
        <v>473</v>
      </c>
      <c r="H2312" s="204">
        <v>11.22</v>
      </c>
      <c r="I2312" s="204">
        <v>13.44</v>
      </c>
      <c r="J2312" s="204">
        <v>12.94</v>
      </c>
      <c r="K2312" s="203" t="s">
        <v>534</v>
      </c>
    </row>
    <row r="2313" spans="1:11">
      <c r="A2313" s="203">
        <v>62</v>
      </c>
      <c r="B2313" s="203" t="s">
        <v>385</v>
      </c>
      <c r="C2313" s="203" t="s">
        <v>1671</v>
      </c>
      <c r="D2313" s="204">
        <v>12.33</v>
      </c>
      <c r="E2313" s="203" t="s">
        <v>485</v>
      </c>
      <c r="F2313" s="203" t="s">
        <v>1754</v>
      </c>
      <c r="G2313" s="203" t="s">
        <v>473</v>
      </c>
      <c r="H2313" s="204">
        <v>9.82</v>
      </c>
      <c r="I2313" s="204">
        <v>14.85</v>
      </c>
      <c r="J2313" s="204">
        <v>12.31</v>
      </c>
      <c r="K2313" s="203" t="s">
        <v>534</v>
      </c>
    </row>
    <row r="2314" spans="1:11">
      <c r="A2314" s="203">
        <v>62</v>
      </c>
      <c r="B2314" s="203" t="s">
        <v>386</v>
      </c>
      <c r="C2314" s="203" t="s">
        <v>1671</v>
      </c>
      <c r="D2314" s="204">
        <v>9.4700000000000006</v>
      </c>
      <c r="E2314" s="203" t="s">
        <v>485</v>
      </c>
      <c r="F2314" s="203" t="s">
        <v>1754</v>
      </c>
      <c r="G2314" s="203" t="s">
        <v>473</v>
      </c>
      <c r="H2314" s="204">
        <v>7.07</v>
      </c>
      <c r="I2314" s="204">
        <v>11.87</v>
      </c>
      <c r="J2314" s="204">
        <v>10.050000000000001</v>
      </c>
      <c r="K2314" s="203" t="s">
        <v>534</v>
      </c>
    </row>
    <row r="2315" spans="1:11">
      <c r="A2315" s="203">
        <v>62</v>
      </c>
      <c r="B2315" s="203" t="s">
        <v>387</v>
      </c>
      <c r="C2315" s="203" t="s">
        <v>1671</v>
      </c>
      <c r="D2315" s="204">
        <v>13.56</v>
      </c>
      <c r="E2315" s="203" t="s">
        <v>485</v>
      </c>
      <c r="F2315" s="203" t="s">
        <v>1754</v>
      </c>
      <c r="G2315" s="203" t="s">
        <v>473</v>
      </c>
      <c r="H2315" s="204">
        <v>11.6</v>
      </c>
      <c r="I2315" s="204">
        <v>15.53</v>
      </c>
      <c r="J2315" s="204">
        <v>12.65</v>
      </c>
      <c r="K2315" s="203" t="s">
        <v>534</v>
      </c>
    </row>
    <row r="2316" spans="1:11">
      <c r="A2316" s="203">
        <v>62</v>
      </c>
      <c r="B2316" s="203" t="s">
        <v>388</v>
      </c>
      <c r="C2316" s="203" t="s">
        <v>1671</v>
      </c>
      <c r="D2316" s="204">
        <v>13.82</v>
      </c>
      <c r="E2316" s="203" t="s">
        <v>485</v>
      </c>
      <c r="F2316" s="203" t="s">
        <v>1754</v>
      </c>
      <c r="G2316" s="203" t="s">
        <v>473</v>
      </c>
      <c r="H2316" s="204">
        <v>11.4</v>
      </c>
      <c r="I2316" s="204">
        <v>16.25</v>
      </c>
      <c r="J2316" s="204">
        <v>14.95</v>
      </c>
      <c r="K2316" s="203" t="s">
        <v>534</v>
      </c>
    </row>
    <row r="2317" spans="1:11">
      <c r="A2317" s="203">
        <v>62</v>
      </c>
      <c r="B2317" s="203" t="s">
        <v>389</v>
      </c>
      <c r="C2317" s="203" t="s">
        <v>1671</v>
      </c>
      <c r="D2317" s="204">
        <v>11.14</v>
      </c>
      <c r="E2317" s="203" t="s">
        <v>485</v>
      </c>
      <c r="F2317" s="203" t="s">
        <v>1754</v>
      </c>
      <c r="G2317" s="203" t="s">
        <v>473</v>
      </c>
      <c r="H2317" s="204">
        <v>8.11</v>
      </c>
      <c r="I2317" s="204">
        <v>14.17</v>
      </c>
      <c r="J2317" s="204">
        <v>10.27</v>
      </c>
      <c r="K2317" s="203" t="s">
        <v>534</v>
      </c>
    </row>
    <row r="2318" spans="1:11">
      <c r="A2318" s="203">
        <v>62</v>
      </c>
      <c r="B2318" s="203" t="s">
        <v>390</v>
      </c>
      <c r="C2318" s="203" t="s">
        <v>1671</v>
      </c>
      <c r="D2318" s="204">
        <v>13.64</v>
      </c>
      <c r="E2318" s="203" t="s">
        <v>485</v>
      </c>
      <c r="F2318" s="203" t="s">
        <v>1754</v>
      </c>
      <c r="G2318" s="203" t="s">
        <v>473</v>
      </c>
      <c r="H2318" s="204">
        <v>11.12</v>
      </c>
      <c r="I2318" s="204">
        <v>16.16</v>
      </c>
      <c r="J2318" s="204">
        <v>10.29</v>
      </c>
      <c r="K2318" s="203" t="s">
        <v>534</v>
      </c>
    </row>
    <row r="2319" spans="1:11">
      <c r="A2319" s="203">
        <v>62</v>
      </c>
      <c r="B2319" s="203" t="s">
        <v>391</v>
      </c>
      <c r="C2319" s="203" t="s">
        <v>1671</v>
      </c>
      <c r="D2319" s="204">
        <v>14.31</v>
      </c>
      <c r="E2319" s="203" t="s">
        <v>485</v>
      </c>
      <c r="F2319" s="203" t="s">
        <v>1754</v>
      </c>
      <c r="G2319" s="203" t="s">
        <v>473</v>
      </c>
      <c r="H2319" s="204">
        <v>9.75</v>
      </c>
      <c r="I2319" s="204">
        <v>18.86</v>
      </c>
      <c r="J2319" s="204">
        <v>15.55</v>
      </c>
      <c r="K2319" s="203" t="s">
        <v>534</v>
      </c>
    </row>
    <row r="2320" spans="1:11">
      <c r="A2320" s="203">
        <v>62</v>
      </c>
      <c r="B2320" s="203" t="s">
        <v>392</v>
      </c>
      <c r="C2320" s="203" t="s">
        <v>1671</v>
      </c>
      <c r="D2320" s="204">
        <v>11.73</v>
      </c>
      <c r="E2320" s="203" t="s">
        <v>485</v>
      </c>
      <c r="F2320" s="203" t="s">
        <v>1754</v>
      </c>
      <c r="G2320" s="203" t="s">
        <v>473</v>
      </c>
      <c r="H2320" s="204">
        <v>8.59</v>
      </c>
      <c r="I2320" s="204">
        <v>14.87</v>
      </c>
      <c r="J2320" s="204">
        <v>10.11</v>
      </c>
      <c r="K2320" s="203" t="s">
        <v>534</v>
      </c>
    </row>
    <row r="2321" spans="1:11">
      <c r="A2321" s="203">
        <v>62</v>
      </c>
      <c r="B2321" s="203" t="s">
        <v>393</v>
      </c>
      <c r="C2321" s="203" t="s">
        <v>1671</v>
      </c>
      <c r="D2321" s="204">
        <v>12.19</v>
      </c>
      <c r="E2321" s="203" t="s">
        <v>485</v>
      </c>
      <c r="F2321" s="203" t="s">
        <v>1754</v>
      </c>
      <c r="G2321" s="203" t="s">
        <v>473</v>
      </c>
      <c r="H2321" s="204">
        <v>10.98</v>
      </c>
      <c r="I2321" s="204">
        <v>13.4</v>
      </c>
      <c r="J2321" s="204">
        <v>12.72</v>
      </c>
      <c r="K2321" s="203" t="s">
        <v>534</v>
      </c>
    </row>
    <row r="2322" spans="1:11">
      <c r="A2322" s="203">
        <v>62</v>
      </c>
      <c r="B2322" s="203" t="s">
        <v>394</v>
      </c>
      <c r="C2322" s="203" t="s">
        <v>1671</v>
      </c>
      <c r="D2322" s="204">
        <v>12.77</v>
      </c>
      <c r="E2322" s="203" t="s">
        <v>485</v>
      </c>
      <c r="F2322" s="203" t="s">
        <v>1754</v>
      </c>
      <c r="G2322" s="203" t="s">
        <v>473</v>
      </c>
      <c r="H2322" s="204">
        <v>10.199999999999999</v>
      </c>
      <c r="I2322" s="204">
        <v>15.34</v>
      </c>
      <c r="J2322" s="204">
        <v>12.53</v>
      </c>
      <c r="K2322" s="203" t="s">
        <v>534</v>
      </c>
    </row>
    <row r="2323" spans="1:11">
      <c r="A2323" s="203">
        <v>62</v>
      </c>
      <c r="B2323" s="203" t="s">
        <v>395</v>
      </c>
      <c r="C2323" s="203" t="s">
        <v>1671</v>
      </c>
      <c r="D2323" s="204">
        <v>12.3</v>
      </c>
      <c r="E2323" s="203" t="s">
        <v>485</v>
      </c>
      <c r="F2323" s="203" t="s">
        <v>1754</v>
      </c>
      <c r="G2323" s="203" t="s">
        <v>473</v>
      </c>
      <c r="H2323" s="204">
        <v>11.15</v>
      </c>
      <c r="I2323" s="204">
        <v>13.45</v>
      </c>
      <c r="J2323" s="204">
        <v>13.29</v>
      </c>
      <c r="K2323" s="203" t="s">
        <v>534</v>
      </c>
    </row>
    <row r="2324" spans="1:11">
      <c r="A2324" s="203">
        <v>62</v>
      </c>
      <c r="B2324" s="203" t="s">
        <v>396</v>
      </c>
      <c r="C2324" s="203" t="s">
        <v>1671</v>
      </c>
      <c r="D2324" s="204">
        <v>11.3</v>
      </c>
      <c r="E2324" s="203" t="s">
        <v>485</v>
      </c>
      <c r="F2324" s="203" t="s">
        <v>1754</v>
      </c>
      <c r="G2324" s="203" t="s">
        <v>473</v>
      </c>
      <c r="H2324" s="204">
        <v>8.98</v>
      </c>
      <c r="I2324" s="204">
        <v>13.61</v>
      </c>
      <c r="J2324" s="204">
        <v>13.33</v>
      </c>
      <c r="K2324" s="203" t="s">
        <v>534</v>
      </c>
    </row>
    <row r="2325" spans="1:11">
      <c r="A2325" s="203">
        <v>62</v>
      </c>
      <c r="B2325" s="203" t="s">
        <v>397</v>
      </c>
      <c r="C2325" s="203" t="s">
        <v>1671</v>
      </c>
      <c r="D2325" s="204">
        <v>6.47</v>
      </c>
      <c r="E2325" s="203" t="s">
        <v>485</v>
      </c>
      <c r="F2325" s="203" t="s">
        <v>1754</v>
      </c>
      <c r="G2325" s="203" t="s">
        <v>473</v>
      </c>
      <c r="H2325" s="204">
        <v>4.53</v>
      </c>
      <c r="I2325" s="204">
        <v>8.41</v>
      </c>
      <c r="J2325" s="204">
        <v>11.34</v>
      </c>
      <c r="K2325" s="203" t="s">
        <v>534</v>
      </c>
    </row>
    <row r="2326" spans="1:11">
      <c r="A2326" s="203">
        <v>62</v>
      </c>
      <c r="B2326" s="203" t="s">
        <v>398</v>
      </c>
      <c r="C2326" s="203" t="s">
        <v>1671</v>
      </c>
      <c r="D2326" s="204">
        <v>11.45</v>
      </c>
      <c r="E2326" s="203" t="s">
        <v>485</v>
      </c>
      <c r="F2326" s="203" t="s">
        <v>1754</v>
      </c>
      <c r="G2326" s="203" t="s">
        <v>473</v>
      </c>
      <c r="H2326" s="204">
        <v>8.7899999999999991</v>
      </c>
      <c r="I2326" s="204">
        <v>14.1</v>
      </c>
      <c r="J2326" s="204">
        <v>13.85</v>
      </c>
      <c r="K2326" s="203" t="s">
        <v>534</v>
      </c>
    </row>
    <row r="2327" spans="1:11">
      <c r="A2327" s="203">
        <v>62</v>
      </c>
      <c r="B2327" s="203" t="s">
        <v>399</v>
      </c>
      <c r="C2327" s="203" t="s">
        <v>1671</v>
      </c>
      <c r="D2327" s="204">
        <v>10.87</v>
      </c>
      <c r="E2327" s="203" t="s">
        <v>485</v>
      </c>
      <c r="F2327" s="203" t="s">
        <v>1754</v>
      </c>
      <c r="G2327" s="203" t="s">
        <v>473</v>
      </c>
      <c r="H2327" s="204">
        <v>8.67</v>
      </c>
      <c r="I2327" s="204">
        <v>13.07</v>
      </c>
      <c r="J2327" s="204">
        <v>14</v>
      </c>
      <c r="K2327" s="203" t="s">
        <v>534</v>
      </c>
    </row>
    <row r="2328" spans="1:11">
      <c r="A2328" s="203">
        <v>62</v>
      </c>
      <c r="B2328" s="203" t="s">
        <v>400</v>
      </c>
      <c r="C2328" s="203" t="s">
        <v>1671</v>
      </c>
      <c r="D2328" s="204">
        <v>9.48</v>
      </c>
      <c r="E2328" s="203" t="s">
        <v>485</v>
      </c>
      <c r="F2328" s="203" t="s">
        <v>1754</v>
      </c>
      <c r="G2328" s="203" t="s">
        <v>473</v>
      </c>
      <c r="H2328" s="204">
        <v>7.44</v>
      </c>
      <c r="I2328" s="204">
        <v>11.52</v>
      </c>
      <c r="J2328" s="204">
        <v>11.2</v>
      </c>
      <c r="K2328" s="203" t="s">
        <v>534</v>
      </c>
    </row>
    <row r="2329" spans="1:11">
      <c r="A2329" s="203">
        <v>62</v>
      </c>
      <c r="B2329" s="203" t="s">
        <v>401</v>
      </c>
      <c r="C2329" s="203" t="s">
        <v>1671</v>
      </c>
      <c r="D2329" s="204">
        <v>14.22</v>
      </c>
      <c r="E2329" s="203" t="s">
        <v>485</v>
      </c>
      <c r="F2329" s="203" t="s">
        <v>1754</v>
      </c>
      <c r="G2329" s="203" t="s">
        <v>473</v>
      </c>
      <c r="H2329" s="204">
        <v>11.73</v>
      </c>
      <c r="I2329" s="204">
        <v>16.72</v>
      </c>
      <c r="J2329" s="204">
        <v>15.33</v>
      </c>
      <c r="K2329" s="203" t="s">
        <v>534</v>
      </c>
    </row>
    <row r="2330" spans="1:11">
      <c r="A2330" s="203">
        <v>62</v>
      </c>
      <c r="B2330" s="203" t="s">
        <v>402</v>
      </c>
      <c r="C2330" s="203" t="s">
        <v>1671</v>
      </c>
      <c r="D2330" s="204">
        <v>10.25</v>
      </c>
      <c r="E2330" s="203" t="s">
        <v>485</v>
      </c>
      <c r="F2330" s="203" t="s">
        <v>1754</v>
      </c>
      <c r="G2330" s="203" t="s">
        <v>473</v>
      </c>
      <c r="H2330" s="204">
        <v>6.49</v>
      </c>
      <c r="I2330" s="204">
        <v>14.01</v>
      </c>
      <c r="J2330" s="204">
        <v>11.05</v>
      </c>
      <c r="K2330" s="203" t="s">
        <v>534</v>
      </c>
    </row>
    <row r="2331" spans="1:11">
      <c r="A2331" s="203">
        <v>62</v>
      </c>
      <c r="B2331" s="203" t="s">
        <v>403</v>
      </c>
      <c r="C2331" s="203" t="s">
        <v>1671</v>
      </c>
      <c r="D2331" s="204">
        <v>12.98</v>
      </c>
      <c r="E2331" s="203" t="s">
        <v>485</v>
      </c>
      <c r="F2331" s="203" t="s">
        <v>1754</v>
      </c>
      <c r="G2331" s="203" t="s">
        <v>473</v>
      </c>
      <c r="H2331" s="204">
        <v>10.27</v>
      </c>
      <c r="I2331" s="204">
        <v>15.68</v>
      </c>
      <c r="J2331" s="204">
        <v>13.82</v>
      </c>
      <c r="K2331" s="203" t="s">
        <v>534</v>
      </c>
    </row>
    <row r="2332" spans="1:11">
      <c r="A2332" s="203">
        <v>62</v>
      </c>
      <c r="B2332" s="203" t="s">
        <v>404</v>
      </c>
      <c r="C2332" s="203" t="s">
        <v>1671</v>
      </c>
      <c r="D2332" s="204">
        <v>15.27</v>
      </c>
      <c r="E2332" s="203" t="s">
        <v>485</v>
      </c>
      <c r="F2332" s="203" t="s">
        <v>1754</v>
      </c>
      <c r="G2332" s="203" t="s">
        <v>473</v>
      </c>
      <c r="H2332" s="204">
        <v>12.59</v>
      </c>
      <c r="I2332" s="204">
        <v>17.95</v>
      </c>
      <c r="J2332" s="204">
        <v>15.11</v>
      </c>
      <c r="K2332" s="203" t="s">
        <v>534</v>
      </c>
    </row>
    <row r="2333" spans="1:11">
      <c r="A2333" s="203">
        <v>62</v>
      </c>
      <c r="B2333" s="203" t="s">
        <v>405</v>
      </c>
      <c r="C2333" s="203" t="s">
        <v>1671</v>
      </c>
      <c r="D2333" s="204">
        <v>12.16</v>
      </c>
      <c r="E2333" s="203" t="s">
        <v>485</v>
      </c>
      <c r="F2333" s="203" t="s">
        <v>1754</v>
      </c>
      <c r="G2333" s="203" t="s">
        <v>473</v>
      </c>
      <c r="H2333" s="204">
        <v>11.72</v>
      </c>
      <c r="I2333" s="204">
        <v>12.61</v>
      </c>
      <c r="J2333" s="204">
        <v>12.82</v>
      </c>
      <c r="K2333" s="203" t="s">
        <v>534</v>
      </c>
    </row>
    <row r="2334" spans="1:11">
      <c r="A2334" s="203">
        <v>63</v>
      </c>
      <c r="B2334" s="203" t="s">
        <v>384</v>
      </c>
      <c r="C2334" s="203" t="s">
        <v>1672</v>
      </c>
      <c r="D2334" s="204">
        <v>77.16535433</v>
      </c>
      <c r="E2334" s="203" t="s">
        <v>472</v>
      </c>
      <c r="F2334" s="203" t="s">
        <v>1754</v>
      </c>
      <c r="G2334" s="203" t="s">
        <v>535</v>
      </c>
      <c r="H2334" s="204">
        <v>69.864687549999999</v>
      </c>
      <c r="I2334" s="204">
        <v>84.46602111</v>
      </c>
      <c r="J2334" s="204">
        <v>75.581395349999994</v>
      </c>
      <c r="K2334" s="203" t="s">
        <v>485</v>
      </c>
    </row>
    <row r="2335" spans="1:11">
      <c r="A2335" s="203">
        <v>63</v>
      </c>
      <c r="B2335" s="203" t="s">
        <v>385</v>
      </c>
      <c r="C2335" s="203" t="s">
        <v>1672</v>
      </c>
      <c r="D2335" s="204">
        <v>78.947368420000004</v>
      </c>
      <c r="E2335" s="203" t="s">
        <v>472</v>
      </c>
      <c r="F2335" s="203" t="s">
        <v>1754</v>
      </c>
      <c r="G2335" s="203" t="s">
        <v>535</v>
      </c>
      <c r="H2335" s="204">
        <v>65.98494221</v>
      </c>
      <c r="I2335" s="204">
        <v>91.909794640000001</v>
      </c>
      <c r="J2335" s="204">
        <v>86.206896549999996</v>
      </c>
      <c r="K2335" s="203" t="s">
        <v>485</v>
      </c>
    </row>
    <row r="2336" spans="1:11">
      <c r="A2336" s="203">
        <v>63</v>
      </c>
      <c r="B2336" s="203" t="s">
        <v>386</v>
      </c>
      <c r="C2336" s="203" t="s">
        <v>1672</v>
      </c>
      <c r="D2336" s="204">
        <v>88.235294120000006</v>
      </c>
      <c r="E2336" s="203" t="s">
        <v>472</v>
      </c>
      <c r="F2336" s="203" t="s">
        <v>1754</v>
      </c>
      <c r="G2336" s="203" t="s">
        <v>535</v>
      </c>
      <c r="H2336" s="204">
        <v>77.40529755</v>
      </c>
      <c r="I2336" s="204">
        <v>99.065290680000004</v>
      </c>
      <c r="J2336" s="204">
        <v>66.666666669999998</v>
      </c>
      <c r="K2336" s="203" t="s">
        <v>485</v>
      </c>
    </row>
    <row r="2337" spans="1:11">
      <c r="A2337" s="203">
        <v>63</v>
      </c>
      <c r="B2337" s="203" t="s">
        <v>387</v>
      </c>
      <c r="C2337" s="203" t="s">
        <v>1672</v>
      </c>
      <c r="D2337" s="204">
        <v>65.38461538</v>
      </c>
      <c r="E2337" s="203" t="s">
        <v>472</v>
      </c>
      <c r="F2337" s="203" t="s">
        <v>1754</v>
      </c>
      <c r="G2337" s="203" t="s">
        <v>535</v>
      </c>
      <c r="H2337" s="204">
        <v>52.453774520000003</v>
      </c>
      <c r="I2337" s="204">
        <v>78.315456249999997</v>
      </c>
      <c r="J2337" s="204">
        <v>89.552238810000006</v>
      </c>
      <c r="K2337" s="203" t="s">
        <v>485</v>
      </c>
    </row>
    <row r="2338" spans="1:11">
      <c r="A2338" s="203">
        <v>63</v>
      </c>
      <c r="B2338" s="203" t="s">
        <v>388</v>
      </c>
      <c r="C2338" s="203" t="s">
        <v>1672</v>
      </c>
      <c r="D2338" s="204">
        <v>82</v>
      </c>
      <c r="E2338" s="203" t="s">
        <v>472</v>
      </c>
      <c r="F2338" s="203" t="s">
        <v>1754</v>
      </c>
      <c r="G2338" s="203" t="s">
        <v>535</v>
      </c>
      <c r="H2338" s="204">
        <v>71.35086708</v>
      </c>
      <c r="I2338" s="204">
        <v>92.64913292</v>
      </c>
      <c r="J2338" s="204">
        <v>60.377358489999999</v>
      </c>
      <c r="K2338" s="203" t="s">
        <v>485</v>
      </c>
    </row>
    <row r="2339" spans="1:11">
      <c r="A2339" s="203">
        <v>63</v>
      </c>
      <c r="B2339" s="203" t="s">
        <v>389</v>
      </c>
      <c r="C2339" s="203" t="s">
        <v>1672</v>
      </c>
      <c r="D2339" s="204">
        <v>73.07692308</v>
      </c>
      <c r="E2339" s="203" t="s">
        <v>472</v>
      </c>
      <c r="F2339" s="203" t="s">
        <v>1754</v>
      </c>
      <c r="G2339" s="203" t="s">
        <v>535</v>
      </c>
      <c r="H2339" s="204">
        <v>56.027021750000003</v>
      </c>
      <c r="I2339" s="204">
        <v>90.126824400000004</v>
      </c>
      <c r="J2339" s="204">
        <v>83.333333330000002</v>
      </c>
      <c r="K2339" s="203" t="s">
        <v>485</v>
      </c>
    </row>
    <row r="2340" spans="1:11">
      <c r="A2340" s="203">
        <v>63</v>
      </c>
      <c r="B2340" s="203" t="s">
        <v>390</v>
      </c>
      <c r="C2340" s="203" t="s">
        <v>1672</v>
      </c>
      <c r="D2340" s="204">
        <v>87.878787880000004</v>
      </c>
      <c r="E2340" s="203" t="s">
        <v>472</v>
      </c>
      <c r="F2340" s="203" t="s">
        <v>1754</v>
      </c>
      <c r="G2340" s="203" t="s">
        <v>535</v>
      </c>
      <c r="H2340" s="204">
        <v>76.743174190000005</v>
      </c>
      <c r="I2340" s="204">
        <v>99.014401570000004</v>
      </c>
      <c r="J2340" s="204">
        <v>86.046511629999998</v>
      </c>
      <c r="K2340" s="203" t="s">
        <v>485</v>
      </c>
    </row>
    <row r="2341" spans="1:11">
      <c r="A2341" s="203">
        <v>63</v>
      </c>
      <c r="B2341" s="203" t="s">
        <v>391</v>
      </c>
      <c r="C2341" s="203" t="s">
        <v>1672</v>
      </c>
      <c r="D2341" s="204" t="s">
        <v>1497</v>
      </c>
      <c r="E2341" s="203" t="s">
        <v>472</v>
      </c>
      <c r="F2341" s="203" t="s">
        <v>1754</v>
      </c>
      <c r="G2341" s="203" t="s">
        <v>535</v>
      </c>
      <c r="H2341" s="204" t="s">
        <v>1497</v>
      </c>
      <c r="I2341" s="204" t="s">
        <v>1497</v>
      </c>
      <c r="J2341" s="204">
        <v>66.666666669999998</v>
      </c>
      <c r="K2341" s="203" t="s">
        <v>485</v>
      </c>
    </row>
    <row r="2342" spans="1:11">
      <c r="A2342" s="203">
        <v>63</v>
      </c>
      <c r="B2342" s="203" t="s">
        <v>392</v>
      </c>
      <c r="C2342" s="203" t="s">
        <v>1672</v>
      </c>
      <c r="D2342" s="204">
        <v>77.272727270000004</v>
      </c>
      <c r="E2342" s="203" t="s">
        <v>472</v>
      </c>
      <c r="F2342" s="203" t="s">
        <v>1754</v>
      </c>
      <c r="G2342" s="203" t="s">
        <v>535</v>
      </c>
      <c r="H2342" s="204">
        <v>59.760898060000002</v>
      </c>
      <c r="I2342" s="204">
        <v>94.784556480000006</v>
      </c>
      <c r="J2342" s="204">
        <v>75</v>
      </c>
      <c r="K2342" s="203" t="s">
        <v>485</v>
      </c>
    </row>
    <row r="2343" spans="1:11">
      <c r="A2343" s="203">
        <v>63</v>
      </c>
      <c r="B2343" s="203" t="s">
        <v>393</v>
      </c>
      <c r="C2343" s="203" t="s">
        <v>1672</v>
      </c>
      <c r="D2343" s="204">
        <v>88.235294120000006</v>
      </c>
      <c r="E2343" s="203" t="s">
        <v>472</v>
      </c>
      <c r="F2343" s="203" t="s">
        <v>1754</v>
      </c>
      <c r="G2343" s="203" t="s">
        <v>535</v>
      </c>
      <c r="H2343" s="204">
        <v>83.129984780000001</v>
      </c>
      <c r="I2343" s="204">
        <v>93.340603459999997</v>
      </c>
      <c r="J2343" s="204">
        <v>78.260869569999997</v>
      </c>
      <c r="K2343" s="203" t="s">
        <v>485</v>
      </c>
    </row>
    <row r="2344" spans="1:11">
      <c r="A2344" s="203">
        <v>63</v>
      </c>
      <c r="B2344" s="203" t="s">
        <v>394</v>
      </c>
      <c r="C2344" s="203" t="s">
        <v>1672</v>
      </c>
      <c r="D2344" s="204">
        <v>74.193548390000004</v>
      </c>
      <c r="E2344" s="203" t="s">
        <v>472</v>
      </c>
      <c r="F2344" s="203" t="s">
        <v>1754</v>
      </c>
      <c r="G2344" s="203" t="s">
        <v>535</v>
      </c>
      <c r="H2344" s="204">
        <v>58.789940950000002</v>
      </c>
      <c r="I2344" s="204">
        <v>89.597155830000005</v>
      </c>
      <c r="J2344" s="204">
        <v>68.085106379999999</v>
      </c>
      <c r="K2344" s="203" t="s">
        <v>485</v>
      </c>
    </row>
    <row r="2345" spans="1:11">
      <c r="A2345" s="203">
        <v>63</v>
      </c>
      <c r="B2345" s="203" t="s">
        <v>395</v>
      </c>
      <c r="C2345" s="203" t="s">
        <v>1672</v>
      </c>
      <c r="D2345" s="204">
        <v>76.397515530000007</v>
      </c>
      <c r="E2345" s="203" t="s">
        <v>472</v>
      </c>
      <c r="F2345" s="203" t="s">
        <v>1754</v>
      </c>
      <c r="G2345" s="203" t="s">
        <v>535</v>
      </c>
      <c r="H2345" s="204">
        <v>69.838153349999999</v>
      </c>
      <c r="I2345" s="204">
        <v>82.956877710000001</v>
      </c>
      <c r="J2345" s="204">
        <v>75.119617219999995</v>
      </c>
      <c r="K2345" s="203" t="s">
        <v>485</v>
      </c>
    </row>
    <row r="2346" spans="1:11">
      <c r="A2346" s="203">
        <v>63</v>
      </c>
      <c r="B2346" s="203" t="s">
        <v>396</v>
      </c>
      <c r="C2346" s="203" t="s">
        <v>1672</v>
      </c>
      <c r="D2346" s="204">
        <v>79.166666669999998</v>
      </c>
      <c r="E2346" s="203" t="s">
        <v>472</v>
      </c>
      <c r="F2346" s="203" t="s">
        <v>1754</v>
      </c>
      <c r="G2346" s="203" t="s">
        <v>535</v>
      </c>
      <c r="H2346" s="204">
        <v>67.677566560000002</v>
      </c>
      <c r="I2346" s="204">
        <v>90.65576677</v>
      </c>
      <c r="J2346" s="204">
        <v>69.811320749999993</v>
      </c>
      <c r="K2346" s="203" t="s">
        <v>485</v>
      </c>
    </row>
    <row r="2347" spans="1:11">
      <c r="A2347" s="203">
        <v>63</v>
      </c>
      <c r="B2347" s="203" t="s">
        <v>397</v>
      </c>
      <c r="C2347" s="203" t="s">
        <v>1672</v>
      </c>
      <c r="D2347" s="204">
        <v>84.21052632</v>
      </c>
      <c r="E2347" s="203" t="s">
        <v>472</v>
      </c>
      <c r="F2347" s="203" t="s">
        <v>1754</v>
      </c>
      <c r="G2347" s="203" t="s">
        <v>535</v>
      </c>
      <c r="H2347" s="204">
        <v>74.744108670000003</v>
      </c>
      <c r="I2347" s="204">
        <v>93.676943969999996</v>
      </c>
      <c r="J2347" s="204">
        <v>77.777777779999994</v>
      </c>
      <c r="K2347" s="203" t="s">
        <v>485</v>
      </c>
    </row>
    <row r="2348" spans="1:11">
      <c r="A2348" s="203">
        <v>63</v>
      </c>
      <c r="B2348" s="203" t="s">
        <v>398</v>
      </c>
      <c r="C2348" s="203" t="s">
        <v>1672</v>
      </c>
      <c r="D2348" s="204">
        <v>77.777777779999994</v>
      </c>
      <c r="E2348" s="203" t="s">
        <v>472</v>
      </c>
      <c r="F2348" s="203" t="s">
        <v>1754</v>
      </c>
      <c r="G2348" s="203" t="s">
        <v>535</v>
      </c>
      <c r="H2348" s="204">
        <v>65.630713689999993</v>
      </c>
      <c r="I2348" s="204">
        <v>89.924841869999995</v>
      </c>
      <c r="J2348" s="204">
        <v>75.438596489999995</v>
      </c>
      <c r="K2348" s="203" t="s">
        <v>485</v>
      </c>
    </row>
    <row r="2349" spans="1:11">
      <c r="A2349" s="203">
        <v>63</v>
      </c>
      <c r="B2349" s="203" t="s">
        <v>399</v>
      </c>
      <c r="C2349" s="203" t="s">
        <v>1672</v>
      </c>
      <c r="D2349" s="204">
        <v>75</v>
      </c>
      <c r="E2349" s="203" t="s">
        <v>472</v>
      </c>
      <c r="F2349" s="203" t="s">
        <v>1754</v>
      </c>
      <c r="G2349" s="203" t="s">
        <v>535</v>
      </c>
      <c r="H2349" s="204">
        <v>60.854918400000003</v>
      </c>
      <c r="I2349" s="204">
        <v>89.145081599999997</v>
      </c>
      <c r="J2349" s="204">
        <v>63.636363639999999</v>
      </c>
      <c r="K2349" s="203" t="s">
        <v>485</v>
      </c>
    </row>
    <row r="2350" spans="1:11">
      <c r="A2350" s="203">
        <v>63</v>
      </c>
      <c r="B2350" s="203" t="s">
        <v>400</v>
      </c>
      <c r="C2350" s="203" t="s">
        <v>1672</v>
      </c>
      <c r="D2350" s="204">
        <v>72.222222220000006</v>
      </c>
      <c r="E2350" s="203" t="s">
        <v>472</v>
      </c>
      <c r="F2350" s="203" t="s">
        <v>1754</v>
      </c>
      <c r="G2350" s="203" t="s">
        <v>535</v>
      </c>
      <c r="H2350" s="204">
        <v>57.590717419999997</v>
      </c>
      <c r="I2350" s="204">
        <v>86.853727019999994</v>
      </c>
      <c r="J2350" s="204">
        <v>65</v>
      </c>
      <c r="K2350" s="203" t="s">
        <v>485</v>
      </c>
    </row>
    <row r="2351" spans="1:11">
      <c r="A2351" s="203">
        <v>63</v>
      </c>
      <c r="B2351" s="203" t="s">
        <v>401</v>
      </c>
      <c r="C2351" s="203" t="s">
        <v>1672</v>
      </c>
      <c r="D2351" s="204">
        <v>62.162162160000001</v>
      </c>
      <c r="E2351" s="203" t="s">
        <v>472</v>
      </c>
      <c r="F2351" s="203" t="s">
        <v>1754</v>
      </c>
      <c r="G2351" s="203" t="s">
        <v>535</v>
      </c>
      <c r="H2351" s="204">
        <v>46.534953139999999</v>
      </c>
      <c r="I2351" s="204">
        <v>77.789371180000003</v>
      </c>
      <c r="J2351" s="204">
        <v>70.967741939999996</v>
      </c>
      <c r="K2351" s="203" t="s">
        <v>485</v>
      </c>
    </row>
    <row r="2352" spans="1:11">
      <c r="A2352" s="203">
        <v>63</v>
      </c>
      <c r="B2352" s="203" t="s">
        <v>402</v>
      </c>
      <c r="C2352" s="203" t="s">
        <v>1672</v>
      </c>
      <c r="D2352" s="204">
        <v>58.333333330000002</v>
      </c>
      <c r="E2352" s="203" t="s">
        <v>472</v>
      </c>
      <c r="F2352" s="203" t="s">
        <v>1754</v>
      </c>
      <c r="G2352" s="203" t="s">
        <v>535</v>
      </c>
      <c r="H2352" s="204">
        <v>30.438856250000001</v>
      </c>
      <c r="I2352" s="204">
        <v>86.227810419999997</v>
      </c>
      <c r="J2352" s="204">
        <v>40</v>
      </c>
      <c r="K2352" s="203" t="s">
        <v>485</v>
      </c>
    </row>
    <row r="2353" spans="1:11">
      <c r="A2353" s="203">
        <v>63</v>
      </c>
      <c r="B2353" s="203" t="s">
        <v>403</v>
      </c>
      <c r="C2353" s="203" t="s">
        <v>1672</v>
      </c>
      <c r="D2353" s="204">
        <v>78.048780489999999</v>
      </c>
      <c r="E2353" s="203" t="s">
        <v>472</v>
      </c>
      <c r="F2353" s="203" t="s">
        <v>1754</v>
      </c>
      <c r="G2353" s="203" t="s">
        <v>535</v>
      </c>
      <c r="H2353" s="204">
        <v>65.378782959999995</v>
      </c>
      <c r="I2353" s="204">
        <v>90.718778020000002</v>
      </c>
      <c r="J2353" s="204">
        <v>66.666666669999998</v>
      </c>
      <c r="K2353" s="203" t="s">
        <v>485</v>
      </c>
    </row>
    <row r="2354" spans="1:11">
      <c r="A2354" s="203">
        <v>63</v>
      </c>
      <c r="B2354" s="203" t="s">
        <v>404</v>
      </c>
      <c r="C2354" s="203" t="s">
        <v>1672</v>
      </c>
      <c r="D2354" s="204">
        <v>92.592592589999995</v>
      </c>
      <c r="E2354" s="203" t="s">
        <v>472</v>
      </c>
      <c r="F2354" s="203" t="s">
        <v>1754</v>
      </c>
      <c r="G2354" s="203" t="s">
        <v>535</v>
      </c>
      <c r="H2354" s="204">
        <v>82.713991980000003</v>
      </c>
      <c r="I2354" s="204">
        <v>102.4711932</v>
      </c>
      <c r="J2354" s="204">
        <v>58.333333330000002</v>
      </c>
      <c r="K2354" s="203" t="s">
        <v>485</v>
      </c>
    </row>
    <row r="2355" spans="1:11">
      <c r="A2355" s="203">
        <v>63</v>
      </c>
      <c r="B2355" s="203" t="s">
        <v>405</v>
      </c>
      <c r="C2355" s="203" t="s">
        <v>1672</v>
      </c>
      <c r="D2355" s="204">
        <v>78.785046730000005</v>
      </c>
      <c r="E2355" s="203" t="s">
        <v>472</v>
      </c>
      <c r="F2355" s="203" t="s">
        <v>1754</v>
      </c>
      <c r="G2355" s="203" t="s">
        <v>535</v>
      </c>
      <c r="H2355" s="204">
        <v>76.335379340000003</v>
      </c>
      <c r="I2355" s="204">
        <v>81.234714120000007</v>
      </c>
      <c r="J2355" s="204">
        <v>74.074074069999995</v>
      </c>
      <c r="K2355" s="203" t="s">
        <v>485</v>
      </c>
    </row>
    <row r="2356" spans="1:11">
      <c r="A2356" s="203">
        <v>63</v>
      </c>
      <c r="B2356" s="203" t="s">
        <v>384</v>
      </c>
      <c r="C2356" s="203" t="s">
        <v>1673</v>
      </c>
      <c r="D2356" s="204">
        <v>85.093167699999995</v>
      </c>
      <c r="E2356" s="203" t="s">
        <v>472</v>
      </c>
      <c r="F2356" s="203" t="s">
        <v>1754</v>
      </c>
      <c r="G2356" s="203" t="s">
        <v>535</v>
      </c>
      <c r="H2356" s="204">
        <v>81.916860240000005</v>
      </c>
      <c r="I2356" s="204">
        <v>88.269475159999999</v>
      </c>
      <c r="J2356" s="204">
        <v>78.063492060000002</v>
      </c>
      <c r="K2356" s="203" t="s">
        <v>485</v>
      </c>
    </row>
    <row r="2357" spans="1:11">
      <c r="A2357" s="203">
        <v>63</v>
      </c>
      <c r="B2357" s="203" t="s">
        <v>385</v>
      </c>
      <c r="C2357" s="203" t="s">
        <v>1673</v>
      </c>
      <c r="D2357" s="204">
        <v>84.693877549999996</v>
      </c>
      <c r="E2357" s="203" t="s">
        <v>472</v>
      </c>
      <c r="F2357" s="203" t="s">
        <v>1754</v>
      </c>
      <c r="G2357" s="203" t="s">
        <v>535</v>
      </c>
      <c r="H2357" s="204">
        <v>77.565320439999994</v>
      </c>
      <c r="I2357" s="204">
        <v>91.822434670000007</v>
      </c>
      <c r="J2357" s="204">
        <v>80.952380950000006</v>
      </c>
      <c r="K2357" s="203" t="s">
        <v>485</v>
      </c>
    </row>
    <row r="2358" spans="1:11">
      <c r="A2358" s="203">
        <v>63</v>
      </c>
      <c r="B2358" s="203" t="s">
        <v>386</v>
      </c>
      <c r="C2358" s="203" t="s">
        <v>1673</v>
      </c>
      <c r="D2358" s="204">
        <v>86.842105259999997</v>
      </c>
      <c r="E2358" s="203" t="s">
        <v>472</v>
      </c>
      <c r="F2358" s="203" t="s">
        <v>1754</v>
      </c>
      <c r="G2358" s="203" t="s">
        <v>535</v>
      </c>
      <c r="H2358" s="204">
        <v>80.636816139999993</v>
      </c>
      <c r="I2358" s="204">
        <v>93.04739438</v>
      </c>
      <c r="J2358" s="204">
        <v>85.542168669999995</v>
      </c>
      <c r="K2358" s="203" t="s">
        <v>485</v>
      </c>
    </row>
    <row r="2359" spans="1:11">
      <c r="A2359" s="203">
        <v>63</v>
      </c>
      <c r="B2359" s="203" t="s">
        <v>387</v>
      </c>
      <c r="C2359" s="203" t="s">
        <v>1673</v>
      </c>
      <c r="D2359" s="204">
        <v>81.021897809999999</v>
      </c>
      <c r="E2359" s="203" t="s">
        <v>472</v>
      </c>
      <c r="F2359" s="203" t="s">
        <v>1754</v>
      </c>
      <c r="G2359" s="203" t="s">
        <v>535</v>
      </c>
      <c r="H2359" s="204">
        <v>74.455557540000001</v>
      </c>
      <c r="I2359" s="204">
        <v>87.588238079999996</v>
      </c>
      <c r="J2359" s="204">
        <v>71.962616819999994</v>
      </c>
      <c r="K2359" s="203" t="s">
        <v>485</v>
      </c>
    </row>
    <row r="2360" spans="1:11">
      <c r="A2360" s="203">
        <v>63</v>
      </c>
      <c r="B2360" s="203" t="s">
        <v>388</v>
      </c>
      <c r="C2360" s="203" t="s">
        <v>1673</v>
      </c>
      <c r="D2360" s="204">
        <v>88.721804509999998</v>
      </c>
      <c r="E2360" s="203" t="s">
        <v>472</v>
      </c>
      <c r="F2360" s="203" t="s">
        <v>1754</v>
      </c>
      <c r="G2360" s="203" t="s">
        <v>535</v>
      </c>
      <c r="H2360" s="204">
        <v>83.345730450000005</v>
      </c>
      <c r="I2360" s="204">
        <v>94.097878570000006</v>
      </c>
      <c r="J2360" s="204">
        <v>81.818181820000007</v>
      </c>
      <c r="K2360" s="203" t="s">
        <v>485</v>
      </c>
    </row>
    <row r="2361" spans="1:11">
      <c r="A2361" s="203">
        <v>63</v>
      </c>
      <c r="B2361" s="203" t="s">
        <v>389</v>
      </c>
      <c r="C2361" s="203" t="s">
        <v>1673</v>
      </c>
      <c r="D2361" s="204">
        <v>83.606557379999998</v>
      </c>
      <c r="E2361" s="203" t="s">
        <v>472</v>
      </c>
      <c r="F2361" s="203" t="s">
        <v>1754</v>
      </c>
      <c r="G2361" s="203" t="s">
        <v>535</v>
      </c>
      <c r="H2361" s="204">
        <v>74.315900799999994</v>
      </c>
      <c r="I2361" s="204">
        <v>92.897213949999994</v>
      </c>
      <c r="J2361" s="204">
        <v>76.190476189999998</v>
      </c>
      <c r="K2361" s="203" t="s">
        <v>485</v>
      </c>
    </row>
    <row r="2362" spans="1:11">
      <c r="A2362" s="203">
        <v>63</v>
      </c>
      <c r="B2362" s="203" t="s">
        <v>390</v>
      </c>
      <c r="C2362" s="203" t="s">
        <v>1673</v>
      </c>
      <c r="D2362" s="204">
        <v>85.263157890000002</v>
      </c>
      <c r="E2362" s="203" t="s">
        <v>472</v>
      </c>
      <c r="F2362" s="203" t="s">
        <v>1754</v>
      </c>
      <c r="G2362" s="203" t="s">
        <v>535</v>
      </c>
      <c r="H2362" s="204">
        <v>78.135001979999998</v>
      </c>
      <c r="I2362" s="204">
        <v>92.39131381</v>
      </c>
      <c r="J2362" s="204">
        <v>86.53846154</v>
      </c>
      <c r="K2362" s="203" t="s">
        <v>485</v>
      </c>
    </row>
    <row r="2363" spans="1:11">
      <c r="A2363" s="203">
        <v>63</v>
      </c>
      <c r="B2363" s="203" t="s">
        <v>391</v>
      </c>
      <c r="C2363" s="203" t="s">
        <v>1673</v>
      </c>
      <c r="D2363" s="204">
        <v>100</v>
      </c>
      <c r="E2363" s="203" t="s">
        <v>472</v>
      </c>
      <c r="F2363" s="203" t="s">
        <v>1754</v>
      </c>
      <c r="G2363" s="203" t="s">
        <v>535</v>
      </c>
      <c r="H2363" s="204">
        <v>100</v>
      </c>
      <c r="I2363" s="204">
        <v>100</v>
      </c>
      <c r="J2363" s="204">
        <v>77.049180329999999</v>
      </c>
      <c r="K2363" s="203" t="s">
        <v>485</v>
      </c>
    </row>
    <row r="2364" spans="1:11">
      <c r="A2364" s="203">
        <v>63</v>
      </c>
      <c r="B2364" s="203" t="s">
        <v>392</v>
      </c>
      <c r="C2364" s="203" t="s">
        <v>1673</v>
      </c>
      <c r="D2364" s="204">
        <v>79.245283020000002</v>
      </c>
      <c r="E2364" s="203" t="s">
        <v>472</v>
      </c>
      <c r="F2364" s="203" t="s">
        <v>1754</v>
      </c>
      <c r="G2364" s="203" t="s">
        <v>535</v>
      </c>
      <c r="H2364" s="204">
        <v>68.326776069999994</v>
      </c>
      <c r="I2364" s="204">
        <v>90.163789969999996</v>
      </c>
      <c r="J2364" s="204">
        <v>66.666666669999998</v>
      </c>
      <c r="K2364" s="203" t="s">
        <v>485</v>
      </c>
    </row>
    <row r="2365" spans="1:11">
      <c r="A2365" s="203">
        <v>63</v>
      </c>
      <c r="B2365" s="203" t="s">
        <v>393</v>
      </c>
      <c r="C2365" s="203" t="s">
        <v>1673</v>
      </c>
      <c r="D2365" s="204">
        <v>86.444444439999998</v>
      </c>
      <c r="E2365" s="203" t="s">
        <v>472</v>
      </c>
      <c r="F2365" s="203" t="s">
        <v>1754</v>
      </c>
      <c r="G2365" s="203" t="s">
        <v>535</v>
      </c>
      <c r="H2365" s="204">
        <v>83.281605929999998</v>
      </c>
      <c r="I2365" s="204">
        <v>89.607282960000006</v>
      </c>
      <c r="J2365" s="204">
        <v>73.333333330000002</v>
      </c>
      <c r="K2365" s="203" t="s">
        <v>485</v>
      </c>
    </row>
    <row r="2366" spans="1:11">
      <c r="A2366" s="203">
        <v>63</v>
      </c>
      <c r="B2366" s="203" t="s">
        <v>394</v>
      </c>
      <c r="C2366" s="203" t="s">
        <v>1673</v>
      </c>
      <c r="D2366" s="204">
        <v>86.7768595</v>
      </c>
      <c r="E2366" s="203" t="s">
        <v>472</v>
      </c>
      <c r="F2366" s="203" t="s">
        <v>1754</v>
      </c>
      <c r="G2366" s="203" t="s">
        <v>535</v>
      </c>
      <c r="H2366" s="204">
        <v>80.741089860000002</v>
      </c>
      <c r="I2366" s="204">
        <v>92.812629150000006</v>
      </c>
      <c r="J2366" s="204">
        <v>81.63716814</v>
      </c>
      <c r="K2366" s="203" t="s">
        <v>485</v>
      </c>
    </row>
    <row r="2367" spans="1:11">
      <c r="A2367" s="203">
        <v>63</v>
      </c>
      <c r="B2367" s="203" t="s">
        <v>395</v>
      </c>
      <c r="C2367" s="203" t="s">
        <v>1673</v>
      </c>
      <c r="D2367" s="204">
        <v>85.632183909999995</v>
      </c>
      <c r="E2367" s="203" t="s">
        <v>472</v>
      </c>
      <c r="F2367" s="203" t="s">
        <v>1754</v>
      </c>
      <c r="G2367" s="203" t="s">
        <v>535</v>
      </c>
      <c r="H2367" s="204">
        <v>82.623097150000007</v>
      </c>
      <c r="I2367" s="204">
        <v>88.641270669999997</v>
      </c>
      <c r="J2367" s="204">
        <v>81.967213110000003</v>
      </c>
      <c r="K2367" s="203" t="s">
        <v>485</v>
      </c>
    </row>
    <row r="2368" spans="1:11">
      <c r="A2368" s="203">
        <v>63</v>
      </c>
      <c r="B2368" s="203" t="s">
        <v>396</v>
      </c>
      <c r="C2368" s="203" t="s">
        <v>1673</v>
      </c>
      <c r="D2368" s="204">
        <v>71.942446039999993</v>
      </c>
      <c r="E2368" s="203" t="s">
        <v>472</v>
      </c>
      <c r="F2368" s="203" t="s">
        <v>1754</v>
      </c>
      <c r="G2368" s="203" t="s">
        <v>535</v>
      </c>
      <c r="H2368" s="204">
        <v>64.473382150000006</v>
      </c>
      <c r="I2368" s="204">
        <v>79.411509929999994</v>
      </c>
      <c r="J2368" s="204">
        <v>77.031802119999995</v>
      </c>
      <c r="K2368" s="203" t="s">
        <v>485</v>
      </c>
    </row>
    <row r="2369" spans="1:11">
      <c r="A2369" s="203">
        <v>63</v>
      </c>
      <c r="B2369" s="203" t="s">
        <v>397</v>
      </c>
      <c r="C2369" s="203" t="s">
        <v>1673</v>
      </c>
      <c r="D2369" s="204">
        <v>78.494623660000002</v>
      </c>
      <c r="E2369" s="203" t="s">
        <v>472</v>
      </c>
      <c r="F2369" s="203" t="s">
        <v>1754</v>
      </c>
      <c r="G2369" s="203" t="s">
        <v>535</v>
      </c>
      <c r="H2369" s="204">
        <v>70.144208329999998</v>
      </c>
      <c r="I2369" s="204">
        <v>86.845038979999998</v>
      </c>
      <c r="J2369" s="204">
        <v>74.015748029999997</v>
      </c>
      <c r="K2369" s="203" t="s">
        <v>485</v>
      </c>
    </row>
    <row r="2370" spans="1:11">
      <c r="A2370" s="203">
        <v>63</v>
      </c>
      <c r="B2370" s="203" t="s">
        <v>398</v>
      </c>
      <c r="C2370" s="203" t="s">
        <v>1673</v>
      </c>
      <c r="D2370" s="204">
        <v>85.263157890000002</v>
      </c>
      <c r="E2370" s="203" t="s">
        <v>472</v>
      </c>
      <c r="F2370" s="203" t="s">
        <v>1754</v>
      </c>
      <c r="G2370" s="203" t="s">
        <v>535</v>
      </c>
      <c r="H2370" s="204">
        <v>78.135001979999998</v>
      </c>
      <c r="I2370" s="204">
        <v>92.39131381</v>
      </c>
      <c r="J2370" s="204">
        <v>75.308641980000004</v>
      </c>
      <c r="K2370" s="203" t="s">
        <v>485</v>
      </c>
    </row>
    <row r="2371" spans="1:11">
      <c r="A2371" s="203">
        <v>63</v>
      </c>
      <c r="B2371" s="203" t="s">
        <v>399</v>
      </c>
      <c r="C2371" s="203" t="s">
        <v>1673</v>
      </c>
      <c r="D2371" s="204">
        <v>80.952380950000006</v>
      </c>
      <c r="E2371" s="203" t="s">
        <v>472</v>
      </c>
      <c r="F2371" s="203" t="s">
        <v>1754</v>
      </c>
      <c r="G2371" s="203" t="s">
        <v>535</v>
      </c>
      <c r="H2371" s="204">
        <v>72.554850450000004</v>
      </c>
      <c r="I2371" s="204">
        <v>89.349911449999993</v>
      </c>
      <c r="J2371" s="204">
        <v>78.703703700000005</v>
      </c>
      <c r="K2371" s="203" t="s">
        <v>485</v>
      </c>
    </row>
    <row r="2372" spans="1:11">
      <c r="A2372" s="203">
        <v>63</v>
      </c>
      <c r="B2372" s="203" t="s">
        <v>400</v>
      </c>
      <c r="C2372" s="203" t="s">
        <v>1673</v>
      </c>
      <c r="D2372" s="204">
        <v>82.442748089999995</v>
      </c>
      <c r="E2372" s="203" t="s">
        <v>472</v>
      </c>
      <c r="F2372" s="203" t="s">
        <v>1754</v>
      </c>
      <c r="G2372" s="203" t="s">
        <v>535</v>
      </c>
      <c r="H2372" s="204">
        <v>75.927590519999995</v>
      </c>
      <c r="I2372" s="204">
        <v>88.957905659999994</v>
      </c>
      <c r="J2372" s="204">
        <v>71.568627449999994</v>
      </c>
      <c r="K2372" s="203" t="s">
        <v>485</v>
      </c>
    </row>
    <row r="2373" spans="1:11">
      <c r="A2373" s="203">
        <v>63</v>
      </c>
      <c r="B2373" s="203" t="s">
        <v>401</v>
      </c>
      <c r="C2373" s="203" t="s">
        <v>1673</v>
      </c>
      <c r="D2373" s="204">
        <v>72.826086959999998</v>
      </c>
      <c r="E2373" s="203" t="s">
        <v>472</v>
      </c>
      <c r="F2373" s="203" t="s">
        <v>1754</v>
      </c>
      <c r="G2373" s="203" t="s">
        <v>535</v>
      </c>
      <c r="H2373" s="204">
        <v>63.735713279999999</v>
      </c>
      <c r="I2373" s="204">
        <v>81.916460630000003</v>
      </c>
      <c r="J2373" s="204">
        <v>74.264705879999994</v>
      </c>
      <c r="K2373" s="203" t="s">
        <v>485</v>
      </c>
    </row>
    <row r="2374" spans="1:11">
      <c r="A2374" s="203">
        <v>63</v>
      </c>
      <c r="B2374" s="203" t="s">
        <v>402</v>
      </c>
      <c r="C2374" s="203" t="s">
        <v>1673</v>
      </c>
      <c r="D2374" s="204">
        <v>68</v>
      </c>
      <c r="E2374" s="203" t="s">
        <v>472</v>
      </c>
      <c r="F2374" s="203" t="s">
        <v>1754</v>
      </c>
      <c r="G2374" s="203" t="s">
        <v>535</v>
      </c>
      <c r="H2374" s="204">
        <v>55.069940760000001</v>
      </c>
      <c r="I2374" s="204">
        <v>80.930059240000006</v>
      </c>
      <c r="J2374" s="204">
        <v>73.404255320000004</v>
      </c>
      <c r="K2374" s="203" t="s">
        <v>485</v>
      </c>
    </row>
    <row r="2375" spans="1:11">
      <c r="A2375" s="203">
        <v>63</v>
      </c>
      <c r="B2375" s="203" t="s">
        <v>403</v>
      </c>
      <c r="C2375" s="203" t="s">
        <v>1673</v>
      </c>
      <c r="D2375" s="204">
        <v>89.010989010000003</v>
      </c>
      <c r="E2375" s="203" t="s">
        <v>472</v>
      </c>
      <c r="F2375" s="203" t="s">
        <v>1754</v>
      </c>
      <c r="G2375" s="203" t="s">
        <v>535</v>
      </c>
      <c r="H2375" s="204">
        <v>82.585051579999998</v>
      </c>
      <c r="I2375" s="204">
        <v>95.436926439999993</v>
      </c>
      <c r="J2375" s="204">
        <v>60.416666669999998</v>
      </c>
      <c r="K2375" s="203" t="s">
        <v>485</v>
      </c>
    </row>
    <row r="2376" spans="1:11">
      <c r="A2376" s="203">
        <v>63</v>
      </c>
      <c r="B2376" s="203" t="s">
        <v>404</v>
      </c>
      <c r="C2376" s="203" t="s">
        <v>1673</v>
      </c>
      <c r="D2376" s="204">
        <v>88.235294120000006</v>
      </c>
      <c r="E2376" s="203" t="s">
        <v>472</v>
      </c>
      <c r="F2376" s="203" t="s">
        <v>1754</v>
      </c>
      <c r="G2376" s="203" t="s">
        <v>535</v>
      </c>
      <c r="H2376" s="204">
        <v>79.392638950000006</v>
      </c>
      <c r="I2376" s="204">
        <v>97.077949279999999</v>
      </c>
      <c r="J2376" s="204">
        <v>80</v>
      </c>
      <c r="K2376" s="203" t="s">
        <v>485</v>
      </c>
    </row>
    <row r="2377" spans="1:11">
      <c r="A2377" s="203">
        <v>63</v>
      </c>
      <c r="B2377" s="203" t="s">
        <v>405</v>
      </c>
      <c r="C2377" s="203" t="s">
        <v>1673</v>
      </c>
      <c r="D2377" s="204">
        <v>83.918788269999993</v>
      </c>
      <c r="E2377" s="203" t="s">
        <v>472</v>
      </c>
      <c r="F2377" s="203" t="s">
        <v>1754</v>
      </c>
      <c r="G2377" s="203" t="s">
        <v>535</v>
      </c>
      <c r="H2377" s="204">
        <v>82.626217980000007</v>
      </c>
      <c r="I2377" s="204">
        <v>85.211358559999994</v>
      </c>
      <c r="J2377" s="204">
        <v>74.193548390000004</v>
      </c>
      <c r="K2377" s="203" t="s">
        <v>485</v>
      </c>
    </row>
    <row r="2378" spans="1:11">
      <c r="A2378" s="203">
        <v>63</v>
      </c>
      <c r="B2378" s="203" t="s">
        <v>384</v>
      </c>
      <c r="C2378" s="203" t="s">
        <v>1674</v>
      </c>
      <c r="D2378" s="204">
        <v>83.442622950000001</v>
      </c>
      <c r="E2378" s="203" t="s">
        <v>472</v>
      </c>
      <c r="F2378" s="203" t="s">
        <v>1754</v>
      </c>
      <c r="G2378" s="203" t="s">
        <v>535</v>
      </c>
      <c r="H2378" s="204">
        <v>80.492902240000006</v>
      </c>
      <c r="I2378" s="204">
        <v>86.392343659999995</v>
      </c>
      <c r="J2378" s="204">
        <v>79.495268139999993</v>
      </c>
      <c r="K2378" s="203" t="s">
        <v>485</v>
      </c>
    </row>
    <row r="2379" spans="1:11">
      <c r="A2379" s="203">
        <v>63</v>
      </c>
      <c r="B2379" s="203" t="s">
        <v>385</v>
      </c>
      <c r="C2379" s="203" t="s">
        <v>1674</v>
      </c>
      <c r="D2379" s="204">
        <v>83.08823529</v>
      </c>
      <c r="E2379" s="203" t="s">
        <v>472</v>
      </c>
      <c r="F2379" s="203" t="s">
        <v>1754</v>
      </c>
      <c r="G2379" s="203" t="s">
        <v>535</v>
      </c>
      <c r="H2379" s="204">
        <v>76.788085890000005</v>
      </c>
      <c r="I2379" s="204">
        <v>89.388384700000003</v>
      </c>
      <c r="J2379" s="204">
        <v>85.714285709999999</v>
      </c>
      <c r="K2379" s="203" t="s">
        <v>485</v>
      </c>
    </row>
    <row r="2380" spans="1:11">
      <c r="A2380" s="203">
        <v>63</v>
      </c>
      <c r="B2380" s="203" t="s">
        <v>386</v>
      </c>
      <c r="C2380" s="203" t="s">
        <v>1674</v>
      </c>
      <c r="D2380" s="204">
        <v>87.162162159999994</v>
      </c>
      <c r="E2380" s="203" t="s">
        <v>472</v>
      </c>
      <c r="F2380" s="203" t="s">
        <v>1754</v>
      </c>
      <c r="G2380" s="203" t="s">
        <v>535</v>
      </c>
      <c r="H2380" s="204">
        <v>81.772827489999997</v>
      </c>
      <c r="I2380" s="204">
        <v>92.551496839999999</v>
      </c>
      <c r="J2380" s="204">
        <v>70.547945209999995</v>
      </c>
      <c r="K2380" s="203" t="s">
        <v>485</v>
      </c>
    </row>
    <row r="2381" spans="1:11">
      <c r="A2381" s="203">
        <v>63</v>
      </c>
      <c r="B2381" s="203" t="s">
        <v>387</v>
      </c>
      <c r="C2381" s="203" t="s">
        <v>1674</v>
      </c>
      <c r="D2381" s="204">
        <v>76.719576720000006</v>
      </c>
      <c r="E2381" s="203" t="s">
        <v>472</v>
      </c>
      <c r="F2381" s="203" t="s">
        <v>1754</v>
      </c>
      <c r="G2381" s="203" t="s">
        <v>535</v>
      </c>
      <c r="H2381" s="204">
        <v>70.694345679999998</v>
      </c>
      <c r="I2381" s="204">
        <v>82.74480776</v>
      </c>
      <c r="J2381" s="204">
        <v>84.162895930000005</v>
      </c>
      <c r="K2381" s="203" t="s">
        <v>485</v>
      </c>
    </row>
    <row r="2382" spans="1:11">
      <c r="A2382" s="203">
        <v>63</v>
      </c>
      <c r="B2382" s="203" t="s">
        <v>388</v>
      </c>
      <c r="C2382" s="203" t="s">
        <v>1674</v>
      </c>
      <c r="D2382" s="204">
        <v>86.885245900000001</v>
      </c>
      <c r="E2382" s="203" t="s">
        <v>472</v>
      </c>
      <c r="F2382" s="203" t="s">
        <v>1754</v>
      </c>
      <c r="G2382" s="203" t="s">
        <v>535</v>
      </c>
      <c r="H2382" s="204">
        <v>81.99440405</v>
      </c>
      <c r="I2382" s="204">
        <v>91.776087750000002</v>
      </c>
      <c r="J2382" s="204">
        <v>71.508379890000001</v>
      </c>
      <c r="K2382" s="203" t="s">
        <v>485</v>
      </c>
    </row>
    <row r="2383" spans="1:11">
      <c r="A2383" s="203">
        <v>63</v>
      </c>
      <c r="B2383" s="203" t="s">
        <v>389</v>
      </c>
      <c r="C2383" s="203" t="s">
        <v>1674</v>
      </c>
      <c r="D2383" s="204">
        <v>80.459770109999994</v>
      </c>
      <c r="E2383" s="203" t="s">
        <v>472</v>
      </c>
      <c r="F2383" s="203" t="s">
        <v>1754</v>
      </c>
      <c r="G2383" s="203" t="s">
        <v>535</v>
      </c>
      <c r="H2383" s="204">
        <v>72.127743030000005</v>
      </c>
      <c r="I2383" s="204">
        <v>88.791797200000005</v>
      </c>
      <c r="J2383" s="204">
        <v>85.365853659999999</v>
      </c>
      <c r="K2383" s="203" t="s">
        <v>485</v>
      </c>
    </row>
    <row r="2384" spans="1:11">
      <c r="A2384" s="203">
        <v>63</v>
      </c>
      <c r="B2384" s="203" t="s">
        <v>390</v>
      </c>
      <c r="C2384" s="203" t="s">
        <v>1674</v>
      </c>
      <c r="D2384" s="204">
        <v>85.9375</v>
      </c>
      <c r="E2384" s="203" t="s">
        <v>472</v>
      </c>
      <c r="F2384" s="203" t="s">
        <v>1754</v>
      </c>
      <c r="G2384" s="203" t="s">
        <v>535</v>
      </c>
      <c r="H2384" s="204">
        <v>79.915042940000006</v>
      </c>
      <c r="I2384" s="204">
        <v>91.959957059999994</v>
      </c>
      <c r="J2384" s="204">
        <v>79.39393939</v>
      </c>
      <c r="K2384" s="203" t="s">
        <v>485</v>
      </c>
    </row>
    <row r="2385" spans="1:11">
      <c r="A2385" s="203">
        <v>63</v>
      </c>
      <c r="B2385" s="203" t="s">
        <v>391</v>
      </c>
      <c r="C2385" s="203" t="s">
        <v>1674</v>
      </c>
      <c r="D2385" s="204">
        <v>92.857142859999996</v>
      </c>
      <c r="E2385" s="203" t="s">
        <v>472</v>
      </c>
      <c r="F2385" s="203" t="s">
        <v>1754</v>
      </c>
      <c r="G2385" s="203" t="s">
        <v>535</v>
      </c>
      <c r="H2385" s="204">
        <v>79.366405290000003</v>
      </c>
      <c r="I2385" s="204">
        <v>106.34788039999999</v>
      </c>
      <c r="J2385" s="204">
        <v>66.666666669999998</v>
      </c>
      <c r="K2385" s="203" t="s">
        <v>485</v>
      </c>
    </row>
    <row r="2386" spans="1:11">
      <c r="A2386" s="203">
        <v>63</v>
      </c>
      <c r="B2386" s="203" t="s">
        <v>392</v>
      </c>
      <c r="C2386" s="203" t="s">
        <v>1674</v>
      </c>
      <c r="D2386" s="204">
        <v>78.666666669999998</v>
      </c>
      <c r="E2386" s="203" t="s">
        <v>472</v>
      </c>
      <c r="F2386" s="203" t="s">
        <v>1754</v>
      </c>
      <c r="G2386" s="203" t="s">
        <v>535</v>
      </c>
      <c r="H2386" s="204">
        <v>69.395163019999998</v>
      </c>
      <c r="I2386" s="204">
        <v>87.938170310000004</v>
      </c>
      <c r="J2386" s="204">
        <v>73.684210530000001</v>
      </c>
      <c r="K2386" s="203" t="s">
        <v>485</v>
      </c>
    </row>
    <row r="2387" spans="1:11">
      <c r="A2387" s="203">
        <v>63</v>
      </c>
      <c r="B2387" s="203" t="s">
        <v>393</v>
      </c>
      <c r="C2387" s="203" t="s">
        <v>1674</v>
      </c>
      <c r="D2387" s="204">
        <v>86.898839140000007</v>
      </c>
      <c r="E2387" s="203" t="s">
        <v>472</v>
      </c>
      <c r="F2387" s="203" t="s">
        <v>1754</v>
      </c>
      <c r="G2387" s="203" t="s">
        <v>535</v>
      </c>
      <c r="H2387" s="204">
        <v>84.205696889999999</v>
      </c>
      <c r="I2387" s="204">
        <v>89.591981379999993</v>
      </c>
      <c r="J2387" s="204">
        <v>80.660377359999998</v>
      </c>
      <c r="K2387" s="203" t="s">
        <v>485</v>
      </c>
    </row>
    <row r="2388" spans="1:11">
      <c r="A2388" s="203">
        <v>63</v>
      </c>
      <c r="B2388" s="203" t="s">
        <v>394</v>
      </c>
      <c r="C2388" s="203" t="s">
        <v>1674</v>
      </c>
      <c r="D2388" s="204">
        <v>84.21052632</v>
      </c>
      <c r="E2388" s="203" t="s">
        <v>472</v>
      </c>
      <c r="F2388" s="203" t="s">
        <v>1754</v>
      </c>
      <c r="G2388" s="203" t="s">
        <v>535</v>
      </c>
      <c r="H2388" s="204">
        <v>78.41355308</v>
      </c>
      <c r="I2388" s="204">
        <v>90.007499550000006</v>
      </c>
      <c r="J2388" s="204">
        <v>78.106508880000007</v>
      </c>
      <c r="K2388" s="203" t="s">
        <v>485</v>
      </c>
    </row>
    <row r="2389" spans="1:11">
      <c r="A2389" s="203">
        <v>63</v>
      </c>
      <c r="B2389" s="203" t="s">
        <v>395</v>
      </c>
      <c r="C2389" s="203" t="s">
        <v>1674</v>
      </c>
      <c r="D2389" s="204">
        <v>83.455344069999995</v>
      </c>
      <c r="E2389" s="203" t="s">
        <v>472</v>
      </c>
      <c r="F2389" s="203" t="s">
        <v>1754</v>
      </c>
      <c r="G2389" s="203" t="s">
        <v>535</v>
      </c>
      <c r="H2389" s="204">
        <v>80.668570610000003</v>
      </c>
      <c r="I2389" s="204">
        <v>86.242117530000002</v>
      </c>
      <c r="J2389" s="204">
        <v>76.516129030000002</v>
      </c>
      <c r="K2389" s="203" t="s">
        <v>485</v>
      </c>
    </row>
    <row r="2390" spans="1:11">
      <c r="A2390" s="203">
        <v>63</v>
      </c>
      <c r="B2390" s="203" t="s">
        <v>396</v>
      </c>
      <c r="C2390" s="203" t="s">
        <v>1674</v>
      </c>
      <c r="D2390" s="204">
        <v>73.796791440000007</v>
      </c>
      <c r="E2390" s="203" t="s">
        <v>472</v>
      </c>
      <c r="F2390" s="203" t="s">
        <v>1754</v>
      </c>
      <c r="G2390" s="203" t="s">
        <v>535</v>
      </c>
      <c r="H2390" s="204">
        <v>67.49402456</v>
      </c>
      <c r="I2390" s="204">
        <v>80.099558329999994</v>
      </c>
      <c r="J2390" s="204">
        <v>72.777777779999994</v>
      </c>
      <c r="K2390" s="203" t="s">
        <v>485</v>
      </c>
    </row>
    <row r="2391" spans="1:11">
      <c r="A2391" s="203">
        <v>63</v>
      </c>
      <c r="B2391" s="203" t="s">
        <v>397</v>
      </c>
      <c r="C2391" s="203" t="s">
        <v>1674</v>
      </c>
      <c r="D2391" s="204">
        <v>80.666666669999998</v>
      </c>
      <c r="E2391" s="203" t="s">
        <v>472</v>
      </c>
      <c r="F2391" s="203" t="s">
        <v>1754</v>
      </c>
      <c r="G2391" s="203" t="s">
        <v>535</v>
      </c>
      <c r="H2391" s="204">
        <v>74.346757060000002</v>
      </c>
      <c r="I2391" s="204">
        <v>86.986576279999994</v>
      </c>
      <c r="J2391" s="204">
        <v>76.190476189999998</v>
      </c>
      <c r="K2391" s="203" t="s">
        <v>485</v>
      </c>
    </row>
    <row r="2392" spans="1:11">
      <c r="A2392" s="203">
        <v>63</v>
      </c>
      <c r="B2392" s="203" t="s">
        <v>398</v>
      </c>
      <c r="C2392" s="203" t="s">
        <v>1674</v>
      </c>
      <c r="D2392" s="204">
        <v>82.857142859999996</v>
      </c>
      <c r="E2392" s="203" t="s">
        <v>472</v>
      </c>
      <c r="F2392" s="203" t="s">
        <v>1754</v>
      </c>
      <c r="G2392" s="203" t="s">
        <v>535</v>
      </c>
      <c r="H2392" s="204">
        <v>76.614066690000001</v>
      </c>
      <c r="I2392" s="204">
        <v>89.100219019999997</v>
      </c>
      <c r="J2392" s="204">
        <v>77.575757580000001</v>
      </c>
      <c r="K2392" s="203" t="s">
        <v>485</v>
      </c>
    </row>
    <row r="2393" spans="1:11">
      <c r="A2393" s="203">
        <v>63</v>
      </c>
      <c r="B2393" s="203" t="s">
        <v>399</v>
      </c>
      <c r="C2393" s="203" t="s">
        <v>1674</v>
      </c>
      <c r="D2393" s="204">
        <v>79.166666669999998</v>
      </c>
      <c r="E2393" s="203" t="s">
        <v>472</v>
      </c>
      <c r="F2393" s="203" t="s">
        <v>1754</v>
      </c>
      <c r="G2393" s="203" t="s">
        <v>535</v>
      </c>
      <c r="H2393" s="204">
        <v>71.900321750000003</v>
      </c>
      <c r="I2393" s="204">
        <v>86.433011590000007</v>
      </c>
      <c r="J2393" s="204">
        <v>69.629629629999997</v>
      </c>
      <c r="K2393" s="203" t="s">
        <v>485</v>
      </c>
    </row>
    <row r="2394" spans="1:11">
      <c r="A2394" s="203">
        <v>63</v>
      </c>
      <c r="B2394" s="203" t="s">
        <v>400</v>
      </c>
      <c r="C2394" s="203" t="s">
        <v>1674</v>
      </c>
      <c r="D2394" s="204">
        <v>80.239520959999993</v>
      </c>
      <c r="E2394" s="203" t="s">
        <v>472</v>
      </c>
      <c r="F2394" s="203" t="s">
        <v>1754</v>
      </c>
      <c r="G2394" s="203" t="s">
        <v>535</v>
      </c>
      <c r="H2394" s="204">
        <v>74.200163520000004</v>
      </c>
      <c r="I2394" s="204">
        <v>86.278878390000003</v>
      </c>
      <c r="J2394" s="204">
        <v>71.428571430000005</v>
      </c>
      <c r="K2394" s="203" t="s">
        <v>485</v>
      </c>
    </row>
    <row r="2395" spans="1:11">
      <c r="A2395" s="203">
        <v>63</v>
      </c>
      <c r="B2395" s="203" t="s">
        <v>401</v>
      </c>
      <c r="C2395" s="203" t="s">
        <v>1674</v>
      </c>
      <c r="D2395" s="204">
        <v>69.767441860000005</v>
      </c>
      <c r="E2395" s="203" t="s">
        <v>472</v>
      </c>
      <c r="F2395" s="203" t="s">
        <v>1754</v>
      </c>
      <c r="G2395" s="203" t="s">
        <v>535</v>
      </c>
      <c r="H2395" s="204">
        <v>61.841971170000001</v>
      </c>
      <c r="I2395" s="204">
        <v>77.692912550000003</v>
      </c>
      <c r="J2395" s="204">
        <v>72.8</v>
      </c>
      <c r="K2395" s="203" t="s">
        <v>485</v>
      </c>
    </row>
    <row r="2396" spans="1:11">
      <c r="A2396" s="203">
        <v>63</v>
      </c>
      <c r="B2396" s="203" t="s">
        <v>402</v>
      </c>
      <c r="C2396" s="203" t="s">
        <v>1674</v>
      </c>
      <c r="D2396" s="204">
        <v>66.129032260000002</v>
      </c>
      <c r="E2396" s="203" t="s">
        <v>472</v>
      </c>
      <c r="F2396" s="203" t="s">
        <v>1754</v>
      </c>
      <c r="G2396" s="203" t="s">
        <v>535</v>
      </c>
      <c r="H2396" s="204">
        <v>54.348358949999998</v>
      </c>
      <c r="I2396" s="204">
        <v>77.90970557</v>
      </c>
      <c r="J2396" s="204">
        <v>54.41176471</v>
      </c>
      <c r="K2396" s="203" t="s">
        <v>485</v>
      </c>
    </row>
    <row r="2397" spans="1:11">
      <c r="A2397" s="203">
        <v>63</v>
      </c>
      <c r="B2397" s="203" t="s">
        <v>403</v>
      </c>
      <c r="C2397" s="203" t="s">
        <v>1674</v>
      </c>
      <c r="D2397" s="204">
        <v>85.60606061</v>
      </c>
      <c r="E2397" s="203" t="s">
        <v>472</v>
      </c>
      <c r="F2397" s="203" t="s">
        <v>1754</v>
      </c>
      <c r="G2397" s="203" t="s">
        <v>535</v>
      </c>
      <c r="H2397" s="204">
        <v>79.617655159999998</v>
      </c>
      <c r="I2397" s="204">
        <v>91.594466049999994</v>
      </c>
      <c r="J2397" s="204">
        <v>76.388888890000004</v>
      </c>
      <c r="K2397" s="203" t="s">
        <v>485</v>
      </c>
    </row>
    <row r="2398" spans="1:11">
      <c r="A2398" s="203">
        <v>63</v>
      </c>
      <c r="B2398" s="203" t="s">
        <v>404</v>
      </c>
      <c r="C2398" s="203" t="s">
        <v>1674</v>
      </c>
      <c r="D2398" s="204">
        <v>89.743589740000004</v>
      </c>
      <c r="E2398" s="203" t="s">
        <v>472</v>
      </c>
      <c r="F2398" s="203" t="s">
        <v>1754</v>
      </c>
      <c r="G2398" s="203" t="s">
        <v>535</v>
      </c>
      <c r="H2398" s="204">
        <v>83.010596469999996</v>
      </c>
      <c r="I2398" s="204">
        <v>96.476583020000007</v>
      </c>
      <c r="J2398" s="204">
        <v>69.767441860000005</v>
      </c>
      <c r="K2398" s="203" t="s">
        <v>485</v>
      </c>
    </row>
    <row r="2399" spans="1:11">
      <c r="A2399" s="203">
        <v>63</v>
      </c>
      <c r="B2399" s="203" t="s">
        <v>405</v>
      </c>
      <c r="C2399" s="203" t="s">
        <v>1674</v>
      </c>
      <c r="D2399" s="204">
        <v>82.60244428</v>
      </c>
      <c r="E2399" s="203" t="s">
        <v>472</v>
      </c>
      <c r="F2399" s="203" t="s">
        <v>1754</v>
      </c>
      <c r="G2399" s="203" t="s">
        <v>535</v>
      </c>
      <c r="H2399" s="204">
        <v>81.452246709999997</v>
      </c>
      <c r="I2399" s="204">
        <v>83.752641859999997</v>
      </c>
      <c r="J2399" s="204">
        <v>76.935336980000002</v>
      </c>
      <c r="K2399" s="203" t="s">
        <v>485</v>
      </c>
    </row>
    <row r="2400" spans="1:11">
      <c r="A2400" s="203">
        <v>64</v>
      </c>
      <c r="B2400" s="203" t="s">
        <v>384</v>
      </c>
      <c r="C2400" s="203" t="s">
        <v>1675</v>
      </c>
      <c r="D2400" s="204">
        <v>68.106312290000005</v>
      </c>
      <c r="E2400" s="203" t="s">
        <v>472</v>
      </c>
      <c r="F2400" s="203" t="s">
        <v>1754</v>
      </c>
      <c r="G2400" s="203" t="s">
        <v>535</v>
      </c>
      <c r="H2400" s="204">
        <v>62.841063769999998</v>
      </c>
      <c r="I2400" s="204">
        <v>73.371560819999999</v>
      </c>
      <c r="J2400" s="204">
        <v>73.648648649999998</v>
      </c>
      <c r="K2400" s="203" t="s">
        <v>485</v>
      </c>
    </row>
    <row r="2401" spans="1:11">
      <c r="A2401" s="203">
        <v>64</v>
      </c>
      <c r="B2401" s="203" t="s">
        <v>385</v>
      </c>
      <c r="C2401" s="203" t="s">
        <v>1675</v>
      </c>
      <c r="D2401" s="204">
        <v>77.049180329999999</v>
      </c>
      <c r="E2401" s="203" t="s">
        <v>472</v>
      </c>
      <c r="F2401" s="203" t="s">
        <v>1754</v>
      </c>
      <c r="G2401" s="203" t="s">
        <v>535</v>
      </c>
      <c r="H2401" s="204">
        <v>66.496220969999996</v>
      </c>
      <c r="I2401" s="204">
        <v>87.602139690000001</v>
      </c>
      <c r="J2401" s="204">
        <v>77.358490570000001</v>
      </c>
      <c r="K2401" s="203" t="s">
        <v>485</v>
      </c>
    </row>
    <row r="2402" spans="1:11">
      <c r="A2402" s="203">
        <v>64</v>
      </c>
      <c r="B2402" s="203" t="s">
        <v>386</v>
      </c>
      <c r="C2402" s="203" t="s">
        <v>1675</v>
      </c>
      <c r="D2402" s="204">
        <v>91.358024689999993</v>
      </c>
      <c r="E2402" s="203" t="s">
        <v>472</v>
      </c>
      <c r="F2402" s="203" t="s">
        <v>1754</v>
      </c>
      <c r="G2402" s="203" t="s">
        <v>535</v>
      </c>
      <c r="H2402" s="204">
        <v>85.238841949999994</v>
      </c>
      <c r="I2402" s="204">
        <v>97.477207430000007</v>
      </c>
      <c r="J2402" s="204">
        <v>90</v>
      </c>
      <c r="K2402" s="203" t="s">
        <v>485</v>
      </c>
    </row>
    <row r="2403" spans="1:11">
      <c r="A2403" s="203">
        <v>64</v>
      </c>
      <c r="B2403" s="203" t="s">
        <v>387</v>
      </c>
      <c r="C2403" s="203" t="s">
        <v>1675</v>
      </c>
      <c r="D2403" s="204">
        <v>77.906976740000005</v>
      </c>
      <c r="E2403" s="203" t="s">
        <v>472</v>
      </c>
      <c r="F2403" s="203" t="s">
        <v>1754</v>
      </c>
      <c r="G2403" s="203" t="s">
        <v>535</v>
      </c>
      <c r="H2403" s="204">
        <v>69.138531459999996</v>
      </c>
      <c r="I2403" s="204">
        <v>86.675422029999993</v>
      </c>
      <c r="J2403" s="204">
        <v>58.823529409999999</v>
      </c>
      <c r="K2403" s="203" t="s">
        <v>485</v>
      </c>
    </row>
    <row r="2404" spans="1:11">
      <c r="A2404" s="203">
        <v>64</v>
      </c>
      <c r="B2404" s="203" t="s">
        <v>388</v>
      </c>
      <c r="C2404" s="203" t="s">
        <v>1675</v>
      </c>
      <c r="D2404" s="204">
        <v>78.571428569999995</v>
      </c>
      <c r="E2404" s="203" t="s">
        <v>472</v>
      </c>
      <c r="F2404" s="203" t="s">
        <v>1754</v>
      </c>
      <c r="G2404" s="203" t="s">
        <v>535</v>
      </c>
      <c r="H2404" s="204">
        <v>70.447390170000006</v>
      </c>
      <c r="I2404" s="204">
        <v>86.695466980000006</v>
      </c>
      <c r="J2404" s="204">
        <v>69.620253160000004</v>
      </c>
      <c r="K2404" s="203" t="s">
        <v>485</v>
      </c>
    </row>
    <row r="2405" spans="1:11">
      <c r="A2405" s="203">
        <v>64</v>
      </c>
      <c r="B2405" s="203" t="s">
        <v>389</v>
      </c>
      <c r="C2405" s="203" t="s">
        <v>1675</v>
      </c>
      <c r="D2405" s="204">
        <v>63.636363639999999</v>
      </c>
      <c r="E2405" s="203" t="s">
        <v>472</v>
      </c>
      <c r="F2405" s="203" t="s">
        <v>1754</v>
      </c>
      <c r="G2405" s="203" t="s">
        <v>535</v>
      </c>
      <c r="H2405" s="204">
        <v>50.922982789999999</v>
      </c>
      <c r="I2405" s="204">
        <v>76.349744479999998</v>
      </c>
      <c r="J2405" s="204">
        <v>66.666666669999998</v>
      </c>
      <c r="K2405" s="203" t="s">
        <v>485</v>
      </c>
    </row>
    <row r="2406" spans="1:11">
      <c r="A2406" s="203">
        <v>64</v>
      </c>
      <c r="B2406" s="203" t="s">
        <v>390</v>
      </c>
      <c r="C2406" s="203" t="s">
        <v>1675</v>
      </c>
      <c r="D2406" s="204">
        <v>84.722222220000006</v>
      </c>
      <c r="E2406" s="203" t="s">
        <v>472</v>
      </c>
      <c r="F2406" s="203" t="s">
        <v>1754</v>
      </c>
      <c r="G2406" s="203" t="s">
        <v>535</v>
      </c>
      <c r="H2406" s="204">
        <v>76.411886159999995</v>
      </c>
      <c r="I2406" s="204">
        <v>93.032558289999997</v>
      </c>
      <c r="J2406" s="204">
        <v>77.777777779999994</v>
      </c>
      <c r="K2406" s="203" t="s">
        <v>485</v>
      </c>
    </row>
    <row r="2407" spans="1:11">
      <c r="A2407" s="203">
        <v>64</v>
      </c>
      <c r="B2407" s="203" t="s">
        <v>391</v>
      </c>
      <c r="C2407" s="203" t="s">
        <v>1675</v>
      </c>
      <c r="D2407" s="204">
        <v>64.285714290000001</v>
      </c>
      <c r="E2407" s="203" t="s">
        <v>472</v>
      </c>
      <c r="F2407" s="203" t="s">
        <v>1754</v>
      </c>
      <c r="G2407" s="203" t="s">
        <v>535</v>
      </c>
      <c r="H2407" s="204">
        <v>39.185913489999997</v>
      </c>
      <c r="I2407" s="204">
        <v>89.385515080000005</v>
      </c>
      <c r="J2407" s="204">
        <v>53.84615385</v>
      </c>
      <c r="K2407" s="203" t="s">
        <v>485</v>
      </c>
    </row>
    <row r="2408" spans="1:11">
      <c r="A2408" s="203">
        <v>64</v>
      </c>
      <c r="B2408" s="203" t="s">
        <v>392</v>
      </c>
      <c r="C2408" s="203" t="s">
        <v>1675</v>
      </c>
      <c r="D2408" s="204">
        <v>61.290322580000002</v>
      </c>
      <c r="E2408" s="203" t="s">
        <v>472</v>
      </c>
      <c r="F2408" s="203" t="s">
        <v>1754</v>
      </c>
      <c r="G2408" s="203" t="s">
        <v>535</v>
      </c>
      <c r="H2408" s="204">
        <v>44.143606599999998</v>
      </c>
      <c r="I2408" s="204">
        <v>78.437038560000005</v>
      </c>
      <c r="J2408" s="204">
        <v>82.758620690000001</v>
      </c>
      <c r="K2408" s="203" t="s">
        <v>485</v>
      </c>
    </row>
    <row r="2409" spans="1:11">
      <c r="A2409" s="203">
        <v>64</v>
      </c>
      <c r="B2409" s="203" t="s">
        <v>393</v>
      </c>
      <c r="C2409" s="203" t="s">
        <v>1675</v>
      </c>
      <c r="D2409" s="204">
        <v>75.590551180000006</v>
      </c>
      <c r="E2409" s="203" t="s">
        <v>472</v>
      </c>
      <c r="F2409" s="203" t="s">
        <v>1754</v>
      </c>
      <c r="G2409" s="203" t="s">
        <v>535</v>
      </c>
      <c r="H2409" s="204">
        <v>70.307899750000004</v>
      </c>
      <c r="I2409" s="204">
        <v>80.873202620000001</v>
      </c>
      <c r="J2409" s="204">
        <v>75.105485229999999</v>
      </c>
      <c r="K2409" s="203" t="s">
        <v>485</v>
      </c>
    </row>
    <row r="2410" spans="1:11">
      <c r="A2410" s="203">
        <v>64</v>
      </c>
      <c r="B2410" s="203" t="s">
        <v>394</v>
      </c>
      <c r="C2410" s="203" t="s">
        <v>1675</v>
      </c>
      <c r="D2410" s="204">
        <v>76</v>
      </c>
      <c r="E2410" s="203" t="s">
        <v>472</v>
      </c>
      <c r="F2410" s="203" t="s">
        <v>1754</v>
      </c>
      <c r="G2410" s="203" t="s">
        <v>535</v>
      </c>
      <c r="H2410" s="204">
        <v>64.161859609999993</v>
      </c>
      <c r="I2410" s="204">
        <v>87.838140390000007</v>
      </c>
      <c r="J2410" s="204">
        <v>58.20895522</v>
      </c>
      <c r="K2410" s="203" t="s">
        <v>485</v>
      </c>
    </row>
    <row r="2411" spans="1:11">
      <c r="A2411" s="203">
        <v>64</v>
      </c>
      <c r="B2411" s="203" t="s">
        <v>395</v>
      </c>
      <c r="C2411" s="203" t="s">
        <v>1675</v>
      </c>
      <c r="D2411" s="204">
        <v>72.388059699999999</v>
      </c>
      <c r="E2411" s="203" t="s">
        <v>472</v>
      </c>
      <c r="F2411" s="203" t="s">
        <v>1754</v>
      </c>
      <c r="G2411" s="203" t="s">
        <v>535</v>
      </c>
      <c r="H2411" s="204">
        <v>67.035388029999993</v>
      </c>
      <c r="I2411" s="204">
        <v>77.74073138</v>
      </c>
      <c r="J2411" s="204">
        <v>61.41078838</v>
      </c>
      <c r="K2411" s="203" t="s">
        <v>485</v>
      </c>
    </row>
    <row r="2412" spans="1:11">
      <c r="A2412" s="203">
        <v>64</v>
      </c>
      <c r="B2412" s="203" t="s">
        <v>396</v>
      </c>
      <c r="C2412" s="203" t="s">
        <v>1675</v>
      </c>
      <c r="D2412" s="204">
        <v>78.125</v>
      </c>
      <c r="E2412" s="203" t="s">
        <v>472</v>
      </c>
      <c r="F2412" s="203" t="s">
        <v>1754</v>
      </c>
      <c r="G2412" s="203" t="s">
        <v>535</v>
      </c>
      <c r="H2412" s="204">
        <v>67.996733259999999</v>
      </c>
      <c r="I2412" s="204">
        <v>88.253266740000001</v>
      </c>
      <c r="J2412" s="204">
        <v>68.493150679999999</v>
      </c>
      <c r="K2412" s="203" t="s">
        <v>485</v>
      </c>
    </row>
    <row r="2413" spans="1:11">
      <c r="A2413" s="203">
        <v>64</v>
      </c>
      <c r="B2413" s="203" t="s">
        <v>397</v>
      </c>
      <c r="C2413" s="203" t="s">
        <v>1675</v>
      </c>
      <c r="D2413" s="204">
        <v>82.352941180000002</v>
      </c>
      <c r="E2413" s="203" t="s">
        <v>472</v>
      </c>
      <c r="F2413" s="203" t="s">
        <v>1754</v>
      </c>
      <c r="G2413" s="203" t="s">
        <v>535</v>
      </c>
      <c r="H2413" s="204">
        <v>71.890170490000003</v>
      </c>
      <c r="I2413" s="204">
        <v>92.815711870000001</v>
      </c>
      <c r="J2413" s="204">
        <v>65.38461538</v>
      </c>
      <c r="K2413" s="203" t="s">
        <v>485</v>
      </c>
    </row>
    <row r="2414" spans="1:11">
      <c r="A2414" s="203">
        <v>64</v>
      </c>
      <c r="B2414" s="203" t="s">
        <v>398</v>
      </c>
      <c r="C2414" s="203" t="s">
        <v>1675</v>
      </c>
      <c r="D2414" s="204">
        <v>77.906976740000005</v>
      </c>
      <c r="E2414" s="203" t="s">
        <v>472</v>
      </c>
      <c r="F2414" s="203" t="s">
        <v>1754</v>
      </c>
      <c r="G2414" s="203" t="s">
        <v>535</v>
      </c>
      <c r="H2414" s="204">
        <v>69.138531459999996</v>
      </c>
      <c r="I2414" s="204">
        <v>86.675422029999993</v>
      </c>
      <c r="J2414" s="204">
        <v>65.217391300000003</v>
      </c>
      <c r="K2414" s="203" t="s">
        <v>485</v>
      </c>
    </row>
    <row r="2415" spans="1:11">
      <c r="A2415" s="203">
        <v>64</v>
      </c>
      <c r="B2415" s="203" t="s">
        <v>399</v>
      </c>
      <c r="C2415" s="203" t="s">
        <v>1675</v>
      </c>
      <c r="D2415" s="204">
        <v>70</v>
      </c>
      <c r="E2415" s="203" t="s">
        <v>472</v>
      </c>
      <c r="F2415" s="203" t="s">
        <v>1754</v>
      </c>
      <c r="G2415" s="203" t="s">
        <v>535</v>
      </c>
      <c r="H2415" s="204">
        <v>59.264637870000001</v>
      </c>
      <c r="I2415" s="204">
        <v>80.735362129999999</v>
      </c>
      <c r="J2415" s="204">
        <v>60.526315789999998</v>
      </c>
      <c r="K2415" s="203" t="s">
        <v>485</v>
      </c>
    </row>
    <row r="2416" spans="1:11">
      <c r="A2416" s="203">
        <v>64</v>
      </c>
      <c r="B2416" s="203" t="s">
        <v>400</v>
      </c>
      <c r="C2416" s="203" t="s">
        <v>1675</v>
      </c>
      <c r="D2416" s="204">
        <v>82.716049380000001</v>
      </c>
      <c r="E2416" s="203" t="s">
        <v>472</v>
      </c>
      <c r="F2416" s="203" t="s">
        <v>1754</v>
      </c>
      <c r="G2416" s="203" t="s">
        <v>535</v>
      </c>
      <c r="H2416" s="204">
        <v>74.481687260000001</v>
      </c>
      <c r="I2416" s="204">
        <v>90.950411509999995</v>
      </c>
      <c r="J2416" s="204">
        <v>75.714285709999999</v>
      </c>
      <c r="K2416" s="203" t="s">
        <v>485</v>
      </c>
    </row>
    <row r="2417" spans="1:11">
      <c r="A2417" s="203">
        <v>64</v>
      </c>
      <c r="B2417" s="203" t="s">
        <v>401</v>
      </c>
      <c r="C2417" s="203" t="s">
        <v>1675</v>
      </c>
      <c r="D2417" s="204">
        <v>68.518518520000001</v>
      </c>
      <c r="E2417" s="203" t="s">
        <v>472</v>
      </c>
      <c r="F2417" s="203" t="s">
        <v>1754</v>
      </c>
      <c r="G2417" s="203" t="s">
        <v>535</v>
      </c>
      <c r="H2417" s="204">
        <v>56.130816379999999</v>
      </c>
      <c r="I2417" s="204">
        <v>80.906220660000002</v>
      </c>
      <c r="J2417" s="204">
        <v>58.064516130000001</v>
      </c>
      <c r="K2417" s="203" t="s">
        <v>485</v>
      </c>
    </row>
    <row r="2418" spans="1:11">
      <c r="A2418" s="203">
        <v>64</v>
      </c>
      <c r="B2418" s="203" t="s">
        <v>402</v>
      </c>
      <c r="C2418" s="203" t="s">
        <v>1675</v>
      </c>
      <c r="D2418" s="204">
        <v>58.823529409999999</v>
      </c>
      <c r="E2418" s="203" t="s">
        <v>472</v>
      </c>
      <c r="F2418" s="203" t="s">
        <v>1754</v>
      </c>
      <c r="G2418" s="203" t="s">
        <v>535</v>
      </c>
      <c r="H2418" s="204">
        <v>42.280436399999999</v>
      </c>
      <c r="I2418" s="204">
        <v>75.366622419999999</v>
      </c>
      <c r="J2418" s="204">
        <v>56.666666669999998</v>
      </c>
      <c r="K2418" s="203" t="s">
        <v>485</v>
      </c>
    </row>
    <row r="2419" spans="1:11">
      <c r="A2419" s="203">
        <v>64</v>
      </c>
      <c r="B2419" s="203" t="s">
        <v>403</v>
      </c>
      <c r="C2419" s="203" t="s">
        <v>1675</v>
      </c>
      <c r="D2419" s="204">
        <v>76.744186049999996</v>
      </c>
      <c r="E2419" s="203" t="s">
        <v>472</v>
      </c>
      <c r="F2419" s="203" t="s">
        <v>1754</v>
      </c>
      <c r="G2419" s="203" t="s">
        <v>535</v>
      </c>
      <c r="H2419" s="204">
        <v>64.116890139999995</v>
      </c>
      <c r="I2419" s="204">
        <v>89.371481959999997</v>
      </c>
      <c r="J2419" s="204">
        <v>75.555555560000002</v>
      </c>
      <c r="K2419" s="203" t="s">
        <v>485</v>
      </c>
    </row>
    <row r="2420" spans="1:11">
      <c r="A2420" s="203">
        <v>64</v>
      </c>
      <c r="B2420" s="203" t="s">
        <v>404</v>
      </c>
      <c r="C2420" s="203" t="s">
        <v>1675</v>
      </c>
      <c r="D2420" s="204">
        <v>63.636363639999999</v>
      </c>
      <c r="E2420" s="203" t="s">
        <v>472</v>
      </c>
      <c r="F2420" s="203" t="s">
        <v>1754</v>
      </c>
      <c r="G2420" s="203" t="s">
        <v>535</v>
      </c>
      <c r="H2420" s="204">
        <v>49.422371740000003</v>
      </c>
      <c r="I2420" s="204">
        <v>77.850355539999995</v>
      </c>
      <c r="J2420" s="204">
        <v>50</v>
      </c>
      <c r="K2420" s="203" t="s">
        <v>485</v>
      </c>
    </row>
    <row r="2421" spans="1:11">
      <c r="A2421" s="203">
        <v>64</v>
      </c>
      <c r="B2421" s="203" t="s">
        <v>405</v>
      </c>
      <c r="C2421" s="203" t="s">
        <v>1675</v>
      </c>
      <c r="D2421" s="204">
        <v>74.341412009999999</v>
      </c>
      <c r="E2421" s="203" t="s">
        <v>472</v>
      </c>
      <c r="F2421" s="203" t="s">
        <v>1754</v>
      </c>
      <c r="G2421" s="203" t="s">
        <v>535</v>
      </c>
      <c r="H2421" s="204">
        <v>72.376515209999994</v>
      </c>
      <c r="I2421" s="204">
        <v>76.306308819999998</v>
      </c>
      <c r="J2421" s="204">
        <v>69.173789170000006</v>
      </c>
      <c r="K2421" s="203" t="s">
        <v>485</v>
      </c>
    </row>
    <row r="2422" spans="1:11">
      <c r="A2422" s="203">
        <v>64</v>
      </c>
      <c r="B2422" s="203" t="s">
        <v>384</v>
      </c>
      <c r="C2422" s="203" t="s">
        <v>1676</v>
      </c>
      <c r="D2422" s="204">
        <v>78.378378380000001</v>
      </c>
      <c r="E2422" s="203" t="s">
        <v>472</v>
      </c>
      <c r="F2422" s="203" t="s">
        <v>1754</v>
      </c>
      <c r="G2422" s="203" t="s">
        <v>535</v>
      </c>
      <c r="H2422" s="204">
        <v>75.251858279999993</v>
      </c>
      <c r="I2422" s="204">
        <v>81.504898479999994</v>
      </c>
      <c r="J2422" s="204">
        <v>76.764199660000003</v>
      </c>
      <c r="K2422" s="203" t="s">
        <v>485</v>
      </c>
    </row>
    <row r="2423" spans="1:11">
      <c r="A2423" s="203">
        <v>64</v>
      </c>
      <c r="B2423" s="203" t="s">
        <v>385</v>
      </c>
      <c r="C2423" s="203" t="s">
        <v>1676</v>
      </c>
      <c r="D2423" s="204">
        <v>88.46153846</v>
      </c>
      <c r="E2423" s="203" t="s">
        <v>472</v>
      </c>
      <c r="F2423" s="203" t="s">
        <v>1754</v>
      </c>
      <c r="G2423" s="203" t="s">
        <v>535</v>
      </c>
      <c r="H2423" s="204">
        <v>83.447992859999999</v>
      </c>
      <c r="I2423" s="204">
        <v>93.47508406</v>
      </c>
      <c r="J2423" s="204">
        <v>87.5</v>
      </c>
      <c r="K2423" s="203" t="s">
        <v>485</v>
      </c>
    </row>
    <row r="2424" spans="1:11">
      <c r="A2424" s="203">
        <v>64</v>
      </c>
      <c r="B2424" s="203" t="s">
        <v>386</v>
      </c>
      <c r="C2424" s="203" t="s">
        <v>1676</v>
      </c>
      <c r="D2424" s="204">
        <v>89.440993789999993</v>
      </c>
      <c r="E2424" s="203" t="s">
        <v>472</v>
      </c>
      <c r="F2424" s="203" t="s">
        <v>1754</v>
      </c>
      <c r="G2424" s="203" t="s">
        <v>535</v>
      </c>
      <c r="H2424" s="204">
        <v>84.69395299</v>
      </c>
      <c r="I2424" s="204">
        <v>94.188034579999993</v>
      </c>
      <c r="J2424" s="204">
        <v>82.638888890000004</v>
      </c>
      <c r="K2424" s="203" t="s">
        <v>485</v>
      </c>
    </row>
    <row r="2425" spans="1:11">
      <c r="A2425" s="203">
        <v>64</v>
      </c>
      <c r="B2425" s="203" t="s">
        <v>387</v>
      </c>
      <c r="C2425" s="203" t="s">
        <v>1676</v>
      </c>
      <c r="D2425" s="204">
        <v>78.817733989999994</v>
      </c>
      <c r="E2425" s="203" t="s">
        <v>472</v>
      </c>
      <c r="F2425" s="203" t="s">
        <v>1754</v>
      </c>
      <c r="G2425" s="203" t="s">
        <v>535</v>
      </c>
      <c r="H2425" s="204">
        <v>73.196829140000006</v>
      </c>
      <c r="I2425" s="204">
        <v>84.438638839999996</v>
      </c>
      <c r="J2425" s="204">
        <v>71.361502349999995</v>
      </c>
      <c r="K2425" s="203" t="s">
        <v>485</v>
      </c>
    </row>
    <row r="2426" spans="1:11">
      <c r="A2426" s="203">
        <v>64</v>
      </c>
      <c r="B2426" s="203" t="s">
        <v>388</v>
      </c>
      <c r="C2426" s="203" t="s">
        <v>1676</v>
      </c>
      <c r="D2426" s="204">
        <v>77.664974619999995</v>
      </c>
      <c r="E2426" s="203" t="s">
        <v>472</v>
      </c>
      <c r="F2426" s="203" t="s">
        <v>1754</v>
      </c>
      <c r="G2426" s="203" t="s">
        <v>535</v>
      </c>
      <c r="H2426" s="204">
        <v>71.848915860000005</v>
      </c>
      <c r="I2426" s="204">
        <v>83.48103338</v>
      </c>
      <c r="J2426" s="204">
        <v>80</v>
      </c>
      <c r="K2426" s="203" t="s">
        <v>485</v>
      </c>
    </row>
    <row r="2427" spans="1:11">
      <c r="A2427" s="203">
        <v>64</v>
      </c>
      <c r="B2427" s="203" t="s">
        <v>389</v>
      </c>
      <c r="C2427" s="203" t="s">
        <v>1676</v>
      </c>
      <c r="D2427" s="204">
        <v>81.818181820000007</v>
      </c>
      <c r="E2427" s="203" t="s">
        <v>472</v>
      </c>
      <c r="F2427" s="203" t="s">
        <v>1754</v>
      </c>
      <c r="G2427" s="203" t="s">
        <v>535</v>
      </c>
      <c r="H2427" s="204">
        <v>73.759605879999995</v>
      </c>
      <c r="I2427" s="204">
        <v>89.876757760000004</v>
      </c>
      <c r="J2427" s="204">
        <v>73.972602739999999</v>
      </c>
      <c r="K2427" s="203" t="s">
        <v>485</v>
      </c>
    </row>
    <row r="2428" spans="1:11">
      <c r="A2428" s="203">
        <v>64</v>
      </c>
      <c r="B2428" s="203" t="s">
        <v>390</v>
      </c>
      <c r="C2428" s="203" t="s">
        <v>1676</v>
      </c>
      <c r="D2428" s="204">
        <v>82.5</v>
      </c>
      <c r="E2428" s="203" t="s">
        <v>472</v>
      </c>
      <c r="F2428" s="203" t="s">
        <v>1754</v>
      </c>
      <c r="G2428" s="203" t="s">
        <v>535</v>
      </c>
      <c r="H2428" s="204">
        <v>76.612348729999994</v>
      </c>
      <c r="I2428" s="204">
        <v>88.387651270000006</v>
      </c>
      <c r="J2428" s="204">
        <v>82.165605099999993</v>
      </c>
      <c r="K2428" s="203" t="s">
        <v>485</v>
      </c>
    </row>
    <row r="2429" spans="1:11">
      <c r="A2429" s="203">
        <v>64</v>
      </c>
      <c r="B2429" s="203" t="s">
        <v>391</v>
      </c>
      <c r="C2429" s="203" t="s">
        <v>1676</v>
      </c>
      <c r="D2429" s="204">
        <v>68.965517239999997</v>
      </c>
      <c r="E2429" s="203" t="s">
        <v>472</v>
      </c>
      <c r="F2429" s="203" t="s">
        <v>1754</v>
      </c>
      <c r="G2429" s="203" t="s">
        <v>535</v>
      </c>
      <c r="H2429" s="204">
        <v>52.127330290000003</v>
      </c>
      <c r="I2429" s="204">
        <v>85.803704190000005</v>
      </c>
      <c r="J2429" s="204">
        <v>47.826086959999998</v>
      </c>
      <c r="K2429" s="203" t="s">
        <v>485</v>
      </c>
    </row>
    <row r="2430" spans="1:11">
      <c r="A2430" s="203">
        <v>64</v>
      </c>
      <c r="B2430" s="203" t="s">
        <v>392</v>
      </c>
      <c r="C2430" s="203" t="s">
        <v>1676</v>
      </c>
      <c r="D2430" s="204">
        <v>78.75</v>
      </c>
      <c r="E2430" s="203" t="s">
        <v>472</v>
      </c>
      <c r="F2430" s="203" t="s">
        <v>1754</v>
      </c>
      <c r="G2430" s="203" t="s">
        <v>535</v>
      </c>
      <c r="H2430" s="204">
        <v>69.785711480000003</v>
      </c>
      <c r="I2430" s="204">
        <v>87.714288519999997</v>
      </c>
      <c r="J2430" s="204">
        <v>71.014492750000002</v>
      </c>
      <c r="K2430" s="203" t="s">
        <v>485</v>
      </c>
    </row>
    <row r="2431" spans="1:11">
      <c r="A2431" s="203">
        <v>64</v>
      </c>
      <c r="B2431" s="203" t="s">
        <v>393</v>
      </c>
      <c r="C2431" s="203" t="s">
        <v>1676</v>
      </c>
      <c r="D2431" s="204">
        <v>85.328836420000002</v>
      </c>
      <c r="E2431" s="203" t="s">
        <v>472</v>
      </c>
      <c r="F2431" s="203" t="s">
        <v>1754</v>
      </c>
      <c r="G2431" s="203" t="s">
        <v>535</v>
      </c>
      <c r="H2431" s="204">
        <v>82.481040160000006</v>
      </c>
      <c r="I2431" s="204">
        <v>88.176632690000005</v>
      </c>
      <c r="J2431" s="204">
        <v>83.844580780000001</v>
      </c>
      <c r="K2431" s="203" t="s">
        <v>485</v>
      </c>
    </row>
    <row r="2432" spans="1:11">
      <c r="A2432" s="203">
        <v>64</v>
      </c>
      <c r="B2432" s="203" t="s">
        <v>394</v>
      </c>
      <c r="C2432" s="203" t="s">
        <v>1676</v>
      </c>
      <c r="D2432" s="204">
        <v>83.333333330000002</v>
      </c>
      <c r="E2432" s="203" t="s">
        <v>472</v>
      </c>
      <c r="F2432" s="203" t="s">
        <v>1754</v>
      </c>
      <c r="G2432" s="203" t="s">
        <v>535</v>
      </c>
      <c r="H2432" s="204">
        <v>77.115339599999999</v>
      </c>
      <c r="I2432" s="204">
        <v>89.551327069999999</v>
      </c>
      <c r="J2432" s="204">
        <v>73.643410849999995</v>
      </c>
      <c r="K2432" s="203" t="s">
        <v>485</v>
      </c>
    </row>
    <row r="2433" spans="1:11">
      <c r="A2433" s="203">
        <v>64</v>
      </c>
      <c r="B2433" s="203" t="s">
        <v>395</v>
      </c>
      <c r="C2433" s="203" t="s">
        <v>1676</v>
      </c>
      <c r="D2433" s="204">
        <v>77.838827839999993</v>
      </c>
      <c r="E2433" s="203" t="s">
        <v>472</v>
      </c>
      <c r="F2433" s="203" t="s">
        <v>1754</v>
      </c>
      <c r="G2433" s="203" t="s">
        <v>535</v>
      </c>
      <c r="H2433" s="204">
        <v>74.355019470000002</v>
      </c>
      <c r="I2433" s="204">
        <v>81.322636200000005</v>
      </c>
      <c r="J2433" s="204">
        <v>73.493975899999995</v>
      </c>
      <c r="K2433" s="203" t="s">
        <v>485</v>
      </c>
    </row>
    <row r="2434" spans="1:11">
      <c r="A2434" s="203">
        <v>64</v>
      </c>
      <c r="B2434" s="203" t="s">
        <v>396</v>
      </c>
      <c r="C2434" s="203" t="s">
        <v>1676</v>
      </c>
      <c r="D2434" s="204">
        <v>77.018633539999996</v>
      </c>
      <c r="E2434" s="203" t="s">
        <v>472</v>
      </c>
      <c r="F2434" s="203" t="s">
        <v>1754</v>
      </c>
      <c r="G2434" s="203" t="s">
        <v>535</v>
      </c>
      <c r="H2434" s="204">
        <v>70.519896540000005</v>
      </c>
      <c r="I2434" s="204">
        <v>83.517370540000002</v>
      </c>
      <c r="J2434" s="204">
        <v>79.084967320000004</v>
      </c>
      <c r="K2434" s="203" t="s">
        <v>485</v>
      </c>
    </row>
    <row r="2435" spans="1:11">
      <c r="A2435" s="203">
        <v>64</v>
      </c>
      <c r="B2435" s="203" t="s">
        <v>397</v>
      </c>
      <c r="C2435" s="203" t="s">
        <v>1676</v>
      </c>
      <c r="D2435" s="204">
        <v>88.095238100000003</v>
      </c>
      <c r="E2435" s="203" t="s">
        <v>472</v>
      </c>
      <c r="F2435" s="203" t="s">
        <v>1754</v>
      </c>
      <c r="G2435" s="203" t="s">
        <v>535</v>
      </c>
      <c r="H2435" s="204">
        <v>82.440566700000005</v>
      </c>
      <c r="I2435" s="204">
        <v>93.749909500000001</v>
      </c>
      <c r="J2435" s="204">
        <v>83.333333330000002</v>
      </c>
      <c r="K2435" s="203" t="s">
        <v>485</v>
      </c>
    </row>
    <row r="2436" spans="1:11">
      <c r="A2436" s="203">
        <v>64</v>
      </c>
      <c r="B2436" s="203" t="s">
        <v>398</v>
      </c>
      <c r="C2436" s="203" t="s">
        <v>1676</v>
      </c>
      <c r="D2436" s="204">
        <v>83.040935669999996</v>
      </c>
      <c r="E2436" s="203" t="s">
        <v>472</v>
      </c>
      <c r="F2436" s="203" t="s">
        <v>1754</v>
      </c>
      <c r="G2436" s="203" t="s">
        <v>535</v>
      </c>
      <c r="H2436" s="204">
        <v>77.416161680000002</v>
      </c>
      <c r="I2436" s="204">
        <v>88.665709669999998</v>
      </c>
      <c r="J2436" s="204">
        <v>78.616352199999994</v>
      </c>
      <c r="K2436" s="203" t="s">
        <v>485</v>
      </c>
    </row>
    <row r="2437" spans="1:11">
      <c r="A2437" s="203">
        <v>64</v>
      </c>
      <c r="B2437" s="203" t="s">
        <v>399</v>
      </c>
      <c r="C2437" s="203" t="s">
        <v>1676</v>
      </c>
      <c r="D2437" s="204">
        <v>84.285714290000001</v>
      </c>
      <c r="E2437" s="203" t="s">
        <v>472</v>
      </c>
      <c r="F2437" s="203" t="s">
        <v>1754</v>
      </c>
      <c r="G2437" s="203" t="s">
        <v>535</v>
      </c>
      <c r="H2437" s="204">
        <v>78.257115780000007</v>
      </c>
      <c r="I2437" s="204">
        <v>90.314312799999996</v>
      </c>
      <c r="J2437" s="204">
        <v>73.93617021</v>
      </c>
      <c r="K2437" s="203" t="s">
        <v>485</v>
      </c>
    </row>
    <row r="2438" spans="1:11">
      <c r="A2438" s="203">
        <v>64</v>
      </c>
      <c r="B2438" s="203" t="s">
        <v>400</v>
      </c>
      <c r="C2438" s="203" t="s">
        <v>1676</v>
      </c>
      <c r="D2438" s="204">
        <v>79.702970300000004</v>
      </c>
      <c r="E2438" s="203" t="s">
        <v>472</v>
      </c>
      <c r="F2438" s="203" t="s">
        <v>1754</v>
      </c>
      <c r="G2438" s="203" t="s">
        <v>535</v>
      </c>
      <c r="H2438" s="204">
        <v>74.156280429999995</v>
      </c>
      <c r="I2438" s="204">
        <v>85.249660160000005</v>
      </c>
      <c r="J2438" s="204">
        <v>69.642857140000004</v>
      </c>
      <c r="K2438" s="203" t="s">
        <v>485</v>
      </c>
    </row>
    <row r="2439" spans="1:11">
      <c r="A2439" s="203">
        <v>64</v>
      </c>
      <c r="B2439" s="203" t="s">
        <v>401</v>
      </c>
      <c r="C2439" s="203" t="s">
        <v>1676</v>
      </c>
      <c r="D2439" s="204">
        <v>77.777777779999994</v>
      </c>
      <c r="E2439" s="203" t="s">
        <v>472</v>
      </c>
      <c r="F2439" s="203" t="s">
        <v>1754</v>
      </c>
      <c r="G2439" s="203" t="s">
        <v>535</v>
      </c>
      <c r="H2439" s="204">
        <v>69.588228839999999</v>
      </c>
      <c r="I2439" s="204">
        <v>85.967326720000003</v>
      </c>
      <c r="J2439" s="204">
        <v>66.666666669999998</v>
      </c>
      <c r="K2439" s="203" t="s">
        <v>485</v>
      </c>
    </row>
    <row r="2440" spans="1:11">
      <c r="A2440" s="203">
        <v>64</v>
      </c>
      <c r="B2440" s="203" t="s">
        <v>402</v>
      </c>
      <c r="C2440" s="203" t="s">
        <v>1676</v>
      </c>
      <c r="D2440" s="204">
        <v>62.5</v>
      </c>
      <c r="E2440" s="203" t="s">
        <v>472</v>
      </c>
      <c r="F2440" s="203" t="s">
        <v>1754</v>
      </c>
      <c r="G2440" s="203" t="s">
        <v>535</v>
      </c>
      <c r="H2440" s="204">
        <v>50.638988500000004</v>
      </c>
      <c r="I2440" s="204">
        <v>74.361011500000004</v>
      </c>
      <c r="J2440" s="204">
        <v>63.157894740000003</v>
      </c>
      <c r="K2440" s="203" t="s">
        <v>485</v>
      </c>
    </row>
    <row r="2441" spans="1:11">
      <c r="A2441" s="203">
        <v>64</v>
      </c>
      <c r="B2441" s="203" t="s">
        <v>403</v>
      </c>
      <c r="C2441" s="203" t="s">
        <v>1676</v>
      </c>
      <c r="D2441" s="204">
        <v>85.567010310000001</v>
      </c>
      <c r="E2441" s="203" t="s">
        <v>472</v>
      </c>
      <c r="F2441" s="203" t="s">
        <v>1754</v>
      </c>
      <c r="G2441" s="203" t="s">
        <v>535</v>
      </c>
      <c r="H2441" s="204">
        <v>78.573398310000002</v>
      </c>
      <c r="I2441" s="204">
        <v>92.560622300000006</v>
      </c>
      <c r="J2441" s="204">
        <v>74.712643679999999</v>
      </c>
      <c r="K2441" s="203" t="s">
        <v>485</v>
      </c>
    </row>
    <row r="2442" spans="1:11">
      <c r="A2442" s="203">
        <v>64</v>
      </c>
      <c r="B2442" s="203" t="s">
        <v>404</v>
      </c>
      <c r="C2442" s="203" t="s">
        <v>1676</v>
      </c>
      <c r="D2442" s="204">
        <v>70</v>
      </c>
      <c r="E2442" s="203" t="s">
        <v>472</v>
      </c>
      <c r="F2442" s="203" t="s">
        <v>1754</v>
      </c>
      <c r="G2442" s="203" t="s">
        <v>535</v>
      </c>
      <c r="H2442" s="204">
        <v>60.532300530000001</v>
      </c>
      <c r="I2442" s="204">
        <v>79.467699469999999</v>
      </c>
      <c r="J2442" s="204">
        <v>65.333333330000002</v>
      </c>
      <c r="K2442" s="203" t="s">
        <v>485</v>
      </c>
    </row>
    <row r="2443" spans="1:11">
      <c r="A2443" s="203">
        <v>64</v>
      </c>
      <c r="B2443" s="203" t="s">
        <v>405</v>
      </c>
      <c r="C2443" s="203" t="s">
        <v>1676</v>
      </c>
      <c r="D2443" s="204">
        <v>80.84953204</v>
      </c>
      <c r="E2443" s="203" t="s">
        <v>472</v>
      </c>
      <c r="F2443" s="203" t="s">
        <v>1754</v>
      </c>
      <c r="G2443" s="203" t="s">
        <v>535</v>
      </c>
      <c r="H2443" s="204">
        <v>79.654793780000006</v>
      </c>
      <c r="I2443" s="204">
        <v>82.044270299999994</v>
      </c>
      <c r="J2443" s="204">
        <v>76.529562979999994</v>
      </c>
      <c r="K2443" s="203" t="s">
        <v>485</v>
      </c>
    </row>
    <row r="2444" spans="1:11">
      <c r="A2444" s="203">
        <v>64</v>
      </c>
      <c r="B2444" s="203" t="s">
        <v>384</v>
      </c>
      <c r="C2444" s="203" t="s">
        <v>1677</v>
      </c>
      <c r="D2444" s="204">
        <v>75.180972080000004</v>
      </c>
      <c r="E2444" s="203" t="s">
        <v>472</v>
      </c>
      <c r="F2444" s="203" t="s">
        <v>1754</v>
      </c>
      <c r="G2444" s="203" t="s">
        <v>535</v>
      </c>
      <c r="H2444" s="204">
        <v>72.458338560000001</v>
      </c>
      <c r="I2444" s="204">
        <v>77.903605600000006</v>
      </c>
      <c r="J2444" s="204">
        <v>75.712656780000003</v>
      </c>
      <c r="K2444" s="203" t="s">
        <v>485</v>
      </c>
    </row>
    <row r="2445" spans="1:11">
      <c r="A2445" s="203">
        <v>64</v>
      </c>
      <c r="B2445" s="203" t="s">
        <v>385</v>
      </c>
      <c r="C2445" s="203" t="s">
        <v>1677</v>
      </c>
      <c r="D2445" s="204">
        <v>85.253456220000004</v>
      </c>
      <c r="E2445" s="203" t="s">
        <v>472</v>
      </c>
      <c r="F2445" s="203" t="s">
        <v>1754</v>
      </c>
      <c r="G2445" s="203" t="s">
        <v>535</v>
      </c>
      <c r="H2445" s="204">
        <v>80.535788769999996</v>
      </c>
      <c r="I2445" s="204">
        <v>89.971123669999997</v>
      </c>
      <c r="J2445" s="204">
        <v>84.87804878</v>
      </c>
      <c r="K2445" s="203" t="s">
        <v>485</v>
      </c>
    </row>
    <row r="2446" spans="1:11">
      <c r="A2446" s="203">
        <v>64</v>
      </c>
      <c r="B2446" s="203" t="s">
        <v>386</v>
      </c>
      <c r="C2446" s="203" t="s">
        <v>1677</v>
      </c>
      <c r="D2446" s="204">
        <v>90.082644630000004</v>
      </c>
      <c r="E2446" s="203" t="s">
        <v>472</v>
      </c>
      <c r="F2446" s="203" t="s">
        <v>1754</v>
      </c>
      <c r="G2446" s="203" t="s">
        <v>535</v>
      </c>
      <c r="H2446" s="204">
        <v>86.316761049999997</v>
      </c>
      <c r="I2446" s="204">
        <v>93.848528209999998</v>
      </c>
      <c r="J2446" s="204">
        <v>84.80392157</v>
      </c>
      <c r="K2446" s="203" t="s">
        <v>485</v>
      </c>
    </row>
    <row r="2447" spans="1:11">
      <c r="A2447" s="203">
        <v>64</v>
      </c>
      <c r="B2447" s="203" t="s">
        <v>387</v>
      </c>
      <c r="C2447" s="203" t="s">
        <v>1677</v>
      </c>
      <c r="D2447" s="204">
        <v>78.546712799999995</v>
      </c>
      <c r="E2447" s="203" t="s">
        <v>472</v>
      </c>
      <c r="F2447" s="203" t="s">
        <v>1754</v>
      </c>
      <c r="G2447" s="203" t="s">
        <v>535</v>
      </c>
      <c r="H2447" s="204">
        <v>73.813913580000005</v>
      </c>
      <c r="I2447" s="204">
        <v>83.279512019999999</v>
      </c>
      <c r="J2447" s="204">
        <v>67.301587299999994</v>
      </c>
      <c r="K2447" s="203" t="s">
        <v>485</v>
      </c>
    </row>
    <row r="2448" spans="1:11">
      <c r="A2448" s="203">
        <v>64</v>
      </c>
      <c r="B2448" s="203" t="s">
        <v>388</v>
      </c>
      <c r="C2448" s="203" t="s">
        <v>1677</v>
      </c>
      <c r="D2448" s="204">
        <v>77.966101690000002</v>
      </c>
      <c r="E2448" s="203" t="s">
        <v>472</v>
      </c>
      <c r="F2448" s="203" t="s">
        <v>1754</v>
      </c>
      <c r="G2448" s="203" t="s">
        <v>535</v>
      </c>
      <c r="H2448" s="204">
        <v>73.236292259999999</v>
      </c>
      <c r="I2448" s="204">
        <v>82.695911129999999</v>
      </c>
      <c r="J2448" s="204">
        <v>76.951672860000002</v>
      </c>
      <c r="K2448" s="203" t="s">
        <v>485</v>
      </c>
    </row>
    <row r="2449" spans="1:11">
      <c r="A2449" s="203">
        <v>64</v>
      </c>
      <c r="B2449" s="203" t="s">
        <v>389</v>
      </c>
      <c r="C2449" s="203" t="s">
        <v>1677</v>
      </c>
      <c r="D2449" s="204">
        <v>74.825174829999995</v>
      </c>
      <c r="E2449" s="203" t="s">
        <v>472</v>
      </c>
      <c r="F2449" s="203" t="s">
        <v>1754</v>
      </c>
      <c r="G2449" s="203" t="s">
        <v>535</v>
      </c>
      <c r="H2449" s="204">
        <v>67.711481239999998</v>
      </c>
      <c r="I2449" s="204">
        <v>81.938868409999998</v>
      </c>
      <c r="J2449" s="204">
        <v>70.967741939999996</v>
      </c>
      <c r="K2449" s="203" t="s">
        <v>485</v>
      </c>
    </row>
    <row r="2450" spans="1:11">
      <c r="A2450" s="203">
        <v>64</v>
      </c>
      <c r="B2450" s="203" t="s">
        <v>390</v>
      </c>
      <c r="C2450" s="203" t="s">
        <v>1677</v>
      </c>
      <c r="D2450" s="204">
        <v>83.189655169999995</v>
      </c>
      <c r="E2450" s="203" t="s">
        <v>472</v>
      </c>
      <c r="F2450" s="203" t="s">
        <v>1754</v>
      </c>
      <c r="G2450" s="203" t="s">
        <v>535</v>
      </c>
      <c r="H2450" s="204">
        <v>78.377550650000003</v>
      </c>
      <c r="I2450" s="204">
        <v>88.001759699999994</v>
      </c>
      <c r="J2450" s="204">
        <v>80.67226891</v>
      </c>
      <c r="K2450" s="203" t="s">
        <v>485</v>
      </c>
    </row>
    <row r="2451" spans="1:11">
      <c r="A2451" s="203">
        <v>64</v>
      </c>
      <c r="B2451" s="203" t="s">
        <v>391</v>
      </c>
      <c r="C2451" s="203" t="s">
        <v>1677</v>
      </c>
      <c r="D2451" s="204">
        <v>67.441860469999995</v>
      </c>
      <c r="E2451" s="203" t="s">
        <v>472</v>
      </c>
      <c r="F2451" s="203" t="s">
        <v>1754</v>
      </c>
      <c r="G2451" s="203" t="s">
        <v>535</v>
      </c>
      <c r="H2451" s="204">
        <v>53.43578685</v>
      </c>
      <c r="I2451" s="204">
        <v>81.447934079999996</v>
      </c>
      <c r="J2451" s="204">
        <v>50</v>
      </c>
      <c r="K2451" s="203" t="s">
        <v>485</v>
      </c>
    </row>
    <row r="2452" spans="1:11">
      <c r="A2452" s="203">
        <v>64</v>
      </c>
      <c r="B2452" s="203" t="s">
        <v>392</v>
      </c>
      <c r="C2452" s="203" t="s">
        <v>1677</v>
      </c>
      <c r="D2452" s="204">
        <v>73.873873869999997</v>
      </c>
      <c r="E2452" s="203" t="s">
        <v>472</v>
      </c>
      <c r="F2452" s="203" t="s">
        <v>1754</v>
      </c>
      <c r="G2452" s="203" t="s">
        <v>535</v>
      </c>
      <c r="H2452" s="204">
        <v>65.700948600000004</v>
      </c>
      <c r="I2452" s="204">
        <v>82.046799149999998</v>
      </c>
      <c r="J2452" s="204">
        <v>74.489795920000006</v>
      </c>
      <c r="K2452" s="203" t="s">
        <v>485</v>
      </c>
    </row>
    <row r="2453" spans="1:11">
      <c r="A2453" s="203">
        <v>64</v>
      </c>
      <c r="B2453" s="203" t="s">
        <v>393</v>
      </c>
      <c r="C2453" s="203" t="s">
        <v>1677</v>
      </c>
      <c r="D2453" s="204">
        <v>82.408500590000003</v>
      </c>
      <c r="E2453" s="203" t="s">
        <v>472</v>
      </c>
      <c r="F2453" s="203" t="s">
        <v>1754</v>
      </c>
      <c r="G2453" s="203" t="s">
        <v>535</v>
      </c>
      <c r="H2453" s="204">
        <v>79.844301150000007</v>
      </c>
      <c r="I2453" s="204">
        <v>84.972700029999999</v>
      </c>
      <c r="J2453" s="204">
        <v>80.991735539999993</v>
      </c>
      <c r="K2453" s="203" t="s">
        <v>485</v>
      </c>
    </row>
    <row r="2454" spans="1:11">
      <c r="A2454" s="203">
        <v>64</v>
      </c>
      <c r="B2454" s="203" t="s">
        <v>394</v>
      </c>
      <c r="C2454" s="203" t="s">
        <v>1677</v>
      </c>
      <c r="D2454" s="204">
        <v>81.382978719999997</v>
      </c>
      <c r="E2454" s="203" t="s">
        <v>472</v>
      </c>
      <c r="F2454" s="203" t="s">
        <v>1754</v>
      </c>
      <c r="G2454" s="203" t="s">
        <v>535</v>
      </c>
      <c r="H2454" s="204">
        <v>75.818826090000002</v>
      </c>
      <c r="I2454" s="204">
        <v>86.94713136</v>
      </c>
      <c r="J2454" s="204">
        <v>68.367346940000004</v>
      </c>
      <c r="K2454" s="203" t="s">
        <v>485</v>
      </c>
    </row>
    <row r="2455" spans="1:11">
      <c r="A2455" s="203">
        <v>64</v>
      </c>
      <c r="B2455" s="203" t="s">
        <v>395</v>
      </c>
      <c r="C2455" s="203" t="s">
        <v>1677</v>
      </c>
      <c r="D2455" s="204">
        <v>76.044226039999998</v>
      </c>
      <c r="E2455" s="203" t="s">
        <v>472</v>
      </c>
      <c r="F2455" s="203" t="s">
        <v>1754</v>
      </c>
      <c r="G2455" s="203" t="s">
        <v>535</v>
      </c>
      <c r="H2455" s="204">
        <v>73.112103649999995</v>
      </c>
      <c r="I2455" s="204">
        <v>78.976348430000002</v>
      </c>
      <c r="J2455" s="204">
        <v>69.951338199999995</v>
      </c>
      <c r="K2455" s="203" t="s">
        <v>485</v>
      </c>
    </row>
    <row r="2456" spans="1:11">
      <c r="A2456" s="203">
        <v>64</v>
      </c>
      <c r="B2456" s="203" t="s">
        <v>396</v>
      </c>
      <c r="C2456" s="203" t="s">
        <v>1677</v>
      </c>
      <c r="D2456" s="204">
        <v>77.333333330000002</v>
      </c>
      <c r="E2456" s="203" t="s">
        <v>472</v>
      </c>
      <c r="F2456" s="203" t="s">
        <v>1754</v>
      </c>
      <c r="G2456" s="203" t="s">
        <v>535</v>
      </c>
      <c r="H2456" s="204">
        <v>71.862644590000002</v>
      </c>
      <c r="I2456" s="204">
        <v>82.804022079999996</v>
      </c>
      <c r="J2456" s="204">
        <v>75.663716809999997</v>
      </c>
      <c r="K2456" s="203" t="s">
        <v>485</v>
      </c>
    </row>
    <row r="2457" spans="1:11">
      <c r="A2457" s="203">
        <v>64</v>
      </c>
      <c r="B2457" s="203" t="s">
        <v>397</v>
      </c>
      <c r="C2457" s="203" t="s">
        <v>1677</v>
      </c>
      <c r="D2457" s="204">
        <v>86.440677969999996</v>
      </c>
      <c r="E2457" s="203" t="s">
        <v>472</v>
      </c>
      <c r="F2457" s="203" t="s">
        <v>1754</v>
      </c>
      <c r="G2457" s="203" t="s">
        <v>535</v>
      </c>
      <c r="H2457" s="204">
        <v>81.396998159999995</v>
      </c>
      <c r="I2457" s="204">
        <v>91.484357770000003</v>
      </c>
      <c r="J2457" s="204">
        <v>79.090909089999997</v>
      </c>
      <c r="K2457" s="203" t="s">
        <v>485</v>
      </c>
    </row>
    <row r="2458" spans="1:11">
      <c r="A2458" s="203">
        <v>64</v>
      </c>
      <c r="B2458" s="203" t="s">
        <v>398</v>
      </c>
      <c r="C2458" s="203" t="s">
        <v>1677</v>
      </c>
      <c r="D2458" s="204">
        <v>81.322957200000005</v>
      </c>
      <c r="E2458" s="203" t="s">
        <v>472</v>
      </c>
      <c r="F2458" s="203" t="s">
        <v>1754</v>
      </c>
      <c r="G2458" s="203" t="s">
        <v>535</v>
      </c>
      <c r="H2458" s="204">
        <v>76.558097160000003</v>
      </c>
      <c r="I2458" s="204">
        <v>86.087817229999999</v>
      </c>
      <c r="J2458" s="204">
        <v>74.561403510000005</v>
      </c>
      <c r="K2458" s="203" t="s">
        <v>485</v>
      </c>
    </row>
    <row r="2459" spans="1:11">
      <c r="A2459" s="203">
        <v>64</v>
      </c>
      <c r="B2459" s="203" t="s">
        <v>399</v>
      </c>
      <c r="C2459" s="203" t="s">
        <v>1677</v>
      </c>
      <c r="D2459" s="204">
        <v>79.52380952</v>
      </c>
      <c r="E2459" s="203" t="s">
        <v>472</v>
      </c>
      <c r="F2459" s="203" t="s">
        <v>1754</v>
      </c>
      <c r="G2459" s="203" t="s">
        <v>535</v>
      </c>
      <c r="H2459" s="204">
        <v>74.065984700000001</v>
      </c>
      <c r="I2459" s="204">
        <v>84.981634349999993</v>
      </c>
      <c r="J2459" s="204">
        <v>70.075757580000001</v>
      </c>
      <c r="K2459" s="203" t="s">
        <v>485</v>
      </c>
    </row>
    <row r="2460" spans="1:11">
      <c r="A2460" s="203">
        <v>64</v>
      </c>
      <c r="B2460" s="203" t="s">
        <v>400</v>
      </c>
      <c r="C2460" s="203" t="s">
        <v>1677</v>
      </c>
      <c r="D2460" s="204">
        <v>80.565371020000001</v>
      </c>
      <c r="E2460" s="203" t="s">
        <v>472</v>
      </c>
      <c r="F2460" s="203" t="s">
        <v>1754</v>
      </c>
      <c r="G2460" s="203" t="s">
        <v>535</v>
      </c>
      <c r="H2460" s="204">
        <v>75.955113490000002</v>
      </c>
      <c r="I2460" s="204">
        <v>85.175628560000007</v>
      </c>
      <c r="J2460" s="204">
        <v>71.428571430000005</v>
      </c>
      <c r="K2460" s="203" t="s">
        <v>485</v>
      </c>
    </row>
    <row r="2461" spans="1:11">
      <c r="A2461" s="203">
        <v>64</v>
      </c>
      <c r="B2461" s="203" t="s">
        <v>401</v>
      </c>
      <c r="C2461" s="203" t="s">
        <v>1677</v>
      </c>
      <c r="D2461" s="204">
        <v>74.509803919999996</v>
      </c>
      <c r="E2461" s="203" t="s">
        <v>472</v>
      </c>
      <c r="F2461" s="203" t="s">
        <v>1754</v>
      </c>
      <c r="G2461" s="203" t="s">
        <v>535</v>
      </c>
      <c r="H2461" s="204">
        <v>67.604168369999996</v>
      </c>
      <c r="I2461" s="204">
        <v>81.415439469999995</v>
      </c>
      <c r="J2461" s="204">
        <v>64.61538462</v>
      </c>
      <c r="K2461" s="203" t="s">
        <v>485</v>
      </c>
    </row>
    <row r="2462" spans="1:11">
      <c r="A2462" s="203">
        <v>64</v>
      </c>
      <c r="B2462" s="203" t="s">
        <v>402</v>
      </c>
      <c r="C2462" s="203" t="s">
        <v>1677</v>
      </c>
      <c r="D2462" s="204">
        <v>61.224489800000001</v>
      </c>
      <c r="E2462" s="203" t="s">
        <v>472</v>
      </c>
      <c r="F2462" s="203" t="s">
        <v>1754</v>
      </c>
      <c r="G2462" s="203" t="s">
        <v>535</v>
      </c>
      <c r="H2462" s="204">
        <v>51.57766522</v>
      </c>
      <c r="I2462" s="204">
        <v>70.871314380000001</v>
      </c>
      <c r="J2462" s="204">
        <v>61.320754719999996</v>
      </c>
      <c r="K2462" s="203" t="s">
        <v>485</v>
      </c>
    </row>
    <row r="2463" spans="1:11">
      <c r="A2463" s="203">
        <v>64</v>
      </c>
      <c r="B2463" s="203" t="s">
        <v>403</v>
      </c>
      <c r="C2463" s="203" t="s">
        <v>1677</v>
      </c>
      <c r="D2463" s="204">
        <v>82.857142859999996</v>
      </c>
      <c r="E2463" s="203" t="s">
        <v>472</v>
      </c>
      <c r="F2463" s="203" t="s">
        <v>1754</v>
      </c>
      <c r="G2463" s="203" t="s">
        <v>535</v>
      </c>
      <c r="H2463" s="204">
        <v>76.614066690000001</v>
      </c>
      <c r="I2463" s="204">
        <v>89.100219019999997</v>
      </c>
      <c r="J2463" s="204">
        <v>75</v>
      </c>
      <c r="K2463" s="203" t="s">
        <v>485</v>
      </c>
    </row>
    <row r="2464" spans="1:11">
      <c r="A2464" s="203">
        <v>64</v>
      </c>
      <c r="B2464" s="203" t="s">
        <v>404</v>
      </c>
      <c r="C2464" s="203" t="s">
        <v>1677</v>
      </c>
      <c r="D2464" s="204">
        <v>67.910447759999997</v>
      </c>
      <c r="E2464" s="203" t="s">
        <v>472</v>
      </c>
      <c r="F2464" s="203" t="s">
        <v>1754</v>
      </c>
      <c r="G2464" s="203" t="s">
        <v>535</v>
      </c>
      <c r="H2464" s="204">
        <v>60.0063228</v>
      </c>
      <c r="I2464" s="204">
        <v>75.814572720000001</v>
      </c>
      <c r="J2464" s="204">
        <v>61.386138610000003</v>
      </c>
      <c r="K2464" s="203" t="s">
        <v>485</v>
      </c>
    </row>
    <row r="2465" spans="1:11">
      <c r="A2465" s="203">
        <v>64</v>
      </c>
      <c r="B2465" s="203" t="s">
        <v>405</v>
      </c>
      <c r="C2465" s="203" t="s">
        <v>1677</v>
      </c>
      <c r="D2465" s="204">
        <v>78.81286068</v>
      </c>
      <c r="E2465" s="203" t="s">
        <v>472</v>
      </c>
      <c r="F2465" s="203" t="s">
        <v>1754</v>
      </c>
      <c r="G2465" s="203" t="s">
        <v>535</v>
      </c>
      <c r="H2465" s="204">
        <v>77.784429160000002</v>
      </c>
      <c r="I2465" s="204">
        <v>79.841292190000004</v>
      </c>
      <c r="J2465" s="204">
        <v>74.242692649999995</v>
      </c>
      <c r="K2465" s="203" t="s">
        <v>485</v>
      </c>
    </row>
    <row r="2466" spans="1:11">
      <c r="A2466" s="203">
        <v>65</v>
      </c>
      <c r="B2466" s="203" t="s">
        <v>384</v>
      </c>
      <c r="C2466" s="203" t="s">
        <v>1678</v>
      </c>
      <c r="D2466" s="204">
        <v>83.045977010000001</v>
      </c>
      <c r="E2466" s="203" t="s">
        <v>472</v>
      </c>
      <c r="F2466" s="203" t="s">
        <v>1754</v>
      </c>
      <c r="G2466" s="203" t="s">
        <v>535</v>
      </c>
      <c r="H2466" s="204">
        <v>79.103563879999996</v>
      </c>
      <c r="I2466" s="204">
        <v>86.988390140000007</v>
      </c>
      <c r="J2466" s="204">
        <v>74.431818000000007</v>
      </c>
      <c r="K2466" s="203" t="s">
        <v>485</v>
      </c>
    </row>
    <row r="2467" spans="1:11">
      <c r="A2467" s="203">
        <v>65</v>
      </c>
      <c r="B2467" s="203" t="s">
        <v>385</v>
      </c>
      <c r="C2467" s="203" t="s">
        <v>1678</v>
      </c>
      <c r="D2467" s="204">
        <v>89.610389609999999</v>
      </c>
      <c r="E2467" s="203" t="s">
        <v>472</v>
      </c>
      <c r="F2467" s="203" t="s">
        <v>1754</v>
      </c>
      <c r="G2467" s="203" t="s">
        <v>535</v>
      </c>
      <c r="H2467" s="204">
        <v>82.795018290000002</v>
      </c>
      <c r="I2467" s="204">
        <v>96.425760929999996</v>
      </c>
      <c r="J2467" s="204">
        <v>88.888889000000006</v>
      </c>
      <c r="K2467" s="203" t="s">
        <v>485</v>
      </c>
    </row>
    <row r="2468" spans="1:11">
      <c r="A2468" s="203">
        <v>65</v>
      </c>
      <c r="B2468" s="203" t="s">
        <v>386</v>
      </c>
      <c r="C2468" s="203" t="s">
        <v>1678</v>
      </c>
      <c r="D2468" s="204">
        <v>95.78947368</v>
      </c>
      <c r="E2468" s="203" t="s">
        <v>472</v>
      </c>
      <c r="F2468" s="203" t="s">
        <v>1754</v>
      </c>
      <c r="G2468" s="203" t="s">
        <v>535</v>
      </c>
      <c r="H2468" s="204">
        <v>91.750961889999999</v>
      </c>
      <c r="I2468" s="204">
        <v>99.827985479999995</v>
      </c>
      <c r="J2468" s="204">
        <v>91.025640999999993</v>
      </c>
      <c r="K2468" s="203" t="s">
        <v>485</v>
      </c>
    </row>
    <row r="2469" spans="1:11">
      <c r="A2469" s="203">
        <v>65</v>
      </c>
      <c r="B2469" s="203" t="s">
        <v>387</v>
      </c>
      <c r="C2469" s="203" t="s">
        <v>1678</v>
      </c>
      <c r="D2469" s="204">
        <v>80.39215686</v>
      </c>
      <c r="E2469" s="203" t="s">
        <v>472</v>
      </c>
      <c r="F2469" s="203" t="s">
        <v>1754</v>
      </c>
      <c r="G2469" s="203" t="s">
        <v>535</v>
      </c>
      <c r="H2469" s="204">
        <v>72.687066479999999</v>
      </c>
      <c r="I2469" s="204">
        <v>88.097247249999995</v>
      </c>
      <c r="J2469" s="204">
        <v>68.421053000000001</v>
      </c>
      <c r="K2469" s="203" t="s">
        <v>485</v>
      </c>
    </row>
    <row r="2470" spans="1:11">
      <c r="A2470" s="203">
        <v>65</v>
      </c>
      <c r="B2470" s="203" t="s">
        <v>388</v>
      </c>
      <c r="C2470" s="203" t="s">
        <v>1678</v>
      </c>
      <c r="D2470" s="204">
        <v>83.018867920000005</v>
      </c>
      <c r="E2470" s="203" t="s">
        <v>472</v>
      </c>
      <c r="F2470" s="203" t="s">
        <v>1754</v>
      </c>
      <c r="G2470" s="203" t="s">
        <v>535</v>
      </c>
      <c r="H2470" s="204">
        <v>75.871027269999999</v>
      </c>
      <c r="I2470" s="204">
        <v>90.166708580000005</v>
      </c>
      <c r="J2470" s="204">
        <v>86.25</v>
      </c>
      <c r="K2470" s="203" t="s">
        <v>485</v>
      </c>
    </row>
    <row r="2471" spans="1:11">
      <c r="A2471" s="203">
        <v>65</v>
      </c>
      <c r="B2471" s="203" t="s">
        <v>389</v>
      </c>
      <c r="C2471" s="203" t="s">
        <v>1678</v>
      </c>
      <c r="D2471" s="204">
        <v>86.764705879999994</v>
      </c>
      <c r="E2471" s="203" t="s">
        <v>472</v>
      </c>
      <c r="F2471" s="203" t="s">
        <v>1754</v>
      </c>
      <c r="G2471" s="203" t="s">
        <v>535</v>
      </c>
      <c r="H2471" s="204">
        <v>78.710180339999994</v>
      </c>
      <c r="I2471" s="204">
        <v>94.819231419999994</v>
      </c>
      <c r="J2471" s="204">
        <v>81.132075</v>
      </c>
      <c r="K2471" s="203" t="s">
        <v>485</v>
      </c>
    </row>
    <row r="2472" spans="1:11">
      <c r="A2472" s="203">
        <v>65</v>
      </c>
      <c r="B2472" s="203" t="s">
        <v>390</v>
      </c>
      <c r="C2472" s="203" t="s">
        <v>1678</v>
      </c>
      <c r="D2472" s="204">
        <v>79.381443300000001</v>
      </c>
      <c r="E2472" s="203" t="s">
        <v>472</v>
      </c>
      <c r="F2472" s="203" t="s">
        <v>1754</v>
      </c>
      <c r="G2472" s="203" t="s">
        <v>535</v>
      </c>
      <c r="H2472" s="204">
        <v>71.330276389999995</v>
      </c>
      <c r="I2472" s="204">
        <v>87.432610210000007</v>
      </c>
      <c r="J2472" s="204">
        <v>74.193548000000007</v>
      </c>
      <c r="K2472" s="203" t="s">
        <v>485</v>
      </c>
    </row>
    <row r="2473" spans="1:11">
      <c r="A2473" s="203">
        <v>65</v>
      </c>
      <c r="B2473" s="203" t="s">
        <v>391</v>
      </c>
      <c r="C2473" s="203" t="s">
        <v>1678</v>
      </c>
      <c r="D2473" s="204">
        <v>63.157894740000003</v>
      </c>
      <c r="E2473" s="203" t="s">
        <v>472</v>
      </c>
      <c r="F2473" s="203" t="s">
        <v>1754</v>
      </c>
      <c r="G2473" s="203" t="s">
        <v>535</v>
      </c>
      <c r="H2473" s="204">
        <v>41.467607020000003</v>
      </c>
      <c r="I2473" s="204">
        <v>84.848182460000004</v>
      </c>
      <c r="J2473" s="204">
        <v>72.222222000000002</v>
      </c>
      <c r="K2473" s="203" t="s">
        <v>485</v>
      </c>
    </row>
    <row r="2474" spans="1:11">
      <c r="A2474" s="203">
        <v>65</v>
      </c>
      <c r="B2474" s="203" t="s">
        <v>392</v>
      </c>
      <c r="C2474" s="203" t="s">
        <v>1678</v>
      </c>
      <c r="D2474" s="204">
        <v>80.555555560000002</v>
      </c>
      <c r="E2474" s="203" t="s">
        <v>472</v>
      </c>
      <c r="F2474" s="203" t="s">
        <v>1754</v>
      </c>
      <c r="G2474" s="203" t="s">
        <v>535</v>
      </c>
      <c r="H2474" s="204">
        <v>67.626990079999999</v>
      </c>
      <c r="I2474" s="204">
        <v>93.484121029999997</v>
      </c>
      <c r="J2474" s="204">
        <v>66.666667000000004</v>
      </c>
      <c r="K2474" s="203" t="s">
        <v>485</v>
      </c>
    </row>
    <row r="2475" spans="1:11">
      <c r="A2475" s="203">
        <v>65</v>
      </c>
      <c r="B2475" s="203" t="s">
        <v>393</v>
      </c>
      <c r="C2475" s="203" t="s">
        <v>1678</v>
      </c>
      <c r="D2475" s="204">
        <v>83.561643840000002</v>
      </c>
      <c r="E2475" s="203" t="s">
        <v>472</v>
      </c>
      <c r="F2475" s="203" t="s">
        <v>1754</v>
      </c>
      <c r="G2475" s="203" t="s">
        <v>535</v>
      </c>
      <c r="H2475" s="204">
        <v>79.310582940000003</v>
      </c>
      <c r="I2475" s="204">
        <v>87.812704729999993</v>
      </c>
      <c r="J2475" s="204">
        <v>79.487178999999998</v>
      </c>
      <c r="K2475" s="203" t="s">
        <v>485</v>
      </c>
    </row>
    <row r="2476" spans="1:11">
      <c r="A2476" s="203">
        <v>65</v>
      </c>
      <c r="B2476" s="203" t="s">
        <v>394</v>
      </c>
      <c r="C2476" s="203" t="s">
        <v>1678</v>
      </c>
      <c r="D2476" s="204">
        <v>92.727272729999996</v>
      </c>
      <c r="E2476" s="203" t="s">
        <v>472</v>
      </c>
      <c r="F2476" s="203" t="s">
        <v>1754</v>
      </c>
      <c r="G2476" s="203" t="s">
        <v>535</v>
      </c>
      <c r="H2476" s="204">
        <v>85.864065359999998</v>
      </c>
      <c r="I2476" s="204">
        <v>99.59048009</v>
      </c>
      <c r="J2476" s="204">
        <v>69.736841999999996</v>
      </c>
      <c r="K2476" s="203" t="s">
        <v>485</v>
      </c>
    </row>
    <row r="2477" spans="1:11">
      <c r="A2477" s="203">
        <v>65</v>
      </c>
      <c r="B2477" s="203" t="s">
        <v>395</v>
      </c>
      <c r="C2477" s="203" t="s">
        <v>1678</v>
      </c>
      <c r="D2477" s="204">
        <v>80.891719749999993</v>
      </c>
      <c r="E2477" s="203" t="s">
        <v>472</v>
      </c>
      <c r="F2477" s="203" t="s">
        <v>1754</v>
      </c>
      <c r="G2477" s="203" t="s">
        <v>535</v>
      </c>
      <c r="H2477" s="204">
        <v>76.543073469999996</v>
      </c>
      <c r="I2477" s="204">
        <v>85.240366019999996</v>
      </c>
      <c r="J2477" s="204">
        <v>70.300752000000003</v>
      </c>
      <c r="K2477" s="203" t="s">
        <v>485</v>
      </c>
    </row>
    <row r="2478" spans="1:11">
      <c r="A2478" s="203">
        <v>65</v>
      </c>
      <c r="B2478" s="203" t="s">
        <v>396</v>
      </c>
      <c r="C2478" s="203" t="s">
        <v>1678</v>
      </c>
      <c r="D2478" s="204">
        <v>87.654320990000002</v>
      </c>
      <c r="E2478" s="203" t="s">
        <v>472</v>
      </c>
      <c r="F2478" s="203" t="s">
        <v>1754</v>
      </c>
      <c r="G2478" s="203" t="s">
        <v>535</v>
      </c>
      <c r="H2478" s="204">
        <v>80.49028568</v>
      </c>
      <c r="I2478" s="204">
        <v>94.818356289999997</v>
      </c>
      <c r="J2478" s="204">
        <v>75</v>
      </c>
      <c r="K2478" s="203" t="s">
        <v>485</v>
      </c>
    </row>
    <row r="2479" spans="1:11">
      <c r="A2479" s="203">
        <v>65</v>
      </c>
      <c r="B2479" s="203" t="s">
        <v>397</v>
      </c>
      <c r="C2479" s="203" t="s">
        <v>1678</v>
      </c>
      <c r="D2479" s="204">
        <v>92.647058819999998</v>
      </c>
      <c r="E2479" s="203" t="s">
        <v>472</v>
      </c>
      <c r="F2479" s="203" t="s">
        <v>1754</v>
      </c>
      <c r="G2479" s="203" t="s">
        <v>535</v>
      </c>
      <c r="H2479" s="204">
        <v>86.443398950000002</v>
      </c>
      <c r="I2479" s="204">
        <v>98.850718700000002</v>
      </c>
      <c r="J2479" s="204">
        <v>72.222222000000002</v>
      </c>
      <c r="K2479" s="203" t="s">
        <v>485</v>
      </c>
    </row>
    <row r="2480" spans="1:11">
      <c r="A2480" s="203">
        <v>65</v>
      </c>
      <c r="B2480" s="203" t="s">
        <v>398</v>
      </c>
      <c r="C2480" s="203" t="s">
        <v>1678</v>
      </c>
      <c r="D2480" s="204">
        <v>93</v>
      </c>
      <c r="E2480" s="203" t="s">
        <v>472</v>
      </c>
      <c r="F2480" s="203" t="s">
        <v>1754</v>
      </c>
      <c r="G2480" s="203" t="s">
        <v>535</v>
      </c>
      <c r="H2480" s="204">
        <v>87.999118480000007</v>
      </c>
      <c r="I2480" s="204">
        <v>98.000881519999993</v>
      </c>
      <c r="J2480" s="204">
        <v>79.545455000000004</v>
      </c>
      <c r="K2480" s="203" t="s">
        <v>485</v>
      </c>
    </row>
    <row r="2481" spans="1:11">
      <c r="A2481" s="203">
        <v>65</v>
      </c>
      <c r="B2481" s="203" t="s">
        <v>399</v>
      </c>
      <c r="C2481" s="203" t="s">
        <v>1678</v>
      </c>
      <c r="D2481" s="204">
        <v>61.038961039999997</v>
      </c>
      <c r="E2481" s="203" t="s">
        <v>472</v>
      </c>
      <c r="F2481" s="203" t="s">
        <v>1754</v>
      </c>
      <c r="G2481" s="203" t="s">
        <v>535</v>
      </c>
      <c r="H2481" s="204">
        <v>50.1464116</v>
      </c>
      <c r="I2481" s="204">
        <v>71.93151048</v>
      </c>
      <c r="J2481" s="204">
        <v>62.637363000000001</v>
      </c>
      <c r="K2481" s="203" t="s">
        <v>485</v>
      </c>
    </row>
    <row r="2482" spans="1:11">
      <c r="A2482" s="203">
        <v>65</v>
      </c>
      <c r="B2482" s="203" t="s">
        <v>400</v>
      </c>
      <c r="C2482" s="203" t="s">
        <v>1678</v>
      </c>
      <c r="D2482" s="204">
        <v>91.509433959999996</v>
      </c>
      <c r="E2482" s="203" t="s">
        <v>472</v>
      </c>
      <c r="F2482" s="203" t="s">
        <v>1754</v>
      </c>
      <c r="G2482" s="203" t="s">
        <v>535</v>
      </c>
      <c r="H2482" s="204">
        <v>86.202980069999995</v>
      </c>
      <c r="I2482" s="204">
        <v>96.815887860000004</v>
      </c>
      <c r="J2482" s="204">
        <v>90.697674000000006</v>
      </c>
      <c r="K2482" s="203" t="s">
        <v>485</v>
      </c>
    </row>
    <row r="2483" spans="1:11">
      <c r="A2483" s="203">
        <v>65</v>
      </c>
      <c r="B2483" s="203" t="s">
        <v>401</v>
      </c>
      <c r="C2483" s="203" t="s">
        <v>1678</v>
      </c>
      <c r="D2483" s="204">
        <v>87.037037040000001</v>
      </c>
      <c r="E2483" s="203" t="s">
        <v>472</v>
      </c>
      <c r="F2483" s="203" t="s">
        <v>1754</v>
      </c>
      <c r="G2483" s="203" t="s">
        <v>535</v>
      </c>
      <c r="H2483" s="204">
        <v>78.077957740000002</v>
      </c>
      <c r="I2483" s="204">
        <v>95.996116330000007</v>
      </c>
      <c r="J2483" s="204">
        <v>60</v>
      </c>
      <c r="K2483" s="203" t="s">
        <v>485</v>
      </c>
    </row>
    <row r="2484" spans="1:11">
      <c r="A2484" s="203">
        <v>65</v>
      </c>
      <c r="B2484" s="203" t="s">
        <v>402</v>
      </c>
      <c r="C2484" s="203" t="s">
        <v>1678</v>
      </c>
      <c r="D2484" s="204">
        <v>92.857142859999996</v>
      </c>
      <c r="E2484" s="203" t="s">
        <v>472</v>
      </c>
      <c r="F2484" s="203" t="s">
        <v>1754</v>
      </c>
      <c r="G2484" s="203" t="s">
        <v>535</v>
      </c>
      <c r="H2484" s="204">
        <v>85.068261890000002</v>
      </c>
      <c r="I2484" s="204">
        <v>100.64602379999999</v>
      </c>
      <c r="J2484" s="204">
        <v>75</v>
      </c>
      <c r="K2484" s="203" t="s">
        <v>485</v>
      </c>
    </row>
    <row r="2485" spans="1:11">
      <c r="A2485" s="203">
        <v>65</v>
      </c>
      <c r="B2485" s="203" t="s">
        <v>403</v>
      </c>
      <c r="C2485" s="203" t="s">
        <v>1678</v>
      </c>
      <c r="D2485" s="204">
        <v>88.235294120000006</v>
      </c>
      <c r="E2485" s="203" t="s">
        <v>472</v>
      </c>
      <c r="F2485" s="203" t="s">
        <v>1754</v>
      </c>
      <c r="G2485" s="203" t="s">
        <v>535</v>
      </c>
      <c r="H2485" s="204">
        <v>79.392638950000006</v>
      </c>
      <c r="I2485" s="204">
        <v>97.077949279999999</v>
      </c>
      <c r="J2485" s="204">
        <v>78.260869999999997</v>
      </c>
      <c r="K2485" s="203" t="s">
        <v>485</v>
      </c>
    </row>
    <row r="2486" spans="1:11">
      <c r="A2486" s="203">
        <v>65</v>
      </c>
      <c r="B2486" s="203" t="s">
        <v>404</v>
      </c>
      <c r="C2486" s="203" t="s">
        <v>1678</v>
      </c>
      <c r="D2486" s="204">
        <v>86.274509800000004</v>
      </c>
      <c r="E2486" s="203" t="s">
        <v>472</v>
      </c>
      <c r="F2486" s="203" t="s">
        <v>1754</v>
      </c>
      <c r="G2486" s="203" t="s">
        <v>535</v>
      </c>
      <c r="H2486" s="204">
        <v>76.830070809999995</v>
      </c>
      <c r="I2486" s="204">
        <v>95.718948789999999</v>
      </c>
      <c r="J2486" s="204">
        <v>76.923077000000006</v>
      </c>
      <c r="K2486" s="203" t="s">
        <v>485</v>
      </c>
    </row>
    <row r="2487" spans="1:11">
      <c r="A2487" s="203">
        <v>65</v>
      </c>
      <c r="B2487" s="203" t="s">
        <v>405</v>
      </c>
      <c r="C2487" s="203" t="s">
        <v>1678</v>
      </c>
      <c r="D2487" s="204">
        <v>84.457347029999994</v>
      </c>
      <c r="E2487" s="203" t="s">
        <v>472</v>
      </c>
      <c r="F2487" s="203" t="s">
        <v>1754</v>
      </c>
      <c r="G2487" s="203" t="s">
        <v>535</v>
      </c>
      <c r="H2487" s="204">
        <v>82.956590239999997</v>
      </c>
      <c r="I2487" s="204">
        <v>85.958103820000005</v>
      </c>
      <c r="J2487" s="204">
        <v>75.877193000000005</v>
      </c>
      <c r="K2487" s="203" t="s">
        <v>485</v>
      </c>
    </row>
    <row r="2488" spans="1:11">
      <c r="A2488" s="203">
        <v>65</v>
      </c>
      <c r="B2488" s="203" t="s">
        <v>384</v>
      </c>
      <c r="C2488" s="203" t="s">
        <v>1679</v>
      </c>
      <c r="D2488" s="204">
        <v>91.117092869999993</v>
      </c>
      <c r="E2488" s="203" t="s">
        <v>472</v>
      </c>
      <c r="F2488" s="203" t="s">
        <v>1754</v>
      </c>
      <c r="G2488" s="203" t="s">
        <v>535</v>
      </c>
      <c r="H2488" s="204">
        <v>89.071406019999998</v>
      </c>
      <c r="I2488" s="204">
        <v>93.162779709999995</v>
      </c>
      <c r="J2488" s="204">
        <v>84.740259699999996</v>
      </c>
      <c r="K2488" s="203" t="s">
        <v>485</v>
      </c>
    </row>
    <row r="2489" spans="1:11">
      <c r="A2489" s="203">
        <v>65</v>
      </c>
      <c r="B2489" s="203" t="s">
        <v>385</v>
      </c>
      <c r="C2489" s="203" t="s">
        <v>1679</v>
      </c>
      <c r="D2489" s="204">
        <v>95.505617979999997</v>
      </c>
      <c r="E2489" s="203" t="s">
        <v>472</v>
      </c>
      <c r="F2489" s="203" t="s">
        <v>1754</v>
      </c>
      <c r="G2489" s="203" t="s">
        <v>535</v>
      </c>
      <c r="H2489" s="204">
        <v>92.461962290000002</v>
      </c>
      <c r="I2489" s="204">
        <v>98.549273670000005</v>
      </c>
      <c r="J2489" s="204">
        <v>94.827586199999999</v>
      </c>
      <c r="K2489" s="203" t="s">
        <v>485</v>
      </c>
    </row>
    <row r="2490" spans="1:11">
      <c r="A2490" s="203">
        <v>65</v>
      </c>
      <c r="B2490" s="203" t="s">
        <v>386</v>
      </c>
      <c r="C2490" s="203" t="s">
        <v>1679</v>
      </c>
      <c r="D2490" s="204">
        <v>93.367346940000004</v>
      </c>
      <c r="E2490" s="203" t="s">
        <v>472</v>
      </c>
      <c r="F2490" s="203" t="s">
        <v>1754</v>
      </c>
      <c r="G2490" s="203" t="s">
        <v>535</v>
      </c>
      <c r="H2490" s="204">
        <v>89.883418820000003</v>
      </c>
      <c r="I2490" s="204">
        <v>96.851275049999998</v>
      </c>
      <c r="J2490" s="204">
        <v>92.934782600000005</v>
      </c>
      <c r="K2490" s="203" t="s">
        <v>485</v>
      </c>
    </row>
    <row r="2491" spans="1:11">
      <c r="A2491" s="203">
        <v>65</v>
      </c>
      <c r="B2491" s="203" t="s">
        <v>387</v>
      </c>
      <c r="C2491" s="203" t="s">
        <v>1679</v>
      </c>
      <c r="D2491" s="204">
        <v>85.596707820000006</v>
      </c>
      <c r="E2491" s="203" t="s">
        <v>472</v>
      </c>
      <c r="F2491" s="203" t="s">
        <v>1754</v>
      </c>
      <c r="G2491" s="203" t="s">
        <v>535</v>
      </c>
      <c r="H2491" s="204">
        <v>81.18189443</v>
      </c>
      <c r="I2491" s="204">
        <v>90.011521200000004</v>
      </c>
      <c r="J2491" s="204">
        <v>81.363636400000004</v>
      </c>
      <c r="K2491" s="203" t="s">
        <v>485</v>
      </c>
    </row>
    <row r="2492" spans="1:11">
      <c r="A2492" s="203">
        <v>65</v>
      </c>
      <c r="B2492" s="203" t="s">
        <v>388</v>
      </c>
      <c r="C2492" s="203" t="s">
        <v>1679</v>
      </c>
      <c r="D2492" s="204">
        <v>86.982248519999999</v>
      </c>
      <c r="E2492" s="203" t="s">
        <v>472</v>
      </c>
      <c r="F2492" s="203" t="s">
        <v>1754</v>
      </c>
      <c r="G2492" s="203" t="s">
        <v>535</v>
      </c>
      <c r="H2492" s="204">
        <v>81.908884529999995</v>
      </c>
      <c r="I2492" s="204">
        <v>92.055612510000003</v>
      </c>
      <c r="J2492" s="204">
        <v>85.340314100000001</v>
      </c>
      <c r="K2492" s="203" t="s">
        <v>485</v>
      </c>
    </row>
    <row r="2493" spans="1:11">
      <c r="A2493" s="203">
        <v>65</v>
      </c>
      <c r="B2493" s="203" t="s">
        <v>389</v>
      </c>
      <c r="C2493" s="203" t="s">
        <v>1679</v>
      </c>
      <c r="D2493" s="204">
        <v>93.023255809999995</v>
      </c>
      <c r="E2493" s="203" t="s">
        <v>472</v>
      </c>
      <c r="F2493" s="203" t="s">
        <v>1754</v>
      </c>
      <c r="G2493" s="203" t="s">
        <v>535</v>
      </c>
      <c r="H2493" s="204">
        <v>87.63895875</v>
      </c>
      <c r="I2493" s="204">
        <v>98.407552879999997</v>
      </c>
      <c r="J2493" s="204">
        <v>92.045454500000005</v>
      </c>
      <c r="K2493" s="203" t="s">
        <v>485</v>
      </c>
    </row>
    <row r="2494" spans="1:11">
      <c r="A2494" s="203">
        <v>65</v>
      </c>
      <c r="B2494" s="203" t="s">
        <v>390</v>
      </c>
      <c r="C2494" s="203" t="s">
        <v>1679</v>
      </c>
      <c r="D2494" s="204">
        <v>90.625</v>
      </c>
      <c r="E2494" s="203" t="s">
        <v>472</v>
      </c>
      <c r="F2494" s="203" t="s">
        <v>1754</v>
      </c>
      <c r="G2494" s="203" t="s">
        <v>535</v>
      </c>
      <c r="H2494" s="204">
        <v>86.501983190000004</v>
      </c>
      <c r="I2494" s="204">
        <v>94.748016809999996</v>
      </c>
      <c r="J2494" s="204">
        <v>80.225988700000002</v>
      </c>
      <c r="K2494" s="203" t="s">
        <v>485</v>
      </c>
    </row>
    <row r="2495" spans="1:11">
      <c r="A2495" s="203">
        <v>65</v>
      </c>
      <c r="B2495" s="203" t="s">
        <v>391</v>
      </c>
      <c r="C2495" s="203" t="s">
        <v>1679</v>
      </c>
      <c r="D2495" s="204">
        <v>89.285714290000001</v>
      </c>
      <c r="E2495" s="203" t="s">
        <v>472</v>
      </c>
      <c r="F2495" s="203" t="s">
        <v>1754</v>
      </c>
      <c r="G2495" s="203" t="s">
        <v>535</v>
      </c>
      <c r="H2495" s="204">
        <v>77.829275050000007</v>
      </c>
      <c r="I2495" s="204">
        <v>100</v>
      </c>
      <c r="J2495" s="204">
        <v>88.571428600000004</v>
      </c>
      <c r="K2495" s="203" t="s">
        <v>485</v>
      </c>
    </row>
    <row r="2496" spans="1:11">
      <c r="A2496" s="203">
        <v>65</v>
      </c>
      <c r="B2496" s="203" t="s">
        <v>392</v>
      </c>
      <c r="C2496" s="203" t="s">
        <v>1679</v>
      </c>
      <c r="D2496" s="204">
        <v>85.542168669999995</v>
      </c>
      <c r="E2496" s="203" t="s">
        <v>472</v>
      </c>
      <c r="F2496" s="203" t="s">
        <v>1754</v>
      </c>
      <c r="G2496" s="203" t="s">
        <v>535</v>
      </c>
      <c r="H2496" s="204">
        <v>77.976301190000001</v>
      </c>
      <c r="I2496" s="204">
        <v>93.108036159999997</v>
      </c>
      <c r="J2496" s="204">
        <v>74.324324300000001</v>
      </c>
      <c r="K2496" s="203" t="s">
        <v>485</v>
      </c>
    </row>
    <row r="2497" spans="1:11">
      <c r="A2497" s="203">
        <v>65</v>
      </c>
      <c r="B2497" s="203" t="s">
        <v>393</v>
      </c>
      <c r="C2497" s="203" t="s">
        <v>1679</v>
      </c>
      <c r="D2497" s="204">
        <v>91.07744108</v>
      </c>
      <c r="E2497" s="203" t="s">
        <v>472</v>
      </c>
      <c r="F2497" s="203" t="s">
        <v>1754</v>
      </c>
      <c r="G2497" s="203" t="s">
        <v>535</v>
      </c>
      <c r="H2497" s="204">
        <v>88.784921929999996</v>
      </c>
      <c r="I2497" s="204">
        <v>93.369960219999996</v>
      </c>
      <c r="J2497" s="204">
        <v>86.127167600000007</v>
      </c>
      <c r="K2497" s="203" t="s">
        <v>485</v>
      </c>
    </row>
    <row r="2498" spans="1:11">
      <c r="A2498" s="203">
        <v>65</v>
      </c>
      <c r="B2498" s="203" t="s">
        <v>394</v>
      </c>
      <c r="C2498" s="203" t="s">
        <v>1679</v>
      </c>
      <c r="D2498" s="204">
        <v>90.441176470000002</v>
      </c>
      <c r="E2498" s="203" t="s">
        <v>472</v>
      </c>
      <c r="F2498" s="203" t="s">
        <v>1754</v>
      </c>
      <c r="G2498" s="203" t="s">
        <v>535</v>
      </c>
      <c r="H2498" s="204">
        <v>85.499526950000003</v>
      </c>
      <c r="I2498" s="204">
        <v>95.382825990000001</v>
      </c>
      <c r="J2498" s="204">
        <v>84.172661899999994</v>
      </c>
      <c r="K2498" s="203" t="s">
        <v>485</v>
      </c>
    </row>
    <row r="2499" spans="1:11">
      <c r="A2499" s="203">
        <v>65</v>
      </c>
      <c r="B2499" s="203" t="s">
        <v>395</v>
      </c>
      <c r="C2499" s="203" t="s">
        <v>1679</v>
      </c>
      <c r="D2499" s="204">
        <v>87.993421049999995</v>
      </c>
      <c r="E2499" s="203" t="s">
        <v>472</v>
      </c>
      <c r="F2499" s="203" t="s">
        <v>1754</v>
      </c>
      <c r="G2499" s="203" t="s">
        <v>535</v>
      </c>
      <c r="H2499" s="204">
        <v>85.409739270000003</v>
      </c>
      <c r="I2499" s="204">
        <v>90.577102839999995</v>
      </c>
      <c r="J2499" s="204">
        <v>79.736408600000004</v>
      </c>
      <c r="K2499" s="203" t="s">
        <v>485</v>
      </c>
    </row>
    <row r="2500" spans="1:11">
      <c r="A2500" s="203">
        <v>65</v>
      </c>
      <c r="B2500" s="203" t="s">
        <v>396</v>
      </c>
      <c r="C2500" s="203" t="s">
        <v>1679</v>
      </c>
      <c r="D2500" s="204">
        <v>93.137254900000002</v>
      </c>
      <c r="E2500" s="203" t="s">
        <v>472</v>
      </c>
      <c r="F2500" s="203" t="s">
        <v>1754</v>
      </c>
      <c r="G2500" s="203" t="s">
        <v>535</v>
      </c>
      <c r="H2500" s="204">
        <v>89.667876759999999</v>
      </c>
      <c r="I2500" s="204">
        <v>96.606633049999999</v>
      </c>
      <c r="J2500" s="204">
        <v>82.954545499999995</v>
      </c>
      <c r="K2500" s="203" t="s">
        <v>485</v>
      </c>
    </row>
    <row r="2501" spans="1:11">
      <c r="A2501" s="203">
        <v>65</v>
      </c>
      <c r="B2501" s="203" t="s">
        <v>397</v>
      </c>
      <c r="C2501" s="203" t="s">
        <v>1679</v>
      </c>
      <c r="D2501" s="204">
        <v>95.906432749999993</v>
      </c>
      <c r="E2501" s="203" t="s">
        <v>472</v>
      </c>
      <c r="F2501" s="203" t="s">
        <v>1754</v>
      </c>
      <c r="G2501" s="203" t="s">
        <v>535</v>
      </c>
      <c r="H2501" s="204">
        <v>92.936594130000003</v>
      </c>
      <c r="I2501" s="204">
        <v>98.876271360000004</v>
      </c>
      <c r="J2501" s="204">
        <v>85.057471300000003</v>
      </c>
      <c r="K2501" s="203" t="s">
        <v>485</v>
      </c>
    </row>
    <row r="2502" spans="1:11">
      <c r="A2502" s="203">
        <v>65</v>
      </c>
      <c r="B2502" s="203" t="s">
        <v>398</v>
      </c>
      <c r="C2502" s="203" t="s">
        <v>1679</v>
      </c>
      <c r="D2502" s="204">
        <v>89.071038250000001</v>
      </c>
      <c r="E2502" s="203" t="s">
        <v>472</v>
      </c>
      <c r="F2502" s="203" t="s">
        <v>1754</v>
      </c>
      <c r="G2502" s="203" t="s">
        <v>535</v>
      </c>
      <c r="H2502" s="204">
        <v>84.550519899999998</v>
      </c>
      <c r="I2502" s="204">
        <v>93.591556600000004</v>
      </c>
      <c r="J2502" s="204">
        <v>91.443850299999994</v>
      </c>
      <c r="K2502" s="203" t="s">
        <v>485</v>
      </c>
    </row>
    <row r="2503" spans="1:11">
      <c r="A2503" s="203">
        <v>65</v>
      </c>
      <c r="B2503" s="203" t="s">
        <v>399</v>
      </c>
      <c r="C2503" s="203" t="s">
        <v>1679</v>
      </c>
      <c r="D2503" s="204">
        <v>83.625730989999994</v>
      </c>
      <c r="E2503" s="203" t="s">
        <v>472</v>
      </c>
      <c r="F2503" s="203" t="s">
        <v>1754</v>
      </c>
      <c r="G2503" s="203" t="s">
        <v>535</v>
      </c>
      <c r="H2503" s="204">
        <v>78.079359690000004</v>
      </c>
      <c r="I2503" s="204">
        <v>89.172102300000006</v>
      </c>
      <c r="J2503" s="204">
        <v>71.493212700000001</v>
      </c>
      <c r="K2503" s="203" t="s">
        <v>485</v>
      </c>
    </row>
    <row r="2504" spans="1:11">
      <c r="A2504" s="203">
        <v>65</v>
      </c>
      <c r="B2504" s="203" t="s">
        <v>400</v>
      </c>
      <c r="C2504" s="203" t="s">
        <v>1679</v>
      </c>
      <c r="D2504" s="204">
        <v>95.70815451</v>
      </c>
      <c r="E2504" s="203" t="s">
        <v>472</v>
      </c>
      <c r="F2504" s="203" t="s">
        <v>1754</v>
      </c>
      <c r="G2504" s="203" t="s">
        <v>535</v>
      </c>
      <c r="H2504" s="204">
        <v>93.105751080000005</v>
      </c>
      <c r="I2504" s="204">
        <v>98.310557930000002</v>
      </c>
      <c r="J2504" s="204">
        <v>86.528497400000006</v>
      </c>
      <c r="K2504" s="203" t="s">
        <v>485</v>
      </c>
    </row>
    <row r="2505" spans="1:11">
      <c r="A2505" s="203">
        <v>65</v>
      </c>
      <c r="B2505" s="203" t="s">
        <v>401</v>
      </c>
      <c r="C2505" s="203" t="s">
        <v>1679</v>
      </c>
      <c r="D2505" s="204">
        <v>88.888888890000004</v>
      </c>
      <c r="E2505" s="203" t="s">
        <v>472</v>
      </c>
      <c r="F2505" s="203" t="s">
        <v>1754</v>
      </c>
      <c r="G2505" s="203" t="s">
        <v>535</v>
      </c>
      <c r="H2505" s="204">
        <v>83.401404690000007</v>
      </c>
      <c r="I2505" s="204">
        <v>94.376373090000001</v>
      </c>
      <c r="J2505" s="204">
        <v>91.588785000000001</v>
      </c>
      <c r="K2505" s="203" t="s">
        <v>485</v>
      </c>
    </row>
    <row r="2506" spans="1:11">
      <c r="A2506" s="203">
        <v>65</v>
      </c>
      <c r="B2506" s="203" t="s">
        <v>402</v>
      </c>
      <c r="C2506" s="203" t="s">
        <v>1679</v>
      </c>
      <c r="D2506" s="204">
        <v>93.023255809999995</v>
      </c>
      <c r="E2506" s="203" t="s">
        <v>472</v>
      </c>
      <c r="F2506" s="203" t="s">
        <v>1754</v>
      </c>
      <c r="G2506" s="203" t="s">
        <v>535</v>
      </c>
      <c r="H2506" s="204">
        <v>87.63895875</v>
      </c>
      <c r="I2506" s="204">
        <v>98.407552879999997</v>
      </c>
      <c r="J2506" s="204">
        <v>83.823529399999998</v>
      </c>
      <c r="K2506" s="203" t="s">
        <v>485</v>
      </c>
    </row>
    <row r="2507" spans="1:11">
      <c r="A2507" s="203">
        <v>65</v>
      </c>
      <c r="B2507" s="203" t="s">
        <v>403</v>
      </c>
      <c r="C2507" s="203" t="s">
        <v>1679</v>
      </c>
      <c r="D2507" s="204">
        <v>92.8</v>
      </c>
      <c r="E2507" s="203" t="s">
        <v>472</v>
      </c>
      <c r="F2507" s="203" t="s">
        <v>1754</v>
      </c>
      <c r="G2507" s="203" t="s">
        <v>535</v>
      </c>
      <c r="H2507" s="204">
        <v>88.268507130000003</v>
      </c>
      <c r="I2507" s="204">
        <v>97.331492870000005</v>
      </c>
      <c r="J2507" s="204">
        <v>84.375</v>
      </c>
      <c r="K2507" s="203" t="s">
        <v>485</v>
      </c>
    </row>
    <row r="2508" spans="1:11">
      <c r="A2508" s="203">
        <v>65</v>
      </c>
      <c r="B2508" s="203" t="s">
        <v>404</v>
      </c>
      <c r="C2508" s="203" t="s">
        <v>1679</v>
      </c>
      <c r="D2508" s="204">
        <v>87.096774190000005</v>
      </c>
      <c r="E2508" s="203" t="s">
        <v>472</v>
      </c>
      <c r="F2508" s="203" t="s">
        <v>1754</v>
      </c>
      <c r="G2508" s="203" t="s">
        <v>535</v>
      </c>
      <c r="H2508" s="204">
        <v>80.283360160000001</v>
      </c>
      <c r="I2508" s="204">
        <v>93.910188230000003</v>
      </c>
      <c r="J2508" s="204">
        <v>87.142857100000001</v>
      </c>
      <c r="K2508" s="203" t="s">
        <v>485</v>
      </c>
    </row>
    <row r="2509" spans="1:11">
      <c r="A2509" s="203">
        <v>65</v>
      </c>
      <c r="B2509" s="203" t="s">
        <v>405</v>
      </c>
      <c r="C2509" s="203" t="s">
        <v>1679</v>
      </c>
      <c r="D2509" s="204">
        <v>90.490533560000003</v>
      </c>
      <c r="E2509" s="203" t="s">
        <v>472</v>
      </c>
      <c r="F2509" s="203" t="s">
        <v>1754</v>
      </c>
      <c r="G2509" s="203" t="s">
        <v>535</v>
      </c>
      <c r="H2509" s="204">
        <v>89.647193639999998</v>
      </c>
      <c r="I2509" s="204">
        <v>91.333873490000002</v>
      </c>
      <c r="J2509" s="204">
        <v>84.417119900000003</v>
      </c>
      <c r="K2509" s="203" t="s">
        <v>485</v>
      </c>
    </row>
    <row r="2510" spans="1:11">
      <c r="A2510" s="203">
        <v>65</v>
      </c>
      <c r="B2510" s="203" t="s">
        <v>384</v>
      </c>
      <c r="C2510" s="203" t="s">
        <v>1680</v>
      </c>
      <c r="D2510" s="204">
        <v>88.542621449999999</v>
      </c>
      <c r="E2510" s="203" t="s">
        <v>472</v>
      </c>
      <c r="F2510" s="203" t="s">
        <v>1754</v>
      </c>
      <c r="G2510" s="203" t="s">
        <v>535</v>
      </c>
      <c r="H2510" s="204">
        <v>86.652618349999997</v>
      </c>
      <c r="I2510" s="204">
        <v>90.432624540000006</v>
      </c>
      <c r="J2510" s="204">
        <v>80.991736000000003</v>
      </c>
      <c r="K2510" s="203" t="s">
        <v>485</v>
      </c>
    </row>
    <row r="2511" spans="1:11">
      <c r="A2511" s="203">
        <v>65</v>
      </c>
      <c r="B2511" s="203" t="s">
        <v>385</v>
      </c>
      <c r="C2511" s="203" t="s">
        <v>1680</v>
      </c>
      <c r="D2511" s="204">
        <v>93.725490199999996</v>
      </c>
      <c r="E2511" s="203" t="s">
        <v>472</v>
      </c>
      <c r="F2511" s="203" t="s">
        <v>1754</v>
      </c>
      <c r="G2511" s="203" t="s">
        <v>535</v>
      </c>
      <c r="H2511" s="204">
        <v>90.748998040000004</v>
      </c>
      <c r="I2511" s="204">
        <v>96.701982349999994</v>
      </c>
      <c r="J2511" s="204">
        <v>93.089431000000005</v>
      </c>
      <c r="K2511" s="203" t="s">
        <v>485</v>
      </c>
    </row>
    <row r="2512" spans="1:11">
      <c r="A2512" s="203">
        <v>65</v>
      </c>
      <c r="B2512" s="203" t="s">
        <v>386</v>
      </c>
      <c r="C2512" s="203" t="s">
        <v>1680</v>
      </c>
      <c r="D2512" s="204">
        <v>94.158075600000004</v>
      </c>
      <c r="E2512" s="203" t="s">
        <v>472</v>
      </c>
      <c r="F2512" s="203" t="s">
        <v>1754</v>
      </c>
      <c r="G2512" s="203" t="s">
        <v>535</v>
      </c>
      <c r="H2512" s="204">
        <v>91.463338949999994</v>
      </c>
      <c r="I2512" s="204">
        <v>96.852812259999993</v>
      </c>
      <c r="J2512" s="204">
        <v>92.366411999999997</v>
      </c>
      <c r="K2512" s="203" t="s">
        <v>485</v>
      </c>
    </row>
    <row r="2513" spans="1:11">
      <c r="A2513" s="203">
        <v>65</v>
      </c>
      <c r="B2513" s="203" t="s">
        <v>387</v>
      </c>
      <c r="C2513" s="203" t="s">
        <v>1680</v>
      </c>
      <c r="D2513" s="204">
        <v>84.057971010000003</v>
      </c>
      <c r="E2513" s="203" t="s">
        <v>472</v>
      </c>
      <c r="F2513" s="203" t="s">
        <v>1754</v>
      </c>
      <c r="G2513" s="203" t="s">
        <v>535</v>
      </c>
      <c r="H2513" s="204">
        <v>80.195121650000004</v>
      </c>
      <c r="I2513" s="204">
        <v>87.920820379999995</v>
      </c>
      <c r="J2513" s="204">
        <v>76.946107999999995</v>
      </c>
      <c r="K2513" s="203" t="s">
        <v>485</v>
      </c>
    </row>
    <row r="2514" spans="1:11">
      <c r="A2514" s="203">
        <v>65</v>
      </c>
      <c r="B2514" s="203" t="s">
        <v>388</v>
      </c>
      <c r="C2514" s="203" t="s">
        <v>1680</v>
      </c>
      <c r="D2514" s="204">
        <v>85.454545449999998</v>
      </c>
      <c r="E2514" s="203" t="s">
        <v>472</v>
      </c>
      <c r="F2514" s="203" t="s">
        <v>1754</v>
      </c>
      <c r="G2514" s="203" t="s">
        <v>535</v>
      </c>
      <c r="H2514" s="204">
        <v>81.287569849999997</v>
      </c>
      <c r="I2514" s="204">
        <v>89.621521049999998</v>
      </c>
      <c r="J2514" s="204">
        <v>85.608856000000003</v>
      </c>
      <c r="K2514" s="203" t="s">
        <v>485</v>
      </c>
    </row>
    <row r="2515" spans="1:11">
      <c r="A2515" s="203">
        <v>65</v>
      </c>
      <c r="B2515" s="203" t="s">
        <v>389</v>
      </c>
      <c r="C2515" s="203" t="s">
        <v>1680</v>
      </c>
      <c r="D2515" s="204">
        <v>90.259740260000001</v>
      </c>
      <c r="E2515" s="203" t="s">
        <v>472</v>
      </c>
      <c r="F2515" s="203" t="s">
        <v>1754</v>
      </c>
      <c r="G2515" s="203" t="s">
        <v>535</v>
      </c>
      <c r="H2515" s="204">
        <v>85.576698620000002</v>
      </c>
      <c r="I2515" s="204">
        <v>94.9427819</v>
      </c>
      <c r="J2515" s="204">
        <v>87.943262000000004</v>
      </c>
      <c r="K2515" s="203" t="s">
        <v>485</v>
      </c>
    </row>
    <row r="2516" spans="1:11">
      <c r="A2516" s="203">
        <v>65</v>
      </c>
      <c r="B2516" s="203" t="s">
        <v>390</v>
      </c>
      <c r="C2516" s="203" t="s">
        <v>1680</v>
      </c>
      <c r="D2516" s="204">
        <v>86.851211070000005</v>
      </c>
      <c r="E2516" s="203" t="s">
        <v>472</v>
      </c>
      <c r="F2516" s="203" t="s">
        <v>1754</v>
      </c>
      <c r="G2516" s="203" t="s">
        <v>535</v>
      </c>
      <c r="H2516" s="204">
        <v>82.955040460000006</v>
      </c>
      <c r="I2516" s="204">
        <v>90.747381689999997</v>
      </c>
      <c r="J2516" s="204">
        <v>78.148148000000006</v>
      </c>
      <c r="K2516" s="203" t="s">
        <v>485</v>
      </c>
    </row>
    <row r="2517" spans="1:11">
      <c r="A2517" s="203">
        <v>65</v>
      </c>
      <c r="B2517" s="203" t="s">
        <v>391</v>
      </c>
      <c r="C2517" s="203" t="s">
        <v>1680</v>
      </c>
      <c r="D2517" s="204">
        <v>78.723404259999995</v>
      </c>
      <c r="E2517" s="203" t="s">
        <v>472</v>
      </c>
      <c r="F2517" s="203" t="s">
        <v>1754</v>
      </c>
      <c r="G2517" s="203" t="s">
        <v>535</v>
      </c>
      <c r="H2517" s="204">
        <v>67.022750000000002</v>
      </c>
      <c r="I2517" s="204">
        <v>90.424058509999995</v>
      </c>
      <c r="J2517" s="204">
        <v>83.018867999999998</v>
      </c>
      <c r="K2517" s="203" t="s">
        <v>485</v>
      </c>
    </row>
    <row r="2518" spans="1:11">
      <c r="A2518" s="203">
        <v>65</v>
      </c>
      <c r="B2518" s="203" t="s">
        <v>392</v>
      </c>
      <c r="C2518" s="203" t="s">
        <v>1680</v>
      </c>
      <c r="D2518" s="204">
        <v>84.033613450000004</v>
      </c>
      <c r="E2518" s="203" t="s">
        <v>472</v>
      </c>
      <c r="F2518" s="203" t="s">
        <v>1754</v>
      </c>
      <c r="G2518" s="203" t="s">
        <v>535</v>
      </c>
      <c r="H2518" s="204">
        <v>77.452302200000005</v>
      </c>
      <c r="I2518" s="204">
        <v>90.614924689999995</v>
      </c>
      <c r="J2518" s="204">
        <v>71.818181999999993</v>
      </c>
      <c r="K2518" s="203" t="s">
        <v>485</v>
      </c>
    </row>
    <row r="2519" spans="1:11">
      <c r="A2519" s="203">
        <v>65</v>
      </c>
      <c r="B2519" s="203" t="s">
        <v>393</v>
      </c>
      <c r="C2519" s="203" t="s">
        <v>1680</v>
      </c>
      <c r="D2519" s="204">
        <v>88.600451469999996</v>
      </c>
      <c r="E2519" s="203" t="s">
        <v>472</v>
      </c>
      <c r="F2519" s="203" t="s">
        <v>1754</v>
      </c>
      <c r="G2519" s="203" t="s">
        <v>535</v>
      </c>
      <c r="H2519" s="204">
        <v>86.507780240000002</v>
      </c>
      <c r="I2519" s="204">
        <v>90.693122700000004</v>
      </c>
      <c r="J2519" s="204">
        <v>83.838384000000005</v>
      </c>
      <c r="K2519" s="203" t="s">
        <v>485</v>
      </c>
    </row>
    <row r="2520" spans="1:11">
      <c r="A2520" s="203">
        <v>65</v>
      </c>
      <c r="B2520" s="203" t="s">
        <v>394</v>
      </c>
      <c r="C2520" s="203" t="s">
        <v>1680</v>
      </c>
      <c r="D2520" s="204">
        <v>91.099476440000004</v>
      </c>
      <c r="E2520" s="203" t="s">
        <v>472</v>
      </c>
      <c r="F2520" s="203" t="s">
        <v>1754</v>
      </c>
      <c r="G2520" s="203" t="s">
        <v>535</v>
      </c>
      <c r="H2520" s="204">
        <v>87.061115749999999</v>
      </c>
      <c r="I2520" s="204">
        <v>95.137837129999994</v>
      </c>
      <c r="J2520" s="204">
        <v>79.069766999999999</v>
      </c>
      <c r="K2520" s="203" t="s">
        <v>485</v>
      </c>
    </row>
    <row r="2521" spans="1:11">
      <c r="A2521" s="203">
        <v>65</v>
      </c>
      <c r="B2521" s="203" t="s">
        <v>395</v>
      </c>
      <c r="C2521" s="203" t="s">
        <v>1680</v>
      </c>
      <c r="D2521" s="204">
        <v>85.574837310000007</v>
      </c>
      <c r="E2521" s="203" t="s">
        <v>472</v>
      </c>
      <c r="F2521" s="203" t="s">
        <v>1754</v>
      </c>
      <c r="G2521" s="203" t="s">
        <v>535</v>
      </c>
      <c r="H2521" s="204">
        <v>83.306936730000004</v>
      </c>
      <c r="I2521" s="204">
        <v>87.842737889999995</v>
      </c>
      <c r="J2521" s="204">
        <v>76.861396999999997</v>
      </c>
      <c r="K2521" s="203" t="s">
        <v>485</v>
      </c>
    </row>
    <row r="2522" spans="1:11">
      <c r="A2522" s="203">
        <v>65</v>
      </c>
      <c r="B2522" s="203" t="s">
        <v>396</v>
      </c>
      <c r="C2522" s="203" t="s">
        <v>1680</v>
      </c>
      <c r="D2522" s="204">
        <v>91.578947369999995</v>
      </c>
      <c r="E2522" s="203" t="s">
        <v>472</v>
      </c>
      <c r="F2522" s="203" t="s">
        <v>1754</v>
      </c>
      <c r="G2522" s="203" t="s">
        <v>535</v>
      </c>
      <c r="H2522" s="204">
        <v>88.354801699999996</v>
      </c>
      <c r="I2522" s="204">
        <v>94.803093039999993</v>
      </c>
      <c r="J2522" s="204">
        <v>80.147058999999999</v>
      </c>
      <c r="K2522" s="203" t="s">
        <v>485</v>
      </c>
    </row>
    <row r="2523" spans="1:11">
      <c r="A2523" s="203">
        <v>65</v>
      </c>
      <c r="B2523" s="203" t="s">
        <v>397</v>
      </c>
      <c r="C2523" s="203" t="s">
        <v>1680</v>
      </c>
      <c r="D2523" s="204">
        <v>94.979079499999997</v>
      </c>
      <c r="E2523" s="203" t="s">
        <v>472</v>
      </c>
      <c r="F2523" s="203" t="s">
        <v>1754</v>
      </c>
      <c r="G2523" s="203" t="s">
        <v>535</v>
      </c>
      <c r="H2523" s="204">
        <v>92.210463200000007</v>
      </c>
      <c r="I2523" s="204">
        <v>97.747695800000002</v>
      </c>
      <c r="J2523" s="204">
        <v>81.300813000000005</v>
      </c>
      <c r="K2523" s="203" t="s">
        <v>485</v>
      </c>
    </row>
    <row r="2524" spans="1:11">
      <c r="A2524" s="203">
        <v>65</v>
      </c>
      <c r="B2524" s="203" t="s">
        <v>398</v>
      </c>
      <c r="C2524" s="203" t="s">
        <v>1680</v>
      </c>
      <c r="D2524" s="204">
        <v>90.459363960000005</v>
      </c>
      <c r="E2524" s="203" t="s">
        <v>472</v>
      </c>
      <c r="F2524" s="203" t="s">
        <v>1754</v>
      </c>
      <c r="G2524" s="203" t="s">
        <v>535</v>
      </c>
      <c r="H2524" s="204">
        <v>87.036589500000005</v>
      </c>
      <c r="I2524" s="204">
        <v>93.882138420000004</v>
      </c>
      <c r="J2524" s="204">
        <v>87.636364</v>
      </c>
      <c r="K2524" s="203" t="s">
        <v>485</v>
      </c>
    </row>
    <row r="2525" spans="1:11">
      <c r="A2525" s="203">
        <v>65</v>
      </c>
      <c r="B2525" s="203" t="s">
        <v>399</v>
      </c>
      <c r="C2525" s="203" t="s">
        <v>1680</v>
      </c>
      <c r="D2525" s="204">
        <v>76.612903230000001</v>
      </c>
      <c r="E2525" s="203" t="s">
        <v>472</v>
      </c>
      <c r="F2525" s="203" t="s">
        <v>1754</v>
      </c>
      <c r="G2525" s="203" t="s">
        <v>535</v>
      </c>
      <c r="H2525" s="204">
        <v>71.34461718</v>
      </c>
      <c r="I2525" s="204">
        <v>81.881189269999993</v>
      </c>
      <c r="J2525" s="204">
        <v>68.910256000000004</v>
      </c>
      <c r="K2525" s="203" t="s">
        <v>485</v>
      </c>
    </row>
    <row r="2526" spans="1:11">
      <c r="A2526" s="203">
        <v>65</v>
      </c>
      <c r="B2526" s="203" t="s">
        <v>400</v>
      </c>
      <c r="C2526" s="203" t="s">
        <v>1680</v>
      </c>
      <c r="D2526" s="204">
        <v>94.395280240000005</v>
      </c>
      <c r="E2526" s="203" t="s">
        <v>472</v>
      </c>
      <c r="F2526" s="203" t="s">
        <v>1754</v>
      </c>
      <c r="G2526" s="203" t="s">
        <v>535</v>
      </c>
      <c r="H2526" s="204">
        <v>91.946733969999997</v>
      </c>
      <c r="I2526" s="204">
        <v>96.843826500000006</v>
      </c>
      <c r="J2526" s="204">
        <v>87.81362</v>
      </c>
      <c r="K2526" s="203" t="s">
        <v>485</v>
      </c>
    </row>
    <row r="2527" spans="1:11">
      <c r="A2527" s="203">
        <v>65</v>
      </c>
      <c r="B2527" s="203" t="s">
        <v>401</v>
      </c>
      <c r="C2527" s="203" t="s">
        <v>1680</v>
      </c>
      <c r="D2527" s="204">
        <v>88.333333330000002</v>
      </c>
      <c r="E2527" s="203" t="s">
        <v>472</v>
      </c>
      <c r="F2527" s="203" t="s">
        <v>1754</v>
      </c>
      <c r="G2527" s="203" t="s">
        <v>535</v>
      </c>
      <c r="H2527" s="204">
        <v>83.643520359999997</v>
      </c>
      <c r="I2527" s="204">
        <v>93.023146299999993</v>
      </c>
      <c r="J2527" s="204">
        <v>82.993196999999995</v>
      </c>
      <c r="K2527" s="203" t="s">
        <v>485</v>
      </c>
    </row>
    <row r="2528" spans="1:11">
      <c r="A2528" s="203">
        <v>65</v>
      </c>
      <c r="B2528" s="203" t="s">
        <v>402</v>
      </c>
      <c r="C2528" s="203" t="s">
        <v>1680</v>
      </c>
      <c r="D2528" s="204">
        <v>92.96875</v>
      </c>
      <c r="E2528" s="203" t="s">
        <v>472</v>
      </c>
      <c r="F2528" s="203" t="s">
        <v>1754</v>
      </c>
      <c r="G2528" s="203" t="s">
        <v>535</v>
      </c>
      <c r="H2528" s="204">
        <v>88.539442289999997</v>
      </c>
      <c r="I2528" s="204">
        <v>97.398057710000003</v>
      </c>
      <c r="J2528" s="204">
        <v>81</v>
      </c>
      <c r="K2528" s="203" t="s">
        <v>485</v>
      </c>
    </row>
    <row r="2529" spans="1:11">
      <c r="A2529" s="203">
        <v>65</v>
      </c>
      <c r="B2529" s="203" t="s">
        <v>403</v>
      </c>
      <c r="C2529" s="203" t="s">
        <v>1680</v>
      </c>
      <c r="D2529" s="204">
        <v>91.477272729999996</v>
      </c>
      <c r="E2529" s="203" t="s">
        <v>472</v>
      </c>
      <c r="F2529" s="203" t="s">
        <v>1754</v>
      </c>
      <c r="G2529" s="203" t="s">
        <v>535</v>
      </c>
      <c r="H2529" s="204">
        <v>87.35206676</v>
      </c>
      <c r="I2529" s="204">
        <v>95.602478689999998</v>
      </c>
      <c r="J2529" s="204">
        <v>82.394366000000005</v>
      </c>
      <c r="K2529" s="203" t="s">
        <v>485</v>
      </c>
    </row>
    <row r="2530" spans="1:11">
      <c r="A2530" s="203">
        <v>65</v>
      </c>
      <c r="B2530" s="203" t="s">
        <v>404</v>
      </c>
      <c r="C2530" s="203" t="s">
        <v>1680</v>
      </c>
      <c r="D2530" s="204">
        <v>86.805555560000002</v>
      </c>
      <c r="E2530" s="203" t="s">
        <v>472</v>
      </c>
      <c r="F2530" s="203" t="s">
        <v>1754</v>
      </c>
      <c r="G2530" s="203" t="s">
        <v>535</v>
      </c>
      <c r="H2530" s="204">
        <v>81.27785969</v>
      </c>
      <c r="I2530" s="204">
        <v>92.333251419999996</v>
      </c>
      <c r="J2530" s="204">
        <v>84.375</v>
      </c>
      <c r="K2530" s="203" t="s">
        <v>485</v>
      </c>
    </row>
    <row r="2531" spans="1:11">
      <c r="A2531" s="203">
        <v>65</v>
      </c>
      <c r="B2531" s="203" t="s">
        <v>405</v>
      </c>
      <c r="C2531" s="203" t="s">
        <v>1680</v>
      </c>
      <c r="D2531" s="204">
        <v>88.529112819999995</v>
      </c>
      <c r="E2531" s="203" t="s">
        <v>472</v>
      </c>
      <c r="F2531" s="203" t="s">
        <v>1754</v>
      </c>
      <c r="G2531" s="203" t="s">
        <v>535</v>
      </c>
      <c r="H2531" s="204">
        <v>87.776480980000002</v>
      </c>
      <c r="I2531" s="204">
        <v>89.281744669999995</v>
      </c>
      <c r="J2531" s="204">
        <v>81.627128999999996</v>
      </c>
      <c r="K2531" s="203" t="s">
        <v>485</v>
      </c>
    </row>
    <row r="2532" spans="1:11">
      <c r="A2532" s="203">
        <v>66</v>
      </c>
      <c r="B2532" s="203" t="s">
        <v>384</v>
      </c>
      <c r="C2532" s="203" t="s">
        <v>1681</v>
      </c>
      <c r="D2532" s="204">
        <v>78.64</v>
      </c>
      <c r="E2532" s="203" t="s">
        <v>470</v>
      </c>
      <c r="F2532" s="203" t="s">
        <v>1754</v>
      </c>
      <c r="G2532" s="203" t="s">
        <v>531</v>
      </c>
      <c r="H2532" s="204">
        <v>76.41</v>
      </c>
      <c r="I2532" s="204">
        <v>80.86</v>
      </c>
      <c r="J2532" s="204">
        <v>77.099999999999994</v>
      </c>
      <c r="K2532" s="203" t="s">
        <v>522</v>
      </c>
    </row>
    <row r="2533" spans="1:11">
      <c r="A2533" s="203">
        <v>66</v>
      </c>
      <c r="B2533" s="203" t="s">
        <v>385</v>
      </c>
      <c r="C2533" s="203" t="s">
        <v>1681</v>
      </c>
      <c r="D2533" s="204">
        <v>78.849999999999994</v>
      </c>
      <c r="E2533" s="203" t="s">
        <v>470</v>
      </c>
      <c r="F2533" s="203" t="s">
        <v>1754</v>
      </c>
      <c r="G2533" s="203" t="s">
        <v>531</v>
      </c>
      <c r="H2533" s="204">
        <v>73.64</v>
      </c>
      <c r="I2533" s="204">
        <v>84.05</v>
      </c>
      <c r="J2533" s="204">
        <v>72.09</v>
      </c>
      <c r="K2533" s="203" t="s">
        <v>522</v>
      </c>
    </row>
    <row r="2534" spans="1:11">
      <c r="A2534" s="203">
        <v>66</v>
      </c>
      <c r="B2534" s="203" t="s">
        <v>386</v>
      </c>
      <c r="C2534" s="203" t="s">
        <v>1681</v>
      </c>
      <c r="D2534" s="204">
        <v>83.89</v>
      </c>
      <c r="E2534" s="203" t="s">
        <v>470</v>
      </c>
      <c r="F2534" s="203" t="s">
        <v>1754</v>
      </c>
      <c r="G2534" s="203" t="s">
        <v>531</v>
      </c>
      <c r="H2534" s="204">
        <v>79.349999999999994</v>
      </c>
      <c r="I2534" s="204">
        <v>88.43</v>
      </c>
      <c r="J2534" s="204">
        <v>79.75</v>
      </c>
      <c r="K2534" s="203" t="s">
        <v>522</v>
      </c>
    </row>
    <row r="2535" spans="1:11">
      <c r="A2535" s="203">
        <v>66</v>
      </c>
      <c r="B2535" s="203" t="s">
        <v>387</v>
      </c>
      <c r="C2535" s="203" t="s">
        <v>1681</v>
      </c>
      <c r="D2535" s="204">
        <v>86</v>
      </c>
      <c r="E2535" s="203" t="s">
        <v>470</v>
      </c>
      <c r="F2535" s="203" t="s">
        <v>1754</v>
      </c>
      <c r="G2535" s="203" t="s">
        <v>531</v>
      </c>
      <c r="H2535" s="204">
        <v>82.5</v>
      </c>
      <c r="I2535" s="204">
        <v>89.5</v>
      </c>
      <c r="J2535" s="204">
        <v>83.01</v>
      </c>
      <c r="K2535" s="203" t="s">
        <v>522</v>
      </c>
    </row>
    <row r="2536" spans="1:11">
      <c r="A2536" s="203">
        <v>66</v>
      </c>
      <c r="B2536" s="203" t="s">
        <v>388</v>
      </c>
      <c r="C2536" s="203" t="s">
        <v>1681</v>
      </c>
      <c r="D2536" s="204">
        <v>84.89</v>
      </c>
      <c r="E2536" s="203" t="s">
        <v>470</v>
      </c>
      <c r="F2536" s="203" t="s">
        <v>1754</v>
      </c>
      <c r="G2536" s="203" t="s">
        <v>531</v>
      </c>
      <c r="H2536" s="204">
        <v>80.02</v>
      </c>
      <c r="I2536" s="204">
        <v>89.75</v>
      </c>
      <c r="J2536" s="204">
        <v>82.9</v>
      </c>
      <c r="K2536" s="203" t="s">
        <v>522</v>
      </c>
    </row>
    <row r="2537" spans="1:11">
      <c r="A2537" s="203">
        <v>66</v>
      </c>
      <c r="B2537" s="203" t="s">
        <v>389</v>
      </c>
      <c r="C2537" s="203" t="s">
        <v>1681</v>
      </c>
      <c r="D2537" s="204">
        <v>90.07</v>
      </c>
      <c r="E2537" s="203" t="s">
        <v>470</v>
      </c>
      <c r="F2537" s="203" t="s">
        <v>1754</v>
      </c>
      <c r="G2537" s="203" t="s">
        <v>531</v>
      </c>
      <c r="H2537" s="204">
        <v>85.52</v>
      </c>
      <c r="I2537" s="204">
        <v>94.63</v>
      </c>
      <c r="J2537" s="204">
        <v>83.85</v>
      </c>
      <c r="K2537" s="203" t="s">
        <v>522</v>
      </c>
    </row>
    <row r="2538" spans="1:11">
      <c r="A2538" s="203">
        <v>66</v>
      </c>
      <c r="B2538" s="203" t="s">
        <v>390</v>
      </c>
      <c r="C2538" s="203" t="s">
        <v>1681</v>
      </c>
      <c r="D2538" s="204">
        <v>83.48</v>
      </c>
      <c r="E2538" s="203" t="s">
        <v>470</v>
      </c>
      <c r="F2538" s="203" t="s">
        <v>1754</v>
      </c>
      <c r="G2538" s="203" t="s">
        <v>531</v>
      </c>
      <c r="H2538" s="204">
        <v>78.900000000000006</v>
      </c>
      <c r="I2538" s="204">
        <v>88.06</v>
      </c>
      <c r="J2538" s="204">
        <v>84.62</v>
      </c>
      <c r="K2538" s="203" t="s">
        <v>522</v>
      </c>
    </row>
    <row r="2539" spans="1:11">
      <c r="A2539" s="203">
        <v>66</v>
      </c>
      <c r="B2539" s="203" t="s">
        <v>391</v>
      </c>
      <c r="C2539" s="203" t="s">
        <v>1681</v>
      </c>
      <c r="D2539" s="204">
        <v>69.290000000000006</v>
      </c>
      <c r="E2539" s="203" t="s">
        <v>470</v>
      </c>
      <c r="F2539" s="203" t="s">
        <v>1754</v>
      </c>
      <c r="G2539" s="203" t="s">
        <v>531</v>
      </c>
      <c r="H2539" s="204">
        <v>57.95</v>
      </c>
      <c r="I2539" s="204">
        <v>80.64</v>
      </c>
      <c r="J2539" s="204">
        <v>64.66</v>
      </c>
      <c r="K2539" s="203" t="s">
        <v>522</v>
      </c>
    </row>
    <row r="2540" spans="1:11">
      <c r="A2540" s="203">
        <v>66</v>
      </c>
      <c r="B2540" s="203" t="s">
        <v>392</v>
      </c>
      <c r="C2540" s="203" t="s">
        <v>1681</v>
      </c>
      <c r="D2540" s="204">
        <v>88.32</v>
      </c>
      <c r="E2540" s="203" t="s">
        <v>470</v>
      </c>
      <c r="F2540" s="203" t="s">
        <v>1754</v>
      </c>
      <c r="G2540" s="203" t="s">
        <v>531</v>
      </c>
      <c r="H2540" s="204">
        <v>83.04</v>
      </c>
      <c r="I2540" s="204">
        <v>93.61</v>
      </c>
      <c r="J2540" s="204">
        <v>82.02</v>
      </c>
      <c r="K2540" s="203" t="s">
        <v>522</v>
      </c>
    </row>
    <row r="2541" spans="1:11">
      <c r="A2541" s="203">
        <v>66</v>
      </c>
      <c r="B2541" s="203" t="s">
        <v>393</v>
      </c>
      <c r="C2541" s="203" t="s">
        <v>1681</v>
      </c>
      <c r="D2541" s="204">
        <v>86.53</v>
      </c>
      <c r="E2541" s="203" t="s">
        <v>470</v>
      </c>
      <c r="F2541" s="203" t="s">
        <v>1754</v>
      </c>
      <c r="G2541" s="203" t="s">
        <v>531</v>
      </c>
      <c r="H2541" s="204">
        <v>84.44</v>
      </c>
      <c r="I2541" s="204">
        <v>88.63</v>
      </c>
      <c r="J2541" s="204">
        <v>84</v>
      </c>
      <c r="K2541" s="203" t="s">
        <v>522</v>
      </c>
    </row>
    <row r="2542" spans="1:11">
      <c r="A2542" s="203">
        <v>66</v>
      </c>
      <c r="B2542" s="203" t="s">
        <v>394</v>
      </c>
      <c r="C2542" s="203" t="s">
        <v>1681</v>
      </c>
      <c r="D2542" s="204">
        <v>85.49</v>
      </c>
      <c r="E2542" s="203" t="s">
        <v>470</v>
      </c>
      <c r="F2542" s="203" t="s">
        <v>1754</v>
      </c>
      <c r="G2542" s="203" t="s">
        <v>531</v>
      </c>
      <c r="H2542" s="204">
        <v>80.569999999999993</v>
      </c>
      <c r="I2542" s="204">
        <v>90.41</v>
      </c>
      <c r="J2542" s="204">
        <v>87.31</v>
      </c>
      <c r="K2542" s="203" t="s">
        <v>522</v>
      </c>
    </row>
    <row r="2543" spans="1:11">
      <c r="A2543" s="203">
        <v>66</v>
      </c>
      <c r="B2543" s="203" t="s">
        <v>395</v>
      </c>
      <c r="C2543" s="203" t="s">
        <v>1681</v>
      </c>
      <c r="D2543" s="204">
        <v>79.180000000000007</v>
      </c>
      <c r="E2543" s="203" t="s">
        <v>470</v>
      </c>
      <c r="F2543" s="203" t="s">
        <v>1754</v>
      </c>
      <c r="G2543" s="203" t="s">
        <v>531</v>
      </c>
      <c r="H2543" s="204">
        <v>76.59</v>
      </c>
      <c r="I2543" s="204">
        <v>81.77</v>
      </c>
      <c r="J2543" s="204">
        <v>76.73</v>
      </c>
      <c r="K2543" s="203" t="s">
        <v>522</v>
      </c>
    </row>
    <row r="2544" spans="1:11">
      <c r="A2544" s="203">
        <v>66</v>
      </c>
      <c r="B2544" s="203" t="s">
        <v>396</v>
      </c>
      <c r="C2544" s="203" t="s">
        <v>1681</v>
      </c>
      <c r="D2544" s="204">
        <v>83.68</v>
      </c>
      <c r="E2544" s="203" t="s">
        <v>470</v>
      </c>
      <c r="F2544" s="203" t="s">
        <v>1754</v>
      </c>
      <c r="G2544" s="203" t="s">
        <v>531</v>
      </c>
      <c r="H2544" s="204">
        <v>79.38</v>
      </c>
      <c r="I2544" s="204">
        <v>87.97</v>
      </c>
      <c r="J2544" s="204">
        <v>80.12</v>
      </c>
      <c r="K2544" s="203" t="s">
        <v>522</v>
      </c>
    </row>
    <row r="2545" spans="1:11">
      <c r="A2545" s="203">
        <v>66</v>
      </c>
      <c r="B2545" s="203" t="s">
        <v>397</v>
      </c>
      <c r="C2545" s="203" t="s">
        <v>1681</v>
      </c>
      <c r="D2545" s="204">
        <v>79.209999999999994</v>
      </c>
      <c r="E2545" s="203" t="s">
        <v>470</v>
      </c>
      <c r="F2545" s="203" t="s">
        <v>1754</v>
      </c>
      <c r="G2545" s="203" t="s">
        <v>531</v>
      </c>
      <c r="H2545" s="204">
        <v>73.66</v>
      </c>
      <c r="I2545" s="204">
        <v>84.75</v>
      </c>
      <c r="J2545" s="204">
        <v>82.75</v>
      </c>
      <c r="K2545" s="203" t="s">
        <v>522</v>
      </c>
    </row>
    <row r="2546" spans="1:11">
      <c r="A2546" s="203">
        <v>66</v>
      </c>
      <c r="B2546" s="203" t="s">
        <v>398</v>
      </c>
      <c r="C2546" s="203" t="s">
        <v>1681</v>
      </c>
      <c r="D2546" s="204">
        <v>87.83</v>
      </c>
      <c r="E2546" s="203" t="s">
        <v>470</v>
      </c>
      <c r="F2546" s="203" t="s">
        <v>1754</v>
      </c>
      <c r="G2546" s="203" t="s">
        <v>531</v>
      </c>
      <c r="H2546" s="204">
        <v>83.66</v>
      </c>
      <c r="I2546" s="204">
        <v>92.01</v>
      </c>
      <c r="J2546" s="204">
        <v>87.66</v>
      </c>
      <c r="K2546" s="203" t="s">
        <v>522</v>
      </c>
    </row>
    <row r="2547" spans="1:11">
      <c r="A2547" s="203">
        <v>66</v>
      </c>
      <c r="B2547" s="203" t="s">
        <v>399</v>
      </c>
      <c r="C2547" s="203" t="s">
        <v>1681</v>
      </c>
      <c r="D2547" s="204">
        <v>82.93</v>
      </c>
      <c r="E2547" s="203" t="s">
        <v>470</v>
      </c>
      <c r="F2547" s="203" t="s">
        <v>1754</v>
      </c>
      <c r="G2547" s="203" t="s">
        <v>531</v>
      </c>
      <c r="H2547" s="204">
        <v>78.599999999999994</v>
      </c>
      <c r="I2547" s="204">
        <v>87.26</v>
      </c>
      <c r="J2547" s="204">
        <v>77.2</v>
      </c>
      <c r="K2547" s="203" t="s">
        <v>522</v>
      </c>
    </row>
    <row r="2548" spans="1:11">
      <c r="A2548" s="203">
        <v>66</v>
      </c>
      <c r="B2548" s="203" t="s">
        <v>400</v>
      </c>
      <c r="C2548" s="203" t="s">
        <v>1681</v>
      </c>
      <c r="D2548" s="204">
        <v>84.86</v>
      </c>
      <c r="E2548" s="203" t="s">
        <v>470</v>
      </c>
      <c r="F2548" s="203" t="s">
        <v>1754</v>
      </c>
      <c r="G2548" s="203" t="s">
        <v>531</v>
      </c>
      <c r="H2548" s="204">
        <v>80.66</v>
      </c>
      <c r="I2548" s="204">
        <v>89.06</v>
      </c>
      <c r="J2548" s="204">
        <v>85.69</v>
      </c>
      <c r="K2548" s="203" t="s">
        <v>522</v>
      </c>
    </row>
    <row r="2549" spans="1:11">
      <c r="A2549" s="203">
        <v>66</v>
      </c>
      <c r="B2549" s="203" t="s">
        <v>401</v>
      </c>
      <c r="C2549" s="203" t="s">
        <v>1681</v>
      </c>
      <c r="D2549" s="204">
        <v>74.63</v>
      </c>
      <c r="E2549" s="203" t="s">
        <v>470</v>
      </c>
      <c r="F2549" s="203" t="s">
        <v>1754</v>
      </c>
      <c r="G2549" s="203" t="s">
        <v>531</v>
      </c>
      <c r="H2549" s="204">
        <v>69.16</v>
      </c>
      <c r="I2549" s="204">
        <v>80.099999999999994</v>
      </c>
      <c r="J2549" s="204">
        <v>77.11</v>
      </c>
      <c r="K2549" s="203" t="s">
        <v>522</v>
      </c>
    </row>
    <row r="2550" spans="1:11">
      <c r="A2550" s="203">
        <v>66</v>
      </c>
      <c r="B2550" s="203" t="s">
        <v>402</v>
      </c>
      <c r="C2550" s="203" t="s">
        <v>1681</v>
      </c>
      <c r="D2550" s="204">
        <v>83.73</v>
      </c>
      <c r="E2550" s="203" t="s">
        <v>470</v>
      </c>
      <c r="F2550" s="203" t="s">
        <v>1754</v>
      </c>
      <c r="G2550" s="203" t="s">
        <v>531</v>
      </c>
      <c r="H2550" s="204">
        <v>77.17</v>
      </c>
      <c r="I2550" s="204">
        <v>90.3</v>
      </c>
      <c r="J2550" s="204">
        <v>73.989999999999995</v>
      </c>
      <c r="K2550" s="203" t="s">
        <v>522</v>
      </c>
    </row>
    <row r="2551" spans="1:11">
      <c r="A2551" s="203">
        <v>66</v>
      </c>
      <c r="B2551" s="203" t="s">
        <v>403</v>
      </c>
      <c r="C2551" s="203" t="s">
        <v>1681</v>
      </c>
      <c r="D2551" s="204">
        <v>79.8</v>
      </c>
      <c r="E2551" s="203" t="s">
        <v>470</v>
      </c>
      <c r="F2551" s="203" t="s">
        <v>1754</v>
      </c>
      <c r="G2551" s="203" t="s">
        <v>531</v>
      </c>
      <c r="H2551" s="204">
        <v>74.31</v>
      </c>
      <c r="I2551" s="204">
        <v>85.3</v>
      </c>
      <c r="J2551" s="204">
        <v>77.099999999999994</v>
      </c>
      <c r="K2551" s="203" t="s">
        <v>522</v>
      </c>
    </row>
    <row r="2552" spans="1:11">
      <c r="A2552" s="203">
        <v>66</v>
      </c>
      <c r="B2552" s="203" t="s">
        <v>404</v>
      </c>
      <c r="C2552" s="203" t="s">
        <v>1681</v>
      </c>
      <c r="D2552" s="204">
        <v>81.150000000000006</v>
      </c>
      <c r="E2552" s="203" t="s">
        <v>470</v>
      </c>
      <c r="F2552" s="203" t="s">
        <v>1754</v>
      </c>
      <c r="G2552" s="203" t="s">
        <v>531</v>
      </c>
      <c r="H2552" s="204">
        <v>76.8</v>
      </c>
      <c r="I2552" s="204">
        <v>85.51</v>
      </c>
      <c r="J2552" s="204">
        <v>83.93</v>
      </c>
      <c r="K2552" s="203" t="s">
        <v>522</v>
      </c>
    </row>
    <row r="2553" spans="1:11">
      <c r="A2553" s="203">
        <v>66</v>
      </c>
      <c r="B2553" s="203" t="s">
        <v>405</v>
      </c>
      <c r="C2553" s="203" t="s">
        <v>1681</v>
      </c>
      <c r="D2553" s="204">
        <v>81.760000000000005</v>
      </c>
      <c r="E2553" s="203" t="s">
        <v>470</v>
      </c>
      <c r="F2553" s="203" t="s">
        <v>1754</v>
      </c>
      <c r="G2553" s="203" t="s">
        <v>531</v>
      </c>
      <c r="H2553" s="204">
        <v>80.88</v>
      </c>
      <c r="I2553" s="204">
        <v>82.65</v>
      </c>
      <c r="J2553" s="204">
        <v>79.72</v>
      </c>
      <c r="K2553" s="203" t="s">
        <v>522</v>
      </c>
    </row>
    <row r="2554" spans="1:11">
      <c r="A2554" s="203">
        <v>66</v>
      </c>
      <c r="B2554" s="203" t="s">
        <v>384</v>
      </c>
      <c r="C2554" s="203" t="s">
        <v>1682</v>
      </c>
      <c r="D2554" s="204">
        <v>82</v>
      </c>
      <c r="E2554" s="203" t="s">
        <v>470</v>
      </c>
      <c r="F2554" s="203" t="s">
        <v>1754</v>
      </c>
      <c r="G2554" s="203" t="s">
        <v>531</v>
      </c>
      <c r="H2554" s="204">
        <v>80.52</v>
      </c>
      <c r="I2554" s="204">
        <v>83.49</v>
      </c>
      <c r="J2554" s="204">
        <v>79.540000000000006</v>
      </c>
      <c r="K2554" s="203" t="s">
        <v>522</v>
      </c>
    </row>
    <row r="2555" spans="1:11">
      <c r="A2555" s="203">
        <v>66</v>
      </c>
      <c r="B2555" s="203" t="s">
        <v>385</v>
      </c>
      <c r="C2555" s="203" t="s">
        <v>1682</v>
      </c>
      <c r="D2555" s="204">
        <v>83.13</v>
      </c>
      <c r="E2555" s="203" t="s">
        <v>470</v>
      </c>
      <c r="F2555" s="203" t="s">
        <v>1754</v>
      </c>
      <c r="G2555" s="203" t="s">
        <v>531</v>
      </c>
      <c r="H2555" s="204">
        <v>79.95</v>
      </c>
      <c r="I2555" s="204">
        <v>86.32</v>
      </c>
      <c r="J2555" s="204">
        <v>80.67</v>
      </c>
      <c r="K2555" s="203" t="s">
        <v>522</v>
      </c>
    </row>
    <row r="2556" spans="1:11">
      <c r="A2556" s="203">
        <v>66</v>
      </c>
      <c r="B2556" s="203" t="s">
        <v>386</v>
      </c>
      <c r="C2556" s="203" t="s">
        <v>1682</v>
      </c>
      <c r="D2556" s="204">
        <v>87.88</v>
      </c>
      <c r="E2556" s="203" t="s">
        <v>470</v>
      </c>
      <c r="F2556" s="203" t="s">
        <v>1754</v>
      </c>
      <c r="G2556" s="203" t="s">
        <v>531</v>
      </c>
      <c r="H2556" s="204">
        <v>85.18</v>
      </c>
      <c r="I2556" s="204">
        <v>90.58</v>
      </c>
      <c r="J2556" s="204">
        <v>83.48</v>
      </c>
      <c r="K2556" s="203" t="s">
        <v>522</v>
      </c>
    </row>
    <row r="2557" spans="1:11">
      <c r="A2557" s="203">
        <v>66</v>
      </c>
      <c r="B2557" s="203" t="s">
        <v>387</v>
      </c>
      <c r="C2557" s="203" t="s">
        <v>1682</v>
      </c>
      <c r="D2557" s="204">
        <v>85.3</v>
      </c>
      <c r="E2557" s="203" t="s">
        <v>470</v>
      </c>
      <c r="F2557" s="203" t="s">
        <v>1754</v>
      </c>
      <c r="G2557" s="203" t="s">
        <v>531</v>
      </c>
      <c r="H2557" s="204">
        <v>83.01</v>
      </c>
      <c r="I2557" s="204">
        <v>87.6</v>
      </c>
      <c r="J2557" s="204">
        <v>85.67</v>
      </c>
      <c r="K2557" s="203" t="s">
        <v>522</v>
      </c>
    </row>
    <row r="2558" spans="1:11">
      <c r="A2558" s="203">
        <v>66</v>
      </c>
      <c r="B2558" s="203" t="s">
        <v>388</v>
      </c>
      <c r="C2558" s="203" t="s">
        <v>1682</v>
      </c>
      <c r="D2558" s="204">
        <v>85.12</v>
      </c>
      <c r="E2558" s="203" t="s">
        <v>470</v>
      </c>
      <c r="F2558" s="203" t="s">
        <v>1754</v>
      </c>
      <c r="G2558" s="203" t="s">
        <v>531</v>
      </c>
      <c r="H2558" s="204">
        <v>82.36</v>
      </c>
      <c r="I2558" s="204">
        <v>87.87</v>
      </c>
      <c r="J2558" s="204">
        <v>84.13</v>
      </c>
      <c r="K2558" s="203" t="s">
        <v>522</v>
      </c>
    </row>
    <row r="2559" spans="1:11">
      <c r="A2559" s="203">
        <v>66</v>
      </c>
      <c r="B2559" s="203" t="s">
        <v>389</v>
      </c>
      <c r="C2559" s="203" t="s">
        <v>1682</v>
      </c>
      <c r="D2559" s="204">
        <v>85.87</v>
      </c>
      <c r="E2559" s="203" t="s">
        <v>470</v>
      </c>
      <c r="F2559" s="203" t="s">
        <v>1754</v>
      </c>
      <c r="G2559" s="203" t="s">
        <v>531</v>
      </c>
      <c r="H2559" s="204">
        <v>81.98</v>
      </c>
      <c r="I2559" s="204">
        <v>89.77</v>
      </c>
      <c r="J2559" s="204">
        <v>89.55</v>
      </c>
      <c r="K2559" s="203" t="s">
        <v>522</v>
      </c>
    </row>
    <row r="2560" spans="1:11">
      <c r="A2560" s="203">
        <v>66</v>
      </c>
      <c r="B2560" s="203" t="s">
        <v>390</v>
      </c>
      <c r="C2560" s="203" t="s">
        <v>1682</v>
      </c>
      <c r="D2560" s="204">
        <v>88.47</v>
      </c>
      <c r="E2560" s="203" t="s">
        <v>470</v>
      </c>
      <c r="F2560" s="203" t="s">
        <v>1754</v>
      </c>
      <c r="G2560" s="203" t="s">
        <v>531</v>
      </c>
      <c r="H2560" s="204">
        <v>86</v>
      </c>
      <c r="I2560" s="204">
        <v>90.95</v>
      </c>
      <c r="J2560" s="204">
        <v>89.05</v>
      </c>
      <c r="K2560" s="203" t="s">
        <v>522</v>
      </c>
    </row>
    <row r="2561" spans="1:11">
      <c r="A2561" s="203">
        <v>66</v>
      </c>
      <c r="B2561" s="203" t="s">
        <v>391</v>
      </c>
      <c r="C2561" s="203" t="s">
        <v>1682</v>
      </c>
      <c r="D2561" s="204">
        <v>78.55</v>
      </c>
      <c r="E2561" s="203" t="s">
        <v>470</v>
      </c>
      <c r="F2561" s="203" t="s">
        <v>1754</v>
      </c>
      <c r="G2561" s="203" t="s">
        <v>531</v>
      </c>
      <c r="H2561" s="204">
        <v>71.27</v>
      </c>
      <c r="I2561" s="204">
        <v>85.82</v>
      </c>
      <c r="J2561" s="204">
        <v>77.2</v>
      </c>
      <c r="K2561" s="203" t="s">
        <v>522</v>
      </c>
    </row>
    <row r="2562" spans="1:11">
      <c r="A2562" s="203">
        <v>66</v>
      </c>
      <c r="B2562" s="203" t="s">
        <v>392</v>
      </c>
      <c r="C2562" s="203" t="s">
        <v>1682</v>
      </c>
      <c r="D2562" s="204">
        <v>87.75</v>
      </c>
      <c r="E2562" s="203" t="s">
        <v>470</v>
      </c>
      <c r="F2562" s="203" t="s">
        <v>1754</v>
      </c>
      <c r="G2562" s="203" t="s">
        <v>531</v>
      </c>
      <c r="H2562" s="204">
        <v>83.93</v>
      </c>
      <c r="I2562" s="204">
        <v>91.57</v>
      </c>
      <c r="J2562" s="204">
        <v>84.21</v>
      </c>
      <c r="K2562" s="203" t="s">
        <v>522</v>
      </c>
    </row>
    <row r="2563" spans="1:11">
      <c r="A2563" s="203">
        <v>66</v>
      </c>
      <c r="B2563" s="203" t="s">
        <v>393</v>
      </c>
      <c r="C2563" s="203" t="s">
        <v>1682</v>
      </c>
      <c r="D2563" s="204">
        <v>87.53</v>
      </c>
      <c r="E2563" s="203" t="s">
        <v>470</v>
      </c>
      <c r="F2563" s="203" t="s">
        <v>1754</v>
      </c>
      <c r="G2563" s="203" t="s">
        <v>531</v>
      </c>
      <c r="H2563" s="204">
        <v>86.12</v>
      </c>
      <c r="I2563" s="204">
        <v>88.93</v>
      </c>
      <c r="J2563" s="204">
        <v>87.06</v>
      </c>
      <c r="K2563" s="203" t="s">
        <v>522</v>
      </c>
    </row>
    <row r="2564" spans="1:11">
      <c r="A2564" s="203">
        <v>66</v>
      </c>
      <c r="B2564" s="203" t="s">
        <v>394</v>
      </c>
      <c r="C2564" s="203" t="s">
        <v>1682</v>
      </c>
      <c r="D2564" s="204">
        <v>85.35</v>
      </c>
      <c r="E2564" s="203" t="s">
        <v>470</v>
      </c>
      <c r="F2564" s="203" t="s">
        <v>1754</v>
      </c>
      <c r="G2564" s="203" t="s">
        <v>531</v>
      </c>
      <c r="H2564" s="204">
        <v>82.19</v>
      </c>
      <c r="I2564" s="204">
        <v>88.5</v>
      </c>
      <c r="J2564" s="204">
        <v>84.86</v>
      </c>
      <c r="K2564" s="203" t="s">
        <v>522</v>
      </c>
    </row>
    <row r="2565" spans="1:11">
      <c r="A2565" s="203">
        <v>66</v>
      </c>
      <c r="B2565" s="203" t="s">
        <v>395</v>
      </c>
      <c r="C2565" s="203" t="s">
        <v>1682</v>
      </c>
      <c r="D2565" s="204">
        <v>81.99</v>
      </c>
      <c r="E2565" s="203" t="s">
        <v>470</v>
      </c>
      <c r="F2565" s="203" t="s">
        <v>1754</v>
      </c>
      <c r="G2565" s="203" t="s">
        <v>531</v>
      </c>
      <c r="H2565" s="204">
        <v>80.47</v>
      </c>
      <c r="I2565" s="204">
        <v>83.5</v>
      </c>
      <c r="J2565" s="204">
        <v>80.2</v>
      </c>
      <c r="K2565" s="203" t="s">
        <v>522</v>
      </c>
    </row>
    <row r="2566" spans="1:11">
      <c r="A2566" s="203">
        <v>66</v>
      </c>
      <c r="B2566" s="203" t="s">
        <v>396</v>
      </c>
      <c r="C2566" s="203" t="s">
        <v>1682</v>
      </c>
      <c r="D2566" s="204">
        <v>84.97</v>
      </c>
      <c r="E2566" s="203" t="s">
        <v>470</v>
      </c>
      <c r="F2566" s="203" t="s">
        <v>1754</v>
      </c>
      <c r="G2566" s="203" t="s">
        <v>531</v>
      </c>
      <c r="H2566" s="204">
        <v>82.14</v>
      </c>
      <c r="I2566" s="204">
        <v>87.8</v>
      </c>
      <c r="J2566" s="204">
        <v>80.739999999999995</v>
      </c>
      <c r="K2566" s="203" t="s">
        <v>522</v>
      </c>
    </row>
    <row r="2567" spans="1:11">
      <c r="A2567" s="203">
        <v>66</v>
      </c>
      <c r="B2567" s="203" t="s">
        <v>397</v>
      </c>
      <c r="C2567" s="203" t="s">
        <v>1682</v>
      </c>
      <c r="D2567" s="204">
        <v>86.61</v>
      </c>
      <c r="E2567" s="203" t="s">
        <v>470</v>
      </c>
      <c r="F2567" s="203" t="s">
        <v>1754</v>
      </c>
      <c r="G2567" s="203" t="s">
        <v>531</v>
      </c>
      <c r="H2567" s="204">
        <v>83.66</v>
      </c>
      <c r="I2567" s="204">
        <v>89.57</v>
      </c>
      <c r="J2567" s="204">
        <v>84.46</v>
      </c>
      <c r="K2567" s="203" t="s">
        <v>522</v>
      </c>
    </row>
    <row r="2568" spans="1:11">
      <c r="A2568" s="203">
        <v>66</v>
      </c>
      <c r="B2568" s="203" t="s">
        <v>398</v>
      </c>
      <c r="C2568" s="203" t="s">
        <v>1682</v>
      </c>
      <c r="D2568" s="204">
        <v>91.57</v>
      </c>
      <c r="E2568" s="203" t="s">
        <v>470</v>
      </c>
      <c r="F2568" s="203" t="s">
        <v>1754</v>
      </c>
      <c r="G2568" s="203" t="s">
        <v>531</v>
      </c>
      <c r="H2568" s="204">
        <v>89.23</v>
      </c>
      <c r="I2568" s="204">
        <v>93.91</v>
      </c>
      <c r="J2568" s="204">
        <v>89.01</v>
      </c>
      <c r="K2568" s="203" t="s">
        <v>522</v>
      </c>
    </row>
    <row r="2569" spans="1:11">
      <c r="A2569" s="203">
        <v>66</v>
      </c>
      <c r="B2569" s="203" t="s">
        <v>399</v>
      </c>
      <c r="C2569" s="203" t="s">
        <v>1682</v>
      </c>
      <c r="D2569" s="204">
        <v>87.49</v>
      </c>
      <c r="E2569" s="203" t="s">
        <v>470</v>
      </c>
      <c r="F2569" s="203" t="s">
        <v>1754</v>
      </c>
      <c r="G2569" s="203" t="s">
        <v>531</v>
      </c>
      <c r="H2569" s="204">
        <v>85.05</v>
      </c>
      <c r="I2569" s="204">
        <v>89.92</v>
      </c>
      <c r="J2569" s="204">
        <v>87.06</v>
      </c>
      <c r="K2569" s="203" t="s">
        <v>522</v>
      </c>
    </row>
    <row r="2570" spans="1:11">
      <c r="A2570" s="203">
        <v>66</v>
      </c>
      <c r="B2570" s="203" t="s">
        <v>400</v>
      </c>
      <c r="C2570" s="203" t="s">
        <v>1682</v>
      </c>
      <c r="D2570" s="204">
        <v>88.29</v>
      </c>
      <c r="E2570" s="203" t="s">
        <v>470</v>
      </c>
      <c r="F2570" s="203" t="s">
        <v>1754</v>
      </c>
      <c r="G2570" s="203" t="s">
        <v>531</v>
      </c>
      <c r="H2570" s="204">
        <v>85.91</v>
      </c>
      <c r="I2570" s="204">
        <v>90.68</v>
      </c>
      <c r="J2570" s="204">
        <v>87.73</v>
      </c>
      <c r="K2570" s="203" t="s">
        <v>522</v>
      </c>
    </row>
    <row r="2571" spans="1:11">
      <c r="A2571" s="203">
        <v>66</v>
      </c>
      <c r="B2571" s="203" t="s">
        <v>401</v>
      </c>
      <c r="C2571" s="203" t="s">
        <v>1682</v>
      </c>
      <c r="D2571" s="204">
        <v>84.79</v>
      </c>
      <c r="E2571" s="203" t="s">
        <v>470</v>
      </c>
      <c r="F2571" s="203" t="s">
        <v>1754</v>
      </c>
      <c r="G2571" s="203" t="s">
        <v>531</v>
      </c>
      <c r="H2571" s="204">
        <v>81.91</v>
      </c>
      <c r="I2571" s="204">
        <v>87.68</v>
      </c>
      <c r="J2571" s="204">
        <v>84.46</v>
      </c>
      <c r="K2571" s="203" t="s">
        <v>522</v>
      </c>
    </row>
    <row r="2572" spans="1:11">
      <c r="A2572" s="203">
        <v>66</v>
      </c>
      <c r="B2572" s="203" t="s">
        <v>402</v>
      </c>
      <c r="C2572" s="203" t="s">
        <v>1682</v>
      </c>
      <c r="D2572" s="204">
        <v>86.69</v>
      </c>
      <c r="E2572" s="203" t="s">
        <v>470</v>
      </c>
      <c r="F2572" s="203" t="s">
        <v>1754</v>
      </c>
      <c r="G2572" s="203" t="s">
        <v>531</v>
      </c>
      <c r="H2572" s="204">
        <v>82.54</v>
      </c>
      <c r="I2572" s="204">
        <v>90.84</v>
      </c>
      <c r="J2572" s="204">
        <v>78.55</v>
      </c>
      <c r="K2572" s="203" t="s">
        <v>522</v>
      </c>
    </row>
    <row r="2573" spans="1:11">
      <c r="A2573" s="203">
        <v>66</v>
      </c>
      <c r="B2573" s="203" t="s">
        <v>403</v>
      </c>
      <c r="C2573" s="203" t="s">
        <v>1682</v>
      </c>
      <c r="D2573" s="204">
        <v>81.52</v>
      </c>
      <c r="E2573" s="203" t="s">
        <v>470</v>
      </c>
      <c r="F2573" s="203" t="s">
        <v>1754</v>
      </c>
      <c r="G2573" s="203" t="s">
        <v>531</v>
      </c>
      <c r="H2573" s="204">
        <v>78.25</v>
      </c>
      <c r="I2573" s="204">
        <v>84.8</v>
      </c>
      <c r="J2573" s="204">
        <v>82.28</v>
      </c>
      <c r="K2573" s="203" t="s">
        <v>522</v>
      </c>
    </row>
    <row r="2574" spans="1:11">
      <c r="A2574" s="203">
        <v>66</v>
      </c>
      <c r="B2574" s="203" t="s">
        <v>404</v>
      </c>
      <c r="C2574" s="203" t="s">
        <v>1682</v>
      </c>
      <c r="D2574" s="204">
        <v>86.48</v>
      </c>
      <c r="E2574" s="203" t="s">
        <v>470</v>
      </c>
      <c r="F2574" s="203" t="s">
        <v>1754</v>
      </c>
      <c r="G2574" s="203" t="s">
        <v>531</v>
      </c>
      <c r="H2574" s="204">
        <v>83.82</v>
      </c>
      <c r="I2574" s="204">
        <v>89.15</v>
      </c>
      <c r="J2574" s="204">
        <v>81.98</v>
      </c>
      <c r="K2574" s="203" t="s">
        <v>522</v>
      </c>
    </row>
    <row r="2575" spans="1:11">
      <c r="A2575" s="203">
        <v>66</v>
      </c>
      <c r="B2575" s="203" t="s">
        <v>405</v>
      </c>
      <c r="C2575" s="203" t="s">
        <v>1682</v>
      </c>
      <c r="D2575" s="204">
        <v>84.22</v>
      </c>
      <c r="E2575" s="203" t="s">
        <v>470</v>
      </c>
      <c r="F2575" s="203" t="s">
        <v>1754</v>
      </c>
      <c r="G2575" s="203" t="s">
        <v>531</v>
      </c>
      <c r="H2575" s="204">
        <v>83.67</v>
      </c>
      <c r="I2575" s="204">
        <v>84.76</v>
      </c>
      <c r="J2575" s="204">
        <v>82.38</v>
      </c>
      <c r="K2575" s="203" t="s">
        <v>522</v>
      </c>
    </row>
    <row r="2576" spans="1:11">
      <c r="A2576" s="203">
        <v>66</v>
      </c>
      <c r="B2576" s="203" t="s">
        <v>384</v>
      </c>
      <c r="C2576" s="203" t="s">
        <v>1779</v>
      </c>
      <c r="D2576" s="204">
        <v>80.790000000000006</v>
      </c>
      <c r="E2576" s="203" t="s">
        <v>470</v>
      </c>
      <c r="F2576" s="203" t="s">
        <v>1754</v>
      </c>
      <c r="G2576" s="203" t="s">
        <v>531</v>
      </c>
      <c r="H2576" s="204">
        <v>79.569999999999993</v>
      </c>
      <c r="I2576" s="204">
        <v>82</v>
      </c>
      <c r="J2576" s="204">
        <v>78.7</v>
      </c>
      <c r="K2576" s="203" t="s">
        <v>522</v>
      </c>
    </row>
    <row r="2577" spans="1:11">
      <c r="A2577" s="203">
        <v>66</v>
      </c>
      <c r="B2577" s="203" t="s">
        <v>385</v>
      </c>
      <c r="C2577" s="203" t="s">
        <v>1779</v>
      </c>
      <c r="D2577" s="204">
        <v>81.92</v>
      </c>
      <c r="E2577" s="203" t="s">
        <v>470</v>
      </c>
      <c r="F2577" s="203" t="s">
        <v>1754</v>
      </c>
      <c r="G2577" s="203" t="s">
        <v>531</v>
      </c>
      <c r="H2577" s="204">
        <v>79.260000000000005</v>
      </c>
      <c r="I2577" s="204">
        <v>84.59</v>
      </c>
      <c r="J2577" s="204">
        <v>78.53</v>
      </c>
      <c r="K2577" s="203" t="s">
        <v>522</v>
      </c>
    </row>
    <row r="2578" spans="1:11">
      <c r="A2578" s="203">
        <v>66</v>
      </c>
      <c r="B2578" s="203" t="s">
        <v>386</v>
      </c>
      <c r="C2578" s="203" t="s">
        <v>1779</v>
      </c>
      <c r="D2578" s="204">
        <v>86.77</v>
      </c>
      <c r="E2578" s="203" t="s">
        <v>470</v>
      </c>
      <c r="F2578" s="203" t="s">
        <v>1754</v>
      </c>
      <c r="G2578" s="203" t="s">
        <v>531</v>
      </c>
      <c r="H2578" s="204">
        <v>84.47</v>
      </c>
      <c r="I2578" s="204">
        <v>89.07</v>
      </c>
      <c r="J2578" s="204">
        <v>82.06</v>
      </c>
      <c r="K2578" s="203" t="s">
        <v>522</v>
      </c>
    </row>
    <row r="2579" spans="1:11">
      <c r="A2579" s="203">
        <v>66</v>
      </c>
      <c r="B2579" s="203" t="s">
        <v>387</v>
      </c>
      <c r="C2579" s="203" t="s">
        <v>1779</v>
      </c>
      <c r="D2579" s="204">
        <v>85.55</v>
      </c>
      <c r="E2579" s="203" t="s">
        <v>470</v>
      </c>
      <c r="F2579" s="203" t="s">
        <v>1754</v>
      </c>
      <c r="G2579" s="203" t="s">
        <v>531</v>
      </c>
      <c r="H2579" s="204">
        <v>83.66</v>
      </c>
      <c r="I2579" s="204">
        <v>87.45</v>
      </c>
      <c r="J2579" s="204">
        <v>84.76</v>
      </c>
      <c r="K2579" s="203" t="s">
        <v>522</v>
      </c>
    </row>
    <row r="2580" spans="1:11">
      <c r="A2580" s="203">
        <v>66</v>
      </c>
      <c r="B2580" s="203" t="s">
        <v>388</v>
      </c>
      <c r="C2580" s="203" t="s">
        <v>1779</v>
      </c>
      <c r="D2580" s="204">
        <v>84.97</v>
      </c>
      <c r="E2580" s="203" t="s">
        <v>470</v>
      </c>
      <c r="F2580" s="203" t="s">
        <v>1754</v>
      </c>
      <c r="G2580" s="203" t="s">
        <v>531</v>
      </c>
      <c r="H2580" s="204">
        <v>82.63</v>
      </c>
      <c r="I2580" s="204">
        <v>87.31</v>
      </c>
      <c r="J2580" s="204">
        <v>83.54</v>
      </c>
      <c r="K2580" s="203" t="s">
        <v>522</v>
      </c>
    </row>
    <row r="2581" spans="1:11">
      <c r="A2581" s="203">
        <v>66</v>
      </c>
      <c r="B2581" s="203" t="s">
        <v>389</v>
      </c>
      <c r="C2581" s="203" t="s">
        <v>1779</v>
      </c>
      <c r="D2581" s="204">
        <v>87.35</v>
      </c>
      <c r="E2581" s="203" t="s">
        <v>470</v>
      </c>
      <c r="F2581" s="203" t="s">
        <v>1754</v>
      </c>
      <c r="G2581" s="203" t="s">
        <v>531</v>
      </c>
      <c r="H2581" s="204">
        <v>84.35</v>
      </c>
      <c r="I2581" s="204">
        <v>90.34</v>
      </c>
      <c r="J2581" s="204">
        <v>87.79</v>
      </c>
      <c r="K2581" s="203" t="s">
        <v>522</v>
      </c>
    </row>
    <row r="2582" spans="1:11">
      <c r="A2582" s="203">
        <v>66</v>
      </c>
      <c r="B2582" s="203" t="s">
        <v>390</v>
      </c>
      <c r="C2582" s="203" t="s">
        <v>1779</v>
      </c>
      <c r="D2582" s="204">
        <v>86.94</v>
      </c>
      <c r="E2582" s="203" t="s">
        <v>470</v>
      </c>
      <c r="F2582" s="203" t="s">
        <v>1754</v>
      </c>
      <c r="G2582" s="203" t="s">
        <v>531</v>
      </c>
      <c r="H2582" s="204">
        <v>84.76</v>
      </c>
      <c r="I2582" s="204">
        <v>89.13</v>
      </c>
      <c r="J2582" s="204">
        <v>87.41</v>
      </c>
      <c r="K2582" s="203" t="s">
        <v>522</v>
      </c>
    </row>
    <row r="2583" spans="1:11">
      <c r="A2583" s="203">
        <v>66</v>
      </c>
      <c r="B2583" s="203" t="s">
        <v>391</v>
      </c>
      <c r="C2583" s="203" t="s">
        <v>1779</v>
      </c>
      <c r="D2583" s="204">
        <v>74.66</v>
      </c>
      <c r="E2583" s="203" t="s">
        <v>470</v>
      </c>
      <c r="F2583" s="203" t="s">
        <v>1754</v>
      </c>
      <c r="G2583" s="203" t="s">
        <v>531</v>
      </c>
      <c r="H2583" s="204">
        <v>68.37</v>
      </c>
      <c r="I2583" s="204">
        <v>80.959999999999994</v>
      </c>
      <c r="J2583" s="204">
        <v>72.790000000000006</v>
      </c>
      <c r="K2583" s="203" t="s">
        <v>522</v>
      </c>
    </row>
    <row r="2584" spans="1:11">
      <c r="A2584" s="203">
        <v>66</v>
      </c>
      <c r="B2584" s="203" t="s">
        <v>392</v>
      </c>
      <c r="C2584" s="203" t="s">
        <v>1779</v>
      </c>
      <c r="D2584" s="204">
        <v>87.99</v>
      </c>
      <c r="E2584" s="203" t="s">
        <v>470</v>
      </c>
      <c r="F2584" s="203" t="s">
        <v>1754</v>
      </c>
      <c r="G2584" s="203" t="s">
        <v>531</v>
      </c>
      <c r="H2584" s="204">
        <v>84.89</v>
      </c>
      <c r="I2584" s="204">
        <v>91.09</v>
      </c>
      <c r="J2584" s="204">
        <v>83.45</v>
      </c>
      <c r="K2584" s="203" t="s">
        <v>522</v>
      </c>
    </row>
    <row r="2585" spans="1:11">
      <c r="A2585" s="203">
        <v>66</v>
      </c>
      <c r="B2585" s="203" t="s">
        <v>393</v>
      </c>
      <c r="C2585" s="203" t="s">
        <v>1779</v>
      </c>
      <c r="D2585" s="204">
        <v>87.13</v>
      </c>
      <c r="E2585" s="203" t="s">
        <v>470</v>
      </c>
      <c r="F2585" s="203" t="s">
        <v>1754</v>
      </c>
      <c r="G2585" s="203" t="s">
        <v>531</v>
      </c>
      <c r="H2585" s="204">
        <v>85.98</v>
      </c>
      <c r="I2585" s="204">
        <v>88.29</v>
      </c>
      <c r="J2585" s="204">
        <v>86.03</v>
      </c>
      <c r="K2585" s="203" t="s">
        <v>522</v>
      </c>
    </row>
    <row r="2586" spans="1:11">
      <c r="A2586" s="203">
        <v>66</v>
      </c>
      <c r="B2586" s="203" t="s">
        <v>394</v>
      </c>
      <c r="C2586" s="203" t="s">
        <v>1779</v>
      </c>
      <c r="D2586" s="204">
        <v>85.81</v>
      </c>
      <c r="E2586" s="203" t="s">
        <v>470</v>
      </c>
      <c r="F2586" s="203" t="s">
        <v>1754</v>
      </c>
      <c r="G2586" s="203" t="s">
        <v>531</v>
      </c>
      <c r="H2586" s="204">
        <v>83.25</v>
      </c>
      <c r="I2586" s="204">
        <v>88.36</v>
      </c>
      <c r="J2586" s="204">
        <v>86.13</v>
      </c>
      <c r="K2586" s="203" t="s">
        <v>522</v>
      </c>
    </row>
    <row r="2587" spans="1:11">
      <c r="A2587" s="203">
        <v>66</v>
      </c>
      <c r="B2587" s="203" t="s">
        <v>395</v>
      </c>
      <c r="C2587" s="203" t="s">
        <v>1779</v>
      </c>
      <c r="D2587" s="204">
        <v>81.38</v>
      </c>
      <c r="E2587" s="203" t="s">
        <v>470</v>
      </c>
      <c r="F2587" s="203" t="s">
        <v>1754</v>
      </c>
      <c r="G2587" s="203" t="s">
        <v>531</v>
      </c>
      <c r="H2587" s="204">
        <v>80.099999999999994</v>
      </c>
      <c r="I2587" s="204">
        <v>82.66</v>
      </c>
      <c r="J2587" s="204">
        <v>79.39</v>
      </c>
      <c r="K2587" s="203" t="s">
        <v>522</v>
      </c>
    </row>
    <row r="2588" spans="1:11">
      <c r="A2588" s="203">
        <v>66</v>
      </c>
      <c r="B2588" s="203" t="s">
        <v>396</v>
      </c>
      <c r="C2588" s="203" t="s">
        <v>1779</v>
      </c>
      <c r="D2588" s="204">
        <v>84.78</v>
      </c>
      <c r="E2588" s="203" t="s">
        <v>470</v>
      </c>
      <c r="F2588" s="203" t="s">
        <v>1754</v>
      </c>
      <c r="G2588" s="203" t="s">
        <v>531</v>
      </c>
      <c r="H2588" s="204">
        <v>82.46</v>
      </c>
      <c r="I2588" s="204">
        <v>87.11</v>
      </c>
      <c r="J2588" s="204">
        <v>80.3</v>
      </c>
      <c r="K2588" s="203" t="s">
        <v>522</v>
      </c>
    </row>
    <row r="2589" spans="1:11">
      <c r="A2589" s="203">
        <v>66</v>
      </c>
      <c r="B2589" s="203" t="s">
        <v>397</v>
      </c>
      <c r="C2589" s="203" t="s">
        <v>1779</v>
      </c>
      <c r="D2589" s="204">
        <v>84.93</v>
      </c>
      <c r="E2589" s="203" t="s">
        <v>470</v>
      </c>
      <c r="F2589" s="203" t="s">
        <v>1754</v>
      </c>
      <c r="G2589" s="203" t="s">
        <v>531</v>
      </c>
      <c r="H2589" s="204">
        <v>82.37</v>
      </c>
      <c r="I2589" s="204">
        <v>87.49</v>
      </c>
      <c r="J2589" s="204">
        <v>84.3</v>
      </c>
      <c r="K2589" s="203" t="s">
        <v>522</v>
      </c>
    </row>
    <row r="2590" spans="1:11">
      <c r="A2590" s="203">
        <v>66</v>
      </c>
      <c r="B2590" s="203" t="s">
        <v>398</v>
      </c>
      <c r="C2590" s="203" t="s">
        <v>1779</v>
      </c>
      <c r="D2590" s="204">
        <v>90.38</v>
      </c>
      <c r="E2590" s="203" t="s">
        <v>470</v>
      </c>
      <c r="F2590" s="203" t="s">
        <v>1754</v>
      </c>
      <c r="G2590" s="203" t="s">
        <v>531</v>
      </c>
      <c r="H2590" s="204">
        <v>88.37</v>
      </c>
      <c r="I2590" s="204">
        <v>92.39</v>
      </c>
      <c r="J2590" s="204">
        <v>88.68</v>
      </c>
      <c r="K2590" s="203" t="s">
        <v>522</v>
      </c>
    </row>
    <row r="2591" spans="1:11">
      <c r="A2591" s="203">
        <v>66</v>
      </c>
      <c r="B2591" s="203" t="s">
        <v>399</v>
      </c>
      <c r="C2591" s="203" t="s">
        <v>1779</v>
      </c>
      <c r="D2591" s="204">
        <v>85.79</v>
      </c>
      <c r="E2591" s="203" t="s">
        <v>470</v>
      </c>
      <c r="F2591" s="203" t="s">
        <v>1754</v>
      </c>
      <c r="G2591" s="203" t="s">
        <v>531</v>
      </c>
      <c r="H2591" s="204">
        <v>83.62</v>
      </c>
      <c r="I2591" s="204">
        <v>87.95</v>
      </c>
      <c r="J2591" s="204">
        <v>84.29</v>
      </c>
      <c r="K2591" s="203" t="s">
        <v>522</v>
      </c>
    </row>
    <row r="2592" spans="1:11">
      <c r="A2592" s="203">
        <v>66</v>
      </c>
      <c r="B2592" s="203" t="s">
        <v>400</v>
      </c>
      <c r="C2592" s="203" t="s">
        <v>1779</v>
      </c>
      <c r="D2592" s="204">
        <v>87.42</v>
      </c>
      <c r="E2592" s="203" t="s">
        <v>470</v>
      </c>
      <c r="F2592" s="203" t="s">
        <v>1754</v>
      </c>
      <c r="G2592" s="203" t="s">
        <v>531</v>
      </c>
      <c r="H2592" s="204">
        <v>85.42</v>
      </c>
      <c r="I2592" s="204">
        <v>89.43</v>
      </c>
      <c r="J2592" s="204">
        <v>86.7</v>
      </c>
      <c r="K2592" s="203" t="s">
        <v>522</v>
      </c>
    </row>
    <row r="2593" spans="1:11">
      <c r="A2593" s="203">
        <v>66</v>
      </c>
      <c r="B2593" s="203" t="s">
        <v>401</v>
      </c>
      <c r="C2593" s="203" t="s">
        <v>1779</v>
      </c>
      <c r="D2593" s="204">
        <v>81.58</v>
      </c>
      <c r="E2593" s="203" t="s">
        <v>470</v>
      </c>
      <c r="F2593" s="203" t="s">
        <v>1754</v>
      </c>
      <c r="G2593" s="203" t="s">
        <v>531</v>
      </c>
      <c r="H2593" s="204">
        <v>79.010000000000005</v>
      </c>
      <c r="I2593" s="204">
        <v>84.16</v>
      </c>
      <c r="J2593" s="204">
        <v>82</v>
      </c>
      <c r="K2593" s="203" t="s">
        <v>522</v>
      </c>
    </row>
    <row r="2594" spans="1:11">
      <c r="A2594" s="203">
        <v>66</v>
      </c>
      <c r="B2594" s="203" t="s">
        <v>402</v>
      </c>
      <c r="C2594" s="203" t="s">
        <v>1779</v>
      </c>
      <c r="D2594" s="204">
        <v>85.8</v>
      </c>
      <c r="E2594" s="203" t="s">
        <v>470</v>
      </c>
      <c r="F2594" s="203" t="s">
        <v>1754</v>
      </c>
      <c r="G2594" s="203" t="s">
        <v>531</v>
      </c>
      <c r="H2594" s="204">
        <v>82.22</v>
      </c>
      <c r="I2594" s="204">
        <v>89.38</v>
      </c>
      <c r="J2594" s="204">
        <v>78.150000000000006</v>
      </c>
      <c r="K2594" s="203" t="s">
        <v>522</v>
      </c>
    </row>
    <row r="2595" spans="1:11">
      <c r="A2595" s="203">
        <v>66</v>
      </c>
      <c r="B2595" s="203" t="s">
        <v>403</v>
      </c>
      <c r="C2595" s="203" t="s">
        <v>1779</v>
      </c>
      <c r="D2595" s="204">
        <v>81.33</v>
      </c>
      <c r="E2595" s="203" t="s">
        <v>470</v>
      </c>
      <c r="F2595" s="203" t="s">
        <v>1754</v>
      </c>
      <c r="G2595" s="203" t="s">
        <v>531</v>
      </c>
      <c r="H2595" s="204">
        <v>78.59</v>
      </c>
      <c r="I2595" s="204">
        <v>84.06</v>
      </c>
      <c r="J2595" s="204">
        <v>80.75</v>
      </c>
      <c r="K2595" s="203" t="s">
        <v>522</v>
      </c>
    </row>
    <row r="2596" spans="1:11">
      <c r="A2596" s="203">
        <v>66</v>
      </c>
      <c r="B2596" s="203" t="s">
        <v>404</v>
      </c>
      <c r="C2596" s="203" t="s">
        <v>1779</v>
      </c>
      <c r="D2596" s="204">
        <v>84.82</v>
      </c>
      <c r="E2596" s="203" t="s">
        <v>470</v>
      </c>
      <c r="F2596" s="203" t="s">
        <v>1754</v>
      </c>
      <c r="G2596" s="203" t="s">
        <v>531</v>
      </c>
      <c r="H2596" s="204">
        <v>82.56</v>
      </c>
      <c r="I2596" s="204">
        <v>87.08</v>
      </c>
      <c r="J2596" s="204">
        <v>82.68</v>
      </c>
      <c r="K2596" s="203" t="s">
        <v>522</v>
      </c>
    </row>
    <row r="2597" spans="1:11">
      <c r="A2597" s="203">
        <v>66</v>
      </c>
      <c r="B2597" s="203" t="s">
        <v>405</v>
      </c>
      <c r="C2597" s="203" t="s">
        <v>1779</v>
      </c>
      <c r="D2597" s="204">
        <v>83.48</v>
      </c>
      <c r="E2597" s="203" t="s">
        <v>470</v>
      </c>
      <c r="F2597" s="203" t="s">
        <v>1754</v>
      </c>
      <c r="G2597" s="203" t="s">
        <v>531</v>
      </c>
      <c r="H2597" s="204">
        <v>83.02</v>
      </c>
      <c r="I2597" s="204">
        <v>83.94</v>
      </c>
      <c r="J2597" s="204">
        <v>81.569999999999993</v>
      </c>
      <c r="K2597" s="203" t="s">
        <v>522</v>
      </c>
    </row>
    <row r="2598" spans="1:11">
      <c r="A2598" s="203">
        <v>67</v>
      </c>
      <c r="B2598" s="203" t="s">
        <v>384</v>
      </c>
      <c r="C2598" s="203" t="s">
        <v>1780</v>
      </c>
      <c r="D2598" s="204">
        <v>16.600000000000001</v>
      </c>
      <c r="E2598" s="203" t="s">
        <v>513</v>
      </c>
      <c r="F2598" s="203" t="s">
        <v>1754</v>
      </c>
      <c r="G2598" s="203" t="s">
        <v>473</v>
      </c>
      <c r="H2598" s="204">
        <v>15.658099999999999</v>
      </c>
      <c r="I2598" s="204">
        <v>17.572800000000001</v>
      </c>
      <c r="J2598" s="204">
        <v>15.7</v>
      </c>
      <c r="K2598" s="203" t="s">
        <v>536</v>
      </c>
    </row>
    <row r="2599" spans="1:11">
      <c r="A2599" s="203">
        <v>67</v>
      </c>
      <c r="B2599" s="203" t="s">
        <v>385</v>
      </c>
      <c r="C2599" s="203" t="s">
        <v>1780</v>
      </c>
      <c r="D2599" s="204">
        <v>20.3</v>
      </c>
      <c r="E2599" s="203" t="s">
        <v>513</v>
      </c>
      <c r="F2599" s="203" t="s">
        <v>1754</v>
      </c>
      <c r="G2599" s="203" t="s">
        <v>473</v>
      </c>
      <c r="H2599" s="204">
        <v>17.965199999999999</v>
      </c>
      <c r="I2599" s="204">
        <v>22.6953</v>
      </c>
      <c r="J2599" s="204">
        <v>19</v>
      </c>
      <c r="K2599" s="203" t="s">
        <v>536</v>
      </c>
    </row>
    <row r="2600" spans="1:11">
      <c r="A2600" s="203">
        <v>67</v>
      </c>
      <c r="B2600" s="203" t="s">
        <v>386</v>
      </c>
      <c r="C2600" s="203" t="s">
        <v>1780</v>
      </c>
      <c r="D2600" s="204">
        <v>20.100000000000001</v>
      </c>
      <c r="E2600" s="203" t="s">
        <v>513</v>
      </c>
      <c r="F2600" s="203" t="s">
        <v>1754</v>
      </c>
      <c r="G2600" s="203" t="s">
        <v>473</v>
      </c>
      <c r="H2600" s="204">
        <v>17.6111</v>
      </c>
      <c r="I2600" s="204">
        <v>22.526399999999999</v>
      </c>
      <c r="J2600" s="204">
        <v>20.3</v>
      </c>
      <c r="K2600" s="203" t="s">
        <v>536</v>
      </c>
    </row>
    <row r="2601" spans="1:11">
      <c r="A2601" s="203">
        <v>67</v>
      </c>
      <c r="B2601" s="203" t="s">
        <v>387</v>
      </c>
      <c r="C2601" s="203" t="s">
        <v>1780</v>
      </c>
      <c r="D2601" s="204">
        <v>20.399999999999999</v>
      </c>
      <c r="E2601" s="203" t="s">
        <v>513</v>
      </c>
      <c r="F2601" s="203" t="s">
        <v>1754</v>
      </c>
      <c r="G2601" s="203" t="s">
        <v>473</v>
      </c>
      <c r="H2601" s="204">
        <v>18.339500000000001</v>
      </c>
      <c r="I2601" s="204">
        <v>22.496500000000001</v>
      </c>
      <c r="J2601" s="204">
        <v>18</v>
      </c>
      <c r="K2601" s="203" t="s">
        <v>536</v>
      </c>
    </row>
    <row r="2602" spans="1:11">
      <c r="A2602" s="203">
        <v>67</v>
      </c>
      <c r="B2602" s="203" t="s">
        <v>388</v>
      </c>
      <c r="C2602" s="203" t="s">
        <v>1780</v>
      </c>
      <c r="D2602" s="204">
        <v>20</v>
      </c>
      <c r="E2602" s="203" t="s">
        <v>513</v>
      </c>
      <c r="F2602" s="203" t="s">
        <v>1754</v>
      </c>
      <c r="G2602" s="203" t="s">
        <v>473</v>
      </c>
      <c r="H2602" s="204">
        <v>17.755199999999999</v>
      </c>
      <c r="I2602" s="204">
        <v>22.1571</v>
      </c>
      <c r="J2602" s="204">
        <v>17</v>
      </c>
      <c r="K2602" s="203" t="s">
        <v>536</v>
      </c>
    </row>
    <row r="2603" spans="1:11">
      <c r="A2603" s="203">
        <v>67</v>
      </c>
      <c r="B2603" s="203" t="s">
        <v>389</v>
      </c>
      <c r="C2603" s="203" t="s">
        <v>1780</v>
      </c>
      <c r="D2603" s="204">
        <v>19.399999999999999</v>
      </c>
      <c r="E2603" s="203" t="s">
        <v>513</v>
      </c>
      <c r="F2603" s="203" t="s">
        <v>1754</v>
      </c>
      <c r="G2603" s="203" t="s">
        <v>473</v>
      </c>
      <c r="H2603" s="204">
        <v>16.442</v>
      </c>
      <c r="I2603" s="204">
        <v>22.346800000000002</v>
      </c>
      <c r="J2603" s="204">
        <v>18.899999999999999</v>
      </c>
      <c r="K2603" s="203" t="s">
        <v>536</v>
      </c>
    </row>
    <row r="2604" spans="1:11">
      <c r="A2604" s="203">
        <v>67</v>
      </c>
      <c r="B2604" s="203" t="s">
        <v>390</v>
      </c>
      <c r="C2604" s="203" t="s">
        <v>1780</v>
      </c>
      <c r="D2604" s="204">
        <v>22.2</v>
      </c>
      <c r="E2604" s="203" t="s">
        <v>513</v>
      </c>
      <c r="F2604" s="203" t="s">
        <v>1754</v>
      </c>
      <c r="G2604" s="203" t="s">
        <v>473</v>
      </c>
      <c r="H2604" s="204">
        <v>19.616199999999999</v>
      </c>
      <c r="I2604" s="204">
        <v>24.733699999999999</v>
      </c>
      <c r="J2604" s="204">
        <v>24.3</v>
      </c>
      <c r="K2604" s="203" t="s">
        <v>536</v>
      </c>
    </row>
    <row r="2605" spans="1:11">
      <c r="A2605" s="203">
        <v>67</v>
      </c>
      <c r="B2605" s="203" t="s">
        <v>391</v>
      </c>
      <c r="C2605" s="203" t="s">
        <v>1780</v>
      </c>
      <c r="D2605" s="204">
        <v>16.3</v>
      </c>
      <c r="E2605" s="203" t="s">
        <v>513</v>
      </c>
      <c r="F2605" s="203" t="s">
        <v>1754</v>
      </c>
      <c r="G2605" s="203" t="s">
        <v>473</v>
      </c>
      <c r="H2605" s="204">
        <v>11.926600000000001</v>
      </c>
      <c r="I2605" s="204">
        <v>20.752600000000001</v>
      </c>
      <c r="J2605" s="204">
        <v>22.7</v>
      </c>
      <c r="K2605" s="203" t="s">
        <v>536</v>
      </c>
    </row>
    <row r="2606" spans="1:11">
      <c r="A2606" s="203">
        <v>67</v>
      </c>
      <c r="B2606" s="203" t="s">
        <v>392</v>
      </c>
      <c r="C2606" s="203" t="s">
        <v>1780</v>
      </c>
      <c r="D2606" s="204">
        <v>23</v>
      </c>
      <c r="E2606" s="203" t="s">
        <v>513</v>
      </c>
      <c r="F2606" s="203" t="s">
        <v>1754</v>
      </c>
      <c r="G2606" s="203" t="s">
        <v>473</v>
      </c>
      <c r="H2606" s="204">
        <v>19.271799999999999</v>
      </c>
      <c r="I2606" s="204">
        <v>26.803599999999999</v>
      </c>
      <c r="J2606" s="204">
        <v>21.6</v>
      </c>
      <c r="K2606" s="203" t="s">
        <v>536</v>
      </c>
    </row>
    <row r="2607" spans="1:11">
      <c r="A2607" s="203">
        <v>67</v>
      </c>
      <c r="B2607" s="203" t="s">
        <v>393</v>
      </c>
      <c r="C2607" s="203" t="s">
        <v>1780</v>
      </c>
      <c r="D2607" s="204">
        <v>18.600000000000001</v>
      </c>
      <c r="E2607" s="203" t="s">
        <v>513</v>
      </c>
      <c r="F2607" s="203" t="s">
        <v>1754</v>
      </c>
      <c r="G2607" s="203" t="s">
        <v>473</v>
      </c>
      <c r="H2607" s="204">
        <v>17.4391</v>
      </c>
      <c r="I2607" s="204">
        <v>19.7075</v>
      </c>
      <c r="J2607" s="204">
        <v>17.3</v>
      </c>
      <c r="K2607" s="203" t="s">
        <v>536</v>
      </c>
    </row>
    <row r="2608" spans="1:11">
      <c r="A2608" s="203">
        <v>67</v>
      </c>
      <c r="B2608" s="203" t="s">
        <v>394</v>
      </c>
      <c r="C2608" s="203" t="s">
        <v>1780</v>
      </c>
      <c r="D2608" s="204">
        <v>18.899999999999999</v>
      </c>
      <c r="E2608" s="203" t="s">
        <v>513</v>
      </c>
      <c r="F2608" s="203" t="s">
        <v>1754</v>
      </c>
      <c r="G2608" s="203" t="s">
        <v>473</v>
      </c>
      <c r="H2608" s="204">
        <v>16.489000000000001</v>
      </c>
      <c r="I2608" s="204">
        <v>21.403600000000001</v>
      </c>
      <c r="J2608" s="204">
        <v>17.399999999999999</v>
      </c>
      <c r="K2608" s="203" t="s">
        <v>536</v>
      </c>
    </row>
    <row r="2609" spans="1:11">
      <c r="A2609" s="203">
        <v>67</v>
      </c>
      <c r="B2609" s="203" t="s">
        <v>395</v>
      </c>
      <c r="C2609" s="203" t="s">
        <v>1780</v>
      </c>
      <c r="D2609" s="204">
        <v>17.100000000000001</v>
      </c>
      <c r="E2609" s="203" t="s">
        <v>513</v>
      </c>
      <c r="F2609" s="203" t="s">
        <v>1754</v>
      </c>
      <c r="G2609" s="203" t="s">
        <v>473</v>
      </c>
      <c r="H2609" s="204">
        <v>16.123100000000001</v>
      </c>
      <c r="I2609" s="204">
        <v>18.1508</v>
      </c>
      <c r="J2609" s="204">
        <v>16.7</v>
      </c>
      <c r="K2609" s="203" t="s">
        <v>536</v>
      </c>
    </row>
    <row r="2610" spans="1:11">
      <c r="A2610" s="203">
        <v>67</v>
      </c>
      <c r="B2610" s="203" t="s">
        <v>396</v>
      </c>
      <c r="C2610" s="203" t="s">
        <v>1780</v>
      </c>
      <c r="D2610" s="204">
        <v>24.6</v>
      </c>
      <c r="E2610" s="203" t="s">
        <v>513</v>
      </c>
      <c r="F2610" s="203" t="s">
        <v>1754</v>
      </c>
      <c r="G2610" s="203" t="s">
        <v>473</v>
      </c>
      <c r="H2610" s="204">
        <v>22.228100000000001</v>
      </c>
      <c r="I2610" s="204">
        <v>26.9221</v>
      </c>
      <c r="J2610" s="204">
        <v>20.3</v>
      </c>
      <c r="K2610" s="203" t="s">
        <v>536</v>
      </c>
    </row>
    <row r="2611" spans="1:11">
      <c r="A2611" s="203">
        <v>67</v>
      </c>
      <c r="B2611" s="203" t="s">
        <v>397</v>
      </c>
      <c r="C2611" s="203" t="s">
        <v>1780</v>
      </c>
      <c r="D2611" s="204">
        <v>20.8</v>
      </c>
      <c r="E2611" s="203" t="s">
        <v>513</v>
      </c>
      <c r="F2611" s="203" t="s">
        <v>1754</v>
      </c>
      <c r="G2611" s="203" t="s">
        <v>473</v>
      </c>
      <c r="H2611" s="204">
        <v>18.3688</v>
      </c>
      <c r="I2611" s="204">
        <v>23.159800000000001</v>
      </c>
      <c r="J2611" s="204">
        <v>20.6</v>
      </c>
      <c r="K2611" s="203" t="s">
        <v>536</v>
      </c>
    </row>
    <row r="2612" spans="1:11">
      <c r="A2612" s="203">
        <v>67</v>
      </c>
      <c r="B2612" s="203" t="s">
        <v>398</v>
      </c>
      <c r="C2612" s="203" t="s">
        <v>1780</v>
      </c>
      <c r="D2612" s="204">
        <v>22.2</v>
      </c>
      <c r="E2612" s="203" t="s">
        <v>513</v>
      </c>
      <c r="F2612" s="203" t="s">
        <v>1754</v>
      </c>
      <c r="G2612" s="203" t="s">
        <v>473</v>
      </c>
      <c r="H2612" s="204">
        <v>19.742899999999999</v>
      </c>
      <c r="I2612" s="204">
        <v>24.744199999999999</v>
      </c>
      <c r="J2612" s="204">
        <v>21.3</v>
      </c>
      <c r="K2612" s="203" t="s">
        <v>536</v>
      </c>
    </row>
    <row r="2613" spans="1:11">
      <c r="A2613" s="203">
        <v>67</v>
      </c>
      <c r="B2613" s="203" t="s">
        <v>399</v>
      </c>
      <c r="C2613" s="203" t="s">
        <v>1780</v>
      </c>
      <c r="D2613" s="204">
        <v>17.2</v>
      </c>
      <c r="E2613" s="203" t="s">
        <v>513</v>
      </c>
      <c r="F2613" s="203" t="s">
        <v>1754</v>
      </c>
      <c r="G2613" s="203" t="s">
        <v>473</v>
      </c>
      <c r="H2613" s="204">
        <v>15.129200000000001</v>
      </c>
      <c r="I2613" s="204">
        <v>19.341000000000001</v>
      </c>
      <c r="J2613" s="204">
        <v>19</v>
      </c>
      <c r="K2613" s="203" t="s">
        <v>536</v>
      </c>
    </row>
    <row r="2614" spans="1:11">
      <c r="A2614" s="203">
        <v>67</v>
      </c>
      <c r="B2614" s="203" t="s">
        <v>400</v>
      </c>
      <c r="C2614" s="203" t="s">
        <v>1780</v>
      </c>
      <c r="D2614" s="204">
        <v>23.8</v>
      </c>
      <c r="E2614" s="203" t="s">
        <v>513</v>
      </c>
      <c r="F2614" s="203" t="s">
        <v>1754</v>
      </c>
      <c r="G2614" s="203" t="s">
        <v>473</v>
      </c>
      <c r="H2614" s="204">
        <v>21.261199999999999</v>
      </c>
      <c r="I2614" s="204">
        <v>26.420200000000001</v>
      </c>
      <c r="J2614" s="204">
        <v>22.7</v>
      </c>
      <c r="K2614" s="203" t="s">
        <v>536</v>
      </c>
    </row>
    <row r="2615" spans="1:11">
      <c r="A2615" s="203">
        <v>67</v>
      </c>
      <c r="B2615" s="203" t="s">
        <v>401</v>
      </c>
      <c r="C2615" s="203" t="s">
        <v>1780</v>
      </c>
      <c r="D2615" s="204">
        <v>20.9</v>
      </c>
      <c r="E2615" s="203" t="s">
        <v>513</v>
      </c>
      <c r="F2615" s="203" t="s">
        <v>1754</v>
      </c>
      <c r="G2615" s="203" t="s">
        <v>473</v>
      </c>
      <c r="H2615" s="204">
        <v>18.453800000000001</v>
      </c>
      <c r="I2615" s="204">
        <v>23.441700000000001</v>
      </c>
      <c r="J2615" s="204">
        <v>19.399999999999999</v>
      </c>
      <c r="K2615" s="203" t="s">
        <v>536</v>
      </c>
    </row>
    <row r="2616" spans="1:11">
      <c r="A2616" s="203">
        <v>67</v>
      </c>
      <c r="B2616" s="203" t="s">
        <v>402</v>
      </c>
      <c r="C2616" s="203" t="s">
        <v>1780</v>
      </c>
      <c r="D2616" s="204">
        <v>22.4</v>
      </c>
      <c r="E2616" s="203" t="s">
        <v>513</v>
      </c>
      <c r="F2616" s="203" t="s">
        <v>1754</v>
      </c>
      <c r="G2616" s="203" t="s">
        <v>473</v>
      </c>
      <c r="H2616" s="204">
        <v>17.745799999999999</v>
      </c>
      <c r="I2616" s="204">
        <v>27.035</v>
      </c>
      <c r="J2616" s="204">
        <v>23.2</v>
      </c>
      <c r="K2616" s="203" t="s">
        <v>536</v>
      </c>
    </row>
    <row r="2617" spans="1:11">
      <c r="A2617" s="203">
        <v>67</v>
      </c>
      <c r="B2617" s="203" t="s">
        <v>403</v>
      </c>
      <c r="C2617" s="203" t="s">
        <v>1780</v>
      </c>
      <c r="D2617" s="204">
        <v>19.3</v>
      </c>
      <c r="E2617" s="203" t="s">
        <v>513</v>
      </c>
      <c r="F2617" s="203" t="s">
        <v>1754</v>
      </c>
      <c r="G2617" s="203" t="s">
        <v>473</v>
      </c>
      <c r="H2617" s="204">
        <v>16.743400000000001</v>
      </c>
      <c r="I2617" s="204">
        <v>21.9496</v>
      </c>
      <c r="J2617" s="204">
        <v>19.600000000000001</v>
      </c>
      <c r="K2617" s="203" t="s">
        <v>536</v>
      </c>
    </row>
    <row r="2618" spans="1:11">
      <c r="A2618" s="203">
        <v>67</v>
      </c>
      <c r="B2618" s="203" t="s">
        <v>404</v>
      </c>
      <c r="C2618" s="203" t="s">
        <v>1780</v>
      </c>
      <c r="D2618" s="204">
        <v>19.100000000000001</v>
      </c>
      <c r="E2618" s="203" t="s">
        <v>513</v>
      </c>
      <c r="F2618" s="203" t="s">
        <v>1754</v>
      </c>
      <c r="G2618" s="203" t="s">
        <v>473</v>
      </c>
      <c r="H2618" s="204">
        <v>16.4971</v>
      </c>
      <c r="I2618" s="204">
        <v>21.710100000000001</v>
      </c>
      <c r="J2618" s="204">
        <v>21.3</v>
      </c>
      <c r="K2618" s="203" t="s">
        <v>536</v>
      </c>
    </row>
    <row r="2619" spans="1:11">
      <c r="A2619" s="203">
        <v>67</v>
      </c>
      <c r="B2619" s="203" t="s">
        <v>405</v>
      </c>
      <c r="C2619" s="203" t="s">
        <v>1780</v>
      </c>
      <c r="D2619" s="204">
        <v>19.100000000000001</v>
      </c>
      <c r="E2619" s="203" t="s">
        <v>513</v>
      </c>
      <c r="F2619" s="203" t="s">
        <v>1754</v>
      </c>
      <c r="G2619" s="203" t="s">
        <v>473</v>
      </c>
      <c r="H2619" s="204">
        <v>18.683599999999998</v>
      </c>
      <c r="I2619" s="204">
        <v>19.535299999999999</v>
      </c>
      <c r="J2619" s="204">
        <v>18.399999999999999</v>
      </c>
      <c r="K2619" s="203" t="s">
        <v>536</v>
      </c>
    </row>
    <row r="2620" spans="1:11">
      <c r="A2620" s="203">
        <v>67</v>
      </c>
      <c r="B2620" s="203" t="s">
        <v>384</v>
      </c>
      <c r="C2620" s="203" t="s">
        <v>1781</v>
      </c>
      <c r="D2620" s="204">
        <v>17.899999999999999</v>
      </c>
      <c r="E2620" s="203" t="s">
        <v>513</v>
      </c>
      <c r="F2620" s="203" t="s">
        <v>1754</v>
      </c>
      <c r="G2620" s="203" t="s">
        <v>473</v>
      </c>
      <c r="H2620" s="204">
        <v>16.9465</v>
      </c>
      <c r="I2620" s="204">
        <v>18.853100000000001</v>
      </c>
      <c r="J2620" s="204">
        <v>18.989999999999998</v>
      </c>
      <c r="K2620" s="203" t="s">
        <v>536</v>
      </c>
    </row>
    <row r="2621" spans="1:11">
      <c r="A2621" s="203">
        <v>67</v>
      </c>
      <c r="B2621" s="203" t="s">
        <v>385</v>
      </c>
      <c r="C2621" s="203" t="s">
        <v>1781</v>
      </c>
      <c r="D2621" s="204">
        <v>19.8</v>
      </c>
      <c r="E2621" s="203" t="s">
        <v>513</v>
      </c>
      <c r="F2621" s="203" t="s">
        <v>1754</v>
      </c>
      <c r="G2621" s="203" t="s">
        <v>473</v>
      </c>
      <c r="H2621" s="204">
        <v>17.4968</v>
      </c>
      <c r="I2621" s="204">
        <v>22.042000000000002</v>
      </c>
      <c r="J2621" s="204">
        <v>21.8</v>
      </c>
      <c r="K2621" s="203" t="s">
        <v>536</v>
      </c>
    </row>
    <row r="2622" spans="1:11">
      <c r="A2622" s="203">
        <v>67</v>
      </c>
      <c r="B2622" s="203" t="s">
        <v>386</v>
      </c>
      <c r="C2622" s="203" t="s">
        <v>1781</v>
      </c>
      <c r="D2622" s="204">
        <v>22.1</v>
      </c>
      <c r="E2622" s="203" t="s">
        <v>513</v>
      </c>
      <c r="F2622" s="203" t="s">
        <v>1754</v>
      </c>
      <c r="G2622" s="203" t="s">
        <v>473</v>
      </c>
      <c r="H2622" s="204">
        <v>19.781500000000001</v>
      </c>
      <c r="I2622" s="204">
        <v>24.454699999999999</v>
      </c>
      <c r="J2622" s="204">
        <v>22.28</v>
      </c>
      <c r="K2622" s="203" t="s">
        <v>536</v>
      </c>
    </row>
    <row r="2623" spans="1:11">
      <c r="A2623" s="203">
        <v>67</v>
      </c>
      <c r="B2623" s="203" t="s">
        <v>387</v>
      </c>
      <c r="C2623" s="203" t="s">
        <v>1781</v>
      </c>
      <c r="D2623" s="204">
        <v>21.6</v>
      </c>
      <c r="E2623" s="203" t="s">
        <v>513</v>
      </c>
      <c r="F2623" s="203" t="s">
        <v>1754</v>
      </c>
      <c r="G2623" s="203" t="s">
        <v>473</v>
      </c>
      <c r="H2623" s="204">
        <v>19.5609</v>
      </c>
      <c r="I2623" s="204">
        <v>23.597200000000001</v>
      </c>
      <c r="J2623" s="204">
        <v>19.11</v>
      </c>
      <c r="K2623" s="203" t="s">
        <v>536</v>
      </c>
    </row>
    <row r="2624" spans="1:11">
      <c r="A2624" s="203">
        <v>67</v>
      </c>
      <c r="B2624" s="203" t="s">
        <v>388</v>
      </c>
      <c r="C2624" s="203" t="s">
        <v>1781</v>
      </c>
      <c r="D2624" s="204">
        <v>20.9</v>
      </c>
      <c r="E2624" s="203" t="s">
        <v>513</v>
      </c>
      <c r="F2624" s="203" t="s">
        <v>1754</v>
      </c>
      <c r="G2624" s="203" t="s">
        <v>473</v>
      </c>
      <c r="H2624" s="204">
        <v>18.869599999999998</v>
      </c>
      <c r="I2624" s="204">
        <v>22.899699999999999</v>
      </c>
      <c r="J2624" s="204">
        <v>20.3</v>
      </c>
      <c r="K2624" s="203" t="s">
        <v>536</v>
      </c>
    </row>
    <row r="2625" spans="1:11">
      <c r="A2625" s="203">
        <v>67</v>
      </c>
      <c r="B2625" s="203" t="s">
        <v>389</v>
      </c>
      <c r="C2625" s="203" t="s">
        <v>1781</v>
      </c>
      <c r="D2625" s="204">
        <v>21.6</v>
      </c>
      <c r="E2625" s="203" t="s">
        <v>513</v>
      </c>
      <c r="F2625" s="203" t="s">
        <v>1754</v>
      </c>
      <c r="G2625" s="203" t="s">
        <v>473</v>
      </c>
      <c r="H2625" s="204">
        <v>18.857500000000002</v>
      </c>
      <c r="I2625" s="204">
        <v>24.340199999999999</v>
      </c>
      <c r="J2625" s="204">
        <v>22.49</v>
      </c>
      <c r="K2625" s="203" t="s">
        <v>536</v>
      </c>
    </row>
    <row r="2626" spans="1:11">
      <c r="A2626" s="203">
        <v>67</v>
      </c>
      <c r="B2626" s="203" t="s">
        <v>390</v>
      </c>
      <c r="C2626" s="203" t="s">
        <v>1781</v>
      </c>
      <c r="D2626" s="204">
        <v>23.3</v>
      </c>
      <c r="E2626" s="203" t="s">
        <v>513</v>
      </c>
      <c r="F2626" s="203" t="s">
        <v>1754</v>
      </c>
      <c r="G2626" s="203" t="s">
        <v>473</v>
      </c>
      <c r="H2626" s="204">
        <v>20.881699999999999</v>
      </c>
      <c r="I2626" s="204">
        <v>25.801400000000001</v>
      </c>
      <c r="J2626" s="204">
        <v>24.12</v>
      </c>
      <c r="K2626" s="203" t="s">
        <v>536</v>
      </c>
    </row>
    <row r="2627" spans="1:11">
      <c r="A2627" s="203">
        <v>67</v>
      </c>
      <c r="B2627" s="203" t="s">
        <v>391</v>
      </c>
      <c r="C2627" s="203" t="s">
        <v>1781</v>
      </c>
      <c r="D2627" s="204">
        <v>26.5</v>
      </c>
      <c r="E2627" s="203" t="s">
        <v>513</v>
      </c>
      <c r="F2627" s="203" t="s">
        <v>1754</v>
      </c>
      <c r="G2627" s="203" t="s">
        <v>473</v>
      </c>
      <c r="H2627" s="204">
        <v>21.503799999999998</v>
      </c>
      <c r="I2627" s="204">
        <v>31.499300000000002</v>
      </c>
      <c r="J2627" s="204">
        <v>23.05</v>
      </c>
      <c r="K2627" s="203" t="s">
        <v>536</v>
      </c>
    </row>
    <row r="2628" spans="1:11">
      <c r="A2628" s="203">
        <v>67</v>
      </c>
      <c r="B2628" s="203" t="s">
        <v>392</v>
      </c>
      <c r="C2628" s="203" t="s">
        <v>1781</v>
      </c>
      <c r="D2628" s="204">
        <v>22.7</v>
      </c>
      <c r="E2628" s="203" t="s">
        <v>513</v>
      </c>
      <c r="F2628" s="203" t="s">
        <v>1754</v>
      </c>
      <c r="G2628" s="203" t="s">
        <v>473</v>
      </c>
      <c r="H2628" s="204">
        <v>19.441600000000001</v>
      </c>
      <c r="I2628" s="204">
        <v>25.882200000000001</v>
      </c>
      <c r="J2628" s="204">
        <v>22.59</v>
      </c>
      <c r="K2628" s="203" t="s">
        <v>536</v>
      </c>
    </row>
    <row r="2629" spans="1:11">
      <c r="A2629" s="203">
        <v>67</v>
      </c>
      <c r="B2629" s="203" t="s">
        <v>393</v>
      </c>
      <c r="C2629" s="203" t="s">
        <v>1781</v>
      </c>
      <c r="D2629" s="204">
        <v>18.8</v>
      </c>
      <c r="E2629" s="203" t="s">
        <v>513</v>
      </c>
      <c r="F2629" s="203" t="s">
        <v>1754</v>
      </c>
      <c r="G2629" s="203" t="s">
        <v>473</v>
      </c>
      <c r="H2629" s="204">
        <v>17.7499</v>
      </c>
      <c r="I2629" s="204">
        <v>19.920300000000001</v>
      </c>
      <c r="J2629" s="204">
        <v>20.45</v>
      </c>
      <c r="K2629" s="203" t="s">
        <v>536</v>
      </c>
    </row>
    <row r="2630" spans="1:11">
      <c r="A2630" s="203">
        <v>67</v>
      </c>
      <c r="B2630" s="203" t="s">
        <v>394</v>
      </c>
      <c r="C2630" s="203" t="s">
        <v>1781</v>
      </c>
      <c r="D2630" s="204">
        <v>17.100000000000001</v>
      </c>
      <c r="E2630" s="203" t="s">
        <v>513</v>
      </c>
      <c r="F2630" s="203" t="s">
        <v>1754</v>
      </c>
      <c r="G2630" s="203" t="s">
        <v>473</v>
      </c>
      <c r="H2630" s="204">
        <v>14.9444</v>
      </c>
      <c r="I2630" s="204">
        <v>19.192</v>
      </c>
      <c r="J2630" s="204">
        <v>19.489999999999998</v>
      </c>
      <c r="K2630" s="203" t="s">
        <v>536</v>
      </c>
    </row>
    <row r="2631" spans="1:11">
      <c r="A2631" s="203">
        <v>67</v>
      </c>
      <c r="B2631" s="203" t="s">
        <v>395</v>
      </c>
      <c r="C2631" s="203" t="s">
        <v>1781</v>
      </c>
      <c r="D2631" s="204">
        <v>18.5</v>
      </c>
      <c r="E2631" s="203" t="s">
        <v>513</v>
      </c>
      <c r="F2631" s="203" t="s">
        <v>1754</v>
      </c>
      <c r="G2631" s="203" t="s">
        <v>473</v>
      </c>
      <c r="H2631" s="204">
        <v>17.558299999999999</v>
      </c>
      <c r="I2631" s="204">
        <v>19.429600000000001</v>
      </c>
      <c r="J2631" s="204">
        <v>19.11</v>
      </c>
      <c r="K2631" s="203" t="s">
        <v>536</v>
      </c>
    </row>
    <row r="2632" spans="1:11">
      <c r="A2632" s="203">
        <v>67</v>
      </c>
      <c r="B2632" s="203" t="s">
        <v>396</v>
      </c>
      <c r="C2632" s="203" t="s">
        <v>1781</v>
      </c>
      <c r="D2632" s="204">
        <v>23.7</v>
      </c>
      <c r="E2632" s="203" t="s">
        <v>513</v>
      </c>
      <c r="F2632" s="203" t="s">
        <v>1754</v>
      </c>
      <c r="G2632" s="203" t="s">
        <v>473</v>
      </c>
      <c r="H2632" s="204">
        <v>21.559000000000001</v>
      </c>
      <c r="I2632" s="204">
        <v>25.8614</v>
      </c>
      <c r="J2632" s="204">
        <v>24.03</v>
      </c>
      <c r="K2632" s="203" t="s">
        <v>536</v>
      </c>
    </row>
    <row r="2633" spans="1:11">
      <c r="A2633" s="203">
        <v>67</v>
      </c>
      <c r="B2633" s="203" t="s">
        <v>397</v>
      </c>
      <c r="C2633" s="203" t="s">
        <v>1781</v>
      </c>
      <c r="D2633" s="204">
        <v>24.3</v>
      </c>
      <c r="E2633" s="203" t="s">
        <v>513</v>
      </c>
      <c r="F2633" s="203" t="s">
        <v>1754</v>
      </c>
      <c r="G2633" s="203" t="s">
        <v>473</v>
      </c>
      <c r="H2633" s="204">
        <v>22.016999999999999</v>
      </c>
      <c r="I2633" s="204">
        <v>26.58</v>
      </c>
      <c r="J2633" s="204">
        <v>25.32</v>
      </c>
      <c r="K2633" s="203" t="s">
        <v>536</v>
      </c>
    </row>
    <row r="2634" spans="1:11">
      <c r="A2634" s="203">
        <v>67</v>
      </c>
      <c r="B2634" s="203" t="s">
        <v>398</v>
      </c>
      <c r="C2634" s="203" t="s">
        <v>1781</v>
      </c>
      <c r="D2634" s="204">
        <v>24.2</v>
      </c>
      <c r="E2634" s="203" t="s">
        <v>513</v>
      </c>
      <c r="F2634" s="203" t="s">
        <v>1754</v>
      </c>
      <c r="G2634" s="203" t="s">
        <v>473</v>
      </c>
      <c r="H2634" s="204">
        <v>21.750299999999999</v>
      </c>
      <c r="I2634" s="204">
        <v>26.6005</v>
      </c>
      <c r="J2634" s="204">
        <v>23.92</v>
      </c>
      <c r="K2634" s="203" t="s">
        <v>536</v>
      </c>
    </row>
    <row r="2635" spans="1:11">
      <c r="A2635" s="203">
        <v>67</v>
      </c>
      <c r="B2635" s="203" t="s">
        <v>399</v>
      </c>
      <c r="C2635" s="203" t="s">
        <v>1781</v>
      </c>
      <c r="D2635" s="204">
        <v>21.3</v>
      </c>
      <c r="E2635" s="203" t="s">
        <v>513</v>
      </c>
      <c r="F2635" s="203" t="s">
        <v>1754</v>
      </c>
      <c r="G2635" s="203" t="s">
        <v>473</v>
      </c>
      <c r="H2635" s="204">
        <v>19.213899999999999</v>
      </c>
      <c r="I2635" s="204">
        <v>23.426200000000001</v>
      </c>
      <c r="J2635" s="204">
        <v>21.13</v>
      </c>
      <c r="K2635" s="203" t="s">
        <v>536</v>
      </c>
    </row>
    <row r="2636" spans="1:11">
      <c r="A2636" s="203">
        <v>67</v>
      </c>
      <c r="B2636" s="203" t="s">
        <v>400</v>
      </c>
      <c r="C2636" s="203" t="s">
        <v>1781</v>
      </c>
      <c r="D2636" s="204">
        <v>24.7</v>
      </c>
      <c r="E2636" s="203" t="s">
        <v>513</v>
      </c>
      <c r="F2636" s="203" t="s">
        <v>1754</v>
      </c>
      <c r="G2636" s="203" t="s">
        <v>473</v>
      </c>
      <c r="H2636" s="204">
        <v>22.255099999999999</v>
      </c>
      <c r="I2636" s="204">
        <v>27.114000000000001</v>
      </c>
      <c r="J2636" s="204">
        <v>26.01</v>
      </c>
      <c r="K2636" s="203" t="s">
        <v>536</v>
      </c>
    </row>
    <row r="2637" spans="1:11">
      <c r="A2637" s="203">
        <v>67</v>
      </c>
      <c r="B2637" s="203" t="s">
        <v>401</v>
      </c>
      <c r="C2637" s="203" t="s">
        <v>1781</v>
      </c>
      <c r="D2637" s="204">
        <v>22.2</v>
      </c>
      <c r="E2637" s="203" t="s">
        <v>513</v>
      </c>
      <c r="F2637" s="203" t="s">
        <v>1754</v>
      </c>
      <c r="G2637" s="203" t="s">
        <v>473</v>
      </c>
      <c r="H2637" s="204">
        <v>19.739100000000001</v>
      </c>
      <c r="I2637" s="204">
        <v>24.720099999999999</v>
      </c>
      <c r="J2637" s="204">
        <v>19.84</v>
      </c>
      <c r="K2637" s="203" t="s">
        <v>536</v>
      </c>
    </row>
    <row r="2638" spans="1:11">
      <c r="A2638" s="203">
        <v>67</v>
      </c>
      <c r="B2638" s="203" t="s">
        <v>402</v>
      </c>
      <c r="C2638" s="203" t="s">
        <v>1781</v>
      </c>
      <c r="D2638" s="204">
        <v>23.1</v>
      </c>
      <c r="E2638" s="203" t="s">
        <v>513</v>
      </c>
      <c r="F2638" s="203" t="s">
        <v>1754</v>
      </c>
      <c r="G2638" s="203" t="s">
        <v>473</v>
      </c>
      <c r="H2638" s="204">
        <v>19.445499999999999</v>
      </c>
      <c r="I2638" s="204">
        <v>26.7075</v>
      </c>
      <c r="J2638" s="204">
        <v>22.79</v>
      </c>
      <c r="K2638" s="203" t="s">
        <v>536</v>
      </c>
    </row>
    <row r="2639" spans="1:11">
      <c r="A2639" s="203">
        <v>67</v>
      </c>
      <c r="B2639" s="203" t="s">
        <v>403</v>
      </c>
      <c r="C2639" s="203" t="s">
        <v>1781</v>
      </c>
      <c r="D2639" s="204">
        <v>20.399999999999999</v>
      </c>
      <c r="E2639" s="203" t="s">
        <v>513</v>
      </c>
      <c r="F2639" s="203" t="s">
        <v>1754</v>
      </c>
      <c r="G2639" s="203" t="s">
        <v>473</v>
      </c>
      <c r="H2639" s="204">
        <v>18.1191</v>
      </c>
      <c r="I2639" s="204">
        <v>22.730499999999999</v>
      </c>
      <c r="J2639" s="204">
        <v>20.46</v>
      </c>
      <c r="K2639" s="203" t="s">
        <v>536</v>
      </c>
    </row>
    <row r="2640" spans="1:11">
      <c r="A2640" s="203">
        <v>67</v>
      </c>
      <c r="B2640" s="203" t="s">
        <v>404</v>
      </c>
      <c r="C2640" s="203" t="s">
        <v>1781</v>
      </c>
      <c r="D2640" s="204">
        <v>22.7</v>
      </c>
      <c r="E2640" s="203" t="s">
        <v>513</v>
      </c>
      <c r="F2640" s="203" t="s">
        <v>1754</v>
      </c>
      <c r="G2640" s="203" t="s">
        <v>473</v>
      </c>
      <c r="H2640" s="204">
        <v>20.023599999999998</v>
      </c>
      <c r="I2640" s="204">
        <v>25.471900000000002</v>
      </c>
      <c r="J2640" s="204">
        <v>21.33</v>
      </c>
      <c r="K2640" s="203" t="s">
        <v>536</v>
      </c>
    </row>
    <row r="2641" spans="1:11">
      <c r="A2641" s="203">
        <v>67</v>
      </c>
      <c r="B2641" s="203" t="s">
        <v>405</v>
      </c>
      <c r="C2641" s="203" t="s">
        <v>1781</v>
      </c>
      <c r="D2641" s="204">
        <v>20.399999999999999</v>
      </c>
      <c r="E2641" s="203" t="s">
        <v>513</v>
      </c>
      <c r="F2641" s="203" t="s">
        <v>1754</v>
      </c>
      <c r="G2641" s="203" t="s">
        <v>473</v>
      </c>
      <c r="H2641" s="204">
        <v>19.986000000000001</v>
      </c>
      <c r="I2641" s="204">
        <v>20.796299999999999</v>
      </c>
      <c r="J2641" s="204">
        <v>20.89</v>
      </c>
      <c r="K2641" s="203" t="s">
        <v>536</v>
      </c>
    </row>
    <row r="2642" spans="1:11">
      <c r="A2642" s="203">
        <v>67</v>
      </c>
      <c r="B2642" s="203" t="s">
        <v>384</v>
      </c>
      <c r="C2642" s="203" t="s">
        <v>1782</v>
      </c>
      <c r="D2642" s="204">
        <v>17.3</v>
      </c>
      <c r="E2642" s="203" t="s">
        <v>513</v>
      </c>
      <c r="F2642" s="203" t="s">
        <v>1754</v>
      </c>
      <c r="G2642" s="203" t="s">
        <v>473</v>
      </c>
      <c r="H2642" s="204">
        <v>16.598500000000001</v>
      </c>
      <c r="I2642" s="204">
        <v>17.9177</v>
      </c>
      <c r="J2642" s="204">
        <v>17.3</v>
      </c>
      <c r="K2642" s="203" t="s">
        <v>536</v>
      </c>
    </row>
    <row r="2643" spans="1:11">
      <c r="A2643" s="203">
        <v>67</v>
      </c>
      <c r="B2643" s="203" t="s">
        <v>385</v>
      </c>
      <c r="C2643" s="203" t="s">
        <v>1782</v>
      </c>
      <c r="D2643" s="204">
        <v>20.100000000000001</v>
      </c>
      <c r="E2643" s="203" t="s">
        <v>513</v>
      </c>
      <c r="F2643" s="203" t="s">
        <v>1754</v>
      </c>
      <c r="G2643" s="203" t="s">
        <v>473</v>
      </c>
      <c r="H2643" s="204">
        <v>18.5289</v>
      </c>
      <c r="I2643" s="204">
        <v>21.752099999999999</v>
      </c>
      <c r="J2643" s="204">
        <v>20.3</v>
      </c>
      <c r="K2643" s="203" t="s">
        <v>536</v>
      </c>
    </row>
    <row r="2644" spans="1:11">
      <c r="A2644" s="203">
        <v>67</v>
      </c>
      <c r="B2644" s="203" t="s">
        <v>386</v>
      </c>
      <c r="C2644" s="203" t="s">
        <v>1782</v>
      </c>
      <c r="D2644" s="204">
        <v>21.2</v>
      </c>
      <c r="E2644" s="203" t="s">
        <v>513</v>
      </c>
      <c r="F2644" s="203" t="s">
        <v>1754</v>
      </c>
      <c r="G2644" s="203" t="s">
        <v>473</v>
      </c>
      <c r="H2644" s="204">
        <v>19.5136</v>
      </c>
      <c r="I2644" s="204">
        <v>22.861000000000001</v>
      </c>
      <c r="J2644" s="204">
        <v>21.4</v>
      </c>
      <c r="K2644" s="203" t="s">
        <v>536</v>
      </c>
    </row>
    <row r="2645" spans="1:11">
      <c r="A2645" s="203">
        <v>67</v>
      </c>
      <c r="B2645" s="203" t="s">
        <v>387</v>
      </c>
      <c r="C2645" s="203" t="s">
        <v>1782</v>
      </c>
      <c r="D2645" s="204">
        <v>20.9</v>
      </c>
      <c r="E2645" s="203" t="s">
        <v>513</v>
      </c>
      <c r="F2645" s="203" t="s">
        <v>1754</v>
      </c>
      <c r="G2645" s="203" t="s">
        <v>473</v>
      </c>
      <c r="H2645" s="204">
        <v>19.451899999999998</v>
      </c>
      <c r="I2645" s="204">
        <v>22.2776</v>
      </c>
      <c r="J2645" s="204">
        <v>18.5</v>
      </c>
      <c r="K2645" s="203" t="s">
        <v>536</v>
      </c>
    </row>
    <row r="2646" spans="1:11">
      <c r="A2646" s="203">
        <v>67</v>
      </c>
      <c r="B2646" s="203" t="s">
        <v>388</v>
      </c>
      <c r="C2646" s="203" t="s">
        <v>1782</v>
      </c>
      <c r="D2646" s="204">
        <v>20.3</v>
      </c>
      <c r="E2646" s="203" t="s">
        <v>513</v>
      </c>
      <c r="F2646" s="203" t="s">
        <v>1754</v>
      </c>
      <c r="G2646" s="203" t="s">
        <v>473</v>
      </c>
      <c r="H2646" s="204">
        <v>18.835799999999999</v>
      </c>
      <c r="I2646" s="204">
        <v>21.749400000000001</v>
      </c>
      <c r="J2646" s="204">
        <v>19</v>
      </c>
      <c r="K2646" s="203" t="s">
        <v>536</v>
      </c>
    </row>
    <row r="2647" spans="1:11">
      <c r="A2647" s="203">
        <v>67</v>
      </c>
      <c r="B2647" s="203" t="s">
        <v>389</v>
      </c>
      <c r="C2647" s="203" t="s">
        <v>1782</v>
      </c>
      <c r="D2647" s="204">
        <v>20.399999999999999</v>
      </c>
      <c r="E2647" s="203" t="s">
        <v>513</v>
      </c>
      <c r="F2647" s="203" t="s">
        <v>1754</v>
      </c>
      <c r="G2647" s="203" t="s">
        <v>473</v>
      </c>
      <c r="H2647" s="204">
        <v>18.477</v>
      </c>
      <c r="I2647" s="204">
        <v>22.344000000000001</v>
      </c>
      <c r="J2647" s="204">
        <v>20.8</v>
      </c>
      <c r="K2647" s="203" t="s">
        <v>536</v>
      </c>
    </row>
    <row r="2648" spans="1:11">
      <c r="A2648" s="203">
        <v>67</v>
      </c>
      <c r="B2648" s="203" t="s">
        <v>390</v>
      </c>
      <c r="C2648" s="203" t="s">
        <v>1782</v>
      </c>
      <c r="D2648" s="204">
        <v>22.6</v>
      </c>
      <c r="E2648" s="203" t="s">
        <v>513</v>
      </c>
      <c r="F2648" s="203" t="s">
        <v>1754</v>
      </c>
      <c r="G2648" s="203" t="s">
        <v>473</v>
      </c>
      <c r="H2648" s="204">
        <v>20.845800000000001</v>
      </c>
      <c r="I2648" s="204">
        <v>24.297599999999999</v>
      </c>
      <c r="J2648" s="204">
        <v>24.4</v>
      </c>
      <c r="K2648" s="203" t="s">
        <v>536</v>
      </c>
    </row>
    <row r="2649" spans="1:11">
      <c r="A2649" s="203">
        <v>67</v>
      </c>
      <c r="B2649" s="203" t="s">
        <v>391</v>
      </c>
      <c r="C2649" s="203" t="s">
        <v>1782</v>
      </c>
      <c r="D2649" s="204">
        <v>21.7</v>
      </c>
      <c r="E2649" s="203" t="s">
        <v>513</v>
      </c>
      <c r="F2649" s="203" t="s">
        <v>1754</v>
      </c>
      <c r="G2649" s="203" t="s">
        <v>473</v>
      </c>
      <c r="H2649" s="204">
        <v>18.305399999999999</v>
      </c>
      <c r="I2649" s="204">
        <v>25.070799999999998</v>
      </c>
      <c r="J2649" s="204">
        <v>23.2</v>
      </c>
      <c r="K2649" s="203" t="s">
        <v>536</v>
      </c>
    </row>
    <row r="2650" spans="1:11">
      <c r="A2650" s="203">
        <v>67</v>
      </c>
      <c r="B2650" s="203" t="s">
        <v>392</v>
      </c>
      <c r="C2650" s="203" t="s">
        <v>1782</v>
      </c>
      <c r="D2650" s="204">
        <v>21.4</v>
      </c>
      <c r="E2650" s="203" t="s">
        <v>513</v>
      </c>
      <c r="F2650" s="203" t="s">
        <v>1754</v>
      </c>
      <c r="G2650" s="203" t="s">
        <v>473</v>
      </c>
      <c r="H2650" s="204">
        <v>19.080200000000001</v>
      </c>
      <c r="I2650" s="204">
        <v>23.669</v>
      </c>
      <c r="J2650" s="204">
        <v>22.1</v>
      </c>
      <c r="K2650" s="203" t="s">
        <v>536</v>
      </c>
    </row>
    <row r="2651" spans="1:11">
      <c r="A2651" s="203">
        <v>67</v>
      </c>
      <c r="B2651" s="203" t="s">
        <v>393</v>
      </c>
      <c r="C2651" s="203" t="s">
        <v>1782</v>
      </c>
      <c r="D2651" s="204">
        <v>18.8</v>
      </c>
      <c r="E2651" s="203" t="s">
        <v>513</v>
      </c>
      <c r="F2651" s="203" t="s">
        <v>1754</v>
      </c>
      <c r="G2651" s="203" t="s">
        <v>473</v>
      </c>
      <c r="H2651" s="204">
        <v>17.9817</v>
      </c>
      <c r="I2651" s="204">
        <v>19.519400000000001</v>
      </c>
      <c r="J2651" s="204">
        <v>18.8</v>
      </c>
      <c r="K2651" s="203" t="s">
        <v>536</v>
      </c>
    </row>
    <row r="2652" spans="1:11">
      <c r="A2652" s="203">
        <v>67</v>
      </c>
      <c r="B2652" s="203" t="s">
        <v>394</v>
      </c>
      <c r="C2652" s="203" t="s">
        <v>1782</v>
      </c>
      <c r="D2652" s="204">
        <v>18</v>
      </c>
      <c r="E2652" s="203" t="s">
        <v>513</v>
      </c>
      <c r="F2652" s="203" t="s">
        <v>1754</v>
      </c>
      <c r="G2652" s="203" t="s">
        <v>473</v>
      </c>
      <c r="H2652" s="204">
        <v>16.384599999999999</v>
      </c>
      <c r="I2652" s="204">
        <v>19.5457</v>
      </c>
      <c r="J2652" s="204">
        <v>18.3</v>
      </c>
      <c r="K2652" s="203" t="s">
        <v>536</v>
      </c>
    </row>
    <row r="2653" spans="1:11">
      <c r="A2653" s="203">
        <v>67</v>
      </c>
      <c r="B2653" s="203" t="s">
        <v>395</v>
      </c>
      <c r="C2653" s="203" t="s">
        <v>1782</v>
      </c>
      <c r="D2653" s="204">
        <v>17.899999999999999</v>
      </c>
      <c r="E2653" s="203" t="s">
        <v>513</v>
      </c>
      <c r="F2653" s="203" t="s">
        <v>1754</v>
      </c>
      <c r="G2653" s="203" t="s">
        <v>473</v>
      </c>
      <c r="H2653" s="204">
        <v>17.211099999999998</v>
      </c>
      <c r="I2653" s="204">
        <v>18.551400000000001</v>
      </c>
      <c r="J2653" s="204">
        <v>17.899999999999999</v>
      </c>
      <c r="K2653" s="203" t="s">
        <v>536</v>
      </c>
    </row>
    <row r="2654" spans="1:11">
      <c r="A2654" s="203">
        <v>67</v>
      </c>
      <c r="B2654" s="203" t="s">
        <v>396</v>
      </c>
      <c r="C2654" s="203" t="s">
        <v>1782</v>
      </c>
      <c r="D2654" s="204">
        <v>24.3</v>
      </c>
      <c r="E2654" s="203" t="s">
        <v>513</v>
      </c>
      <c r="F2654" s="203" t="s">
        <v>1754</v>
      </c>
      <c r="G2654" s="203" t="s">
        <v>473</v>
      </c>
      <c r="H2654" s="204">
        <v>22.720199999999998</v>
      </c>
      <c r="I2654" s="204">
        <v>25.815300000000001</v>
      </c>
      <c r="J2654" s="204">
        <v>22.1</v>
      </c>
      <c r="K2654" s="203" t="s">
        <v>536</v>
      </c>
    </row>
    <row r="2655" spans="1:11">
      <c r="A2655" s="203">
        <v>67</v>
      </c>
      <c r="B2655" s="203" t="s">
        <v>397</v>
      </c>
      <c r="C2655" s="203" t="s">
        <v>1782</v>
      </c>
      <c r="D2655" s="204">
        <v>22.7</v>
      </c>
      <c r="E2655" s="203" t="s">
        <v>513</v>
      </c>
      <c r="F2655" s="203" t="s">
        <v>1754</v>
      </c>
      <c r="G2655" s="203" t="s">
        <v>473</v>
      </c>
      <c r="H2655" s="204">
        <v>21.054600000000001</v>
      </c>
      <c r="I2655" s="204">
        <v>24.319600000000001</v>
      </c>
      <c r="J2655" s="204">
        <v>23</v>
      </c>
      <c r="K2655" s="203" t="s">
        <v>536</v>
      </c>
    </row>
    <row r="2656" spans="1:11">
      <c r="A2656" s="203">
        <v>67</v>
      </c>
      <c r="B2656" s="203" t="s">
        <v>398</v>
      </c>
      <c r="C2656" s="203" t="s">
        <v>1782</v>
      </c>
      <c r="D2656" s="204">
        <v>23.4</v>
      </c>
      <c r="E2656" s="203" t="s">
        <v>513</v>
      </c>
      <c r="F2656" s="203" t="s">
        <v>1754</v>
      </c>
      <c r="G2656" s="203" t="s">
        <v>473</v>
      </c>
      <c r="H2656" s="204">
        <v>21.682500000000001</v>
      </c>
      <c r="I2656" s="204">
        <v>25.128299999999999</v>
      </c>
      <c r="J2656" s="204">
        <v>22.7</v>
      </c>
      <c r="K2656" s="203" t="s">
        <v>536</v>
      </c>
    </row>
    <row r="2657" spans="1:11">
      <c r="A2657" s="203">
        <v>67</v>
      </c>
      <c r="B2657" s="203" t="s">
        <v>399</v>
      </c>
      <c r="C2657" s="203" t="s">
        <v>1782</v>
      </c>
      <c r="D2657" s="204">
        <v>19.3</v>
      </c>
      <c r="E2657" s="203" t="s">
        <v>513</v>
      </c>
      <c r="F2657" s="203" t="s">
        <v>1754</v>
      </c>
      <c r="G2657" s="203" t="s">
        <v>473</v>
      </c>
      <c r="H2657" s="204">
        <v>17.8504</v>
      </c>
      <c r="I2657" s="204">
        <v>20.765899999999998</v>
      </c>
      <c r="J2657" s="204">
        <v>19.600000000000001</v>
      </c>
      <c r="K2657" s="203" t="s">
        <v>536</v>
      </c>
    </row>
    <row r="2658" spans="1:11">
      <c r="A2658" s="203">
        <v>67</v>
      </c>
      <c r="B2658" s="203" t="s">
        <v>400</v>
      </c>
      <c r="C2658" s="203" t="s">
        <v>1782</v>
      </c>
      <c r="D2658" s="204">
        <v>24.4</v>
      </c>
      <c r="E2658" s="203" t="s">
        <v>513</v>
      </c>
      <c r="F2658" s="203" t="s">
        <v>1754</v>
      </c>
      <c r="G2658" s="203" t="s">
        <v>473</v>
      </c>
      <c r="H2658" s="204">
        <v>22.679200000000002</v>
      </c>
      <c r="I2658" s="204">
        <v>26.133299999999998</v>
      </c>
      <c r="J2658" s="204">
        <v>24.2</v>
      </c>
      <c r="K2658" s="203" t="s">
        <v>536</v>
      </c>
    </row>
    <row r="2659" spans="1:11">
      <c r="A2659" s="203">
        <v>67</v>
      </c>
      <c r="B2659" s="203" t="s">
        <v>401</v>
      </c>
      <c r="C2659" s="203" t="s">
        <v>1782</v>
      </c>
      <c r="D2659" s="204">
        <v>21.7</v>
      </c>
      <c r="E2659" s="203" t="s">
        <v>513</v>
      </c>
      <c r="F2659" s="203" t="s">
        <v>1754</v>
      </c>
      <c r="G2659" s="203" t="s">
        <v>473</v>
      </c>
      <c r="H2659" s="204">
        <v>19.9832</v>
      </c>
      <c r="I2659" s="204">
        <v>23.4297</v>
      </c>
      <c r="J2659" s="204">
        <v>19.3</v>
      </c>
      <c r="K2659" s="203" t="s">
        <v>536</v>
      </c>
    </row>
    <row r="2660" spans="1:11">
      <c r="A2660" s="203">
        <v>67</v>
      </c>
      <c r="B2660" s="203" t="s">
        <v>402</v>
      </c>
      <c r="C2660" s="203" t="s">
        <v>1782</v>
      </c>
      <c r="D2660" s="204">
        <v>22.8</v>
      </c>
      <c r="E2660" s="203" t="s">
        <v>513</v>
      </c>
      <c r="F2660" s="203" t="s">
        <v>1754</v>
      </c>
      <c r="G2660" s="203" t="s">
        <v>473</v>
      </c>
      <c r="H2660" s="204">
        <v>20.0703</v>
      </c>
      <c r="I2660" s="204">
        <v>25.454999999999998</v>
      </c>
      <c r="J2660" s="204">
        <v>23</v>
      </c>
      <c r="K2660" s="203" t="s">
        <v>536</v>
      </c>
    </row>
    <row r="2661" spans="1:11">
      <c r="A2661" s="203">
        <v>67</v>
      </c>
      <c r="B2661" s="203" t="s">
        <v>403</v>
      </c>
      <c r="C2661" s="203" t="s">
        <v>1782</v>
      </c>
      <c r="D2661" s="204">
        <v>20.100000000000001</v>
      </c>
      <c r="E2661" s="203" t="s">
        <v>513</v>
      </c>
      <c r="F2661" s="203" t="s">
        <v>1754</v>
      </c>
      <c r="G2661" s="203" t="s">
        <v>473</v>
      </c>
      <c r="H2661" s="204">
        <v>18.423100000000002</v>
      </c>
      <c r="I2661" s="204">
        <v>21.827300000000001</v>
      </c>
      <c r="J2661" s="204">
        <v>20</v>
      </c>
      <c r="K2661" s="203" t="s">
        <v>536</v>
      </c>
    </row>
    <row r="2662" spans="1:11">
      <c r="A2662" s="203">
        <v>67</v>
      </c>
      <c r="B2662" s="203" t="s">
        <v>404</v>
      </c>
      <c r="C2662" s="203" t="s">
        <v>1782</v>
      </c>
      <c r="D2662" s="204">
        <v>21.2</v>
      </c>
      <c r="E2662" s="203" t="s">
        <v>513</v>
      </c>
      <c r="F2662" s="203" t="s">
        <v>1754</v>
      </c>
      <c r="G2662" s="203" t="s">
        <v>473</v>
      </c>
      <c r="H2662" s="204">
        <v>19.338899999999999</v>
      </c>
      <c r="I2662" s="204">
        <v>23.085899999999999</v>
      </c>
      <c r="J2662" s="204">
        <v>21.4</v>
      </c>
      <c r="K2662" s="203" t="s">
        <v>536</v>
      </c>
    </row>
    <row r="2663" spans="1:11">
      <c r="A2663" s="203">
        <v>67</v>
      </c>
      <c r="B2663" s="203" t="s">
        <v>405</v>
      </c>
      <c r="C2663" s="203" t="s">
        <v>1782</v>
      </c>
      <c r="D2663" s="204">
        <v>19.8</v>
      </c>
      <c r="E2663" s="203" t="s">
        <v>513</v>
      </c>
      <c r="F2663" s="203" t="s">
        <v>1754</v>
      </c>
      <c r="G2663" s="203" t="s">
        <v>473</v>
      </c>
      <c r="H2663" s="204">
        <v>19.475000000000001</v>
      </c>
      <c r="I2663" s="204">
        <v>20.048300000000001</v>
      </c>
      <c r="J2663" s="204">
        <v>19.600000000000001</v>
      </c>
      <c r="K2663" s="203" t="s">
        <v>536</v>
      </c>
    </row>
    <row r="2664" spans="1:11">
      <c r="A2664" s="203">
        <v>68</v>
      </c>
      <c r="B2664" s="203" t="s">
        <v>384</v>
      </c>
      <c r="C2664" s="203" t="s">
        <v>1783</v>
      </c>
      <c r="D2664" s="204">
        <v>7</v>
      </c>
      <c r="E2664" s="203" t="s">
        <v>472</v>
      </c>
      <c r="F2664" s="203" t="s">
        <v>537</v>
      </c>
      <c r="G2664" s="203" t="s">
        <v>538</v>
      </c>
      <c r="H2664" s="204" t="s">
        <v>1497</v>
      </c>
      <c r="I2664" s="204" t="s">
        <v>1497</v>
      </c>
      <c r="J2664" s="204">
        <v>12</v>
      </c>
      <c r="K2664" s="203" t="s">
        <v>500</v>
      </c>
    </row>
    <row r="2665" spans="1:11">
      <c r="A2665" s="203">
        <v>68</v>
      </c>
      <c r="B2665" s="203" t="s">
        <v>385</v>
      </c>
      <c r="C2665" s="203" t="s">
        <v>1783</v>
      </c>
      <c r="D2665" s="204">
        <v>2</v>
      </c>
      <c r="E2665" s="203" t="s">
        <v>472</v>
      </c>
      <c r="F2665" s="203" t="s">
        <v>537</v>
      </c>
      <c r="G2665" s="203" t="s">
        <v>538</v>
      </c>
      <c r="H2665" s="204" t="s">
        <v>1497</v>
      </c>
      <c r="I2665" s="204" t="s">
        <v>1497</v>
      </c>
      <c r="J2665" s="204">
        <v>4.5</v>
      </c>
      <c r="K2665" s="203" t="s">
        <v>500</v>
      </c>
    </row>
    <row r="2666" spans="1:11">
      <c r="A2666" s="203">
        <v>68</v>
      </c>
      <c r="B2666" s="203" t="s">
        <v>386</v>
      </c>
      <c r="C2666" s="203" t="s">
        <v>1783</v>
      </c>
      <c r="D2666" s="204">
        <v>19</v>
      </c>
      <c r="E2666" s="203" t="s">
        <v>472</v>
      </c>
      <c r="F2666" s="203" t="s">
        <v>537</v>
      </c>
      <c r="G2666" s="203" t="s">
        <v>538</v>
      </c>
      <c r="H2666" s="204" t="s">
        <v>1497</v>
      </c>
      <c r="I2666" s="204" t="s">
        <v>1497</v>
      </c>
      <c r="J2666" s="204">
        <v>10.5</v>
      </c>
      <c r="K2666" s="203" t="s">
        <v>500</v>
      </c>
    </row>
    <row r="2667" spans="1:11">
      <c r="A2667" s="203">
        <v>68</v>
      </c>
      <c r="B2667" s="203" t="s">
        <v>387</v>
      </c>
      <c r="C2667" s="203" t="s">
        <v>1783</v>
      </c>
      <c r="D2667" s="204">
        <v>8</v>
      </c>
      <c r="E2667" s="203" t="s">
        <v>472</v>
      </c>
      <c r="F2667" s="203" t="s">
        <v>537</v>
      </c>
      <c r="G2667" s="203" t="s">
        <v>538</v>
      </c>
      <c r="H2667" s="204" t="s">
        <v>1497</v>
      </c>
      <c r="I2667" s="204" t="s">
        <v>1497</v>
      </c>
      <c r="J2667" s="204">
        <v>13.5</v>
      </c>
      <c r="K2667" s="203" t="s">
        <v>500</v>
      </c>
    </row>
    <row r="2668" spans="1:11">
      <c r="A2668" s="203">
        <v>68</v>
      </c>
      <c r="B2668" s="203" t="s">
        <v>388</v>
      </c>
      <c r="C2668" s="203" t="s">
        <v>1783</v>
      </c>
      <c r="D2668" s="204">
        <v>23</v>
      </c>
      <c r="E2668" s="203" t="s">
        <v>472</v>
      </c>
      <c r="F2668" s="203" t="s">
        <v>537</v>
      </c>
      <c r="G2668" s="203" t="s">
        <v>538</v>
      </c>
      <c r="H2668" s="204" t="s">
        <v>1497</v>
      </c>
      <c r="I2668" s="204" t="s">
        <v>1497</v>
      </c>
      <c r="J2668" s="204">
        <v>12</v>
      </c>
      <c r="K2668" s="203" t="s">
        <v>500</v>
      </c>
    </row>
    <row r="2669" spans="1:11">
      <c r="A2669" s="203">
        <v>68</v>
      </c>
      <c r="B2669" s="203" t="s">
        <v>389</v>
      </c>
      <c r="C2669" s="203" t="s">
        <v>1783</v>
      </c>
      <c r="D2669" s="204">
        <v>12.5</v>
      </c>
      <c r="E2669" s="203" t="s">
        <v>472</v>
      </c>
      <c r="F2669" s="203" t="s">
        <v>537</v>
      </c>
      <c r="G2669" s="203" t="s">
        <v>538</v>
      </c>
      <c r="H2669" s="204" t="s">
        <v>1497</v>
      </c>
      <c r="I2669" s="204" t="s">
        <v>1497</v>
      </c>
      <c r="J2669" s="204">
        <v>12</v>
      </c>
      <c r="K2669" s="203" t="s">
        <v>500</v>
      </c>
    </row>
    <row r="2670" spans="1:11">
      <c r="A2670" s="203">
        <v>68</v>
      </c>
      <c r="B2670" s="203" t="s">
        <v>390</v>
      </c>
      <c r="C2670" s="203" t="s">
        <v>1783</v>
      </c>
      <c r="D2670" s="204">
        <v>16.5</v>
      </c>
      <c r="E2670" s="203" t="s">
        <v>472</v>
      </c>
      <c r="F2670" s="203" t="s">
        <v>537</v>
      </c>
      <c r="G2670" s="203" t="s">
        <v>538</v>
      </c>
      <c r="H2670" s="204" t="s">
        <v>1497</v>
      </c>
      <c r="I2670" s="204" t="s">
        <v>1497</v>
      </c>
      <c r="J2670" s="204">
        <v>25</v>
      </c>
      <c r="K2670" s="203" t="s">
        <v>500</v>
      </c>
    </row>
    <row r="2671" spans="1:11">
      <c r="A2671" s="203">
        <v>68</v>
      </c>
      <c r="B2671" s="203" t="s">
        <v>391</v>
      </c>
      <c r="C2671" s="203" t="s">
        <v>1783</v>
      </c>
      <c r="D2671" s="204" t="s">
        <v>1497</v>
      </c>
      <c r="E2671" s="203" t="s">
        <v>472</v>
      </c>
      <c r="F2671" s="203" t="s">
        <v>537</v>
      </c>
      <c r="G2671" s="203" t="s">
        <v>538</v>
      </c>
      <c r="H2671" s="204" t="s">
        <v>1497</v>
      </c>
      <c r="I2671" s="204" t="s">
        <v>1497</v>
      </c>
      <c r="J2671" s="204" t="s">
        <v>1497</v>
      </c>
      <c r="K2671" s="203" t="s">
        <v>500</v>
      </c>
    </row>
    <row r="2672" spans="1:11">
      <c r="A2672" s="203">
        <v>68</v>
      </c>
      <c r="B2672" s="203" t="s">
        <v>392</v>
      </c>
      <c r="C2672" s="203" t="s">
        <v>1783</v>
      </c>
      <c r="D2672" s="204">
        <v>11.5</v>
      </c>
      <c r="E2672" s="203" t="s">
        <v>472</v>
      </c>
      <c r="F2672" s="203" t="s">
        <v>537</v>
      </c>
      <c r="G2672" s="203" t="s">
        <v>538</v>
      </c>
      <c r="H2672" s="204" t="s">
        <v>1497</v>
      </c>
      <c r="I2672" s="204" t="s">
        <v>1497</v>
      </c>
      <c r="J2672" s="204">
        <v>5.5</v>
      </c>
      <c r="K2672" s="203" t="s">
        <v>500</v>
      </c>
    </row>
    <row r="2673" spans="1:11">
      <c r="A2673" s="203">
        <v>68</v>
      </c>
      <c r="B2673" s="203" t="s">
        <v>393</v>
      </c>
      <c r="C2673" s="203" t="s">
        <v>1783</v>
      </c>
      <c r="D2673" s="204">
        <v>7</v>
      </c>
      <c r="E2673" s="203" t="s">
        <v>472</v>
      </c>
      <c r="F2673" s="203" t="s">
        <v>537</v>
      </c>
      <c r="G2673" s="203" t="s">
        <v>538</v>
      </c>
      <c r="H2673" s="204" t="s">
        <v>1497</v>
      </c>
      <c r="I2673" s="204" t="s">
        <v>1497</v>
      </c>
      <c r="J2673" s="204">
        <v>11</v>
      </c>
      <c r="K2673" s="203" t="s">
        <v>500</v>
      </c>
    </row>
    <row r="2674" spans="1:11">
      <c r="A2674" s="203">
        <v>68</v>
      </c>
      <c r="B2674" s="203" t="s">
        <v>394</v>
      </c>
      <c r="C2674" s="203" t="s">
        <v>1783</v>
      </c>
      <c r="D2674" s="204">
        <v>8</v>
      </c>
      <c r="E2674" s="203" t="s">
        <v>472</v>
      </c>
      <c r="F2674" s="203" t="s">
        <v>537</v>
      </c>
      <c r="G2674" s="203" t="s">
        <v>538</v>
      </c>
      <c r="H2674" s="204" t="s">
        <v>1497</v>
      </c>
      <c r="I2674" s="204" t="s">
        <v>1497</v>
      </c>
      <c r="J2674" s="204">
        <v>14</v>
      </c>
      <c r="K2674" s="203" t="s">
        <v>500</v>
      </c>
    </row>
    <row r="2675" spans="1:11">
      <c r="A2675" s="203">
        <v>68</v>
      </c>
      <c r="B2675" s="203" t="s">
        <v>395</v>
      </c>
      <c r="C2675" s="203" t="s">
        <v>1783</v>
      </c>
      <c r="D2675" s="204">
        <v>12</v>
      </c>
      <c r="E2675" s="203" t="s">
        <v>472</v>
      </c>
      <c r="F2675" s="203" t="s">
        <v>537</v>
      </c>
      <c r="G2675" s="203" t="s">
        <v>538</v>
      </c>
      <c r="H2675" s="204" t="s">
        <v>1497</v>
      </c>
      <c r="I2675" s="204" t="s">
        <v>1497</v>
      </c>
      <c r="J2675" s="204">
        <v>14</v>
      </c>
      <c r="K2675" s="203" t="s">
        <v>500</v>
      </c>
    </row>
    <row r="2676" spans="1:11">
      <c r="A2676" s="203">
        <v>68</v>
      </c>
      <c r="B2676" s="203" t="s">
        <v>396</v>
      </c>
      <c r="C2676" s="203" t="s">
        <v>1783</v>
      </c>
      <c r="D2676" s="204">
        <v>8</v>
      </c>
      <c r="E2676" s="203" t="s">
        <v>472</v>
      </c>
      <c r="F2676" s="203" t="s">
        <v>537</v>
      </c>
      <c r="G2676" s="203" t="s">
        <v>538</v>
      </c>
      <c r="H2676" s="204" t="s">
        <v>1497</v>
      </c>
      <c r="I2676" s="204" t="s">
        <v>1497</v>
      </c>
      <c r="J2676" s="204">
        <v>6</v>
      </c>
      <c r="K2676" s="203" t="s">
        <v>500</v>
      </c>
    </row>
    <row r="2677" spans="1:11">
      <c r="A2677" s="203">
        <v>68</v>
      </c>
      <c r="B2677" s="203" t="s">
        <v>397</v>
      </c>
      <c r="C2677" s="203" t="s">
        <v>1783</v>
      </c>
      <c r="D2677" s="204">
        <v>8</v>
      </c>
      <c r="E2677" s="203" t="s">
        <v>472</v>
      </c>
      <c r="F2677" s="203" t="s">
        <v>537</v>
      </c>
      <c r="G2677" s="203" t="s">
        <v>538</v>
      </c>
      <c r="H2677" s="204" t="s">
        <v>1497</v>
      </c>
      <c r="I2677" s="204" t="s">
        <v>1497</v>
      </c>
      <c r="J2677" s="204">
        <v>11</v>
      </c>
      <c r="K2677" s="203" t="s">
        <v>500</v>
      </c>
    </row>
    <row r="2678" spans="1:11">
      <c r="A2678" s="203">
        <v>68</v>
      </c>
      <c r="B2678" s="203" t="s">
        <v>398</v>
      </c>
      <c r="C2678" s="203" t="s">
        <v>1783</v>
      </c>
      <c r="D2678" s="204">
        <v>3</v>
      </c>
      <c r="E2678" s="203" t="s">
        <v>472</v>
      </c>
      <c r="F2678" s="203" t="s">
        <v>537</v>
      </c>
      <c r="G2678" s="203" t="s">
        <v>538</v>
      </c>
      <c r="H2678" s="204" t="s">
        <v>1497</v>
      </c>
      <c r="I2678" s="204" t="s">
        <v>1497</v>
      </c>
      <c r="J2678" s="204">
        <v>9.5</v>
      </c>
      <c r="K2678" s="203" t="s">
        <v>500</v>
      </c>
    </row>
    <row r="2679" spans="1:11">
      <c r="A2679" s="203">
        <v>68</v>
      </c>
      <c r="B2679" s="203" t="s">
        <v>399</v>
      </c>
      <c r="C2679" s="203" t="s">
        <v>1783</v>
      </c>
      <c r="D2679" s="204">
        <v>5</v>
      </c>
      <c r="E2679" s="203" t="s">
        <v>472</v>
      </c>
      <c r="F2679" s="203" t="s">
        <v>537</v>
      </c>
      <c r="G2679" s="203" t="s">
        <v>538</v>
      </c>
      <c r="H2679" s="204" t="s">
        <v>1497</v>
      </c>
      <c r="I2679" s="204" t="s">
        <v>1497</v>
      </c>
      <c r="J2679" s="204">
        <v>19</v>
      </c>
      <c r="K2679" s="203" t="s">
        <v>500</v>
      </c>
    </row>
    <row r="2680" spans="1:11">
      <c r="A2680" s="203">
        <v>68</v>
      </c>
      <c r="B2680" s="203" t="s">
        <v>400</v>
      </c>
      <c r="C2680" s="203" t="s">
        <v>1783</v>
      </c>
      <c r="D2680" s="204">
        <v>17.5</v>
      </c>
      <c r="E2680" s="203" t="s">
        <v>472</v>
      </c>
      <c r="F2680" s="203" t="s">
        <v>537</v>
      </c>
      <c r="G2680" s="203" t="s">
        <v>538</v>
      </c>
      <c r="H2680" s="204" t="s">
        <v>1497</v>
      </c>
      <c r="I2680" s="204" t="s">
        <v>1497</v>
      </c>
      <c r="J2680" s="204">
        <v>4.5</v>
      </c>
      <c r="K2680" s="203" t="s">
        <v>500</v>
      </c>
    </row>
    <row r="2681" spans="1:11">
      <c r="A2681" s="203">
        <v>68</v>
      </c>
      <c r="B2681" s="203" t="s">
        <v>401</v>
      </c>
      <c r="C2681" s="203" t="s">
        <v>1783</v>
      </c>
      <c r="D2681" s="204">
        <v>5</v>
      </c>
      <c r="E2681" s="203" t="s">
        <v>472</v>
      </c>
      <c r="F2681" s="203" t="s">
        <v>537</v>
      </c>
      <c r="G2681" s="203" t="s">
        <v>538</v>
      </c>
      <c r="H2681" s="204" t="s">
        <v>1497</v>
      </c>
      <c r="I2681" s="204" t="s">
        <v>1497</v>
      </c>
      <c r="J2681" s="204">
        <v>35</v>
      </c>
      <c r="K2681" s="203" t="s">
        <v>500</v>
      </c>
    </row>
    <row r="2682" spans="1:11">
      <c r="A2682" s="203">
        <v>68</v>
      </c>
      <c r="B2682" s="203" t="s">
        <v>402</v>
      </c>
      <c r="C2682" s="203" t="s">
        <v>1783</v>
      </c>
      <c r="D2682" s="204">
        <v>20.5</v>
      </c>
      <c r="E2682" s="203" t="s">
        <v>472</v>
      </c>
      <c r="F2682" s="203" t="s">
        <v>537</v>
      </c>
      <c r="G2682" s="203" t="s">
        <v>538</v>
      </c>
      <c r="H2682" s="204" t="s">
        <v>1497</v>
      </c>
      <c r="I2682" s="204" t="s">
        <v>1497</v>
      </c>
      <c r="J2682" s="204">
        <v>8</v>
      </c>
      <c r="K2682" s="203" t="s">
        <v>500</v>
      </c>
    </row>
    <row r="2683" spans="1:11">
      <c r="A2683" s="203">
        <v>68</v>
      </c>
      <c r="B2683" s="203" t="s">
        <v>403</v>
      </c>
      <c r="C2683" s="203" t="s">
        <v>1783</v>
      </c>
      <c r="D2683" s="204">
        <v>9</v>
      </c>
      <c r="E2683" s="203" t="s">
        <v>472</v>
      </c>
      <c r="F2683" s="203" t="s">
        <v>537</v>
      </c>
      <c r="G2683" s="203" t="s">
        <v>538</v>
      </c>
      <c r="H2683" s="204" t="s">
        <v>1497</v>
      </c>
      <c r="I2683" s="204" t="s">
        <v>1497</v>
      </c>
      <c r="J2683" s="204">
        <v>11.5</v>
      </c>
      <c r="K2683" s="203" t="s">
        <v>500</v>
      </c>
    </row>
    <row r="2684" spans="1:11">
      <c r="A2684" s="203">
        <v>68</v>
      </c>
      <c r="B2684" s="203" t="s">
        <v>404</v>
      </c>
      <c r="C2684" s="203" t="s">
        <v>1783</v>
      </c>
      <c r="D2684" s="204">
        <v>27</v>
      </c>
      <c r="E2684" s="203" t="s">
        <v>472</v>
      </c>
      <c r="F2684" s="203" t="s">
        <v>537</v>
      </c>
      <c r="G2684" s="203" t="s">
        <v>538</v>
      </c>
      <c r="H2684" s="204" t="s">
        <v>1497</v>
      </c>
      <c r="I2684" s="204" t="s">
        <v>1497</v>
      </c>
      <c r="J2684" s="204">
        <v>35</v>
      </c>
      <c r="K2684" s="203" t="s">
        <v>500</v>
      </c>
    </row>
    <row r="2685" spans="1:11">
      <c r="A2685" s="203">
        <v>68</v>
      </c>
      <c r="B2685" s="203" t="s">
        <v>405</v>
      </c>
      <c r="C2685" s="203" t="s">
        <v>1783</v>
      </c>
      <c r="D2685" s="204">
        <v>10</v>
      </c>
      <c r="E2685" s="203" t="s">
        <v>472</v>
      </c>
      <c r="F2685" s="203" t="s">
        <v>537</v>
      </c>
      <c r="G2685" s="203" t="s">
        <v>538</v>
      </c>
      <c r="H2685" s="204" t="s">
        <v>1497</v>
      </c>
      <c r="I2685" s="204" t="s">
        <v>1497</v>
      </c>
      <c r="J2685" s="204">
        <v>12</v>
      </c>
      <c r="K2685" s="203" t="s">
        <v>500</v>
      </c>
    </row>
    <row r="2686" spans="1:11">
      <c r="A2686" s="203">
        <v>68</v>
      </c>
      <c r="B2686" s="203" t="s">
        <v>384</v>
      </c>
      <c r="C2686" s="203" t="s">
        <v>1784</v>
      </c>
      <c r="D2686" s="204">
        <v>10</v>
      </c>
      <c r="E2686" s="203" t="s">
        <v>472</v>
      </c>
      <c r="F2686" s="203" t="s">
        <v>537</v>
      </c>
      <c r="G2686" s="203" t="s">
        <v>538</v>
      </c>
      <c r="H2686" s="204" t="s">
        <v>1497</v>
      </c>
      <c r="I2686" s="204" t="s">
        <v>1497</v>
      </c>
      <c r="J2686" s="204">
        <v>13</v>
      </c>
      <c r="K2686" s="203" t="s">
        <v>500</v>
      </c>
    </row>
    <row r="2687" spans="1:11">
      <c r="A2687" s="203">
        <v>68</v>
      </c>
      <c r="B2687" s="203" t="s">
        <v>385</v>
      </c>
      <c r="C2687" s="203" t="s">
        <v>1784</v>
      </c>
      <c r="D2687" s="204">
        <v>7</v>
      </c>
      <c r="E2687" s="203" t="s">
        <v>472</v>
      </c>
      <c r="F2687" s="203" t="s">
        <v>537</v>
      </c>
      <c r="G2687" s="203" t="s">
        <v>538</v>
      </c>
      <c r="H2687" s="204" t="s">
        <v>1497</v>
      </c>
      <c r="I2687" s="204" t="s">
        <v>1497</v>
      </c>
      <c r="J2687" s="204">
        <v>22</v>
      </c>
      <c r="K2687" s="203" t="s">
        <v>500</v>
      </c>
    </row>
    <row r="2688" spans="1:11">
      <c r="A2688" s="203">
        <v>68</v>
      </c>
      <c r="B2688" s="203" t="s">
        <v>386</v>
      </c>
      <c r="C2688" s="203" t="s">
        <v>1784</v>
      </c>
      <c r="D2688" s="204">
        <v>22</v>
      </c>
      <c r="E2688" s="203" t="s">
        <v>472</v>
      </c>
      <c r="F2688" s="203" t="s">
        <v>537</v>
      </c>
      <c r="G2688" s="203" t="s">
        <v>538</v>
      </c>
      <c r="H2688" s="204" t="s">
        <v>1497</v>
      </c>
      <c r="I2688" s="204" t="s">
        <v>1497</v>
      </c>
      <c r="J2688" s="204">
        <v>21</v>
      </c>
      <c r="K2688" s="203" t="s">
        <v>500</v>
      </c>
    </row>
    <row r="2689" spans="1:11">
      <c r="A2689" s="203">
        <v>68</v>
      </c>
      <c r="B2689" s="203" t="s">
        <v>387</v>
      </c>
      <c r="C2689" s="203" t="s">
        <v>1784</v>
      </c>
      <c r="D2689" s="204">
        <v>8</v>
      </c>
      <c r="E2689" s="203" t="s">
        <v>472</v>
      </c>
      <c r="F2689" s="203" t="s">
        <v>537</v>
      </c>
      <c r="G2689" s="203" t="s">
        <v>538</v>
      </c>
      <c r="H2689" s="204" t="s">
        <v>1497</v>
      </c>
      <c r="I2689" s="204" t="s">
        <v>1497</v>
      </c>
      <c r="J2689" s="204">
        <v>9</v>
      </c>
      <c r="K2689" s="203" t="s">
        <v>500</v>
      </c>
    </row>
    <row r="2690" spans="1:11">
      <c r="A2690" s="203">
        <v>68</v>
      </c>
      <c r="B2690" s="203" t="s">
        <v>388</v>
      </c>
      <c r="C2690" s="203" t="s">
        <v>1784</v>
      </c>
      <c r="D2690" s="204">
        <v>13</v>
      </c>
      <c r="E2690" s="203" t="s">
        <v>472</v>
      </c>
      <c r="F2690" s="203" t="s">
        <v>537</v>
      </c>
      <c r="G2690" s="203" t="s">
        <v>538</v>
      </c>
      <c r="H2690" s="204" t="s">
        <v>1497</v>
      </c>
      <c r="I2690" s="204" t="s">
        <v>1497</v>
      </c>
      <c r="J2690" s="204">
        <v>12</v>
      </c>
      <c r="K2690" s="203" t="s">
        <v>500</v>
      </c>
    </row>
    <row r="2691" spans="1:11">
      <c r="A2691" s="203">
        <v>68</v>
      </c>
      <c r="B2691" s="203" t="s">
        <v>389</v>
      </c>
      <c r="C2691" s="203" t="s">
        <v>1784</v>
      </c>
      <c r="D2691" s="204">
        <v>12</v>
      </c>
      <c r="E2691" s="203" t="s">
        <v>472</v>
      </c>
      <c r="F2691" s="203" t="s">
        <v>537</v>
      </c>
      <c r="G2691" s="203" t="s">
        <v>538</v>
      </c>
      <c r="H2691" s="204" t="s">
        <v>1497</v>
      </c>
      <c r="I2691" s="204" t="s">
        <v>1497</v>
      </c>
      <c r="J2691" s="204">
        <v>8</v>
      </c>
      <c r="K2691" s="203" t="s">
        <v>500</v>
      </c>
    </row>
    <row r="2692" spans="1:11">
      <c r="A2692" s="203">
        <v>68</v>
      </c>
      <c r="B2692" s="203" t="s">
        <v>390</v>
      </c>
      <c r="C2692" s="203" t="s">
        <v>1784</v>
      </c>
      <c r="D2692" s="204">
        <v>21.5</v>
      </c>
      <c r="E2692" s="203" t="s">
        <v>472</v>
      </c>
      <c r="F2692" s="203" t="s">
        <v>537</v>
      </c>
      <c r="G2692" s="203" t="s">
        <v>538</v>
      </c>
      <c r="H2692" s="204" t="s">
        <v>1497</v>
      </c>
      <c r="I2692" s="204" t="s">
        <v>1497</v>
      </c>
      <c r="J2692" s="204">
        <v>17</v>
      </c>
      <c r="K2692" s="203" t="s">
        <v>500</v>
      </c>
    </row>
    <row r="2693" spans="1:11">
      <c r="A2693" s="203">
        <v>68</v>
      </c>
      <c r="B2693" s="203" t="s">
        <v>391</v>
      </c>
      <c r="C2693" s="203" t="s">
        <v>1784</v>
      </c>
      <c r="D2693" s="204">
        <v>8</v>
      </c>
      <c r="E2693" s="203" t="s">
        <v>472</v>
      </c>
      <c r="F2693" s="203" t="s">
        <v>537</v>
      </c>
      <c r="G2693" s="203" t="s">
        <v>538</v>
      </c>
      <c r="H2693" s="204" t="s">
        <v>1497</v>
      </c>
      <c r="I2693" s="204" t="s">
        <v>1497</v>
      </c>
      <c r="J2693" s="204">
        <v>5</v>
      </c>
      <c r="K2693" s="203" t="s">
        <v>500</v>
      </c>
    </row>
    <row r="2694" spans="1:11">
      <c r="A2694" s="203">
        <v>68</v>
      </c>
      <c r="B2694" s="203" t="s">
        <v>392</v>
      </c>
      <c r="C2694" s="203" t="s">
        <v>1784</v>
      </c>
      <c r="D2694" s="204">
        <v>7</v>
      </c>
      <c r="E2694" s="203" t="s">
        <v>472</v>
      </c>
      <c r="F2694" s="203" t="s">
        <v>537</v>
      </c>
      <c r="G2694" s="203" t="s">
        <v>538</v>
      </c>
      <c r="H2694" s="204" t="s">
        <v>1497</v>
      </c>
      <c r="I2694" s="204" t="s">
        <v>1497</v>
      </c>
      <c r="J2694" s="204">
        <v>11.5</v>
      </c>
      <c r="K2694" s="203" t="s">
        <v>500</v>
      </c>
    </row>
    <row r="2695" spans="1:11">
      <c r="A2695" s="203">
        <v>68</v>
      </c>
      <c r="B2695" s="203" t="s">
        <v>393</v>
      </c>
      <c r="C2695" s="203" t="s">
        <v>1784</v>
      </c>
      <c r="D2695" s="204">
        <v>10</v>
      </c>
      <c r="E2695" s="203" t="s">
        <v>472</v>
      </c>
      <c r="F2695" s="203" t="s">
        <v>537</v>
      </c>
      <c r="G2695" s="203" t="s">
        <v>538</v>
      </c>
      <c r="H2695" s="204" t="s">
        <v>1497</v>
      </c>
      <c r="I2695" s="204" t="s">
        <v>1497</v>
      </c>
      <c r="J2695" s="204">
        <v>12</v>
      </c>
      <c r="K2695" s="203" t="s">
        <v>500</v>
      </c>
    </row>
    <row r="2696" spans="1:11">
      <c r="A2696" s="203">
        <v>68</v>
      </c>
      <c r="B2696" s="203" t="s">
        <v>394</v>
      </c>
      <c r="C2696" s="203" t="s">
        <v>1784</v>
      </c>
      <c r="D2696" s="204">
        <v>11</v>
      </c>
      <c r="E2696" s="203" t="s">
        <v>472</v>
      </c>
      <c r="F2696" s="203" t="s">
        <v>537</v>
      </c>
      <c r="G2696" s="203" t="s">
        <v>538</v>
      </c>
      <c r="H2696" s="204" t="s">
        <v>1497</v>
      </c>
      <c r="I2696" s="204" t="s">
        <v>1497</v>
      </c>
      <c r="J2696" s="204">
        <v>15</v>
      </c>
      <c r="K2696" s="203" t="s">
        <v>500</v>
      </c>
    </row>
    <row r="2697" spans="1:11">
      <c r="A2697" s="203">
        <v>68</v>
      </c>
      <c r="B2697" s="203" t="s">
        <v>395</v>
      </c>
      <c r="C2697" s="203" t="s">
        <v>1784</v>
      </c>
      <c r="D2697" s="204">
        <v>14</v>
      </c>
      <c r="E2697" s="203" t="s">
        <v>472</v>
      </c>
      <c r="F2697" s="203" t="s">
        <v>537</v>
      </c>
      <c r="G2697" s="203" t="s">
        <v>538</v>
      </c>
      <c r="H2697" s="204" t="s">
        <v>1497</v>
      </c>
      <c r="I2697" s="204" t="s">
        <v>1497</v>
      </c>
      <c r="J2697" s="204">
        <v>16</v>
      </c>
      <c r="K2697" s="203" t="s">
        <v>500</v>
      </c>
    </row>
    <row r="2698" spans="1:11">
      <c r="A2698" s="203">
        <v>68</v>
      </c>
      <c r="B2698" s="203" t="s">
        <v>396</v>
      </c>
      <c r="C2698" s="203" t="s">
        <v>1784</v>
      </c>
      <c r="D2698" s="204">
        <v>10</v>
      </c>
      <c r="E2698" s="203" t="s">
        <v>472</v>
      </c>
      <c r="F2698" s="203" t="s">
        <v>537</v>
      </c>
      <c r="G2698" s="203" t="s">
        <v>538</v>
      </c>
      <c r="H2698" s="204" t="s">
        <v>1497</v>
      </c>
      <c r="I2698" s="204" t="s">
        <v>1497</v>
      </c>
      <c r="J2698" s="204">
        <v>10</v>
      </c>
      <c r="K2698" s="203" t="s">
        <v>500</v>
      </c>
    </row>
    <row r="2699" spans="1:11">
      <c r="A2699" s="203">
        <v>68</v>
      </c>
      <c r="B2699" s="203" t="s">
        <v>397</v>
      </c>
      <c r="C2699" s="203" t="s">
        <v>1784</v>
      </c>
      <c r="D2699" s="204">
        <v>12</v>
      </c>
      <c r="E2699" s="203" t="s">
        <v>472</v>
      </c>
      <c r="F2699" s="203" t="s">
        <v>537</v>
      </c>
      <c r="G2699" s="203" t="s">
        <v>538</v>
      </c>
      <c r="H2699" s="204" t="s">
        <v>1497</v>
      </c>
      <c r="I2699" s="204" t="s">
        <v>1497</v>
      </c>
      <c r="J2699" s="204">
        <v>9</v>
      </c>
      <c r="K2699" s="203" t="s">
        <v>500</v>
      </c>
    </row>
    <row r="2700" spans="1:11">
      <c r="A2700" s="203">
        <v>68</v>
      </c>
      <c r="B2700" s="203" t="s">
        <v>398</v>
      </c>
      <c r="C2700" s="203" t="s">
        <v>1784</v>
      </c>
      <c r="D2700" s="204">
        <v>10.5</v>
      </c>
      <c r="E2700" s="203" t="s">
        <v>472</v>
      </c>
      <c r="F2700" s="203" t="s">
        <v>537</v>
      </c>
      <c r="G2700" s="203" t="s">
        <v>538</v>
      </c>
      <c r="H2700" s="204" t="s">
        <v>1497</v>
      </c>
      <c r="I2700" s="204" t="s">
        <v>1497</v>
      </c>
      <c r="J2700" s="204">
        <v>8</v>
      </c>
      <c r="K2700" s="203" t="s">
        <v>500</v>
      </c>
    </row>
    <row r="2701" spans="1:11">
      <c r="A2701" s="203">
        <v>68</v>
      </c>
      <c r="B2701" s="203" t="s">
        <v>399</v>
      </c>
      <c r="C2701" s="203" t="s">
        <v>1784</v>
      </c>
      <c r="D2701" s="204">
        <v>29</v>
      </c>
      <c r="E2701" s="203" t="s">
        <v>472</v>
      </c>
      <c r="F2701" s="203" t="s">
        <v>537</v>
      </c>
      <c r="G2701" s="203" t="s">
        <v>538</v>
      </c>
      <c r="H2701" s="204" t="s">
        <v>1497</v>
      </c>
      <c r="I2701" s="204" t="s">
        <v>1497</v>
      </c>
      <c r="J2701" s="204">
        <v>36</v>
      </c>
      <c r="K2701" s="203" t="s">
        <v>500</v>
      </c>
    </row>
    <row r="2702" spans="1:11">
      <c r="A2702" s="203">
        <v>68</v>
      </c>
      <c r="B2702" s="203" t="s">
        <v>400</v>
      </c>
      <c r="C2702" s="203" t="s">
        <v>1784</v>
      </c>
      <c r="D2702" s="204">
        <v>20</v>
      </c>
      <c r="E2702" s="203" t="s">
        <v>472</v>
      </c>
      <c r="F2702" s="203" t="s">
        <v>537</v>
      </c>
      <c r="G2702" s="203" t="s">
        <v>538</v>
      </c>
      <c r="H2702" s="204" t="s">
        <v>1497</v>
      </c>
      <c r="I2702" s="204" t="s">
        <v>1497</v>
      </c>
      <c r="J2702" s="204">
        <v>17</v>
      </c>
      <c r="K2702" s="203" t="s">
        <v>500</v>
      </c>
    </row>
    <row r="2703" spans="1:11">
      <c r="A2703" s="203">
        <v>68</v>
      </c>
      <c r="B2703" s="203" t="s">
        <v>401</v>
      </c>
      <c r="C2703" s="203" t="s">
        <v>1784</v>
      </c>
      <c r="D2703" s="204">
        <v>11.5</v>
      </c>
      <c r="E2703" s="203" t="s">
        <v>472</v>
      </c>
      <c r="F2703" s="203" t="s">
        <v>537</v>
      </c>
      <c r="G2703" s="203" t="s">
        <v>538</v>
      </c>
      <c r="H2703" s="204" t="s">
        <v>1497</v>
      </c>
      <c r="I2703" s="204" t="s">
        <v>1497</v>
      </c>
      <c r="J2703" s="204">
        <v>21</v>
      </c>
      <c r="K2703" s="203" t="s">
        <v>500</v>
      </c>
    </row>
    <row r="2704" spans="1:11">
      <c r="A2704" s="203">
        <v>68</v>
      </c>
      <c r="B2704" s="203" t="s">
        <v>402</v>
      </c>
      <c r="C2704" s="203" t="s">
        <v>1784</v>
      </c>
      <c r="D2704" s="204">
        <v>24</v>
      </c>
      <c r="E2704" s="203" t="s">
        <v>472</v>
      </c>
      <c r="F2704" s="203" t="s">
        <v>537</v>
      </c>
      <c r="G2704" s="203" t="s">
        <v>538</v>
      </c>
      <c r="H2704" s="204" t="s">
        <v>1497</v>
      </c>
      <c r="I2704" s="204" t="s">
        <v>1497</v>
      </c>
      <c r="J2704" s="204">
        <v>28</v>
      </c>
      <c r="K2704" s="203" t="s">
        <v>500</v>
      </c>
    </row>
    <row r="2705" spans="1:11">
      <c r="A2705" s="203">
        <v>68</v>
      </c>
      <c r="B2705" s="203" t="s">
        <v>403</v>
      </c>
      <c r="C2705" s="203" t="s">
        <v>1784</v>
      </c>
      <c r="D2705" s="204">
        <v>6.5</v>
      </c>
      <c r="E2705" s="203" t="s">
        <v>472</v>
      </c>
      <c r="F2705" s="203" t="s">
        <v>537</v>
      </c>
      <c r="G2705" s="203" t="s">
        <v>538</v>
      </c>
      <c r="H2705" s="204" t="s">
        <v>1497</v>
      </c>
      <c r="I2705" s="204" t="s">
        <v>1497</v>
      </c>
      <c r="J2705" s="204">
        <v>20</v>
      </c>
      <c r="K2705" s="203" t="s">
        <v>500</v>
      </c>
    </row>
    <row r="2706" spans="1:11">
      <c r="A2706" s="203">
        <v>68</v>
      </c>
      <c r="B2706" s="203" t="s">
        <v>404</v>
      </c>
      <c r="C2706" s="203" t="s">
        <v>1784</v>
      </c>
      <c r="D2706" s="204">
        <v>22</v>
      </c>
      <c r="E2706" s="203" t="s">
        <v>472</v>
      </c>
      <c r="F2706" s="203" t="s">
        <v>537</v>
      </c>
      <c r="G2706" s="203" t="s">
        <v>538</v>
      </c>
      <c r="H2706" s="204" t="s">
        <v>1497</v>
      </c>
      <c r="I2706" s="204" t="s">
        <v>1497</v>
      </c>
      <c r="J2706" s="204">
        <v>34</v>
      </c>
      <c r="K2706" s="203" t="s">
        <v>500</v>
      </c>
    </row>
    <row r="2707" spans="1:11">
      <c r="A2707" s="203">
        <v>68</v>
      </c>
      <c r="B2707" s="203" t="s">
        <v>405</v>
      </c>
      <c r="C2707" s="203" t="s">
        <v>1784</v>
      </c>
      <c r="D2707" s="204">
        <v>12</v>
      </c>
      <c r="E2707" s="203" t="s">
        <v>472</v>
      </c>
      <c r="F2707" s="203" t="s">
        <v>537</v>
      </c>
      <c r="G2707" s="203" t="s">
        <v>538</v>
      </c>
      <c r="H2707" s="204" t="s">
        <v>1497</v>
      </c>
      <c r="I2707" s="204" t="s">
        <v>1497</v>
      </c>
      <c r="J2707" s="204">
        <v>14</v>
      </c>
      <c r="K2707" s="203" t="s">
        <v>500</v>
      </c>
    </row>
    <row r="2708" spans="1:11">
      <c r="A2708" s="203">
        <v>68</v>
      </c>
      <c r="B2708" s="203" t="s">
        <v>384</v>
      </c>
      <c r="C2708" s="203" t="s">
        <v>1785</v>
      </c>
      <c r="D2708" s="204">
        <v>9</v>
      </c>
      <c r="E2708" s="203" t="s">
        <v>472</v>
      </c>
      <c r="F2708" s="203" t="s">
        <v>537</v>
      </c>
      <c r="G2708" s="203" t="s">
        <v>538</v>
      </c>
      <c r="H2708" s="204" t="s">
        <v>1497</v>
      </c>
      <c r="I2708" s="204" t="s">
        <v>1497</v>
      </c>
      <c r="J2708" s="204">
        <v>13</v>
      </c>
      <c r="K2708" s="203" t="s">
        <v>500</v>
      </c>
    </row>
    <row r="2709" spans="1:11">
      <c r="A2709" s="203">
        <v>68</v>
      </c>
      <c r="B2709" s="203" t="s">
        <v>385</v>
      </c>
      <c r="C2709" s="203" t="s">
        <v>1785</v>
      </c>
      <c r="D2709" s="204">
        <v>5.5</v>
      </c>
      <c r="E2709" s="203" t="s">
        <v>472</v>
      </c>
      <c r="F2709" s="203" t="s">
        <v>537</v>
      </c>
      <c r="G2709" s="203" t="s">
        <v>538</v>
      </c>
      <c r="H2709" s="204" t="s">
        <v>1497</v>
      </c>
      <c r="I2709" s="204" t="s">
        <v>1497</v>
      </c>
      <c r="J2709" s="204">
        <v>15</v>
      </c>
      <c r="K2709" s="203" t="s">
        <v>500</v>
      </c>
    </row>
    <row r="2710" spans="1:11">
      <c r="A2710" s="203">
        <v>68</v>
      </c>
      <c r="B2710" s="203" t="s">
        <v>386</v>
      </c>
      <c r="C2710" s="203" t="s">
        <v>1785</v>
      </c>
      <c r="D2710" s="204">
        <v>21.5</v>
      </c>
      <c r="E2710" s="203" t="s">
        <v>472</v>
      </c>
      <c r="F2710" s="203" t="s">
        <v>537</v>
      </c>
      <c r="G2710" s="203" t="s">
        <v>538</v>
      </c>
      <c r="H2710" s="204" t="s">
        <v>1497</v>
      </c>
      <c r="I2710" s="204" t="s">
        <v>1497</v>
      </c>
      <c r="J2710" s="204">
        <v>20</v>
      </c>
      <c r="K2710" s="203" t="s">
        <v>500</v>
      </c>
    </row>
    <row r="2711" spans="1:11">
      <c r="A2711" s="203">
        <v>68</v>
      </c>
      <c r="B2711" s="203" t="s">
        <v>387</v>
      </c>
      <c r="C2711" s="203" t="s">
        <v>1785</v>
      </c>
      <c r="D2711" s="204">
        <v>8</v>
      </c>
      <c r="E2711" s="203" t="s">
        <v>472</v>
      </c>
      <c r="F2711" s="203" t="s">
        <v>537</v>
      </c>
      <c r="G2711" s="203" t="s">
        <v>538</v>
      </c>
      <c r="H2711" s="204" t="s">
        <v>1497</v>
      </c>
      <c r="I2711" s="204" t="s">
        <v>1497</v>
      </c>
      <c r="J2711" s="204">
        <v>11</v>
      </c>
      <c r="K2711" s="203" t="s">
        <v>500</v>
      </c>
    </row>
    <row r="2712" spans="1:11">
      <c r="A2712" s="203">
        <v>68</v>
      </c>
      <c r="B2712" s="203" t="s">
        <v>388</v>
      </c>
      <c r="C2712" s="203" t="s">
        <v>1785</v>
      </c>
      <c r="D2712" s="204">
        <v>13</v>
      </c>
      <c r="E2712" s="203" t="s">
        <v>472</v>
      </c>
      <c r="F2712" s="203" t="s">
        <v>537</v>
      </c>
      <c r="G2712" s="203" t="s">
        <v>538</v>
      </c>
      <c r="H2712" s="204" t="s">
        <v>1497</v>
      </c>
      <c r="I2712" s="204" t="s">
        <v>1497</v>
      </c>
      <c r="J2712" s="204">
        <v>12</v>
      </c>
      <c r="K2712" s="203" t="s">
        <v>500</v>
      </c>
    </row>
    <row r="2713" spans="1:11">
      <c r="A2713" s="203">
        <v>68</v>
      </c>
      <c r="B2713" s="203" t="s">
        <v>389</v>
      </c>
      <c r="C2713" s="203" t="s">
        <v>1785</v>
      </c>
      <c r="D2713" s="204">
        <v>12</v>
      </c>
      <c r="E2713" s="203" t="s">
        <v>472</v>
      </c>
      <c r="F2713" s="203" t="s">
        <v>537</v>
      </c>
      <c r="G2713" s="203" t="s">
        <v>538</v>
      </c>
      <c r="H2713" s="204" t="s">
        <v>1497</v>
      </c>
      <c r="I2713" s="204" t="s">
        <v>1497</v>
      </c>
      <c r="J2713" s="204">
        <v>10</v>
      </c>
      <c r="K2713" s="203" t="s">
        <v>500</v>
      </c>
    </row>
    <row r="2714" spans="1:11">
      <c r="A2714" s="203">
        <v>68</v>
      </c>
      <c r="B2714" s="203" t="s">
        <v>390</v>
      </c>
      <c r="C2714" s="203" t="s">
        <v>1785</v>
      </c>
      <c r="D2714" s="204">
        <v>20</v>
      </c>
      <c r="E2714" s="203" t="s">
        <v>472</v>
      </c>
      <c r="F2714" s="203" t="s">
        <v>537</v>
      </c>
      <c r="G2714" s="203" t="s">
        <v>538</v>
      </c>
      <c r="H2714" s="204" t="s">
        <v>1497</v>
      </c>
      <c r="I2714" s="204" t="s">
        <v>1497</v>
      </c>
      <c r="J2714" s="204">
        <v>19</v>
      </c>
      <c r="K2714" s="203" t="s">
        <v>500</v>
      </c>
    </row>
    <row r="2715" spans="1:11">
      <c r="A2715" s="203">
        <v>68</v>
      </c>
      <c r="B2715" s="203" t="s">
        <v>391</v>
      </c>
      <c r="C2715" s="203" t="s">
        <v>1785</v>
      </c>
      <c r="D2715" s="204">
        <v>7</v>
      </c>
      <c r="E2715" s="203" t="s">
        <v>472</v>
      </c>
      <c r="F2715" s="203" t="s">
        <v>537</v>
      </c>
      <c r="G2715" s="203" t="s">
        <v>538</v>
      </c>
      <c r="H2715" s="204" t="s">
        <v>1497</v>
      </c>
      <c r="I2715" s="204" t="s">
        <v>1497</v>
      </c>
      <c r="J2715" s="204">
        <v>5</v>
      </c>
      <c r="K2715" s="203" t="s">
        <v>500</v>
      </c>
    </row>
    <row r="2716" spans="1:11">
      <c r="A2716" s="203">
        <v>68</v>
      </c>
      <c r="B2716" s="203" t="s">
        <v>392</v>
      </c>
      <c r="C2716" s="203" t="s">
        <v>1785</v>
      </c>
      <c r="D2716" s="204">
        <v>8</v>
      </c>
      <c r="E2716" s="203" t="s">
        <v>472</v>
      </c>
      <c r="F2716" s="203" t="s">
        <v>537</v>
      </c>
      <c r="G2716" s="203" t="s">
        <v>538</v>
      </c>
      <c r="H2716" s="204" t="s">
        <v>1497</v>
      </c>
      <c r="I2716" s="204" t="s">
        <v>1497</v>
      </c>
      <c r="J2716" s="204">
        <v>9.5</v>
      </c>
      <c r="K2716" s="203" t="s">
        <v>500</v>
      </c>
    </row>
    <row r="2717" spans="1:11">
      <c r="A2717" s="203">
        <v>68</v>
      </c>
      <c r="B2717" s="203" t="s">
        <v>393</v>
      </c>
      <c r="C2717" s="203" t="s">
        <v>1785</v>
      </c>
      <c r="D2717" s="204">
        <v>9</v>
      </c>
      <c r="E2717" s="203" t="s">
        <v>472</v>
      </c>
      <c r="F2717" s="203" t="s">
        <v>537</v>
      </c>
      <c r="G2717" s="203" t="s">
        <v>538</v>
      </c>
      <c r="H2717" s="204" t="s">
        <v>1497</v>
      </c>
      <c r="I2717" s="204" t="s">
        <v>1497</v>
      </c>
      <c r="J2717" s="204">
        <v>12</v>
      </c>
      <c r="K2717" s="203" t="s">
        <v>500</v>
      </c>
    </row>
    <row r="2718" spans="1:11">
      <c r="A2718" s="203">
        <v>68</v>
      </c>
      <c r="B2718" s="203" t="s">
        <v>394</v>
      </c>
      <c r="C2718" s="203" t="s">
        <v>1785</v>
      </c>
      <c r="D2718" s="204">
        <v>10</v>
      </c>
      <c r="E2718" s="203" t="s">
        <v>472</v>
      </c>
      <c r="F2718" s="203" t="s">
        <v>537</v>
      </c>
      <c r="G2718" s="203" t="s">
        <v>538</v>
      </c>
      <c r="H2718" s="204" t="s">
        <v>1497</v>
      </c>
      <c r="I2718" s="204" t="s">
        <v>1497</v>
      </c>
      <c r="J2718" s="204">
        <v>14.5</v>
      </c>
      <c r="K2718" s="203" t="s">
        <v>500</v>
      </c>
    </row>
    <row r="2719" spans="1:11">
      <c r="A2719" s="203">
        <v>68</v>
      </c>
      <c r="B2719" s="203" t="s">
        <v>395</v>
      </c>
      <c r="C2719" s="203" t="s">
        <v>1785</v>
      </c>
      <c r="D2719" s="204">
        <v>13</v>
      </c>
      <c r="E2719" s="203" t="s">
        <v>472</v>
      </c>
      <c r="F2719" s="203" t="s">
        <v>537</v>
      </c>
      <c r="G2719" s="203" t="s">
        <v>538</v>
      </c>
      <c r="H2719" s="204" t="s">
        <v>1497</v>
      </c>
      <c r="I2719" s="204" t="s">
        <v>1497</v>
      </c>
      <c r="J2719" s="204">
        <v>15</v>
      </c>
      <c r="K2719" s="203" t="s">
        <v>500</v>
      </c>
    </row>
    <row r="2720" spans="1:11">
      <c r="A2720" s="203">
        <v>68</v>
      </c>
      <c r="B2720" s="203" t="s">
        <v>396</v>
      </c>
      <c r="C2720" s="203" t="s">
        <v>1785</v>
      </c>
      <c r="D2720" s="204">
        <v>9.5</v>
      </c>
      <c r="E2720" s="203" t="s">
        <v>472</v>
      </c>
      <c r="F2720" s="203" t="s">
        <v>537</v>
      </c>
      <c r="G2720" s="203" t="s">
        <v>538</v>
      </c>
      <c r="H2720" s="204" t="s">
        <v>1497</v>
      </c>
      <c r="I2720" s="204" t="s">
        <v>1497</v>
      </c>
      <c r="J2720" s="204">
        <v>8</v>
      </c>
      <c r="K2720" s="203" t="s">
        <v>500</v>
      </c>
    </row>
    <row r="2721" spans="1:11">
      <c r="A2721" s="203">
        <v>68</v>
      </c>
      <c r="B2721" s="203" t="s">
        <v>397</v>
      </c>
      <c r="C2721" s="203" t="s">
        <v>1785</v>
      </c>
      <c r="D2721" s="204">
        <v>12</v>
      </c>
      <c r="E2721" s="203" t="s">
        <v>472</v>
      </c>
      <c r="F2721" s="203" t="s">
        <v>537</v>
      </c>
      <c r="G2721" s="203" t="s">
        <v>538</v>
      </c>
      <c r="H2721" s="204" t="s">
        <v>1497</v>
      </c>
      <c r="I2721" s="204" t="s">
        <v>1497</v>
      </c>
      <c r="J2721" s="204">
        <v>9</v>
      </c>
      <c r="K2721" s="203" t="s">
        <v>500</v>
      </c>
    </row>
    <row r="2722" spans="1:11">
      <c r="A2722" s="203">
        <v>68</v>
      </c>
      <c r="B2722" s="203" t="s">
        <v>398</v>
      </c>
      <c r="C2722" s="203" t="s">
        <v>1785</v>
      </c>
      <c r="D2722" s="204">
        <v>7</v>
      </c>
      <c r="E2722" s="203" t="s">
        <v>472</v>
      </c>
      <c r="F2722" s="203" t="s">
        <v>537</v>
      </c>
      <c r="G2722" s="203" t="s">
        <v>538</v>
      </c>
      <c r="H2722" s="204" t="s">
        <v>1497</v>
      </c>
      <c r="I2722" s="204" t="s">
        <v>1497</v>
      </c>
      <c r="J2722" s="204">
        <v>8</v>
      </c>
      <c r="K2722" s="203" t="s">
        <v>500</v>
      </c>
    </row>
    <row r="2723" spans="1:11">
      <c r="A2723" s="203">
        <v>68</v>
      </c>
      <c r="B2723" s="203" t="s">
        <v>399</v>
      </c>
      <c r="C2723" s="203" t="s">
        <v>1785</v>
      </c>
      <c r="D2723" s="204">
        <v>26.5</v>
      </c>
      <c r="E2723" s="203" t="s">
        <v>472</v>
      </c>
      <c r="F2723" s="203" t="s">
        <v>537</v>
      </c>
      <c r="G2723" s="203" t="s">
        <v>538</v>
      </c>
      <c r="H2723" s="204" t="s">
        <v>1497</v>
      </c>
      <c r="I2723" s="204" t="s">
        <v>1497</v>
      </c>
      <c r="J2723" s="204">
        <v>33</v>
      </c>
      <c r="K2723" s="203" t="s">
        <v>500</v>
      </c>
    </row>
    <row r="2724" spans="1:11">
      <c r="A2724" s="203">
        <v>68</v>
      </c>
      <c r="B2724" s="203" t="s">
        <v>400</v>
      </c>
      <c r="C2724" s="203" t="s">
        <v>1785</v>
      </c>
      <c r="D2724" s="204">
        <v>19</v>
      </c>
      <c r="E2724" s="203" t="s">
        <v>472</v>
      </c>
      <c r="F2724" s="203" t="s">
        <v>537</v>
      </c>
      <c r="G2724" s="203" t="s">
        <v>538</v>
      </c>
      <c r="H2724" s="204" t="s">
        <v>1497</v>
      </c>
      <c r="I2724" s="204" t="s">
        <v>1497</v>
      </c>
      <c r="J2724" s="204">
        <v>13</v>
      </c>
      <c r="K2724" s="203" t="s">
        <v>500</v>
      </c>
    </row>
    <row r="2725" spans="1:11">
      <c r="A2725" s="203">
        <v>68</v>
      </c>
      <c r="B2725" s="203" t="s">
        <v>401</v>
      </c>
      <c r="C2725" s="203" t="s">
        <v>1785</v>
      </c>
      <c r="D2725" s="204">
        <v>8</v>
      </c>
      <c r="E2725" s="203" t="s">
        <v>472</v>
      </c>
      <c r="F2725" s="203" t="s">
        <v>537</v>
      </c>
      <c r="G2725" s="203" t="s">
        <v>538</v>
      </c>
      <c r="H2725" s="204" t="s">
        <v>1497</v>
      </c>
      <c r="I2725" s="204" t="s">
        <v>1497</v>
      </c>
      <c r="J2725" s="204">
        <v>27.5</v>
      </c>
      <c r="K2725" s="203" t="s">
        <v>500</v>
      </c>
    </row>
    <row r="2726" spans="1:11">
      <c r="A2726" s="203">
        <v>68</v>
      </c>
      <c r="B2726" s="203" t="s">
        <v>402</v>
      </c>
      <c r="C2726" s="203" t="s">
        <v>1785</v>
      </c>
      <c r="D2726" s="204">
        <v>23</v>
      </c>
      <c r="E2726" s="203" t="s">
        <v>472</v>
      </c>
      <c r="F2726" s="203" t="s">
        <v>537</v>
      </c>
      <c r="G2726" s="203" t="s">
        <v>538</v>
      </c>
      <c r="H2726" s="204" t="s">
        <v>1497</v>
      </c>
      <c r="I2726" s="204" t="s">
        <v>1497</v>
      </c>
      <c r="J2726" s="204">
        <v>26</v>
      </c>
      <c r="K2726" s="203" t="s">
        <v>500</v>
      </c>
    </row>
    <row r="2727" spans="1:11">
      <c r="A2727" s="203">
        <v>68</v>
      </c>
      <c r="B2727" s="203" t="s">
        <v>403</v>
      </c>
      <c r="C2727" s="203" t="s">
        <v>1785</v>
      </c>
      <c r="D2727" s="204">
        <v>9</v>
      </c>
      <c r="E2727" s="203" t="s">
        <v>472</v>
      </c>
      <c r="F2727" s="203" t="s">
        <v>537</v>
      </c>
      <c r="G2727" s="203" t="s">
        <v>538</v>
      </c>
      <c r="H2727" s="204" t="s">
        <v>1497</v>
      </c>
      <c r="I2727" s="204" t="s">
        <v>1497</v>
      </c>
      <c r="J2727" s="204">
        <v>18</v>
      </c>
      <c r="K2727" s="203" t="s">
        <v>500</v>
      </c>
    </row>
    <row r="2728" spans="1:11">
      <c r="A2728" s="203">
        <v>68</v>
      </c>
      <c r="B2728" s="203" t="s">
        <v>404</v>
      </c>
      <c r="C2728" s="203" t="s">
        <v>1785</v>
      </c>
      <c r="D2728" s="204">
        <v>22</v>
      </c>
      <c r="E2728" s="203" t="s">
        <v>472</v>
      </c>
      <c r="F2728" s="203" t="s">
        <v>537</v>
      </c>
      <c r="G2728" s="203" t="s">
        <v>538</v>
      </c>
      <c r="H2728" s="204" t="s">
        <v>1497</v>
      </c>
      <c r="I2728" s="204" t="s">
        <v>1497</v>
      </c>
      <c r="J2728" s="204">
        <v>34</v>
      </c>
      <c r="K2728" s="203" t="s">
        <v>500</v>
      </c>
    </row>
    <row r="2729" spans="1:11">
      <c r="A2729" s="203">
        <v>68</v>
      </c>
      <c r="B2729" s="203" t="s">
        <v>405</v>
      </c>
      <c r="C2729" s="203" t="s">
        <v>1785</v>
      </c>
      <c r="D2729" s="204">
        <v>12</v>
      </c>
      <c r="E2729" s="203" t="s">
        <v>472</v>
      </c>
      <c r="F2729" s="203" t="s">
        <v>537</v>
      </c>
      <c r="G2729" s="203" t="s">
        <v>538</v>
      </c>
      <c r="H2729" s="204" t="s">
        <v>1497</v>
      </c>
      <c r="I2729" s="204" t="s">
        <v>1497</v>
      </c>
      <c r="J2729" s="204">
        <v>14</v>
      </c>
      <c r="K2729" s="203" t="s">
        <v>500</v>
      </c>
    </row>
    <row r="2730" spans="1:11">
      <c r="A2730" s="203">
        <v>69</v>
      </c>
      <c r="B2730" s="203" t="s">
        <v>384</v>
      </c>
      <c r="C2730" s="203" t="s">
        <v>1786</v>
      </c>
      <c r="D2730" s="204">
        <v>1.68</v>
      </c>
      <c r="E2730" s="203" t="s">
        <v>489</v>
      </c>
      <c r="F2730" s="203" t="s">
        <v>1754</v>
      </c>
      <c r="G2730" s="203" t="s">
        <v>488</v>
      </c>
      <c r="H2730" s="204" t="s">
        <v>1497</v>
      </c>
      <c r="I2730" s="204" t="s">
        <v>1497</v>
      </c>
      <c r="J2730" s="204">
        <v>9.8000000000000007</v>
      </c>
      <c r="K2730" s="203" t="s">
        <v>490</v>
      </c>
    </row>
    <row r="2731" spans="1:11">
      <c r="A2731" s="203">
        <v>69</v>
      </c>
      <c r="B2731" s="203" t="s">
        <v>385</v>
      </c>
      <c r="C2731" s="203" t="s">
        <v>1786</v>
      </c>
      <c r="D2731" s="204">
        <v>29.55</v>
      </c>
      <c r="E2731" s="203" t="s">
        <v>489</v>
      </c>
      <c r="F2731" s="203" t="s">
        <v>1754</v>
      </c>
      <c r="G2731" s="203" t="s">
        <v>488</v>
      </c>
      <c r="H2731" s="204" t="s">
        <v>1497</v>
      </c>
      <c r="I2731" s="204" t="s">
        <v>1497</v>
      </c>
      <c r="J2731" s="204" t="s">
        <v>1497</v>
      </c>
      <c r="K2731" s="203" t="s">
        <v>490</v>
      </c>
    </row>
    <row r="2732" spans="1:11">
      <c r="A2732" s="203">
        <v>69</v>
      </c>
      <c r="B2732" s="203" t="s">
        <v>386</v>
      </c>
      <c r="C2732" s="203" t="s">
        <v>1786</v>
      </c>
      <c r="D2732" s="204" t="s">
        <v>1497</v>
      </c>
      <c r="E2732" s="203" t="s">
        <v>489</v>
      </c>
      <c r="F2732" s="203" t="s">
        <v>1754</v>
      </c>
      <c r="G2732" s="203" t="s">
        <v>488</v>
      </c>
      <c r="H2732" s="204" t="s">
        <v>1497</v>
      </c>
      <c r="I2732" s="204" t="s">
        <v>1497</v>
      </c>
      <c r="J2732" s="204" t="s">
        <v>1497</v>
      </c>
      <c r="K2732" s="203" t="s">
        <v>490</v>
      </c>
    </row>
    <row r="2733" spans="1:11">
      <c r="A2733" s="203">
        <v>69</v>
      </c>
      <c r="B2733" s="203" t="s">
        <v>387</v>
      </c>
      <c r="C2733" s="203" t="s">
        <v>1786</v>
      </c>
      <c r="D2733" s="204">
        <v>22.4</v>
      </c>
      <c r="E2733" s="203" t="s">
        <v>489</v>
      </c>
      <c r="F2733" s="203" t="s">
        <v>1754</v>
      </c>
      <c r="G2733" s="203" t="s">
        <v>488</v>
      </c>
      <c r="H2733" s="204" t="s">
        <v>1497</v>
      </c>
      <c r="I2733" s="204" t="s">
        <v>1497</v>
      </c>
      <c r="J2733" s="204" t="s">
        <v>1497</v>
      </c>
      <c r="K2733" s="203" t="s">
        <v>490</v>
      </c>
    </row>
    <row r="2734" spans="1:11">
      <c r="A2734" s="203">
        <v>69</v>
      </c>
      <c r="B2734" s="203" t="s">
        <v>388</v>
      </c>
      <c r="C2734" s="203" t="s">
        <v>1786</v>
      </c>
      <c r="D2734" s="204">
        <v>2.69</v>
      </c>
      <c r="E2734" s="203" t="s">
        <v>489</v>
      </c>
      <c r="F2734" s="203" t="s">
        <v>1754</v>
      </c>
      <c r="G2734" s="203" t="s">
        <v>488</v>
      </c>
      <c r="H2734" s="204" t="s">
        <v>1497</v>
      </c>
      <c r="I2734" s="204" t="s">
        <v>1497</v>
      </c>
      <c r="J2734" s="204">
        <v>2.0299999999999998</v>
      </c>
      <c r="K2734" s="203" t="s">
        <v>490</v>
      </c>
    </row>
    <row r="2735" spans="1:11">
      <c r="A2735" s="203">
        <v>69</v>
      </c>
      <c r="B2735" s="203" t="s">
        <v>389</v>
      </c>
      <c r="C2735" s="203" t="s">
        <v>1786</v>
      </c>
      <c r="D2735" s="204">
        <v>0</v>
      </c>
      <c r="E2735" s="203" t="s">
        <v>489</v>
      </c>
      <c r="F2735" s="203" t="s">
        <v>1754</v>
      </c>
      <c r="G2735" s="203" t="s">
        <v>488</v>
      </c>
      <c r="H2735" s="204" t="s">
        <v>1497</v>
      </c>
      <c r="I2735" s="204" t="s">
        <v>1497</v>
      </c>
      <c r="J2735" s="204">
        <v>0</v>
      </c>
      <c r="K2735" s="203" t="s">
        <v>490</v>
      </c>
    </row>
    <row r="2736" spans="1:11">
      <c r="A2736" s="203">
        <v>69</v>
      </c>
      <c r="B2736" s="203" t="s">
        <v>390</v>
      </c>
      <c r="C2736" s="203" t="s">
        <v>1786</v>
      </c>
      <c r="D2736" s="204">
        <v>11.66</v>
      </c>
      <c r="E2736" s="203" t="s">
        <v>489</v>
      </c>
      <c r="F2736" s="203" t="s">
        <v>1754</v>
      </c>
      <c r="G2736" s="203" t="s">
        <v>488</v>
      </c>
      <c r="H2736" s="204" t="s">
        <v>1497</v>
      </c>
      <c r="I2736" s="204" t="s">
        <v>1497</v>
      </c>
      <c r="J2736" s="204">
        <v>12.98</v>
      </c>
      <c r="K2736" s="203" t="s">
        <v>490</v>
      </c>
    </row>
    <row r="2737" spans="1:11">
      <c r="A2737" s="203">
        <v>69</v>
      </c>
      <c r="B2737" s="203" t="s">
        <v>391</v>
      </c>
      <c r="C2737" s="203" t="s">
        <v>1786</v>
      </c>
      <c r="D2737" s="204">
        <v>19.440000000000001</v>
      </c>
      <c r="E2737" s="203" t="s">
        <v>489</v>
      </c>
      <c r="F2737" s="203" t="s">
        <v>1754</v>
      </c>
      <c r="G2737" s="203" t="s">
        <v>488</v>
      </c>
      <c r="H2737" s="204" t="s">
        <v>1497</v>
      </c>
      <c r="I2737" s="204" t="s">
        <v>1497</v>
      </c>
      <c r="J2737" s="204">
        <v>11.11</v>
      </c>
      <c r="K2737" s="203" t="s">
        <v>490</v>
      </c>
    </row>
    <row r="2738" spans="1:11">
      <c r="A2738" s="203">
        <v>69</v>
      </c>
      <c r="B2738" s="203" t="s">
        <v>392</v>
      </c>
      <c r="C2738" s="203" t="s">
        <v>1786</v>
      </c>
      <c r="D2738" s="204">
        <v>0</v>
      </c>
      <c r="E2738" s="203" t="s">
        <v>489</v>
      </c>
      <c r="F2738" s="203" t="s">
        <v>1754</v>
      </c>
      <c r="G2738" s="203" t="s">
        <v>488</v>
      </c>
      <c r="H2738" s="204" t="s">
        <v>1497</v>
      </c>
      <c r="I2738" s="204" t="s">
        <v>1497</v>
      </c>
      <c r="J2738" s="204">
        <v>48.17</v>
      </c>
      <c r="K2738" s="203" t="s">
        <v>490</v>
      </c>
    </row>
    <row r="2739" spans="1:11">
      <c r="A2739" s="203">
        <v>69</v>
      </c>
      <c r="B2739" s="203" t="s">
        <v>393</v>
      </c>
      <c r="C2739" s="203" t="s">
        <v>1786</v>
      </c>
      <c r="D2739" s="204">
        <v>24.72</v>
      </c>
      <c r="E2739" s="203" t="s">
        <v>489</v>
      </c>
      <c r="F2739" s="203" t="s">
        <v>1754</v>
      </c>
      <c r="G2739" s="203" t="s">
        <v>488</v>
      </c>
      <c r="H2739" s="204" t="s">
        <v>1497</v>
      </c>
      <c r="I2739" s="204" t="s">
        <v>1497</v>
      </c>
      <c r="J2739" s="204">
        <v>37.520000000000003</v>
      </c>
      <c r="K2739" s="203" t="s">
        <v>490</v>
      </c>
    </row>
    <row r="2740" spans="1:11">
      <c r="A2740" s="203">
        <v>69</v>
      </c>
      <c r="B2740" s="203" t="s">
        <v>394</v>
      </c>
      <c r="C2740" s="203" t="s">
        <v>1786</v>
      </c>
      <c r="D2740" s="204">
        <v>2.84</v>
      </c>
      <c r="E2740" s="203" t="s">
        <v>489</v>
      </c>
      <c r="F2740" s="203" t="s">
        <v>1754</v>
      </c>
      <c r="G2740" s="203" t="s">
        <v>488</v>
      </c>
      <c r="H2740" s="204" t="s">
        <v>1497</v>
      </c>
      <c r="I2740" s="204" t="s">
        <v>1497</v>
      </c>
      <c r="J2740" s="204">
        <v>1.28</v>
      </c>
      <c r="K2740" s="203" t="s">
        <v>490</v>
      </c>
    </row>
    <row r="2741" spans="1:11">
      <c r="A2741" s="203">
        <v>69</v>
      </c>
      <c r="B2741" s="203" t="s">
        <v>395</v>
      </c>
      <c r="C2741" s="203" t="s">
        <v>1786</v>
      </c>
      <c r="D2741" s="204">
        <v>0.68</v>
      </c>
      <c r="E2741" s="203" t="s">
        <v>489</v>
      </c>
      <c r="F2741" s="203" t="s">
        <v>1754</v>
      </c>
      <c r="G2741" s="203" t="s">
        <v>488</v>
      </c>
      <c r="H2741" s="204" t="s">
        <v>1497</v>
      </c>
      <c r="I2741" s="204" t="s">
        <v>1497</v>
      </c>
      <c r="J2741" s="204">
        <v>6.66</v>
      </c>
      <c r="K2741" s="203" t="s">
        <v>490</v>
      </c>
    </row>
    <row r="2742" spans="1:11">
      <c r="A2742" s="203">
        <v>69</v>
      </c>
      <c r="B2742" s="203" t="s">
        <v>396</v>
      </c>
      <c r="C2742" s="203" t="s">
        <v>1786</v>
      </c>
      <c r="D2742" s="204">
        <v>4.76</v>
      </c>
      <c r="E2742" s="203" t="s">
        <v>489</v>
      </c>
      <c r="F2742" s="203" t="s">
        <v>1754</v>
      </c>
      <c r="G2742" s="203" t="s">
        <v>488</v>
      </c>
      <c r="H2742" s="204" t="s">
        <v>1497</v>
      </c>
      <c r="I2742" s="204" t="s">
        <v>1497</v>
      </c>
      <c r="J2742" s="204">
        <v>6.67</v>
      </c>
      <c r="K2742" s="203" t="s">
        <v>490</v>
      </c>
    </row>
    <row r="2743" spans="1:11">
      <c r="A2743" s="203">
        <v>69</v>
      </c>
      <c r="B2743" s="203" t="s">
        <v>397</v>
      </c>
      <c r="C2743" s="203" t="s">
        <v>1786</v>
      </c>
      <c r="D2743" s="204">
        <v>14.4</v>
      </c>
      <c r="E2743" s="203" t="s">
        <v>489</v>
      </c>
      <c r="F2743" s="203" t="s">
        <v>1754</v>
      </c>
      <c r="G2743" s="203" t="s">
        <v>488</v>
      </c>
      <c r="H2743" s="204" t="s">
        <v>1497</v>
      </c>
      <c r="I2743" s="204" t="s">
        <v>1497</v>
      </c>
      <c r="J2743" s="204">
        <v>45.35</v>
      </c>
      <c r="K2743" s="203" t="s">
        <v>490</v>
      </c>
    </row>
    <row r="2744" spans="1:11">
      <c r="A2744" s="203">
        <v>69</v>
      </c>
      <c r="B2744" s="203" t="s">
        <v>398</v>
      </c>
      <c r="C2744" s="203" t="s">
        <v>1786</v>
      </c>
      <c r="D2744" s="204">
        <v>0</v>
      </c>
      <c r="E2744" s="203" t="s">
        <v>489</v>
      </c>
      <c r="F2744" s="203" t="s">
        <v>1754</v>
      </c>
      <c r="G2744" s="203" t="s">
        <v>488</v>
      </c>
      <c r="H2744" s="204" t="s">
        <v>1497</v>
      </c>
      <c r="I2744" s="204" t="s">
        <v>1497</v>
      </c>
      <c r="J2744" s="204">
        <v>15.92</v>
      </c>
      <c r="K2744" s="203" t="s">
        <v>490</v>
      </c>
    </row>
    <row r="2745" spans="1:11">
      <c r="A2745" s="203">
        <v>69</v>
      </c>
      <c r="B2745" s="203" t="s">
        <v>399</v>
      </c>
      <c r="C2745" s="203" t="s">
        <v>1786</v>
      </c>
      <c r="D2745" s="204">
        <v>13.29</v>
      </c>
      <c r="E2745" s="203" t="s">
        <v>489</v>
      </c>
      <c r="F2745" s="203" t="s">
        <v>1754</v>
      </c>
      <c r="G2745" s="203" t="s">
        <v>488</v>
      </c>
      <c r="H2745" s="204" t="s">
        <v>1497</v>
      </c>
      <c r="I2745" s="204" t="s">
        <v>1497</v>
      </c>
      <c r="J2745" s="204">
        <v>12.04</v>
      </c>
      <c r="K2745" s="203" t="s">
        <v>490</v>
      </c>
    </row>
    <row r="2746" spans="1:11">
      <c r="A2746" s="203">
        <v>69</v>
      </c>
      <c r="B2746" s="203" t="s">
        <v>400</v>
      </c>
      <c r="C2746" s="203" t="s">
        <v>1786</v>
      </c>
      <c r="D2746" s="204">
        <v>26.72</v>
      </c>
      <c r="E2746" s="203" t="s">
        <v>489</v>
      </c>
      <c r="F2746" s="203" t="s">
        <v>1754</v>
      </c>
      <c r="G2746" s="203" t="s">
        <v>488</v>
      </c>
      <c r="H2746" s="204" t="s">
        <v>1497</v>
      </c>
      <c r="I2746" s="204" t="s">
        <v>1497</v>
      </c>
      <c r="J2746" s="204">
        <v>36.39</v>
      </c>
      <c r="K2746" s="203" t="s">
        <v>490</v>
      </c>
    </row>
    <row r="2747" spans="1:11">
      <c r="A2747" s="203">
        <v>69</v>
      </c>
      <c r="B2747" s="203" t="s">
        <v>401</v>
      </c>
      <c r="C2747" s="203" t="s">
        <v>1786</v>
      </c>
      <c r="D2747" s="204">
        <v>57.54</v>
      </c>
      <c r="E2747" s="203" t="s">
        <v>489</v>
      </c>
      <c r="F2747" s="203" t="s">
        <v>1754</v>
      </c>
      <c r="G2747" s="203" t="s">
        <v>488</v>
      </c>
      <c r="H2747" s="204" t="s">
        <v>1497</v>
      </c>
      <c r="I2747" s="204" t="s">
        <v>1497</v>
      </c>
      <c r="J2747" s="204">
        <v>33.33</v>
      </c>
      <c r="K2747" s="203" t="s">
        <v>490</v>
      </c>
    </row>
    <row r="2748" spans="1:11">
      <c r="A2748" s="203">
        <v>69</v>
      </c>
      <c r="B2748" s="203" t="s">
        <v>402</v>
      </c>
      <c r="C2748" s="203" t="s">
        <v>1786</v>
      </c>
      <c r="D2748" s="204">
        <v>43.4</v>
      </c>
      <c r="E2748" s="203" t="s">
        <v>489</v>
      </c>
      <c r="F2748" s="203" t="s">
        <v>1754</v>
      </c>
      <c r="G2748" s="203" t="s">
        <v>488</v>
      </c>
      <c r="H2748" s="204" t="s">
        <v>1497</v>
      </c>
      <c r="I2748" s="204" t="s">
        <v>1497</v>
      </c>
      <c r="J2748" s="204">
        <v>37.5</v>
      </c>
      <c r="K2748" s="203" t="s">
        <v>490</v>
      </c>
    </row>
    <row r="2749" spans="1:11">
      <c r="A2749" s="203">
        <v>69</v>
      </c>
      <c r="B2749" s="203" t="s">
        <v>403</v>
      </c>
      <c r="C2749" s="203" t="s">
        <v>1786</v>
      </c>
      <c r="D2749" s="204">
        <v>8.43</v>
      </c>
      <c r="E2749" s="203" t="s">
        <v>489</v>
      </c>
      <c r="F2749" s="203" t="s">
        <v>1754</v>
      </c>
      <c r="G2749" s="203" t="s">
        <v>488</v>
      </c>
      <c r="H2749" s="204" t="s">
        <v>1497</v>
      </c>
      <c r="I2749" s="204" t="s">
        <v>1497</v>
      </c>
      <c r="J2749" s="204">
        <v>45.19</v>
      </c>
      <c r="K2749" s="203" t="s">
        <v>490</v>
      </c>
    </row>
    <row r="2750" spans="1:11">
      <c r="A2750" s="203">
        <v>69</v>
      </c>
      <c r="B2750" s="203" t="s">
        <v>404</v>
      </c>
      <c r="C2750" s="203" t="s">
        <v>1786</v>
      </c>
      <c r="D2750" s="204">
        <v>55.23</v>
      </c>
      <c r="E2750" s="203" t="s">
        <v>489</v>
      </c>
      <c r="F2750" s="203" t="s">
        <v>1754</v>
      </c>
      <c r="G2750" s="203" t="s">
        <v>488</v>
      </c>
      <c r="H2750" s="204" t="s">
        <v>1497</v>
      </c>
      <c r="I2750" s="204" t="s">
        <v>1497</v>
      </c>
      <c r="J2750" s="204">
        <v>45.95</v>
      </c>
      <c r="K2750" s="203" t="s">
        <v>490</v>
      </c>
    </row>
    <row r="2751" spans="1:11">
      <c r="A2751" s="203">
        <v>69</v>
      </c>
      <c r="B2751" s="203" t="s">
        <v>405</v>
      </c>
      <c r="C2751" s="203" t="s">
        <v>1786</v>
      </c>
      <c r="D2751" s="204">
        <v>16.920000000000002</v>
      </c>
      <c r="E2751" s="203" t="s">
        <v>489</v>
      </c>
      <c r="F2751" s="203" t="s">
        <v>1754</v>
      </c>
      <c r="G2751" s="203" t="s">
        <v>488</v>
      </c>
      <c r="H2751" s="204" t="s">
        <v>1497</v>
      </c>
      <c r="I2751" s="204" t="s">
        <v>1497</v>
      </c>
      <c r="J2751" s="204">
        <v>22.1</v>
      </c>
      <c r="K2751" s="203" t="s">
        <v>490</v>
      </c>
    </row>
    <row r="2752" spans="1:11">
      <c r="A2752" s="203">
        <v>71</v>
      </c>
      <c r="B2752" s="203" t="s">
        <v>384</v>
      </c>
      <c r="C2752" s="203" t="s">
        <v>1789</v>
      </c>
      <c r="D2752" s="204">
        <v>21.338894929999999</v>
      </c>
      <c r="E2752" s="203" t="s">
        <v>502</v>
      </c>
      <c r="F2752" s="203" t="s">
        <v>1754</v>
      </c>
      <c r="G2752" s="203" t="s">
        <v>532</v>
      </c>
      <c r="H2752" s="204">
        <v>20.380931279999999</v>
      </c>
      <c r="I2752" s="204">
        <v>22.296858570000001</v>
      </c>
      <c r="J2752" s="204">
        <v>21.941833469999999</v>
      </c>
      <c r="K2752" s="203" t="s">
        <v>533</v>
      </c>
    </row>
    <row r="2753" spans="1:11">
      <c r="A2753" s="203">
        <v>71</v>
      </c>
      <c r="B2753" s="203" t="s">
        <v>385</v>
      </c>
      <c r="C2753" s="203" t="s">
        <v>1789</v>
      </c>
      <c r="D2753" s="204">
        <v>20.15714788</v>
      </c>
      <c r="E2753" s="203" t="s">
        <v>502</v>
      </c>
      <c r="F2753" s="203" t="s">
        <v>1754</v>
      </c>
      <c r="G2753" s="203" t="s">
        <v>532</v>
      </c>
      <c r="H2753" s="204">
        <v>17.854931279999999</v>
      </c>
      <c r="I2753" s="204">
        <v>22.459364480000001</v>
      </c>
      <c r="J2753" s="204">
        <v>19.460862519999999</v>
      </c>
      <c r="K2753" s="203" t="s">
        <v>533</v>
      </c>
    </row>
    <row r="2754" spans="1:11">
      <c r="A2754" s="203">
        <v>71</v>
      </c>
      <c r="B2754" s="203" t="s">
        <v>386</v>
      </c>
      <c r="C2754" s="203" t="s">
        <v>1789</v>
      </c>
      <c r="D2754" s="204">
        <v>23.420804700000001</v>
      </c>
      <c r="E2754" s="203" t="s">
        <v>502</v>
      </c>
      <c r="F2754" s="203" t="s">
        <v>1754</v>
      </c>
      <c r="G2754" s="203" t="s">
        <v>532</v>
      </c>
      <c r="H2754" s="204">
        <v>21.116403779999999</v>
      </c>
      <c r="I2754" s="204">
        <v>25.72520561</v>
      </c>
      <c r="J2754" s="204">
        <v>20.627927700000001</v>
      </c>
      <c r="K2754" s="203" t="s">
        <v>533</v>
      </c>
    </row>
    <row r="2755" spans="1:11">
      <c r="A2755" s="203">
        <v>71</v>
      </c>
      <c r="B2755" s="203" t="s">
        <v>387</v>
      </c>
      <c r="C2755" s="203" t="s">
        <v>1789</v>
      </c>
      <c r="D2755" s="204">
        <v>22.955133199999999</v>
      </c>
      <c r="E2755" s="203" t="s">
        <v>502</v>
      </c>
      <c r="F2755" s="203" t="s">
        <v>1754</v>
      </c>
      <c r="G2755" s="203" t="s">
        <v>532</v>
      </c>
      <c r="H2755" s="204">
        <v>21.156270289999998</v>
      </c>
      <c r="I2755" s="204">
        <v>24.753996099999998</v>
      </c>
      <c r="J2755" s="204">
        <v>25.514936479999999</v>
      </c>
      <c r="K2755" s="203" t="s">
        <v>533</v>
      </c>
    </row>
    <row r="2756" spans="1:11">
      <c r="A2756" s="203">
        <v>71</v>
      </c>
      <c r="B2756" s="203" t="s">
        <v>388</v>
      </c>
      <c r="C2756" s="203" t="s">
        <v>1789</v>
      </c>
      <c r="D2756" s="204">
        <v>22.523563370000002</v>
      </c>
      <c r="E2756" s="203" t="s">
        <v>502</v>
      </c>
      <c r="F2756" s="203" t="s">
        <v>1754</v>
      </c>
      <c r="G2756" s="203" t="s">
        <v>532</v>
      </c>
      <c r="H2756" s="204">
        <v>20.683521410000001</v>
      </c>
      <c r="I2756" s="204">
        <v>24.363605329999999</v>
      </c>
      <c r="J2756" s="204">
        <v>23.781633800000002</v>
      </c>
      <c r="K2756" s="203" t="s">
        <v>533</v>
      </c>
    </row>
    <row r="2757" spans="1:11">
      <c r="A2757" s="203">
        <v>71</v>
      </c>
      <c r="B2757" s="203" t="s">
        <v>389</v>
      </c>
      <c r="C2757" s="203" t="s">
        <v>1789</v>
      </c>
      <c r="D2757" s="204">
        <v>28.175222470000001</v>
      </c>
      <c r="E2757" s="203" t="s">
        <v>502</v>
      </c>
      <c r="F2757" s="203" t="s">
        <v>1754</v>
      </c>
      <c r="G2757" s="203" t="s">
        <v>532</v>
      </c>
      <c r="H2757" s="204">
        <v>25.067178030000001</v>
      </c>
      <c r="I2757" s="204">
        <v>31.283266909999998</v>
      </c>
      <c r="J2757" s="204">
        <v>25.066021240000001</v>
      </c>
      <c r="K2757" s="203" t="s">
        <v>533</v>
      </c>
    </row>
    <row r="2758" spans="1:11">
      <c r="A2758" s="203">
        <v>71</v>
      </c>
      <c r="B2758" s="203" t="s">
        <v>390</v>
      </c>
      <c r="C2758" s="203" t="s">
        <v>1789</v>
      </c>
      <c r="D2758" s="204">
        <v>24.673031080000001</v>
      </c>
      <c r="E2758" s="203" t="s">
        <v>502</v>
      </c>
      <c r="F2758" s="203" t="s">
        <v>1754</v>
      </c>
      <c r="G2758" s="203" t="s">
        <v>532</v>
      </c>
      <c r="H2758" s="204">
        <v>22.4627099</v>
      </c>
      <c r="I2758" s="204">
        <v>26.883352259999999</v>
      </c>
      <c r="J2758" s="204">
        <v>25.23703115</v>
      </c>
      <c r="K2758" s="203" t="s">
        <v>533</v>
      </c>
    </row>
    <row r="2759" spans="1:11">
      <c r="A2759" s="203">
        <v>71</v>
      </c>
      <c r="B2759" s="203" t="s">
        <v>391</v>
      </c>
      <c r="C2759" s="203" t="s">
        <v>1789</v>
      </c>
      <c r="D2759" s="204">
        <v>22.49243727</v>
      </c>
      <c r="E2759" s="203" t="s">
        <v>502</v>
      </c>
      <c r="F2759" s="203" t="s">
        <v>1754</v>
      </c>
      <c r="G2759" s="203" t="s">
        <v>532</v>
      </c>
      <c r="H2759" s="204">
        <v>17.701413460000001</v>
      </c>
      <c r="I2759" s="204">
        <v>27.283461089999999</v>
      </c>
      <c r="J2759" s="204">
        <v>19.754051449999999</v>
      </c>
      <c r="K2759" s="203" t="s">
        <v>533</v>
      </c>
    </row>
    <row r="2760" spans="1:11">
      <c r="A2760" s="203">
        <v>71</v>
      </c>
      <c r="B2760" s="203" t="s">
        <v>392</v>
      </c>
      <c r="C2760" s="203" t="s">
        <v>1789</v>
      </c>
      <c r="D2760" s="204">
        <v>26.019856770000001</v>
      </c>
      <c r="E2760" s="203" t="s">
        <v>502</v>
      </c>
      <c r="F2760" s="203" t="s">
        <v>1754</v>
      </c>
      <c r="G2760" s="203" t="s">
        <v>532</v>
      </c>
      <c r="H2760" s="204">
        <v>22.803540590000001</v>
      </c>
      <c r="I2760" s="204">
        <v>29.23617295</v>
      </c>
      <c r="J2760" s="204">
        <v>23.560579050000001</v>
      </c>
      <c r="K2760" s="203" t="s">
        <v>533</v>
      </c>
    </row>
    <row r="2761" spans="1:11">
      <c r="A2761" s="203">
        <v>71</v>
      </c>
      <c r="B2761" s="203" t="s">
        <v>393</v>
      </c>
      <c r="C2761" s="203" t="s">
        <v>1789</v>
      </c>
      <c r="D2761" s="204">
        <v>22.962984049999999</v>
      </c>
      <c r="E2761" s="203" t="s">
        <v>502</v>
      </c>
      <c r="F2761" s="203" t="s">
        <v>1754</v>
      </c>
      <c r="G2761" s="203" t="s">
        <v>532</v>
      </c>
      <c r="H2761" s="204">
        <v>21.866926800000002</v>
      </c>
      <c r="I2761" s="204">
        <v>24.059041300000001</v>
      </c>
      <c r="J2761" s="204">
        <v>24.314915060000001</v>
      </c>
      <c r="K2761" s="203" t="s">
        <v>533</v>
      </c>
    </row>
    <row r="2762" spans="1:11">
      <c r="A2762" s="203">
        <v>71</v>
      </c>
      <c r="B2762" s="203" t="s">
        <v>394</v>
      </c>
      <c r="C2762" s="203" t="s">
        <v>1789</v>
      </c>
      <c r="D2762" s="204">
        <v>22.251873920000001</v>
      </c>
      <c r="E2762" s="203" t="s">
        <v>502</v>
      </c>
      <c r="F2762" s="203" t="s">
        <v>1754</v>
      </c>
      <c r="G2762" s="203" t="s">
        <v>532</v>
      </c>
      <c r="H2762" s="204">
        <v>20.01038496</v>
      </c>
      <c r="I2762" s="204">
        <v>24.493362879999999</v>
      </c>
      <c r="J2762" s="204">
        <v>22.58643863</v>
      </c>
      <c r="K2762" s="203" t="s">
        <v>533</v>
      </c>
    </row>
    <row r="2763" spans="1:11">
      <c r="A2763" s="203">
        <v>71</v>
      </c>
      <c r="B2763" s="203" t="s">
        <v>395</v>
      </c>
      <c r="C2763" s="203" t="s">
        <v>1789</v>
      </c>
      <c r="D2763" s="204">
        <v>22.12654199</v>
      </c>
      <c r="E2763" s="203" t="s">
        <v>502</v>
      </c>
      <c r="F2763" s="203" t="s">
        <v>1754</v>
      </c>
      <c r="G2763" s="203" t="s">
        <v>532</v>
      </c>
      <c r="H2763" s="204">
        <v>21.204239579999999</v>
      </c>
      <c r="I2763" s="204">
        <v>23.0488444</v>
      </c>
      <c r="J2763" s="204">
        <v>23.191104729999999</v>
      </c>
      <c r="K2763" s="203" t="s">
        <v>533</v>
      </c>
    </row>
    <row r="2764" spans="1:11">
      <c r="A2764" s="203">
        <v>71</v>
      </c>
      <c r="B2764" s="203" t="s">
        <v>396</v>
      </c>
      <c r="C2764" s="203" t="s">
        <v>1789</v>
      </c>
      <c r="D2764" s="204">
        <v>25.269654370000001</v>
      </c>
      <c r="E2764" s="203" t="s">
        <v>502</v>
      </c>
      <c r="F2764" s="203" t="s">
        <v>1754</v>
      </c>
      <c r="G2764" s="203" t="s">
        <v>532</v>
      </c>
      <c r="H2764" s="204">
        <v>23.108903659999999</v>
      </c>
      <c r="I2764" s="204">
        <v>27.430405090000001</v>
      </c>
      <c r="J2764" s="204">
        <v>27.83086591</v>
      </c>
      <c r="K2764" s="203" t="s">
        <v>533</v>
      </c>
    </row>
    <row r="2765" spans="1:11">
      <c r="A2765" s="203">
        <v>71</v>
      </c>
      <c r="B2765" s="203" t="s">
        <v>397</v>
      </c>
      <c r="C2765" s="203" t="s">
        <v>1789</v>
      </c>
      <c r="D2765" s="204">
        <v>24.332949280000001</v>
      </c>
      <c r="E2765" s="203" t="s">
        <v>502</v>
      </c>
      <c r="F2765" s="203" t="s">
        <v>1754</v>
      </c>
      <c r="G2765" s="203" t="s">
        <v>532</v>
      </c>
      <c r="H2765" s="204">
        <v>22.10988365</v>
      </c>
      <c r="I2765" s="204">
        <v>26.556014900000001</v>
      </c>
      <c r="J2765" s="204">
        <v>23.574964359999999</v>
      </c>
      <c r="K2765" s="203" t="s">
        <v>533</v>
      </c>
    </row>
    <row r="2766" spans="1:11">
      <c r="A2766" s="203">
        <v>71</v>
      </c>
      <c r="B2766" s="203" t="s">
        <v>398</v>
      </c>
      <c r="C2766" s="203" t="s">
        <v>1789</v>
      </c>
      <c r="D2766" s="204">
        <v>17.80973942</v>
      </c>
      <c r="E2766" s="203" t="s">
        <v>502</v>
      </c>
      <c r="F2766" s="203" t="s">
        <v>1754</v>
      </c>
      <c r="G2766" s="203" t="s">
        <v>532</v>
      </c>
      <c r="H2766" s="204">
        <v>15.81968067</v>
      </c>
      <c r="I2766" s="204">
        <v>19.799798169999999</v>
      </c>
      <c r="J2766" s="204">
        <v>20.222492259999999</v>
      </c>
      <c r="K2766" s="203" t="s">
        <v>533</v>
      </c>
    </row>
    <row r="2767" spans="1:11">
      <c r="A2767" s="203">
        <v>71</v>
      </c>
      <c r="B2767" s="203" t="s">
        <v>399</v>
      </c>
      <c r="C2767" s="203" t="s">
        <v>1789</v>
      </c>
      <c r="D2767" s="204">
        <v>22.691830899999999</v>
      </c>
      <c r="E2767" s="203" t="s">
        <v>502</v>
      </c>
      <c r="F2767" s="203" t="s">
        <v>1754</v>
      </c>
      <c r="G2767" s="203" t="s">
        <v>532</v>
      </c>
      <c r="H2767" s="204">
        <v>20.67404303</v>
      </c>
      <c r="I2767" s="204">
        <v>24.709618769999999</v>
      </c>
      <c r="J2767" s="204">
        <v>22.148800009999999</v>
      </c>
      <c r="K2767" s="203" t="s">
        <v>533</v>
      </c>
    </row>
    <row r="2768" spans="1:11">
      <c r="A2768" s="203">
        <v>71</v>
      </c>
      <c r="B2768" s="203" t="s">
        <v>400</v>
      </c>
      <c r="C2768" s="203" t="s">
        <v>1789</v>
      </c>
      <c r="D2768" s="204">
        <v>25.51141681</v>
      </c>
      <c r="E2768" s="203" t="s">
        <v>502</v>
      </c>
      <c r="F2768" s="203" t="s">
        <v>1754</v>
      </c>
      <c r="G2768" s="203" t="s">
        <v>532</v>
      </c>
      <c r="H2768" s="204">
        <v>23.31899992</v>
      </c>
      <c r="I2768" s="204">
        <v>27.703833710000001</v>
      </c>
      <c r="J2768" s="204">
        <v>28.855808799999998</v>
      </c>
      <c r="K2768" s="203" t="s">
        <v>533</v>
      </c>
    </row>
    <row r="2769" spans="1:11">
      <c r="A2769" s="203">
        <v>71</v>
      </c>
      <c r="B2769" s="203" t="s">
        <v>401</v>
      </c>
      <c r="C2769" s="203" t="s">
        <v>1789</v>
      </c>
      <c r="D2769" s="204">
        <v>18.034863529999999</v>
      </c>
      <c r="E2769" s="203" t="s">
        <v>502</v>
      </c>
      <c r="F2769" s="203" t="s">
        <v>1754</v>
      </c>
      <c r="G2769" s="203" t="s">
        <v>532</v>
      </c>
      <c r="H2769" s="204">
        <v>16.074678280000001</v>
      </c>
      <c r="I2769" s="204">
        <v>19.995048780000001</v>
      </c>
      <c r="J2769" s="204">
        <v>20.583274370000002</v>
      </c>
      <c r="K2769" s="203" t="s">
        <v>533</v>
      </c>
    </row>
    <row r="2770" spans="1:11">
      <c r="A2770" s="203">
        <v>71</v>
      </c>
      <c r="B2770" s="203" t="s">
        <v>402</v>
      </c>
      <c r="C2770" s="203" t="s">
        <v>1789</v>
      </c>
      <c r="D2770" s="204">
        <v>24.727920690000001</v>
      </c>
      <c r="E2770" s="203" t="s">
        <v>502</v>
      </c>
      <c r="F2770" s="203" t="s">
        <v>1754</v>
      </c>
      <c r="G2770" s="203" t="s">
        <v>532</v>
      </c>
      <c r="H2770" s="204">
        <v>21.505662820000001</v>
      </c>
      <c r="I2770" s="204">
        <v>27.95017855</v>
      </c>
      <c r="J2770" s="204">
        <v>23.287258720000001</v>
      </c>
      <c r="K2770" s="203" t="s">
        <v>533</v>
      </c>
    </row>
    <row r="2771" spans="1:11">
      <c r="A2771" s="203">
        <v>71</v>
      </c>
      <c r="B2771" s="203" t="s">
        <v>403</v>
      </c>
      <c r="C2771" s="203" t="s">
        <v>1789</v>
      </c>
      <c r="D2771" s="204">
        <v>21.654798589999999</v>
      </c>
      <c r="E2771" s="203" t="s">
        <v>502</v>
      </c>
      <c r="F2771" s="203" t="s">
        <v>1754</v>
      </c>
      <c r="G2771" s="203" t="s">
        <v>532</v>
      </c>
      <c r="H2771" s="204">
        <v>19.435064440000001</v>
      </c>
      <c r="I2771" s="204">
        <v>23.874532739999999</v>
      </c>
      <c r="J2771" s="204">
        <v>22.629493010000001</v>
      </c>
      <c r="K2771" s="203" t="s">
        <v>533</v>
      </c>
    </row>
    <row r="2772" spans="1:11">
      <c r="A2772" s="203">
        <v>71</v>
      </c>
      <c r="B2772" s="203" t="s">
        <v>404</v>
      </c>
      <c r="C2772" s="203" t="s">
        <v>1789</v>
      </c>
      <c r="D2772" s="204">
        <v>23.773525840000001</v>
      </c>
      <c r="E2772" s="203" t="s">
        <v>502</v>
      </c>
      <c r="F2772" s="203" t="s">
        <v>1754</v>
      </c>
      <c r="G2772" s="203" t="s">
        <v>532</v>
      </c>
      <c r="H2772" s="204">
        <v>21.547917850000001</v>
      </c>
      <c r="I2772" s="204">
        <v>25.999133820000001</v>
      </c>
      <c r="J2772" s="204">
        <v>24.339715009999999</v>
      </c>
      <c r="K2772" s="203" t="s">
        <v>533</v>
      </c>
    </row>
    <row r="2773" spans="1:11">
      <c r="A2773" s="203">
        <v>71</v>
      </c>
      <c r="B2773" s="203" t="s">
        <v>405</v>
      </c>
      <c r="C2773" s="203" t="s">
        <v>1789</v>
      </c>
      <c r="D2773" s="204">
        <v>22.538422929999999</v>
      </c>
      <c r="E2773" s="203" t="s">
        <v>502</v>
      </c>
      <c r="F2773" s="203" t="s">
        <v>1754</v>
      </c>
      <c r="G2773" s="203" t="s">
        <v>532</v>
      </c>
      <c r="H2773" s="204">
        <v>22.149179459999999</v>
      </c>
      <c r="I2773" s="204">
        <v>22.9276664</v>
      </c>
      <c r="J2773" s="204">
        <v>23.410614110000001</v>
      </c>
      <c r="K2773" s="203" t="s">
        <v>533</v>
      </c>
    </row>
    <row r="2774" spans="1:11">
      <c r="A2774" s="203">
        <v>71</v>
      </c>
      <c r="B2774" s="203" t="s">
        <v>384</v>
      </c>
      <c r="C2774" s="203" t="s">
        <v>1790</v>
      </c>
      <c r="D2774" s="204">
        <v>21.71856116</v>
      </c>
      <c r="E2774" s="203" t="s">
        <v>502</v>
      </c>
      <c r="F2774" s="203" t="s">
        <v>1754</v>
      </c>
      <c r="G2774" s="203" t="s">
        <v>532</v>
      </c>
      <c r="H2774" s="204">
        <v>20.632833550000001</v>
      </c>
      <c r="I2774" s="204">
        <v>22.804288769999999</v>
      </c>
      <c r="J2774" s="204">
        <v>22.185640190000001</v>
      </c>
      <c r="K2774" s="203" t="s">
        <v>533</v>
      </c>
    </row>
    <row r="2775" spans="1:11">
      <c r="A2775" s="203">
        <v>71</v>
      </c>
      <c r="B2775" s="203" t="s">
        <v>385</v>
      </c>
      <c r="C2775" s="203" t="s">
        <v>1790</v>
      </c>
      <c r="D2775" s="204">
        <v>16.463979349999999</v>
      </c>
      <c r="E2775" s="203" t="s">
        <v>502</v>
      </c>
      <c r="F2775" s="203" t="s">
        <v>1754</v>
      </c>
      <c r="G2775" s="203" t="s">
        <v>532</v>
      </c>
      <c r="H2775" s="204">
        <v>14.194278990000001</v>
      </c>
      <c r="I2775" s="204">
        <v>18.733679720000001</v>
      </c>
      <c r="J2775" s="204">
        <v>18.539057740000001</v>
      </c>
      <c r="K2775" s="203" t="s">
        <v>533</v>
      </c>
    </row>
    <row r="2776" spans="1:11">
      <c r="A2776" s="203">
        <v>71</v>
      </c>
      <c r="B2776" s="203" t="s">
        <v>386</v>
      </c>
      <c r="C2776" s="203" t="s">
        <v>1790</v>
      </c>
      <c r="D2776" s="204">
        <v>20.773521809999998</v>
      </c>
      <c r="E2776" s="203" t="s">
        <v>502</v>
      </c>
      <c r="F2776" s="203" t="s">
        <v>1754</v>
      </c>
      <c r="G2776" s="203" t="s">
        <v>532</v>
      </c>
      <c r="H2776" s="204">
        <v>18.338904299999999</v>
      </c>
      <c r="I2776" s="204">
        <v>23.208139320000001</v>
      </c>
      <c r="J2776" s="204">
        <v>22.57021078</v>
      </c>
      <c r="K2776" s="203" t="s">
        <v>533</v>
      </c>
    </row>
    <row r="2777" spans="1:11">
      <c r="A2777" s="203">
        <v>71</v>
      </c>
      <c r="B2777" s="203" t="s">
        <v>387</v>
      </c>
      <c r="C2777" s="203" t="s">
        <v>1790</v>
      </c>
      <c r="D2777" s="204">
        <v>23.017007110000002</v>
      </c>
      <c r="E2777" s="203" t="s">
        <v>502</v>
      </c>
      <c r="F2777" s="203" t="s">
        <v>1754</v>
      </c>
      <c r="G2777" s="203" t="s">
        <v>532</v>
      </c>
      <c r="H2777" s="204">
        <v>21.001802699999999</v>
      </c>
      <c r="I2777" s="204">
        <v>25.032211530000001</v>
      </c>
      <c r="J2777" s="204">
        <v>23.72533383</v>
      </c>
      <c r="K2777" s="203" t="s">
        <v>533</v>
      </c>
    </row>
    <row r="2778" spans="1:11">
      <c r="A2778" s="203">
        <v>71</v>
      </c>
      <c r="B2778" s="203" t="s">
        <v>388</v>
      </c>
      <c r="C2778" s="203" t="s">
        <v>1790</v>
      </c>
      <c r="D2778" s="204">
        <v>21.68328468</v>
      </c>
      <c r="E2778" s="203" t="s">
        <v>502</v>
      </c>
      <c r="F2778" s="203" t="s">
        <v>1754</v>
      </c>
      <c r="G2778" s="203" t="s">
        <v>532</v>
      </c>
      <c r="H2778" s="204">
        <v>19.624200829999999</v>
      </c>
      <c r="I2778" s="204">
        <v>23.742368540000001</v>
      </c>
      <c r="J2778" s="204">
        <v>23.947303439999999</v>
      </c>
      <c r="K2778" s="203" t="s">
        <v>533</v>
      </c>
    </row>
    <row r="2779" spans="1:11">
      <c r="A2779" s="203">
        <v>71</v>
      </c>
      <c r="B2779" s="203" t="s">
        <v>389</v>
      </c>
      <c r="C2779" s="203" t="s">
        <v>1790</v>
      </c>
      <c r="D2779" s="204">
        <v>26.972286149999999</v>
      </c>
      <c r="E2779" s="203" t="s">
        <v>502</v>
      </c>
      <c r="F2779" s="203" t="s">
        <v>1754</v>
      </c>
      <c r="G2779" s="203" t="s">
        <v>532</v>
      </c>
      <c r="H2779" s="204">
        <v>23.892969709999999</v>
      </c>
      <c r="I2779" s="204">
        <v>30.051602590000002</v>
      </c>
      <c r="J2779" s="204">
        <v>24.13004355</v>
      </c>
      <c r="K2779" s="203" t="s">
        <v>533</v>
      </c>
    </row>
    <row r="2780" spans="1:11">
      <c r="A2780" s="203">
        <v>71</v>
      </c>
      <c r="B2780" s="203" t="s">
        <v>390</v>
      </c>
      <c r="C2780" s="203" t="s">
        <v>1790</v>
      </c>
      <c r="D2780" s="204">
        <v>28.283089950000001</v>
      </c>
      <c r="E2780" s="203" t="s">
        <v>502</v>
      </c>
      <c r="F2780" s="203" t="s">
        <v>1754</v>
      </c>
      <c r="G2780" s="203" t="s">
        <v>532</v>
      </c>
      <c r="H2780" s="204">
        <v>25.695215269999998</v>
      </c>
      <c r="I2780" s="204">
        <v>30.87096463</v>
      </c>
      <c r="J2780" s="204">
        <v>26.57815729</v>
      </c>
      <c r="K2780" s="203" t="s">
        <v>533</v>
      </c>
    </row>
    <row r="2781" spans="1:11">
      <c r="A2781" s="203">
        <v>71</v>
      </c>
      <c r="B2781" s="203" t="s">
        <v>391</v>
      </c>
      <c r="C2781" s="203" t="s">
        <v>1790</v>
      </c>
      <c r="D2781" s="204">
        <v>22.584849760000001</v>
      </c>
      <c r="E2781" s="203" t="s">
        <v>502</v>
      </c>
      <c r="F2781" s="203" t="s">
        <v>1754</v>
      </c>
      <c r="G2781" s="203" t="s">
        <v>532</v>
      </c>
      <c r="H2781" s="204">
        <v>17.178870629999999</v>
      </c>
      <c r="I2781" s="204">
        <v>27.99082889</v>
      </c>
      <c r="J2781" s="204">
        <v>27.66072789</v>
      </c>
      <c r="K2781" s="203" t="s">
        <v>533</v>
      </c>
    </row>
    <row r="2782" spans="1:11">
      <c r="A2782" s="203">
        <v>71</v>
      </c>
      <c r="B2782" s="203" t="s">
        <v>392</v>
      </c>
      <c r="C2782" s="203" t="s">
        <v>1790</v>
      </c>
      <c r="D2782" s="204">
        <v>23.31955048</v>
      </c>
      <c r="E2782" s="203" t="s">
        <v>502</v>
      </c>
      <c r="F2782" s="203" t="s">
        <v>1754</v>
      </c>
      <c r="G2782" s="203" t="s">
        <v>532</v>
      </c>
      <c r="H2782" s="204">
        <v>20.043423669999999</v>
      </c>
      <c r="I2782" s="204">
        <v>26.595677299999998</v>
      </c>
      <c r="J2782" s="204">
        <v>26.214610960000002</v>
      </c>
      <c r="K2782" s="203" t="s">
        <v>533</v>
      </c>
    </row>
    <row r="2783" spans="1:11">
      <c r="A2783" s="203">
        <v>71</v>
      </c>
      <c r="B2783" s="203" t="s">
        <v>393</v>
      </c>
      <c r="C2783" s="203" t="s">
        <v>1790</v>
      </c>
      <c r="D2783" s="204">
        <v>21.385673560000001</v>
      </c>
      <c r="E2783" s="203" t="s">
        <v>502</v>
      </c>
      <c r="F2783" s="203" t="s">
        <v>1754</v>
      </c>
      <c r="G2783" s="203" t="s">
        <v>532</v>
      </c>
      <c r="H2783" s="204">
        <v>20.20545164</v>
      </c>
      <c r="I2783" s="204">
        <v>22.565895489999999</v>
      </c>
      <c r="J2783" s="204">
        <v>21.52985413</v>
      </c>
      <c r="K2783" s="203" t="s">
        <v>533</v>
      </c>
    </row>
    <row r="2784" spans="1:11">
      <c r="A2784" s="203">
        <v>71</v>
      </c>
      <c r="B2784" s="203" t="s">
        <v>394</v>
      </c>
      <c r="C2784" s="203" t="s">
        <v>1790</v>
      </c>
      <c r="D2784" s="204">
        <v>18.88268587</v>
      </c>
      <c r="E2784" s="203" t="s">
        <v>502</v>
      </c>
      <c r="F2784" s="203" t="s">
        <v>1754</v>
      </c>
      <c r="G2784" s="203" t="s">
        <v>532</v>
      </c>
      <c r="H2784" s="204">
        <v>16.66207837</v>
      </c>
      <c r="I2784" s="204">
        <v>21.10329338</v>
      </c>
      <c r="J2784" s="204">
        <v>20.02351384</v>
      </c>
      <c r="K2784" s="203" t="s">
        <v>533</v>
      </c>
    </row>
    <row r="2785" spans="1:11">
      <c r="A2785" s="203">
        <v>71</v>
      </c>
      <c r="B2785" s="203" t="s">
        <v>395</v>
      </c>
      <c r="C2785" s="203" t="s">
        <v>1790</v>
      </c>
      <c r="D2785" s="204">
        <v>21.225304959999999</v>
      </c>
      <c r="E2785" s="203" t="s">
        <v>502</v>
      </c>
      <c r="F2785" s="203" t="s">
        <v>1754</v>
      </c>
      <c r="G2785" s="203" t="s">
        <v>532</v>
      </c>
      <c r="H2785" s="204">
        <v>20.229481150000002</v>
      </c>
      <c r="I2785" s="204">
        <v>22.22112877</v>
      </c>
      <c r="J2785" s="204">
        <v>23.006492349999998</v>
      </c>
      <c r="K2785" s="203" t="s">
        <v>533</v>
      </c>
    </row>
    <row r="2786" spans="1:11">
      <c r="A2786" s="203">
        <v>71</v>
      </c>
      <c r="B2786" s="203" t="s">
        <v>396</v>
      </c>
      <c r="C2786" s="203" t="s">
        <v>1790</v>
      </c>
      <c r="D2786" s="204">
        <v>23.855331469999999</v>
      </c>
      <c r="E2786" s="203" t="s">
        <v>502</v>
      </c>
      <c r="F2786" s="203" t="s">
        <v>1754</v>
      </c>
      <c r="G2786" s="203" t="s">
        <v>532</v>
      </c>
      <c r="H2786" s="204">
        <v>21.607222539999999</v>
      </c>
      <c r="I2786" s="204">
        <v>26.1034404</v>
      </c>
      <c r="J2786" s="204">
        <v>25.309035059999999</v>
      </c>
      <c r="K2786" s="203" t="s">
        <v>533</v>
      </c>
    </row>
    <row r="2787" spans="1:11">
      <c r="A2787" s="203">
        <v>71</v>
      </c>
      <c r="B2787" s="203" t="s">
        <v>397</v>
      </c>
      <c r="C2787" s="203" t="s">
        <v>1790</v>
      </c>
      <c r="D2787" s="204">
        <v>21.45853074</v>
      </c>
      <c r="E2787" s="203" t="s">
        <v>502</v>
      </c>
      <c r="F2787" s="203" t="s">
        <v>1754</v>
      </c>
      <c r="G2787" s="203" t="s">
        <v>532</v>
      </c>
      <c r="H2787" s="204">
        <v>19.153858929999998</v>
      </c>
      <c r="I2787" s="204">
        <v>23.763202540000002</v>
      </c>
      <c r="J2787" s="204">
        <v>22.19173387</v>
      </c>
      <c r="K2787" s="203" t="s">
        <v>533</v>
      </c>
    </row>
    <row r="2788" spans="1:11">
      <c r="A2788" s="203">
        <v>71</v>
      </c>
      <c r="B2788" s="203" t="s">
        <v>398</v>
      </c>
      <c r="C2788" s="203" t="s">
        <v>1790</v>
      </c>
      <c r="D2788" s="204">
        <v>18.825823020000001</v>
      </c>
      <c r="E2788" s="203" t="s">
        <v>502</v>
      </c>
      <c r="F2788" s="203" t="s">
        <v>1754</v>
      </c>
      <c r="G2788" s="203" t="s">
        <v>532</v>
      </c>
      <c r="H2788" s="204">
        <v>16.59129351</v>
      </c>
      <c r="I2788" s="204">
        <v>21.060352519999999</v>
      </c>
      <c r="J2788" s="204">
        <v>19.357661390000001</v>
      </c>
      <c r="K2788" s="203" t="s">
        <v>533</v>
      </c>
    </row>
    <row r="2789" spans="1:11">
      <c r="A2789" s="203">
        <v>71</v>
      </c>
      <c r="B2789" s="203" t="s">
        <v>399</v>
      </c>
      <c r="C2789" s="203" t="s">
        <v>1790</v>
      </c>
      <c r="D2789" s="204">
        <v>22.449786069999998</v>
      </c>
      <c r="E2789" s="203" t="s">
        <v>502</v>
      </c>
      <c r="F2789" s="203" t="s">
        <v>1754</v>
      </c>
      <c r="G2789" s="203" t="s">
        <v>532</v>
      </c>
      <c r="H2789" s="204">
        <v>20.255332689999999</v>
      </c>
      <c r="I2789" s="204">
        <v>24.644239450000001</v>
      </c>
      <c r="J2789" s="204">
        <v>23.121691519999999</v>
      </c>
      <c r="K2789" s="203" t="s">
        <v>533</v>
      </c>
    </row>
    <row r="2790" spans="1:11">
      <c r="A2790" s="203">
        <v>71</v>
      </c>
      <c r="B2790" s="203" t="s">
        <v>400</v>
      </c>
      <c r="C2790" s="203" t="s">
        <v>1790</v>
      </c>
      <c r="D2790" s="204">
        <v>22.935945449999998</v>
      </c>
      <c r="E2790" s="203" t="s">
        <v>502</v>
      </c>
      <c r="F2790" s="203" t="s">
        <v>1754</v>
      </c>
      <c r="G2790" s="203" t="s">
        <v>532</v>
      </c>
      <c r="H2790" s="204">
        <v>20.61901559</v>
      </c>
      <c r="I2790" s="204">
        <v>25.252875299999999</v>
      </c>
      <c r="J2790" s="204">
        <v>25.914502779999999</v>
      </c>
      <c r="K2790" s="203" t="s">
        <v>533</v>
      </c>
    </row>
    <row r="2791" spans="1:11">
      <c r="A2791" s="203">
        <v>71</v>
      </c>
      <c r="B2791" s="203" t="s">
        <v>401</v>
      </c>
      <c r="C2791" s="203" t="s">
        <v>1790</v>
      </c>
      <c r="D2791" s="204">
        <v>20.400384330000001</v>
      </c>
      <c r="E2791" s="203" t="s">
        <v>502</v>
      </c>
      <c r="F2791" s="203" t="s">
        <v>1754</v>
      </c>
      <c r="G2791" s="203" t="s">
        <v>532</v>
      </c>
      <c r="H2791" s="204">
        <v>18.145979499999999</v>
      </c>
      <c r="I2791" s="204">
        <v>22.65478916</v>
      </c>
      <c r="J2791" s="204">
        <v>20.579207589999999</v>
      </c>
      <c r="K2791" s="203" t="s">
        <v>533</v>
      </c>
    </row>
    <row r="2792" spans="1:11">
      <c r="A2792" s="203">
        <v>71</v>
      </c>
      <c r="B2792" s="203" t="s">
        <v>402</v>
      </c>
      <c r="C2792" s="203" t="s">
        <v>1790</v>
      </c>
      <c r="D2792" s="204">
        <v>23.734078220000001</v>
      </c>
      <c r="E2792" s="203" t="s">
        <v>502</v>
      </c>
      <c r="F2792" s="203" t="s">
        <v>1754</v>
      </c>
      <c r="G2792" s="203" t="s">
        <v>532</v>
      </c>
      <c r="H2792" s="204">
        <v>20.532488860000001</v>
      </c>
      <c r="I2792" s="204">
        <v>26.93566758</v>
      </c>
      <c r="J2792" s="204">
        <v>24.11487155</v>
      </c>
      <c r="K2792" s="203" t="s">
        <v>533</v>
      </c>
    </row>
    <row r="2793" spans="1:11">
      <c r="A2793" s="203">
        <v>71</v>
      </c>
      <c r="B2793" s="203" t="s">
        <v>403</v>
      </c>
      <c r="C2793" s="203" t="s">
        <v>1790</v>
      </c>
      <c r="D2793" s="204">
        <v>18.548656640000001</v>
      </c>
      <c r="E2793" s="203" t="s">
        <v>502</v>
      </c>
      <c r="F2793" s="203" t="s">
        <v>1754</v>
      </c>
      <c r="G2793" s="203" t="s">
        <v>532</v>
      </c>
      <c r="H2793" s="204">
        <v>16.213233809999998</v>
      </c>
      <c r="I2793" s="204">
        <v>20.88407947</v>
      </c>
      <c r="J2793" s="204">
        <v>20.8266174</v>
      </c>
      <c r="K2793" s="203" t="s">
        <v>533</v>
      </c>
    </row>
    <row r="2794" spans="1:11">
      <c r="A2794" s="203">
        <v>71</v>
      </c>
      <c r="B2794" s="203" t="s">
        <v>404</v>
      </c>
      <c r="C2794" s="203" t="s">
        <v>1790</v>
      </c>
      <c r="D2794" s="204">
        <v>23.724277130000001</v>
      </c>
      <c r="E2794" s="203" t="s">
        <v>502</v>
      </c>
      <c r="F2794" s="203" t="s">
        <v>1754</v>
      </c>
      <c r="G2794" s="203" t="s">
        <v>532</v>
      </c>
      <c r="H2794" s="204">
        <v>21.2774632</v>
      </c>
      <c r="I2794" s="204">
        <v>26.171091050000001</v>
      </c>
      <c r="J2794" s="204">
        <v>23.895642410000001</v>
      </c>
      <c r="K2794" s="203" t="s">
        <v>533</v>
      </c>
    </row>
    <row r="2795" spans="1:11">
      <c r="A2795" s="203">
        <v>71</v>
      </c>
      <c r="B2795" s="203" t="s">
        <v>405</v>
      </c>
      <c r="C2795" s="203" t="s">
        <v>1790</v>
      </c>
      <c r="D2795" s="204">
        <v>21.754791440000002</v>
      </c>
      <c r="E2795" s="203" t="s">
        <v>502</v>
      </c>
      <c r="F2795" s="203" t="s">
        <v>1754</v>
      </c>
      <c r="G2795" s="203" t="s">
        <v>532</v>
      </c>
      <c r="H2795" s="204">
        <v>21.332122160000001</v>
      </c>
      <c r="I2795" s="204">
        <v>22.177460719999999</v>
      </c>
      <c r="J2795" s="204">
        <v>22.76101246</v>
      </c>
      <c r="K2795" s="203" t="s">
        <v>533</v>
      </c>
    </row>
    <row r="2796" spans="1:11">
      <c r="A2796" s="203">
        <v>71</v>
      </c>
      <c r="B2796" s="203" t="s">
        <v>384</v>
      </c>
      <c r="C2796" s="203" t="s">
        <v>1791</v>
      </c>
      <c r="D2796" s="204">
        <v>21.433753729999999</v>
      </c>
      <c r="E2796" s="203" t="s">
        <v>502</v>
      </c>
      <c r="F2796" s="203" t="s">
        <v>1754</v>
      </c>
      <c r="G2796" s="203" t="s">
        <v>532</v>
      </c>
      <c r="H2796" s="204">
        <v>20.734558889999999</v>
      </c>
      <c r="I2796" s="204">
        <v>22.132948580000001</v>
      </c>
      <c r="J2796" s="204">
        <v>22.081842760000001</v>
      </c>
      <c r="K2796" s="203" t="s">
        <v>533</v>
      </c>
    </row>
    <row r="2797" spans="1:11">
      <c r="A2797" s="203">
        <v>71</v>
      </c>
      <c r="B2797" s="203" t="s">
        <v>385</v>
      </c>
      <c r="C2797" s="203" t="s">
        <v>1791</v>
      </c>
      <c r="D2797" s="204">
        <v>18.55123699</v>
      </c>
      <c r="E2797" s="203" t="s">
        <v>502</v>
      </c>
      <c r="F2797" s="203" t="s">
        <v>1754</v>
      </c>
      <c r="G2797" s="203" t="s">
        <v>532</v>
      </c>
      <c r="H2797" s="204">
        <v>16.943117350000001</v>
      </c>
      <c r="I2797" s="204">
        <v>20.159356630000001</v>
      </c>
      <c r="J2797" s="204">
        <v>19.346236919999999</v>
      </c>
      <c r="K2797" s="203" t="s">
        <v>533</v>
      </c>
    </row>
    <row r="2798" spans="1:11">
      <c r="A2798" s="203">
        <v>71</v>
      </c>
      <c r="B2798" s="203" t="s">
        <v>386</v>
      </c>
      <c r="C2798" s="203" t="s">
        <v>1791</v>
      </c>
      <c r="D2798" s="204">
        <v>22.543911510000001</v>
      </c>
      <c r="E2798" s="203" t="s">
        <v>502</v>
      </c>
      <c r="F2798" s="203" t="s">
        <v>1754</v>
      </c>
      <c r="G2798" s="203" t="s">
        <v>532</v>
      </c>
      <c r="H2798" s="204">
        <v>20.8989099</v>
      </c>
      <c r="I2798" s="204">
        <v>24.18891313</v>
      </c>
      <c r="J2798" s="204">
        <v>21.60168766</v>
      </c>
      <c r="K2798" s="203" t="s">
        <v>533</v>
      </c>
    </row>
    <row r="2799" spans="1:11">
      <c r="A2799" s="203">
        <v>71</v>
      </c>
      <c r="B2799" s="203" t="s">
        <v>387</v>
      </c>
      <c r="C2799" s="203" t="s">
        <v>1791</v>
      </c>
      <c r="D2799" s="204">
        <v>23.22125475</v>
      </c>
      <c r="E2799" s="203" t="s">
        <v>502</v>
      </c>
      <c r="F2799" s="203" t="s">
        <v>1754</v>
      </c>
      <c r="G2799" s="203" t="s">
        <v>532</v>
      </c>
      <c r="H2799" s="204">
        <v>21.896064710000001</v>
      </c>
      <c r="I2799" s="204">
        <v>24.546444789999999</v>
      </c>
      <c r="J2799" s="204">
        <v>24.634026469999998</v>
      </c>
      <c r="K2799" s="203" t="s">
        <v>533</v>
      </c>
    </row>
    <row r="2800" spans="1:11">
      <c r="A2800" s="203">
        <v>71</v>
      </c>
      <c r="B2800" s="203" t="s">
        <v>388</v>
      </c>
      <c r="C2800" s="203" t="s">
        <v>1791</v>
      </c>
      <c r="D2800" s="204">
        <v>22.366115749999999</v>
      </c>
      <c r="E2800" s="203" t="s">
        <v>502</v>
      </c>
      <c r="F2800" s="203" t="s">
        <v>1754</v>
      </c>
      <c r="G2800" s="203" t="s">
        <v>532</v>
      </c>
      <c r="H2800" s="204">
        <v>21.00322603</v>
      </c>
      <c r="I2800" s="204">
        <v>23.72900546</v>
      </c>
      <c r="J2800" s="204">
        <v>23.775247369999999</v>
      </c>
      <c r="K2800" s="203" t="s">
        <v>533</v>
      </c>
    </row>
    <row r="2801" spans="1:11">
      <c r="A2801" s="203">
        <v>71</v>
      </c>
      <c r="B2801" s="203" t="s">
        <v>389</v>
      </c>
      <c r="C2801" s="203" t="s">
        <v>1791</v>
      </c>
      <c r="D2801" s="204">
        <v>27.35532632</v>
      </c>
      <c r="E2801" s="203" t="s">
        <v>502</v>
      </c>
      <c r="F2801" s="203" t="s">
        <v>1754</v>
      </c>
      <c r="G2801" s="203" t="s">
        <v>532</v>
      </c>
      <c r="H2801" s="204">
        <v>25.233013320000001</v>
      </c>
      <c r="I2801" s="204">
        <v>29.477639320000002</v>
      </c>
      <c r="J2801" s="204">
        <v>24.524563400000002</v>
      </c>
      <c r="K2801" s="203" t="s">
        <v>533</v>
      </c>
    </row>
    <row r="2802" spans="1:11">
      <c r="A2802" s="203">
        <v>71</v>
      </c>
      <c r="B2802" s="203" t="s">
        <v>390</v>
      </c>
      <c r="C2802" s="203" t="s">
        <v>1791</v>
      </c>
      <c r="D2802" s="204">
        <v>26.837650750000002</v>
      </c>
      <c r="E2802" s="203" t="s">
        <v>502</v>
      </c>
      <c r="F2802" s="203" t="s">
        <v>1754</v>
      </c>
      <c r="G2802" s="203" t="s">
        <v>532</v>
      </c>
      <c r="H2802" s="204">
        <v>25.168660460000002</v>
      </c>
      <c r="I2802" s="204">
        <v>28.506641049999999</v>
      </c>
      <c r="J2802" s="204">
        <v>25.972921159999999</v>
      </c>
      <c r="K2802" s="203" t="s">
        <v>533</v>
      </c>
    </row>
    <row r="2803" spans="1:11">
      <c r="A2803" s="203">
        <v>71</v>
      </c>
      <c r="B2803" s="203" t="s">
        <v>391</v>
      </c>
      <c r="C2803" s="203" t="s">
        <v>1791</v>
      </c>
      <c r="D2803" s="204">
        <v>22.216817150000001</v>
      </c>
      <c r="E2803" s="203" t="s">
        <v>502</v>
      </c>
      <c r="F2803" s="203" t="s">
        <v>1754</v>
      </c>
      <c r="G2803" s="203" t="s">
        <v>532</v>
      </c>
      <c r="H2803" s="204">
        <v>18.846887479999999</v>
      </c>
      <c r="I2803" s="204">
        <v>25.586746810000001</v>
      </c>
      <c r="J2803" s="204">
        <v>23.093783510000002</v>
      </c>
      <c r="K2803" s="203" t="s">
        <v>533</v>
      </c>
    </row>
    <row r="2804" spans="1:11">
      <c r="A2804" s="203">
        <v>71</v>
      </c>
      <c r="B2804" s="203" t="s">
        <v>392</v>
      </c>
      <c r="C2804" s="203" t="s">
        <v>1791</v>
      </c>
      <c r="D2804" s="204">
        <v>24.894452309999998</v>
      </c>
      <c r="E2804" s="203" t="s">
        <v>502</v>
      </c>
      <c r="F2804" s="203" t="s">
        <v>1754</v>
      </c>
      <c r="G2804" s="203" t="s">
        <v>532</v>
      </c>
      <c r="H2804" s="204">
        <v>22.691210529999999</v>
      </c>
      <c r="I2804" s="204">
        <v>27.097694099999998</v>
      </c>
      <c r="J2804" s="204">
        <v>24.853085360000001</v>
      </c>
      <c r="K2804" s="203" t="s">
        <v>533</v>
      </c>
    </row>
    <row r="2805" spans="1:11">
      <c r="A2805" s="203">
        <v>71</v>
      </c>
      <c r="B2805" s="203" t="s">
        <v>393</v>
      </c>
      <c r="C2805" s="203" t="s">
        <v>1791</v>
      </c>
      <c r="D2805" s="204">
        <v>22.361108640000001</v>
      </c>
      <c r="E2805" s="203" t="s">
        <v>502</v>
      </c>
      <c r="F2805" s="203" t="s">
        <v>1754</v>
      </c>
      <c r="G2805" s="203" t="s">
        <v>532</v>
      </c>
      <c r="H2805" s="204">
        <v>21.57279875</v>
      </c>
      <c r="I2805" s="204">
        <v>23.149418529999998</v>
      </c>
      <c r="J2805" s="204">
        <v>23.214110529999999</v>
      </c>
      <c r="K2805" s="203" t="s">
        <v>533</v>
      </c>
    </row>
    <row r="2806" spans="1:11">
      <c r="A2806" s="203">
        <v>71</v>
      </c>
      <c r="B2806" s="203" t="s">
        <v>394</v>
      </c>
      <c r="C2806" s="203" t="s">
        <v>1791</v>
      </c>
      <c r="D2806" s="204">
        <v>20.861597549999999</v>
      </c>
      <c r="E2806" s="203" t="s">
        <v>502</v>
      </c>
      <c r="F2806" s="203" t="s">
        <v>1754</v>
      </c>
      <c r="G2806" s="203" t="s">
        <v>532</v>
      </c>
      <c r="H2806" s="204">
        <v>19.31384375</v>
      </c>
      <c r="I2806" s="204">
        <v>22.409351340000001</v>
      </c>
      <c r="J2806" s="204">
        <v>21.6634925</v>
      </c>
      <c r="K2806" s="203" t="s">
        <v>533</v>
      </c>
    </row>
    <row r="2807" spans="1:11">
      <c r="A2807" s="203">
        <v>71</v>
      </c>
      <c r="B2807" s="203" t="s">
        <v>395</v>
      </c>
      <c r="C2807" s="203" t="s">
        <v>1791</v>
      </c>
      <c r="D2807" s="204">
        <v>21.826488059999999</v>
      </c>
      <c r="E2807" s="203" t="s">
        <v>502</v>
      </c>
      <c r="F2807" s="203" t="s">
        <v>1754</v>
      </c>
      <c r="G2807" s="203" t="s">
        <v>532</v>
      </c>
      <c r="H2807" s="204">
        <v>21.165117710000001</v>
      </c>
      <c r="I2807" s="204">
        <v>22.487858419999998</v>
      </c>
      <c r="J2807" s="204">
        <v>23.172236269999999</v>
      </c>
      <c r="K2807" s="203" t="s">
        <v>533</v>
      </c>
    </row>
    <row r="2808" spans="1:11">
      <c r="A2808" s="203">
        <v>71</v>
      </c>
      <c r="B2808" s="203" t="s">
        <v>396</v>
      </c>
      <c r="C2808" s="203" t="s">
        <v>1791</v>
      </c>
      <c r="D2808" s="204">
        <v>24.777448159999999</v>
      </c>
      <c r="E2808" s="203" t="s">
        <v>502</v>
      </c>
      <c r="F2808" s="203" t="s">
        <v>1754</v>
      </c>
      <c r="G2808" s="203" t="s">
        <v>532</v>
      </c>
      <c r="H2808" s="204">
        <v>23.252852879999999</v>
      </c>
      <c r="I2808" s="204">
        <v>26.302043439999998</v>
      </c>
      <c r="J2808" s="204">
        <v>26.814765829999999</v>
      </c>
      <c r="K2808" s="203" t="s">
        <v>533</v>
      </c>
    </row>
    <row r="2809" spans="1:11">
      <c r="A2809" s="203">
        <v>71</v>
      </c>
      <c r="B2809" s="203" t="s">
        <v>397</v>
      </c>
      <c r="C2809" s="203" t="s">
        <v>1791</v>
      </c>
      <c r="D2809" s="204">
        <v>23.09638412</v>
      </c>
      <c r="E2809" s="203" t="s">
        <v>502</v>
      </c>
      <c r="F2809" s="203" t="s">
        <v>1754</v>
      </c>
      <c r="G2809" s="203" t="s">
        <v>532</v>
      </c>
      <c r="H2809" s="204">
        <v>21.529770389999999</v>
      </c>
      <c r="I2809" s="204">
        <v>24.66299785</v>
      </c>
      <c r="J2809" s="204">
        <v>23.43132039</v>
      </c>
      <c r="K2809" s="203" t="s">
        <v>533</v>
      </c>
    </row>
    <row r="2810" spans="1:11">
      <c r="A2810" s="203">
        <v>71</v>
      </c>
      <c r="B2810" s="203" t="s">
        <v>398</v>
      </c>
      <c r="C2810" s="203" t="s">
        <v>1791</v>
      </c>
      <c r="D2810" s="204">
        <v>18.522379239999999</v>
      </c>
      <c r="E2810" s="203" t="s">
        <v>502</v>
      </c>
      <c r="F2810" s="203" t="s">
        <v>1754</v>
      </c>
      <c r="G2810" s="203" t="s">
        <v>532</v>
      </c>
      <c r="H2810" s="204">
        <v>17.047416290000001</v>
      </c>
      <c r="I2810" s="204">
        <v>19.997342190000001</v>
      </c>
      <c r="J2810" s="204">
        <v>19.470661199999999</v>
      </c>
      <c r="K2810" s="203" t="s">
        <v>533</v>
      </c>
    </row>
    <row r="2811" spans="1:11">
      <c r="A2811" s="203">
        <v>71</v>
      </c>
      <c r="B2811" s="203" t="s">
        <v>399</v>
      </c>
      <c r="C2811" s="203" t="s">
        <v>1791</v>
      </c>
      <c r="D2811" s="204">
        <v>22.476606719999999</v>
      </c>
      <c r="E2811" s="203" t="s">
        <v>502</v>
      </c>
      <c r="F2811" s="203" t="s">
        <v>1754</v>
      </c>
      <c r="G2811" s="203" t="s">
        <v>532</v>
      </c>
      <c r="H2811" s="204">
        <v>21.02552743</v>
      </c>
      <c r="I2811" s="204">
        <v>23.927686009999999</v>
      </c>
      <c r="J2811" s="204">
        <v>22.999464119999999</v>
      </c>
      <c r="K2811" s="203" t="s">
        <v>533</v>
      </c>
    </row>
    <row r="2812" spans="1:11">
      <c r="A2812" s="203">
        <v>71</v>
      </c>
      <c r="B2812" s="203" t="s">
        <v>400</v>
      </c>
      <c r="C2812" s="203" t="s">
        <v>1791</v>
      </c>
      <c r="D2812" s="204">
        <v>24.379056899999998</v>
      </c>
      <c r="E2812" s="203" t="s">
        <v>502</v>
      </c>
      <c r="F2812" s="203" t="s">
        <v>1754</v>
      </c>
      <c r="G2812" s="203" t="s">
        <v>532</v>
      </c>
      <c r="H2812" s="204">
        <v>22.826307790000001</v>
      </c>
      <c r="I2812" s="204">
        <v>25.931806009999999</v>
      </c>
      <c r="J2812" s="204">
        <v>27.466030839999998</v>
      </c>
      <c r="K2812" s="203" t="s">
        <v>533</v>
      </c>
    </row>
    <row r="2813" spans="1:11">
      <c r="A2813" s="203">
        <v>71</v>
      </c>
      <c r="B2813" s="203" t="s">
        <v>401</v>
      </c>
      <c r="C2813" s="203" t="s">
        <v>1791</v>
      </c>
      <c r="D2813" s="204">
        <v>19.365188880000002</v>
      </c>
      <c r="E2813" s="203" t="s">
        <v>502</v>
      </c>
      <c r="F2813" s="203" t="s">
        <v>1754</v>
      </c>
      <c r="G2813" s="203" t="s">
        <v>532</v>
      </c>
      <c r="H2813" s="204">
        <v>17.8983968</v>
      </c>
      <c r="I2813" s="204">
        <v>20.831980959999999</v>
      </c>
      <c r="J2813" s="204">
        <v>20.418688700000001</v>
      </c>
      <c r="K2813" s="203" t="s">
        <v>533</v>
      </c>
    </row>
    <row r="2814" spans="1:11">
      <c r="A2814" s="203">
        <v>71</v>
      </c>
      <c r="B2814" s="203" t="s">
        <v>402</v>
      </c>
      <c r="C2814" s="203" t="s">
        <v>1791</v>
      </c>
      <c r="D2814" s="204">
        <v>23.762580230000001</v>
      </c>
      <c r="E2814" s="203" t="s">
        <v>502</v>
      </c>
      <c r="F2814" s="203" t="s">
        <v>1754</v>
      </c>
      <c r="G2814" s="203" t="s">
        <v>532</v>
      </c>
      <c r="H2814" s="204">
        <v>21.550340609999999</v>
      </c>
      <c r="I2814" s="204">
        <v>25.974819849999999</v>
      </c>
      <c r="J2814" s="204">
        <v>23.8941336</v>
      </c>
      <c r="K2814" s="203" t="s">
        <v>533</v>
      </c>
    </row>
    <row r="2815" spans="1:11">
      <c r="A2815" s="203">
        <v>71</v>
      </c>
      <c r="B2815" s="203" t="s">
        <v>403</v>
      </c>
      <c r="C2815" s="203" t="s">
        <v>1791</v>
      </c>
      <c r="D2815" s="204">
        <v>20.344877650000001</v>
      </c>
      <c r="E2815" s="203" t="s">
        <v>502</v>
      </c>
      <c r="F2815" s="203" t="s">
        <v>1754</v>
      </c>
      <c r="G2815" s="203" t="s">
        <v>532</v>
      </c>
      <c r="H2815" s="204">
        <v>18.77053484</v>
      </c>
      <c r="I2815" s="204">
        <v>21.919220450000001</v>
      </c>
      <c r="J2815" s="204">
        <v>22.255808099999999</v>
      </c>
      <c r="K2815" s="203" t="s">
        <v>533</v>
      </c>
    </row>
    <row r="2816" spans="1:11">
      <c r="A2816" s="203">
        <v>71</v>
      </c>
      <c r="B2816" s="203" t="s">
        <v>404</v>
      </c>
      <c r="C2816" s="203" t="s">
        <v>1791</v>
      </c>
      <c r="D2816" s="204">
        <v>23.673722009999999</v>
      </c>
      <c r="E2816" s="203" t="s">
        <v>502</v>
      </c>
      <c r="F2816" s="203" t="s">
        <v>1754</v>
      </c>
      <c r="G2816" s="203" t="s">
        <v>532</v>
      </c>
      <c r="H2816" s="204">
        <v>22.054084499999998</v>
      </c>
      <c r="I2816" s="204">
        <v>25.293359519999999</v>
      </c>
      <c r="J2816" s="204">
        <v>23.989906229999999</v>
      </c>
      <c r="K2816" s="203" t="s">
        <v>533</v>
      </c>
    </row>
    <row r="2817" spans="1:11">
      <c r="A2817" s="203">
        <v>71</v>
      </c>
      <c r="B2817" s="203" t="s">
        <v>405</v>
      </c>
      <c r="C2817" s="203" t="s">
        <v>1791</v>
      </c>
      <c r="D2817" s="204">
        <v>22.26217887</v>
      </c>
      <c r="E2817" s="203" t="s">
        <v>502</v>
      </c>
      <c r="F2817" s="203" t="s">
        <v>1754</v>
      </c>
      <c r="G2817" s="203" t="s">
        <v>532</v>
      </c>
      <c r="H2817" s="204">
        <v>21.98183173</v>
      </c>
      <c r="I2817" s="204">
        <v>22.54252601</v>
      </c>
      <c r="J2817" s="204">
        <v>23.180516669999999</v>
      </c>
      <c r="K2817" s="203" t="s">
        <v>533</v>
      </c>
    </row>
    <row r="2818" spans="1:11">
      <c r="A2818" s="203">
        <v>72</v>
      </c>
      <c r="B2818" s="203" t="s">
        <v>384</v>
      </c>
      <c r="C2818" s="203" t="s">
        <v>1792</v>
      </c>
      <c r="D2818" s="204">
        <v>14.16</v>
      </c>
      <c r="E2818" s="203" t="s">
        <v>464</v>
      </c>
      <c r="F2818" s="203" t="s">
        <v>1754</v>
      </c>
      <c r="G2818" s="203" t="s">
        <v>532</v>
      </c>
      <c r="H2818" s="204">
        <v>13.3</v>
      </c>
      <c r="I2818" s="204">
        <v>15.03</v>
      </c>
      <c r="J2818" s="204">
        <v>14.83</v>
      </c>
      <c r="K2818" s="203" t="s">
        <v>517</v>
      </c>
    </row>
    <row r="2819" spans="1:11">
      <c r="A2819" s="203">
        <v>72</v>
      </c>
      <c r="B2819" s="203" t="s">
        <v>385</v>
      </c>
      <c r="C2819" s="203" t="s">
        <v>1792</v>
      </c>
      <c r="D2819" s="204">
        <v>13.74</v>
      </c>
      <c r="E2819" s="203" t="s">
        <v>464</v>
      </c>
      <c r="F2819" s="203" t="s">
        <v>1754</v>
      </c>
      <c r="G2819" s="203" t="s">
        <v>532</v>
      </c>
      <c r="H2819" s="204">
        <v>11.66</v>
      </c>
      <c r="I2819" s="204">
        <v>15.82</v>
      </c>
      <c r="J2819" s="204">
        <v>14.68</v>
      </c>
      <c r="K2819" s="203" t="s">
        <v>517</v>
      </c>
    </row>
    <row r="2820" spans="1:11">
      <c r="A2820" s="203">
        <v>72</v>
      </c>
      <c r="B2820" s="203" t="s">
        <v>386</v>
      </c>
      <c r="C2820" s="203" t="s">
        <v>1792</v>
      </c>
      <c r="D2820" s="204">
        <v>15.35</v>
      </c>
      <c r="E2820" s="203" t="s">
        <v>464</v>
      </c>
      <c r="F2820" s="203" t="s">
        <v>1754</v>
      </c>
      <c r="G2820" s="203" t="s">
        <v>532</v>
      </c>
      <c r="H2820" s="204">
        <v>13.27</v>
      </c>
      <c r="I2820" s="204">
        <v>17.440000000000001</v>
      </c>
      <c r="J2820" s="204">
        <v>14.52</v>
      </c>
      <c r="K2820" s="203" t="s">
        <v>517</v>
      </c>
    </row>
    <row r="2821" spans="1:11">
      <c r="A2821" s="203">
        <v>72</v>
      </c>
      <c r="B2821" s="203" t="s">
        <v>387</v>
      </c>
      <c r="C2821" s="203" t="s">
        <v>1792</v>
      </c>
      <c r="D2821" s="204">
        <v>15.16</v>
      </c>
      <c r="E2821" s="203" t="s">
        <v>464</v>
      </c>
      <c r="F2821" s="203" t="s">
        <v>1754</v>
      </c>
      <c r="G2821" s="203" t="s">
        <v>532</v>
      </c>
      <c r="H2821" s="204">
        <v>13.42</v>
      </c>
      <c r="I2821" s="204">
        <v>16.89</v>
      </c>
      <c r="J2821" s="204">
        <v>15.83</v>
      </c>
      <c r="K2821" s="203" t="s">
        <v>517</v>
      </c>
    </row>
    <row r="2822" spans="1:11">
      <c r="A2822" s="203">
        <v>72</v>
      </c>
      <c r="B2822" s="203" t="s">
        <v>388</v>
      </c>
      <c r="C2822" s="203" t="s">
        <v>1792</v>
      </c>
      <c r="D2822" s="204">
        <v>14.58</v>
      </c>
      <c r="E2822" s="203" t="s">
        <v>464</v>
      </c>
      <c r="F2822" s="203" t="s">
        <v>1754</v>
      </c>
      <c r="G2822" s="203" t="s">
        <v>532</v>
      </c>
      <c r="H2822" s="204">
        <v>12.83</v>
      </c>
      <c r="I2822" s="204">
        <v>16.329999999999998</v>
      </c>
      <c r="J2822" s="204">
        <v>14.94</v>
      </c>
      <c r="K2822" s="203" t="s">
        <v>517</v>
      </c>
    </row>
    <row r="2823" spans="1:11">
      <c r="A2823" s="203">
        <v>72</v>
      </c>
      <c r="B2823" s="203" t="s">
        <v>389</v>
      </c>
      <c r="C2823" s="203" t="s">
        <v>1792</v>
      </c>
      <c r="D2823" s="204">
        <v>15.98</v>
      </c>
      <c r="E2823" s="203" t="s">
        <v>464</v>
      </c>
      <c r="F2823" s="203" t="s">
        <v>1754</v>
      </c>
      <c r="G2823" s="203" t="s">
        <v>532</v>
      </c>
      <c r="H2823" s="204">
        <v>13.12</v>
      </c>
      <c r="I2823" s="204">
        <v>18.84</v>
      </c>
      <c r="J2823" s="204">
        <v>17.29</v>
      </c>
      <c r="K2823" s="203" t="s">
        <v>517</v>
      </c>
    </row>
    <row r="2824" spans="1:11">
      <c r="A2824" s="203">
        <v>72</v>
      </c>
      <c r="B2824" s="203" t="s">
        <v>390</v>
      </c>
      <c r="C2824" s="203" t="s">
        <v>1792</v>
      </c>
      <c r="D2824" s="204">
        <v>16.579999999999998</v>
      </c>
      <c r="E2824" s="203" t="s">
        <v>464</v>
      </c>
      <c r="F2824" s="203" t="s">
        <v>1754</v>
      </c>
      <c r="G2824" s="203" t="s">
        <v>532</v>
      </c>
      <c r="H2824" s="204">
        <v>14.45</v>
      </c>
      <c r="I2824" s="204">
        <v>18.72</v>
      </c>
      <c r="J2824" s="204">
        <v>17.03</v>
      </c>
      <c r="K2824" s="203" t="s">
        <v>517</v>
      </c>
    </row>
    <row r="2825" spans="1:11">
      <c r="A2825" s="203">
        <v>72</v>
      </c>
      <c r="B2825" s="203" t="s">
        <v>391</v>
      </c>
      <c r="C2825" s="203" t="s">
        <v>1792</v>
      </c>
      <c r="D2825" s="204">
        <v>15.04</v>
      </c>
      <c r="E2825" s="203" t="s">
        <v>464</v>
      </c>
      <c r="F2825" s="203" t="s">
        <v>1754</v>
      </c>
      <c r="G2825" s="203" t="s">
        <v>532</v>
      </c>
      <c r="H2825" s="204">
        <v>10.76</v>
      </c>
      <c r="I2825" s="204">
        <v>19.309999999999999</v>
      </c>
      <c r="J2825" s="204">
        <v>13.14</v>
      </c>
      <c r="K2825" s="203" t="s">
        <v>517</v>
      </c>
    </row>
    <row r="2826" spans="1:11">
      <c r="A2826" s="203">
        <v>72</v>
      </c>
      <c r="B2826" s="203" t="s">
        <v>392</v>
      </c>
      <c r="C2826" s="203" t="s">
        <v>1792</v>
      </c>
      <c r="D2826" s="204">
        <v>15.87</v>
      </c>
      <c r="E2826" s="203" t="s">
        <v>464</v>
      </c>
      <c r="F2826" s="203" t="s">
        <v>1754</v>
      </c>
      <c r="G2826" s="203" t="s">
        <v>532</v>
      </c>
      <c r="H2826" s="204">
        <v>12.82</v>
      </c>
      <c r="I2826" s="204">
        <v>18.91</v>
      </c>
      <c r="J2826" s="204">
        <v>14.66</v>
      </c>
      <c r="K2826" s="203" t="s">
        <v>517</v>
      </c>
    </row>
    <row r="2827" spans="1:11">
      <c r="A2827" s="203">
        <v>72</v>
      </c>
      <c r="B2827" s="203" t="s">
        <v>393</v>
      </c>
      <c r="C2827" s="203" t="s">
        <v>1792</v>
      </c>
      <c r="D2827" s="204">
        <v>14.98</v>
      </c>
      <c r="E2827" s="203" t="s">
        <v>464</v>
      </c>
      <c r="F2827" s="203" t="s">
        <v>1754</v>
      </c>
      <c r="G2827" s="203" t="s">
        <v>532</v>
      </c>
      <c r="H2827" s="204">
        <v>13.95</v>
      </c>
      <c r="I2827" s="204">
        <v>16.010000000000002</v>
      </c>
      <c r="J2827" s="204">
        <v>14.63</v>
      </c>
      <c r="K2827" s="203" t="s">
        <v>517</v>
      </c>
    </row>
    <row r="2828" spans="1:11">
      <c r="A2828" s="203">
        <v>72</v>
      </c>
      <c r="B2828" s="203" t="s">
        <v>394</v>
      </c>
      <c r="C2828" s="203" t="s">
        <v>1792</v>
      </c>
      <c r="D2828" s="204">
        <v>14.2</v>
      </c>
      <c r="E2828" s="203" t="s">
        <v>464</v>
      </c>
      <c r="F2828" s="203" t="s">
        <v>1754</v>
      </c>
      <c r="G2828" s="203" t="s">
        <v>532</v>
      </c>
      <c r="H2828" s="204">
        <v>12.19</v>
      </c>
      <c r="I2828" s="204">
        <v>16.21</v>
      </c>
      <c r="J2828" s="204">
        <v>15.99</v>
      </c>
      <c r="K2828" s="203" t="s">
        <v>517</v>
      </c>
    </row>
    <row r="2829" spans="1:11">
      <c r="A2829" s="203">
        <v>72</v>
      </c>
      <c r="B2829" s="203" t="s">
        <v>395</v>
      </c>
      <c r="C2829" s="203" t="s">
        <v>1792</v>
      </c>
      <c r="D2829" s="204">
        <v>13.97</v>
      </c>
      <c r="E2829" s="203" t="s">
        <v>464</v>
      </c>
      <c r="F2829" s="203" t="s">
        <v>1754</v>
      </c>
      <c r="G2829" s="203" t="s">
        <v>532</v>
      </c>
      <c r="H2829" s="204">
        <v>13.11</v>
      </c>
      <c r="I2829" s="204">
        <v>14.83</v>
      </c>
      <c r="J2829" s="204">
        <v>13.9</v>
      </c>
      <c r="K2829" s="203" t="s">
        <v>517</v>
      </c>
    </row>
    <row r="2830" spans="1:11">
      <c r="A2830" s="203">
        <v>72</v>
      </c>
      <c r="B2830" s="203" t="s">
        <v>396</v>
      </c>
      <c r="C2830" s="203" t="s">
        <v>1792</v>
      </c>
      <c r="D2830" s="204">
        <v>17.57</v>
      </c>
      <c r="E2830" s="203" t="s">
        <v>464</v>
      </c>
      <c r="F2830" s="203" t="s">
        <v>1754</v>
      </c>
      <c r="G2830" s="203" t="s">
        <v>532</v>
      </c>
      <c r="H2830" s="204">
        <v>15.46</v>
      </c>
      <c r="I2830" s="204">
        <v>19.690000000000001</v>
      </c>
      <c r="J2830" s="204">
        <v>19.57</v>
      </c>
      <c r="K2830" s="203" t="s">
        <v>517</v>
      </c>
    </row>
    <row r="2831" spans="1:11">
      <c r="A2831" s="203">
        <v>72</v>
      </c>
      <c r="B2831" s="203" t="s">
        <v>397</v>
      </c>
      <c r="C2831" s="203" t="s">
        <v>1792</v>
      </c>
      <c r="D2831" s="204">
        <v>18.29</v>
      </c>
      <c r="E2831" s="203" t="s">
        <v>464</v>
      </c>
      <c r="F2831" s="203" t="s">
        <v>1754</v>
      </c>
      <c r="G2831" s="203" t="s">
        <v>532</v>
      </c>
      <c r="H2831" s="204">
        <v>16.13</v>
      </c>
      <c r="I2831" s="204">
        <v>20.45</v>
      </c>
      <c r="J2831" s="204">
        <v>17.13</v>
      </c>
      <c r="K2831" s="203" t="s">
        <v>517</v>
      </c>
    </row>
    <row r="2832" spans="1:11">
      <c r="A2832" s="203">
        <v>72</v>
      </c>
      <c r="B2832" s="203" t="s">
        <v>398</v>
      </c>
      <c r="C2832" s="203" t="s">
        <v>1792</v>
      </c>
      <c r="D2832" s="204">
        <v>11.6</v>
      </c>
      <c r="E2832" s="203" t="s">
        <v>464</v>
      </c>
      <c r="F2832" s="203" t="s">
        <v>1754</v>
      </c>
      <c r="G2832" s="203" t="s">
        <v>532</v>
      </c>
      <c r="H2832" s="204">
        <v>9.84</v>
      </c>
      <c r="I2832" s="204">
        <v>13.35</v>
      </c>
      <c r="J2832" s="204">
        <v>12.81</v>
      </c>
      <c r="K2832" s="203" t="s">
        <v>517</v>
      </c>
    </row>
    <row r="2833" spans="1:11">
      <c r="A2833" s="203">
        <v>72</v>
      </c>
      <c r="B2833" s="203" t="s">
        <v>399</v>
      </c>
      <c r="C2833" s="203" t="s">
        <v>1792</v>
      </c>
      <c r="D2833" s="204">
        <v>14.38</v>
      </c>
      <c r="E2833" s="203" t="s">
        <v>464</v>
      </c>
      <c r="F2833" s="203" t="s">
        <v>1754</v>
      </c>
      <c r="G2833" s="203" t="s">
        <v>532</v>
      </c>
      <c r="H2833" s="204">
        <v>12.48</v>
      </c>
      <c r="I2833" s="204">
        <v>16.28</v>
      </c>
      <c r="J2833" s="204">
        <v>13.07</v>
      </c>
      <c r="K2833" s="203" t="s">
        <v>517</v>
      </c>
    </row>
    <row r="2834" spans="1:11">
      <c r="A2834" s="203">
        <v>72</v>
      </c>
      <c r="B2834" s="203" t="s">
        <v>400</v>
      </c>
      <c r="C2834" s="203" t="s">
        <v>1792</v>
      </c>
      <c r="D2834" s="204">
        <v>14.63</v>
      </c>
      <c r="E2834" s="203" t="s">
        <v>464</v>
      </c>
      <c r="F2834" s="203" t="s">
        <v>1754</v>
      </c>
      <c r="G2834" s="203" t="s">
        <v>532</v>
      </c>
      <c r="H2834" s="204">
        <v>12.69</v>
      </c>
      <c r="I2834" s="204">
        <v>16.57</v>
      </c>
      <c r="J2834" s="204">
        <v>20.260000000000002</v>
      </c>
      <c r="K2834" s="203" t="s">
        <v>517</v>
      </c>
    </row>
    <row r="2835" spans="1:11">
      <c r="A2835" s="203">
        <v>72</v>
      </c>
      <c r="B2835" s="203" t="s">
        <v>401</v>
      </c>
      <c r="C2835" s="203" t="s">
        <v>1792</v>
      </c>
      <c r="D2835" s="204">
        <v>13.1</v>
      </c>
      <c r="E2835" s="203" t="s">
        <v>464</v>
      </c>
      <c r="F2835" s="203" t="s">
        <v>1754</v>
      </c>
      <c r="G2835" s="203" t="s">
        <v>532</v>
      </c>
      <c r="H2835" s="204">
        <v>11.33</v>
      </c>
      <c r="I2835" s="204">
        <v>14.87</v>
      </c>
      <c r="J2835" s="204">
        <v>14.17</v>
      </c>
      <c r="K2835" s="203" t="s">
        <v>517</v>
      </c>
    </row>
    <row r="2836" spans="1:11">
      <c r="A2836" s="203">
        <v>72</v>
      </c>
      <c r="B2836" s="203" t="s">
        <v>402</v>
      </c>
      <c r="C2836" s="203" t="s">
        <v>1792</v>
      </c>
      <c r="D2836" s="204">
        <v>18.690000000000001</v>
      </c>
      <c r="E2836" s="203" t="s">
        <v>464</v>
      </c>
      <c r="F2836" s="203" t="s">
        <v>1754</v>
      </c>
      <c r="G2836" s="203" t="s">
        <v>532</v>
      </c>
      <c r="H2836" s="204">
        <v>15.54</v>
      </c>
      <c r="I2836" s="204">
        <v>21.83</v>
      </c>
      <c r="J2836" s="204">
        <v>16.95</v>
      </c>
      <c r="K2836" s="203" t="s">
        <v>517</v>
      </c>
    </row>
    <row r="2837" spans="1:11">
      <c r="A2837" s="203">
        <v>72</v>
      </c>
      <c r="B2837" s="203" t="s">
        <v>403</v>
      </c>
      <c r="C2837" s="203" t="s">
        <v>1792</v>
      </c>
      <c r="D2837" s="204">
        <v>13.82</v>
      </c>
      <c r="E2837" s="203" t="s">
        <v>464</v>
      </c>
      <c r="F2837" s="203" t="s">
        <v>1754</v>
      </c>
      <c r="G2837" s="203" t="s">
        <v>532</v>
      </c>
      <c r="H2837" s="204">
        <v>11.76</v>
      </c>
      <c r="I2837" s="204">
        <v>15.88</v>
      </c>
      <c r="J2837" s="204">
        <v>13.57</v>
      </c>
      <c r="K2837" s="203" t="s">
        <v>517</v>
      </c>
    </row>
    <row r="2838" spans="1:11">
      <c r="A2838" s="203">
        <v>72</v>
      </c>
      <c r="B2838" s="203" t="s">
        <v>404</v>
      </c>
      <c r="C2838" s="203" t="s">
        <v>1792</v>
      </c>
      <c r="D2838" s="204">
        <v>14.71</v>
      </c>
      <c r="E2838" s="203" t="s">
        <v>464</v>
      </c>
      <c r="F2838" s="203" t="s">
        <v>1754</v>
      </c>
      <c r="G2838" s="203" t="s">
        <v>532</v>
      </c>
      <c r="H2838" s="204">
        <v>12.65</v>
      </c>
      <c r="I2838" s="204">
        <v>16.77</v>
      </c>
      <c r="J2838" s="204">
        <v>17.739999999999998</v>
      </c>
      <c r="K2838" s="203" t="s">
        <v>517</v>
      </c>
    </row>
    <row r="2839" spans="1:11">
      <c r="A2839" s="203">
        <v>72</v>
      </c>
      <c r="B2839" s="203" t="s">
        <v>405</v>
      </c>
      <c r="C2839" s="203" t="s">
        <v>1792</v>
      </c>
      <c r="D2839" s="204">
        <v>14.69</v>
      </c>
      <c r="E2839" s="203" t="s">
        <v>464</v>
      </c>
      <c r="F2839" s="203" t="s">
        <v>1754</v>
      </c>
      <c r="G2839" s="203" t="s">
        <v>532</v>
      </c>
      <c r="H2839" s="204">
        <v>14.32</v>
      </c>
      <c r="I2839" s="204">
        <v>15.05</v>
      </c>
      <c r="J2839" s="204">
        <v>15.21</v>
      </c>
      <c r="K2839" s="203" t="s">
        <v>517</v>
      </c>
    </row>
    <row r="2840" spans="1:11">
      <c r="A2840" s="203">
        <v>72</v>
      </c>
      <c r="B2840" s="203" t="s">
        <v>384</v>
      </c>
      <c r="C2840" s="203" t="s">
        <v>1793</v>
      </c>
      <c r="D2840" s="204">
        <v>15.2</v>
      </c>
      <c r="E2840" s="203" t="s">
        <v>464</v>
      </c>
      <c r="F2840" s="203" t="s">
        <v>1754</v>
      </c>
      <c r="G2840" s="203" t="s">
        <v>532</v>
      </c>
      <c r="H2840" s="204">
        <v>14.2</v>
      </c>
      <c r="I2840" s="204">
        <v>16.21</v>
      </c>
      <c r="J2840" s="204">
        <v>15.15</v>
      </c>
      <c r="K2840" s="203" t="s">
        <v>517</v>
      </c>
    </row>
    <row r="2841" spans="1:11">
      <c r="A2841" s="203">
        <v>72</v>
      </c>
      <c r="B2841" s="203" t="s">
        <v>385</v>
      </c>
      <c r="C2841" s="203" t="s">
        <v>1793</v>
      </c>
      <c r="D2841" s="204">
        <v>13.44</v>
      </c>
      <c r="E2841" s="203" t="s">
        <v>464</v>
      </c>
      <c r="F2841" s="203" t="s">
        <v>1754</v>
      </c>
      <c r="G2841" s="203" t="s">
        <v>532</v>
      </c>
      <c r="H2841" s="204">
        <v>11.23</v>
      </c>
      <c r="I2841" s="204">
        <v>15.66</v>
      </c>
      <c r="J2841" s="204">
        <v>11.18</v>
      </c>
      <c r="K2841" s="203" t="s">
        <v>517</v>
      </c>
    </row>
    <row r="2842" spans="1:11">
      <c r="A2842" s="203">
        <v>72</v>
      </c>
      <c r="B2842" s="203" t="s">
        <v>386</v>
      </c>
      <c r="C2842" s="203" t="s">
        <v>1793</v>
      </c>
      <c r="D2842" s="204">
        <v>14.36</v>
      </c>
      <c r="E2842" s="203" t="s">
        <v>464</v>
      </c>
      <c r="F2842" s="203" t="s">
        <v>1754</v>
      </c>
      <c r="G2842" s="203" t="s">
        <v>532</v>
      </c>
      <c r="H2842" s="204">
        <v>12.11</v>
      </c>
      <c r="I2842" s="204">
        <v>16.61</v>
      </c>
      <c r="J2842" s="204">
        <v>16.48</v>
      </c>
      <c r="K2842" s="203" t="s">
        <v>517</v>
      </c>
    </row>
    <row r="2843" spans="1:11">
      <c r="A2843" s="203">
        <v>72</v>
      </c>
      <c r="B2843" s="203" t="s">
        <v>387</v>
      </c>
      <c r="C2843" s="203" t="s">
        <v>1793</v>
      </c>
      <c r="D2843" s="204">
        <v>14.32</v>
      </c>
      <c r="E2843" s="203" t="s">
        <v>464</v>
      </c>
      <c r="F2843" s="203" t="s">
        <v>1754</v>
      </c>
      <c r="G2843" s="203" t="s">
        <v>532</v>
      </c>
      <c r="H2843" s="204">
        <v>12.45</v>
      </c>
      <c r="I2843" s="204">
        <v>16.2</v>
      </c>
      <c r="J2843" s="204">
        <v>15.89</v>
      </c>
      <c r="K2843" s="203" t="s">
        <v>517</v>
      </c>
    </row>
    <row r="2844" spans="1:11">
      <c r="A2844" s="203">
        <v>72</v>
      </c>
      <c r="B2844" s="203" t="s">
        <v>388</v>
      </c>
      <c r="C2844" s="203" t="s">
        <v>1793</v>
      </c>
      <c r="D2844" s="204">
        <v>14.86</v>
      </c>
      <c r="E2844" s="203" t="s">
        <v>464</v>
      </c>
      <c r="F2844" s="203" t="s">
        <v>1754</v>
      </c>
      <c r="G2844" s="203" t="s">
        <v>532</v>
      </c>
      <c r="H2844" s="204">
        <v>12.94</v>
      </c>
      <c r="I2844" s="204">
        <v>16.79</v>
      </c>
      <c r="J2844" s="204">
        <v>15.75</v>
      </c>
      <c r="K2844" s="203" t="s">
        <v>517</v>
      </c>
    </row>
    <row r="2845" spans="1:11">
      <c r="A2845" s="203">
        <v>72</v>
      </c>
      <c r="B2845" s="203" t="s">
        <v>389</v>
      </c>
      <c r="C2845" s="203" t="s">
        <v>1793</v>
      </c>
      <c r="D2845" s="204">
        <v>15.54</v>
      </c>
      <c r="E2845" s="203" t="s">
        <v>464</v>
      </c>
      <c r="F2845" s="203" t="s">
        <v>1754</v>
      </c>
      <c r="G2845" s="203" t="s">
        <v>532</v>
      </c>
      <c r="H2845" s="204">
        <v>12.53</v>
      </c>
      <c r="I2845" s="204">
        <v>18.55</v>
      </c>
      <c r="J2845" s="204">
        <v>16.149999999999999</v>
      </c>
      <c r="K2845" s="203" t="s">
        <v>517</v>
      </c>
    </row>
    <row r="2846" spans="1:11">
      <c r="A2846" s="203">
        <v>72</v>
      </c>
      <c r="B2846" s="203" t="s">
        <v>390</v>
      </c>
      <c r="C2846" s="203" t="s">
        <v>1793</v>
      </c>
      <c r="D2846" s="204">
        <v>19.61</v>
      </c>
      <c r="E2846" s="203" t="s">
        <v>464</v>
      </c>
      <c r="F2846" s="203" t="s">
        <v>1754</v>
      </c>
      <c r="G2846" s="203" t="s">
        <v>532</v>
      </c>
      <c r="H2846" s="204">
        <v>17.16</v>
      </c>
      <c r="I2846" s="204">
        <v>22.06</v>
      </c>
      <c r="J2846" s="204">
        <v>19.7</v>
      </c>
      <c r="K2846" s="203" t="s">
        <v>517</v>
      </c>
    </row>
    <row r="2847" spans="1:11">
      <c r="A2847" s="203">
        <v>72</v>
      </c>
      <c r="B2847" s="203" t="s">
        <v>391</v>
      </c>
      <c r="C2847" s="203" t="s">
        <v>1793</v>
      </c>
      <c r="D2847" s="204">
        <v>16.239999999999998</v>
      </c>
      <c r="E2847" s="203" t="s">
        <v>464</v>
      </c>
      <c r="F2847" s="203" t="s">
        <v>1754</v>
      </c>
      <c r="G2847" s="203" t="s">
        <v>532</v>
      </c>
      <c r="H2847" s="204">
        <v>10.79</v>
      </c>
      <c r="I2847" s="204">
        <v>21.69</v>
      </c>
      <c r="J2847" s="204">
        <v>19.28</v>
      </c>
      <c r="K2847" s="203" t="s">
        <v>517</v>
      </c>
    </row>
    <row r="2848" spans="1:11">
      <c r="A2848" s="203">
        <v>72</v>
      </c>
      <c r="B2848" s="203" t="s">
        <v>392</v>
      </c>
      <c r="C2848" s="203" t="s">
        <v>1793</v>
      </c>
      <c r="D2848" s="204">
        <v>13.24</v>
      </c>
      <c r="E2848" s="203" t="s">
        <v>464</v>
      </c>
      <c r="F2848" s="203" t="s">
        <v>1754</v>
      </c>
      <c r="G2848" s="203" t="s">
        <v>532</v>
      </c>
      <c r="H2848" s="204">
        <v>10.23</v>
      </c>
      <c r="I2848" s="204">
        <v>16.239999999999998</v>
      </c>
      <c r="J2848" s="204">
        <v>17.8</v>
      </c>
      <c r="K2848" s="203" t="s">
        <v>517</v>
      </c>
    </row>
    <row r="2849" spans="1:11">
      <c r="A2849" s="203">
        <v>72</v>
      </c>
      <c r="B2849" s="203" t="s">
        <v>393</v>
      </c>
      <c r="C2849" s="203" t="s">
        <v>1793</v>
      </c>
      <c r="D2849" s="204">
        <v>14.1</v>
      </c>
      <c r="E2849" s="203" t="s">
        <v>464</v>
      </c>
      <c r="F2849" s="203" t="s">
        <v>1754</v>
      </c>
      <c r="G2849" s="203" t="s">
        <v>532</v>
      </c>
      <c r="H2849" s="204">
        <v>12.99</v>
      </c>
      <c r="I2849" s="204">
        <v>15.21</v>
      </c>
      <c r="J2849" s="204">
        <v>13.19</v>
      </c>
      <c r="K2849" s="203" t="s">
        <v>517</v>
      </c>
    </row>
    <row r="2850" spans="1:11">
      <c r="A2850" s="203">
        <v>72</v>
      </c>
      <c r="B2850" s="203" t="s">
        <v>394</v>
      </c>
      <c r="C2850" s="203" t="s">
        <v>1793</v>
      </c>
      <c r="D2850" s="204">
        <v>13.27</v>
      </c>
      <c r="E2850" s="203" t="s">
        <v>464</v>
      </c>
      <c r="F2850" s="203" t="s">
        <v>1754</v>
      </c>
      <c r="G2850" s="203" t="s">
        <v>532</v>
      </c>
      <c r="H2850" s="204">
        <v>11.16</v>
      </c>
      <c r="I2850" s="204">
        <v>15.39</v>
      </c>
      <c r="J2850" s="204">
        <v>13.9</v>
      </c>
      <c r="K2850" s="203" t="s">
        <v>517</v>
      </c>
    </row>
    <row r="2851" spans="1:11">
      <c r="A2851" s="203">
        <v>72</v>
      </c>
      <c r="B2851" s="203" t="s">
        <v>395</v>
      </c>
      <c r="C2851" s="203" t="s">
        <v>1793</v>
      </c>
      <c r="D2851" s="204">
        <v>13.12</v>
      </c>
      <c r="E2851" s="203" t="s">
        <v>464</v>
      </c>
      <c r="F2851" s="203" t="s">
        <v>1754</v>
      </c>
      <c r="G2851" s="203" t="s">
        <v>532</v>
      </c>
      <c r="H2851" s="204">
        <v>12.23</v>
      </c>
      <c r="I2851" s="204">
        <v>14.02</v>
      </c>
      <c r="J2851" s="204">
        <v>14.7</v>
      </c>
      <c r="K2851" s="203" t="s">
        <v>517</v>
      </c>
    </row>
    <row r="2852" spans="1:11">
      <c r="A2852" s="203">
        <v>72</v>
      </c>
      <c r="B2852" s="203" t="s">
        <v>396</v>
      </c>
      <c r="C2852" s="203" t="s">
        <v>1793</v>
      </c>
      <c r="D2852" s="204">
        <v>16.22</v>
      </c>
      <c r="E2852" s="203" t="s">
        <v>464</v>
      </c>
      <c r="F2852" s="203" t="s">
        <v>1754</v>
      </c>
      <c r="G2852" s="203" t="s">
        <v>532</v>
      </c>
      <c r="H2852" s="204">
        <v>14.06</v>
      </c>
      <c r="I2852" s="204">
        <v>18.38</v>
      </c>
      <c r="J2852" s="204">
        <v>18.7</v>
      </c>
      <c r="K2852" s="203" t="s">
        <v>517</v>
      </c>
    </row>
    <row r="2853" spans="1:11">
      <c r="A2853" s="203">
        <v>72</v>
      </c>
      <c r="B2853" s="203" t="s">
        <v>397</v>
      </c>
      <c r="C2853" s="203" t="s">
        <v>1793</v>
      </c>
      <c r="D2853" s="204">
        <v>16.18</v>
      </c>
      <c r="E2853" s="203" t="s">
        <v>464</v>
      </c>
      <c r="F2853" s="203" t="s">
        <v>1754</v>
      </c>
      <c r="G2853" s="203" t="s">
        <v>532</v>
      </c>
      <c r="H2853" s="204">
        <v>13.98</v>
      </c>
      <c r="I2853" s="204">
        <v>18.39</v>
      </c>
      <c r="J2853" s="204">
        <v>15.74</v>
      </c>
      <c r="K2853" s="203" t="s">
        <v>517</v>
      </c>
    </row>
    <row r="2854" spans="1:11">
      <c r="A2854" s="203">
        <v>72</v>
      </c>
      <c r="B2854" s="203" t="s">
        <v>398</v>
      </c>
      <c r="C2854" s="203" t="s">
        <v>1793</v>
      </c>
      <c r="D2854" s="204">
        <v>12.62</v>
      </c>
      <c r="E2854" s="203" t="s">
        <v>464</v>
      </c>
      <c r="F2854" s="203" t="s">
        <v>1754</v>
      </c>
      <c r="G2854" s="203" t="s">
        <v>532</v>
      </c>
      <c r="H2854" s="204">
        <v>10.62</v>
      </c>
      <c r="I2854" s="204">
        <v>14.62</v>
      </c>
      <c r="J2854" s="204">
        <v>14.48</v>
      </c>
      <c r="K2854" s="203" t="s">
        <v>517</v>
      </c>
    </row>
    <row r="2855" spans="1:11">
      <c r="A2855" s="203">
        <v>72</v>
      </c>
      <c r="B2855" s="203" t="s">
        <v>399</v>
      </c>
      <c r="C2855" s="203" t="s">
        <v>1793</v>
      </c>
      <c r="D2855" s="204">
        <v>14.77</v>
      </c>
      <c r="E2855" s="203" t="s">
        <v>464</v>
      </c>
      <c r="F2855" s="203" t="s">
        <v>1754</v>
      </c>
      <c r="G2855" s="203" t="s">
        <v>532</v>
      </c>
      <c r="H2855" s="204">
        <v>12.75</v>
      </c>
      <c r="I2855" s="204">
        <v>16.8</v>
      </c>
      <c r="J2855" s="204">
        <v>14.43</v>
      </c>
      <c r="K2855" s="203" t="s">
        <v>517</v>
      </c>
    </row>
    <row r="2856" spans="1:11">
      <c r="A2856" s="203">
        <v>72</v>
      </c>
      <c r="B2856" s="203" t="s">
        <v>400</v>
      </c>
      <c r="C2856" s="203" t="s">
        <v>1793</v>
      </c>
      <c r="D2856" s="204">
        <v>14.52</v>
      </c>
      <c r="E2856" s="203" t="s">
        <v>464</v>
      </c>
      <c r="F2856" s="203" t="s">
        <v>1754</v>
      </c>
      <c r="G2856" s="203" t="s">
        <v>532</v>
      </c>
      <c r="H2856" s="204">
        <v>12.45</v>
      </c>
      <c r="I2856" s="204">
        <v>16.600000000000001</v>
      </c>
      <c r="J2856" s="204">
        <v>19.760000000000002</v>
      </c>
      <c r="K2856" s="203" t="s">
        <v>517</v>
      </c>
    </row>
    <row r="2857" spans="1:11">
      <c r="A2857" s="203">
        <v>72</v>
      </c>
      <c r="B2857" s="203" t="s">
        <v>401</v>
      </c>
      <c r="C2857" s="203" t="s">
        <v>1793</v>
      </c>
      <c r="D2857" s="204">
        <v>15.32</v>
      </c>
      <c r="E2857" s="203" t="s">
        <v>464</v>
      </c>
      <c r="F2857" s="203" t="s">
        <v>1754</v>
      </c>
      <c r="G2857" s="203" t="s">
        <v>532</v>
      </c>
      <c r="H2857" s="204">
        <v>13.18</v>
      </c>
      <c r="I2857" s="204">
        <v>17.45</v>
      </c>
      <c r="J2857" s="204">
        <v>13.3</v>
      </c>
      <c r="K2857" s="203" t="s">
        <v>517</v>
      </c>
    </row>
    <row r="2858" spans="1:11">
      <c r="A2858" s="203">
        <v>72</v>
      </c>
      <c r="B2858" s="203" t="s">
        <v>402</v>
      </c>
      <c r="C2858" s="203" t="s">
        <v>1793</v>
      </c>
      <c r="D2858" s="204">
        <v>17.510000000000002</v>
      </c>
      <c r="E2858" s="203" t="s">
        <v>464</v>
      </c>
      <c r="F2858" s="203" t="s">
        <v>1754</v>
      </c>
      <c r="G2858" s="203" t="s">
        <v>532</v>
      </c>
      <c r="H2858" s="204">
        <v>14.2</v>
      </c>
      <c r="I2858" s="204">
        <v>20.82</v>
      </c>
      <c r="J2858" s="204">
        <v>16.75</v>
      </c>
      <c r="K2858" s="203" t="s">
        <v>517</v>
      </c>
    </row>
    <row r="2859" spans="1:11">
      <c r="A2859" s="203">
        <v>72</v>
      </c>
      <c r="B2859" s="203" t="s">
        <v>403</v>
      </c>
      <c r="C2859" s="203" t="s">
        <v>1793</v>
      </c>
      <c r="D2859" s="204">
        <v>11.08</v>
      </c>
      <c r="E2859" s="203" t="s">
        <v>464</v>
      </c>
      <c r="F2859" s="203" t="s">
        <v>1754</v>
      </c>
      <c r="G2859" s="203" t="s">
        <v>532</v>
      </c>
      <c r="H2859" s="204">
        <v>9.0500000000000007</v>
      </c>
      <c r="I2859" s="204">
        <v>13.11</v>
      </c>
      <c r="J2859" s="204">
        <v>13.99</v>
      </c>
      <c r="K2859" s="203" t="s">
        <v>517</v>
      </c>
    </row>
    <row r="2860" spans="1:11">
      <c r="A2860" s="203">
        <v>72</v>
      </c>
      <c r="B2860" s="203" t="s">
        <v>404</v>
      </c>
      <c r="C2860" s="203" t="s">
        <v>1793</v>
      </c>
      <c r="D2860" s="204">
        <v>17.57</v>
      </c>
      <c r="E2860" s="203" t="s">
        <v>464</v>
      </c>
      <c r="F2860" s="203" t="s">
        <v>1754</v>
      </c>
      <c r="G2860" s="203" t="s">
        <v>532</v>
      </c>
      <c r="H2860" s="204">
        <v>15.16</v>
      </c>
      <c r="I2860" s="204">
        <v>19.98</v>
      </c>
      <c r="J2860" s="204">
        <v>15.89</v>
      </c>
      <c r="K2860" s="203" t="s">
        <v>517</v>
      </c>
    </row>
    <row r="2861" spans="1:11">
      <c r="A2861" s="203">
        <v>72</v>
      </c>
      <c r="B2861" s="203" t="s">
        <v>405</v>
      </c>
      <c r="C2861" s="203" t="s">
        <v>1793</v>
      </c>
      <c r="D2861" s="204">
        <v>14.56</v>
      </c>
      <c r="E2861" s="203" t="s">
        <v>464</v>
      </c>
      <c r="F2861" s="203" t="s">
        <v>1754</v>
      </c>
      <c r="G2861" s="203" t="s">
        <v>532</v>
      </c>
      <c r="H2861" s="204">
        <v>14.17</v>
      </c>
      <c r="I2861" s="204">
        <v>14.96</v>
      </c>
      <c r="J2861" s="204">
        <v>15.26</v>
      </c>
      <c r="K2861" s="203" t="s">
        <v>517</v>
      </c>
    </row>
    <row r="2862" spans="1:11">
      <c r="A2862" s="203">
        <v>72</v>
      </c>
      <c r="B2862" s="203" t="s">
        <v>384</v>
      </c>
      <c r="C2862" s="203" t="s">
        <v>1794</v>
      </c>
      <c r="D2862" s="204">
        <v>14.52</v>
      </c>
      <c r="E2862" s="203" t="s">
        <v>464</v>
      </c>
      <c r="F2862" s="203" t="s">
        <v>1754</v>
      </c>
      <c r="G2862" s="203" t="s">
        <v>532</v>
      </c>
      <c r="H2862" s="204">
        <v>13.89</v>
      </c>
      <c r="I2862" s="204">
        <v>15.16</v>
      </c>
      <c r="J2862" s="204">
        <v>14.91</v>
      </c>
      <c r="K2862" s="203" t="s">
        <v>517</v>
      </c>
    </row>
    <row r="2863" spans="1:11">
      <c r="A2863" s="203">
        <v>72</v>
      </c>
      <c r="B2863" s="203" t="s">
        <v>385</v>
      </c>
      <c r="C2863" s="203" t="s">
        <v>1794</v>
      </c>
      <c r="D2863" s="204">
        <v>13.81</v>
      </c>
      <c r="E2863" s="203" t="s">
        <v>464</v>
      </c>
      <c r="F2863" s="203" t="s">
        <v>1754</v>
      </c>
      <c r="G2863" s="203" t="s">
        <v>532</v>
      </c>
      <c r="H2863" s="204">
        <v>12.29</v>
      </c>
      <c r="I2863" s="204">
        <v>15.32</v>
      </c>
      <c r="J2863" s="204">
        <v>13.14</v>
      </c>
      <c r="K2863" s="203" t="s">
        <v>517</v>
      </c>
    </row>
    <row r="2864" spans="1:11">
      <c r="A2864" s="203">
        <v>72</v>
      </c>
      <c r="B2864" s="203" t="s">
        <v>386</v>
      </c>
      <c r="C2864" s="203" t="s">
        <v>1794</v>
      </c>
      <c r="D2864" s="204">
        <v>15.29</v>
      </c>
      <c r="E2864" s="203" t="s">
        <v>464</v>
      </c>
      <c r="F2864" s="203" t="s">
        <v>1754</v>
      </c>
      <c r="G2864" s="203" t="s">
        <v>532</v>
      </c>
      <c r="H2864" s="204">
        <v>13.77</v>
      </c>
      <c r="I2864" s="204">
        <v>16.809999999999999</v>
      </c>
      <c r="J2864" s="204">
        <v>15.26</v>
      </c>
      <c r="K2864" s="203" t="s">
        <v>517</v>
      </c>
    </row>
    <row r="2865" spans="1:11">
      <c r="A2865" s="203">
        <v>72</v>
      </c>
      <c r="B2865" s="203" t="s">
        <v>387</v>
      </c>
      <c r="C2865" s="203" t="s">
        <v>1794</v>
      </c>
      <c r="D2865" s="204">
        <v>14.67</v>
      </c>
      <c r="E2865" s="203" t="s">
        <v>464</v>
      </c>
      <c r="F2865" s="203" t="s">
        <v>1754</v>
      </c>
      <c r="G2865" s="203" t="s">
        <v>532</v>
      </c>
      <c r="H2865" s="204">
        <v>13.43</v>
      </c>
      <c r="I2865" s="204">
        <v>15.91</v>
      </c>
      <c r="J2865" s="204">
        <v>15.91</v>
      </c>
      <c r="K2865" s="203" t="s">
        <v>517</v>
      </c>
    </row>
    <row r="2866" spans="1:11">
      <c r="A2866" s="203">
        <v>72</v>
      </c>
      <c r="B2866" s="203" t="s">
        <v>388</v>
      </c>
      <c r="C2866" s="203" t="s">
        <v>1794</v>
      </c>
      <c r="D2866" s="204">
        <v>14.68</v>
      </c>
      <c r="E2866" s="203" t="s">
        <v>464</v>
      </c>
      <c r="F2866" s="203" t="s">
        <v>1754</v>
      </c>
      <c r="G2866" s="203" t="s">
        <v>532</v>
      </c>
      <c r="H2866" s="204">
        <v>13.41</v>
      </c>
      <c r="I2866" s="204">
        <v>15.96</v>
      </c>
      <c r="J2866" s="204">
        <v>15.31</v>
      </c>
      <c r="K2866" s="203" t="s">
        <v>517</v>
      </c>
    </row>
    <row r="2867" spans="1:11">
      <c r="A2867" s="203">
        <v>72</v>
      </c>
      <c r="B2867" s="203" t="s">
        <v>389</v>
      </c>
      <c r="C2867" s="203" t="s">
        <v>1794</v>
      </c>
      <c r="D2867" s="204">
        <v>15.78</v>
      </c>
      <c r="E2867" s="203" t="s">
        <v>464</v>
      </c>
      <c r="F2867" s="203" t="s">
        <v>1754</v>
      </c>
      <c r="G2867" s="203" t="s">
        <v>532</v>
      </c>
      <c r="H2867" s="204">
        <v>13.75</v>
      </c>
      <c r="I2867" s="204">
        <v>17.8</v>
      </c>
      <c r="J2867" s="204">
        <v>16.62</v>
      </c>
      <c r="K2867" s="203" t="s">
        <v>517</v>
      </c>
    </row>
    <row r="2868" spans="1:11">
      <c r="A2868" s="203">
        <v>72</v>
      </c>
      <c r="B2868" s="203" t="s">
        <v>390</v>
      </c>
      <c r="C2868" s="203" t="s">
        <v>1794</v>
      </c>
      <c r="D2868" s="204">
        <v>18.440000000000001</v>
      </c>
      <c r="E2868" s="203" t="s">
        <v>464</v>
      </c>
      <c r="F2868" s="203" t="s">
        <v>1754</v>
      </c>
      <c r="G2868" s="203" t="s">
        <v>532</v>
      </c>
      <c r="H2868" s="204">
        <v>16.82</v>
      </c>
      <c r="I2868" s="204">
        <v>20.05</v>
      </c>
      <c r="J2868" s="204">
        <v>18.510000000000002</v>
      </c>
      <c r="K2868" s="203" t="s">
        <v>517</v>
      </c>
    </row>
    <row r="2869" spans="1:11">
      <c r="A2869" s="203">
        <v>72</v>
      </c>
      <c r="B2869" s="203" t="s">
        <v>391</v>
      </c>
      <c r="C2869" s="203" t="s">
        <v>1794</v>
      </c>
      <c r="D2869" s="204">
        <v>15.61</v>
      </c>
      <c r="E2869" s="203" t="s">
        <v>464</v>
      </c>
      <c r="F2869" s="203" t="s">
        <v>1754</v>
      </c>
      <c r="G2869" s="203" t="s">
        <v>532</v>
      </c>
      <c r="H2869" s="204">
        <v>12.33</v>
      </c>
      <c r="I2869" s="204">
        <v>18.899999999999999</v>
      </c>
      <c r="J2869" s="204">
        <v>16.02</v>
      </c>
      <c r="K2869" s="203" t="s">
        <v>517</v>
      </c>
    </row>
    <row r="2870" spans="1:11">
      <c r="A2870" s="203">
        <v>72</v>
      </c>
      <c r="B2870" s="203" t="s">
        <v>392</v>
      </c>
      <c r="C2870" s="203" t="s">
        <v>1794</v>
      </c>
      <c r="D2870" s="204">
        <v>14.66</v>
      </c>
      <c r="E2870" s="203" t="s">
        <v>464</v>
      </c>
      <c r="F2870" s="203" t="s">
        <v>1754</v>
      </c>
      <c r="G2870" s="203" t="s">
        <v>532</v>
      </c>
      <c r="H2870" s="204">
        <v>12.59</v>
      </c>
      <c r="I2870" s="204">
        <v>16.73</v>
      </c>
      <c r="J2870" s="204">
        <v>16.02</v>
      </c>
      <c r="K2870" s="203" t="s">
        <v>517</v>
      </c>
    </row>
    <row r="2871" spans="1:11">
      <c r="A2871" s="203">
        <v>72</v>
      </c>
      <c r="B2871" s="203" t="s">
        <v>393</v>
      </c>
      <c r="C2871" s="203" t="s">
        <v>1794</v>
      </c>
      <c r="D2871" s="204">
        <v>14.65</v>
      </c>
      <c r="E2871" s="203" t="s">
        <v>464</v>
      </c>
      <c r="F2871" s="203" t="s">
        <v>1754</v>
      </c>
      <c r="G2871" s="203" t="s">
        <v>532</v>
      </c>
      <c r="H2871" s="204">
        <v>13.91</v>
      </c>
      <c r="I2871" s="204">
        <v>15.39</v>
      </c>
      <c r="J2871" s="204">
        <v>14.1</v>
      </c>
      <c r="K2871" s="203" t="s">
        <v>517</v>
      </c>
    </row>
    <row r="2872" spans="1:11">
      <c r="A2872" s="203">
        <v>72</v>
      </c>
      <c r="B2872" s="203" t="s">
        <v>394</v>
      </c>
      <c r="C2872" s="203" t="s">
        <v>1794</v>
      </c>
      <c r="D2872" s="204">
        <v>13.81</v>
      </c>
      <c r="E2872" s="203" t="s">
        <v>464</v>
      </c>
      <c r="F2872" s="203" t="s">
        <v>1754</v>
      </c>
      <c r="G2872" s="203" t="s">
        <v>532</v>
      </c>
      <c r="H2872" s="204">
        <v>12.37</v>
      </c>
      <c r="I2872" s="204">
        <v>15.25</v>
      </c>
      <c r="J2872" s="204">
        <v>15.11</v>
      </c>
      <c r="K2872" s="203" t="s">
        <v>517</v>
      </c>
    </row>
    <row r="2873" spans="1:11">
      <c r="A2873" s="203">
        <v>72</v>
      </c>
      <c r="B2873" s="203" t="s">
        <v>395</v>
      </c>
      <c r="C2873" s="203" t="s">
        <v>1794</v>
      </c>
      <c r="D2873" s="204">
        <v>13.48</v>
      </c>
      <c r="E2873" s="203" t="s">
        <v>464</v>
      </c>
      <c r="F2873" s="203" t="s">
        <v>1754</v>
      </c>
      <c r="G2873" s="203" t="s">
        <v>532</v>
      </c>
      <c r="H2873" s="204">
        <v>12.88</v>
      </c>
      <c r="I2873" s="204">
        <v>14.09</v>
      </c>
      <c r="J2873" s="204">
        <v>14.32</v>
      </c>
      <c r="K2873" s="203" t="s">
        <v>517</v>
      </c>
    </row>
    <row r="2874" spans="1:11">
      <c r="A2874" s="203">
        <v>72</v>
      </c>
      <c r="B2874" s="203" t="s">
        <v>396</v>
      </c>
      <c r="C2874" s="203" t="s">
        <v>1794</v>
      </c>
      <c r="D2874" s="204">
        <v>16.850000000000001</v>
      </c>
      <c r="E2874" s="203" t="s">
        <v>464</v>
      </c>
      <c r="F2874" s="203" t="s">
        <v>1754</v>
      </c>
      <c r="G2874" s="203" t="s">
        <v>532</v>
      </c>
      <c r="H2874" s="204">
        <v>15.38</v>
      </c>
      <c r="I2874" s="204">
        <v>18.329999999999998</v>
      </c>
      <c r="J2874" s="204">
        <v>19.07</v>
      </c>
      <c r="K2874" s="203" t="s">
        <v>517</v>
      </c>
    </row>
    <row r="2875" spans="1:11">
      <c r="A2875" s="203">
        <v>72</v>
      </c>
      <c r="B2875" s="203" t="s">
        <v>397</v>
      </c>
      <c r="C2875" s="203" t="s">
        <v>1794</v>
      </c>
      <c r="D2875" s="204">
        <v>17.37</v>
      </c>
      <c r="E2875" s="203" t="s">
        <v>464</v>
      </c>
      <c r="F2875" s="203" t="s">
        <v>1754</v>
      </c>
      <c r="G2875" s="203" t="s">
        <v>532</v>
      </c>
      <c r="H2875" s="204">
        <v>15.86</v>
      </c>
      <c r="I2875" s="204">
        <v>18.89</v>
      </c>
      <c r="J2875" s="204">
        <v>16.84</v>
      </c>
      <c r="K2875" s="203" t="s">
        <v>517</v>
      </c>
    </row>
    <row r="2876" spans="1:11">
      <c r="A2876" s="203">
        <v>72</v>
      </c>
      <c r="B2876" s="203" t="s">
        <v>398</v>
      </c>
      <c r="C2876" s="203" t="s">
        <v>1794</v>
      </c>
      <c r="D2876" s="204">
        <v>12.16</v>
      </c>
      <c r="E2876" s="203" t="s">
        <v>464</v>
      </c>
      <c r="F2876" s="203" t="s">
        <v>1754</v>
      </c>
      <c r="G2876" s="203" t="s">
        <v>532</v>
      </c>
      <c r="H2876" s="204">
        <v>10.85</v>
      </c>
      <c r="I2876" s="204">
        <v>13.47</v>
      </c>
      <c r="J2876" s="204">
        <v>13.22</v>
      </c>
      <c r="K2876" s="203" t="s">
        <v>517</v>
      </c>
    </row>
    <row r="2877" spans="1:11">
      <c r="A2877" s="203">
        <v>72</v>
      </c>
      <c r="B2877" s="203" t="s">
        <v>399</v>
      </c>
      <c r="C2877" s="203" t="s">
        <v>1794</v>
      </c>
      <c r="D2877" s="204">
        <v>14.24</v>
      </c>
      <c r="E2877" s="203" t="s">
        <v>464</v>
      </c>
      <c r="F2877" s="203" t="s">
        <v>1754</v>
      </c>
      <c r="G2877" s="203" t="s">
        <v>532</v>
      </c>
      <c r="H2877" s="204">
        <v>12.9</v>
      </c>
      <c r="I2877" s="204">
        <v>15.59</v>
      </c>
      <c r="J2877" s="204">
        <v>13.86</v>
      </c>
      <c r="K2877" s="203" t="s">
        <v>517</v>
      </c>
    </row>
    <row r="2878" spans="1:11">
      <c r="A2878" s="203">
        <v>72</v>
      </c>
      <c r="B2878" s="203" t="s">
        <v>400</v>
      </c>
      <c r="C2878" s="203" t="s">
        <v>1794</v>
      </c>
      <c r="D2878" s="204">
        <v>14.5</v>
      </c>
      <c r="E2878" s="203" t="s">
        <v>464</v>
      </c>
      <c r="F2878" s="203" t="s">
        <v>1754</v>
      </c>
      <c r="G2878" s="203" t="s">
        <v>532</v>
      </c>
      <c r="H2878" s="204">
        <v>13.11</v>
      </c>
      <c r="I2878" s="204">
        <v>15.89</v>
      </c>
      <c r="J2878" s="204">
        <v>19.91</v>
      </c>
      <c r="K2878" s="203" t="s">
        <v>517</v>
      </c>
    </row>
    <row r="2879" spans="1:11">
      <c r="A2879" s="203">
        <v>72</v>
      </c>
      <c r="B2879" s="203" t="s">
        <v>401</v>
      </c>
      <c r="C2879" s="203" t="s">
        <v>1794</v>
      </c>
      <c r="D2879" s="204">
        <v>14.24</v>
      </c>
      <c r="E2879" s="203" t="s">
        <v>464</v>
      </c>
      <c r="F2879" s="203" t="s">
        <v>1754</v>
      </c>
      <c r="G2879" s="203" t="s">
        <v>532</v>
      </c>
      <c r="H2879" s="204">
        <v>12.89</v>
      </c>
      <c r="I2879" s="204">
        <v>15.6</v>
      </c>
      <c r="J2879" s="204">
        <v>13.82</v>
      </c>
      <c r="K2879" s="203" t="s">
        <v>517</v>
      </c>
    </row>
    <row r="2880" spans="1:11">
      <c r="A2880" s="203">
        <v>72</v>
      </c>
      <c r="B2880" s="203" t="s">
        <v>402</v>
      </c>
      <c r="C2880" s="203" t="s">
        <v>1794</v>
      </c>
      <c r="D2880" s="204">
        <v>18.170000000000002</v>
      </c>
      <c r="E2880" s="203" t="s">
        <v>464</v>
      </c>
      <c r="F2880" s="203" t="s">
        <v>1754</v>
      </c>
      <c r="G2880" s="203" t="s">
        <v>532</v>
      </c>
      <c r="H2880" s="204">
        <v>15.94</v>
      </c>
      <c r="I2880" s="204">
        <v>20.41</v>
      </c>
      <c r="J2880" s="204">
        <v>16.68</v>
      </c>
      <c r="K2880" s="203" t="s">
        <v>517</v>
      </c>
    </row>
    <row r="2881" spans="1:11">
      <c r="A2881" s="203">
        <v>72</v>
      </c>
      <c r="B2881" s="203" t="s">
        <v>403</v>
      </c>
      <c r="C2881" s="203" t="s">
        <v>1794</v>
      </c>
      <c r="D2881" s="204">
        <v>12.41</v>
      </c>
      <c r="E2881" s="203" t="s">
        <v>464</v>
      </c>
      <c r="F2881" s="203" t="s">
        <v>1754</v>
      </c>
      <c r="G2881" s="203" t="s">
        <v>532</v>
      </c>
      <c r="H2881" s="204">
        <v>11</v>
      </c>
      <c r="I2881" s="204">
        <v>13.82</v>
      </c>
      <c r="J2881" s="204">
        <v>13.65</v>
      </c>
      <c r="K2881" s="203" t="s">
        <v>517</v>
      </c>
    </row>
    <row r="2882" spans="1:11">
      <c r="A2882" s="203">
        <v>72</v>
      </c>
      <c r="B2882" s="203" t="s">
        <v>404</v>
      </c>
      <c r="C2882" s="203" t="s">
        <v>1794</v>
      </c>
      <c r="D2882" s="204">
        <v>15.88</v>
      </c>
      <c r="E2882" s="203" t="s">
        <v>464</v>
      </c>
      <c r="F2882" s="203" t="s">
        <v>1754</v>
      </c>
      <c r="G2882" s="203" t="s">
        <v>532</v>
      </c>
      <c r="H2882" s="204">
        <v>14.33</v>
      </c>
      <c r="I2882" s="204">
        <v>17.43</v>
      </c>
      <c r="J2882" s="204">
        <v>17.02</v>
      </c>
      <c r="K2882" s="203" t="s">
        <v>517</v>
      </c>
    </row>
    <row r="2883" spans="1:11">
      <c r="A2883" s="203">
        <v>72</v>
      </c>
      <c r="B2883" s="203" t="s">
        <v>405</v>
      </c>
      <c r="C2883" s="203" t="s">
        <v>1794</v>
      </c>
      <c r="D2883" s="204">
        <v>14.61</v>
      </c>
      <c r="E2883" s="203" t="s">
        <v>464</v>
      </c>
      <c r="F2883" s="203" t="s">
        <v>1754</v>
      </c>
      <c r="G2883" s="203" t="s">
        <v>532</v>
      </c>
      <c r="H2883" s="204">
        <v>14.35</v>
      </c>
      <c r="I2883" s="204">
        <v>14.87</v>
      </c>
      <c r="J2883" s="204">
        <v>15.25</v>
      </c>
      <c r="K2883" s="203" t="s">
        <v>517</v>
      </c>
    </row>
    <row r="2884" spans="1:11">
      <c r="A2884" s="203">
        <v>73</v>
      </c>
      <c r="B2884" s="203" t="s">
        <v>384</v>
      </c>
      <c r="C2884" s="203" t="s">
        <v>1570</v>
      </c>
      <c r="D2884" s="204">
        <v>70.936400000000006</v>
      </c>
      <c r="E2884" s="203" t="s">
        <v>472</v>
      </c>
      <c r="F2884" s="203" t="s">
        <v>1754</v>
      </c>
      <c r="G2884" s="203" t="s">
        <v>539</v>
      </c>
      <c r="H2884" s="204">
        <v>68.976100000000002</v>
      </c>
      <c r="I2884" s="204">
        <v>72.896799999999999</v>
      </c>
      <c r="J2884" s="204">
        <v>71.648899999999998</v>
      </c>
      <c r="K2884" s="203" t="s">
        <v>485</v>
      </c>
    </row>
    <row r="2885" spans="1:11">
      <c r="A2885" s="203">
        <v>73</v>
      </c>
      <c r="B2885" s="203" t="s">
        <v>385</v>
      </c>
      <c r="C2885" s="203" t="s">
        <v>1570</v>
      </c>
      <c r="D2885" s="204">
        <v>86.980599999999995</v>
      </c>
      <c r="E2885" s="203" t="s">
        <v>472</v>
      </c>
      <c r="F2885" s="203" t="s">
        <v>1754</v>
      </c>
      <c r="G2885" s="203" t="s">
        <v>539</v>
      </c>
      <c r="H2885" s="204">
        <v>83.509200000000007</v>
      </c>
      <c r="I2885" s="204">
        <v>90.451999999999998</v>
      </c>
      <c r="J2885" s="204">
        <v>79.166700000000006</v>
      </c>
      <c r="K2885" s="203" t="s">
        <v>485</v>
      </c>
    </row>
    <row r="2886" spans="1:11">
      <c r="A2886" s="203">
        <v>73</v>
      </c>
      <c r="B2886" s="203" t="s">
        <v>386</v>
      </c>
      <c r="C2886" s="203" t="s">
        <v>1570</v>
      </c>
      <c r="D2886" s="204">
        <v>88.121499999999997</v>
      </c>
      <c r="E2886" s="203" t="s">
        <v>472</v>
      </c>
      <c r="F2886" s="203" t="s">
        <v>1754</v>
      </c>
      <c r="G2886" s="203" t="s">
        <v>539</v>
      </c>
      <c r="H2886" s="204">
        <v>84.788600000000002</v>
      </c>
      <c r="I2886" s="204">
        <v>91.454499999999996</v>
      </c>
      <c r="J2886" s="204">
        <v>81.1494</v>
      </c>
      <c r="K2886" s="203" t="s">
        <v>485</v>
      </c>
    </row>
    <row r="2887" spans="1:11">
      <c r="A2887" s="203">
        <v>73</v>
      </c>
      <c r="B2887" s="203" t="s">
        <v>387</v>
      </c>
      <c r="C2887" s="203" t="s">
        <v>1570</v>
      </c>
      <c r="D2887" s="204">
        <v>95.102000000000004</v>
      </c>
      <c r="E2887" s="203" t="s">
        <v>472</v>
      </c>
      <c r="F2887" s="203" t="s">
        <v>1754</v>
      </c>
      <c r="G2887" s="203" t="s">
        <v>539</v>
      </c>
      <c r="H2887" s="204">
        <v>93.191000000000003</v>
      </c>
      <c r="I2887" s="204">
        <v>97.013000000000005</v>
      </c>
      <c r="J2887" s="204">
        <v>90.759100000000004</v>
      </c>
      <c r="K2887" s="203" t="s">
        <v>485</v>
      </c>
    </row>
    <row r="2888" spans="1:11">
      <c r="A2888" s="203">
        <v>73</v>
      </c>
      <c r="B2888" s="203" t="s">
        <v>388</v>
      </c>
      <c r="C2888" s="203" t="s">
        <v>1570</v>
      </c>
      <c r="D2888" s="204">
        <v>81.299199999999999</v>
      </c>
      <c r="E2888" s="203" t="s">
        <v>472</v>
      </c>
      <c r="F2888" s="203" t="s">
        <v>1754</v>
      </c>
      <c r="G2888" s="203" t="s">
        <v>539</v>
      </c>
      <c r="H2888" s="204">
        <v>77.908500000000004</v>
      </c>
      <c r="I2888" s="204">
        <v>84.69</v>
      </c>
      <c r="J2888" s="204">
        <v>78.975300000000004</v>
      </c>
      <c r="K2888" s="203" t="s">
        <v>485</v>
      </c>
    </row>
    <row r="2889" spans="1:11">
      <c r="A2889" s="203">
        <v>73</v>
      </c>
      <c r="B2889" s="203" t="s">
        <v>389</v>
      </c>
      <c r="C2889" s="203" t="s">
        <v>1570</v>
      </c>
      <c r="D2889" s="204">
        <v>86.842100000000002</v>
      </c>
      <c r="E2889" s="203" t="s">
        <v>472</v>
      </c>
      <c r="F2889" s="203" t="s">
        <v>1754</v>
      </c>
      <c r="G2889" s="203" t="s">
        <v>539</v>
      </c>
      <c r="H2889" s="204">
        <v>81.468199999999996</v>
      </c>
      <c r="I2889" s="204">
        <v>92.215999999999994</v>
      </c>
      <c r="J2889" s="204">
        <v>85.310699999999997</v>
      </c>
      <c r="K2889" s="203" t="s">
        <v>485</v>
      </c>
    </row>
    <row r="2890" spans="1:11">
      <c r="A2890" s="203">
        <v>73</v>
      </c>
      <c r="B2890" s="203" t="s">
        <v>390</v>
      </c>
      <c r="C2890" s="203" t="s">
        <v>1570</v>
      </c>
      <c r="D2890" s="204">
        <v>92.857100000000003</v>
      </c>
      <c r="E2890" s="203" t="s">
        <v>472</v>
      </c>
      <c r="F2890" s="203" t="s">
        <v>1754</v>
      </c>
      <c r="G2890" s="203" t="s">
        <v>539</v>
      </c>
      <c r="H2890" s="204">
        <v>90.0441</v>
      </c>
      <c r="I2890" s="204">
        <v>95.670199999999994</v>
      </c>
      <c r="J2890" s="204">
        <v>80.904499999999999</v>
      </c>
      <c r="K2890" s="203" t="s">
        <v>485</v>
      </c>
    </row>
    <row r="2891" spans="1:11">
      <c r="A2891" s="203">
        <v>73</v>
      </c>
      <c r="B2891" s="203" t="s">
        <v>391</v>
      </c>
      <c r="C2891" s="203" t="s">
        <v>1570</v>
      </c>
      <c r="D2891" s="204">
        <v>75</v>
      </c>
      <c r="E2891" s="203" t="s">
        <v>472</v>
      </c>
      <c r="F2891" s="203" t="s">
        <v>1754</v>
      </c>
      <c r="G2891" s="203" t="s">
        <v>539</v>
      </c>
      <c r="H2891" s="204">
        <v>65.264700000000005</v>
      </c>
      <c r="I2891" s="204">
        <v>84.735299999999995</v>
      </c>
      <c r="J2891" s="204">
        <v>96.226399999999998</v>
      </c>
      <c r="K2891" s="203" t="s">
        <v>485</v>
      </c>
    </row>
    <row r="2892" spans="1:11">
      <c r="A2892" s="203">
        <v>73</v>
      </c>
      <c r="B2892" s="203" t="s">
        <v>392</v>
      </c>
      <c r="C2892" s="203" t="s">
        <v>1570</v>
      </c>
      <c r="D2892" s="204">
        <v>80.808099999999996</v>
      </c>
      <c r="E2892" s="203" t="s">
        <v>472</v>
      </c>
      <c r="F2892" s="203" t="s">
        <v>1754</v>
      </c>
      <c r="G2892" s="203" t="s">
        <v>539</v>
      </c>
      <c r="H2892" s="204">
        <v>75.322699999999998</v>
      </c>
      <c r="I2892" s="204">
        <v>86.293499999999995</v>
      </c>
      <c r="J2892" s="204">
        <v>83.251199999999997</v>
      </c>
      <c r="K2892" s="203" t="s">
        <v>485</v>
      </c>
    </row>
    <row r="2893" spans="1:11">
      <c r="A2893" s="203">
        <v>73</v>
      </c>
      <c r="B2893" s="203" t="s">
        <v>393</v>
      </c>
      <c r="C2893" s="203" t="s">
        <v>1570</v>
      </c>
      <c r="D2893" s="204">
        <v>77.590500000000006</v>
      </c>
      <c r="E2893" s="203" t="s">
        <v>472</v>
      </c>
      <c r="F2893" s="203" t="s">
        <v>1754</v>
      </c>
      <c r="G2893" s="203" t="s">
        <v>539</v>
      </c>
      <c r="H2893" s="204">
        <v>75.548599999999993</v>
      </c>
      <c r="I2893" s="204">
        <v>79.632499999999993</v>
      </c>
      <c r="J2893" s="204">
        <v>79.475999999999999</v>
      </c>
      <c r="K2893" s="203" t="s">
        <v>485</v>
      </c>
    </row>
    <row r="2894" spans="1:11">
      <c r="A2894" s="203">
        <v>73</v>
      </c>
      <c r="B2894" s="203" t="s">
        <v>394</v>
      </c>
      <c r="C2894" s="203" t="s">
        <v>1570</v>
      </c>
      <c r="D2894" s="204">
        <v>89.766099999999994</v>
      </c>
      <c r="E2894" s="203" t="s">
        <v>472</v>
      </c>
      <c r="F2894" s="203" t="s">
        <v>1754</v>
      </c>
      <c r="G2894" s="203" t="s">
        <v>539</v>
      </c>
      <c r="H2894" s="204">
        <v>86.553799999999995</v>
      </c>
      <c r="I2894" s="204">
        <v>92.978399999999993</v>
      </c>
      <c r="J2894" s="204">
        <v>84.793800000000005</v>
      </c>
      <c r="K2894" s="203" t="s">
        <v>485</v>
      </c>
    </row>
    <row r="2895" spans="1:11">
      <c r="A2895" s="203">
        <v>73</v>
      </c>
      <c r="B2895" s="203" t="s">
        <v>395</v>
      </c>
      <c r="C2895" s="203" t="s">
        <v>1570</v>
      </c>
      <c r="D2895" s="204">
        <v>84.051299999999998</v>
      </c>
      <c r="E2895" s="203" t="s">
        <v>472</v>
      </c>
      <c r="F2895" s="203" t="s">
        <v>1754</v>
      </c>
      <c r="G2895" s="203" t="s">
        <v>539</v>
      </c>
      <c r="H2895" s="204">
        <v>82.426199999999994</v>
      </c>
      <c r="I2895" s="204">
        <v>85.676400000000001</v>
      </c>
      <c r="J2895" s="204">
        <v>81.671199999999999</v>
      </c>
      <c r="K2895" s="203" t="s">
        <v>485</v>
      </c>
    </row>
    <row r="2896" spans="1:11">
      <c r="A2896" s="203">
        <v>73</v>
      </c>
      <c r="B2896" s="203" t="s">
        <v>396</v>
      </c>
      <c r="C2896" s="203" t="s">
        <v>1570</v>
      </c>
      <c r="D2896" s="204">
        <v>82.519300000000001</v>
      </c>
      <c r="E2896" s="203" t="s">
        <v>472</v>
      </c>
      <c r="F2896" s="203" t="s">
        <v>1754</v>
      </c>
      <c r="G2896" s="203" t="s">
        <v>539</v>
      </c>
      <c r="H2896" s="204">
        <v>78.745000000000005</v>
      </c>
      <c r="I2896" s="204">
        <v>86.293599999999998</v>
      </c>
      <c r="J2896" s="204">
        <v>76.865700000000004</v>
      </c>
      <c r="K2896" s="203" t="s">
        <v>485</v>
      </c>
    </row>
    <row r="2897" spans="1:11">
      <c r="A2897" s="203">
        <v>73</v>
      </c>
      <c r="B2897" s="203" t="s">
        <v>397</v>
      </c>
      <c r="C2897" s="203" t="s">
        <v>1570</v>
      </c>
      <c r="D2897" s="204">
        <v>86.556600000000003</v>
      </c>
      <c r="E2897" s="203" t="s">
        <v>472</v>
      </c>
      <c r="F2897" s="203" t="s">
        <v>1754</v>
      </c>
      <c r="G2897" s="203" t="s">
        <v>539</v>
      </c>
      <c r="H2897" s="204">
        <v>83.309600000000003</v>
      </c>
      <c r="I2897" s="204">
        <v>89.803600000000003</v>
      </c>
      <c r="J2897" s="204">
        <v>87.922700000000006</v>
      </c>
      <c r="K2897" s="203" t="s">
        <v>485</v>
      </c>
    </row>
    <row r="2898" spans="1:11">
      <c r="A2898" s="203">
        <v>73</v>
      </c>
      <c r="B2898" s="203" t="s">
        <v>398</v>
      </c>
      <c r="C2898" s="203" t="s">
        <v>1570</v>
      </c>
      <c r="D2898" s="204">
        <v>84.842100000000002</v>
      </c>
      <c r="E2898" s="203" t="s">
        <v>472</v>
      </c>
      <c r="F2898" s="203" t="s">
        <v>1754</v>
      </c>
      <c r="G2898" s="203" t="s">
        <v>539</v>
      </c>
      <c r="H2898" s="204">
        <v>81.617099999999994</v>
      </c>
      <c r="I2898" s="204">
        <v>88.067099999999996</v>
      </c>
      <c r="J2898" s="204">
        <v>77.962100000000007</v>
      </c>
      <c r="K2898" s="203" t="s">
        <v>485</v>
      </c>
    </row>
    <row r="2899" spans="1:11">
      <c r="A2899" s="203">
        <v>73</v>
      </c>
      <c r="B2899" s="203" t="s">
        <v>399</v>
      </c>
      <c r="C2899" s="203" t="s">
        <v>1570</v>
      </c>
      <c r="D2899" s="204">
        <v>80.044300000000007</v>
      </c>
      <c r="E2899" s="203" t="s">
        <v>472</v>
      </c>
      <c r="F2899" s="203" t="s">
        <v>1754</v>
      </c>
      <c r="G2899" s="203" t="s">
        <v>539</v>
      </c>
      <c r="H2899" s="204">
        <v>76.355699999999999</v>
      </c>
      <c r="I2899" s="204">
        <v>83.733000000000004</v>
      </c>
      <c r="J2899" s="204">
        <v>69</v>
      </c>
      <c r="K2899" s="203" t="s">
        <v>485</v>
      </c>
    </row>
    <row r="2900" spans="1:11">
      <c r="A2900" s="203">
        <v>73</v>
      </c>
      <c r="B2900" s="203" t="s">
        <v>400</v>
      </c>
      <c r="C2900" s="203" t="s">
        <v>1570</v>
      </c>
      <c r="D2900" s="204">
        <v>86.177099999999996</v>
      </c>
      <c r="E2900" s="203" t="s">
        <v>472</v>
      </c>
      <c r="F2900" s="203" t="s">
        <v>1754</v>
      </c>
      <c r="G2900" s="203" t="s">
        <v>539</v>
      </c>
      <c r="H2900" s="204">
        <v>83.033299999999997</v>
      </c>
      <c r="I2900" s="204">
        <v>89.320999999999998</v>
      </c>
      <c r="J2900" s="204">
        <v>77.522900000000007</v>
      </c>
      <c r="K2900" s="203" t="s">
        <v>485</v>
      </c>
    </row>
    <row r="2901" spans="1:11">
      <c r="A2901" s="203">
        <v>73</v>
      </c>
      <c r="B2901" s="203" t="s">
        <v>401</v>
      </c>
      <c r="C2901" s="203" t="s">
        <v>1570</v>
      </c>
      <c r="D2901" s="204">
        <v>91.247299999999996</v>
      </c>
      <c r="E2901" s="203" t="s">
        <v>472</v>
      </c>
      <c r="F2901" s="203" t="s">
        <v>1754</v>
      </c>
      <c r="G2901" s="203" t="s">
        <v>539</v>
      </c>
      <c r="H2901" s="204">
        <v>88.656199999999998</v>
      </c>
      <c r="I2901" s="204">
        <v>93.838300000000004</v>
      </c>
      <c r="J2901" s="204">
        <v>90.049800000000005</v>
      </c>
      <c r="K2901" s="203" t="s">
        <v>485</v>
      </c>
    </row>
    <row r="2902" spans="1:11">
      <c r="A2902" s="203">
        <v>73</v>
      </c>
      <c r="B2902" s="203" t="s">
        <v>402</v>
      </c>
      <c r="C2902" s="203" t="s">
        <v>1570</v>
      </c>
      <c r="D2902" s="204">
        <v>74.1935</v>
      </c>
      <c r="E2902" s="203" t="s">
        <v>472</v>
      </c>
      <c r="F2902" s="203" t="s">
        <v>1754</v>
      </c>
      <c r="G2902" s="203" t="s">
        <v>539</v>
      </c>
      <c r="H2902" s="204">
        <v>67.905100000000004</v>
      </c>
      <c r="I2902" s="204">
        <v>80.481999999999999</v>
      </c>
      <c r="J2902" s="204">
        <v>68.8797</v>
      </c>
      <c r="K2902" s="203" t="s">
        <v>485</v>
      </c>
    </row>
    <row r="2903" spans="1:11">
      <c r="A2903" s="203">
        <v>73</v>
      </c>
      <c r="B2903" s="203" t="s">
        <v>403</v>
      </c>
      <c r="C2903" s="203" t="s">
        <v>1570</v>
      </c>
      <c r="D2903" s="204">
        <v>95.061700000000002</v>
      </c>
      <c r="E2903" s="203" t="s">
        <v>472</v>
      </c>
      <c r="F2903" s="203" t="s">
        <v>1754</v>
      </c>
      <c r="G2903" s="203" t="s">
        <v>539</v>
      </c>
      <c r="H2903" s="204">
        <v>92.702500000000001</v>
      </c>
      <c r="I2903" s="204">
        <v>97.421000000000006</v>
      </c>
      <c r="J2903" s="204">
        <v>88.356200000000001</v>
      </c>
      <c r="K2903" s="203" t="s">
        <v>485</v>
      </c>
    </row>
    <row r="2904" spans="1:11">
      <c r="A2904" s="203">
        <v>73</v>
      </c>
      <c r="B2904" s="203" t="s">
        <v>404</v>
      </c>
      <c r="C2904" s="203" t="s">
        <v>1570</v>
      </c>
      <c r="D2904" s="204">
        <v>92.746099999999998</v>
      </c>
      <c r="E2904" s="203" t="s">
        <v>472</v>
      </c>
      <c r="F2904" s="203" t="s">
        <v>1754</v>
      </c>
      <c r="G2904" s="203" t="s">
        <v>539</v>
      </c>
      <c r="H2904" s="204">
        <v>90.158500000000004</v>
      </c>
      <c r="I2904" s="204">
        <v>95.333699999999993</v>
      </c>
      <c r="J2904" s="204">
        <v>92.214100000000002</v>
      </c>
      <c r="K2904" s="203" t="s">
        <v>485</v>
      </c>
    </row>
    <row r="2905" spans="1:11">
      <c r="A2905" s="203">
        <v>73</v>
      </c>
      <c r="B2905" s="203" t="s">
        <v>405</v>
      </c>
      <c r="C2905" s="203" t="s">
        <v>1570</v>
      </c>
      <c r="D2905" s="204">
        <v>82.502700000000004</v>
      </c>
      <c r="E2905" s="203" t="s">
        <v>472</v>
      </c>
      <c r="F2905" s="203" t="s">
        <v>1754</v>
      </c>
      <c r="G2905" s="203" t="s">
        <v>539</v>
      </c>
      <c r="H2905" s="204">
        <v>81.822299999999998</v>
      </c>
      <c r="I2905" s="204">
        <v>83.183099999999996</v>
      </c>
      <c r="J2905" s="204">
        <v>80.114599999999996</v>
      </c>
      <c r="K2905" s="203" t="s">
        <v>485</v>
      </c>
    </row>
    <row r="2906" spans="1:11">
      <c r="A2906" s="203">
        <v>73</v>
      </c>
      <c r="B2906" s="203" t="s">
        <v>384</v>
      </c>
      <c r="C2906" s="203" t="s">
        <v>1571</v>
      </c>
      <c r="D2906" s="204">
        <v>78.254599999999996</v>
      </c>
      <c r="E2906" s="203" t="s">
        <v>472</v>
      </c>
      <c r="F2906" s="203" t="s">
        <v>1754</v>
      </c>
      <c r="G2906" s="203" t="s">
        <v>539</v>
      </c>
      <c r="H2906" s="204">
        <v>76.479200000000006</v>
      </c>
      <c r="I2906" s="204">
        <v>80.03</v>
      </c>
      <c r="J2906" s="204">
        <v>76.312899999999999</v>
      </c>
      <c r="K2906" s="203" t="s">
        <v>485</v>
      </c>
    </row>
    <row r="2907" spans="1:11">
      <c r="A2907" s="203">
        <v>73</v>
      </c>
      <c r="B2907" s="203" t="s">
        <v>385</v>
      </c>
      <c r="C2907" s="203" t="s">
        <v>1571</v>
      </c>
      <c r="D2907" s="204">
        <v>87.755099999999999</v>
      </c>
      <c r="E2907" s="203" t="s">
        <v>472</v>
      </c>
      <c r="F2907" s="203" t="s">
        <v>1754</v>
      </c>
      <c r="G2907" s="203" t="s">
        <v>539</v>
      </c>
      <c r="H2907" s="204">
        <v>84.51</v>
      </c>
      <c r="I2907" s="204">
        <v>91.000200000000007</v>
      </c>
      <c r="J2907" s="204">
        <v>81.571799999999996</v>
      </c>
      <c r="K2907" s="203" t="s">
        <v>485</v>
      </c>
    </row>
    <row r="2908" spans="1:11">
      <c r="A2908" s="203">
        <v>73</v>
      </c>
      <c r="B2908" s="203" t="s">
        <v>386</v>
      </c>
      <c r="C2908" s="203" t="s">
        <v>1571</v>
      </c>
      <c r="D2908" s="204">
        <v>91.340800000000002</v>
      </c>
      <c r="E2908" s="203" t="s">
        <v>472</v>
      </c>
      <c r="F2908" s="203" t="s">
        <v>1754</v>
      </c>
      <c r="G2908" s="203" t="s">
        <v>539</v>
      </c>
      <c r="H2908" s="204">
        <v>88.427499999999995</v>
      </c>
      <c r="I2908" s="204">
        <v>94.254099999999994</v>
      </c>
      <c r="J2908" s="204">
        <v>81.596500000000006</v>
      </c>
      <c r="K2908" s="203" t="s">
        <v>485</v>
      </c>
    </row>
    <row r="2909" spans="1:11">
      <c r="A2909" s="203">
        <v>73</v>
      </c>
      <c r="B2909" s="203" t="s">
        <v>387</v>
      </c>
      <c r="C2909" s="203" t="s">
        <v>1571</v>
      </c>
      <c r="D2909" s="204">
        <v>95.229399999999998</v>
      </c>
      <c r="E2909" s="203" t="s">
        <v>472</v>
      </c>
      <c r="F2909" s="203" t="s">
        <v>1754</v>
      </c>
      <c r="G2909" s="203" t="s">
        <v>539</v>
      </c>
      <c r="H2909" s="204">
        <v>93.439899999999994</v>
      </c>
      <c r="I2909" s="204">
        <v>97.018900000000002</v>
      </c>
      <c r="J2909" s="204">
        <v>89.752099999999999</v>
      </c>
      <c r="K2909" s="203" t="s">
        <v>485</v>
      </c>
    </row>
    <row r="2910" spans="1:11">
      <c r="A2910" s="203">
        <v>73</v>
      </c>
      <c r="B2910" s="203" t="s">
        <v>388</v>
      </c>
      <c r="C2910" s="203" t="s">
        <v>1571</v>
      </c>
      <c r="D2910" s="204">
        <v>85.573099999999997</v>
      </c>
      <c r="E2910" s="203" t="s">
        <v>472</v>
      </c>
      <c r="F2910" s="203" t="s">
        <v>1754</v>
      </c>
      <c r="G2910" s="203" t="s">
        <v>539</v>
      </c>
      <c r="H2910" s="204">
        <v>82.511600000000001</v>
      </c>
      <c r="I2910" s="204">
        <v>88.634600000000006</v>
      </c>
      <c r="J2910" s="204">
        <v>79.411799999999999</v>
      </c>
      <c r="K2910" s="203" t="s">
        <v>485</v>
      </c>
    </row>
    <row r="2911" spans="1:11">
      <c r="A2911" s="203">
        <v>73</v>
      </c>
      <c r="B2911" s="203" t="s">
        <v>389</v>
      </c>
      <c r="C2911" s="203" t="s">
        <v>1571</v>
      </c>
      <c r="D2911" s="204">
        <v>91.194999999999993</v>
      </c>
      <c r="E2911" s="203" t="s">
        <v>472</v>
      </c>
      <c r="F2911" s="203" t="s">
        <v>1754</v>
      </c>
      <c r="G2911" s="203" t="s">
        <v>539</v>
      </c>
      <c r="H2911" s="204">
        <v>86.790300000000002</v>
      </c>
      <c r="I2911" s="204">
        <v>95.599599999999995</v>
      </c>
      <c r="J2911" s="204">
        <v>89.697000000000003</v>
      </c>
      <c r="K2911" s="203" t="s">
        <v>485</v>
      </c>
    </row>
    <row r="2912" spans="1:11">
      <c r="A2912" s="203">
        <v>73</v>
      </c>
      <c r="B2912" s="203" t="s">
        <v>390</v>
      </c>
      <c r="C2912" s="203" t="s">
        <v>1571</v>
      </c>
      <c r="D2912" s="204">
        <v>93.989099999999993</v>
      </c>
      <c r="E2912" s="203" t="s">
        <v>472</v>
      </c>
      <c r="F2912" s="203" t="s">
        <v>1754</v>
      </c>
      <c r="G2912" s="203" t="s">
        <v>539</v>
      </c>
      <c r="H2912" s="204">
        <v>91.553899999999999</v>
      </c>
      <c r="I2912" s="204">
        <v>96.424199999999999</v>
      </c>
      <c r="J2912" s="204">
        <v>85.863900000000001</v>
      </c>
      <c r="K2912" s="203" t="s">
        <v>485</v>
      </c>
    </row>
    <row r="2913" spans="1:11">
      <c r="A2913" s="203">
        <v>73</v>
      </c>
      <c r="B2913" s="203" t="s">
        <v>391</v>
      </c>
      <c r="C2913" s="203" t="s">
        <v>1571</v>
      </c>
      <c r="D2913" s="204">
        <v>73.912999999999997</v>
      </c>
      <c r="E2913" s="203" t="s">
        <v>472</v>
      </c>
      <c r="F2913" s="203" t="s">
        <v>1754</v>
      </c>
      <c r="G2913" s="203" t="s">
        <v>539</v>
      </c>
      <c r="H2913" s="204">
        <v>63.552</v>
      </c>
      <c r="I2913" s="204">
        <v>84.274100000000004</v>
      </c>
      <c r="J2913" s="204">
        <v>100</v>
      </c>
      <c r="K2913" s="203" t="s">
        <v>485</v>
      </c>
    </row>
    <row r="2914" spans="1:11">
      <c r="A2914" s="203">
        <v>73</v>
      </c>
      <c r="B2914" s="203" t="s">
        <v>392</v>
      </c>
      <c r="C2914" s="203" t="s">
        <v>1571</v>
      </c>
      <c r="D2914" s="204">
        <v>88.796700000000001</v>
      </c>
      <c r="E2914" s="203" t="s">
        <v>472</v>
      </c>
      <c r="F2914" s="203" t="s">
        <v>1754</v>
      </c>
      <c r="G2914" s="203" t="s">
        <v>539</v>
      </c>
      <c r="H2914" s="204">
        <v>84.814499999999995</v>
      </c>
      <c r="I2914" s="204">
        <v>92.778800000000004</v>
      </c>
      <c r="J2914" s="204">
        <v>86.934700000000007</v>
      </c>
      <c r="K2914" s="203" t="s">
        <v>485</v>
      </c>
    </row>
    <row r="2915" spans="1:11">
      <c r="A2915" s="203">
        <v>73</v>
      </c>
      <c r="B2915" s="203" t="s">
        <v>393</v>
      </c>
      <c r="C2915" s="203" t="s">
        <v>1571</v>
      </c>
      <c r="D2915" s="204">
        <v>79.243099999999998</v>
      </c>
      <c r="E2915" s="203" t="s">
        <v>472</v>
      </c>
      <c r="F2915" s="203" t="s">
        <v>1754</v>
      </c>
      <c r="G2915" s="203" t="s">
        <v>539</v>
      </c>
      <c r="H2915" s="204">
        <v>77.31</v>
      </c>
      <c r="I2915" s="204">
        <v>81.176100000000005</v>
      </c>
      <c r="J2915" s="204">
        <v>82.065600000000003</v>
      </c>
      <c r="K2915" s="203" t="s">
        <v>485</v>
      </c>
    </row>
    <row r="2916" spans="1:11">
      <c r="A2916" s="203">
        <v>73</v>
      </c>
      <c r="B2916" s="203" t="s">
        <v>394</v>
      </c>
      <c r="C2916" s="203" t="s">
        <v>1571</v>
      </c>
      <c r="D2916" s="204">
        <v>90.860200000000006</v>
      </c>
      <c r="E2916" s="203" t="s">
        <v>472</v>
      </c>
      <c r="F2916" s="203" t="s">
        <v>1754</v>
      </c>
      <c r="G2916" s="203" t="s">
        <v>539</v>
      </c>
      <c r="H2916" s="204">
        <v>87.931799999999996</v>
      </c>
      <c r="I2916" s="204">
        <v>93.788700000000006</v>
      </c>
      <c r="J2916" s="204">
        <v>87.919499999999999</v>
      </c>
      <c r="K2916" s="203" t="s">
        <v>485</v>
      </c>
    </row>
    <row r="2917" spans="1:11">
      <c r="A2917" s="203">
        <v>73</v>
      </c>
      <c r="B2917" s="203" t="s">
        <v>395</v>
      </c>
      <c r="C2917" s="203" t="s">
        <v>1571</v>
      </c>
      <c r="D2917" s="204">
        <v>86.2346</v>
      </c>
      <c r="E2917" s="203" t="s">
        <v>472</v>
      </c>
      <c r="F2917" s="203" t="s">
        <v>1754</v>
      </c>
      <c r="G2917" s="203" t="s">
        <v>539</v>
      </c>
      <c r="H2917" s="204">
        <v>84.765900000000002</v>
      </c>
      <c r="I2917" s="204">
        <v>87.703299999999999</v>
      </c>
      <c r="J2917" s="204">
        <v>84.722200000000001</v>
      </c>
      <c r="K2917" s="203" t="s">
        <v>485</v>
      </c>
    </row>
    <row r="2918" spans="1:11">
      <c r="A2918" s="203">
        <v>73</v>
      </c>
      <c r="B2918" s="203" t="s">
        <v>396</v>
      </c>
      <c r="C2918" s="203" t="s">
        <v>1571</v>
      </c>
      <c r="D2918" s="204">
        <v>79.569900000000004</v>
      </c>
      <c r="E2918" s="203" t="s">
        <v>472</v>
      </c>
      <c r="F2918" s="203" t="s">
        <v>1754</v>
      </c>
      <c r="G2918" s="203" t="s">
        <v>539</v>
      </c>
      <c r="H2918" s="204">
        <v>75.905199999999994</v>
      </c>
      <c r="I2918" s="204">
        <v>83.2346</v>
      </c>
      <c r="J2918" s="204">
        <v>81.693399999999997</v>
      </c>
      <c r="K2918" s="203" t="s">
        <v>485</v>
      </c>
    </row>
    <row r="2919" spans="1:11">
      <c r="A2919" s="203">
        <v>73</v>
      </c>
      <c r="B2919" s="203" t="s">
        <v>397</v>
      </c>
      <c r="C2919" s="203" t="s">
        <v>1571</v>
      </c>
      <c r="D2919" s="204">
        <v>87.5</v>
      </c>
      <c r="E2919" s="203" t="s">
        <v>472</v>
      </c>
      <c r="F2919" s="203" t="s">
        <v>1754</v>
      </c>
      <c r="G2919" s="203" t="s">
        <v>539</v>
      </c>
      <c r="H2919" s="204">
        <v>84.225999999999999</v>
      </c>
      <c r="I2919" s="204">
        <v>90.774000000000001</v>
      </c>
      <c r="J2919" s="204">
        <v>90.191400000000002</v>
      </c>
      <c r="K2919" s="203" t="s">
        <v>485</v>
      </c>
    </row>
    <row r="2920" spans="1:11">
      <c r="A2920" s="203">
        <v>73</v>
      </c>
      <c r="B2920" s="203" t="s">
        <v>398</v>
      </c>
      <c r="C2920" s="203" t="s">
        <v>1571</v>
      </c>
      <c r="D2920" s="204">
        <v>86.240799999999993</v>
      </c>
      <c r="E2920" s="203" t="s">
        <v>472</v>
      </c>
      <c r="F2920" s="203" t="s">
        <v>1754</v>
      </c>
      <c r="G2920" s="203" t="s">
        <v>539</v>
      </c>
      <c r="H2920" s="204">
        <v>82.894099999999995</v>
      </c>
      <c r="I2920" s="204">
        <v>89.587400000000002</v>
      </c>
      <c r="J2920" s="204">
        <v>77.849500000000006</v>
      </c>
      <c r="K2920" s="203" t="s">
        <v>485</v>
      </c>
    </row>
    <row r="2921" spans="1:11">
      <c r="A2921" s="203">
        <v>73</v>
      </c>
      <c r="B2921" s="203" t="s">
        <v>399</v>
      </c>
      <c r="C2921" s="203" t="s">
        <v>1571</v>
      </c>
      <c r="D2921" s="204">
        <v>81.144099999999995</v>
      </c>
      <c r="E2921" s="203" t="s">
        <v>472</v>
      </c>
      <c r="F2921" s="203" t="s">
        <v>1754</v>
      </c>
      <c r="G2921" s="203" t="s">
        <v>539</v>
      </c>
      <c r="H2921" s="204">
        <v>77.615200000000002</v>
      </c>
      <c r="I2921" s="204">
        <v>84.673000000000002</v>
      </c>
      <c r="J2921" s="204">
        <v>73.009699999999995</v>
      </c>
      <c r="K2921" s="203" t="s">
        <v>485</v>
      </c>
    </row>
    <row r="2922" spans="1:11">
      <c r="A2922" s="203">
        <v>73</v>
      </c>
      <c r="B2922" s="203" t="s">
        <v>400</v>
      </c>
      <c r="C2922" s="203" t="s">
        <v>1571</v>
      </c>
      <c r="D2922" s="204">
        <v>85.558000000000007</v>
      </c>
      <c r="E2922" s="203" t="s">
        <v>472</v>
      </c>
      <c r="F2922" s="203" t="s">
        <v>1754</v>
      </c>
      <c r="G2922" s="203" t="s">
        <v>539</v>
      </c>
      <c r="H2922" s="204">
        <v>82.335099999999997</v>
      </c>
      <c r="I2922" s="204">
        <v>88.780900000000003</v>
      </c>
      <c r="J2922" s="204">
        <v>77.882400000000004</v>
      </c>
      <c r="K2922" s="203" t="s">
        <v>485</v>
      </c>
    </row>
    <row r="2923" spans="1:11">
      <c r="A2923" s="203">
        <v>73</v>
      </c>
      <c r="B2923" s="203" t="s">
        <v>401</v>
      </c>
      <c r="C2923" s="203" t="s">
        <v>1571</v>
      </c>
      <c r="D2923" s="204">
        <v>91.962199999999996</v>
      </c>
      <c r="E2923" s="203" t="s">
        <v>472</v>
      </c>
      <c r="F2923" s="203" t="s">
        <v>1754</v>
      </c>
      <c r="G2923" s="203" t="s">
        <v>539</v>
      </c>
      <c r="H2923" s="204">
        <v>89.371200000000002</v>
      </c>
      <c r="I2923" s="204">
        <v>94.553100000000001</v>
      </c>
      <c r="J2923" s="204">
        <v>92.891000000000005</v>
      </c>
      <c r="K2923" s="203" t="s">
        <v>485</v>
      </c>
    </row>
    <row r="2924" spans="1:11">
      <c r="A2924" s="203">
        <v>73</v>
      </c>
      <c r="B2924" s="203" t="s">
        <v>402</v>
      </c>
      <c r="C2924" s="203" t="s">
        <v>1571</v>
      </c>
      <c r="D2924" s="204">
        <v>78.095200000000006</v>
      </c>
      <c r="E2924" s="203" t="s">
        <v>472</v>
      </c>
      <c r="F2924" s="203" t="s">
        <v>1754</v>
      </c>
      <c r="G2924" s="203" t="s">
        <v>539</v>
      </c>
      <c r="H2924" s="204">
        <v>72.501199999999997</v>
      </c>
      <c r="I2924" s="204">
        <v>83.689300000000003</v>
      </c>
      <c r="J2924" s="204">
        <v>79.357799999999997</v>
      </c>
      <c r="K2924" s="203" t="s">
        <v>485</v>
      </c>
    </row>
    <row r="2925" spans="1:11">
      <c r="A2925" s="203">
        <v>73</v>
      </c>
      <c r="B2925" s="203" t="s">
        <v>403</v>
      </c>
      <c r="C2925" s="203" t="s">
        <v>1571</v>
      </c>
      <c r="D2925" s="204">
        <v>93.693700000000007</v>
      </c>
      <c r="E2925" s="203" t="s">
        <v>472</v>
      </c>
      <c r="F2925" s="203" t="s">
        <v>1754</v>
      </c>
      <c r="G2925" s="203" t="s">
        <v>539</v>
      </c>
      <c r="H2925" s="204">
        <v>91.082899999999995</v>
      </c>
      <c r="I2925" s="204">
        <v>96.304500000000004</v>
      </c>
      <c r="J2925" s="204">
        <v>90.460499999999996</v>
      </c>
      <c r="K2925" s="203" t="s">
        <v>485</v>
      </c>
    </row>
    <row r="2926" spans="1:11">
      <c r="A2926" s="203">
        <v>73</v>
      </c>
      <c r="B2926" s="203" t="s">
        <v>404</v>
      </c>
      <c r="C2926" s="203" t="s">
        <v>1571</v>
      </c>
      <c r="D2926" s="204">
        <v>90.552999999999997</v>
      </c>
      <c r="E2926" s="203" t="s">
        <v>472</v>
      </c>
      <c r="F2926" s="203" t="s">
        <v>1754</v>
      </c>
      <c r="G2926" s="203" t="s">
        <v>539</v>
      </c>
      <c r="H2926" s="204">
        <v>87.801199999999994</v>
      </c>
      <c r="I2926" s="204">
        <v>93.304699999999997</v>
      </c>
      <c r="J2926" s="204">
        <v>91.560100000000006</v>
      </c>
      <c r="K2926" s="203" t="s">
        <v>485</v>
      </c>
    </row>
    <row r="2927" spans="1:11">
      <c r="A2927" s="203">
        <v>73</v>
      </c>
      <c r="B2927" s="203" t="s">
        <v>405</v>
      </c>
      <c r="C2927" s="203" t="s">
        <v>1571</v>
      </c>
      <c r="D2927" s="204">
        <v>84.911900000000003</v>
      </c>
      <c r="E2927" s="203" t="s">
        <v>472</v>
      </c>
      <c r="F2927" s="203" t="s">
        <v>1754</v>
      </c>
      <c r="G2927" s="203" t="s">
        <v>539</v>
      </c>
      <c r="H2927" s="204">
        <v>84.283900000000003</v>
      </c>
      <c r="I2927" s="204">
        <v>85.5398</v>
      </c>
      <c r="J2927" s="204">
        <v>82.893699999999995</v>
      </c>
      <c r="K2927" s="203" t="s">
        <v>485</v>
      </c>
    </row>
    <row r="2928" spans="1:11">
      <c r="A2928" s="203">
        <v>73</v>
      </c>
      <c r="B2928" s="203" t="s">
        <v>384</v>
      </c>
      <c r="C2928" s="203" t="s">
        <v>1569</v>
      </c>
      <c r="D2928" s="204">
        <v>74.606999999999999</v>
      </c>
      <c r="E2928" s="203" t="s">
        <v>472</v>
      </c>
      <c r="F2928" s="203" t="s">
        <v>1754</v>
      </c>
      <c r="G2928" s="203" t="s">
        <v>539</v>
      </c>
      <c r="H2928" s="204">
        <v>73.280299999999997</v>
      </c>
      <c r="I2928" s="204">
        <v>75.933700000000002</v>
      </c>
      <c r="J2928" s="204">
        <v>73.9482</v>
      </c>
      <c r="K2928" s="203" t="s">
        <v>485</v>
      </c>
    </row>
    <row r="2929" spans="1:11">
      <c r="A2929" s="203">
        <v>73</v>
      </c>
      <c r="B2929" s="203" t="s">
        <v>385</v>
      </c>
      <c r="C2929" s="203" t="s">
        <v>1569</v>
      </c>
      <c r="D2929" s="204">
        <v>87.383799999999994</v>
      </c>
      <c r="E2929" s="203" t="s">
        <v>472</v>
      </c>
      <c r="F2929" s="203" t="s">
        <v>1754</v>
      </c>
      <c r="G2929" s="203" t="s">
        <v>539</v>
      </c>
      <c r="H2929" s="204">
        <v>85.012200000000007</v>
      </c>
      <c r="I2929" s="204">
        <v>89.755399999999995</v>
      </c>
      <c r="J2929" s="204">
        <v>80.4255</v>
      </c>
      <c r="K2929" s="203" t="s">
        <v>485</v>
      </c>
    </row>
    <row r="2930" spans="1:11">
      <c r="A2930" s="203">
        <v>73</v>
      </c>
      <c r="B2930" s="203" t="s">
        <v>386</v>
      </c>
      <c r="C2930" s="203" t="s">
        <v>1569</v>
      </c>
      <c r="D2930" s="204">
        <v>89.722200000000001</v>
      </c>
      <c r="E2930" s="203" t="s">
        <v>472</v>
      </c>
      <c r="F2930" s="203" t="s">
        <v>1754</v>
      </c>
      <c r="G2930" s="203" t="s">
        <v>539</v>
      </c>
      <c r="H2930" s="204">
        <v>87.504099999999994</v>
      </c>
      <c r="I2930" s="204">
        <v>91.940399999999997</v>
      </c>
      <c r="J2930" s="204">
        <v>81.376999999999995</v>
      </c>
      <c r="K2930" s="203" t="s">
        <v>485</v>
      </c>
    </row>
    <row r="2931" spans="1:11">
      <c r="A2931" s="203">
        <v>73</v>
      </c>
      <c r="B2931" s="203" t="s">
        <v>387</v>
      </c>
      <c r="C2931" s="203" t="s">
        <v>1569</v>
      </c>
      <c r="D2931" s="204">
        <v>95.1691</v>
      </c>
      <c r="E2931" s="203" t="s">
        <v>472</v>
      </c>
      <c r="F2931" s="203" t="s">
        <v>1754</v>
      </c>
      <c r="G2931" s="203" t="s">
        <v>539</v>
      </c>
      <c r="H2931" s="204">
        <v>93.862799999999993</v>
      </c>
      <c r="I2931" s="204">
        <v>96.475399999999993</v>
      </c>
      <c r="J2931" s="204">
        <v>90.256</v>
      </c>
      <c r="K2931" s="203" t="s">
        <v>485</v>
      </c>
    </row>
    <row r="2932" spans="1:11">
      <c r="A2932" s="203">
        <v>73</v>
      </c>
      <c r="B2932" s="203" t="s">
        <v>388</v>
      </c>
      <c r="C2932" s="203" t="s">
        <v>1569</v>
      </c>
      <c r="D2932" s="204">
        <v>83.432000000000002</v>
      </c>
      <c r="E2932" s="203" t="s">
        <v>472</v>
      </c>
      <c r="F2932" s="203" t="s">
        <v>1754</v>
      </c>
      <c r="G2932" s="203" t="s">
        <v>539</v>
      </c>
      <c r="H2932" s="204">
        <v>81.143500000000003</v>
      </c>
      <c r="I2932" s="204">
        <v>85.720399999999998</v>
      </c>
      <c r="J2932" s="204">
        <v>79.182199999999995</v>
      </c>
      <c r="K2932" s="203" t="s">
        <v>485</v>
      </c>
    </row>
    <row r="2933" spans="1:11">
      <c r="A2933" s="203">
        <v>73</v>
      </c>
      <c r="B2933" s="203" t="s">
        <v>389</v>
      </c>
      <c r="C2933" s="203" t="s">
        <v>1569</v>
      </c>
      <c r="D2933" s="204">
        <v>89.067499999999995</v>
      </c>
      <c r="E2933" s="203" t="s">
        <v>472</v>
      </c>
      <c r="F2933" s="203" t="s">
        <v>1754</v>
      </c>
      <c r="G2933" s="203" t="s">
        <v>539</v>
      </c>
      <c r="H2933" s="204">
        <v>85.599400000000003</v>
      </c>
      <c r="I2933" s="204">
        <v>92.535600000000002</v>
      </c>
      <c r="J2933" s="204">
        <v>87.426900000000003</v>
      </c>
      <c r="K2933" s="203" t="s">
        <v>485</v>
      </c>
    </row>
    <row r="2934" spans="1:11">
      <c r="A2934" s="203">
        <v>73</v>
      </c>
      <c r="B2934" s="203" t="s">
        <v>390</v>
      </c>
      <c r="C2934" s="203" t="s">
        <v>1569</v>
      </c>
      <c r="D2934" s="204">
        <v>93.459299999999999</v>
      </c>
      <c r="E2934" s="203" t="s">
        <v>472</v>
      </c>
      <c r="F2934" s="203" t="s">
        <v>1754</v>
      </c>
      <c r="G2934" s="203" t="s">
        <v>539</v>
      </c>
      <c r="H2934" s="204">
        <v>91.611800000000002</v>
      </c>
      <c r="I2934" s="204">
        <v>95.306799999999996</v>
      </c>
      <c r="J2934" s="204">
        <v>83.333299999999994</v>
      </c>
      <c r="K2934" s="203" t="s">
        <v>485</v>
      </c>
    </row>
    <row r="2935" spans="1:11">
      <c r="A2935" s="203">
        <v>73</v>
      </c>
      <c r="B2935" s="203" t="s">
        <v>391</v>
      </c>
      <c r="C2935" s="203" t="s">
        <v>1569</v>
      </c>
      <c r="D2935" s="204">
        <v>74.482799999999997</v>
      </c>
      <c r="E2935" s="203" t="s">
        <v>472</v>
      </c>
      <c r="F2935" s="203" t="s">
        <v>1754</v>
      </c>
      <c r="G2935" s="203" t="s">
        <v>539</v>
      </c>
      <c r="H2935" s="204">
        <v>67.386700000000005</v>
      </c>
      <c r="I2935" s="204">
        <v>81.578800000000001</v>
      </c>
      <c r="J2935" s="204">
        <v>97.701099999999997</v>
      </c>
      <c r="K2935" s="203" t="s">
        <v>485</v>
      </c>
    </row>
    <row r="2936" spans="1:11">
      <c r="A2936" s="203">
        <v>73</v>
      </c>
      <c r="B2936" s="203" t="s">
        <v>392</v>
      </c>
      <c r="C2936" s="203" t="s">
        <v>1569</v>
      </c>
      <c r="D2936" s="204">
        <v>85.193600000000004</v>
      </c>
      <c r="E2936" s="203" t="s">
        <v>472</v>
      </c>
      <c r="F2936" s="203" t="s">
        <v>1754</v>
      </c>
      <c r="G2936" s="203" t="s">
        <v>539</v>
      </c>
      <c r="H2936" s="204">
        <v>81.871200000000002</v>
      </c>
      <c r="I2936" s="204">
        <v>88.516000000000005</v>
      </c>
      <c r="J2936" s="204">
        <v>85.074600000000004</v>
      </c>
      <c r="K2936" s="203" t="s">
        <v>485</v>
      </c>
    </row>
    <row r="2937" spans="1:11">
      <c r="A2937" s="203">
        <v>73</v>
      </c>
      <c r="B2937" s="203" t="s">
        <v>393</v>
      </c>
      <c r="C2937" s="203" t="s">
        <v>1569</v>
      </c>
      <c r="D2937" s="204">
        <v>78.439099999999996</v>
      </c>
      <c r="E2937" s="203" t="s">
        <v>472</v>
      </c>
      <c r="F2937" s="203" t="s">
        <v>1754</v>
      </c>
      <c r="G2937" s="203" t="s">
        <v>539</v>
      </c>
      <c r="H2937" s="204">
        <v>77.034499999999994</v>
      </c>
      <c r="I2937" s="204">
        <v>79.843699999999998</v>
      </c>
      <c r="J2937" s="204">
        <v>80.776399999999995</v>
      </c>
      <c r="K2937" s="203" t="s">
        <v>485</v>
      </c>
    </row>
    <row r="2938" spans="1:11">
      <c r="A2938" s="203">
        <v>73</v>
      </c>
      <c r="B2938" s="203" t="s">
        <v>394</v>
      </c>
      <c r="C2938" s="203" t="s">
        <v>1569</v>
      </c>
      <c r="D2938" s="204">
        <v>90.336100000000002</v>
      </c>
      <c r="E2938" s="203" t="s">
        <v>472</v>
      </c>
      <c r="F2938" s="203" t="s">
        <v>1754</v>
      </c>
      <c r="G2938" s="203" t="s">
        <v>539</v>
      </c>
      <c r="H2938" s="204">
        <v>88.168899999999994</v>
      </c>
      <c r="I2938" s="204">
        <v>92.503399999999999</v>
      </c>
      <c r="J2938" s="204">
        <v>86.467100000000002</v>
      </c>
      <c r="K2938" s="203" t="s">
        <v>485</v>
      </c>
    </row>
    <row r="2939" spans="1:11">
      <c r="A2939" s="203">
        <v>73</v>
      </c>
      <c r="B2939" s="203" t="s">
        <v>395</v>
      </c>
      <c r="C2939" s="203" t="s">
        <v>1569</v>
      </c>
      <c r="D2939" s="204">
        <v>85.186999999999998</v>
      </c>
      <c r="E2939" s="203" t="s">
        <v>472</v>
      </c>
      <c r="F2939" s="203" t="s">
        <v>1754</v>
      </c>
      <c r="G2939" s="203" t="s">
        <v>539</v>
      </c>
      <c r="H2939" s="204">
        <v>84.094800000000006</v>
      </c>
      <c r="I2939" s="204">
        <v>86.279200000000003</v>
      </c>
      <c r="J2939" s="204">
        <v>83.198700000000002</v>
      </c>
      <c r="K2939" s="203" t="s">
        <v>485</v>
      </c>
    </row>
    <row r="2940" spans="1:11">
      <c r="A2940" s="203">
        <v>73</v>
      </c>
      <c r="B2940" s="203" t="s">
        <v>396</v>
      </c>
      <c r="C2940" s="203" t="s">
        <v>1569</v>
      </c>
      <c r="D2940" s="204">
        <v>80.913300000000007</v>
      </c>
      <c r="E2940" s="203" t="s">
        <v>472</v>
      </c>
      <c r="F2940" s="203" t="s">
        <v>1754</v>
      </c>
      <c r="G2940" s="203" t="s">
        <v>539</v>
      </c>
      <c r="H2940" s="204">
        <v>78.277600000000007</v>
      </c>
      <c r="I2940" s="204">
        <v>83.549099999999996</v>
      </c>
      <c r="J2940" s="204">
        <v>79.380200000000002</v>
      </c>
      <c r="K2940" s="203" t="s">
        <v>485</v>
      </c>
    </row>
    <row r="2941" spans="1:11">
      <c r="A2941" s="203">
        <v>73</v>
      </c>
      <c r="B2941" s="203" t="s">
        <v>397</v>
      </c>
      <c r="C2941" s="203" t="s">
        <v>1569</v>
      </c>
      <c r="D2941" s="204">
        <v>87.009799999999998</v>
      </c>
      <c r="E2941" s="203" t="s">
        <v>472</v>
      </c>
      <c r="F2941" s="203" t="s">
        <v>1754</v>
      </c>
      <c r="G2941" s="203" t="s">
        <v>539</v>
      </c>
      <c r="H2941" s="204">
        <v>84.703000000000003</v>
      </c>
      <c r="I2941" s="204">
        <v>89.316599999999994</v>
      </c>
      <c r="J2941" s="204">
        <v>89.0625</v>
      </c>
      <c r="K2941" s="203" t="s">
        <v>485</v>
      </c>
    </row>
    <row r="2942" spans="1:11">
      <c r="A2942" s="203">
        <v>73</v>
      </c>
      <c r="B2942" s="203" t="s">
        <v>398</v>
      </c>
      <c r="C2942" s="203" t="s">
        <v>1569</v>
      </c>
      <c r="D2942" s="204">
        <v>85.487499999999997</v>
      </c>
      <c r="E2942" s="203" t="s">
        <v>472</v>
      </c>
      <c r="F2942" s="203" t="s">
        <v>1754</v>
      </c>
      <c r="G2942" s="203" t="s">
        <v>539</v>
      </c>
      <c r="H2942" s="204">
        <v>83.162999999999997</v>
      </c>
      <c r="I2942" s="204">
        <v>87.812100000000001</v>
      </c>
      <c r="J2942" s="204">
        <v>77.903000000000006</v>
      </c>
      <c r="K2942" s="203" t="s">
        <v>485</v>
      </c>
    </row>
    <row r="2943" spans="1:11">
      <c r="A2943" s="203">
        <v>73</v>
      </c>
      <c r="B2943" s="203" t="s">
        <v>399</v>
      </c>
      <c r="C2943" s="203" t="s">
        <v>1569</v>
      </c>
      <c r="D2943" s="204">
        <v>80.606700000000004</v>
      </c>
      <c r="E2943" s="203" t="s">
        <v>472</v>
      </c>
      <c r="F2943" s="203" t="s">
        <v>1754</v>
      </c>
      <c r="G2943" s="203" t="s">
        <v>539</v>
      </c>
      <c r="H2943" s="204">
        <v>78.055999999999997</v>
      </c>
      <c r="I2943" s="204">
        <v>83.157499999999999</v>
      </c>
      <c r="J2943" s="204">
        <v>71.034499999999994</v>
      </c>
      <c r="K2943" s="203" t="s">
        <v>485</v>
      </c>
    </row>
    <row r="2944" spans="1:11">
      <c r="A2944" s="203">
        <v>73</v>
      </c>
      <c r="B2944" s="203" t="s">
        <v>400</v>
      </c>
      <c r="C2944" s="203" t="s">
        <v>1569</v>
      </c>
      <c r="D2944" s="204">
        <v>85.869600000000005</v>
      </c>
      <c r="E2944" s="203" t="s">
        <v>472</v>
      </c>
      <c r="F2944" s="203" t="s">
        <v>1754</v>
      </c>
      <c r="G2944" s="203" t="s">
        <v>539</v>
      </c>
      <c r="H2944" s="204">
        <v>83.618600000000001</v>
      </c>
      <c r="I2944" s="204">
        <v>88.120500000000007</v>
      </c>
      <c r="J2944" s="204">
        <v>77.700299999999999</v>
      </c>
      <c r="K2944" s="203" t="s">
        <v>485</v>
      </c>
    </row>
    <row r="2945" spans="1:11">
      <c r="A2945" s="203">
        <v>73</v>
      </c>
      <c r="B2945" s="203" t="s">
        <v>401</v>
      </c>
      <c r="C2945" s="203" t="s">
        <v>1569</v>
      </c>
      <c r="D2945" s="204">
        <v>91.590900000000005</v>
      </c>
      <c r="E2945" s="203" t="s">
        <v>472</v>
      </c>
      <c r="F2945" s="203" t="s">
        <v>1754</v>
      </c>
      <c r="G2945" s="203" t="s">
        <v>539</v>
      </c>
      <c r="H2945" s="204">
        <v>89.757300000000001</v>
      </c>
      <c r="I2945" s="204">
        <v>93.424599999999998</v>
      </c>
      <c r="J2945" s="204">
        <v>91.504900000000006</v>
      </c>
      <c r="K2945" s="203" t="s">
        <v>485</v>
      </c>
    </row>
    <row r="2946" spans="1:11">
      <c r="A2946" s="203">
        <v>73</v>
      </c>
      <c r="B2946" s="203" t="s">
        <v>402</v>
      </c>
      <c r="C2946" s="203" t="s">
        <v>1569</v>
      </c>
      <c r="D2946" s="204">
        <v>76.262600000000006</v>
      </c>
      <c r="E2946" s="203" t="s">
        <v>472</v>
      </c>
      <c r="F2946" s="203" t="s">
        <v>1754</v>
      </c>
      <c r="G2946" s="203" t="s">
        <v>539</v>
      </c>
      <c r="H2946" s="204">
        <v>72.072000000000003</v>
      </c>
      <c r="I2946" s="204">
        <v>80.453299999999999</v>
      </c>
      <c r="J2946" s="204">
        <v>73.856200000000001</v>
      </c>
      <c r="K2946" s="203" t="s">
        <v>485</v>
      </c>
    </row>
    <row r="2947" spans="1:11">
      <c r="A2947" s="203">
        <v>73</v>
      </c>
      <c r="B2947" s="203" t="s">
        <v>403</v>
      </c>
      <c r="C2947" s="203" t="s">
        <v>1569</v>
      </c>
      <c r="D2947" s="204">
        <v>94.368300000000005</v>
      </c>
      <c r="E2947" s="203" t="s">
        <v>472</v>
      </c>
      <c r="F2947" s="203" t="s">
        <v>1754</v>
      </c>
      <c r="G2947" s="203" t="s">
        <v>539</v>
      </c>
      <c r="H2947" s="204">
        <v>92.605500000000006</v>
      </c>
      <c r="I2947" s="204">
        <v>96.131100000000004</v>
      </c>
      <c r="J2947" s="204">
        <v>89.429500000000004</v>
      </c>
      <c r="K2947" s="203" t="s">
        <v>485</v>
      </c>
    </row>
    <row r="2948" spans="1:11">
      <c r="A2948" s="203">
        <v>73</v>
      </c>
      <c r="B2948" s="203" t="s">
        <v>404</v>
      </c>
      <c r="C2948" s="203" t="s">
        <v>1569</v>
      </c>
      <c r="D2948" s="204">
        <v>91.585400000000007</v>
      </c>
      <c r="E2948" s="203" t="s">
        <v>472</v>
      </c>
      <c r="F2948" s="203" t="s">
        <v>1754</v>
      </c>
      <c r="G2948" s="203" t="s">
        <v>539</v>
      </c>
      <c r="H2948" s="204">
        <v>89.685299999999998</v>
      </c>
      <c r="I2948" s="204">
        <v>93.485500000000002</v>
      </c>
      <c r="J2948" s="204">
        <v>91.895300000000006</v>
      </c>
      <c r="K2948" s="203" t="s">
        <v>485</v>
      </c>
    </row>
    <row r="2949" spans="1:11">
      <c r="A2949" s="203">
        <v>73</v>
      </c>
      <c r="B2949" s="203" t="s">
        <v>405</v>
      </c>
      <c r="C2949" s="203" t="s">
        <v>1569</v>
      </c>
      <c r="D2949" s="204">
        <v>83.731999999999999</v>
      </c>
      <c r="E2949" s="203" t="s">
        <v>472</v>
      </c>
      <c r="F2949" s="203" t="s">
        <v>1754</v>
      </c>
      <c r="G2949" s="203" t="s">
        <v>539</v>
      </c>
      <c r="H2949" s="204">
        <v>83.269400000000005</v>
      </c>
      <c r="I2949" s="204">
        <v>84.194500000000005</v>
      </c>
      <c r="J2949" s="204">
        <v>81.506500000000003</v>
      </c>
      <c r="K2949" s="203" t="s">
        <v>485</v>
      </c>
    </row>
    <row r="2950" spans="1:11">
      <c r="A2950" s="203">
        <v>74</v>
      </c>
      <c r="B2950" s="203" t="s">
        <v>384</v>
      </c>
      <c r="C2950" s="203" t="s">
        <v>1795</v>
      </c>
      <c r="D2950" s="204">
        <v>9.4339622639999998</v>
      </c>
      <c r="E2950" s="203" t="s">
        <v>472</v>
      </c>
      <c r="F2950" s="203" t="s">
        <v>1754</v>
      </c>
      <c r="G2950" s="203" t="s">
        <v>539</v>
      </c>
      <c r="H2950" s="204">
        <v>7.4020999999999999</v>
      </c>
      <c r="I2950" s="204">
        <v>11.4659</v>
      </c>
      <c r="J2950" s="204">
        <v>4.2995799999999997</v>
      </c>
      <c r="K2950" s="203" t="s">
        <v>485</v>
      </c>
    </row>
    <row r="2951" spans="1:11">
      <c r="A2951" s="203">
        <v>74</v>
      </c>
      <c r="B2951" s="203" t="s">
        <v>385</v>
      </c>
      <c r="C2951" s="203" t="s">
        <v>1795</v>
      </c>
      <c r="D2951" s="204">
        <v>7.5</v>
      </c>
      <c r="E2951" s="203" t="s">
        <v>472</v>
      </c>
      <c r="F2951" s="203" t="s">
        <v>1754</v>
      </c>
      <c r="G2951" s="203" t="s">
        <v>539</v>
      </c>
      <c r="H2951" s="204">
        <v>2.7873000000000001</v>
      </c>
      <c r="I2951" s="204">
        <v>12.2127</v>
      </c>
      <c r="J2951" s="204">
        <v>4.1379299999999999</v>
      </c>
      <c r="K2951" s="203" t="s">
        <v>485</v>
      </c>
    </row>
    <row r="2952" spans="1:11">
      <c r="A2952" s="203">
        <v>74</v>
      </c>
      <c r="B2952" s="203" t="s">
        <v>386</v>
      </c>
      <c r="C2952" s="203" t="s">
        <v>1795</v>
      </c>
      <c r="D2952" s="204">
        <v>6.25</v>
      </c>
      <c r="E2952" s="203" t="s">
        <v>472</v>
      </c>
      <c r="F2952" s="203" t="s">
        <v>1754</v>
      </c>
      <c r="G2952" s="203" t="s">
        <v>539</v>
      </c>
      <c r="H2952" s="204">
        <v>1.7669999999999999</v>
      </c>
      <c r="I2952" s="204">
        <v>10.733000000000001</v>
      </c>
      <c r="J2952" s="204">
        <v>5.0847499999999997</v>
      </c>
      <c r="K2952" s="203" t="s">
        <v>485</v>
      </c>
    </row>
    <row r="2953" spans="1:11">
      <c r="A2953" s="203">
        <v>74</v>
      </c>
      <c r="B2953" s="203" t="s">
        <v>387</v>
      </c>
      <c r="C2953" s="203" t="s">
        <v>1795</v>
      </c>
      <c r="D2953" s="204">
        <v>2.8248587569999999</v>
      </c>
      <c r="E2953" s="203" t="s">
        <v>472</v>
      </c>
      <c r="F2953" s="203" t="s">
        <v>1754</v>
      </c>
      <c r="G2953" s="203" t="s">
        <v>539</v>
      </c>
      <c r="H2953" s="204">
        <v>0.38400000000000001</v>
      </c>
      <c r="I2953" s="204">
        <v>5.2656999999999998</v>
      </c>
      <c r="J2953" s="204">
        <v>1.60643</v>
      </c>
      <c r="K2953" s="203" t="s">
        <v>485</v>
      </c>
    </row>
    <row r="2954" spans="1:11">
      <c r="A2954" s="203">
        <v>74</v>
      </c>
      <c r="B2954" s="203" t="s">
        <v>388</v>
      </c>
      <c r="C2954" s="203" t="s">
        <v>1795</v>
      </c>
      <c r="D2954" s="204">
        <v>6.6298342540000004</v>
      </c>
      <c r="E2954" s="203" t="s">
        <v>472</v>
      </c>
      <c r="F2954" s="203" t="s">
        <v>1754</v>
      </c>
      <c r="G2954" s="203" t="s">
        <v>539</v>
      </c>
      <c r="H2954" s="204">
        <v>3.0051000000000001</v>
      </c>
      <c r="I2954" s="204">
        <v>10.2545</v>
      </c>
      <c r="J2954" s="204">
        <v>2.5</v>
      </c>
      <c r="K2954" s="203" t="s">
        <v>485</v>
      </c>
    </row>
    <row r="2955" spans="1:11">
      <c r="A2955" s="203">
        <v>74</v>
      </c>
      <c r="B2955" s="203" t="s">
        <v>389</v>
      </c>
      <c r="C2955" s="203" t="s">
        <v>1795</v>
      </c>
      <c r="D2955" s="204">
        <v>5.1724137929999996</v>
      </c>
      <c r="E2955" s="203" t="s">
        <v>472</v>
      </c>
      <c r="F2955" s="203" t="s">
        <v>1754</v>
      </c>
      <c r="G2955" s="203" t="s">
        <v>539</v>
      </c>
      <c r="H2955" s="204">
        <v>0</v>
      </c>
      <c r="I2955" s="204">
        <v>10.872199999999999</v>
      </c>
      <c r="J2955" s="204">
        <v>0</v>
      </c>
      <c r="K2955" s="203" t="s">
        <v>485</v>
      </c>
    </row>
    <row r="2956" spans="1:11">
      <c r="A2956" s="203">
        <v>74</v>
      </c>
      <c r="B2956" s="203" t="s">
        <v>390</v>
      </c>
      <c r="C2956" s="203" t="s">
        <v>1795</v>
      </c>
      <c r="D2956" s="204">
        <v>1.818181818</v>
      </c>
      <c r="E2956" s="203" t="s">
        <v>472</v>
      </c>
      <c r="F2956" s="203" t="s">
        <v>1754</v>
      </c>
      <c r="G2956" s="203" t="s">
        <v>539</v>
      </c>
      <c r="H2956" s="204">
        <v>0</v>
      </c>
      <c r="I2956" s="204">
        <v>4.3150000000000004</v>
      </c>
      <c r="J2956" s="204">
        <v>5.7142900000000001</v>
      </c>
      <c r="K2956" s="203" t="s">
        <v>485</v>
      </c>
    </row>
    <row r="2957" spans="1:11">
      <c r="A2957" s="203">
        <v>74</v>
      </c>
      <c r="B2957" s="203" t="s">
        <v>391</v>
      </c>
      <c r="C2957" s="203" t="s">
        <v>1795</v>
      </c>
      <c r="D2957" s="204">
        <v>24.137931030000001</v>
      </c>
      <c r="E2957" s="203" t="s">
        <v>472</v>
      </c>
      <c r="F2957" s="203" t="s">
        <v>1754</v>
      </c>
      <c r="G2957" s="203" t="s">
        <v>539</v>
      </c>
      <c r="H2957" s="204">
        <v>8.5632000000000001</v>
      </c>
      <c r="I2957" s="204">
        <v>39.712600000000002</v>
      </c>
      <c r="J2957" s="204">
        <v>6.25</v>
      </c>
      <c r="K2957" s="203" t="s">
        <v>485</v>
      </c>
    </row>
    <row r="2958" spans="1:11">
      <c r="A2958" s="203">
        <v>74</v>
      </c>
      <c r="B2958" s="203" t="s">
        <v>392</v>
      </c>
      <c r="C2958" s="203" t="s">
        <v>1795</v>
      </c>
      <c r="D2958" s="204">
        <v>6.153846154</v>
      </c>
      <c r="E2958" s="203" t="s">
        <v>472</v>
      </c>
      <c r="F2958" s="203" t="s">
        <v>1754</v>
      </c>
      <c r="G2958" s="203" t="s">
        <v>539</v>
      </c>
      <c r="H2958" s="204">
        <v>0.31159999999999999</v>
      </c>
      <c r="I2958" s="204">
        <v>11.9961</v>
      </c>
      <c r="J2958" s="204">
        <v>0</v>
      </c>
      <c r="K2958" s="203" t="s">
        <v>485</v>
      </c>
    </row>
    <row r="2959" spans="1:11">
      <c r="A2959" s="203">
        <v>74</v>
      </c>
      <c r="B2959" s="203" t="s">
        <v>393</v>
      </c>
      <c r="C2959" s="203" t="s">
        <v>1795</v>
      </c>
      <c r="D2959" s="204">
        <v>7.7175697870000004</v>
      </c>
      <c r="E2959" s="203" t="s">
        <v>472</v>
      </c>
      <c r="F2959" s="203" t="s">
        <v>1754</v>
      </c>
      <c r="G2959" s="203" t="s">
        <v>539</v>
      </c>
      <c r="H2959" s="204">
        <v>5.5979999999999999</v>
      </c>
      <c r="I2959" s="204">
        <v>9.8370999999999995</v>
      </c>
      <c r="J2959" s="204">
        <v>4.0885899999999999</v>
      </c>
      <c r="K2959" s="203" t="s">
        <v>485</v>
      </c>
    </row>
    <row r="2960" spans="1:11">
      <c r="A2960" s="203">
        <v>74</v>
      </c>
      <c r="B2960" s="203" t="s">
        <v>394</v>
      </c>
      <c r="C2960" s="203" t="s">
        <v>1795</v>
      </c>
      <c r="D2960" s="204">
        <v>5.263157895</v>
      </c>
      <c r="E2960" s="203" t="s">
        <v>472</v>
      </c>
      <c r="F2960" s="203" t="s">
        <v>1754</v>
      </c>
      <c r="G2960" s="203" t="s">
        <v>539</v>
      </c>
      <c r="H2960" s="204">
        <v>1.4681</v>
      </c>
      <c r="I2960" s="204">
        <v>9.0581999999999994</v>
      </c>
      <c r="J2960" s="204">
        <v>3.1446499999999999</v>
      </c>
      <c r="K2960" s="203" t="s">
        <v>485</v>
      </c>
    </row>
    <row r="2961" spans="1:11">
      <c r="A2961" s="203">
        <v>74</v>
      </c>
      <c r="B2961" s="203" t="s">
        <v>395</v>
      </c>
      <c r="C2961" s="203" t="s">
        <v>1795</v>
      </c>
      <c r="D2961" s="204">
        <v>7.4285714289999998</v>
      </c>
      <c r="E2961" s="203" t="s">
        <v>472</v>
      </c>
      <c r="F2961" s="203" t="s">
        <v>1754</v>
      </c>
      <c r="G2961" s="203" t="s">
        <v>539</v>
      </c>
      <c r="H2961" s="204">
        <v>5.4859</v>
      </c>
      <c r="I2961" s="204">
        <v>9.3712</v>
      </c>
      <c r="J2961" s="204">
        <v>2.7465700000000002</v>
      </c>
      <c r="K2961" s="203" t="s">
        <v>485</v>
      </c>
    </row>
    <row r="2962" spans="1:11">
      <c r="A2962" s="203">
        <v>74</v>
      </c>
      <c r="B2962" s="203" t="s">
        <v>396</v>
      </c>
      <c r="C2962" s="203" t="s">
        <v>1795</v>
      </c>
      <c r="D2962" s="204">
        <v>8.3333333330000006</v>
      </c>
      <c r="E2962" s="203" t="s">
        <v>472</v>
      </c>
      <c r="F2962" s="203" t="s">
        <v>1754</v>
      </c>
      <c r="G2962" s="203" t="s">
        <v>539</v>
      </c>
      <c r="H2962" s="204">
        <v>3.819</v>
      </c>
      <c r="I2962" s="204">
        <v>12.8476</v>
      </c>
      <c r="J2962" s="204">
        <v>0.71941999999999995</v>
      </c>
      <c r="K2962" s="203" t="s">
        <v>485</v>
      </c>
    </row>
    <row r="2963" spans="1:11">
      <c r="A2963" s="203">
        <v>74</v>
      </c>
      <c r="B2963" s="203" t="s">
        <v>397</v>
      </c>
      <c r="C2963" s="203" t="s">
        <v>1795</v>
      </c>
      <c r="D2963" s="204">
        <v>3.9473684210000002</v>
      </c>
      <c r="E2963" s="203" t="s">
        <v>472</v>
      </c>
      <c r="F2963" s="203" t="s">
        <v>1754</v>
      </c>
      <c r="G2963" s="203" t="s">
        <v>539</v>
      </c>
      <c r="H2963" s="204">
        <v>0.8518</v>
      </c>
      <c r="I2963" s="204">
        <v>7.0430000000000001</v>
      </c>
      <c r="J2963" s="204">
        <v>4.2253499999999997</v>
      </c>
      <c r="K2963" s="203" t="s">
        <v>485</v>
      </c>
    </row>
    <row r="2964" spans="1:11">
      <c r="A2964" s="203">
        <v>74</v>
      </c>
      <c r="B2964" s="203" t="s">
        <v>398</v>
      </c>
      <c r="C2964" s="203" t="s">
        <v>1795</v>
      </c>
      <c r="D2964" s="204">
        <v>3.8251366120000001</v>
      </c>
      <c r="E2964" s="203" t="s">
        <v>472</v>
      </c>
      <c r="F2964" s="203" t="s">
        <v>1754</v>
      </c>
      <c r="G2964" s="203" t="s">
        <v>539</v>
      </c>
      <c r="H2964" s="204">
        <v>1.0462</v>
      </c>
      <c r="I2964" s="204">
        <v>6.6040999999999999</v>
      </c>
      <c r="J2964" s="204">
        <v>1.88679</v>
      </c>
      <c r="K2964" s="203" t="s">
        <v>485</v>
      </c>
    </row>
    <row r="2965" spans="1:11">
      <c r="A2965" s="203">
        <v>74</v>
      </c>
      <c r="B2965" s="203" t="s">
        <v>399</v>
      </c>
      <c r="C2965" s="203" t="s">
        <v>1795</v>
      </c>
      <c r="D2965" s="204">
        <v>4.375</v>
      </c>
      <c r="E2965" s="203" t="s">
        <v>472</v>
      </c>
      <c r="F2965" s="203" t="s">
        <v>1754</v>
      </c>
      <c r="G2965" s="203" t="s">
        <v>539</v>
      </c>
      <c r="H2965" s="204">
        <v>1.2056</v>
      </c>
      <c r="I2965" s="204">
        <v>7.5444000000000004</v>
      </c>
      <c r="J2965" s="204">
        <v>3.4883700000000002</v>
      </c>
      <c r="K2965" s="203" t="s">
        <v>485</v>
      </c>
    </row>
    <row r="2966" spans="1:11">
      <c r="A2966" s="203">
        <v>74</v>
      </c>
      <c r="B2966" s="203" t="s">
        <v>400</v>
      </c>
      <c r="C2966" s="203" t="s">
        <v>1795</v>
      </c>
      <c r="D2966" s="204">
        <v>5.9523809520000004</v>
      </c>
      <c r="E2966" s="203" t="s">
        <v>472</v>
      </c>
      <c r="F2966" s="203" t="s">
        <v>1754</v>
      </c>
      <c r="G2966" s="203" t="s">
        <v>539</v>
      </c>
      <c r="H2966" s="204">
        <v>2.3744999999999998</v>
      </c>
      <c r="I2966" s="204">
        <v>9.5302000000000007</v>
      </c>
      <c r="J2966" s="204">
        <v>4.7618999999999998</v>
      </c>
      <c r="K2966" s="203" t="s">
        <v>485</v>
      </c>
    </row>
    <row r="2967" spans="1:11">
      <c r="A2967" s="203">
        <v>74</v>
      </c>
      <c r="B2967" s="203" t="s">
        <v>401</v>
      </c>
      <c r="C2967" s="203" t="s">
        <v>1795</v>
      </c>
      <c r="D2967" s="204">
        <v>7.1794871789999997</v>
      </c>
      <c r="E2967" s="203" t="s">
        <v>472</v>
      </c>
      <c r="F2967" s="203" t="s">
        <v>1754</v>
      </c>
      <c r="G2967" s="203" t="s">
        <v>539</v>
      </c>
      <c r="H2967" s="204">
        <v>3.5562</v>
      </c>
      <c r="I2967" s="204">
        <v>10.8028</v>
      </c>
      <c r="J2967" s="204">
        <v>3.5928100000000001</v>
      </c>
      <c r="K2967" s="203" t="s">
        <v>485</v>
      </c>
    </row>
    <row r="2968" spans="1:11">
      <c r="A2968" s="203">
        <v>74</v>
      </c>
      <c r="B2968" s="203" t="s">
        <v>402</v>
      </c>
      <c r="C2968" s="203" t="s">
        <v>1795</v>
      </c>
      <c r="D2968" s="204">
        <v>11.688311690000001</v>
      </c>
      <c r="E2968" s="203" t="s">
        <v>472</v>
      </c>
      <c r="F2968" s="203" t="s">
        <v>1754</v>
      </c>
      <c r="G2968" s="203" t="s">
        <v>539</v>
      </c>
      <c r="H2968" s="204">
        <v>4.5121000000000002</v>
      </c>
      <c r="I2968" s="204">
        <v>18.8645</v>
      </c>
      <c r="J2968" s="204">
        <v>2.2988499999999998</v>
      </c>
      <c r="K2968" s="203" t="s">
        <v>485</v>
      </c>
    </row>
    <row r="2969" spans="1:11">
      <c r="A2969" s="203">
        <v>74</v>
      </c>
      <c r="B2969" s="203" t="s">
        <v>403</v>
      </c>
      <c r="C2969" s="203" t="s">
        <v>1795</v>
      </c>
      <c r="D2969" s="204">
        <v>15.09433962</v>
      </c>
      <c r="E2969" s="203" t="s">
        <v>472</v>
      </c>
      <c r="F2969" s="203" t="s">
        <v>1754</v>
      </c>
      <c r="G2969" s="203" t="s">
        <v>539</v>
      </c>
      <c r="H2969" s="204">
        <v>8.2790999999999997</v>
      </c>
      <c r="I2969" s="204">
        <v>21.909500000000001</v>
      </c>
      <c r="J2969" s="204">
        <v>8.6614199999999997</v>
      </c>
      <c r="K2969" s="203" t="s">
        <v>485</v>
      </c>
    </row>
    <row r="2970" spans="1:11">
      <c r="A2970" s="203">
        <v>74</v>
      </c>
      <c r="B2970" s="203" t="s">
        <v>404</v>
      </c>
      <c r="C2970" s="203" t="s">
        <v>1795</v>
      </c>
      <c r="D2970" s="204">
        <v>9.6774193549999996</v>
      </c>
      <c r="E2970" s="203" t="s">
        <v>472</v>
      </c>
      <c r="F2970" s="203" t="s">
        <v>1754</v>
      </c>
      <c r="G2970" s="203" t="s">
        <v>539</v>
      </c>
      <c r="H2970" s="204">
        <v>5.4284999999999997</v>
      </c>
      <c r="I2970" s="204">
        <v>13.926299999999999</v>
      </c>
      <c r="J2970" s="204">
        <v>4.8913000000000002</v>
      </c>
      <c r="K2970" s="203" t="s">
        <v>485</v>
      </c>
    </row>
    <row r="2971" spans="1:11">
      <c r="A2971" s="203">
        <v>74</v>
      </c>
      <c r="B2971" s="203" t="s">
        <v>405</v>
      </c>
      <c r="C2971" s="203" t="s">
        <v>1795</v>
      </c>
      <c r="D2971" s="204">
        <v>7.3766816139999998</v>
      </c>
      <c r="E2971" s="203" t="s">
        <v>472</v>
      </c>
      <c r="F2971" s="203" t="s">
        <v>1754</v>
      </c>
      <c r="G2971" s="203" t="s">
        <v>539</v>
      </c>
      <c r="H2971" s="204">
        <v>6.6094999999999997</v>
      </c>
      <c r="I2971" s="204">
        <v>8.1438000000000006</v>
      </c>
      <c r="J2971" s="204">
        <v>3.5615299999999999</v>
      </c>
      <c r="K2971" s="203" t="s">
        <v>485</v>
      </c>
    </row>
    <row r="2972" spans="1:11">
      <c r="A2972" s="203">
        <v>74</v>
      </c>
      <c r="B2972" s="203" t="s">
        <v>384</v>
      </c>
      <c r="C2972" s="203" t="s">
        <v>1796</v>
      </c>
      <c r="D2972" s="204">
        <v>9.3321917810000006</v>
      </c>
      <c r="E2972" s="203" t="s">
        <v>472</v>
      </c>
      <c r="F2972" s="203" t="s">
        <v>1754</v>
      </c>
      <c r="G2972" s="203" t="s">
        <v>539</v>
      </c>
      <c r="H2972" s="204">
        <v>7.6639999999999997</v>
      </c>
      <c r="I2972" s="204">
        <v>11.000400000000001</v>
      </c>
      <c r="J2972" s="204">
        <v>5.05952</v>
      </c>
      <c r="K2972" s="203" t="s">
        <v>485</v>
      </c>
    </row>
    <row r="2973" spans="1:11">
      <c r="A2973" s="203">
        <v>74</v>
      </c>
      <c r="B2973" s="203" t="s">
        <v>385</v>
      </c>
      <c r="C2973" s="203" t="s">
        <v>1796</v>
      </c>
      <c r="D2973" s="204">
        <v>5.9360730589999999</v>
      </c>
      <c r="E2973" s="203" t="s">
        <v>472</v>
      </c>
      <c r="F2973" s="203" t="s">
        <v>1754</v>
      </c>
      <c r="G2973" s="203" t="s">
        <v>539</v>
      </c>
      <c r="H2973" s="204">
        <v>2.8064</v>
      </c>
      <c r="I2973" s="204">
        <v>9.0656999999999996</v>
      </c>
      <c r="J2973" s="204">
        <v>4.12371</v>
      </c>
      <c r="K2973" s="203" t="s">
        <v>485</v>
      </c>
    </row>
    <row r="2974" spans="1:11">
      <c r="A2974" s="203">
        <v>74</v>
      </c>
      <c r="B2974" s="203" t="s">
        <v>386</v>
      </c>
      <c r="C2974" s="203" t="s">
        <v>1796</v>
      </c>
      <c r="D2974" s="204">
        <v>4.2780748659999999</v>
      </c>
      <c r="E2974" s="203" t="s">
        <v>472</v>
      </c>
      <c r="F2974" s="203" t="s">
        <v>1754</v>
      </c>
      <c r="G2974" s="203" t="s">
        <v>539</v>
      </c>
      <c r="H2974" s="204">
        <v>1.3775999999999999</v>
      </c>
      <c r="I2974" s="204">
        <v>7.1784999999999997</v>
      </c>
      <c r="J2974" s="204">
        <v>4.9586800000000002</v>
      </c>
      <c r="K2974" s="203" t="s">
        <v>485</v>
      </c>
    </row>
    <row r="2975" spans="1:11">
      <c r="A2975" s="203">
        <v>74</v>
      </c>
      <c r="B2975" s="203" t="s">
        <v>387</v>
      </c>
      <c r="C2975" s="203" t="s">
        <v>1796</v>
      </c>
      <c r="D2975" s="204">
        <v>5.050505051</v>
      </c>
      <c r="E2975" s="203" t="s">
        <v>472</v>
      </c>
      <c r="F2975" s="203" t="s">
        <v>1754</v>
      </c>
      <c r="G2975" s="203" t="s">
        <v>539</v>
      </c>
      <c r="H2975" s="204">
        <v>2.56</v>
      </c>
      <c r="I2975" s="204">
        <v>7.5410000000000004</v>
      </c>
      <c r="J2975" s="204">
        <v>2.20126</v>
      </c>
      <c r="K2975" s="203" t="s">
        <v>485</v>
      </c>
    </row>
    <row r="2976" spans="1:11">
      <c r="A2976" s="203">
        <v>74</v>
      </c>
      <c r="B2976" s="203" t="s">
        <v>388</v>
      </c>
      <c r="C2976" s="203" t="s">
        <v>1796</v>
      </c>
      <c r="D2976" s="204">
        <v>6.7729083670000003</v>
      </c>
      <c r="E2976" s="203" t="s">
        <v>472</v>
      </c>
      <c r="F2976" s="203" t="s">
        <v>1754</v>
      </c>
      <c r="G2976" s="203" t="s">
        <v>539</v>
      </c>
      <c r="H2976" s="204">
        <v>3.6642000000000001</v>
      </c>
      <c r="I2976" s="204">
        <v>9.8816000000000006</v>
      </c>
      <c r="J2976" s="204">
        <v>5.0691199999999998</v>
      </c>
      <c r="K2976" s="203" t="s">
        <v>485</v>
      </c>
    </row>
    <row r="2977" spans="1:11">
      <c r="A2977" s="203">
        <v>74</v>
      </c>
      <c r="B2977" s="203" t="s">
        <v>389</v>
      </c>
      <c r="C2977" s="203" t="s">
        <v>1796</v>
      </c>
      <c r="D2977" s="204">
        <v>6.4102564099999997</v>
      </c>
      <c r="E2977" s="203" t="s">
        <v>472</v>
      </c>
      <c r="F2977" s="203" t="s">
        <v>1754</v>
      </c>
      <c r="G2977" s="203" t="s">
        <v>539</v>
      </c>
      <c r="H2977" s="204">
        <v>0.97450000000000003</v>
      </c>
      <c r="I2977" s="204">
        <v>11.846</v>
      </c>
      <c r="J2977" s="204">
        <v>1.1764699999999999</v>
      </c>
      <c r="K2977" s="203" t="s">
        <v>485</v>
      </c>
    </row>
    <row r="2978" spans="1:11">
      <c r="A2978" s="203">
        <v>74</v>
      </c>
      <c r="B2978" s="203" t="s">
        <v>390</v>
      </c>
      <c r="C2978" s="203" t="s">
        <v>1796</v>
      </c>
      <c r="D2978" s="204">
        <v>7.8125</v>
      </c>
      <c r="E2978" s="203" t="s">
        <v>472</v>
      </c>
      <c r="F2978" s="203" t="s">
        <v>1754</v>
      </c>
      <c r="G2978" s="203" t="s">
        <v>539</v>
      </c>
      <c r="H2978" s="204">
        <v>4.0164</v>
      </c>
      <c r="I2978" s="204">
        <v>11.608599999999999</v>
      </c>
      <c r="J2978" s="204">
        <v>2.5773199999999998</v>
      </c>
      <c r="K2978" s="203" t="s">
        <v>485</v>
      </c>
    </row>
    <row r="2979" spans="1:11">
      <c r="A2979" s="203">
        <v>74</v>
      </c>
      <c r="B2979" s="203" t="s">
        <v>391</v>
      </c>
      <c r="C2979" s="203" t="s">
        <v>1796</v>
      </c>
      <c r="D2979" s="204">
        <v>11.764705879999999</v>
      </c>
      <c r="E2979" s="203" t="s">
        <v>472</v>
      </c>
      <c r="F2979" s="203" t="s">
        <v>1754</v>
      </c>
      <c r="G2979" s="203" t="s">
        <v>539</v>
      </c>
      <c r="H2979" s="204">
        <v>0.93469999999999998</v>
      </c>
      <c r="I2979" s="204">
        <v>22.5947</v>
      </c>
      <c r="J2979" s="204">
        <v>0</v>
      </c>
      <c r="K2979" s="203" t="s">
        <v>485</v>
      </c>
    </row>
    <row r="2980" spans="1:11">
      <c r="A2980" s="203">
        <v>74</v>
      </c>
      <c r="B2980" s="203" t="s">
        <v>392</v>
      </c>
      <c r="C2980" s="203" t="s">
        <v>1796</v>
      </c>
      <c r="D2980" s="204">
        <v>6.722689076</v>
      </c>
      <c r="E2980" s="203" t="s">
        <v>472</v>
      </c>
      <c r="F2980" s="203" t="s">
        <v>1754</v>
      </c>
      <c r="G2980" s="203" t="s">
        <v>539</v>
      </c>
      <c r="H2980" s="204">
        <v>2.2233999999999998</v>
      </c>
      <c r="I2980" s="204">
        <v>11.222</v>
      </c>
      <c r="J2980" s="204">
        <v>0</v>
      </c>
      <c r="K2980" s="203" t="s">
        <v>485</v>
      </c>
    </row>
    <row r="2981" spans="1:11">
      <c r="A2981" s="203">
        <v>74</v>
      </c>
      <c r="B2981" s="203" t="s">
        <v>393</v>
      </c>
      <c r="C2981" s="203" t="s">
        <v>1796</v>
      </c>
      <c r="D2981" s="204">
        <v>9.9385245900000001</v>
      </c>
      <c r="E2981" s="203" t="s">
        <v>472</v>
      </c>
      <c r="F2981" s="203" t="s">
        <v>1754</v>
      </c>
      <c r="G2981" s="203" t="s">
        <v>539</v>
      </c>
      <c r="H2981" s="204">
        <v>8.0615000000000006</v>
      </c>
      <c r="I2981" s="204">
        <v>11.8155</v>
      </c>
      <c r="J2981" s="204">
        <v>4.9704100000000002</v>
      </c>
      <c r="K2981" s="203" t="s">
        <v>485</v>
      </c>
    </row>
    <row r="2982" spans="1:11">
      <c r="A2982" s="203">
        <v>74</v>
      </c>
      <c r="B2982" s="203" t="s">
        <v>394</v>
      </c>
      <c r="C2982" s="203" t="s">
        <v>1796</v>
      </c>
      <c r="D2982" s="204">
        <v>7.5892857139999998</v>
      </c>
      <c r="E2982" s="203" t="s">
        <v>472</v>
      </c>
      <c r="F2982" s="203" t="s">
        <v>1754</v>
      </c>
      <c r="G2982" s="203" t="s">
        <v>539</v>
      </c>
      <c r="H2982" s="204">
        <v>4.1212</v>
      </c>
      <c r="I2982" s="204">
        <v>11.057399999999999</v>
      </c>
      <c r="J2982" s="204">
        <v>7.0175400000000003</v>
      </c>
      <c r="K2982" s="203" t="s">
        <v>485</v>
      </c>
    </row>
    <row r="2983" spans="1:11">
      <c r="A2983" s="203">
        <v>74</v>
      </c>
      <c r="B2983" s="203" t="s">
        <v>395</v>
      </c>
      <c r="C2983" s="203" t="s">
        <v>1796</v>
      </c>
      <c r="D2983" s="204">
        <v>6.2788550320000001</v>
      </c>
      <c r="E2983" s="203" t="s">
        <v>472</v>
      </c>
      <c r="F2983" s="203" t="s">
        <v>1754</v>
      </c>
      <c r="G2983" s="203" t="s">
        <v>539</v>
      </c>
      <c r="H2983" s="204">
        <v>4.8341000000000003</v>
      </c>
      <c r="I2983" s="204">
        <v>7.7236000000000002</v>
      </c>
      <c r="J2983" s="204">
        <v>3.2403200000000001</v>
      </c>
      <c r="K2983" s="203" t="s">
        <v>485</v>
      </c>
    </row>
    <row r="2984" spans="1:11">
      <c r="A2984" s="203">
        <v>74</v>
      </c>
      <c r="B2984" s="203" t="s">
        <v>396</v>
      </c>
      <c r="C2984" s="203" t="s">
        <v>1796</v>
      </c>
      <c r="D2984" s="204">
        <v>9.2511013220000002</v>
      </c>
      <c r="E2984" s="203" t="s">
        <v>472</v>
      </c>
      <c r="F2984" s="203" t="s">
        <v>1754</v>
      </c>
      <c r="G2984" s="203" t="s">
        <v>539</v>
      </c>
      <c r="H2984" s="204">
        <v>5.4817999999999998</v>
      </c>
      <c r="I2984" s="204">
        <v>13.0204</v>
      </c>
      <c r="J2984" s="204">
        <v>0.92593000000000003</v>
      </c>
      <c r="K2984" s="203" t="s">
        <v>485</v>
      </c>
    </row>
    <row r="2985" spans="1:11">
      <c r="A2985" s="203">
        <v>74</v>
      </c>
      <c r="B2985" s="203" t="s">
        <v>397</v>
      </c>
      <c r="C2985" s="203" t="s">
        <v>1796</v>
      </c>
      <c r="D2985" s="204">
        <v>3.80952381</v>
      </c>
      <c r="E2985" s="203" t="s">
        <v>472</v>
      </c>
      <c r="F2985" s="203" t="s">
        <v>1754</v>
      </c>
      <c r="G2985" s="203" t="s">
        <v>539</v>
      </c>
      <c r="H2985" s="204">
        <v>1.2203999999999999</v>
      </c>
      <c r="I2985" s="204">
        <v>6.3986000000000001</v>
      </c>
      <c r="J2985" s="204">
        <v>3.11111</v>
      </c>
      <c r="K2985" s="203" t="s">
        <v>485</v>
      </c>
    </row>
    <row r="2986" spans="1:11">
      <c r="A2986" s="203">
        <v>74</v>
      </c>
      <c r="B2986" s="203" t="s">
        <v>398</v>
      </c>
      <c r="C2986" s="203" t="s">
        <v>1796</v>
      </c>
      <c r="D2986" s="204">
        <v>2.4271844659999999</v>
      </c>
      <c r="E2986" s="203" t="s">
        <v>472</v>
      </c>
      <c r="F2986" s="203" t="s">
        <v>1754</v>
      </c>
      <c r="G2986" s="203" t="s">
        <v>539</v>
      </c>
      <c r="H2986" s="204">
        <v>0.3256</v>
      </c>
      <c r="I2986" s="204">
        <v>4.5286999999999997</v>
      </c>
      <c r="J2986" s="204">
        <v>1.2930999999999999</v>
      </c>
      <c r="K2986" s="203" t="s">
        <v>485</v>
      </c>
    </row>
    <row r="2987" spans="1:11">
      <c r="A2987" s="203">
        <v>74</v>
      </c>
      <c r="B2987" s="203" t="s">
        <v>399</v>
      </c>
      <c r="C2987" s="203" t="s">
        <v>1796</v>
      </c>
      <c r="D2987" s="204">
        <v>6.3025210080000003</v>
      </c>
      <c r="E2987" s="203" t="s">
        <v>472</v>
      </c>
      <c r="F2987" s="203" t="s">
        <v>1754</v>
      </c>
      <c r="G2987" s="203" t="s">
        <v>539</v>
      </c>
      <c r="H2987" s="204">
        <v>3.2151999999999998</v>
      </c>
      <c r="I2987" s="204">
        <v>9.3899000000000008</v>
      </c>
      <c r="J2987" s="204">
        <v>3.1372499999999999</v>
      </c>
      <c r="K2987" s="203" t="s">
        <v>485</v>
      </c>
    </row>
    <row r="2988" spans="1:11">
      <c r="A2988" s="203">
        <v>74</v>
      </c>
      <c r="B2988" s="203" t="s">
        <v>400</v>
      </c>
      <c r="C2988" s="203" t="s">
        <v>1796</v>
      </c>
      <c r="D2988" s="204">
        <v>3.0172413790000001</v>
      </c>
      <c r="E2988" s="203" t="s">
        <v>472</v>
      </c>
      <c r="F2988" s="203" t="s">
        <v>1754</v>
      </c>
      <c r="G2988" s="203" t="s">
        <v>539</v>
      </c>
      <c r="H2988" s="204">
        <v>0.81599999999999995</v>
      </c>
      <c r="I2988" s="204">
        <v>5.2184999999999997</v>
      </c>
      <c r="J2988" s="204">
        <v>5.5555599999999998</v>
      </c>
      <c r="K2988" s="203" t="s">
        <v>485</v>
      </c>
    </row>
    <row r="2989" spans="1:11">
      <c r="A2989" s="203">
        <v>74</v>
      </c>
      <c r="B2989" s="203" t="s">
        <v>401</v>
      </c>
      <c r="C2989" s="203" t="s">
        <v>1796</v>
      </c>
      <c r="D2989" s="204">
        <v>8.984375</v>
      </c>
      <c r="E2989" s="203" t="s">
        <v>472</v>
      </c>
      <c r="F2989" s="203" t="s">
        <v>1754</v>
      </c>
      <c r="G2989" s="203" t="s">
        <v>539</v>
      </c>
      <c r="H2989" s="204">
        <v>5.4813999999999998</v>
      </c>
      <c r="I2989" s="204">
        <v>12.487399999999999</v>
      </c>
      <c r="J2989" s="204">
        <v>1.9841299999999999</v>
      </c>
      <c r="K2989" s="203" t="s">
        <v>485</v>
      </c>
    </row>
    <row r="2990" spans="1:11">
      <c r="A2990" s="203">
        <v>74</v>
      </c>
      <c r="B2990" s="203" t="s">
        <v>402</v>
      </c>
      <c r="C2990" s="203" t="s">
        <v>1796</v>
      </c>
      <c r="D2990" s="204">
        <v>5</v>
      </c>
      <c r="E2990" s="203" t="s">
        <v>472</v>
      </c>
      <c r="F2990" s="203" t="s">
        <v>1754</v>
      </c>
      <c r="G2990" s="203" t="s">
        <v>539</v>
      </c>
      <c r="H2990" s="204">
        <v>0.72829999999999995</v>
      </c>
      <c r="I2990" s="204">
        <v>9.2716999999999992</v>
      </c>
      <c r="J2990" s="204">
        <v>1.7094</v>
      </c>
      <c r="K2990" s="203" t="s">
        <v>485</v>
      </c>
    </row>
    <row r="2991" spans="1:11">
      <c r="A2991" s="203">
        <v>74</v>
      </c>
      <c r="B2991" s="203" t="s">
        <v>403</v>
      </c>
      <c r="C2991" s="203" t="s">
        <v>1796</v>
      </c>
      <c r="D2991" s="204">
        <v>9.9337748339999994</v>
      </c>
      <c r="E2991" s="203" t="s">
        <v>472</v>
      </c>
      <c r="F2991" s="203" t="s">
        <v>1754</v>
      </c>
      <c r="G2991" s="203" t="s">
        <v>539</v>
      </c>
      <c r="H2991" s="204">
        <v>5.1627999999999998</v>
      </c>
      <c r="I2991" s="204">
        <v>14.704700000000001</v>
      </c>
      <c r="J2991" s="204">
        <v>7.5471700000000004</v>
      </c>
      <c r="K2991" s="203" t="s">
        <v>485</v>
      </c>
    </row>
    <row r="2992" spans="1:11">
      <c r="A2992" s="203">
        <v>74</v>
      </c>
      <c r="B2992" s="203" t="s">
        <v>404</v>
      </c>
      <c r="C2992" s="203" t="s">
        <v>1796</v>
      </c>
      <c r="D2992" s="204">
        <v>8.9743589739999994</v>
      </c>
      <c r="E2992" s="203" t="s">
        <v>472</v>
      </c>
      <c r="F2992" s="203" t="s">
        <v>1754</v>
      </c>
      <c r="G2992" s="203" t="s">
        <v>539</v>
      </c>
      <c r="H2992" s="204">
        <v>5.3121999999999998</v>
      </c>
      <c r="I2992" s="204">
        <v>12.6365</v>
      </c>
      <c r="J2992" s="204">
        <v>1.4218</v>
      </c>
      <c r="K2992" s="203" t="s">
        <v>485</v>
      </c>
    </row>
    <row r="2993" spans="1:11">
      <c r="A2993" s="203">
        <v>74</v>
      </c>
      <c r="B2993" s="203" t="s">
        <v>405</v>
      </c>
      <c r="C2993" s="203" t="s">
        <v>1796</v>
      </c>
      <c r="D2993" s="204">
        <v>7.4229272670000004</v>
      </c>
      <c r="E2993" s="203" t="s">
        <v>472</v>
      </c>
      <c r="F2993" s="203" t="s">
        <v>1754</v>
      </c>
      <c r="G2993" s="203" t="s">
        <v>539</v>
      </c>
      <c r="H2993" s="204">
        <v>6.7944000000000004</v>
      </c>
      <c r="I2993" s="204">
        <v>8.0515000000000008</v>
      </c>
      <c r="J2993" s="204">
        <v>3.76336</v>
      </c>
      <c r="K2993" s="203" t="s">
        <v>485</v>
      </c>
    </row>
    <row r="2994" spans="1:11">
      <c r="A2994" s="203">
        <v>74</v>
      </c>
      <c r="B2994" s="203" t="s">
        <v>384</v>
      </c>
      <c r="C2994" s="203" t="s">
        <v>1797</v>
      </c>
      <c r="D2994" s="204">
        <v>9.373408049</v>
      </c>
      <c r="E2994" s="203" t="s">
        <v>472</v>
      </c>
      <c r="F2994" s="203" t="s">
        <v>1754</v>
      </c>
      <c r="G2994" s="203" t="s">
        <v>539</v>
      </c>
      <c r="H2994" s="204">
        <v>8.0840999999999994</v>
      </c>
      <c r="I2994" s="204">
        <v>10.662800000000001</v>
      </c>
      <c r="J2994" s="204">
        <v>4.7426300000000001</v>
      </c>
      <c r="K2994" s="203" t="s">
        <v>485</v>
      </c>
    </row>
    <row r="2995" spans="1:11">
      <c r="A2995" s="203">
        <v>74</v>
      </c>
      <c r="B2995" s="203" t="s">
        <v>385</v>
      </c>
      <c r="C2995" s="203" t="s">
        <v>1797</v>
      </c>
      <c r="D2995" s="204">
        <v>6.4896755160000001</v>
      </c>
      <c r="E2995" s="203" t="s">
        <v>472</v>
      </c>
      <c r="F2995" s="203" t="s">
        <v>1754</v>
      </c>
      <c r="G2995" s="203" t="s">
        <v>539</v>
      </c>
      <c r="H2995" s="204">
        <v>3.8673000000000002</v>
      </c>
      <c r="I2995" s="204">
        <v>9.1120999999999999</v>
      </c>
      <c r="J2995" s="204">
        <v>4.1297899999999998</v>
      </c>
      <c r="K2995" s="203" t="s">
        <v>485</v>
      </c>
    </row>
    <row r="2996" spans="1:11">
      <c r="A2996" s="203">
        <v>74</v>
      </c>
      <c r="B2996" s="203" t="s">
        <v>386</v>
      </c>
      <c r="C2996" s="203" t="s">
        <v>1797</v>
      </c>
      <c r="D2996" s="204">
        <v>5.0167224079999997</v>
      </c>
      <c r="E2996" s="203" t="s">
        <v>472</v>
      </c>
      <c r="F2996" s="203" t="s">
        <v>1754</v>
      </c>
      <c r="G2996" s="203" t="s">
        <v>539</v>
      </c>
      <c r="H2996" s="204">
        <v>2.5424000000000002</v>
      </c>
      <c r="I2996" s="204">
        <v>7.4909999999999997</v>
      </c>
      <c r="J2996" s="204">
        <v>5.0119300000000004</v>
      </c>
      <c r="K2996" s="203" t="s">
        <v>485</v>
      </c>
    </row>
    <row r="2997" spans="1:11">
      <c r="A2997" s="203">
        <v>74</v>
      </c>
      <c r="B2997" s="203" t="s">
        <v>387</v>
      </c>
      <c r="C2997" s="203" t="s">
        <v>1797</v>
      </c>
      <c r="D2997" s="204">
        <v>4.2194092830000001</v>
      </c>
      <c r="E2997" s="203" t="s">
        <v>472</v>
      </c>
      <c r="F2997" s="203" t="s">
        <v>1754</v>
      </c>
      <c r="G2997" s="203" t="s">
        <v>539</v>
      </c>
      <c r="H2997" s="204">
        <v>2.4096000000000002</v>
      </c>
      <c r="I2997" s="204">
        <v>6.0292000000000003</v>
      </c>
      <c r="J2997" s="204">
        <v>1.94004</v>
      </c>
      <c r="K2997" s="203" t="s">
        <v>485</v>
      </c>
    </row>
    <row r="2998" spans="1:11">
      <c r="A2998" s="203">
        <v>74</v>
      </c>
      <c r="B2998" s="203" t="s">
        <v>388</v>
      </c>
      <c r="C2998" s="203" t="s">
        <v>1797</v>
      </c>
      <c r="D2998" s="204">
        <v>6.7129629629999998</v>
      </c>
      <c r="E2998" s="203" t="s">
        <v>472</v>
      </c>
      <c r="F2998" s="203" t="s">
        <v>1754</v>
      </c>
      <c r="G2998" s="203" t="s">
        <v>539</v>
      </c>
      <c r="H2998" s="204">
        <v>4.3531000000000004</v>
      </c>
      <c r="I2998" s="204">
        <v>9.0728000000000009</v>
      </c>
      <c r="J2998" s="204">
        <v>3.8369300000000002</v>
      </c>
      <c r="K2998" s="203" t="s">
        <v>485</v>
      </c>
    </row>
    <row r="2999" spans="1:11">
      <c r="A2999" s="203">
        <v>74</v>
      </c>
      <c r="B2999" s="203" t="s">
        <v>389</v>
      </c>
      <c r="C2999" s="203" t="s">
        <v>1797</v>
      </c>
      <c r="D2999" s="204">
        <v>5.8823529409999997</v>
      </c>
      <c r="E2999" s="203" t="s">
        <v>472</v>
      </c>
      <c r="F2999" s="203" t="s">
        <v>1754</v>
      </c>
      <c r="G2999" s="203" t="s">
        <v>539</v>
      </c>
      <c r="H2999" s="204">
        <v>1.9278</v>
      </c>
      <c r="I2999" s="204">
        <v>9.8369</v>
      </c>
      <c r="J2999" s="204">
        <v>0.65788999999999997</v>
      </c>
      <c r="K2999" s="203" t="s">
        <v>485</v>
      </c>
    </row>
    <row r="3000" spans="1:11">
      <c r="A3000" s="203">
        <v>74</v>
      </c>
      <c r="B3000" s="203" t="s">
        <v>390</v>
      </c>
      <c r="C3000" s="203" t="s">
        <v>1797</v>
      </c>
      <c r="D3000" s="204">
        <v>5.6291390730000002</v>
      </c>
      <c r="E3000" s="203" t="s">
        <v>472</v>
      </c>
      <c r="F3000" s="203" t="s">
        <v>1754</v>
      </c>
      <c r="G3000" s="203" t="s">
        <v>539</v>
      </c>
      <c r="H3000" s="204">
        <v>3.0295999999999998</v>
      </c>
      <c r="I3000" s="204">
        <v>8.2286999999999999</v>
      </c>
      <c r="J3000" s="204">
        <v>3.89222</v>
      </c>
      <c r="K3000" s="203" t="s">
        <v>485</v>
      </c>
    </row>
    <row r="3001" spans="1:11">
      <c r="A3001" s="203">
        <v>74</v>
      </c>
      <c r="B3001" s="203" t="s">
        <v>391</v>
      </c>
      <c r="C3001" s="203" t="s">
        <v>1797</v>
      </c>
      <c r="D3001" s="204">
        <v>17.460317459999999</v>
      </c>
      <c r="E3001" s="203" t="s">
        <v>472</v>
      </c>
      <c r="F3001" s="203" t="s">
        <v>1754</v>
      </c>
      <c r="G3001" s="203" t="s">
        <v>539</v>
      </c>
      <c r="H3001" s="204">
        <v>8.0859000000000005</v>
      </c>
      <c r="I3001" s="204">
        <v>26.834700000000002</v>
      </c>
      <c r="J3001" s="204">
        <v>2.7777799999999999</v>
      </c>
      <c r="K3001" s="203" t="s">
        <v>485</v>
      </c>
    </row>
    <row r="3002" spans="1:11">
      <c r="A3002" s="203">
        <v>74</v>
      </c>
      <c r="B3002" s="203" t="s">
        <v>392</v>
      </c>
      <c r="C3002" s="203" t="s">
        <v>1797</v>
      </c>
      <c r="D3002" s="204">
        <v>6.5217391300000003</v>
      </c>
      <c r="E3002" s="203" t="s">
        <v>472</v>
      </c>
      <c r="F3002" s="203" t="s">
        <v>1754</v>
      </c>
      <c r="G3002" s="203" t="s">
        <v>539</v>
      </c>
      <c r="H3002" s="204">
        <v>2.9540999999999999</v>
      </c>
      <c r="I3002" s="204">
        <v>10.089399999999999</v>
      </c>
      <c r="J3002" s="204">
        <v>0</v>
      </c>
      <c r="K3002" s="203" t="s">
        <v>485</v>
      </c>
    </row>
    <row r="3003" spans="1:11">
      <c r="A3003" s="203">
        <v>74</v>
      </c>
      <c r="B3003" s="203" t="s">
        <v>393</v>
      </c>
      <c r="C3003" s="203" t="s">
        <v>1797</v>
      </c>
      <c r="D3003" s="204">
        <v>9.085173502</v>
      </c>
      <c r="E3003" s="203" t="s">
        <v>472</v>
      </c>
      <c r="F3003" s="203" t="s">
        <v>1754</v>
      </c>
      <c r="G3003" s="203" t="s">
        <v>539</v>
      </c>
      <c r="H3003" s="204">
        <v>7.6703000000000001</v>
      </c>
      <c r="I3003" s="204">
        <v>10.5001</v>
      </c>
      <c r="J3003" s="204">
        <v>4.6089399999999996</v>
      </c>
      <c r="K3003" s="203" t="s">
        <v>485</v>
      </c>
    </row>
    <row r="3004" spans="1:11">
      <c r="A3004" s="203">
        <v>74</v>
      </c>
      <c r="B3004" s="203" t="s">
        <v>394</v>
      </c>
      <c r="C3004" s="203" t="s">
        <v>1797</v>
      </c>
      <c r="D3004" s="204">
        <v>6.722689076</v>
      </c>
      <c r="E3004" s="203" t="s">
        <v>472</v>
      </c>
      <c r="F3004" s="203" t="s">
        <v>1754</v>
      </c>
      <c r="G3004" s="203" t="s">
        <v>539</v>
      </c>
      <c r="H3004" s="204">
        <v>4.125</v>
      </c>
      <c r="I3004" s="204">
        <v>9.3202999999999996</v>
      </c>
      <c r="J3004" s="204">
        <v>5.4263599999999999</v>
      </c>
      <c r="K3004" s="203" t="s">
        <v>485</v>
      </c>
    </row>
    <row r="3005" spans="1:11">
      <c r="A3005" s="203">
        <v>74</v>
      </c>
      <c r="B3005" s="203" t="s">
        <v>395</v>
      </c>
      <c r="C3005" s="203" t="s">
        <v>1797</v>
      </c>
      <c r="D3005" s="204">
        <v>6.73022995</v>
      </c>
      <c r="E3005" s="203" t="s">
        <v>472</v>
      </c>
      <c r="F3005" s="203" t="s">
        <v>1754</v>
      </c>
      <c r="G3005" s="203" t="s">
        <v>539</v>
      </c>
      <c r="H3005" s="204">
        <v>5.5673000000000004</v>
      </c>
      <c r="I3005" s="204">
        <v>7.8932000000000002</v>
      </c>
      <c r="J3005" s="204">
        <v>3.0334699999999999</v>
      </c>
      <c r="K3005" s="203" t="s">
        <v>485</v>
      </c>
    </row>
    <row r="3006" spans="1:11">
      <c r="A3006" s="203">
        <v>74</v>
      </c>
      <c r="B3006" s="203" t="s">
        <v>396</v>
      </c>
      <c r="C3006" s="203" t="s">
        <v>1797</v>
      </c>
      <c r="D3006" s="204">
        <v>8.8948787060000001</v>
      </c>
      <c r="E3006" s="203" t="s">
        <v>472</v>
      </c>
      <c r="F3006" s="203" t="s">
        <v>1754</v>
      </c>
      <c r="G3006" s="203" t="s">
        <v>539</v>
      </c>
      <c r="H3006" s="204">
        <v>5.9981</v>
      </c>
      <c r="I3006" s="204">
        <v>11.791600000000001</v>
      </c>
      <c r="J3006" s="204">
        <v>0.84506999999999999</v>
      </c>
      <c r="K3006" s="203" t="s">
        <v>485</v>
      </c>
    </row>
    <row r="3007" spans="1:11">
      <c r="A3007" s="203">
        <v>74</v>
      </c>
      <c r="B3007" s="203" t="s">
        <v>397</v>
      </c>
      <c r="C3007" s="203" t="s">
        <v>1797</v>
      </c>
      <c r="D3007" s="204">
        <v>3.8674033149999998</v>
      </c>
      <c r="E3007" s="203" t="s">
        <v>472</v>
      </c>
      <c r="F3007" s="203" t="s">
        <v>1754</v>
      </c>
      <c r="G3007" s="203" t="s">
        <v>539</v>
      </c>
      <c r="H3007" s="204">
        <v>1.8811</v>
      </c>
      <c r="I3007" s="204">
        <v>5.8536999999999999</v>
      </c>
      <c r="J3007" s="204">
        <v>3.54223</v>
      </c>
      <c r="K3007" s="203" t="s">
        <v>485</v>
      </c>
    </row>
    <row r="3008" spans="1:11">
      <c r="A3008" s="203">
        <v>74</v>
      </c>
      <c r="B3008" s="203" t="s">
        <v>398</v>
      </c>
      <c r="C3008" s="203" t="s">
        <v>1797</v>
      </c>
      <c r="D3008" s="204">
        <v>3.0848329049999998</v>
      </c>
      <c r="E3008" s="203" t="s">
        <v>472</v>
      </c>
      <c r="F3008" s="203" t="s">
        <v>1754</v>
      </c>
      <c r="G3008" s="203" t="s">
        <v>539</v>
      </c>
      <c r="H3008" s="204">
        <v>1.3666</v>
      </c>
      <c r="I3008" s="204">
        <v>4.8030999999999997</v>
      </c>
      <c r="J3008" s="204">
        <v>1.5345299999999999</v>
      </c>
      <c r="K3008" s="203" t="s">
        <v>485</v>
      </c>
    </row>
    <row r="3009" spans="1:11">
      <c r="A3009" s="203">
        <v>74</v>
      </c>
      <c r="B3009" s="203" t="s">
        <v>399</v>
      </c>
      <c r="C3009" s="203" t="s">
        <v>1797</v>
      </c>
      <c r="D3009" s="204">
        <v>5.5276381910000003</v>
      </c>
      <c r="E3009" s="203" t="s">
        <v>472</v>
      </c>
      <c r="F3009" s="203" t="s">
        <v>1754</v>
      </c>
      <c r="G3009" s="203" t="s">
        <v>539</v>
      </c>
      <c r="H3009" s="204">
        <v>3.2825000000000002</v>
      </c>
      <c r="I3009" s="204">
        <v>7.7727000000000004</v>
      </c>
      <c r="J3009" s="204">
        <v>3.2786900000000001</v>
      </c>
      <c r="K3009" s="203" t="s">
        <v>485</v>
      </c>
    </row>
    <row r="3010" spans="1:11">
      <c r="A3010" s="203">
        <v>74</v>
      </c>
      <c r="B3010" s="203" t="s">
        <v>400</v>
      </c>
      <c r="C3010" s="203" t="s">
        <v>1797</v>
      </c>
      <c r="D3010" s="204">
        <v>4.25</v>
      </c>
      <c r="E3010" s="203" t="s">
        <v>472</v>
      </c>
      <c r="F3010" s="203" t="s">
        <v>1754</v>
      </c>
      <c r="G3010" s="203" t="s">
        <v>539</v>
      </c>
      <c r="H3010" s="204">
        <v>2.2730999999999999</v>
      </c>
      <c r="I3010" s="204">
        <v>6.2268999999999997</v>
      </c>
      <c r="J3010" s="204">
        <v>5.2083300000000001</v>
      </c>
      <c r="K3010" s="203" t="s">
        <v>485</v>
      </c>
    </row>
    <row r="3011" spans="1:11">
      <c r="A3011" s="203">
        <v>74</v>
      </c>
      <c r="B3011" s="203" t="s">
        <v>401</v>
      </c>
      <c r="C3011" s="203" t="s">
        <v>1797</v>
      </c>
      <c r="D3011" s="204">
        <v>8.2039911310000004</v>
      </c>
      <c r="E3011" s="203" t="s">
        <v>472</v>
      </c>
      <c r="F3011" s="203" t="s">
        <v>1754</v>
      </c>
      <c r="G3011" s="203" t="s">
        <v>539</v>
      </c>
      <c r="H3011" s="204">
        <v>5.6711999999999998</v>
      </c>
      <c r="I3011" s="204">
        <v>10.736700000000001</v>
      </c>
      <c r="J3011" s="204">
        <v>2.6253000000000002</v>
      </c>
      <c r="K3011" s="203" t="s">
        <v>485</v>
      </c>
    </row>
    <row r="3012" spans="1:11">
      <c r="A3012" s="203">
        <v>74</v>
      </c>
      <c r="B3012" s="203" t="s">
        <v>402</v>
      </c>
      <c r="C3012" s="203" t="s">
        <v>1797</v>
      </c>
      <c r="D3012" s="204">
        <v>7.9096045200000002</v>
      </c>
      <c r="E3012" s="203" t="s">
        <v>472</v>
      </c>
      <c r="F3012" s="203" t="s">
        <v>1754</v>
      </c>
      <c r="G3012" s="203" t="s">
        <v>539</v>
      </c>
      <c r="H3012" s="204">
        <v>3.9335</v>
      </c>
      <c r="I3012" s="204">
        <v>11.8857</v>
      </c>
      <c r="J3012" s="204">
        <v>1.96078</v>
      </c>
      <c r="K3012" s="203" t="s">
        <v>485</v>
      </c>
    </row>
    <row r="3013" spans="1:11">
      <c r="A3013" s="203">
        <v>74</v>
      </c>
      <c r="B3013" s="203" t="s">
        <v>403</v>
      </c>
      <c r="C3013" s="203" t="s">
        <v>1797</v>
      </c>
      <c r="D3013" s="204">
        <v>12.062256809999999</v>
      </c>
      <c r="E3013" s="203" t="s">
        <v>472</v>
      </c>
      <c r="F3013" s="203" t="s">
        <v>1754</v>
      </c>
      <c r="G3013" s="203" t="s">
        <v>539</v>
      </c>
      <c r="H3013" s="204">
        <v>8.0802999999999994</v>
      </c>
      <c r="I3013" s="204">
        <v>16.0442</v>
      </c>
      <c r="J3013" s="204">
        <v>8.0419599999999996</v>
      </c>
      <c r="K3013" s="203" t="s">
        <v>485</v>
      </c>
    </row>
    <row r="3014" spans="1:11">
      <c r="A3014" s="203">
        <v>74</v>
      </c>
      <c r="B3014" s="203" t="s">
        <v>404</v>
      </c>
      <c r="C3014" s="203" t="s">
        <v>1797</v>
      </c>
      <c r="D3014" s="204">
        <v>9.2857142859999993</v>
      </c>
      <c r="E3014" s="203" t="s">
        <v>472</v>
      </c>
      <c r="F3014" s="203" t="s">
        <v>1754</v>
      </c>
      <c r="G3014" s="203" t="s">
        <v>539</v>
      </c>
      <c r="H3014" s="204">
        <v>6.51</v>
      </c>
      <c r="I3014" s="204">
        <v>12.061400000000001</v>
      </c>
      <c r="J3014" s="204">
        <v>3.0379700000000001</v>
      </c>
      <c r="K3014" s="203" t="s">
        <v>485</v>
      </c>
    </row>
    <row r="3015" spans="1:11">
      <c r="A3015" s="203">
        <v>74</v>
      </c>
      <c r="B3015" s="203" t="s">
        <v>405</v>
      </c>
      <c r="C3015" s="203" t="s">
        <v>1797</v>
      </c>
      <c r="D3015" s="204">
        <v>7.4044157239999997</v>
      </c>
      <c r="E3015" s="203" t="s">
        <v>472</v>
      </c>
      <c r="F3015" s="203" t="s">
        <v>1754</v>
      </c>
      <c r="G3015" s="203" t="s">
        <v>539</v>
      </c>
      <c r="H3015" s="204">
        <v>6.9181999999999997</v>
      </c>
      <c r="I3015" s="204">
        <v>7.8906000000000001</v>
      </c>
      <c r="J3015" s="204">
        <v>3.6784500000000002</v>
      </c>
      <c r="K3015" s="203" t="s">
        <v>485</v>
      </c>
    </row>
    <row r="3016" spans="1:11">
      <c r="A3016" s="203">
        <v>75</v>
      </c>
      <c r="B3016" s="203" t="s">
        <v>384</v>
      </c>
      <c r="C3016" s="203" t="s">
        <v>1798</v>
      </c>
      <c r="D3016" s="204">
        <v>60.409209689999997</v>
      </c>
      <c r="E3016" s="203" t="s">
        <v>470</v>
      </c>
      <c r="F3016" s="203" t="s">
        <v>1754</v>
      </c>
      <c r="G3016" s="203" t="s">
        <v>531</v>
      </c>
      <c r="H3016" s="204">
        <v>53.79412627</v>
      </c>
      <c r="I3016" s="204">
        <v>67.024293099999994</v>
      </c>
      <c r="J3016" s="204">
        <v>54.883643530000001</v>
      </c>
      <c r="K3016" s="203" t="s">
        <v>522</v>
      </c>
    </row>
    <row r="3017" spans="1:11">
      <c r="A3017" s="203">
        <v>75</v>
      </c>
      <c r="B3017" s="203" t="s">
        <v>385</v>
      </c>
      <c r="C3017" s="203" t="s">
        <v>1798</v>
      </c>
      <c r="D3017" s="204">
        <v>69.002117200000001</v>
      </c>
      <c r="E3017" s="203" t="s">
        <v>470</v>
      </c>
      <c r="F3017" s="203" t="s">
        <v>1754</v>
      </c>
      <c r="G3017" s="203" t="s">
        <v>531</v>
      </c>
      <c r="H3017" s="204">
        <v>48.747724980000001</v>
      </c>
      <c r="I3017" s="204">
        <v>89.25650942</v>
      </c>
      <c r="J3017" s="204">
        <v>57.007192279999998</v>
      </c>
      <c r="K3017" s="203" t="s">
        <v>522</v>
      </c>
    </row>
    <row r="3018" spans="1:11">
      <c r="A3018" s="203">
        <v>75</v>
      </c>
      <c r="B3018" s="203" t="s">
        <v>386</v>
      </c>
      <c r="C3018" s="203" t="s">
        <v>1798</v>
      </c>
      <c r="D3018" s="204">
        <v>72.819200780000003</v>
      </c>
      <c r="E3018" s="203" t="s">
        <v>470</v>
      </c>
      <c r="F3018" s="203" t="s">
        <v>1754</v>
      </c>
      <c r="G3018" s="203" t="s">
        <v>531</v>
      </c>
      <c r="H3018" s="204">
        <v>52.381617990000002</v>
      </c>
      <c r="I3018" s="204">
        <v>93.256783569999996</v>
      </c>
      <c r="J3018" s="204">
        <v>40.598902410000001</v>
      </c>
      <c r="K3018" s="203" t="s">
        <v>522</v>
      </c>
    </row>
    <row r="3019" spans="1:11">
      <c r="A3019" s="203">
        <v>75</v>
      </c>
      <c r="B3019" s="203" t="s">
        <v>387</v>
      </c>
      <c r="C3019" s="203" t="s">
        <v>1798</v>
      </c>
      <c r="D3019" s="204">
        <v>87.751786870000004</v>
      </c>
      <c r="E3019" s="203" t="s">
        <v>470</v>
      </c>
      <c r="F3019" s="203" t="s">
        <v>1754</v>
      </c>
      <c r="G3019" s="203" t="s">
        <v>531</v>
      </c>
      <c r="H3019" s="204">
        <v>80.621008959999998</v>
      </c>
      <c r="I3019" s="204">
        <v>94.882564790000004</v>
      </c>
      <c r="J3019" s="204">
        <v>77.217370560000006</v>
      </c>
      <c r="K3019" s="203" t="s">
        <v>522</v>
      </c>
    </row>
    <row r="3020" spans="1:11">
      <c r="A3020" s="203">
        <v>75</v>
      </c>
      <c r="B3020" s="203" t="s">
        <v>388</v>
      </c>
      <c r="C3020" s="203" t="s">
        <v>1798</v>
      </c>
      <c r="D3020" s="204">
        <v>58.873825979999999</v>
      </c>
      <c r="E3020" s="203" t="s">
        <v>470</v>
      </c>
      <c r="F3020" s="203" t="s">
        <v>1754</v>
      </c>
      <c r="G3020" s="203" t="s">
        <v>531</v>
      </c>
      <c r="H3020" s="204">
        <v>42.040386810000001</v>
      </c>
      <c r="I3020" s="204">
        <v>75.707265149999998</v>
      </c>
      <c r="J3020" s="204">
        <v>56.933224260000003</v>
      </c>
      <c r="K3020" s="203" t="s">
        <v>522</v>
      </c>
    </row>
    <row r="3021" spans="1:11">
      <c r="A3021" s="203">
        <v>75</v>
      </c>
      <c r="B3021" s="203" t="s">
        <v>389</v>
      </c>
      <c r="C3021" s="203" t="s">
        <v>1798</v>
      </c>
      <c r="D3021" s="204">
        <v>86.805555560000002</v>
      </c>
      <c r="E3021" s="203" t="s">
        <v>470</v>
      </c>
      <c r="F3021" s="203" t="s">
        <v>1754</v>
      </c>
      <c r="G3021" s="203" t="s">
        <v>531</v>
      </c>
      <c r="H3021" s="204">
        <v>73.875</v>
      </c>
      <c r="I3021" s="204">
        <v>99.736111109999996</v>
      </c>
      <c r="J3021" s="204">
        <v>75.328083989999996</v>
      </c>
      <c r="K3021" s="203" t="s">
        <v>522</v>
      </c>
    </row>
    <row r="3022" spans="1:11">
      <c r="A3022" s="203">
        <v>75</v>
      </c>
      <c r="B3022" s="203" t="s">
        <v>390</v>
      </c>
      <c r="C3022" s="203" t="s">
        <v>1798</v>
      </c>
      <c r="D3022" s="204">
        <v>54.257692839999997</v>
      </c>
      <c r="E3022" s="203" t="s">
        <v>470</v>
      </c>
      <c r="F3022" s="203" t="s">
        <v>1754</v>
      </c>
      <c r="G3022" s="203" t="s">
        <v>531</v>
      </c>
      <c r="H3022" s="204">
        <v>37.826186069999999</v>
      </c>
      <c r="I3022" s="204">
        <v>70.689199610000003</v>
      </c>
      <c r="J3022" s="204">
        <v>61.567644950000002</v>
      </c>
      <c r="K3022" s="203" t="s">
        <v>522</v>
      </c>
    </row>
    <row r="3023" spans="1:11">
      <c r="A3023" s="203">
        <v>75</v>
      </c>
      <c r="B3023" s="203" t="s">
        <v>391</v>
      </c>
      <c r="C3023" s="203" t="s">
        <v>1798</v>
      </c>
      <c r="D3023" s="204" t="s">
        <v>1497</v>
      </c>
      <c r="E3023" s="203" t="s">
        <v>470</v>
      </c>
      <c r="F3023" s="203" t="s">
        <v>1754</v>
      </c>
      <c r="G3023" s="203" t="s">
        <v>531</v>
      </c>
      <c r="H3023" s="204" t="s">
        <v>1497</v>
      </c>
      <c r="I3023" s="204" t="s">
        <v>1497</v>
      </c>
      <c r="J3023" s="204" t="s">
        <v>1497</v>
      </c>
      <c r="K3023" s="203" t="s">
        <v>522</v>
      </c>
    </row>
    <row r="3024" spans="1:11">
      <c r="A3024" s="203">
        <v>75</v>
      </c>
      <c r="B3024" s="203" t="s">
        <v>392</v>
      </c>
      <c r="C3024" s="203" t="s">
        <v>1798</v>
      </c>
      <c r="D3024" s="204">
        <v>60.520224169999999</v>
      </c>
      <c r="E3024" s="203" t="s">
        <v>470</v>
      </c>
      <c r="F3024" s="203" t="s">
        <v>1754</v>
      </c>
      <c r="G3024" s="203" t="s">
        <v>531</v>
      </c>
      <c r="H3024" s="204">
        <v>31.92591706</v>
      </c>
      <c r="I3024" s="204">
        <v>89.114531279999994</v>
      </c>
      <c r="J3024" s="204">
        <v>79.044380820000001</v>
      </c>
      <c r="K3024" s="203" t="s">
        <v>522</v>
      </c>
    </row>
    <row r="3025" spans="1:11">
      <c r="A3025" s="203">
        <v>75</v>
      </c>
      <c r="B3025" s="203" t="s">
        <v>393</v>
      </c>
      <c r="C3025" s="203" t="s">
        <v>1798</v>
      </c>
      <c r="D3025" s="204">
        <v>62.214712069999997</v>
      </c>
      <c r="E3025" s="203" t="s">
        <v>470</v>
      </c>
      <c r="F3025" s="203" t="s">
        <v>1754</v>
      </c>
      <c r="G3025" s="203" t="s">
        <v>531</v>
      </c>
      <c r="H3025" s="204">
        <v>54.134821500000001</v>
      </c>
      <c r="I3025" s="204">
        <v>70.294602650000002</v>
      </c>
      <c r="J3025" s="204">
        <v>60.625992979999999</v>
      </c>
      <c r="K3025" s="203" t="s">
        <v>522</v>
      </c>
    </row>
    <row r="3026" spans="1:11">
      <c r="A3026" s="203">
        <v>75</v>
      </c>
      <c r="B3026" s="203" t="s">
        <v>394</v>
      </c>
      <c r="C3026" s="203" t="s">
        <v>1798</v>
      </c>
      <c r="D3026" s="204">
        <v>75.95663485</v>
      </c>
      <c r="E3026" s="203" t="s">
        <v>470</v>
      </c>
      <c r="F3026" s="203" t="s">
        <v>1754</v>
      </c>
      <c r="G3026" s="203" t="s">
        <v>531</v>
      </c>
      <c r="H3026" s="204">
        <v>62.8412997</v>
      </c>
      <c r="I3026" s="204">
        <v>89.071969989999999</v>
      </c>
      <c r="J3026" s="204">
        <v>70.525946649999995</v>
      </c>
      <c r="K3026" s="203" t="s">
        <v>522</v>
      </c>
    </row>
    <row r="3027" spans="1:11">
      <c r="A3027" s="203">
        <v>75</v>
      </c>
      <c r="B3027" s="203" t="s">
        <v>395</v>
      </c>
      <c r="C3027" s="203" t="s">
        <v>1798</v>
      </c>
      <c r="D3027" s="204">
        <v>58.529917879999999</v>
      </c>
      <c r="E3027" s="203" t="s">
        <v>470</v>
      </c>
      <c r="F3027" s="203" t="s">
        <v>1754</v>
      </c>
      <c r="G3027" s="203" t="s">
        <v>531</v>
      </c>
      <c r="H3027" s="204">
        <v>52.137353660000002</v>
      </c>
      <c r="I3027" s="204">
        <v>64.922482099999996</v>
      </c>
      <c r="J3027" s="204">
        <v>55.834861119999999</v>
      </c>
      <c r="K3027" s="203" t="s">
        <v>522</v>
      </c>
    </row>
    <row r="3028" spans="1:11">
      <c r="A3028" s="203">
        <v>75</v>
      </c>
      <c r="B3028" s="203" t="s">
        <v>396</v>
      </c>
      <c r="C3028" s="203" t="s">
        <v>1798</v>
      </c>
      <c r="D3028" s="204">
        <v>57.756972560000001</v>
      </c>
      <c r="E3028" s="203" t="s">
        <v>470</v>
      </c>
      <c r="F3028" s="203" t="s">
        <v>1754</v>
      </c>
      <c r="G3028" s="203" t="s">
        <v>531</v>
      </c>
      <c r="H3028" s="204">
        <v>40.929576709999999</v>
      </c>
      <c r="I3028" s="204">
        <v>74.584368409999996</v>
      </c>
      <c r="J3028" s="204">
        <v>52.466974690000001</v>
      </c>
      <c r="K3028" s="203" t="s">
        <v>522</v>
      </c>
    </row>
    <row r="3029" spans="1:11">
      <c r="A3029" s="203">
        <v>75</v>
      </c>
      <c r="B3029" s="203" t="s">
        <v>397</v>
      </c>
      <c r="C3029" s="203" t="s">
        <v>1798</v>
      </c>
      <c r="D3029" s="204">
        <v>53.554961120000002</v>
      </c>
      <c r="E3029" s="203" t="s">
        <v>470</v>
      </c>
      <c r="F3029" s="203" t="s">
        <v>1754</v>
      </c>
      <c r="G3029" s="203" t="s">
        <v>531</v>
      </c>
      <c r="H3029" s="204">
        <v>37.452156209999998</v>
      </c>
      <c r="I3029" s="204">
        <v>69.657766030000005</v>
      </c>
      <c r="J3029" s="204">
        <v>57.2610952</v>
      </c>
      <c r="K3029" s="203" t="s">
        <v>522</v>
      </c>
    </row>
    <row r="3030" spans="1:11">
      <c r="A3030" s="203">
        <v>75</v>
      </c>
      <c r="B3030" s="203" t="s">
        <v>398</v>
      </c>
      <c r="C3030" s="203" t="s">
        <v>1798</v>
      </c>
      <c r="D3030" s="204">
        <v>47.141717929999999</v>
      </c>
      <c r="E3030" s="203" t="s">
        <v>470</v>
      </c>
      <c r="F3030" s="203" t="s">
        <v>1754</v>
      </c>
      <c r="G3030" s="203" t="s">
        <v>531</v>
      </c>
      <c r="H3030" s="204">
        <v>24.435583189999999</v>
      </c>
      <c r="I3030" s="204">
        <v>69.847852669999995</v>
      </c>
      <c r="J3030" s="204">
        <v>69.477110819999993</v>
      </c>
      <c r="K3030" s="203" t="s">
        <v>522</v>
      </c>
    </row>
    <row r="3031" spans="1:11">
      <c r="A3031" s="203">
        <v>75</v>
      </c>
      <c r="B3031" s="203" t="s">
        <v>399</v>
      </c>
      <c r="C3031" s="203" t="s">
        <v>1798</v>
      </c>
      <c r="D3031" s="204">
        <v>60.327322940000002</v>
      </c>
      <c r="E3031" s="203" t="s">
        <v>470</v>
      </c>
      <c r="F3031" s="203" t="s">
        <v>1754</v>
      </c>
      <c r="G3031" s="203" t="s">
        <v>531</v>
      </c>
      <c r="H3031" s="204">
        <v>42.160090969999999</v>
      </c>
      <c r="I3031" s="204">
        <v>78.494554899999997</v>
      </c>
      <c r="J3031" s="204">
        <v>76.561531369999997</v>
      </c>
      <c r="K3031" s="203" t="s">
        <v>522</v>
      </c>
    </row>
    <row r="3032" spans="1:11">
      <c r="A3032" s="203">
        <v>75</v>
      </c>
      <c r="B3032" s="203" t="s">
        <v>400</v>
      </c>
      <c r="C3032" s="203" t="s">
        <v>1798</v>
      </c>
      <c r="D3032" s="204">
        <v>66.668328020000004</v>
      </c>
      <c r="E3032" s="203" t="s">
        <v>470</v>
      </c>
      <c r="F3032" s="203" t="s">
        <v>1754</v>
      </c>
      <c r="G3032" s="203" t="s">
        <v>531</v>
      </c>
      <c r="H3032" s="204">
        <v>49.841980059999997</v>
      </c>
      <c r="I3032" s="204">
        <v>83.494675970000003</v>
      </c>
      <c r="J3032" s="204">
        <v>68.332302990000002</v>
      </c>
      <c r="K3032" s="203" t="s">
        <v>522</v>
      </c>
    </row>
    <row r="3033" spans="1:11">
      <c r="A3033" s="203">
        <v>75</v>
      </c>
      <c r="B3033" s="203" t="s">
        <v>401</v>
      </c>
      <c r="C3033" s="203" t="s">
        <v>1798</v>
      </c>
      <c r="D3033" s="204">
        <v>76.014744269999994</v>
      </c>
      <c r="E3033" s="203" t="s">
        <v>470</v>
      </c>
      <c r="F3033" s="203" t="s">
        <v>1754</v>
      </c>
      <c r="G3033" s="203" t="s">
        <v>531</v>
      </c>
      <c r="H3033" s="204">
        <v>64.518242619999995</v>
      </c>
      <c r="I3033" s="204">
        <v>87.511245919999993</v>
      </c>
      <c r="J3033" s="204">
        <v>66.913454000000002</v>
      </c>
      <c r="K3033" s="203" t="s">
        <v>522</v>
      </c>
    </row>
    <row r="3034" spans="1:11">
      <c r="A3034" s="203">
        <v>75</v>
      </c>
      <c r="B3034" s="203" t="s">
        <v>402</v>
      </c>
      <c r="C3034" s="203" t="s">
        <v>1798</v>
      </c>
      <c r="D3034" s="204">
        <v>75.462962959999999</v>
      </c>
      <c r="E3034" s="203" t="s">
        <v>470</v>
      </c>
      <c r="F3034" s="203" t="s">
        <v>1754</v>
      </c>
      <c r="G3034" s="203" t="s">
        <v>531</v>
      </c>
      <c r="H3034" s="204">
        <v>57.869156910000001</v>
      </c>
      <c r="I3034" s="204">
        <v>93.056769020000004</v>
      </c>
      <c r="J3034" s="204">
        <v>59.681460270000002</v>
      </c>
      <c r="K3034" s="203" t="s">
        <v>522</v>
      </c>
    </row>
    <row r="3035" spans="1:11">
      <c r="A3035" s="203">
        <v>75</v>
      </c>
      <c r="B3035" s="203" t="s">
        <v>403</v>
      </c>
      <c r="C3035" s="203" t="s">
        <v>1798</v>
      </c>
      <c r="D3035" s="204">
        <v>66.858670610000004</v>
      </c>
      <c r="E3035" s="203" t="s">
        <v>470</v>
      </c>
      <c r="F3035" s="203" t="s">
        <v>1754</v>
      </c>
      <c r="G3035" s="203" t="s">
        <v>531</v>
      </c>
      <c r="H3035" s="204">
        <v>53.347686080000003</v>
      </c>
      <c r="I3035" s="204">
        <v>80.369655140000006</v>
      </c>
      <c r="J3035" s="204">
        <v>68.852899070000007</v>
      </c>
      <c r="K3035" s="203" t="s">
        <v>522</v>
      </c>
    </row>
    <row r="3036" spans="1:11">
      <c r="A3036" s="203">
        <v>75</v>
      </c>
      <c r="B3036" s="203" t="s">
        <v>404</v>
      </c>
      <c r="C3036" s="203" t="s">
        <v>1798</v>
      </c>
      <c r="D3036" s="204">
        <v>75.478192010000001</v>
      </c>
      <c r="E3036" s="203" t="s">
        <v>470</v>
      </c>
      <c r="F3036" s="203" t="s">
        <v>1754</v>
      </c>
      <c r="G3036" s="203" t="s">
        <v>531</v>
      </c>
      <c r="H3036" s="204">
        <v>64.848845100000005</v>
      </c>
      <c r="I3036" s="204">
        <v>86.107538910000002</v>
      </c>
      <c r="J3036" s="204">
        <v>62.78346457</v>
      </c>
      <c r="K3036" s="203" t="s">
        <v>522</v>
      </c>
    </row>
    <row r="3037" spans="1:11">
      <c r="A3037" s="203">
        <v>75</v>
      </c>
      <c r="B3037" s="203" t="s">
        <v>405</v>
      </c>
      <c r="C3037" s="203" t="s">
        <v>1798</v>
      </c>
      <c r="D3037" s="204">
        <v>63.829823949999998</v>
      </c>
      <c r="E3037" s="203" t="s">
        <v>470</v>
      </c>
      <c r="F3037" s="203" t="s">
        <v>1754</v>
      </c>
      <c r="G3037" s="203" t="s">
        <v>531</v>
      </c>
      <c r="H3037" s="204">
        <v>61.068858659999997</v>
      </c>
      <c r="I3037" s="204">
        <v>66.59078925</v>
      </c>
      <c r="J3037" s="204">
        <v>60.870746889999999</v>
      </c>
      <c r="K3037" s="203" t="s">
        <v>522</v>
      </c>
    </row>
    <row r="3038" spans="1:11">
      <c r="A3038" s="203">
        <v>75</v>
      </c>
      <c r="B3038" s="203" t="s">
        <v>384</v>
      </c>
      <c r="C3038" s="203" t="s">
        <v>1799</v>
      </c>
      <c r="D3038" s="204">
        <v>57.961284200000001</v>
      </c>
      <c r="E3038" s="203" t="s">
        <v>470</v>
      </c>
      <c r="F3038" s="203" t="s">
        <v>1754</v>
      </c>
      <c r="G3038" s="203" t="s">
        <v>531</v>
      </c>
      <c r="H3038" s="204">
        <v>52.580490400000002</v>
      </c>
      <c r="I3038" s="204">
        <v>63.34207799</v>
      </c>
      <c r="J3038" s="204">
        <v>56.065575440000003</v>
      </c>
      <c r="K3038" s="203" t="s">
        <v>522</v>
      </c>
    </row>
    <row r="3039" spans="1:11">
      <c r="A3039" s="203">
        <v>75</v>
      </c>
      <c r="B3039" s="203" t="s">
        <v>385</v>
      </c>
      <c r="C3039" s="203" t="s">
        <v>1799</v>
      </c>
      <c r="D3039" s="204">
        <v>63.217418549999998</v>
      </c>
      <c r="E3039" s="203" t="s">
        <v>470</v>
      </c>
      <c r="F3039" s="203" t="s">
        <v>1754</v>
      </c>
      <c r="G3039" s="203" t="s">
        <v>531</v>
      </c>
      <c r="H3039" s="204">
        <v>48.607990260000001</v>
      </c>
      <c r="I3039" s="204">
        <v>77.826846829999994</v>
      </c>
      <c r="J3039" s="204">
        <v>56.501485870000003</v>
      </c>
      <c r="K3039" s="203" t="s">
        <v>522</v>
      </c>
    </row>
    <row r="3040" spans="1:11">
      <c r="A3040" s="203">
        <v>75</v>
      </c>
      <c r="B3040" s="203" t="s">
        <v>386</v>
      </c>
      <c r="C3040" s="203" t="s">
        <v>1799</v>
      </c>
      <c r="D3040" s="204">
        <v>71.920890189999994</v>
      </c>
      <c r="E3040" s="203" t="s">
        <v>470</v>
      </c>
      <c r="F3040" s="203" t="s">
        <v>1754</v>
      </c>
      <c r="G3040" s="203" t="s">
        <v>531</v>
      </c>
      <c r="H3040" s="204">
        <v>52.925154999999997</v>
      </c>
      <c r="I3040" s="204">
        <v>90.916625379999999</v>
      </c>
      <c r="J3040" s="204">
        <v>71.294781330000006</v>
      </c>
      <c r="K3040" s="203" t="s">
        <v>522</v>
      </c>
    </row>
    <row r="3041" spans="1:11">
      <c r="A3041" s="203">
        <v>75</v>
      </c>
      <c r="B3041" s="203" t="s">
        <v>387</v>
      </c>
      <c r="C3041" s="203" t="s">
        <v>1799</v>
      </c>
      <c r="D3041" s="204">
        <v>71.556706509999998</v>
      </c>
      <c r="E3041" s="203" t="s">
        <v>470</v>
      </c>
      <c r="F3041" s="203" t="s">
        <v>1754</v>
      </c>
      <c r="G3041" s="203" t="s">
        <v>531</v>
      </c>
      <c r="H3041" s="204">
        <v>60.867331970000002</v>
      </c>
      <c r="I3041" s="204">
        <v>82.246081050000001</v>
      </c>
      <c r="J3041" s="204">
        <v>76.728118969999997</v>
      </c>
      <c r="K3041" s="203" t="s">
        <v>522</v>
      </c>
    </row>
    <row r="3042" spans="1:11">
      <c r="A3042" s="203">
        <v>75</v>
      </c>
      <c r="B3042" s="203" t="s">
        <v>388</v>
      </c>
      <c r="C3042" s="203" t="s">
        <v>1799</v>
      </c>
      <c r="D3042" s="204">
        <v>65.992605710000007</v>
      </c>
      <c r="E3042" s="203" t="s">
        <v>470</v>
      </c>
      <c r="F3042" s="203" t="s">
        <v>1754</v>
      </c>
      <c r="G3042" s="203" t="s">
        <v>531</v>
      </c>
      <c r="H3042" s="204">
        <v>52.923116350000001</v>
      </c>
      <c r="I3042" s="204">
        <v>79.062095080000006</v>
      </c>
      <c r="J3042" s="204">
        <v>59.547266980000003</v>
      </c>
      <c r="K3042" s="203" t="s">
        <v>522</v>
      </c>
    </row>
    <row r="3043" spans="1:11">
      <c r="A3043" s="203">
        <v>75</v>
      </c>
      <c r="B3043" s="203" t="s">
        <v>389</v>
      </c>
      <c r="C3043" s="203" t="s">
        <v>1799</v>
      </c>
      <c r="D3043" s="204">
        <v>76.518031190000002</v>
      </c>
      <c r="E3043" s="203" t="s">
        <v>470</v>
      </c>
      <c r="F3043" s="203" t="s">
        <v>1754</v>
      </c>
      <c r="G3043" s="203" t="s">
        <v>531</v>
      </c>
      <c r="H3043" s="204">
        <v>63.06361845</v>
      </c>
      <c r="I3043" s="204">
        <v>89.972443920000003</v>
      </c>
      <c r="J3043" s="204">
        <v>67.991850670000005</v>
      </c>
      <c r="K3043" s="203" t="s">
        <v>522</v>
      </c>
    </row>
    <row r="3044" spans="1:11">
      <c r="A3044" s="203">
        <v>75</v>
      </c>
      <c r="B3044" s="203" t="s">
        <v>390</v>
      </c>
      <c r="C3044" s="203" t="s">
        <v>1799</v>
      </c>
      <c r="D3044" s="204">
        <v>64.009483380000006</v>
      </c>
      <c r="E3044" s="203" t="s">
        <v>470</v>
      </c>
      <c r="F3044" s="203" t="s">
        <v>1754</v>
      </c>
      <c r="G3044" s="203" t="s">
        <v>531</v>
      </c>
      <c r="H3044" s="204">
        <v>49.052370189999998</v>
      </c>
      <c r="I3044" s="204">
        <v>78.966596559999999</v>
      </c>
      <c r="J3044" s="204">
        <v>59.154253449999999</v>
      </c>
      <c r="K3044" s="203" t="s">
        <v>522</v>
      </c>
    </row>
    <row r="3045" spans="1:11">
      <c r="A3045" s="203">
        <v>75</v>
      </c>
      <c r="B3045" s="203" t="s">
        <v>391</v>
      </c>
      <c r="C3045" s="203" t="s">
        <v>1799</v>
      </c>
      <c r="D3045" s="204" t="s">
        <v>1497</v>
      </c>
      <c r="E3045" s="203" t="s">
        <v>470</v>
      </c>
      <c r="F3045" s="203" t="s">
        <v>1754</v>
      </c>
      <c r="G3045" s="203" t="s">
        <v>531</v>
      </c>
      <c r="H3045" s="204" t="s">
        <v>1497</v>
      </c>
      <c r="I3045" s="204" t="s">
        <v>1497</v>
      </c>
      <c r="J3045" s="204" t="s">
        <v>1497</v>
      </c>
      <c r="K3045" s="203" t="s">
        <v>522</v>
      </c>
    </row>
    <row r="3046" spans="1:11">
      <c r="A3046" s="203">
        <v>75</v>
      </c>
      <c r="B3046" s="203" t="s">
        <v>392</v>
      </c>
      <c r="C3046" s="203" t="s">
        <v>1799</v>
      </c>
      <c r="D3046" s="204">
        <v>81.354997339999997</v>
      </c>
      <c r="E3046" s="203" t="s">
        <v>470</v>
      </c>
      <c r="F3046" s="203" t="s">
        <v>1754</v>
      </c>
      <c r="G3046" s="203" t="s">
        <v>531</v>
      </c>
      <c r="H3046" s="204">
        <v>61.638193000000001</v>
      </c>
      <c r="I3046" s="204">
        <v>101.07180169999999</v>
      </c>
      <c r="J3046" s="204">
        <v>72.742301839999996</v>
      </c>
      <c r="K3046" s="203" t="s">
        <v>522</v>
      </c>
    </row>
    <row r="3047" spans="1:11">
      <c r="A3047" s="203">
        <v>75</v>
      </c>
      <c r="B3047" s="203" t="s">
        <v>393</v>
      </c>
      <c r="C3047" s="203" t="s">
        <v>1799</v>
      </c>
      <c r="D3047" s="204">
        <v>61.328864060000001</v>
      </c>
      <c r="E3047" s="203" t="s">
        <v>470</v>
      </c>
      <c r="F3047" s="203" t="s">
        <v>1754</v>
      </c>
      <c r="G3047" s="203" t="s">
        <v>531</v>
      </c>
      <c r="H3047" s="204">
        <v>54.089614320000003</v>
      </c>
      <c r="I3047" s="204">
        <v>68.568113789999998</v>
      </c>
      <c r="J3047" s="204">
        <v>65.133403259999994</v>
      </c>
      <c r="K3047" s="203" t="s">
        <v>522</v>
      </c>
    </row>
    <row r="3048" spans="1:11">
      <c r="A3048" s="203">
        <v>75</v>
      </c>
      <c r="B3048" s="203" t="s">
        <v>394</v>
      </c>
      <c r="C3048" s="203" t="s">
        <v>1799</v>
      </c>
      <c r="D3048" s="204">
        <v>74.889658650000001</v>
      </c>
      <c r="E3048" s="203" t="s">
        <v>470</v>
      </c>
      <c r="F3048" s="203" t="s">
        <v>1754</v>
      </c>
      <c r="G3048" s="203" t="s">
        <v>531</v>
      </c>
      <c r="H3048" s="204">
        <v>65.109092349999997</v>
      </c>
      <c r="I3048" s="204">
        <v>84.670224939999997</v>
      </c>
      <c r="J3048" s="204">
        <v>70.32728367</v>
      </c>
      <c r="K3048" s="203" t="s">
        <v>522</v>
      </c>
    </row>
    <row r="3049" spans="1:11">
      <c r="A3049" s="203">
        <v>75</v>
      </c>
      <c r="B3049" s="203" t="s">
        <v>395</v>
      </c>
      <c r="C3049" s="203" t="s">
        <v>1799</v>
      </c>
      <c r="D3049" s="204">
        <v>54.349321240000002</v>
      </c>
      <c r="E3049" s="203" t="s">
        <v>470</v>
      </c>
      <c r="F3049" s="203" t="s">
        <v>1754</v>
      </c>
      <c r="G3049" s="203" t="s">
        <v>531</v>
      </c>
      <c r="H3049" s="204">
        <v>48.771591219999998</v>
      </c>
      <c r="I3049" s="204">
        <v>59.927051259999999</v>
      </c>
      <c r="J3049" s="204">
        <v>53.956942300000001</v>
      </c>
      <c r="K3049" s="203" t="s">
        <v>522</v>
      </c>
    </row>
    <row r="3050" spans="1:11">
      <c r="A3050" s="203">
        <v>75</v>
      </c>
      <c r="B3050" s="203" t="s">
        <v>396</v>
      </c>
      <c r="C3050" s="203" t="s">
        <v>1799</v>
      </c>
      <c r="D3050" s="204">
        <v>85.38446811</v>
      </c>
      <c r="E3050" s="203" t="s">
        <v>470</v>
      </c>
      <c r="F3050" s="203" t="s">
        <v>1754</v>
      </c>
      <c r="G3050" s="203" t="s">
        <v>531</v>
      </c>
      <c r="H3050" s="204">
        <v>72.228553020000007</v>
      </c>
      <c r="I3050" s="204">
        <v>98.540383210000002</v>
      </c>
      <c r="J3050" s="204">
        <v>79.036327850000006</v>
      </c>
      <c r="K3050" s="203" t="s">
        <v>522</v>
      </c>
    </row>
    <row r="3051" spans="1:11">
      <c r="A3051" s="203">
        <v>75</v>
      </c>
      <c r="B3051" s="203" t="s">
        <v>397</v>
      </c>
      <c r="C3051" s="203" t="s">
        <v>1799</v>
      </c>
      <c r="D3051" s="204">
        <v>62.241832330000001</v>
      </c>
      <c r="E3051" s="203" t="s">
        <v>470</v>
      </c>
      <c r="F3051" s="203" t="s">
        <v>1754</v>
      </c>
      <c r="G3051" s="203" t="s">
        <v>531</v>
      </c>
      <c r="H3051" s="204">
        <v>48.767700959999999</v>
      </c>
      <c r="I3051" s="204">
        <v>75.715963689999995</v>
      </c>
      <c r="J3051" s="204">
        <v>68.051126870000004</v>
      </c>
      <c r="K3051" s="203" t="s">
        <v>522</v>
      </c>
    </row>
    <row r="3052" spans="1:11">
      <c r="A3052" s="203">
        <v>75</v>
      </c>
      <c r="B3052" s="203" t="s">
        <v>398</v>
      </c>
      <c r="C3052" s="203" t="s">
        <v>1799</v>
      </c>
      <c r="D3052" s="204">
        <v>60.25883838</v>
      </c>
      <c r="E3052" s="203" t="s">
        <v>470</v>
      </c>
      <c r="F3052" s="203" t="s">
        <v>1754</v>
      </c>
      <c r="G3052" s="203" t="s">
        <v>531</v>
      </c>
      <c r="H3052" s="204">
        <v>44.410397949999997</v>
      </c>
      <c r="I3052" s="204">
        <v>76.107278820000005</v>
      </c>
      <c r="J3052" s="204">
        <v>60.561159189999998</v>
      </c>
      <c r="K3052" s="203" t="s">
        <v>522</v>
      </c>
    </row>
    <row r="3053" spans="1:11">
      <c r="A3053" s="203">
        <v>75</v>
      </c>
      <c r="B3053" s="203" t="s">
        <v>399</v>
      </c>
      <c r="C3053" s="203" t="s">
        <v>1799</v>
      </c>
      <c r="D3053" s="204">
        <v>58.123353250000001</v>
      </c>
      <c r="E3053" s="203" t="s">
        <v>470</v>
      </c>
      <c r="F3053" s="203" t="s">
        <v>1754</v>
      </c>
      <c r="G3053" s="203" t="s">
        <v>531</v>
      </c>
      <c r="H3053" s="204">
        <v>45.240640290000002</v>
      </c>
      <c r="I3053" s="204">
        <v>71.006066219999994</v>
      </c>
      <c r="J3053" s="204">
        <v>57.40455738</v>
      </c>
      <c r="K3053" s="203" t="s">
        <v>522</v>
      </c>
    </row>
    <row r="3054" spans="1:11">
      <c r="A3054" s="203">
        <v>75</v>
      </c>
      <c r="B3054" s="203" t="s">
        <v>400</v>
      </c>
      <c r="C3054" s="203" t="s">
        <v>1799</v>
      </c>
      <c r="D3054" s="204">
        <v>60.82737968</v>
      </c>
      <c r="E3054" s="203" t="s">
        <v>470</v>
      </c>
      <c r="F3054" s="203" t="s">
        <v>1754</v>
      </c>
      <c r="G3054" s="203" t="s">
        <v>531</v>
      </c>
      <c r="H3054" s="204">
        <v>47.029104689999997</v>
      </c>
      <c r="I3054" s="204">
        <v>74.625654659999995</v>
      </c>
      <c r="J3054" s="204">
        <v>73.409587169999995</v>
      </c>
      <c r="K3054" s="203" t="s">
        <v>522</v>
      </c>
    </row>
    <row r="3055" spans="1:11">
      <c r="A3055" s="203">
        <v>75</v>
      </c>
      <c r="B3055" s="203" t="s">
        <v>401</v>
      </c>
      <c r="C3055" s="203" t="s">
        <v>1799</v>
      </c>
      <c r="D3055" s="204">
        <v>60.642582619999999</v>
      </c>
      <c r="E3055" s="203" t="s">
        <v>470</v>
      </c>
      <c r="F3055" s="203" t="s">
        <v>1754</v>
      </c>
      <c r="G3055" s="203" t="s">
        <v>531</v>
      </c>
      <c r="H3055" s="204">
        <v>49.349934830000002</v>
      </c>
      <c r="I3055" s="204">
        <v>71.935230419999996</v>
      </c>
      <c r="J3055" s="204">
        <v>57.068480579999999</v>
      </c>
      <c r="K3055" s="203" t="s">
        <v>522</v>
      </c>
    </row>
    <row r="3056" spans="1:11">
      <c r="A3056" s="203">
        <v>75</v>
      </c>
      <c r="B3056" s="203" t="s">
        <v>402</v>
      </c>
      <c r="C3056" s="203" t="s">
        <v>1799</v>
      </c>
      <c r="D3056" s="204">
        <v>86.013645220000001</v>
      </c>
      <c r="E3056" s="203" t="s">
        <v>470</v>
      </c>
      <c r="F3056" s="203" t="s">
        <v>1754</v>
      </c>
      <c r="G3056" s="203" t="s">
        <v>531</v>
      </c>
      <c r="H3056" s="204">
        <v>73.090912720000006</v>
      </c>
      <c r="I3056" s="204">
        <v>98.936377730000004</v>
      </c>
      <c r="J3056" s="204">
        <v>83.235504649999996</v>
      </c>
      <c r="K3056" s="203" t="s">
        <v>522</v>
      </c>
    </row>
    <row r="3057" spans="1:11">
      <c r="A3057" s="203">
        <v>75</v>
      </c>
      <c r="B3057" s="203" t="s">
        <v>403</v>
      </c>
      <c r="C3057" s="203" t="s">
        <v>1799</v>
      </c>
      <c r="D3057" s="204">
        <v>58.170292969999998</v>
      </c>
      <c r="E3057" s="203" t="s">
        <v>470</v>
      </c>
      <c r="F3057" s="203" t="s">
        <v>1754</v>
      </c>
      <c r="G3057" s="203" t="s">
        <v>531</v>
      </c>
      <c r="H3057" s="204">
        <v>44.93288751</v>
      </c>
      <c r="I3057" s="204">
        <v>71.407698429999996</v>
      </c>
      <c r="J3057" s="204">
        <v>54.214991589999997</v>
      </c>
      <c r="K3057" s="203" t="s">
        <v>522</v>
      </c>
    </row>
    <row r="3058" spans="1:11">
      <c r="A3058" s="203">
        <v>75</v>
      </c>
      <c r="B3058" s="203" t="s">
        <v>404</v>
      </c>
      <c r="C3058" s="203" t="s">
        <v>1799</v>
      </c>
      <c r="D3058" s="204">
        <v>70.359368790000005</v>
      </c>
      <c r="E3058" s="203" t="s">
        <v>470</v>
      </c>
      <c r="F3058" s="203" t="s">
        <v>1754</v>
      </c>
      <c r="G3058" s="203" t="s">
        <v>531</v>
      </c>
      <c r="H3058" s="204">
        <v>58.346168429999999</v>
      </c>
      <c r="I3058" s="204">
        <v>82.372569139999996</v>
      </c>
      <c r="J3058" s="204">
        <v>66.98454289</v>
      </c>
      <c r="K3058" s="203" t="s">
        <v>522</v>
      </c>
    </row>
    <row r="3059" spans="1:11">
      <c r="A3059" s="203">
        <v>75</v>
      </c>
      <c r="B3059" s="203" t="s">
        <v>405</v>
      </c>
      <c r="C3059" s="203" t="s">
        <v>1799</v>
      </c>
      <c r="D3059" s="204">
        <v>61.67134454</v>
      </c>
      <c r="E3059" s="203" t="s">
        <v>470</v>
      </c>
      <c r="F3059" s="203" t="s">
        <v>1754</v>
      </c>
      <c r="G3059" s="203" t="s">
        <v>531</v>
      </c>
      <c r="H3059" s="204">
        <v>59.28069283</v>
      </c>
      <c r="I3059" s="204">
        <v>64.061996250000007</v>
      </c>
      <c r="J3059" s="204">
        <v>60.622960749999997</v>
      </c>
      <c r="K3059" s="203" t="s">
        <v>522</v>
      </c>
    </row>
    <row r="3060" spans="1:11">
      <c r="A3060" s="203">
        <v>75</v>
      </c>
      <c r="B3060" s="203" t="s">
        <v>384</v>
      </c>
      <c r="C3060" s="203" t="s">
        <v>1800</v>
      </c>
      <c r="D3060" s="204">
        <v>58.953735190000003</v>
      </c>
      <c r="E3060" s="203" t="s">
        <v>470</v>
      </c>
      <c r="F3060" s="203" t="s">
        <v>1754</v>
      </c>
      <c r="G3060" s="203" t="s">
        <v>531</v>
      </c>
      <c r="H3060" s="204">
        <v>54.813885450000001</v>
      </c>
      <c r="I3060" s="204">
        <v>63.093584929999999</v>
      </c>
      <c r="J3060" s="204">
        <v>55.410802599999997</v>
      </c>
      <c r="K3060" s="203" t="s">
        <v>522</v>
      </c>
    </row>
    <row r="3061" spans="1:11">
      <c r="A3061" s="203">
        <v>75</v>
      </c>
      <c r="B3061" s="203" t="s">
        <v>385</v>
      </c>
      <c r="C3061" s="203" t="s">
        <v>1800</v>
      </c>
      <c r="D3061" s="204">
        <v>68.224847510000004</v>
      </c>
      <c r="E3061" s="203" t="s">
        <v>470</v>
      </c>
      <c r="F3061" s="203" t="s">
        <v>1754</v>
      </c>
      <c r="G3061" s="203" t="s">
        <v>531</v>
      </c>
      <c r="H3061" s="204">
        <v>57.928751120000001</v>
      </c>
      <c r="I3061" s="204">
        <v>78.52094391</v>
      </c>
      <c r="J3061" s="204">
        <v>56.028791859999998</v>
      </c>
      <c r="K3061" s="203" t="s">
        <v>522</v>
      </c>
    </row>
    <row r="3062" spans="1:11">
      <c r="A3062" s="203">
        <v>75</v>
      </c>
      <c r="B3062" s="203" t="s">
        <v>386</v>
      </c>
      <c r="C3062" s="203" t="s">
        <v>1800</v>
      </c>
      <c r="D3062" s="204">
        <v>72.063027939999998</v>
      </c>
      <c r="E3062" s="203" t="s">
        <v>470</v>
      </c>
      <c r="F3062" s="203" t="s">
        <v>1754</v>
      </c>
      <c r="G3062" s="203" t="s">
        <v>531</v>
      </c>
      <c r="H3062" s="204">
        <v>57.863230059999999</v>
      </c>
      <c r="I3062" s="204">
        <v>86.262825820000003</v>
      </c>
      <c r="J3062" s="204">
        <v>66.317704610000007</v>
      </c>
      <c r="K3062" s="203" t="s">
        <v>522</v>
      </c>
    </row>
    <row r="3063" spans="1:11">
      <c r="A3063" s="203">
        <v>75</v>
      </c>
      <c r="B3063" s="203" t="s">
        <v>387</v>
      </c>
      <c r="C3063" s="203" t="s">
        <v>1800</v>
      </c>
      <c r="D3063" s="204">
        <v>79.134961099999998</v>
      </c>
      <c r="E3063" s="203" t="s">
        <v>470</v>
      </c>
      <c r="F3063" s="203" t="s">
        <v>1754</v>
      </c>
      <c r="G3063" s="203" t="s">
        <v>531</v>
      </c>
      <c r="H3063" s="204">
        <v>72.33498736</v>
      </c>
      <c r="I3063" s="204">
        <v>85.934934850000005</v>
      </c>
      <c r="J3063" s="204">
        <v>77.472092110000006</v>
      </c>
      <c r="K3063" s="203" t="s">
        <v>522</v>
      </c>
    </row>
    <row r="3064" spans="1:11">
      <c r="A3064" s="203">
        <v>75</v>
      </c>
      <c r="B3064" s="203" t="s">
        <v>388</v>
      </c>
      <c r="C3064" s="203" t="s">
        <v>1800</v>
      </c>
      <c r="D3064" s="204">
        <v>62.220062470000002</v>
      </c>
      <c r="E3064" s="203" t="s">
        <v>470</v>
      </c>
      <c r="F3064" s="203" t="s">
        <v>1754</v>
      </c>
      <c r="G3064" s="203" t="s">
        <v>531</v>
      </c>
      <c r="H3064" s="204">
        <v>51.931225179999998</v>
      </c>
      <c r="I3064" s="204">
        <v>72.508899749999998</v>
      </c>
      <c r="J3064" s="204">
        <v>58.713696229999996</v>
      </c>
      <c r="K3064" s="203" t="s">
        <v>522</v>
      </c>
    </row>
    <row r="3065" spans="1:11">
      <c r="A3065" s="203">
        <v>75</v>
      </c>
      <c r="B3065" s="203" t="s">
        <v>389</v>
      </c>
      <c r="C3065" s="203" t="s">
        <v>1800</v>
      </c>
      <c r="D3065" s="204">
        <v>76.381890350000006</v>
      </c>
      <c r="E3065" s="203" t="s">
        <v>470</v>
      </c>
      <c r="F3065" s="203" t="s">
        <v>1754</v>
      </c>
      <c r="G3065" s="203" t="s">
        <v>531</v>
      </c>
      <c r="H3065" s="204">
        <v>63.31273667</v>
      </c>
      <c r="I3065" s="204">
        <v>89.451044030000006</v>
      </c>
      <c r="J3065" s="204">
        <v>70.408864859999994</v>
      </c>
      <c r="K3065" s="203" t="s">
        <v>522</v>
      </c>
    </row>
    <row r="3066" spans="1:11">
      <c r="A3066" s="203">
        <v>75</v>
      </c>
      <c r="B3066" s="203" t="s">
        <v>390</v>
      </c>
      <c r="C3066" s="203" t="s">
        <v>1800</v>
      </c>
      <c r="D3066" s="204">
        <v>61.600685220000003</v>
      </c>
      <c r="E3066" s="203" t="s">
        <v>470</v>
      </c>
      <c r="F3066" s="203" t="s">
        <v>1754</v>
      </c>
      <c r="G3066" s="203" t="s">
        <v>531</v>
      </c>
      <c r="H3066" s="204">
        <v>51.346710710000004</v>
      </c>
      <c r="I3066" s="204">
        <v>71.854659740000002</v>
      </c>
      <c r="J3066" s="204">
        <v>61.38247372</v>
      </c>
      <c r="K3066" s="203" t="s">
        <v>522</v>
      </c>
    </row>
    <row r="3067" spans="1:11">
      <c r="A3067" s="203">
        <v>75</v>
      </c>
      <c r="B3067" s="203" t="s">
        <v>391</v>
      </c>
      <c r="C3067" s="203" t="s">
        <v>1800</v>
      </c>
      <c r="D3067" s="204">
        <v>63.230994150000001</v>
      </c>
      <c r="E3067" s="203" t="s">
        <v>470</v>
      </c>
      <c r="F3067" s="203" t="s">
        <v>1754</v>
      </c>
      <c r="G3067" s="203" t="s">
        <v>531</v>
      </c>
      <c r="H3067" s="204">
        <v>36.789490020000002</v>
      </c>
      <c r="I3067" s="204">
        <v>89.672498279999999</v>
      </c>
      <c r="J3067" s="204" t="s">
        <v>1497</v>
      </c>
      <c r="K3067" s="203" t="s">
        <v>522</v>
      </c>
    </row>
    <row r="3068" spans="1:11">
      <c r="A3068" s="203">
        <v>75</v>
      </c>
      <c r="B3068" s="203" t="s">
        <v>392</v>
      </c>
      <c r="C3068" s="203" t="s">
        <v>1800</v>
      </c>
      <c r="D3068" s="204">
        <v>74.894702030000005</v>
      </c>
      <c r="E3068" s="203" t="s">
        <v>470</v>
      </c>
      <c r="F3068" s="203" t="s">
        <v>1754</v>
      </c>
      <c r="G3068" s="203" t="s">
        <v>531</v>
      </c>
      <c r="H3068" s="204">
        <v>60.72749314</v>
      </c>
      <c r="I3068" s="204">
        <v>89.061910920000003</v>
      </c>
      <c r="J3068" s="204">
        <v>72.809336329999994</v>
      </c>
      <c r="K3068" s="203" t="s">
        <v>522</v>
      </c>
    </row>
    <row r="3069" spans="1:11">
      <c r="A3069" s="203">
        <v>75</v>
      </c>
      <c r="B3069" s="203" t="s">
        <v>393</v>
      </c>
      <c r="C3069" s="203" t="s">
        <v>1800</v>
      </c>
      <c r="D3069" s="204">
        <v>61.176076729999998</v>
      </c>
      <c r="E3069" s="203" t="s">
        <v>470</v>
      </c>
      <c r="F3069" s="203" t="s">
        <v>1754</v>
      </c>
      <c r="G3069" s="203" t="s">
        <v>531</v>
      </c>
      <c r="H3069" s="204">
        <v>55.782023029999998</v>
      </c>
      <c r="I3069" s="204">
        <v>66.57013044</v>
      </c>
      <c r="J3069" s="204">
        <v>63.04138743</v>
      </c>
      <c r="K3069" s="203" t="s">
        <v>522</v>
      </c>
    </row>
    <row r="3070" spans="1:11">
      <c r="A3070" s="203">
        <v>75</v>
      </c>
      <c r="B3070" s="203" t="s">
        <v>394</v>
      </c>
      <c r="C3070" s="203" t="s">
        <v>1800</v>
      </c>
      <c r="D3070" s="204">
        <v>75.818022799999994</v>
      </c>
      <c r="E3070" s="203" t="s">
        <v>470</v>
      </c>
      <c r="F3070" s="203" t="s">
        <v>1754</v>
      </c>
      <c r="G3070" s="203" t="s">
        <v>531</v>
      </c>
      <c r="H3070" s="204">
        <v>68.261653629999998</v>
      </c>
      <c r="I3070" s="204">
        <v>83.374391970000005</v>
      </c>
      <c r="J3070" s="204">
        <v>71.515421110000005</v>
      </c>
      <c r="K3070" s="203" t="s">
        <v>522</v>
      </c>
    </row>
    <row r="3071" spans="1:11">
      <c r="A3071" s="203">
        <v>75</v>
      </c>
      <c r="B3071" s="203" t="s">
        <v>395</v>
      </c>
      <c r="C3071" s="203" t="s">
        <v>1800</v>
      </c>
      <c r="D3071" s="204">
        <v>55.78878924</v>
      </c>
      <c r="E3071" s="203" t="s">
        <v>470</v>
      </c>
      <c r="F3071" s="203" t="s">
        <v>1754</v>
      </c>
      <c r="G3071" s="203" t="s">
        <v>531</v>
      </c>
      <c r="H3071" s="204">
        <v>51.604653880000001</v>
      </c>
      <c r="I3071" s="204">
        <v>59.972924589999998</v>
      </c>
      <c r="J3071" s="204">
        <v>55.060867790000003</v>
      </c>
      <c r="K3071" s="203" t="s">
        <v>522</v>
      </c>
    </row>
    <row r="3072" spans="1:11">
      <c r="A3072" s="203">
        <v>75</v>
      </c>
      <c r="B3072" s="203" t="s">
        <v>396</v>
      </c>
      <c r="C3072" s="203" t="s">
        <v>1800</v>
      </c>
      <c r="D3072" s="204">
        <v>70.287698410000004</v>
      </c>
      <c r="E3072" s="203" t="s">
        <v>470</v>
      </c>
      <c r="F3072" s="203" t="s">
        <v>1754</v>
      </c>
      <c r="G3072" s="203" t="s">
        <v>531</v>
      </c>
      <c r="H3072" s="204">
        <v>58.92378368</v>
      </c>
      <c r="I3072" s="204">
        <v>81.651613139999995</v>
      </c>
      <c r="J3072" s="204">
        <v>68.926892210000005</v>
      </c>
      <c r="K3072" s="203" t="s">
        <v>522</v>
      </c>
    </row>
    <row r="3073" spans="1:11">
      <c r="A3073" s="203">
        <v>75</v>
      </c>
      <c r="B3073" s="203" t="s">
        <v>397</v>
      </c>
      <c r="C3073" s="203" t="s">
        <v>1800</v>
      </c>
      <c r="D3073" s="204">
        <v>58.859922709999999</v>
      </c>
      <c r="E3073" s="203" t="s">
        <v>470</v>
      </c>
      <c r="F3073" s="203" t="s">
        <v>1754</v>
      </c>
      <c r="G3073" s="203" t="s">
        <v>531</v>
      </c>
      <c r="H3073" s="204">
        <v>48.807892580000001</v>
      </c>
      <c r="I3073" s="204">
        <v>68.911952839999998</v>
      </c>
      <c r="J3073" s="204">
        <v>62.928892310000002</v>
      </c>
      <c r="K3073" s="203" t="s">
        <v>522</v>
      </c>
    </row>
    <row r="3074" spans="1:11">
      <c r="A3074" s="203">
        <v>75</v>
      </c>
      <c r="B3074" s="203" t="s">
        <v>398</v>
      </c>
      <c r="C3074" s="203" t="s">
        <v>1800</v>
      </c>
      <c r="D3074" s="204">
        <v>56.40431169</v>
      </c>
      <c r="E3074" s="203" t="s">
        <v>470</v>
      </c>
      <c r="F3074" s="203" t="s">
        <v>1754</v>
      </c>
      <c r="G3074" s="203" t="s">
        <v>531</v>
      </c>
      <c r="H3074" s="204">
        <v>43.045111030000001</v>
      </c>
      <c r="I3074" s="204">
        <v>69.763512359999993</v>
      </c>
      <c r="J3074" s="204">
        <v>63.980354730000002</v>
      </c>
      <c r="K3074" s="203" t="s">
        <v>522</v>
      </c>
    </row>
    <row r="3075" spans="1:11">
      <c r="A3075" s="203">
        <v>75</v>
      </c>
      <c r="B3075" s="203" t="s">
        <v>399</v>
      </c>
      <c r="C3075" s="203" t="s">
        <v>1800</v>
      </c>
      <c r="D3075" s="204">
        <v>60.277406419999998</v>
      </c>
      <c r="E3075" s="203" t="s">
        <v>470</v>
      </c>
      <c r="F3075" s="203" t="s">
        <v>1754</v>
      </c>
      <c r="G3075" s="203" t="s">
        <v>531</v>
      </c>
      <c r="H3075" s="204">
        <v>49.610679089999998</v>
      </c>
      <c r="I3075" s="204">
        <v>70.944133750000006</v>
      </c>
      <c r="J3075" s="204">
        <v>64.409999450000001</v>
      </c>
      <c r="K3075" s="203" t="s">
        <v>522</v>
      </c>
    </row>
    <row r="3076" spans="1:11">
      <c r="A3076" s="203">
        <v>75</v>
      </c>
      <c r="B3076" s="203" t="s">
        <v>400</v>
      </c>
      <c r="C3076" s="203" t="s">
        <v>1800</v>
      </c>
      <c r="D3076" s="204">
        <v>62.666838669999997</v>
      </c>
      <c r="E3076" s="203" t="s">
        <v>470</v>
      </c>
      <c r="F3076" s="203" t="s">
        <v>1754</v>
      </c>
      <c r="G3076" s="203" t="s">
        <v>531</v>
      </c>
      <c r="H3076" s="204">
        <v>52.039318819999998</v>
      </c>
      <c r="I3076" s="204">
        <v>73.294358509999995</v>
      </c>
      <c r="J3076" s="204">
        <v>70.324533299999999</v>
      </c>
      <c r="K3076" s="203" t="s">
        <v>522</v>
      </c>
    </row>
    <row r="3077" spans="1:11">
      <c r="A3077" s="203">
        <v>75</v>
      </c>
      <c r="B3077" s="203" t="s">
        <v>401</v>
      </c>
      <c r="C3077" s="203" t="s">
        <v>1800</v>
      </c>
      <c r="D3077" s="204">
        <v>66.724119310000006</v>
      </c>
      <c r="E3077" s="203" t="s">
        <v>470</v>
      </c>
      <c r="F3077" s="203" t="s">
        <v>1754</v>
      </c>
      <c r="G3077" s="203" t="s">
        <v>531</v>
      </c>
      <c r="H3077" s="204">
        <v>58.389219629999999</v>
      </c>
      <c r="I3077" s="204">
        <v>75.059019000000006</v>
      </c>
      <c r="J3077" s="204">
        <v>60.898727289999997</v>
      </c>
      <c r="K3077" s="203" t="s">
        <v>522</v>
      </c>
    </row>
    <row r="3078" spans="1:11">
      <c r="A3078" s="203">
        <v>75</v>
      </c>
      <c r="B3078" s="203" t="s">
        <v>402</v>
      </c>
      <c r="C3078" s="203" t="s">
        <v>1800</v>
      </c>
      <c r="D3078" s="204">
        <v>81.144099569999995</v>
      </c>
      <c r="E3078" s="203" t="s">
        <v>470</v>
      </c>
      <c r="F3078" s="203" t="s">
        <v>1754</v>
      </c>
      <c r="G3078" s="203" t="s">
        <v>531</v>
      </c>
      <c r="H3078" s="204">
        <v>70.097008959999997</v>
      </c>
      <c r="I3078" s="204">
        <v>92.191190169999999</v>
      </c>
      <c r="J3078" s="204">
        <v>72.16314903</v>
      </c>
      <c r="K3078" s="203" t="s">
        <v>522</v>
      </c>
    </row>
    <row r="3079" spans="1:11">
      <c r="A3079" s="203">
        <v>75</v>
      </c>
      <c r="B3079" s="203" t="s">
        <v>403</v>
      </c>
      <c r="C3079" s="203" t="s">
        <v>1800</v>
      </c>
      <c r="D3079" s="204">
        <v>63.39388632</v>
      </c>
      <c r="E3079" s="203" t="s">
        <v>470</v>
      </c>
      <c r="F3079" s="203" t="s">
        <v>1754</v>
      </c>
      <c r="G3079" s="203" t="s">
        <v>531</v>
      </c>
      <c r="H3079" s="204">
        <v>53.994186450000001</v>
      </c>
      <c r="I3079" s="204">
        <v>72.793586189999999</v>
      </c>
      <c r="J3079" s="204">
        <v>61.755325089999999</v>
      </c>
      <c r="K3079" s="203" t="s">
        <v>522</v>
      </c>
    </row>
    <row r="3080" spans="1:11">
      <c r="A3080" s="203">
        <v>75</v>
      </c>
      <c r="B3080" s="203" t="s">
        <v>404</v>
      </c>
      <c r="C3080" s="203" t="s">
        <v>1800</v>
      </c>
      <c r="D3080" s="204">
        <v>72.624088959999995</v>
      </c>
      <c r="E3080" s="203" t="s">
        <v>470</v>
      </c>
      <c r="F3080" s="203" t="s">
        <v>1754</v>
      </c>
      <c r="G3080" s="203" t="s">
        <v>531</v>
      </c>
      <c r="H3080" s="204">
        <v>64.592778820000007</v>
      </c>
      <c r="I3080" s="204">
        <v>80.655399099999997</v>
      </c>
      <c r="J3080" s="204">
        <v>65.763554959999993</v>
      </c>
      <c r="K3080" s="203" t="s">
        <v>522</v>
      </c>
    </row>
    <row r="3081" spans="1:11">
      <c r="A3081" s="203">
        <v>75</v>
      </c>
      <c r="B3081" s="203" t="s">
        <v>405</v>
      </c>
      <c r="C3081" s="203" t="s">
        <v>1800</v>
      </c>
      <c r="D3081" s="204">
        <v>62.552707669999997</v>
      </c>
      <c r="E3081" s="203" t="s">
        <v>470</v>
      </c>
      <c r="F3081" s="203" t="s">
        <v>1754</v>
      </c>
      <c r="G3081" s="203" t="s">
        <v>531</v>
      </c>
      <c r="H3081" s="204">
        <v>60.759542349999997</v>
      </c>
      <c r="I3081" s="204">
        <v>64.345872999999997</v>
      </c>
      <c r="J3081" s="204">
        <v>60.749867639999998</v>
      </c>
      <c r="K3081" s="203" t="s">
        <v>522</v>
      </c>
    </row>
    <row r="3082" spans="1:11">
      <c r="A3082" s="203">
        <v>76</v>
      </c>
      <c r="B3082" s="203" t="s">
        <v>384</v>
      </c>
      <c r="C3082" s="203" t="s">
        <v>1801</v>
      </c>
      <c r="D3082" s="204">
        <v>10.88</v>
      </c>
      <c r="E3082" s="203" t="s">
        <v>463</v>
      </c>
      <c r="F3082" s="203" t="s">
        <v>1754</v>
      </c>
      <c r="G3082" s="203" t="s">
        <v>473</v>
      </c>
      <c r="H3082" s="204">
        <v>10.119999999999999</v>
      </c>
      <c r="I3082" s="204">
        <v>11.64</v>
      </c>
      <c r="J3082" s="204">
        <v>10</v>
      </c>
      <c r="K3082" s="203" t="s">
        <v>505</v>
      </c>
    </row>
    <row r="3083" spans="1:11">
      <c r="A3083" s="203">
        <v>76</v>
      </c>
      <c r="B3083" s="203" t="s">
        <v>385</v>
      </c>
      <c r="C3083" s="203" t="s">
        <v>1801</v>
      </c>
      <c r="D3083" s="204">
        <v>6.97</v>
      </c>
      <c r="E3083" s="203" t="s">
        <v>463</v>
      </c>
      <c r="F3083" s="203" t="s">
        <v>1754</v>
      </c>
      <c r="G3083" s="203" t="s">
        <v>473</v>
      </c>
      <c r="H3083" s="204">
        <v>5.42</v>
      </c>
      <c r="I3083" s="204">
        <v>8.52</v>
      </c>
      <c r="J3083" s="204">
        <v>10.94</v>
      </c>
      <c r="K3083" s="203" t="s">
        <v>505</v>
      </c>
    </row>
    <row r="3084" spans="1:11">
      <c r="A3084" s="203">
        <v>76</v>
      </c>
      <c r="B3084" s="203" t="s">
        <v>386</v>
      </c>
      <c r="C3084" s="203" t="s">
        <v>1801</v>
      </c>
      <c r="D3084" s="204">
        <v>8.61</v>
      </c>
      <c r="E3084" s="203" t="s">
        <v>463</v>
      </c>
      <c r="F3084" s="203" t="s">
        <v>1754</v>
      </c>
      <c r="G3084" s="203" t="s">
        <v>473</v>
      </c>
      <c r="H3084" s="204">
        <v>7.11</v>
      </c>
      <c r="I3084" s="204">
        <v>10.11</v>
      </c>
      <c r="J3084" s="204">
        <v>9.25</v>
      </c>
      <c r="K3084" s="203" t="s">
        <v>505</v>
      </c>
    </row>
    <row r="3085" spans="1:11">
      <c r="A3085" s="203">
        <v>76</v>
      </c>
      <c r="B3085" s="203" t="s">
        <v>387</v>
      </c>
      <c r="C3085" s="203" t="s">
        <v>1801</v>
      </c>
      <c r="D3085" s="204">
        <v>6.69</v>
      </c>
      <c r="E3085" s="203" t="s">
        <v>463</v>
      </c>
      <c r="F3085" s="203" t="s">
        <v>1754</v>
      </c>
      <c r="G3085" s="203" t="s">
        <v>473</v>
      </c>
      <c r="H3085" s="204">
        <v>5.53</v>
      </c>
      <c r="I3085" s="204">
        <v>7.85</v>
      </c>
      <c r="J3085" s="204">
        <v>8.64</v>
      </c>
      <c r="K3085" s="203" t="s">
        <v>505</v>
      </c>
    </row>
    <row r="3086" spans="1:11">
      <c r="A3086" s="203">
        <v>76</v>
      </c>
      <c r="B3086" s="203" t="s">
        <v>388</v>
      </c>
      <c r="C3086" s="203" t="s">
        <v>1801</v>
      </c>
      <c r="D3086" s="204">
        <v>11.27</v>
      </c>
      <c r="E3086" s="203" t="s">
        <v>463</v>
      </c>
      <c r="F3086" s="203" t="s">
        <v>1754</v>
      </c>
      <c r="G3086" s="203" t="s">
        <v>473</v>
      </c>
      <c r="H3086" s="204">
        <v>9.77</v>
      </c>
      <c r="I3086" s="204">
        <v>12.76</v>
      </c>
      <c r="J3086" s="204">
        <v>10.52</v>
      </c>
      <c r="K3086" s="203" t="s">
        <v>505</v>
      </c>
    </row>
    <row r="3087" spans="1:11">
      <c r="A3087" s="203">
        <v>76</v>
      </c>
      <c r="B3087" s="203" t="s">
        <v>389</v>
      </c>
      <c r="C3087" s="203" t="s">
        <v>1801</v>
      </c>
      <c r="D3087" s="204">
        <v>11.15</v>
      </c>
      <c r="E3087" s="203" t="s">
        <v>463</v>
      </c>
      <c r="F3087" s="203" t="s">
        <v>1754</v>
      </c>
      <c r="G3087" s="203" t="s">
        <v>473</v>
      </c>
      <c r="H3087" s="204">
        <v>8.67</v>
      </c>
      <c r="I3087" s="204">
        <v>13.63</v>
      </c>
      <c r="J3087" s="204">
        <v>10.25</v>
      </c>
      <c r="K3087" s="203" t="s">
        <v>505</v>
      </c>
    </row>
    <row r="3088" spans="1:11">
      <c r="A3088" s="203">
        <v>76</v>
      </c>
      <c r="B3088" s="203" t="s">
        <v>390</v>
      </c>
      <c r="C3088" s="203" t="s">
        <v>1801</v>
      </c>
      <c r="D3088" s="204">
        <v>7.86</v>
      </c>
      <c r="E3088" s="203" t="s">
        <v>463</v>
      </c>
      <c r="F3088" s="203" t="s">
        <v>1754</v>
      </c>
      <c r="G3088" s="203" t="s">
        <v>473</v>
      </c>
      <c r="H3088" s="204">
        <v>6.36</v>
      </c>
      <c r="I3088" s="204">
        <v>9.3699999999999992</v>
      </c>
      <c r="J3088" s="204">
        <v>8.93</v>
      </c>
      <c r="K3088" s="203" t="s">
        <v>505</v>
      </c>
    </row>
    <row r="3089" spans="1:11">
      <c r="A3089" s="203">
        <v>76</v>
      </c>
      <c r="B3089" s="203" t="s">
        <v>391</v>
      </c>
      <c r="C3089" s="203" t="s">
        <v>1801</v>
      </c>
      <c r="D3089" s="204">
        <v>10.039999999999999</v>
      </c>
      <c r="E3089" s="203" t="s">
        <v>463</v>
      </c>
      <c r="F3089" s="203" t="s">
        <v>1754</v>
      </c>
      <c r="G3089" s="203" t="s">
        <v>473</v>
      </c>
      <c r="H3089" s="204">
        <v>6.4</v>
      </c>
      <c r="I3089" s="204">
        <v>13.68</v>
      </c>
      <c r="J3089" s="204">
        <v>11.66</v>
      </c>
      <c r="K3089" s="203" t="s">
        <v>505</v>
      </c>
    </row>
    <row r="3090" spans="1:11">
      <c r="A3090" s="203">
        <v>76</v>
      </c>
      <c r="B3090" s="203" t="s">
        <v>392</v>
      </c>
      <c r="C3090" s="203" t="s">
        <v>1801</v>
      </c>
      <c r="D3090" s="204">
        <v>8.9700000000000006</v>
      </c>
      <c r="E3090" s="203" t="s">
        <v>463</v>
      </c>
      <c r="F3090" s="203" t="s">
        <v>1754</v>
      </c>
      <c r="G3090" s="203" t="s">
        <v>473</v>
      </c>
      <c r="H3090" s="204">
        <v>6.83</v>
      </c>
      <c r="I3090" s="204">
        <v>11.12</v>
      </c>
      <c r="J3090" s="204">
        <v>10.59</v>
      </c>
      <c r="K3090" s="203" t="s">
        <v>505</v>
      </c>
    </row>
    <row r="3091" spans="1:11">
      <c r="A3091" s="203">
        <v>76</v>
      </c>
      <c r="B3091" s="203" t="s">
        <v>393</v>
      </c>
      <c r="C3091" s="203" t="s">
        <v>1801</v>
      </c>
      <c r="D3091" s="204">
        <v>8.86</v>
      </c>
      <c r="E3091" s="203" t="s">
        <v>463</v>
      </c>
      <c r="F3091" s="203" t="s">
        <v>1754</v>
      </c>
      <c r="G3091" s="203" t="s">
        <v>473</v>
      </c>
      <c r="H3091" s="204">
        <v>8.07</v>
      </c>
      <c r="I3091" s="204">
        <v>9.64</v>
      </c>
      <c r="J3091" s="204">
        <v>8.67</v>
      </c>
      <c r="K3091" s="203" t="s">
        <v>505</v>
      </c>
    </row>
    <row r="3092" spans="1:11">
      <c r="A3092" s="203">
        <v>76</v>
      </c>
      <c r="B3092" s="203" t="s">
        <v>394</v>
      </c>
      <c r="C3092" s="203" t="s">
        <v>1801</v>
      </c>
      <c r="D3092" s="204">
        <v>7.66</v>
      </c>
      <c r="E3092" s="203" t="s">
        <v>463</v>
      </c>
      <c r="F3092" s="203" t="s">
        <v>1754</v>
      </c>
      <c r="G3092" s="203" t="s">
        <v>473</v>
      </c>
      <c r="H3092" s="204">
        <v>6.13</v>
      </c>
      <c r="I3092" s="204">
        <v>9.1999999999999993</v>
      </c>
      <c r="J3092" s="204">
        <v>11.61</v>
      </c>
      <c r="K3092" s="203" t="s">
        <v>505</v>
      </c>
    </row>
    <row r="3093" spans="1:11">
      <c r="A3093" s="203">
        <v>76</v>
      </c>
      <c r="B3093" s="203" t="s">
        <v>395</v>
      </c>
      <c r="C3093" s="203" t="s">
        <v>1801</v>
      </c>
      <c r="D3093" s="204">
        <v>9.66</v>
      </c>
      <c r="E3093" s="203" t="s">
        <v>463</v>
      </c>
      <c r="F3093" s="203" t="s">
        <v>1754</v>
      </c>
      <c r="G3093" s="203" t="s">
        <v>473</v>
      </c>
      <c r="H3093" s="204">
        <v>8.9700000000000006</v>
      </c>
      <c r="I3093" s="204">
        <v>10.36</v>
      </c>
      <c r="J3093" s="204">
        <v>9.8699999999999992</v>
      </c>
      <c r="K3093" s="203" t="s">
        <v>505</v>
      </c>
    </row>
    <row r="3094" spans="1:11">
      <c r="A3094" s="203">
        <v>76</v>
      </c>
      <c r="B3094" s="203" t="s">
        <v>396</v>
      </c>
      <c r="C3094" s="203" t="s">
        <v>1801</v>
      </c>
      <c r="D3094" s="204">
        <v>7.92</v>
      </c>
      <c r="E3094" s="203" t="s">
        <v>463</v>
      </c>
      <c r="F3094" s="203" t="s">
        <v>1754</v>
      </c>
      <c r="G3094" s="203" t="s">
        <v>473</v>
      </c>
      <c r="H3094" s="204">
        <v>6.47</v>
      </c>
      <c r="I3094" s="204">
        <v>9.3699999999999992</v>
      </c>
      <c r="J3094" s="204">
        <v>7.26</v>
      </c>
      <c r="K3094" s="203" t="s">
        <v>505</v>
      </c>
    </row>
    <row r="3095" spans="1:11">
      <c r="A3095" s="203">
        <v>76</v>
      </c>
      <c r="B3095" s="203" t="s">
        <v>397</v>
      </c>
      <c r="C3095" s="203" t="s">
        <v>1801</v>
      </c>
      <c r="D3095" s="204">
        <v>9.33</v>
      </c>
      <c r="E3095" s="203" t="s">
        <v>463</v>
      </c>
      <c r="F3095" s="203" t="s">
        <v>1754</v>
      </c>
      <c r="G3095" s="203" t="s">
        <v>473</v>
      </c>
      <c r="H3095" s="204">
        <v>7.73</v>
      </c>
      <c r="I3095" s="204">
        <v>10.92</v>
      </c>
      <c r="J3095" s="204">
        <v>10.46</v>
      </c>
      <c r="K3095" s="203" t="s">
        <v>505</v>
      </c>
    </row>
    <row r="3096" spans="1:11">
      <c r="A3096" s="203">
        <v>76</v>
      </c>
      <c r="B3096" s="203" t="s">
        <v>398</v>
      </c>
      <c r="C3096" s="203" t="s">
        <v>1801</v>
      </c>
      <c r="D3096" s="204">
        <v>8.25</v>
      </c>
      <c r="E3096" s="203" t="s">
        <v>463</v>
      </c>
      <c r="F3096" s="203" t="s">
        <v>1754</v>
      </c>
      <c r="G3096" s="203" t="s">
        <v>473</v>
      </c>
      <c r="H3096" s="204">
        <v>6.75</v>
      </c>
      <c r="I3096" s="204">
        <v>9.75</v>
      </c>
      <c r="J3096" s="204">
        <v>9</v>
      </c>
      <c r="K3096" s="203" t="s">
        <v>505</v>
      </c>
    </row>
    <row r="3097" spans="1:11">
      <c r="A3097" s="203">
        <v>76</v>
      </c>
      <c r="B3097" s="203" t="s">
        <v>399</v>
      </c>
      <c r="C3097" s="203" t="s">
        <v>1801</v>
      </c>
      <c r="D3097" s="204">
        <v>9.02</v>
      </c>
      <c r="E3097" s="203" t="s">
        <v>463</v>
      </c>
      <c r="F3097" s="203" t="s">
        <v>1754</v>
      </c>
      <c r="G3097" s="203" t="s">
        <v>473</v>
      </c>
      <c r="H3097" s="204">
        <v>7.59</v>
      </c>
      <c r="I3097" s="204">
        <v>10.45</v>
      </c>
      <c r="J3097" s="204">
        <v>9.8699999999999992</v>
      </c>
      <c r="K3097" s="203" t="s">
        <v>505</v>
      </c>
    </row>
    <row r="3098" spans="1:11">
      <c r="A3098" s="203">
        <v>76</v>
      </c>
      <c r="B3098" s="203" t="s">
        <v>400</v>
      </c>
      <c r="C3098" s="203" t="s">
        <v>1801</v>
      </c>
      <c r="D3098" s="204">
        <v>8.89</v>
      </c>
      <c r="E3098" s="203" t="s">
        <v>463</v>
      </c>
      <c r="F3098" s="203" t="s">
        <v>1754</v>
      </c>
      <c r="G3098" s="203" t="s">
        <v>473</v>
      </c>
      <c r="H3098" s="204">
        <v>7.33</v>
      </c>
      <c r="I3098" s="204">
        <v>10.44</v>
      </c>
      <c r="J3098" s="204">
        <v>9.74</v>
      </c>
      <c r="K3098" s="203" t="s">
        <v>505</v>
      </c>
    </row>
    <row r="3099" spans="1:11">
      <c r="A3099" s="203">
        <v>76</v>
      </c>
      <c r="B3099" s="203" t="s">
        <v>401</v>
      </c>
      <c r="C3099" s="203" t="s">
        <v>1801</v>
      </c>
      <c r="D3099" s="204">
        <v>10.66</v>
      </c>
      <c r="E3099" s="203" t="s">
        <v>463</v>
      </c>
      <c r="F3099" s="203" t="s">
        <v>1754</v>
      </c>
      <c r="G3099" s="203" t="s">
        <v>473</v>
      </c>
      <c r="H3099" s="204">
        <v>9.0399999999999991</v>
      </c>
      <c r="I3099" s="204">
        <v>12.28</v>
      </c>
      <c r="J3099" s="204">
        <v>10.65</v>
      </c>
      <c r="K3099" s="203" t="s">
        <v>505</v>
      </c>
    </row>
    <row r="3100" spans="1:11">
      <c r="A3100" s="203">
        <v>76</v>
      </c>
      <c r="B3100" s="203" t="s">
        <v>402</v>
      </c>
      <c r="C3100" s="203" t="s">
        <v>1801</v>
      </c>
      <c r="D3100" s="204">
        <v>10.52</v>
      </c>
      <c r="E3100" s="203" t="s">
        <v>463</v>
      </c>
      <c r="F3100" s="203" t="s">
        <v>1754</v>
      </c>
      <c r="G3100" s="203" t="s">
        <v>473</v>
      </c>
      <c r="H3100" s="204">
        <v>8.16</v>
      </c>
      <c r="I3100" s="204">
        <v>12.87</v>
      </c>
      <c r="J3100" s="204">
        <v>12.65</v>
      </c>
      <c r="K3100" s="203" t="s">
        <v>505</v>
      </c>
    </row>
    <row r="3101" spans="1:11">
      <c r="A3101" s="203">
        <v>76</v>
      </c>
      <c r="B3101" s="203" t="s">
        <v>403</v>
      </c>
      <c r="C3101" s="203" t="s">
        <v>1801</v>
      </c>
      <c r="D3101" s="204">
        <v>9.3800000000000008</v>
      </c>
      <c r="E3101" s="203" t="s">
        <v>463</v>
      </c>
      <c r="F3101" s="203" t="s">
        <v>1754</v>
      </c>
      <c r="G3101" s="203" t="s">
        <v>473</v>
      </c>
      <c r="H3101" s="204">
        <v>7.79</v>
      </c>
      <c r="I3101" s="204">
        <v>10.97</v>
      </c>
      <c r="J3101" s="204">
        <v>10.08</v>
      </c>
      <c r="K3101" s="203" t="s">
        <v>505</v>
      </c>
    </row>
    <row r="3102" spans="1:11">
      <c r="A3102" s="203">
        <v>76</v>
      </c>
      <c r="B3102" s="203" t="s">
        <v>404</v>
      </c>
      <c r="C3102" s="203" t="s">
        <v>1801</v>
      </c>
      <c r="D3102" s="204">
        <v>9.9700000000000006</v>
      </c>
      <c r="E3102" s="203" t="s">
        <v>463</v>
      </c>
      <c r="F3102" s="203" t="s">
        <v>1754</v>
      </c>
      <c r="G3102" s="203" t="s">
        <v>473</v>
      </c>
      <c r="H3102" s="204">
        <v>8.31</v>
      </c>
      <c r="I3102" s="204">
        <v>11.63</v>
      </c>
      <c r="J3102" s="204">
        <v>11.56</v>
      </c>
      <c r="K3102" s="203" t="s">
        <v>505</v>
      </c>
    </row>
    <row r="3103" spans="1:11">
      <c r="A3103" s="203">
        <v>76</v>
      </c>
      <c r="B3103" s="203" t="s">
        <v>405</v>
      </c>
      <c r="C3103" s="203" t="s">
        <v>1801</v>
      </c>
      <c r="D3103" s="204">
        <v>9.3699999999999992</v>
      </c>
      <c r="E3103" s="203" t="s">
        <v>463</v>
      </c>
      <c r="F3103" s="203" t="s">
        <v>1754</v>
      </c>
      <c r="G3103" s="203" t="s">
        <v>473</v>
      </c>
      <c r="H3103" s="204">
        <v>9.09</v>
      </c>
      <c r="I3103" s="204">
        <v>9.66</v>
      </c>
      <c r="J3103" s="204">
        <v>9.8000000000000007</v>
      </c>
      <c r="K3103" s="203" t="s">
        <v>505</v>
      </c>
    </row>
    <row r="3104" spans="1:11">
      <c r="A3104" s="203">
        <v>76</v>
      </c>
      <c r="B3104" s="203" t="s">
        <v>384</v>
      </c>
      <c r="C3104" s="203" t="s">
        <v>1802</v>
      </c>
      <c r="D3104" s="204">
        <v>10.7</v>
      </c>
      <c r="E3104" s="203" t="s">
        <v>463</v>
      </c>
      <c r="F3104" s="203" t="s">
        <v>1754</v>
      </c>
      <c r="G3104" s="203" t="s">
        <v>473</v>
      </c>
      <c r="H3104" s="204">
        <v>9.86</v>
      </c>
      <c r="I3104" s="204">
        <v>11.54</v>
      </c>
      <c r="J3104" s="204">
        <v>10.53</v>
      </c>
      <c r="K3104" s="203" t="s">
        <v>505</v>
      </c>
    </row>
    <row r="3105" spans="1:11">
      <c r="A3105" s="203">
        <v>76</v>
      </c>
      <c r="B3105" s="203" t="s">
        <v>385</v>
      </c>
      <c r="C3105" s="203" t="s">
        <v>1802</v>
      </c>
      <c r="D3105" s="204">
        <v>9.15</v>
      </c>
      <c r="E3105" s="203" t="s">
        <v>463</v>
      </c>
      <c r="F3105" s="203" t="s">
        <v>1754</v>
      </c>
      <c r="G3105" s="203" t="s">
        <v>473</v>
      </c>
      <c r="H3105" s="204">
        <v>7.33</v>
      </c>
      <c r="I3105" s="204">
        <v>10.97</v>
      </c>
      <c r="J3105" s="204">
        <v>10.95</v>
      </c>
      <c r="K3105" s="203" t="s">
        <v>505</v>
      </c>
    </row>
    <row r="3106" spans="1:11">
      <c r="A3106" s="203">
        <v>76</v>
      </c>
      <c r="B3106" s="203" t="s">
        <v>386</v>
      </c>
      <c r="C3106" s="203" t="s">
        <v>1802</v>
      </c>
      <c r="D3106" s="204">
        <v>9.5299999999999994</v>
      </c>
      <c r="E3106" s="203" t="s">
        <v>463</v>
      </c>
      <c r="F3106" s="203" t="s">
        <v>1754</v>
      </c>
      <c r="G3106" s="203" t="s">
        <v>473</v>
      </c>
      <c r="H3106" s="204">
        <v>7.73</v>
      </c>
      <c r="I3106" s="204">
        <v>11.34</v>
      </c>
      <c r="J3106" s="204">
        <v>10.51</v>
      </c>
      <c r="K3106" s="203" t="s">
        <v>505</v>
      </c>
    </row>
    <row r="3107" spans="1:11">
      <c r="A3107" s="203">
        <v>76</v>
      </c>
      <c r="B3107" s="203" t="s">
        <v>387</v>
      </c>
      <c r="C3107" s="203" t="s">
        <v>1802</v>
      </c>
      <c r="D3107" s="204">
        <v>8.16</v>
      </c>
      <c r="E3107" s="203" t="s">
        <v>463</v>
      </c>
      <c r="F3107" s="203" t="s">
        <v>1754</v>
      </c>
      <c r="G3107" s="203" t="s">
        <v>473</v>
      </c>
      <c r="H3107" s="204">
        <v>6.77</v>
      </c>
      <c r="I3107" s="204">
        <v>9.56</v>
      </c>
      <c r="J3107" s="204">
        <v>9.49</v>
      </c>
      <c r="K3107" s="203" t="s">
        <v>505</v>
      </c>
    </row>
    <row r="3108" spans="1:11">
      <c r="A3108" s="203">
        <v>76</v>
      </c>
      <c r="B3108" s="203" t="s">
        <v>388</v>
      </c>
      <c r="C3108" s="203" t="s">
        <v>1802</v>
      </c>
      <c r="D3108" s="204">
        <v>12.1</v>
      </c>
      <c r="E3108" s="203" t="s">
        <v>463</v>
      </c>
      <c r="F3108" s="203" t="s">
        <v>1754</v>
      </c>
      <c r="G3108" s="203" t="s">
        <v>473</v>
      </c>
      <c r="H3108" s="204">
        <v>10.48</v>
      </c>
      <c r="I3108" s="204">
        <v>13.72</v>
      </c>
      <c r="J3108" s="204">
        <v>12.46</v>
      </c>
      <c r="K3108" s="203" t="s">
        <v>505</v>
      </c>
    </row>
    <row r="3109" spans="1:11">
      <c r="A3109" s="203">
        <v>76</v>
      </c>
      <c r="B3109" s="203" t="s">
        <v>389</v>
      </c>
      <c r="C3109" s="203" t="s">
        <v>1802</v>
      </c>
      <c r="D3109" s="204">
        <v>10.72</v>
      </c>
      <c r="E3109" s="203" t="s">
        <v>463</v>
      </c>
      <c r="F3109" s="203" t="s">
        <v>1754</v>
      </c>
      <c r="G3109" s="203" t="s">
        <v>473</v>
      </c>
      <c r="H3109" s="204">
        <v>8.41</v>
      </c>
      <c r="I3109" s="204">
        <v>13.03</v>
      </c>
      <c r="J3109" s="204">
        <v>11.39</v>
      </c>
      <c r="K3109" s="203" t="s">
        <v>505</v>
      </c>
    </row>
    <row r="3110" spans="1:11">
      <c r="A3110" s="203">
        <v>76</v>
      </c>
      <c r="B3110" s="203" t="s">
        <v>390</v>
      </c>
      <c r="C3110" s="203" t="s">
        <v>1802</v>
      </c>
      <c r="D3110" s="204">
        <v>7.93</v>
      </c>
      <c r="E3110" s="203" t="s">
        <v>463</v>
      </c>
      <c r="F3110" s="203" t="s">
        <v>1754</v>
      </c>
      <c r="G3110" s="203" t="s">
        <v>473</v>
      </c>
      <c r="H3110" s="204">
        <v>6.21</v>
      </c>
      <c r="I3110" s="204">
        <v>9.64</v>
      </c>
      <c r="J3110" s="204">
        <v>10.15</v>
      </c>
      <c r="K3110" s="203" t="s">
        <v>505</v>
      </c>
    </row>
    <row r="3111" spans="1:11">
      <c r="A3111" s="203">
        <v>76</v>
      </c>
      <c r="B3111" s="203" t="s">
        <v>391</v>
      </c>
      <c r="C3111" s="203" t="s">
        <v>1802</v>
      </c>
      <c r="D3111" s="204">
        <v>8.36</v>
      </c>
      <c r="E3111" s="203" t="s">
        <v>463</v>
      </c>
      <c r="F3111" s="203" t="s">
        <v>1754</v>
      </c>
      <c r="G3111" s="203" t="s">
        <v>473</v>
      </c>
      <c r="H3111" s="204">
        <v>4.78</v>
      </c>
      <c r="I3111" s="204">
        <v>11.95</v>
      </c>
      <c r="J3111" s="204">
        <v>8.56</v>
      </c>
      <c r="K3111" s="203" t="s">
        <v>505</v>
      </c>
    </row>
    <row r="3112" spans="1:11">
      <c r="A3112" s="203">
        <v>76</v>
      </c>
      <c r="B3112" s="203" t="s">
        <v>392</v>
      </c>
      <c r="C3112" s="203" t="s">
        <v>1802</v>
      </c>
      <c r="D3112" s="204">
        <v>7.98</v>
      </c>
      <c r="E3112" s="203" t="s">
        <v>463</v>
      </c>
      <c r="F3112" s="203" t="s">
        <v>1754</v>
      </c>
      <c r="G3112" s="203" t="s">
        <v>473</v>
      </c>
      <c r="H3112" s="204">
        <v>5.94</v>
      </c>
      <c r="I3112" s="204">
        <v>10.029999999999999</v>
      </c>
      <c r="J3112" s="204">
        <v>10.57</v>
      </c>
      <c r="K3112" s="203" t="s">
        <v>505</v>
      </c>
    </row>
    <row r="3113" spans="1:11">
      <c r="A3113" s="203">
        <v>76</v>
      </c>
      <c r="B3113" s="203" t="s">
        <v>393</v>
      </c>
      <c r="C3113" s="203" t="s">
        <v>1802</v>
      </c>
      <c r="D3113" s="204">
        <v>8.9499999999999993</v>
      </c>
      <c r="E3113" s="203" t="s">
        <v>463</v>
      </c>
      <c r="F3113" s="203" t="s">
        <v>1754</v>
      </c>
      <c r="G3113" s="203" t="s">
        <v>473</v>
      </c>
      <c r="H3113" s="204">
        <v>8.08</v>
      </c>
      <c r="I3113" s="204">
        <v>9.82</v>
      </c>
      <c r="J3113" s="204">
        <v>9.5399999999999991</v>
      </c>
      <c r="K3113" s="203" t="s">
        <v>505</v>
      </c>
    </row>
    <row r="3114" spans="1:11">
      <c r="A3114" s="203">
        <v>76</v>
      </c>
      <c r="B3114" s="203" t="s">
        <v>394</v>
      </c>
      <c r="C3114" s="203" t="s">
        <v>1802</v>
      </c>
      <c r="D3114" s="204">
        <v>9.2200000000000006</v>
      </c>
      <c r="E3114" s="203" t="s">
        <v>463</v>
      </c>
      <c r="F3114" s="203" t="s">
        <v>1754</v>
      </c>
      <c r="G3114" s="203" t="s">
        <v>473</v>
      </c>
      <c r="H3114" s="204">
        <v>7.57</v>
      </c>
      <c r="I3114" s="204">
        <v>10.87</v>
      </c>
      <c r="J3114" s="204">
        <v>10.18</v>
      </c>
      <c r="K3114" s="203" t="s">
        <v>505</v>
      </c>
    </row>
    <row r="3115" spans="1:11">
      <c r="A3115" s="203">
        <v>76</v>
      </c>
      <c r="B3115" s="203" t="s">
        <v>395</v>
      </c>
      <c r="C3115" s="203" t="s">
        <v>1802</v>
      </c>
      <c r="D3115" s="204">
        <v>9.77</v>
      </c>
      <c r="E3115" s="203" t="s">
        <v>463</v>
      </c>
      <c r="F3115" s="203" t="s">
        <v>1754</v>
      </c>
      <c r="G3115" s="203" t="s">
        <v>473</v>
      </c>
      <c r="H3115" s="204">
        <v>9.02</v>
      </c>
      <c r="I3115" s="204">
        <v>10.52</v>
      </c>
      <c r="J3115" s="204">
        <v>10.62</v>
      </c>
      <c r="K3115" s="203" t="s">
        <v>505</v>
      </c>
    </row>
    <row r="3116" spans="1:11">
      <c r="A3116" s="203">
        <v>76</v>
      </c>
      <c r="B3116" s="203" t="s">
        <v>396</v>
      </c>
      <c r="C3116" s="203" t="s">
        <v>1802</v>
      </c>
      <c r="D3116" s="204">
        <v>9.67</v>
      </c>
      <c r="E3116" s="203" t="s">
        <v>463</v>
      </c>
      <c r="F3116" s="203" t="s">
        <v>1754</v>
      </c>
      <c r="G3116" s="203" t="s">
        <v>473</v>
      </c>
      <c r="H3116" s="204">
        <v>8.0399999999999991</v>
      </c>
      <c r="I3116" s="204">
        <v>11.3</v>
      </c>
      <c r="J3116" s="204">
        <v>8.67</v>
      </c>
      <c r="K3116" s="203" t="s">
        <v>505</v>
      </c>
    </row>
    <row r="3117" spans="1:11">
      <c r="A3117" s="203">
        <v>76</v>
      </c>
      <c r="B3117" s="203" t="s">
        <v>397</v>
      </c>
      <c r="C3117" s="203" t="s">
        <v>1802</v>
      </c>
      <c r="D3117" s="204">
        <v>8.83</v>
      </c>
      <c r="E3117" s="203" t="s">
        <v>463</v>
      </c>
      <c r="F3117" s="203" t="s">
        <v>1754</v>
      </c>
      <c r="G3117" s="203" t="s">
        <v>473</v>
      </c>
      <c r="H3117" s="204">
        <v>7.18</v>
      </c>
      <c r="I3117" s="204">
        <v>10.48</v>
      </c>
      <c r="J3117" s="204">
        <v>9.81</v>
      </c>
      <c r="K3117" s="203" t="s">
        <v>505</v>
      </c>
    </row>
    <row r="3118" spans="1:11">
      <c r="A3118" s="203">
        <v>76</v>
      </c>
      <c r="B3118" s="203" t="s">
        <v>398</v>
      </c>
      <c r="C3118" s="203" t="s">
        <v>1802</v>
      </c>
      <c r="D3118" s="204">
        <v>9.49</v>
      </c>
      <c r="E3118" s="203" t="s">
        <v>463</v>
      </c>
      <c r="F3118" s="203" t="s">
        <v>1754</v>
      </c>
      <c r="G3118" s="203" t="s">
        <v>473</v>
      </c>
      <c r="H3118" s="204">
        <v>7.75</v>
      </c>
      <c r="I3118" s="204">
        <v>11.23</v>
      </c>
      <c r="J3118" s="204">
        <v>9.15</v>
      </c>
      <c r="K3118" s="203" t="s">
        <v>505</v>
      </c>
    </row>
    <row r="3119" spans="1:11">
      <c r="A3119" s="203">
        <v>76</v>
      </c>
      <c r="B3119" s="203" t="s">
        <v>399</v>
      </c>
      <c r="C3119" s="203" t="s">
        <v>1802</v>
      </c>
      <c r="D3119" s="204">
        <v>10.48</v>
      </c>
      <c r="E3119" s="203" t="s">
        <v>463</v>
      </c>
      <c r="F3119" s="203" t="s">
        <v>1754</v>
      </c>
      <c r="G3119" s="203" t="s">
        <v>473</v>
      </c>
      <c r="H3119" s="204">
        <v>8.84</v>
      </c>
      <c r="I3119" s="204">
        <v>12.11</v>
      </c>
      <c r="J3119" s="204">
        <v>10.35</v>
      </c>
      <c r="K3119" s="203" t="s">
        <v>505</v>
      </c>
    </row>
    <row r="3120" spans="1:11">
      <c r="A3120" s="203">
        <v>76</v>
      </c>
      <c r="B3120" s="203" t="s">
        <v>400</v>
      </c>
      <c r="C3120" s="203" t="s">
        <v>1802</v>
      </c>
      <c r="D3120" s="204">
        <v>8.9700000000000006</v>
      </c>
      <c r="E3120" s="203" t="s">
        <v>463</v>
      </c>
      <c r="F3120" s="203" t="s">
        <v>1754</v>
      </c>
      <c r="G3120" s="203" t="s">
        <v>473</v>
      </c>
      <c r="H3120" s="204">
        <v>7.37</v>
      </c>
      <c r="I3120" s="204">
        <v>10.58</v>
      </c>
      <c r="J3120" s="204">
        <v>11.41</v>
      </c>
      <c r="K3120" s="203" t="s">
        <v>505</v>
      </c>
    </row>
    <row r="3121" spans="1:11">
      <c r="A3121" s="203">
        <v>76</v>
      </c>
      <c r="B3121" s="203" t="s">
        <v>401</v>
      </c>
      <c r="C3121" s="203" t="s">
        <v>1802</v>
      </c>
      <c r="D3121" s="204">
        <v>12.1</v>
      </c>
      <c r="E3121" s="203" t="s">
        <v>463</v>
      </c>
      <c r="F3121" s="203" t="s">
        <v>1754</v>
      </c>
      <c r="G3121" s="203" t="s">
        <v>473</v>
      </c>
      <c r="H3121" s="204">
        <v>10.29</v>
      </c>
      <c r="I3121" s="204">
        <v>13.92</v>
      </c>
      <c r="J3121" s="204">
        <v>11.79</v>
      </c>
      <c r="K3121" s="203" t="s">
        <v>505</v>
      </c>
    </row>
    <row r="3122" spans="1:11">
      <c r="A3122" s="203">
        <v>76</v>
      </c>
      <c r="B3122" s="203" t="s">
        <v>402</v>
      </c>
      <c r="C3122" s="203" t="s">
        <v>1802</v>
      </c>
      <c r="D3122" s="204">
        <v>11.79</v>
      </c>
      <c r="E3122" s="203" t="s">
        <v>463</v>
      </c>
      <c r="F3122" s="203" t="s">
        <v>1754</v>
      </c>
      <c r="G3122" s="203" t="s">
        <v>473</v>
      </c>
      <c r="H3122" s="204">
        <v>9.2799999999999994</v>
      </c>
      <c r="I3122" s="204">
        <v>14.3</v>
      </c>
      <c r="J3122" s="204">
        <v>12.72</v>
      </c>
      <c r="K3122" s="203" t="s">
        <v>505</v>
      </c>
    </row>
    <row r="3123" spans="1:11">
      <c r="A3123" s="203">
        <v>76</v>
      </c>
      <c r="B3123" s="203" t="s">
        <v>403</v>
      </c>
      <c r="C3123" s="203" t="s">
        <v>1802</v>
      </c>
      <c r="D3123" s="204">
        <v>12.56</v>
      </c>
      <c r="E3123" s="203" t="s">
        <v>463</v>
      </c>
      <c r="F3123" s="203" t="s">
        <v>1754</v>
      </c>
      <c r="G3123" s="203" t="s">
        <v>473</v>
      </c>
      <c r="H3123" s="204">
        <v>10.61</v>
      </c>
      <c r="I3123" s="204">
        <v>14.51</v>
      </c>
      <c r="J3123" s="204">
        <v>12.1</v>
      </c>
      <c r="K3123" s="203" t="s">
        <v>505</v>
      </c>
    </row>
    <row r="3124" spans="1:11">
      <c r="A3124" s="203">
        <v>76</v>
      </c>
      <c r="B3124" s="203" t="s">
        <v>404</v>
      </c>
      <c r="C3124" s="203" t="s">
        <v>1802</v>
      </c>
      <c r="D3124" s="204">
        <v>10.99</v>
      </c>
      <c r="E3124" s="203" t="s">
        <v>463</v>
      </c>
      <c r="F3124" s="203" t="s">
        <v>1754</v>
      </c>
      <c r="G3124" s="203" t="s">
        <v>473</v>
      </c>
      <c r="H3124" s="204">
        <v>9.2100000000000009</v>
      </c>
      <c r="I3124" s="204">
        <v>12.77</v>
      </c>
      <c r="J3124" s="204">
        <v>12.66</v>
      </c>
      <c r="K3124" s="203" t="s">
        <v>505</v>
      </c>
    </row>
    <row r="3125" spans="1:11">
      <c r="A3125" s="203">
        <v>76</v>
      </c>
      <c r="B3125" s="203" t="s">
        <v>405</v>
      </c>
      <c r="C3125" s="203" t="s">
        <v>1802</v>
      </c>
      <c r="D3125" s="204">
        <v>9.8800000000000008</v>
      </c>
      <c r="E3125" s="203" t="s">
        <v>463</v>
      </c>
      <c r="F3125" s="203" t="s">
        <v>1754</v>
      </c>
      <c r="G3125" s="203" t="s">
        <v>473</v>
      </c>
      <c r="H3125" s="204">
        <v>9.56</v>
      </c>
      <c r="I3125" s="204">
        <v>10.19</v>
      </c>
      <c r="J3125" s="204">
        <v>10.52</v>
      </c>
      <c r="K3125" s="203" t="s">
        <v>505</v>
      </c>
    </row>
    <row r="3126" spans="1:11">
      <c r="A3126" s="203">
        <v>76</v>
      </c>
      <c r="B3126" s="203" t="s">
        <v>384</v>
      </c>
      <c r="C3126" s="203" t="s">
        <v>1803</v>
      </c>
      <c r="D3126" s="204">
        <v>10.77</v>
      </c>
      <c r="E3126" s="203" t="s">
        <v>463</v>
      </c>
      <c r="F3126" s="203" t="s">
        <v>1754</v>
      </c>
      <c r="G3126" s="203" t="s">
        <v>473</v>
      </c>
      <c r="H3126" s="204">
        <v>10.23</v>
      </c>
      <c r="I3126" s="204">
        <v>11.32</v>
      </c>
      <c r="J3126" s="204">
        <v>10.220000000000001</v>
      </c>
      <c r="K3126" s="203" t="s">
        <v>505</v>
      </c>
    </row>
    <row r="3127" spans="1:11">
      <c r="A3127" s="203">
        <v>76</v>
      </c>
      <c r="B3127" s="203" t="s">
        <v>385</v>
      </c>
      <c r="C3127" s="203" t="s">
        <v>1803</v>
      </c>
      <c r="D3127" s="204">
        <v>8.01</v>
      </c>
      <c r="E3127" s="203" t="s">
        <v>463</v>
      </c>
      <c r="F3127" s="203" t="s">
        <v>1754</v>
      </c>
      <c r="G3127" s="203" t="s">
        <v>473</v>
      </c>
      <c r="H3127" s="204">
        <v>6.85</v>
      </c>
      <c r="I3127" s="204">
        <v>9.18</v>
      </c>
      <c r="J3127" s="204">
        <v>10.75</v>
      </c>
      <c r="K3127" s="203" t="s">
        <v>505</v>
      </c>
    </row>
    <row r="3128" spans="1:11">
      <c r="A3128" s="203">
        <v>76</v>
      </c>
      <c r="B3128" s="203" t="s">
        <v>386</v>
      </c>
      <c r="C3128" s="203" t="s">
        <v>1803</v>
      </c>
      <c r="D3128" s="204">
        <v>9.0299999999999994</v>
      </c>
      <c r="E3128" s="203" t="s">
        <v>463</v>
      </c>
      <c r="F3128" s="203" t="s">
        <v>1754</v>
      </c>
      <c r="G3128" s="203" t="s">
        <v>473</v>
      </c>
      <c r="H3128" s="204">
        <v>7.89</v>
      </c>
      <c r="I3128" s="204">
        <v>10.17</v>
      </c>
      <c r="J3128" s="204">
        <v>9.68</v>
      </c>
      <c r="K3128" s="203" t="s">
        <v>505</v>
      </c>
    </row>
    <row r="3129" spans="1:11">
      <c r="A3129" s="203">
        <v>76</v>
      </c>
      <c r="B3129" s="203" t="s">
        <v>387</v>
      </c>
      <c r="C3129" s="203" t="s">
        <v>1803</v>
      </c>
      <c r="D3129" s="204">
        <v>7.27</v>
      </c>
      <c r="E3129" s="203" t="s">
        <v>463</v>
      </c>
      <c r="F3129" s="203" t="s">
        <v>1754</v>
      </c>
      <c r="G3129" s="203" t="s">
        <v>473</v>
      </c>
      <c r="H3129" s="204">
        <v>6.4</v>
      </c>
      <c r="I3129" s="204">
        <v>8.1300000000000008</v>
      </c>
      <c r="J3129" s="204">
        <v>9.01</v>
      </c>
      <c r="K3129" s="203" t="s">
        <v>505</v>
      </c>
    </row>
    <row r="3130" spans="1:11">
      <c r="A3130" s="203">
        <v>76</v>
      </c>
      <c r="B3130" s="203" t="s">
        <v>388</v>
      </c>
      <c r="C3130" s="203" t="s">
        <v>1803</v>
      </c>
      <c r="D3130" s="204">
        <v>11.57</v>
      </c>
      <c r="E3130" s="203" t="s">
        <v>463</v>
      </c>
      <c r="F3130" s="203" t="s">
        <v>1754</v>
      </c>
      <c r="G3130" s="203" t="s">
        <v>473</v>
      </c>
      <c r="H3130" s="204">
        <v>10.49</v>
      </c>
      <c r="I3130" s="204">
        <v>12.66</v>
      </c>
      <c r="J3130" s="204">
        <v>11.51</v>
      </c>
      <c r="K3130" s="203" t="s">
        <v>505</v>
      </c>
    </row>
    <row r="3131" spans="1:11">
      <c r="A3131" s="203">
        <v>76</v>
      </c>
      <c r="B3131" s="203" t="s">
        <v>389</v>
      </c>
      <c r="C3131" s="203" t="s">
        <v>1803</v>
      </c>
      <c r="D3131" s="204">
        <v>11.17</v>
      </c>
      <c r="E3131" s="203" t="s">
        <v>463</v>
      </c>
      <c r="F3131" s="203" t="s">
        <v>1754</v>
      </c>
      <c r="G3131" s="203" t="s">
        <v>473</v>
      </c>
      <c r="H3131" s="204">
        <v>9.48</v>
      </c>
      <c r="I3131" s="204">
        <v>12.85</v>
      </c>
      <c r="J3131" s="204">
        <v>11.16</v>
      </c>
      <c r="K3131" s="203" t="s">
        <v>505</v>
      </c>
    </row>
    <row r="3132" spans="1:11">
      <c r="A3132" s="203">
        <v>76</v>
      </c>
      <c r="B3132" s="203" t="s">
        <v>390</v>
      </c>
      <c r="C3132" s="203" t="s">
        <v>1803</v>
      </c>
      <c r="D3132" s="204">
        <v>7.83</v>
      </c>
      <c r="E3132" s="203" t="s">
        <v>463</v>
      </c>
      <c r="F3132" s="203" t="s">
        <v>1754</v>
      </c>
      <c r="G3132" s="203" t="s">
        <v>473</v>
      </c>
      <c r="H3132" s="204">
        <v>6.74</v>
      </c>
      <c r="I3132" s="204">
        <v>8.92</v>
      </c>
      <c r="J3132" s="204">
        <v>9.39</v>
      </c>
      <c r="K3132" s="203" t="s">
        <v>505</v>
      </c>
    </row>
    <row r="3133" spans="1:11">
      <c r="A3133" s="203">
        <v>76</v>
      </c>
      <c r="B3133" s="203" t="s">
        <v>391</v>
      </c>
      <c r="C3133" s="203" t="s">
        <v>1803</v>
      </c>
      <c r="D3133" s="204">
        <v>9.99</v>
      </c>
      <c r="E3133" s="203" t="s">
        <v>463</v>
      </c>
      <c r="F3133" s="203" t="s">
        <v>1754</v>
      </c>
      <c r="G3133" s="203" t="s">
        <v>473</v>
      </c>
      <c r="H3133" s="204">
        <v>7.32</v>
      </c>
      <c r="I3133" s="204">
        <v>12.66</v>
      </c>
      <c r="J3133" s="204">
        <v>9.84</v>
      </c>
      <c r="K3133" s="203" t="s">
        <v>505</v>
      </c>
    </row>
    <row r="3134" spans="1:11">
      <c r="A3134" s="203">
        <v>76</v>
      </c>
      <c r="B3134" s="203" t="s">
        <v>392</v>
      </c>
      <c r="C3134" s="203" t="s">
        <v>1803</v>
      </c>
      <c r="D3134" s="204">
        <v>8.66</v>
      </c>
      <c r="E3134" s="203" t="s">
        <v>463</v>
      </c>
      <c r="F3134" s="203" t="s">
        <v>1754</v>
      </c>
      <c r="G3134" s="203" t="s">
        <v>473</v>
      </c>
      <c r="H3134" s="204">
        <v>7.18</v>
      </c>
      <c r="I3134" s="204">
        <v>10.15</v>
      </c>
      <c r="J3134" s="204">
        <v>10.48</v>
      </c>
      <c r="K3134" s="203" t="s">
        <v>505</v>
      </c>
    </row>
    <row r="3135" spans="1:11">
      <c r="A3135" s="203">
        <v>76</v>
      </c>
      <c r="B3135" s="203" t="s">
        <v>393</v>
      </c>
      <c r="C3135" s="203" t="s">
        <v>1803</v>
      </c>
      <c r="D3135" s="204">
        <v>8.7899999999999991</v>
      </c>
      <c r="E3135" s="203" t="s">
        <v>463</v>
      </c>
      <c r="F3135" s="203" t="s">
        <v>1754</v>
      </c>
      <c r="G3135" s="203" t="s">
        <v>473</v>
      </c>
      <c r="H3135" s="204">
        <v>8.2200000000000006</v>
      </c>
      <c r="I3135" s="204">
        <v>9.35</v>
      </c>
      <c r="J3135" s="204">
        <v>9.11</v>
      </c>
      <c r="K3135" s="203" t="s">
        <v>505</v>
      </c>
    </row>
    <row r="3136" spans="1:11">
      <c r="A3136" s="203">
        <v>76</v>
      </c>
      <c r="B3136" s="203" t="s">
        <v>394</v>
      </c>
      <c r="C3136" s="203" t="s">
        <v>1803</v>
      </c>
      <c r="D3136" s="204">
        <v>8.5399999999999991</v>
      </c>
      <c r="E3136" s="203" t="s">
        <v>463</v>
      </c>
      <c r="F3136" s="203" t="s">
        <v>1754</v>
      </c>
      <c r="G3136" s="203" t="s">
        <v>473</v>
      </c>
      <c r="H3136" s="204">
        <v>7.42</v>
      </c>
      <c r="I3136" s="204">
        <v>9.65</v>
      </c>
      <c r="J3136" s="204">
        <v>10.89</v>
      </c>
      <c r="K3136" s="203" t="s">
        <v>505</v>
      </c>
    </row>
    <row r="3137" spans="1:11">
      <c r="A3137" s="203">
        <v>76</v>
      </c>
      <c r="B3137" s="203" t="s">
        <v>395</v>
      </c>
      <c r="C3137" s="203" t="s">
        <v>1803</v>
      </c>
      <c r="D3137" s="204">
        <v>9.74</v>
      </c>
      <c r="E3137" s="203" t="s">
        <v>463</v>
      </c>
      <c r="F3137" s="203" t="s">
        <v>1754</v>
      </c>
      <c r="G3137" s="203" t="s">
        <v>473</v>
      </c>
      <c r="H3137" s="204">
        <v>9.24</v>
      </c>
      <c r="I3137" s="204">
        <v>10.24</v>
      </c>
      <c r="J3137" s="204">
        <v>10.27</v>
      </c>
      <c r="K3137" s="203" t="s">
        <v>505</v>
      </c>
    </row>
    <row r="3138" spans="1:11">
      <c r="A3138" s="203">
        <v>76</v>
      </c>
      <c r="B3138" s="203" t="s">
        <v>396</v>
      </c>
      <c r="C3138" s="203" t="s">
        <v>1803</v>
      </c>
      <c r="D3138" s="204">
        <v>8.81</v>
      </c>
      <c r="E3138" s="203" t="s">
        <v>463</v>
      </c>
      <c r="F3138" s="203" t="s">
        <v>1754</v>
      </c>
      <c r="G3138" s="203" t="s">
        <v>473</v>
      </c>
      <c r="H3138" s="204">
        <v>7.73</v>
      </c>
      <c r="I3138" s="204">
        <v>9.8800000000000008</v>
      </c>
      <c r="J3138" s="204">
        <v>7.97</v>
      </c>
      <c r="K3138" s="203" t="s">
        <v>505</v>
      </c>
    </row>
    <row r="3139" spans="1:11">
      <c r="A3139" s="203">
        <v>76</v>
      </c>
      <c r="B3139" s="203" t="s">
        <v>397</v>
      </c>
      <c r="C3139" s="203" t="s">
        <v>1803</v>
      </c>
      <c r="D3139" s="204">
        <v>9.1300000000000008</v>
      </c>
      <c r="E3139" s="203" t="s">
        <v>463</v>
      </c>
      <c r="F3139" s="203" t="s">
        <v>1754</v>
      </c>
      <c r="G3139" s="203" t="s">
        <v>473</v>
      </c>
      <c r="H3139" s="204">
        <v>8.01</v>
      </c>
      <c r="I3139" s="204">
        <v>10.26</v>
      </c>
      <c r="J3139" s="204">
        <v>10.26</v>
      </c>
      <c r="K3139" s="203" t="s">
        <v>505</v>
      </c>
    </row>
    <row r="3140" spans="1:11">
      <c r="A3140" s="203">
        <v>76</v>
      </c>
      <c r="B3140" s="203" t="s">
        <v>398</v>
      </c>
      <c r="C3140" s="203" t="s">
        <v>1803</v>
      </c>
      <c r="D3140" s="204">
        <v>8.83</v>
      </c>
      <c r="E3140" s="203" t="s">
        <v>463</v>
      </c>
      <c r="F3140" s="203" t="s">
        <v>1754</v>
      </c>
      <c r="G3140" s="203" t="s">
        <v>473</v>
      </c>
      <c r="H3140" s="204">
        <v>7.7</v>
      </c>
      <c r="I3140" s="204">
        <v>9.9499999999999993</v>
      </c>
      <c r="J3140" s="204">
        <v>8.81</v>
      </c>
      <c r="K3140" s="203" t="s">
        <v>505</v>
      </c>
    </row>
    <row r="3141" spans="1:11">
      <c r="A3141" s="203">
        <v>76</v>
      </c>
      <c r="B3141" s="203" t="s">
        <v>399</v>
      </c>
      <c r="C3141" s="203" t="s">
        <v>1803</v>
      </c>
      <c r="D3141" s="204">
        <v>9.69</v>
      </c>
      <c r="E3141" s="203" t="s">
        <v>463</v>
      </c>
      <c r="F3141" s="203" t="s">
        <v>1754</v>
      </c>
      <c r="G3141" s="203" t="s">
        <v>473</v>
      </c>
      <c r="H3141" s="204">
        <v>8.64</v>
      </c>
      <c r="I3141" s="204">
        <v>10.74</v>
      </c>
      <c r="J3141" s="204">
        <v>10.07</v>
      </c>
      <c r="K3141" s="203" t="s">
        <v>505</v>
      </c>
    </row>
    <row r="3142" spans="1:11">
      <c r="A3142" s="203">
        <v>76</v>
      </c>
      <c r="B3142" s="203" t="s">
        <v>400</v>
      </c>
      <c r="C3142" s="203" t="s">
        <v>1803</v>
      </c>
      <c r="D3142" s="204">
        <v>9.18</v>
      </c>
      <c r="E3142" s="203" t="s">
        <v>463</v>
      </c>
      <c r="F3142" s="203" t="s">
        <v>1754</v>
      </c>
      <c r="G3142" s="203" t="s">
        <v>473</v>
      </c>
      <c r="H3142" s="204">
        <v>8.07</v>
      </c>
      <c r="I3142" s="204">
        <v>10.3</v>
      </c>
      <c r="J3142" s="204">
        <v>10.62</v>
      </c>
      <c r="K3142" s="203" t="s">
        <v>505</v>
      </c>
    </row>
    <row r="3143" spans="1:11">
      <c r="A3143" s="203">
        <v>76</v>
      </c>
      <c r="B3143" s="203" t="s">
        <v>401</v>
      </c>
      <c r="C3143" s="203" t="s">
        <v>1803</v>
      </c>
      <c r="D3143" s="204">
        <v>11.51</v>
      </c>
      <c r="E3143" s="203" t="s">
        <v>463</v>
      </c>
      <c r="F3143" s="203" t="s">
        <v>1754</v>
      </c>
      <c r="G3143" s="203" t="s">
        <v>473</v>
      </c>
      <c r="H3143" s="204">
        <v>10.3</v>
      </c>
      <c r="I3143" s="204">
        <v>12.71</v>
      </c>
      <c r="J3143" s="204">
        <v>11.14</v>
      </c>
      <c r="K3143" s="203" t="s">
        <v>505</v>
      </c>
    </row>
    <row r="3144" spans="1:11">
      <c r="A3144" s="203">
        <v>76</v>
      </c>
      <c r="B3144" s="203" t="s">
        <v>402</v>
      </c>
      <c r="C3144" s="203" t="s">
        <v>1803</v>
      </c>
      <c r="D3144" s="204">
        <v>11.35</v>
      </c>
      <c r="E3144" s="203" t="s">
        <v>463</v>
      </c>
      <c r="F3144" s="203" t="s">
        <v>1754</v>
      </c>
      <c r="G3144" s="203" t="s">
        <v>473</v>
      </c>
      <c r="H3144" s="204">
        <v>9.6300000000000008</v>
      </c>
      <c r="I3144" s="204">
        <v>13.07</v>
      </c>
      <c r="J3144" s="204">
        <v>12.45</v>
      </c>
      <c r="K3144" s="203" t="s">
        <v>505</v>
      </c>
    </row>
    <row r="3145" spans="1:11">
      <c r="A3145" s="203">
        <v>76</v>
      </c>
      <c r="B3145" s="203" t="s">
        <v>403</v>
      </c>
      <c r="C3145" s="203" t="s">
        <v>1803</v>
      </c>
      <c r="D3145" s="204">
        <v>10.95</v>
      </c>
      <c r="E3145" s="203" t="s">
        <v>463</v>
      </c>
      <c r="F3145" s="203" t="s">
        <v>1754</v>
      </c>
      <c r="G3145" s="203" t="s">
        <v>473</v>
      </c>
      <c r="H3145" s="204">
        <v>9.73</v>
      </c>
      <c r="I3145" s="204">
        <v>12.17</v>
      </c>
      <c r="J3145" s="204">
        <v>11.15</v>
      </c>
      <c r="K3145" s="203" t="s">
        <v>505</v>
      </c>
    </row>
    <row r="3146" spans="1:11">
      <c r="A3146" s="203">
        <v>76</v>
      </c>
      <c r="B3146" s="203" t="s">
        <v>404</v>
      </c>
      <c r="C3146" s="203" t="s">
        <v>1803</v>
      </c>
      <c r="D3146" s="204">
        <v>10.55</v>
      </c>
      <c r="E3146" s="203" t="s">
        <v>463</v>
      </c>
      <c r="F3146" s="203" t="s">
        <v>1754</v>
      </c>
      <c r="G3146" s="203" t="s">
        <v>473</v>
      </c>
      <c r="H3146" s="204">
        <v>9.35</v>
      </c>
      <c r="I3146" s="204">
        <v>11.76</v>
      </c>
      <c r="J3146" s="204">
        <v>12.06</v>
      </c>
      <c r="K3146" s="203" t="s">
        <v>505</v>
      </c>
    </row>
    <row r="3147" spans="1:11">
      <c r="A3147" s="203">
        <v>76</v>
      </c>
      <c r="B3147" s="203" t="s">
        <v>405</v>
      </c>
      <c r="C3147" s="203" t="s">
        <v>1803</v>
      </c>
      <c r="D3147" s="204">
        <v>9.61</v>
      </c>
      <c r="E3147" s="203" t="s">
        <v>463</v>
      </c>
      <c r="F3147" s="203" t="s">
        <v>1754</v>
      </c>
      <c r="G3147" s="203" t="s">
        <v>473</v>
      </c>
      <c r="H3147" s="204">
        <v>9.4</v>
      </c>
      <c r="I3147" s="204">
        <v>9.82</v>
      </c>
      <c r="J3147" s="204">
        <v>10.130000000000001</v>
      </c>
      <c r="K3147" s="203" t="s">
        <v>505</v>
      </c>
    </row>
    <row r="3148" spans="1:11">
      <c r="A3148" s="203">
        <v>77</v>
      </c>
      <c r="B3148" s="203" t="s">
        <v>384</v>
      </c>
      <c r="C3148" s="203" t="s">
        <v>1519</v>
      </c>
      <c r="D3148" s="204">
        <v>20.787545789999999</v>
      </c>
      <c r="E3148" s="203" t="s">
        <v>472</v>
      </c>
      <c r="F3148" s="203" t="s">
        <v>1754</v>
      </c>
      <c r="G3148" s="203" t="s">
        <v>539</v>
      </c>
      <c r="H3148" s="204">
        <v>18.380700000000001</v>
      </c>
      <c r="I3148" s="204">
        <v>23.194400000000002</v>
      </c>
      <c r="J3148" s="204">
        <v>21.88184</v>
      </c>
      <c r="K3148" s="203" t="s">
        <v>485</v>
      </c>
    </row>
    <row r="3149" spans="1:11">
      <c r="A3149" s="203">
        <v>77</v>
      </c>
      <c r="B3149" s="203" t="s">
        <v>385</v>
      </c>
      <c r="C3149" s="203" t="s">
        <v>1519</v>
      </c>
      <c r="D3149" s="204">
        <v>27.68595041</v>
      </c>
      <c r="E3149" s="203" t="s">
        <v>472</v>
      </c>
      <c r="F3149" s="203" t="s">
        <v>1754</v>
      </c>
      <c r="G3149" s="203" t="s">
        <v>539</v>
      </c>
      <c r="H3149" s="204">
        <v>22.048400000000001</v>
      </c>
      <c r="I3149" s="204">
        <v>33.323500000000003</v>
      </c>
      <c r="J3149" s="204">
        <v>24.48133</v>
      </c>
      <c r="K3149" s="203" t="s">
        <v>485</v>
      </c>
    </row>
    <row r="3150" spans="1:11">
      <c r="A3150" s="203">
        <v>77</v>
      </c>
      <c r="B3150" s="203" t="s">
        <v>386</v>
      </c>
      <c r="C3150" s="203" t="s">
        <v>1519</v>
      </c>
      <c r="D3150" s="204">
        <v>22.885572140000001</v>
      </c>
      <c r="E3150" s="203" t="s">
        <v>472</v>
      </c>
      <c r="F3150" s="203" t="s">
        <v>1754</v>
      </c>
      <c r="G3150" s="203" t="s">
        <v>539</v>
      </c>
      <c r="H3150" s="204">
        <v>17.0778</v>
      </c>
      <c r="I3150" s="204">
        <v>28.693300000000001</v>
      </c>
      <c r="J3150" s="204">
        <v>23.183389999999999</v>
      </c>
      <c r="K3150" s="203" t="s">
        <v>485</v>
      </c>
    </row>
    <row r="3151" spans="1:11">
      <c r="A3151" s="203">
        <v>77</v>
      </c>
      <c r="B3151" s="203" t="s">
        <v>387</v>
      </c>
      <c r="C3151" s="203" t="s">
        <v>1519</v>
      </c>
      <c r="D3151" s="204">
        <v>26.642335769999999</v>
      </c>
      <c r="E3151" s="203" t="s">
        <v>472</v>
      </c>
      <c r="F3151" s="203" t="s">
        <v>1754</v>
      </c>
      <c r="G3151" s="203" t="s">
        <v>539</v>
      </c>
      <c r="H3151" s="204">
        <v>21.407699999999998</v>
      </c>
      <c r="I3151" s="204">
        <v>31.876999999999999</v>
      </c>
      <c r="J3151" s="204">
        <v>17.33333</v>
      </c>
      <c r="K3151" s="203" t="s">
        <v>485</v>
      </c>
    </row>
    <row r="3152" spans="1:11">
      <c r="A3152" s="203">
        <v>77</v>
      </c>
      <c r="B3152" s="203" t="s">
        <v>388</v>
      </c>
      <c r="C3152" s="203" t="s">
        <v>1519</v>
      </c>
      <c r="D3152" s="204">
        <v>23.219814240000002</v>
      </c>
      <c r="E3152" s="203" t="s">
        <v>472</v>
      </c>
      <c r="F3152" s="203" t="s">
        <v>1754</v>
      </c>
      <c r="G3152" s="203" t="s">
        <v>539</v>
      </c>
      <c r="H3152" s="204">
        <v>18.614999999999998</v>
      </c>
      <c r="I3152" s="204">
        <v>27.8246</v>
      </c>
      <c r="J3152" s="204">
        <v>27.950310000000002</v>
      </c>
      <c r="K3152" s="203" t="s">
        <v>485</v>
      </c>
    </row>
    <row r="3153" spans="1:11">
      <c r="A3153" s="203">
        <v>77</v>
      </c>
      <c r="B3153" s="203" t="s">
        <v>389</v>
      </c>
      <c r="C3153" s="203" t="s">
        <v>1519</v>
      </c>
      <c r="D3153" s="204">
        <v>32.258064519999998</v>
      </c>
      <c r="E3153" s="203" t="s">
        <v>472</v>
      </c>
      <c r="F3153" s="203" t="s">
        <v>1754</v>
      </c>
      <c r="G3153" s="203" t="s">
        <v>539</v>
      </c>
      <c r="H3153" s="204">
        <v>22.757200000000001</v>
      </c>
      <c r="I3153" s="204">
        <v>41.758899999999997</v>
      </c>
      <c r="J3153" s="204">
        <v>30.526319999999998</v>
      </c>
      <c r="K3153" s="203" t="s">
        <v>485</v>
      </c>
    </row>
    <row r="3154" spans="1:11">
      <c r="A3154" s="203">
        <v>77</v>
      </c>
      <c r="B3154" s="203" t="s">
        <v>390</v>
      </c>
      <c r="C3154" s="203" t="s">
        <v>1519</v>
      </c>
      <c r="D3154" s="204">
        <v>26.630434780000002</v>
      </c>
      <c r="E3154" s="203" t="s">
        <v>472</v>
      </c>
      <c r="F3154" s="203" t="s">
        <v>1754</v>
      </c>
      <c r="G3154" s="203" t="s">
        <v>539</v>
      </c>
      <c r="H3154" s="204">
        <v>20.243500000000001</v>
      </c>
      <c r="I3154" s="204">
        <v>33.017400000000002</v>
      </c>
      <c r="J3154" s="204">
        <v>26.484020000000001</v>
      </c>
      <c r="K3154" s="203" t="s">
        <v>485</v>
      </c>
    </row>
    <row r="3155" spans="1:11">
      <c r="A3155" s="203">
        <v>77</v>
      </c>
      <c r="B3155" s="203" t="s">
        <v>391</v>
      </c>
      <c r="C3155" s="203" t="s">
        <v>1519</v>
      </c>
      <c r="D3155" s="204">
        <v>24.528301890000002</v>
      </c>
      <c r="E3155" s="203" t="s">
        <v>472</v>
      </c>
      <c r="F3155" s="203" t="s">
        <v>1754</v>
      </c>
      <c r="G3155" s="203" t="s">
        <v>539</v>
      </c>
      <c r="H3155" s="204">
        <v>12.944699999999999</v>
      </c>
      <c r="I3155" s="204">
        <v>36.111899999999999</v>
      </c>
      <c r="J3155" s="204">
        <v>34.375</v>
      </c>
      <c r="K3155" s="203" t="s">
        <v>485</v>
      </c>
    </row>
    <row r="3156" spans="1:11">
      <c r="A3156" s="203">
        <v>77</v>
      </c>
      <c r="B3156" s="203" t="s">
        <v>392</v>
      </c>
      <c r="C3156" s="203" t="s">
        <v>1519</v>
      </c>
      <c r="D3156" s="204">
        <v>19.780219779999999</v>
      </c>
      <c r="E3156" s="203" t="s">
        <v>472</v>
      </c>
      <c r="F3156" s="203" t="s">
        <v>1754</v>
      </c>
      <c r="G3156" s="203" t="s">
        <v>539</v>
      </c>
      <c r="H3156" s="204">
        <v>11.595700000000001</v>
      </c>
      <c r="I3156" s="204">
        <v>27.964700000000001</v>
      </c>
      <c r="J3156" s="204">
        <v>29.838709999999999</v>
      </c>
      <c r="K3156" s="203" t="s">
        <v>485</v>
      </c>
    </row>
    <row r="3157" spans="1:11">
      <c r="A3157" s="203">
        <v>77</v>
      </c>
      <c r="B3157" s="203" t="s">
        <v>393</v>
      </c>
      <c r="C3157" s="203" t="s">
        <v>1519</v>
      </c>
      <c r="D3157" s="204">
        <v>18.992248060000001</v>
      </c>
      <c r="E3157" s="203" t="s">
        <v>472</v>
      </c>
      <c r="F3157" s="203" t="s">
        <v>1754</v>
      </c>
      <c r="G3157" s="203" t="s">
        <v>539</v>
      </c>
      <c r="H3157" s="204">
        <v>16.5991</v>
      </c>
      <c r="I3157" s="204">
        <v>21.385400000000001</v>
      </c>
      <c r="J3157" s="204">
        <v>21.91235</v>
      </c>
      <c r="K3157" s="203" t="s">
        <v>485</v>
      </c>
    </row>
    <row r="3158" spans="1:11">
      <c r="A3158" s="203">
        <v>77</v>
      </c>
      <c r="B3158" s="203" t="s">
        <v>394</v>
      </c>
      <c r="C3158" s="203" t="s">
        <v>1519</v>
      </c>
      <c r="D3158" s="204">
        <v>25.210084030000001</v>
      </c>
      <c r="E3158" s="203" t="s">
        <v>472</v>
      </c>
      <c r="F3158" s="203" t="s">
        <v>1754</v>
      </c>
      <c r="G3158" s="203" t="s">
        <v>539</v>
      </c>
      <c r="H3158" s="204">
        <v>19.6934</v>
      </c>
      <c r="I3158" s="204">
        <v>30.726700000000001</v>
      </c>
      <c r="J3158" s="204">
        <v>21.189589999999999</v>
      </c>
      <c r="K3158" s="203" t="s">
        <v>485</v>
      </c>
    </row>
    <row r="3159" spans="1:11">
      <c r="A3159" s="203">
        <v>77</v>
      </c>
      <c r="B3159" s="203" t="s">
        <v>395</v>
      </c>
      <c r="C3159" s="203" t="s">
        <v>1519</v>
      </c>
      <c r="D3159" s="204">
        <v>24.366812230000001</v>
      </c>
      <c r="E3159" s="203" t="s">
        <v>472</v>
      </c>
      <c r="F3159" s="203" t="s">
        <v>1754</v>
      </c>
      <c r="G3159" s="203" t="s">
        <v>539</v>
      </c>
      <c r="H3159" s="204">
        <v>21.880199999999999</v>
      </c>
      <c r="I3159" s="204">
        <v>26.853400000000001</v>
      </c>
      <c r="J3159" s="204">
        <v>23.270440000000001</v>
      </c>
      <c r="K3159" s="203" t="s">
        <v>485</v>
      </c>
    </row>
    <row r="3160" spans="1:11">
      <c r="A3160" s="203">
        <v>77</v>
      </c>
      <c r="B3160" s="203" t="s">
        <v>396</v>
      </c>
      <c r="C3160" s="203" t="s">
        <v>1519</v>
      </c>
      <c r="D3160" s="204">
        <v>25.438596489999998</v>
      </c>
      <c r="E3160" s="203" t="s">
        <v>472</v>
      </c>
      <c r="F3160" s="203" t="s">
        <v>1754</v>
      </c>
      <c r="G3160" s="203" t="s">
        <v>539</v>
      </c>
      <c r="H3160" s="204">
        <v>19.785399999999999</v>
      </c>
      <c r="I3160" s="204">
        <v>31.091799999999999</v>
      </c>
      <c r="J3160" s="204">
        <v>23.3871</v>
      </c>
      <c r="K3160" s="203" t="s">
        <v>485</v>
      </c>
    </row>
    <row r="3161" spans="1:11">
      <c r="A3161" s="203">
        <v>77</v>
      </c>
      <c r="B3161" s="203" t="s">
        <v>397</v>
      </c>
      <c r="C3161" s="203" t="s">
        <v>1519</v>
      </c>
      <c r="D3161" s="204">
        <v>25.210084030000001</v>
      </c>
      <c r="E3161" s="203" t="s">
        <v>472</v>
      </c>
      <c r="F3161" s="203" t="s">
        <v>1754</v>
      </c>
      <c r="G3161" s="203" t="s">
        <v>539</v>
      </c>
      <c r="H3161" s="204">
        <v>19.6934</v>
      </c>
      <c r="I3161" s="204">
        <v>30.726700000000001</v>
      </c>
      <c r="J3161" s="204">
        <v>27.57009</v>
      </c>
      <c r="K3161" s="203" t="s">
        <v>485</v>
      </c>
    </row>
    <row r="3162" spans="1:11">
      <c r="A3162" s="203">
        <v>77</v>
      </c>
      <c r="B3162" s="203" t="s">
        <v>398</v>
      </c>
      <c r="C3162" s="203" t="s">
        <v>1519</v>
      </c>
      <c r="D3162" s="204">
        <v>18.296529970000002</v>
      </c>
      <c r="E3162" s="203" t="s">
        <v>472</v>
      </c>
      <c r="F3162" s="203" t="s">
        <v>1754</v>
      </c>
      <c r="G3162" s="203" t="s">
        <v>539</v>
      </c>
      <c r="H3162" s="204">
        <v>14.0402</v>
      </c>
      <c r="I3162" s="204">
        <v>22.552800000000001</v>
      </c>
      <c r="J3162" s="204">
        <v>20.134229999999999</v>
      </c>
      <c r="K3162" s="203" t="s">
        <v>485</v>
      </c>
    </row>
    <row r="3163" spans="1:11">
      <c r="A3163" s="203">
        <v>77</v>
      </c>
      <c r="B3163" s="203" t="s">
        <v>399</v>
      </c>
      <c r="C3163" s="203" t="s">
        <v>1519</v>
      </c>
      <c r="D3163" s="204">
        <v>23.875432530000001</v>
      </c>
      <c r="E3163" s="203" t="s">
        <v>472</v>
      </c>
      <c r="F3163" s="203" t="s">
        <v>1754</v>
      </c>
      <c r="G3163" s="203" t="s">
        <v>539</v>
      </c>
      <c r="H3163" s="204">
        <v>18.9602</v>
      </c>
      <c r="I3163" s="204">
        <v>28.790700000000001</v>
      </c>
      <c r="J3163" s="204">
        <v>23.79421</v>
      </c>
      <c r="K3163" s="203" t="s">
        <v>485</v>
      </c>
    </row>
    <row r="3164" spans="1:11">
      <c r="A3164" s="203">
        <v>77</v>
      </c>
      <c r="B3164" s="203" t="s">
        <v>400</v>
      </c>
      <c r="C3164" s="203" t="s">
        <v>1519</v>
      </c>
      <c r="D3164" s="204">
        <v>30.036630039999999</v>
      </c>
      <c r="E3164" s="203" t="s">
        <v>472</v>
      </c>
      <c r="F3164" s="203" t="s">
        <v>1754</v>
      </c>
      <c r="G3164" s="203" t="s">
        <v>539</v>
      </c>
      <c r="H3164" s="204">
        <v>24.598700000000001</v>
      </c>
      <c r="I3164" s="204">
        <v>35.474600000000002</v>
      </c>
      <c r="J3164" s="204">
        <v>23.012550000000001</v>
      </c>
      <c r="K3164" s="203" t="s">
        <v>485</v>
      </c>
    </row>
    <row r="3165" spans="1:11">
      <c r="A3165" s="203">
        <v>77</v>
      </c>
      <c r="B3165" s="203" t="s">
        <v>401</v>
      </c>
      <c r="C3165" s="203" t="s">
        <v>1519</v>
      </c>
      <c r="D3165" s="204">
        <v>19.666666670000001</v>
      </c>
      <c r="E3165" s="203" t="s">
        <v>472</v>
      </c>
      <c r="F3165" s="203" t="s">
        <v>1754</v>
      </c>
      <c r="G3165" s="203" t="s">
        <v>539</v>
      </c>
      <c r="H3165" s="204">
        <v>15.168799999999999</v>
      </c>
      <c r="I3165" s="204">
        <v>24.1646</v>
      </c>
      <c r="J3165" s="204">
        <v>21.513940000000002</v>
      </c>
      <c r="K3165" s="203" t="s">
        <v>485</v>
      </c>
    </row>
    <row r="3166" spans="1:11">
      <c r="A3166" s="203">
        <v>77</v>
      </c>
      <c r="B3166" s="203" t="s">
        <v>402</v>
      </c>
      <c r="C3166" s="203" t="s">
        <v>1519</v>
      </c>
      <c r="D3166" s="204">
        <v>28.037383179999999</v>
      </c>
      <c r="E3166" s="203" t="s">
        <v>472</v>
      </c>
      <c r="F3166" s="203" t="s">
        <v>1754</v>
      </c>
      <c r="G3166" s="203" t="s">
        <v>539</v>
      </c>
      <c r="H3166" s="204">
        <v>19.526299999999999</v>
      </c>
      <c r="I3166" s="204">
        <v>36.548499999999997</v>
      </c>
      <c r="J3166" s="204">
        <v>27.21088</v>
      </c>
      <c r="K3166" s="203" t="s">
        <v>485</v>
      </c>
    </row>
    <row r="3167" spans="1:11">
      <c r="A3167" s="203">
        <v>77</v>
      </c>
      <c r="B3167" s="203" t="s">
        <v>403</v>
      </c>
      <c r="C3167" s="203" t="s">
        <v>1519</v>
      </c>
      <c r="D3167" s="204">
        <v>22.727272729999999</v>
      </c>
      <c r="E3167" s="203" t="s">
        <v>472</v>
      </c>
      <c r="F3167" s="203" t="s">
        <v>1754</v>
      </c>
      <c r="G3167" s="203" t="s">
        <v>539</v>
      </c>
      <c r="H3167" s="204">
        <v>16.89</v>
      </c>
      <c r="I3167" s="204">
        <v>28.564499999999999</v>
      </c>
      <c r="J3167" s="204">
        <v>19.17098</v>
      </c>
      <c r="K3167" s="203" t="s">
        <v>485</v>
      </c>
    </row>
    <row r="3168" spans="1:11">
      <c r="A3168" s="203">
        <v>77</v>
      </c>
      <c r="B3168" s="203" t="s">
        <v>404</v>
      </c>
      <c r="C3168" s="203" t="s">
        <v>1519</v>
      </c>
      <c r="D3168" s="204">
        <v>22.65625</v>
      </c>
      <c r="E3168" s="203" t="s">
        <v>472</v>
      </c>
      <c r="F3168" s="203" t="s">
        <v>1754</v>
      </c>
      <c r="G3168" s="203" t="s">
        <v>539</v>
      </c>
      <c r="H3168" s="204">
        <v>17.528300000000002</v>
      </c>
      <c r="I3168" s="204">
        <v>27.784199999999998</v>
      </c>
      <c r="J3168" s="204">
        <v>25.384620000000002</v>
      </c>
      <c r="K3168" s="203" t="s">
        <v>485</v>
      </c>
    </row>
    <row r="3169" spans="1:11">
      <c r="A3169" s="203">
        <v>77</v>
      </c>
      <c r="B3169" s="203" t="s">
        <v>405</v>
      </c>
      <c r="C3169" s="203" t="s">
        <v>1519</v>
      </c>
      <c r="D3169" s="204">
        <v>23.027599670000001</v>
      </c>
      <c r="E3169" s="203" t="s">
        <v>472</v>
      </c>
      <c r="F3169" s="203" t="s">
        <v>1754</v>
      </c>
      <c r="G3169" s="203" t="s">
        <v>539</v>
      </c>
      <c r="H3169" s="204">
        <v>22.0534</v>
      </c>
      <c r="I3169" s="204">
        <v>24.001799999999999</v>
      </c>
      <c r="J3169" s="204">
        <v>23.124230000000001</v>
      </c>
      <c r="K3169" s="203" t="s">
        <v>485</v>
      </c>
    </row>
    <row r="3170" spans="1:11">
      <c r="A3170" s="203">
        <v>77</v>
      </c>
      <c r="B3170" s="203" t="s">
        <v>384</v>
      </c>
      <c r="C3170" s="203" t="s">
        <v>1520</v>
      </c>
      <c r="D3170" s="204">
        <v>17.921440260000001</v>
      </c>
      <c r="E3170" s="203" t="s">
        <v>472</v>
      </c>
      <c r="F3170" s="203" t="s">
        <v>1754</v>
      </c>
      <c r="G3170" s="203" t="s">
        <v>539</v>
      </c>
      <c r="H3170" s="204">
        <v>15.771000000000001</v>
      </c>
      <c r="I3170" s="204">
        <v>20.071899999999999</v>
      </c>
      <c r="J3170" s="204">
        <v>15.368639999999999</v>
      </c>
      <c r="K3170" s="203" t="s">
        <v>485</v>
      </c>
    </row>
    <row r="3171" spans="1:11">
      <c r="A3171" s="203">
        <v>77</v>
      </c>
      <c r="B3171" s="203" t="s">
        <v>385</v>
      </c>
      <c r="C3171" s="203" t="s">
        <v>1520</v>
      </c>
      <c r="D3171" s="204">
        <v>17.515923570000002</v>
      </c>
      <c r="E3171" s="203" t="s">
        <v>472</v>
      </c>
      <c r="F3171" s="203" t="s">
        <v>1754</v>
      </c>
      <c r="G3171" s="203" t="s">
        <v>539</v>
      </c>
      <c r="H3171" s="204">
        <v>13.3116</v>
      </c>
      <c r="I3171" s="204">
        <v>21.720199999999998</v>
      </c>
      <c r="J3171" s="204">
        <v>20.344830000000002</v>
      </c>
      <c r="K3171" s="203" t="s">
        <v>485</v>
      </c>
    </row>
    <row r="3172" spans="1:11">
      <c r="A3172" s="203">
        <v>77</v>
      </c>
      <c r="B3172" s="203" t="s">
        <v>386</v>
      </c>
      <c r="C3172" s="203" t="s">
        <v>1520</v>
      </c>
      <c r="D3172" s="204">
        <v>19.282511209999999</v>
      </c>
      <c r="E3172" s="203" t="s">
        <v>472</v>
      </c>
      <c r="F3172" s="203" t="s">
        <v>1754</v>
      </c>
      <c r="G3172" s="203" t="s">
        <v>539</v>
      </c>
      <c r="H3172" s="204">
        <v>14.1044</v>
      </c>
      <c r="I3172" s="204">
        <v>24.460599999999999</v>
      </c>
      <c r="J3172" s="204">
        <v>17.933129999999998</v>
      </c>
      <c r="K3172" s="203" t="s">
        <v>485</v>
      </c>
    </row>
    <row r="3173" spans="1:11">
      <c r="A3173" s="203">
        <v>77</v>
      </c>
      <c r="B3173" s="203" t="s">
        <v>387</v>
      </c>
      <c r="C3173" s="203" t="s">
        <v>1520</v>
      </c>
      <c r="D3173" s="204">
        <v>17.867435159999999</v>
      </c>
      <c r="E3173" s="203" t="s">
        <v>472</v>
      </c>
      <c r="F3173" s="203" t="s">
        <v>1754</v>
      </c>
      <c r="G3173" s="203" t="s">
        <v>539</v>
      </c>
      <c r="H3173" s="204">
        <v>13.8367</v>
      </c>
      <c r="I3173" s="204">
        <v>21.898099999999999</v>
      </c>
      <c r="J3173" s="204">
        <v>17.32283</v>
      </c>
      <c r="K3173" s="203" t="s">
        <v>485</v>
      </c>
    </row>
    <row r="3174" spans="1:11">
      <c r="A3174" s="203">
        <v>77</v>
      </c>
      <c r="B3174" s="203" t="s">
        <v>388</v>
      </c>
      <c r="C3174" s="203" t="s">
        <v>1520</v>
      </c>
      <c r="D3174" s="204">
        <v>22.31884058</v>
      </c>
      <c r="E3174" s="203" t="s">
        <v>472</v>
      </c>
      <c r="F3174" s="203" t="s">
        <v>1754</v>
      </c>
      <c r="G3174" s="203" t="s">
        <v>539</v>
      </c>
      <c r="H3174" s="204">
        <v>17.925000000000001</v>
      </c>
      <c r="I3174" s="204">
        <v>26.712599999999998</v>
      </c>
      <c r="J3174" s="204">
        <v>24.838709999999999</v>
      </c>
      <c r="K3174" s="203" t="s">
        <v>485</v>
      </c>
    </row>
    <row r="3175" spans="1:11">
      <c r="A3175" s="203">
        <v>77</v>
      </c>
      <c r="B3175" s="203" t="s">
        <v>389</v>
      </c>
      <c r="C3175" s="203" t="s">
        <v>1520</v>
      </c>
      <c r="D3175" s="204">
        <v>22.85714286</v>
      </c>
      <c r="E3175" s="203" t="s">
        <v>472</v>
      </c>
      <c r="F3175" s="203" t="s">
        <v>1754</v>
      </c>
      <c r="G3175" s="203" t="s">
        <v>539</v>
      </c>
      <c r="H3175" s="204">
        <v>14.825200000000001</v>
      </c>
      <c r="I3175" s="204">
        <v>30.889099999999999</v>
      </c>
      <c r="J3175" s="204">
        <v>26</v>
      </c>
      <c r="K3175" s="203" t="s">
        <v>485</v>
      </c>
    </row>
    <row r="3176" spans="1:11">
      <c r="A3176" s="203">
        <v>77</v>
      </c>
      <c r="B3176" s="203" t="s">
        <v>390</v>
      </c>
      <c r="C3176" s="203" t="s">
        <v>1520</v>
      </c>
      <c r="D3176" s="204">
        <v>22.357723579999998</v>
      </c>
      <c r="E3176" s="203" t="s">
        <v>472</v>
      </c>
      <c r="F3176" s="203" t="s">
        <v>1754</v>
      </c>
      <c r="G3176" s="203" t="s">
        <v>539</v>
      </c>
      <c r="H3176" s="204">
        <v>17.151199999999999</v>
      </c>
      <c r="I3176" s="204">
        <v>27.564299999999999</v>
      </c>
      <c r="J3176" s="204">
        <v>25.91093</v>
      </c>
      <c r="K3176" s="203" t="s">
        <v>485</v>
      </c>
    </row>
    <row r="3177" spans="1:11">
      <c r="A3177" s="203">
        <v>77</v>
      </c>
      <c r="B3177" s="203" t="s">
        <v>391</v>
      </c>
      <c r="C3177" s="203" t="s">
        <v>1520</v>
      </c>
      <c r="D3177" s="204">
        <v>14.28571429</v>
      </c>
      <c r="E3177" s="203" t="s">
        <v>472</v>
      </c>
      <c r="F3177" s="203" t="s">
        <v>1754</v>
      </c>
      <c r="G3177" s="203" t="s">
        <v>539</v>
      </c>
      <c r="H3177" s="204">
        <v>5.1205999999999996</v>
      </c>
      <c r="I3177" s="204">
        <v>23.450900000000001</v>
      </c>
      <c r="J3177" s="204">
        <v>9.0909099999999992</v>
      </c>
      <c r="K3177" s="203" t="s">
        <v>485</v>
      </c>
    </row>
    <row r="3178" spans="1:11">
      <c r="A3178" s="203">
        <v>77</v>
      </c>
      <c r="B3178" s="203" t="s">
        <v>392</v>
      </c>
      <c r="C3178" s="203" t="s">
        <v>1520</v>
      </c>
      <c r="D3178" s="204">
        <v>23.27044025</v>
      </c>
      <c r="E3178" s="203" t="s">
        <v>472</v>
      </c>
      <c r="F3178" s="203" t="s">
        <v>1754</v>
      </c>
      <c r="G3178" s="203" t="s">
        <v>539</v>
      </c>
      <c r="H3178" s="204">
        <v>16.702300000000001</v>
      </c>
      <c r="I3178" s="204">
        <v>29.8386</v>
      </c>
      <c r="J3178" s="204">
        <v>25.179860000000001</v>
      </c>
      <c r="K3178" s="203" t="s">
        <v>485</v>
      </c>
    </row>
    <row r="3179" spans="1:11">
      <c r="A3179" s="203">
        <v>77</v>
      </c>
      <c r="B3179" s="203" t="s">
        <v>393</v>
      </c>
      <c r="C3179" s="203" t="s">
        <v>1520</v>
      </c>
      <c r="D3179" s="204">
        <v>15.4373928</v>
      </c>
      <c r="E3179" s="203" t="s">
        <v>472</v>
      </c>
      <c r="F3179" s="203" t="s">
        <v>1754</v>
      </c>
      <c r="G3179" s="203" t="s">
        <v>539</v>
      </c>
      <c r="H3179" s="204">
        <v>13.3635</v>
      </c>
      <c r="I3179" s="204">
        <v>17.511299999999999</v>
      </c>
      <c r="J3179" s="204">
        <v>15.80817</v>
      </c>
      <c r="K3179" s="203" t="s">
        <v>485</v>
      </c>
    </row>
    <row r="3180" spans="1:11">
      <c r="A3180" s="203">
        <v>77</v>
      </c>
      <c r="B3180" s="203" t="s">
        <v>394</v>
      </c>
      <c r="C3180" s="203" t="s">
        <v>1520</v>
      </c>
      <c r="D3180" s="204">
        <v>19.20289855</v>
      </c>
      <c r="E3180" s="203" t="s">
        <v>472</v>
      </c>
      <c r="F3180" s="203" t="s">
        <v>1754</v>
      </c>
      <c r="G3180" s="203" t="s">
        <v>539</v>
      </c>
      <c r="H3180" s="204">
        <v>14.5558</v>
      </c>
      <c r="I3180" s="204">
        <v>23.85</v>
      </c>
      <c r="J3180" s="204">
        <v>22.658609999999999</v>
      </c>
      <c r="K3180" s="203" t="s">
        <v>485</v>
      </c>
    </row>
    <row r="3181" spans="1:11">
      <c r="A3181" s="203">
        <v>77</v>
      </c>
      <c r="B3181" s="203" t="s">
        <v>395</v>
      </c>
      <c r="C3181" s="203" t="s">
        <v>1520</v>
      </c>
      <c r="D3181" s="204">
        <v>18.885672939999999</v>
      </c>
      <c r="E3181" s="203" t="s">
        <v>472</v>
      </c>
      <c r="F3181" s="203" t="s">
        <v>1754</v>
      </c>
      <c r="G3181" s="203" t="s">
        <v>539</v>
      </c>
      <c r="H3181" s="204">
        <v>16.822099999999999</v>
      </c>
      <c r="I3181" s="204">
        <v>20.949200000000001</v>
      </c>
      <c r="J3181" s="204">
        <v>19.731539999999999</v>
      </c>
      <c r="K3181" s="203" t="s">
        <v>485</v>
      </c>
    </row>
    <row r="3182" spans="1:11">
      <c r="A3182" s="203">
        <v>77</v>
      </c>
      <c r="B3182" s="203" t="s">
        <v>396</v>
      </c>
      <c r="C3182" s="203" t="s">
        <v>1520</v>
      </c>
      <c r="D3182" s="204">
        <v>22.903225809999999</v>
      </c>
      <c r="E3182" s="203" t="s">
        <v>472</v>
      </c>
      <c r="F3182" s="203" t="s">
        <v>1754</v>
      </c>
      <c r="G3182" s="203" t="s">
        <v>539</v>
      </c>
      <c r="H3182" s="204">
        <v>18.2254</v>
      </c>
      <c r="I3182" s="204">
        <v>27.581</v>
      </c>
      <c r="J3182" s="204">
        <v>15.78947</v>
      </c>
      <c r="K3182" s="203" t="s">
        <v>485</v>
      </c>
    </row>
    <row r="3183" spans="1:11">
      <c r="A3183" s="203">
        <v>77</v>
      </c>
      <c r="B3183" s="203" t="s">
        <v>397</v>
      </c>
      <c r="C3183" s="203" t="s">
        <v>1520</v>
      </c>
      <c r="D3183" s="204">
        <v>22.868217049999998</v>
      </c>
      <c r="E3183" s="203" t="s">
        <v>472</v>
      </c>
      <c r="F3183" s="203" t="s">
        <v>1754</v>
      </c>
      <c r="G3183" s="203" t="s">
        <v>539</v>
      </c>
      <c r="H3183" s="204">
        <v>17.743400000000001</v>
      </c>
      <c r="I3183" s="204">
        <v>27.992999999999999</v>
      </c>
      <c r="J3183" s="204">
        <v>15.057919999999999</v>
      </c>
      <c r="K3183" s="203" t="s">
        <v>485</v>
      </c>
    </row>
    <row r="3184" spans="1:11">
      <c r="A3184" s="203">
        <v>77</v>
      </c>
      <c r="B3184" s="203" t="s">
        <v>398</v>
      </c>
      <c r="C3184" s="203" t="s">
        <v>1520</v>
      </c>
      <c r="D3184" s="204">
        <v>16.271186440000001</v>
      </c>
      <c r="E3184" s="203" t="s">
        <v>472</v>
      </c>
      <c r="F3184" s="203" t="s">
        <v>1754</v>
      </c>
      <c r="G3184" s="203" t="s">
        <v>539</v>
      </c>
      <c r="H3184" s="204">
        <v>12.059100000000001</v>
      </c>
      <c r="I3184" s="204">
        <v>20.4832</v>
      </c>
      <c r="J3184" s="204">
        <v>14.534879999999999</v>
      </c>
      <c r="K3184" s="203" t="s">
        <v>485</v>
      </c>
    </row>
    <row r="3185" spans="1:11">
      <c r="A3185" s="203">
        <v>77</v>
      </c>
      <c r="B3185" s="203" t="s">
        <v>399</v>
      </c>
      <c r="C3185" s="203" t="s">
        <v>1520</v>
      </c>
      <c r="D3185" s="204">
        <v>16.770186339999999</v>
      </c>
      <c r="E3185" s="203" t="s">
        <v>472</v>
      </c>
      <c r="F3185" s="203" t="s">
        <v>1754</v>
      </c>
      <c r="G3185" s="203" t="s">
        <v>539</v>
      </c>
      <c r="H3185" s="204">
        <v>12.689500000000001</v>
      </c>
      <c r="I3185" s="204">
        <v>20.850899999999999</v>
      </c>
      <c r="J3185" s="204">
        <v>19.142859999999999</v>
      </c>
      <c r="K3185" s="203" t="s">
        <v>485</v>
      </c>
    </row>
    <row r="3186" spans="1:11">
      <c r="A3186" s="203">
        <v>77</v>
      </c>
      <c r="B3186" s="203" t="s">
        <v>400</v>
      </c>
      <c r="C3186" s="203" t="s">
        <v>1520</v>
      </c>
      <c r="D3186" s="204">
        <v>24.590163929999999</v>
      </c>
      <c r="E3186" s="203" t="s">
        <v>472</v>
      </c>
      <c r="F3186" s="203" t="s">
        <v>1754</v>
      </c>
      <c r="G3186" s="203" t="s">
        <v>539</v>
      </c>
      <c r="H3186" s="204">
        <v>19.757300000000001</v>
      </c>
      <c r="I3186" s="204">
        <v>29.422999999999998</v>
      </c>
      <c r="J3186" s="204">
        <v>18.545449999999999</v>
      </c>
      <c r="K3186" s="203" t="s">
        <v>485</v>
      </c>
    </row>
    <row r="3187" spans="1:11">
      <c r="A3187" s="203">
        <v>77</v>
      </c>
      <c r="B3187" s="203" t="s">
        <v>401</v>
      </c>
      <c r="C3187" s="203" t="s">
        <v>1520</v>
      </c>
      <c r="D3187" s="204">
        <v>11.40065147</v>
      </c>
      <c r="E3187" s="203" t="s">
        <v>472</v>
      </c>
      <c r="F3187" s="203" t="s">
        <v>1754</v>
      </c>
      <c r="G3187" s="203" t="s">
        <v>539</v>
      </c>
      <c r="H3187" s="204">
        <v>7.8453999999999997</v>
      </c>
      <c r="I3187" s="204">
        <v>14.9559</v>
      </c>
      <c r="J3187" s="204">
        <v>14.28571</v>
      </c>
      <c r="K3187" s="203" t="s">
        <v>485</v>
      </c>
    </row>
    <row r="3188" spans="1:11">
      <c r="A3188" s="203">
        <v>77</v>
      </c>
      <c r="B3188" s="203" t="s">
        <v>402</v>
      </c>
      <c r="C3188" s="203" t="s">
        <v>1520</v>
      </c>
      <c r="D3188" s="204">
        <v>24.82758621</v>
      </c>
      <c r="E3188" s="203" t="s">
        <v>472</v>
      </c>
      <c r="F3188" s="203" t="s">
        <v>1754</v>
      </c>
      <c r="G3188" s="203" t="s">
        <v>539</v>
      </c>
      <c r="H3188" s="204">
        <v>17.7958</v>
      </c>
      <c r="I3188" s="204">
        <v>31.859400000000001</v>
      </c>
      <c r="J3188" s="204">
        <v>20.382169999999999</v>
      </c>
      <c r="K3188" s="203" t="s">
        <v>485</v>
      </c>
    </row>
    <row r="3189" spans="1:11">
      <c r="A3189" s="203">
        <v>77</v>
      </c>
      <c r="B3189" s="203" t="s">
        <v>403</v>
      </c>
      <c r="C3189" s="203" t="s">
        <v>1520</v>
      </c>
      <c r="D3189" s="204">
        <v>19.1588785</v>
      </c>
      <c r="E3189" s="203" t="s">
        <v>472</v>
      </c>
      <c r="F3189" s="203" t="s">
        <v>1754</v>
      </c>
      <c r="G3189" s="203" t="s">
        <v>539</v>
      </c>
      <c r="H3189" s="204">
        <v>13.885999999999999</v>
      </c>
      <c r="I3189" s="204">
        <v>24.431799999999999</v>
      </c>
      <c r="J3189" s="204">
        <v>19.33962</v>
      </c>
      <c r="K3189" s="203" t="s">
        <v>485</v>
      </c>
    </row>
    <row r="3190" spans="1:11">
      <c r="A3190" s="203">
        <v>77</v>
      </c>
      <c r="B3190" s="203" t="s">
        <v>404</v>
      </c>
      <c r="C3190" s="203" t="s">
        <v>1520</v>
      </c>
      <c r="D3190" s="204">
        <v>17.667844519999999</v>
      </c>
      <c r="E3190" s="203" t="s">
        <v>472</v>
      </c>
      <c r="F3190" s="203" t="s">
        <v>1754</v>
      </c>
      <c r="G3190" s="203" t="s">
        <v>539</v>
      </c>
      <c r="H3190" s="204">
        <v>13.2242</v>
      </c>
      <c r="I3190" s="204">
        <v>22.111499999999999</v>
      </c>
      <c r="J3190" s="204">
        <v>21.268660000000001</v>
      </c>
      <c r="K3190" s="203" t="s">
        <v>485</v>
      </c>
    </row>
    <row r="3191" spans="1:11">
      <c r="A3191" s="203">
        <v>77</v>
      </c>
      <c r="B3191" s="203" t="s">
        <v>405</v>
      </c>
      <c r="C3191" s="203" t="s">
        <v>1520</v>
      </c>
      <c r="D3191" s="204">
        <v>18.635265700000001</v>
      </c>
      <c r="E3191" s="203" t="s">
        <v>472</v>
      </c>
      <c r="F3191" s="203" t="s">
        <v>1754</v>
      </c>
      <c r="G3191" s="203" t="s">
        <v>539</v>
      </c>
      <c r="H3191" s="204">
        <v>17.796500000000002</v>
      </c>
      <c r="I3191" s="204">
        <v>19.474</v>
      </c>
      <c r="J3191" s="204">
        <v>18.441970000000001</v>
      </c>
      <c r="K3191" s="203" t="s">
        <v>485</v>
      </c>
    </row>
    <row r="3192" spans="1:11">
      <c r="A3192" s="203">
        <v>77</v>
      </c>
      <c r="B3192" s="203" t="s">
        <v>384</v>
      </c>
      <c r="C3192" s="203" t="s">
        <v>1518</v>
      </c>
      <c r="D3192" s="204">
        <v>19.27398444</v>
      </c>
      <c r="E3192" s="203" t="s">
        <v>472</v>
      </c>
      <c r="F3192" s="203" t="s">
        <v>1754</v>
      </c>
      <c r="G3192" s="203" t="s">
        <v>539</v>
      </c>
      <c r="H3192" s="204">
        <v>17.666799999999999</v>
      </c>
      <c r="I3192" s="204">
        <v>20.8812</v>
      </c>
      <c r="J3192" s="204">
        <v>18.540220000000001</v>
      </c>
      <c r="K3192" s="203" t="s">
        <v>485</v>
      </c>
    </row>
    <row r="3193" spans="1:11">
      <c r="A3193" s="203">
        <v>77</v>
      </c>
      <c r="B3193" s="203" t="s">
        <v>385</v>
      </c>
      <c r="C3193" s="203" t="s">
        <v>1518</v>
      </c>
      <c r="D3193" s="204">
        <v>21.94244604</v>
      </c>
      <c r="E3193" s="203" t="s">
        <v>472</v>
      </c>
      <c r="F3193" s="203" t="s">
        <v>1754</v>
      </c>
      <c r="G3193" s="203" t="s">
        <v>539</v>
      </c>
      <c r="H3193" s="204">
        <v>18.502400000000002</v>
      </c>
      <c r="I3193" s="204">
        <v>25.3825</v>
      </c>
      <c r="J3193" s="204">
        <v>22.22222</v>
      </c>
      <c r="K3193" s="203" t="s">
        <v>485</v>
      </c>
    </row>
    <row r="3194" spans="1:11">
      <c r="A3194" s="203">
        <v>77</v>
      </c>
      <c r="B3194" s="203" t="s">
        <v>386</v>
      </c>
      <c r="C3194" s="203" t="s">
        <v>1518</v>
      </c>
      <c r="D3194" s="204">
        <v>20.990566040000001</v>
      </c>
      <c r="E3194" s="203" t="s">
        <v>472</v>
      </c>
      <c r="F3194" s="203" t="s">
        <v>1754</v>
      </c>
      <c r="G3194" s="203" t="s">
        <v>539</v>
      </c>
      <c r="H3194" s="204">
        <v>17.1142</v>
      </c>
      <c r="I3194" s="204">
        <v>24.866900000000001</v>
      </c>
      <c r="J3194" s="204">
        <v>20.388349999999999</v>
      </c>
      <c r="K3194" s="203" t="s">
        <v>485</v>
      </c>
    </row>
    <row r="3195" spans="1:11">
      <c r="A3195" s="203">
        <v>77</v>
      </c>
      <c r="B3195" s="203" t="s">
        <v>387</v>
      </c>
      <c r="C3195" s="203" t="s">
        <v>1518</v>
      </c>
      <c r="D3195" s="204">
        <v>21.739130429999999</v>
      </c>
      <c r="E3195" s="203" t="s">
        <v>472</v>
      </c>
      <c r="F3195" s="203" t="s">
        <v>1754</v>
      </c>
      <c r="G3195" s="203" t="s">
        <v>539</v>
      </c>
      <c r="H3195" s="204">
        <v>18.495000000000001</v>
      </c>
      <c r="I3195" s="204">
        <v>24.9833</v>
      </c>
      <c r="J3195" s="204">
        <v>17.328040000000001</v>
      </c>
      <c r="K3195" s="203" t="s">
        <v>485</v>
      </c>
    </row>
    <row r="3196" spans="1:11">
      <c r="A3196" s="203">
        <v>77</v>
      </c>
      <c r="B3196" s="203" t="s">
        <v>388</v>
      </c>
      <c r="C3196" s="203" t="s">
        <v>1518</v>
      </c>
      <c r="D3196" s="204">
        <v>22.75449102</v>
      </c>
      <c r="E3196" s="203" t="s">
        <v>472</v>
      </c>
      <c r="F3196" s="203" t="s">
        <v>1754</v>
      </c>
      <c r="G3196" s="203" t="s">
        <v>539</v>
      </c>
      <c r="H3196" s="204">
        <v>19.575099999999999</v>
      </c>
      <c r="I3196" s="204">
        <v>25.933800000000002</v>
      </c>
      <c r="J3196" s="204">
        <v>26.424050000000001</v>
      </c>
      <c r="K3196" s="203" t="s">
        <v>485</v>
      </c>
    </row>
    <row r="3197" spans="1:11">
      <c r="A3197" s="203">
        <v>77</v>
      </c>
      <c r="B3197" s="203" t="s">
        <v>389</v>
      </c>
      <c r="C3197" s="203" t="s">
        <v>1518</v>
      </c>
      <c r="D3197" s="204">
        <v>27.272727270000001</v>
      </c>
      <c r="E3197" s="203" t="s">
        <v>472</v>
      </c>
      <c r="F3197" s="203" t="s">
        <v>1754</v>
      </c>
      <c r="G3197" s="203" t="s">
        <v>539</v>
      </c>
      <c r="H3197" s="204">
        <v>21.069199999999999</v>
      </c>
      <c r="I3197" s="204">
        <v>33.476199999999999</v>
      </c>
      <c r="J3197" s="204">
        <v>28.20513</v>
      </c>
      <c r="K3197" s="203" t="s">
        <v>485</v>
      </c>
    </row>
    <row r="3198" spans="1:11">
      <c r="A3198" s="203">
        <v>77</v>
      </c>
      <c r="B3198" s="203" t="s">
        <v>390</v>
      </c>
      <c r="C3198" s="203" t="s">
        <v>1518</v>
      </c>
      <c r="D3198" s="204">
        <v>24.186046510000001</v>
      </c>
      <c r="E3198" s="203" t="s">
        <v>472</v>
      </c>
      <c r="F3198" s="203" t="s">
        <v>1754</v>
      </c>
      <c r="G3198" s="203" t="s">
        <v>539</v>
      </c>
      <c r="H3198" s="204">
        <v>20.1386</v>
      </c>
      <c r="I3198" s="204">
        <v>28.233499999999999</v>
      </c>
      <c r="J3198" s="204">
        <v>26.180260000000001</v>
      </c>
      <c r="K3198" s="203" t="s">
        <v>485</v>
      </c>
    </row>
    <row r="3199" spans="1:11">
      <c r="A3199" s="203">
        <v>77</v>
      </c>
      <c r="B3199" s="203" t="s">
        <v>391</v>
      </c>
      <c r="C3199" s="203" t="s">
        <v>1518</v>
      </c>
      <c r="D3199" s="204">
        <v>19.266055049999999</v>
      </c>
      <c r="E3199" s="203" t="s">
        <v>472</v>
      </c>
      <c r="F3199" s="203" t="s">
        <v>1754</v>
      </c>
      <c r="G3199" s="203" t="s">
        <v>539</v>
      </c>
      <c r="H3199" s="204">
        <v>11.862</v>
      </c>
      <c r="I3199" s="204">
        <v>26.670100000000001</v>
      </c>
      <c r="J3199" s="204">
        <v>24.074069999999999</v>
      </c>
      <c r="K3199" s="203" t="s">
        <v>485</v>
      </c>
    </row>
    <row r="3200" spans="1:11">
      <c r="A3200" s="203">
        <v>77</v>
      </c>
      <c r="B3200" s="203" t="s">
        <v>392</v>
      </c>
      <c r="C3200" s="203" t="s">
        <v>1518</v>
      </c>
      <c r="D3200" s="204">
        <v>22</v>
      </c>
      <c r="E3200" s="203" t="s">
        <v>472</v>
      </c>
      <c r="F3200" s="203" t="s">
        <v>1754</v>
      </c>
      <c r="G3200" s="203" t="s">
        <v>539</v>
      </c>
      <c r="H3200" s="204">
        <v>16.864899999999999</v>
      </c>
      <c r="I3200" s="204">
        <v>27.135100000000001</v>
      </c>
      <c r="J3200" s="204">
        <v>27.376429999999999</v>
      </c>
      <c r="K3200" s="203" t="s">
        <v>485</v>
      </c>
    </row>
    <row r="3201" spans="1:11">
      <c r="A3201" s="203">
        <v>77</v>
      </c>
      <c r="B3201" s="203" t="s">
        <v>393</v>
      </c>
      <c r="C3201" s="203" t="s">
        <v>1518</v>
      </c>
      <c r="D3201" s="204">
        <v>17.106460420000001</v>
      </c>
      <c r="E3201" s="203" t="s">
        <v>472</v>
      </c>
      <c r="F3201" s="203" t="s">
        <v>1754</v>
      </c>
      <c r="G3201" s="203" t="s">
        <v>539</v>
      </c>
      <c r="H3201" s="204">
        <v>15.5322</v>
      </c>
      <c r="I3201" s="204">
        <v>18.680700000000002</v>
      </c>
      <c r="J3201" s="204">
        <v>18.685449999999999</v>
      </c>
      <c r="K3201" s="203" t="s">
        <v>485</v>
      </c>
    </row>
    <row r="3202" spans="1:11">
      <c r="A3202" s="203">
        <v>77</v>
      </c>
      <c r="B3202" s="203" t="s">
        <v>394</v>
      </c>
      <c r="C3202" s="203" t="s">
        <v>1518</v>
      </c>
      <c r="D3202" s="204">
        <v>21.9844358</v>
      </c>
      <c r="E3202" s="203" t="s">
        <v>472</v>
      </c>
      <c r="F3202" s="203" t="s">
        <v>1754</v>
      </c>
      <c r="G3202" s="203" t="s">
        <v>539</v>
      </c>
      <c r="H3202" s="204">
        <v>18.4041</v>
      </c>
      <c r="I3202" s="204">
        <v>25.564800000000002</v>
      </c>
      <c r="J3202" s="204">
        <v>22</v>
      </c>
      <c r="K3202" s="203" t="s">
        <v>485</v>
      </c>
    </row>
    <row r="3203" spans="1:11">
      <c r="A3203" s="203">
        <v>77</v>
      </c>
      <c r="B3203" s="203" t="s">
        <v>395</v>
      </c>
      <c r="C3203" s="203" t="s">
        <v>1518</v>
      </c>
      <c r="D3203" s="204">
        <v>21.3692125</v>
      </c>
      <c r="E3203" s="203" t="s">
        <v>472</v>
      </c>
      <c r="F3203" s="203" t="s">
        <v>1754</v>
      </c>
      <c r="G3203" s="203" t="s">
        <v>539</v>
      </c>
      <c r="H3203" s="204">
        <v>19.771000000000001</v>
      </c>
      <c r="I3203" s="204">
        <v>22.967500000000001</v>
      </c>
      <c r="J3203" s="204">
        <v>21.361329999999999</v>
      </c>
      <c r="K3203" s="203" t="s">
        <v>485</v>
      </c>
    </row>
    <row r="3204" spans="1:11">
      <c r="A3204" s="203">
        <v>77</v>
      </c>
      <c r="B3204" s="203" t="s">
        <v>396</v>
      </c>
      <c r="C3204" s="203" t="s">
        <v>1518</v>
      </c>
      <c r="D3204" s="204">
        <v>23.977695170000001</v>
      </c>
      <c r="E3204" s="203" t="s">
        <v>472</v>
      </c>
      <c r="F3204" s="203" t="s">
        <v>1754</v>
      </c>
      <c r="G3204" s="203" t="s">
        <v>539</v>
      </c>
      <c r="H3204" s="204">
        <v>20.369900000000001</v>
      </c>
      <c r="I3204" s="204">
        <v>27.5855</v>
      </c>
      <c r="J3204" s="204">
        <v>19.2029</v>
      </c>
      <c r="K3204" s="203" t="s">
        <v>485</v>
      </c>
    </row>
    <row r="3205" spans="1:11">
      <c r="A3205" s="203">
        <v>77</v>
      </c>
      <c r="B3205" s="203" t="s">
        <v>397</v>
      </c>
      <c r="C3205" s="203" t="s">
        <v>1518</v>
      </c>
      <c r="D3205" s="204">
        <v>23.991935479999999</v>
      </c>
      <c r="E3205" s="203" t="s">
        <v>472</v>
      </c>
      <c r="F3205" s="203" t="s">
        <v>1754</v>
      </c>
      <c r="G3205" s="203" t="s">
        <v>539</v>
      </c>
      <c r="H3205" s="204">
        <v>20.233799999999999</v>
      </c>
      <c r="I3205" s="204">
        <v>27.7501</v>
      </c>
      <c r="J3205" s="204">
        <v>20.718820000000001</v>
      </c>
      <c r="K3205" s="203" t="s">
        <v>485</v>
      </c>
    </row>
    <row r="3206" spans="1:11">
      <c r="A3206" s="203">
        <v>77</v>
      </c>
      <c r="B3206" s="203" t="s">
        <v>398</v>
      </c>
      <c r="C3206" s="203" t="s">
        <v>1518</v>
      </c>
      <c r="D3206" s="204">
        <v>17.320261439999999</v>
      </c>
      <c r="E3206" s="203" t="s">
        <v>472</v>
      </c>
      <c r="F3206" s="203" t="s">
        <v>1754</v>
      </c>
      <c r="G3206" s="203" t="s">
        <v>539</v>
      </c>
      <c r="H3206" s="204">
        <v>14.322100000000001</v>
      </c>
      <c r="I3206" s="204">
        <v>20.3184</v>
      </c>
      <c r="J3206" s="204">
        <v>17.133959999999998</v>
      </c>
      <c r="K3206" s="203" t="s">
        <v>485</v>
      </c>
    </row>
    <row r="3207" spans="1:11">
      <c r="A3207" s="203">
        <v>77</v>
      </c>
      <c r="B3207" s="203" t="s">
        <v>399</v>
      </c>
      <c r="C3207" s="203" t="s">
        <v>1518</v>
      </c>
      <c r="D3207" s="204">
        <v>20.130932900000001</v>
      </c>
      <c r="E3207" s="203" t="s">
        <v>472</v>
      </c>
      <c r="F3207" s="203" t="s">
        <v>1754</v>
      </c>
      <c r="G3207" s="203" t="s">
        <v>539</v>
      </c>
      <c r="H3207" s="204">
        <v>16.9514</v>
      </c>
      <c r="I3207" s="204">
        <v>23.310400000000001</v>
      </c>
      <c r="J3207" s="204">
        <v>21.331320000000002</v>
      </c>
      <c r="K3207" s="203" t="s">
        <v>485</v>
      </c>
    </row>
    <row r="3208" spans="1:11">
      <c r="A3208" s="203">
        <v>77</v>
      </c>
      <c r="B3208" s="203" t="s">
        <v>400</v>
      </c>
      <c r="C3208" s="203" t="s">
        <v>1518</v>
      </c>
      <c r="D3208" s="204">
        <v>27.162629760000002</v>
      </c>
      <c r="E3208" s="203" t="s">
        <v>472</v>
      </c>
      <c r="F3208" s="203" t="s">
        <v>1754</v>
      </c>
      <c r="G3208" s="203" t="s">
        <v>539</v>
      </c>
      <c r="H3208" s="204">
        <v>23.5364</v>
      </c>
      <c r="I3208" s="204">
        <v>30.788900000000002</v>
      </c>
      <c r="J3208" s="204">
        <v>20.62257</v>
      </c>
      <c r="K3208" s="203" t="s">
        <v>485</v>
      </c>
    </row>
    <row r="3209" spans="1:11">
      <c r="A3209" s="203">
        <v>77</v>
      </c>
      <c r="B3209" s="203" t="s">
        <v>401</v>
      </c>
      <c r="C3209" s="203" t="s">
        <v>1518</v>
      </c>
      <c r="D3209" s="204">
        <v>15.48599671</v>
      </c>
      <c r="E3209" s="203" t="s">
        <v>472</v>
      </c>
      <c r="F3209" s="203" t="s">
        <v>1754</v>
      </c>
      <c r="G3209" s="203" t="s">
        <v>539</v>
      </c>
      <c r="H3209" s="204">
        <v>12.608000000000001</v>
      </c>
      <c r="I3209" s="204">
        <v>18.364000000000001</v>
      </c>
      <c r="J3209" s="204">
        <v>17.702449999999999</v>
      </c>
      <c r="K3209" s="203" t="s">
        <v>485</v>
      </c>
    </row>
    <row r="3210" spans="1:11">
      <c r="A3210" s="203">
        <v>77</v>
      </c>
      <c r="B3210" s="203" t="s">
        <v>402</v>
      </c>
      <c r="C3210" s="203" t="s">
        <v>1518</v>
      </c>
      <c r="D3210" s="204">
        <v>26.190476189999998</v>
      </c>
      <c r="E3210" s="203" t="s">
        <v>472</v>
      </c>
      <c r="F3210" s="203" t="s">
        <v>1754</v>
      </c>
      <c r="G3210" s="203" t="s">
        <v>539</v>
      </c>
      <c r="H3210" s="204">
        <v>20.761900000000001</v>
      </c>
      <c r="I3210" s="204">
        <v>31.619</v>
      </c>
      <c r="J3210" s="204">
        <v>23.68421</v>
      </c>
      <c r="K3210" s="203" t="s">
        <v>485</v>
      </c>
    </row>
    <row r="3211" spans="1:11">
      <c r="A3211" s="203">
        <v>77</v>
      </c>
      <c r="B3211" s="203" t="s">
        <v>403</v>
      </c>
      <c r="C3211" s="203" t="s">
        <v>1518</v>
      </c>
      <c r="D3211" s="204">
        <v>20.873786410000001</v>
      </c>
      <c r="E3211" s="203" t="s">
        <v>472</v>
      </c>
      <c r="F3211" s="203" t="s">
        <v>1754</v>
      </c>
      <c r="G3211" s="203" t="s">
        <v>539</v>
      </c>
      <c r="H3211" s="204">
        <v>16.949400000000001</v>
      </c>
      <c r="I3211" s="204">
        <v>24.798100000000002</v>
      </c>
      <c r="J3211" s="204">
        <v>19.259260000000001</v>
      </c>
      <c r="K3211" s="203" t="s">
        <v>485</v>
      </c>
    </row>
    <row r="3212" spans="1:11">
      <c r="A3212" s="203">
        <v>77</v>
      </c>
      <c r="B3212" s="203" t="s">
        <v>404</v>
      </c>
      <c r="C3212" s="203" t="s">
        <v>1518</v>
      </c>
      <c r="D3212" s="204">
        <v>20.037105749999998</v>
      </c>
      <c r="E3212" s="203" t="s">
        <v>472</v>
      </c>
      <c r="F3212" s="203" t="s">
        <v>1754</v>
      </c>
      <c r="G3212" s="203" t="s">
        <v>539</v>
      </c>
      <c r="H3212" s="204">
        <v>16.657800000000002</v>
      </c>
      <c r="I3212" s="204">
        <v>23.416399999999999</v>
      </c>
      <c r="J3212" s="204">
        <v>23.295449999999999</v>
      </c>
      <c r="K3212" s="203" t="s">
        <v>485</v>
      </c>
    </row>
    <row r="3213" spans="1:11">
      <c r="A3213" s="203">
        <v>77</v>
      </c>
      <c r="B3213" s="203" t="s">
        <v>405</v>
      </c>
      <c r="C3213" s="203" t="s">
        <v>1518</v>
      </c>
      <c r="D3213" s="204">
        <v>20.67425909</v>
      </c>
      <c r="E3213" s="203" t="s">
        <v>472</v>
      </c>
      <c r="F3213" s="203" t="s">
        <v>1754</v>
      </c>
      <c r="G3213" s="203" t="s">
        <v>539</v>
      </c>
      <c r="H3213" s="204">
        <v>20.035799999999998</v>
      </c>
      <c r="I3213" s="204">
        <v>21.312799999999999</v>
      </c>
      <c r="J3213" s="204">
        <v>20.65316</v>
      </c>
      <c r="K3213" s="203" t="s">
        <v>485</v>
      </c>
    </row>
    <row r="3214" spans="1:11">
      <c r="A3214" s="203">
        <v>78</v>
      </c>
      <c r="B3214" s="203" t="s">
        <v>384</v>
      </c>
      <c r="C3214" s="203" t="s">
        <v>1546</v>
      </c>
      <c r="D3214" s="204">
        <v>86.700336699999994</v>
      </c>
      <c r="E3214" s="203" t="s">
        <v>472</v>
      </c>
      <c r="F3214" s="203" t="s">
        <v>1754</v>
      </c>
      <c r="G3214" s="203" t="s">
        <v>539</v>
      </c>
      <c r="H3214" s="204">
        <v>84.769400000000005</v>
      </c>
      <c r="I3214" s="204">
        <v>88.631299999999996</v>
      </c>
      <c r="J3214" s="204">
        <v>90.79365</v>
      </c>
      <c r="K3214" s="203" t="s">
        <v>485</v>
      </c>
    </row>
    <row r="3215" spans="1:11">
      <c r="A3215" s="203">
        <v>78</v>
      </c>
      <c r="B3215" s="203" t="s">
        <v>385</v>
      </c>
      <c r="C3215" s="203" t="s">
        <v>1546</v>
      </c>
      <c r="D3215" s="204">
        <v>87.654320990000002</v>
      </c>
      <c r="E3215" s="203" t="s">
        <v>472</v>
      </c>
      <c r="F3215" s="203" t="s">
        <v>1754</v>
      </c>
      <c r="G3215" s="203" t="s">
        <v>539</v>
      </c>
      <c r="H3215" s="204">
        <v>83.518199999999993</v>
      </c>
      <c r="I3215" s="204">
        <v>91.790499999999994</v>
      </c>
      <c r="J3215" s="204">
        <v>83.829790000000003</v>
      </c>
      <c r="K3215" s="203" t="s">
        <v>485</v>
      </c>
    </row>
    <row r="3216" spans="1:11">
      <c r="A3216" s="203">
        <v>78</v>
      </c>
      <c r="B3216" s="203" t="s">
        <v>386</v>
      </c>
      <c r="C3216" s="203" t="s">
        <v>1546</v>
      </c>
      <c r="D3216" s="204">
        <v>84.186046509999997</v>
      </c>
      <c r="E3216" s="203" t="s">
        <v>472</v>
      </c>
      <c r="F3216" s="203" t="s">
        <v>1754</v>
      </c>
      <c r="G3216" s="203" t="s">
        <v>539</v>
      </c>
      <c r="H3216" s="204">
        <v>79.308800000000005</v>
      </c>
      <c r="I3216" s="204">
        <v>89.063299999999998</v>
      </c>
      <c r="J3216" s="204">
        <v>82.792209999999997</v>
      </c>
      <c r="K3216" s="203" t="s">
        <v>485</v>
      </c>
    </row>
    <row r="3217" spans="1:11">
      <c r="A3217" s="203">
        <v>78</v>
      </c>
      <c r="B3217" s="203" t="s">
        <v>387</v>
      </c>
      <c r="C3217" s="203" t="s">
        <v>1546</v>
      </c>
      <c r="D3217" s="204">
        <v>91.666666669999998</v>
      </c>
      <c r="E3217" s="203" t="s">
        <v>472</v>
      </c>
      <c r="F3217" s="203" t="s">
        <v>1754</v>
      </c>
      <c r="G3217" s="203" t="s">
        <v>539</v>
      </c>
      <c r="H3217" s="204">
        <v>88.332599999999999</v>
      </c>
      <c r="I3217" s="204">
        <v>95.000699999999995</v>
      </c>
      <c r="J3217" s="204">
        <v>95.478719999999996</v>
      </c>
      <c r="K3217" s="203" t="s">
        <v>485</v>
      </c>
    </row>
    <row r="3218" spans="1:11">
      <c r="A3218" s="203">
        <v>78</v>
      </c>
      <c r="B3218" s="203" t="s">
        <v>388</v>
      </c>
      <c r="C3218" s="203" t="s">
        <v>1546</v>
      </c>
      <c r="D3218" s="204">
        <v>84.866468839999996</v>
      </c>
      <c r="E3218" s="203" t="s">
        <v>472</v>
      </c>
      <c r="F3218" s="203" t="s">
        <v>1754</v>
      </c>
      <c r="G3218" s="203" t="s">
        <v>539</v>
      </c>
      <c r="H3218" s="204">
        <v>81.040199999999999</v>
      </c>
      <c r="I3218" s="204">
        <v>88.692800000000005</v>
      </c>
      <c r="J3218" s="204">
        <v>91.666669999999996</v>
      </c>
      <c r="K3218" s="203" t="s">
        <v>485</v>
      </c>
    </row>
    <row r="3219" spans="1:11">
      <c r="A3219" s="203">
        <v>78</v>
      </c>
      <c r="B3219" s="203" t="s">
        <v>389</v>
      </c>
      <c r="C3219" s="203" t="s">
        <v>1546</v>
      </c>
      <c r="D3219" s="204">
        <v>88.421052630000005</v>
      </c>
      <c r="E3219" s="203" t="s">
        <v>472</v>
      </c>
      <c r="F3219" s="203" t="s">
        <v>1754</v>
      </c>
      <c r="G3219" s="203" t="s">
        <v>539</v>
      </c>
      <c r="H3219" s="204">
        <v>81.986699999999999</v>
      </c>
      <c r="I3219" s="204">
        <v>94.855400000000003</v>
      </c>
      <c r="J3219" s="204">
        <v>92.553190000000001</v>
      </c>
      <c r="K3219" s="203" t="s">
        <v>485</v>
      </c>
    </row>
    <row r="3220" spans="1:11">
      <c r="A3220" s="203">
        <v>78</v>
      </c>
      <c r="B3220" s="203" t="s">
        <v>390</v>
      </c>
      <c r="C3220" s="203" t="s">
        <v>1546</v>
      </c>
      <c r="D3220" s="204">
        <v>92.5</v>
      </c>
      <c r="E3220" s="203" t="s">
        <v>472</v>
      </c>
      <c r="F3220" s="203" t="s">
        <v>1754</v>
      </c>
      <c r="G3220" s="203" t="s">
        <v>539</v>
      </c>
      <c r="H3220" s="204">
        <v>88.849599999999995</v>
      </c>
      <c r="I3220" s="204">
        <v>96.150400000000005</v>
      </c>
      <c r="J3220" s="204">
        <v>94.827590000000001</v>
      </c>
      <c r="K3220" s="203" t="s">
        <v>485</v>
      </c>
    </row>
    <row r="3221" spans="1:11">
      <c r="A3221" s="203">
        <v>78</v>
      </c>
      <c r="B3221" s="203" t="s">
        <v>391</v>
      </c>
      <c r="C3221" s="203" t="s">
        <v>1546</v>
      </c>
      <c r="D3221" s="204">
        <v>90.163934429999998</v>
      </c>
      <c r="E3221" s="203" t="s">
        <v>472</v>
      </c>
      <c r="F3221" s="203" t="s">
        <v>1754</v>
      </c>
      <c r="G3221" s="203" t="s">
        <v>539</v>
      </c>
      <c r="H3221" s="204">
        <v>82.6905</v>
      </c>
      <c r="I3221" s="204">
        <v>97.637299999999996</v>
      </c>
      <c r="J3221" s="204">
        <v>100</v>
      </c>
      <c r="K3221" s="203" t="s">
        <v>485</v>
      </c>
    </row>
    <row r="3222" spans="1:11">
      <c r="A3222" s="203">
        <v>78</v>
      </c>
      <c r="B3222" s="203" t="s">
        <v>392</v>
      </c>
      <c r="C3222" s="203" t="s">
        <v>1546</v>
      </c>
      <c r="D3222" s="204">
        <v>96.190476189999998</v>
      </c>
      <c r="E3222" s="203" t="s">
        <v>472</v>
      </c>
      <c r="F3222" s="203" t="s">
        <v>1754</v>
      </c>
      <c r="G3222" s="203" t="s">
        <v>539</v>
      </c>
      <c r="H3222" s="204">
        <v>92.528899999999993</v>
      </c>
      <c r="I3222" s="204">
        <v>99.852000000000004</v>
      </c>
      <c r="J3222" s="204">
        <v>97.826089999999994</v>
      </c>
      <c r="K3222" s="203" t="s">
        <v>485</v>
      </c>
    </row>
    <row r="3223" spans="1:11">
      <c r="A3223" s="203">
        <v>78</v>
      </c>
      <c r="B3223" s="203" t="s">
        <v>393</v>
      </c>
      <c r="C3223" s="203" t="s">
        <v>1546</v>
      </c>
      <c r="D3223" s="204">
        <v>86.525505289999998</v>
      </c>
      <c r="E3223" s="203" t="s">
        <v>472</v>
      </c>
      <c r="F3223" s="203" t="s">
        <v>1754</v>
      </c>
      <c r="G3223" s="203" t="s">
        <v>539</v>
      </c>
      <c r="H3223" s="204">
        <v>84.449299999999994</v>
      </c>
      <c r="I3223" s="204">
        <v>88.601699999999994</v>
      </c>
      <c r="J3223" s="204">
        <v>89.740819999999999</v>
      </c>
      <c r="K3223" s="203" t="s">
        <v>485</v>
      </c>
    </row>
    <row r="3224" spans="1:11">
      <c r="A3224" s="203">
        <v>78</v>
      </c>
      <c r="B3224" s="203" t="s">
        <v>394</v>
      </c>
      <c r="C3224" s="203" t="s">
        <v>1546</v>
      </c>
      <c r="D3224" s="204">
        <v>93.032786889999997</v>
      </c>
      <c r="E3224" s="203" t="s">
        <v>472</v>
      </c>
      <c r="F3224" s="203" t="s">
        <v>1754</v>
      </c>
      <c r="G3224" s="203" t="s">
        <v>539</v>
      </c>
      <c r="H3224" s="204">
        <v>89.838200000000001</v>
      </c>
      <c r="I3224" s="204">
        <v>96.2273</v>
      </c>
      <c r="J3224" s="204">
        <v>85.40925</v>
      </c>
      <c r="K3224" s="203" t="s">
        <v>485</v>
      </c>
    </row>
    <row r="3225" spans="1:11">
      <c r="A3225" s="203">
        <v>78</v>
      </c>
      <c r="B3225" s="203" t="s">
        <v>395</v>
      </c>
      <c r="C3225" s="203" t="s">
        <v>1546</v>
      </c>
      <c r="D3225" s="204">
        <v>89.22829582</v>
      </c>
      <c r="E3225" s="203" t="s">
        <v>472</v>
      </c>
      <c r="F3225" s="203" t="s">
        <v>1754</v>
      </c>
      <c r="G3225" s="203" t="s">
        <v>539</v>
      </c>
      <c r="H3225" s="204">
        <v>87.505499999999998</v>
      </c>
      <c r="I3225" s="204">
        <v>90.951099999999997</v>
      </c>
      <c r="J3225" s="204">
        <v>89.181290000000004</v>
      </c>
      <c r="K3225" s="203" t="s">
        <v>485</v>
      </c>
    </row>
    <row r="3226" spans="1:11">
      <c r="A3226" s="203">
        <v>78</v>
      </c>
      <c r="B3226" s="203" t="s">
        <v>396</v>
      </c>
      <c r="C3226" s="203" t="s">
        <v>1546</v>
      </c>
      <c r="D3226" s="204">
        <v>90</v>
      </c>
      <c r="E3226" s="203" t="s">
        <v>472</v>
      </c>
      <c r="F3226" s="203" t="s">
        <v>1754</v>
      </c>
      <c r="G3226" s="203" t="s">
        <v>539</v>
      </c>
      <c r="H3226" s="204">
        <v>86.204499999999996</v>
      </c>
      <c r="I3226" s="204">
        <v>93.795500000000004</v>
      </c>
      <c r="J3226" s="204">
        <v>90.867580000000004</v>
      </c>
      <c r="K3226" s="203" t="s">
        <v>485</v>
      </c>
    </row>
    <row r="3227" spans="1:11">
      <c r="A3227" s="203">
        <v>78</v>
      </c>
      <c r="B3227" s="203" t="s">
        <v>397</v>
      </c>
      <c r="C3227" s="203" t="s">
        <v>1546</v>
      </c>
      <c r="D3227" s="204">
        <v>93.700787399999996</v>
      </c>
      <c r="E3227" s="203" t="s">
        <v>472</v>
      </c>
      <c r="F3227" s="203" t="s">
        <v>1754</v>
      </c>
      <c r="G3227" s="203" t="s">
        <v>539</v>
      </c>
      <c r="H3227" s="204">
        <v>90.712999999999994</v>
      </c>
      <c r="I3227" s="204">
        <v>96.688599999999994</v>
      </c>
      <c r="J3227" s="204">
        <v>95.575220000000002</v>
      </c>
      <c r="K3227" s="203" t="s">
        <v>485</v>
      </c>
    </row>
    <row r="3228" spans="1:11">
      <c r="A3228" s="203">
        <v>78</v>
      </c>
      <c r="B3228" s="203" t="s">
        <v>398</v>
      </c>
      <c r="C3228" s="203" t="s">
        <v>1546</v>
      </c>
      <c r="D3228" s="204">
        <v>85.632183909999995</v>
      </c>
      <c r="E3228" s="203" t="s">
        <v>472</v>
      </c>
      <c r="F3228" s="203" t="s">
        <v>1754</v>
      </c>
      <c r="G3228" s="203" t="s">
        <v>539</v>
      </c>
      <c r="H3228" s="204">
        <v>81.946799999999996</v>
      </c>
      <c r="I3228" s="204">
        <v>89.317499999999995</v>
      </c>
      <c r="J3228" s="204">
        <v>90.445859999999996</v>
      </c>
      <c r="K3228" s="203" t="s">
        <v>485</v>
      </c>
    </row>
    <row r="3229" spans="1:11">
      <c r="A3229" s="203">
        <v>78</v>
      </c>
      <c r="B3229" s="203" t="s">
        <v>399</v>
      </c>
      <c r="C3229" s="203" t="s">
        <v>1546</v>
      </c>
      <c r="D3229" s="204">
        <v>88.513513509999996</v>
      </c>
      <c r="E3229" s="203" t="s">
        <v>472</v>
      </c>
      <c r="F3229" s="203" t="s">
        <v>1754</v>
      </c>
      <c r="G3229" s="203" t="s">
        <v>539</v>
      </c>
      <c r="H3229" s="204">
        <v>84.881</v>
      </c>
      <c r="I3229" s="204">
        <v>92.146000000000001</v>
      </c>
      <c r="J3229" s="204">
        <v>92.666669999999996</v>
      </c>
      <c r="K3229" s="203" t="s">
        <v>485</v>
      </c>
    </row>
    <row r="3230" spans="1:11">
      <c r="A3230" s="203">
        <v>78</v>
      </c>
      <c r="B3230" s="203" t="s">
        <v>400</v>
      </c>
      <c r="C3230" s="203" t="s">
        <v>1546</v>
      </c>
      <c r="D3230" s="204">
        <v>81.333333330000002</v>
      </c>
      <c r="E3230" s="203" t="s">
        <v>472</v>
      </c>
      <c r="F3230" s="203" t="s">
        <v>1754</v>
      </c>
      <c r="G3230" s="203" t="s">
        <v>539</v>
      </c>
      <c r="H3230" s="204">
        <v>76.924099999999996</v>
      </c>
      <c r="I3230" s="204">
        <v>85.742599999999996</v>
      </c>
      <c r="J3230" s="204">
        <v>88.191879999999998</v>
      </c>
      <c r="K3230" s="203" t="s">
        <v>485</v>
      </c>
    </row>
    <row r="3231" spans="1:11">
      <c r="A3231" s="203">
        <v>78</v>
      </c>
      <c r="B3231" s="203" t="s">
        <v>401</v>
      </c>
      <c r="C3231" s="203" t="s">
        <v>1546</v>
      </c>
      <c r="D3231" s="204">
        <v>90.654205610000005</v>
      </c>
      <c r="E3231" s="203" t="s">
        <v>472</v>
      </c>
      <c r="F3231" s="203" t="s">
        <v>1754</v>
      </c>
      <c r="G3231" s="203" t="s">
        <v>539</v>
      </c>
      <c r="H3231" s="204">
        <v>87.47</v>
      </c>
      <c r="I3231" s="204">
        <v>93.838399999999993</v>
      </c>
      <c r="J3231" s="204">
        <v>93.050190000000001</v>
      </c>
      <c r="K3231" s="203" t="s">
        <v>485</v>
      </c>
    </row>
    <row r="3232" spans="1:11">
      <c r="A3232" s="203">
        <v>78</v>
      </c>
      <c r="B3232" s="203" t="s">
        <v>402</v>
      </c>
      <c r="C3232" s="203" t="s">
        <v>1546</v>
      </c>
      <c r="D3232" s="204">
        <v>91.056910569999999</v>
      </c>
      <c r="E3232" s="203" t="s">
        <v>472</v>
      </c>
      <c r="F3232" s="203" t="s">
        <v>1754</v>
      </c>
      <c r="G3232" s="203" t="s">
        <v>539</v>
      </c>
      <c r="H3232" s="204">
        <v>86.0137</v>
      </c>
      <c r="I3232" s="204">
        <v>96.100099999999998</v>
      </c>
      <c r="J3232" s="204">
        <v>88.111890000000002</v>
      </c>
      <c r="K3232" s="203" t="s">
        <v>485</v>
      </c>
    </row>
    <row r="3233" spans="1:11">
      <c r="A3233" s="203">
        <v>78</v>
      </c>
      <c r="B3233" s="203" t="s">
        <v>403</v>
      </c>
      <c r="C3233" s="203" t="s">
        <v>1546</v>
      </c>
      <c r="D3233" s="204">
        <v>93.965517239999997</v>
      </c>
      <c r="E3233" s="203" t="s">
        <v>472</v>
      </c>
      <c r="F3233" s="203" t="s">
        <v>1754</v>
      </c>
      <c r="G3233" s="203" t="s">
        <v>539</v>
      </c>
      <c r="H3233" s="204">
        <v>90.901300000000006</v>
      </c>
      <c r="I3233" s="204">
        <v>97.029700000000005</v>
      </c>
      <c r="J3233" s="204">
        <v>95.673079999999999</v>
      </c>
      <c r="K3233" s="203" t="s">
        <v>485</v>
      </c>
    </row>
    <row r="3234" spans="1:11">
      <c r="A3234" s="203">
        <v>78</v>
      </c>
      <c r="B3234" s="203" t="s">
        <v>404</v>
      </c>
      <c r="C3234" s="203" t="s">
        <v>1546</v>
      </c>
      <c r="D3234" s="204">
        <v>93.283582089999996</v>
      </c>
      <c r="E3234" s="203" t="s">
        <v>472</v>
      </c>
      <c r="F3234" s="203" t="s">
        <v>1754</v>
      </c>
      <c r="G3234" s="203" t="s">
        <v>539</v>
      </c>
      <c r="H3234" s="204">
        <v>90.286799999999999</v>
      </c>
      <c r="I3234" s="204">
        <v>96.2804</v>
      </c>
      <c r="J3234" s="204">
        <v>94.339619999999996</v>
      </c>
      <c r="K3234" s="203" t="s">
        <v>485</v>
      </c>
    </row>
    <row r="3235" spans="1:11">
      <c r="A3235" s="203">
        <v>78</v>
      </c>
      <c r="B3235" s="203" t="s">
        <v>405</v>
      </c>
      <c r="C3235" s="203" t="s">
        <v>1546</v>
      </c>
      <c r="D3235" s="204">
        <v>88.512537739999999</v>
      </c>
      <c r="E3235" s="203" t="s">
        <v>472</v>
      </c>
      <c r="F3235" s="203" t="s">
        <v>1754</v>
      </c>
      <c r="G3235" s="203" t="s">
        <v>539</v>
      </c>
      <c r="H3235" s="204">
        <v>87.796400000000006</v>
      </c>
      <c r="I3235" s="204">
        <v>89.2286</v>
      </c>
      <c r="J3235" s="204">
        <v>90.60951</v>
      </c>
      <c r="K3235" s="203" t="s">
        <v>485</v>
      </c>
    </row>
    <row r="3236" spans="1:11">
      <c r="A3236" s="203">
        <v>78</v>
      </c>
      <c r="B3236" s="203" t="s">
        <v>384</v>
      </c>
      <c r="C3236" s="203" t="s">
        <v>1547</v>
      </c>
      <c r="D3236" s="204">
        <v>89.660493829999993</v>
      </c>
      <c r="E3236" s="203" t="s">
        <v>472</v>
      </c>
      <c r="F3236" s="203" t="s">
        <v>1754</v>
      </c>
      <c r="G3236" s="203" t="s">
        <v>539</v>
      </c>
      <c r="H3236" s="204">
        <v>88.002799999999993</v>
      </c>
      <c r="I3236" s="204">
        <v>91.318200000000004</v>
      </c>
      <c r="J3236" s="204">
        <v>94</v>
      </c>
      <c r="K3236" s="203" t="s">
        <v>485</v>
      </c>
    </row>
    <row r="3237" spans="1:11">
      <c r="A3237" s="203">
        <v>78</v>
      </c>
      <c r="B3237" s="203" t="s">
        <v>385</v>
      </c>
      <c r="C3237" s="203" t="s">
        <v>1547</v>
      </c>
      <c r="D3237" s="204">
        <v>89.677419349999994</v>
      </c>
      <c r="E3237" s="203" t="s">
        <v>472</v>
      </c>
      <c r="F3237" s="203" t="s">
        <v>1754</v>
      </c>
      <c r="G3237" s="203" t="s">
        <v>539</v>
      </c>
      <c r="H3237" s="204">
        <v>86.290499999999994</v>
      </c>
      <c r="I3237" s="204">
        <v>93.064400000000006</v>
      </c>
      <c r="J3237" s="204">
        <v>88.727270000000004</v>
      </c>
      <c r="K3237" s="203" t="s">
        <v>485</v>
      </c>
    </row>
    <row r="3238" spans="1:11">
      <c r="A3238" s="203">
        <v>78</v>
      </c>
      <c r="B3238" s="203" t="s">
        <v>386</v>
      </c>
      <c r="C3238" s="203" t="s">
        <v>1547</v>
      </c>
      <c r="D3238" s="204">
        <v>84.937238489999999</v>
      </c>
      <c r="E3238" s="203" t="s">
        <v>472</v>
      </c>
      <c r="F3238" s="203" t="s">
        <v>1754</v>
      </c>
      <c r="G3238" s="203" t="s">
        <v>539</v>
      </c>
      <c r="H3238" s="204">
        <v>80.4024</v>
      </c>
      <c r="I3238" s="204">
        <v>89.471999999999994</v>
      </c>
      <c r="J3238" s="204">
        <v>88.343559999999997</v>
      </c>
      <c r="K3238" s="203" t="s">
        <v>485</v>
      </c>
    </row>
    <row r="3239" spans="1:11">
      <c r="A3239" s="203">
        <v>78</v>
      </c>
      <c r="B3239" s="203" t="s">
        <v>387</v>
      </c>
      <c r="C3239" s="203" t="s">
        <v>1547</v>
      </c>
      <c r="D3239" s="204">
        <v>90.406976740000005</v>
      </c>
      <c r="E3239" s="203" t="s">
        <v>472</v>
      </c>
      <c r="F3239" s="203" t="s">
        <v>1754</v>
      </c>
      <c r="G3239" s="203" t="s">
        <v>539</v>
      </c>
      <c r="H3239" s="204">
        <v>87.294899999999998</v>
      </c>
      <c r="I3239" s="204">
        <v>93.519099999999995</v>
      </c>
      <c r="J3239" s="204">
        <v>93.066670000000002</v>
      </c>
      <c r="K3239" s="203" t="s">
        <v>485</v>
      </c>
    </row>
    <row r="3240" spans="1:11">
      <c r="A3240" s="203">
        <v>78</v>
      </c>
      <c r="B3240" s="203" t="s">
        <v>388</v>
      </c>
      <c r="C3240" s="203" t="s">
        <v>1547</v>
      </c>
      <c r="D3240" s="204">
        <v>92.307692309999993</v>
      </c>
      <c r="E3240" s="203" t="s">
        <v>472</v>
      </c>
      <c r="F3240" s="203" t="s">
        <v>1754</v>
      </c>
      <c r="G3240" s="203" t="s">
        <v>539</v>
      </c>
      <c r="H3240" s="204">
        <v>89.52</v>
      </c>
      <c r="I3240" s="204">
        <v>95.095399999999998</v>
      </c>
      <c r="J3240" s="204">
        <v>93.413169999999994</v>
      </c>
      <c r="K3240" s="203" t="s">
        <v>485</v>
      </c>
    </row>
    <row r="3241" spans="1:11">
      <c r="A3241" s="203">
        <v>78</v>
      </c>
      <c r="B3241" s="203" t="s">
        <v>389</v>
      </c>
      <c r="C3241" s="203" t="s">
        <v>1547</v>
      </c>
      <c r="D3241" s="204">
        <v>86.792452830000002</v>
      </c>
      <c r="E3241" s="203" t="s">
        <v>472</v>
      </c>
      <c r="F3241" s="203" t="s">
        <v>1754</v>
      </c>
      <c r="G3241" s="203" t="s">
        <v>539</v>
      </c>
      <c r="H3241" s="204">
        <v>80.346999999999994</v>
      </c>
      <c r="I3241" s="204">
        <v>93.237899999999996</v>
      </c>
      <c r="J3241" s="204">
        <v>93.137249999999995</v>
      </c>
      <c r="K3241" s="203" t="s">
        <v>485</v>
      </c>
    </row>
    <row r="3242" spans="1:11">
      <c r="A3242" s="203">
        <v>78</v>
      </c>
      <c r="B3242" s="203" t="s">
        <v>390</v>
      </c>
      <c r="C3242" s="203" t="s">
        <v>1547</v>
      </c>
      <c r="D3242" s="204">
        <v>91.2</v>
      </c>
      <c r="E3242" s="203" t="s">
        <v>472</v>
      </c>
      <c r="F3242" s="203" t="s">
        <v>1754</v>
      </c>
      <c r="G3242" s="203" t="s">
        <v>539</v>
      </c>
      <c r="H3242" s="204">
        <v>87.688199999999995</v>
      </c>
      <c r="I3242" s="204">
        <v>94.711799999999997</v>
      </c>
      <c r="J3242" s="204">
        <v>92.8</v>
      </c>
      <c r="K3242" s="203" t="s">
        <v>485</v>
      </c>
    </row>
    <row r="3243" spans="1:11">
      <c r="A3243" s="203">
        <v>78</v>
      </c>
      <c r="B3243" s="203" t="s">
        <v>391</v>
      </c>
      <c r="C3243" s="203" t="s">
        <v>1547</v>
      </c>
      <c r="D3243" s="204">
        <v>94.915254239999996</v>
      </c>
      <c r="E3243" s="203" t="s">
        <v>472</v>
      </c>
      <c r="F3243" s="203" t="s">
        <v>1754</v>
      </c>
      <c r="G3243" s="203" t="s">
        <v>539</v>
      </c>
      <c r="H3243" s="204">
        <v>89.3095</v>
      </c>
      <c r="I3243" s="204">
        <v>100.521</v>
      </c>
      <c r="J3243" s="204">
        <v>95</v>
      </c>
      <c r="K3243" s="203" t="s">
        <v>485</v>
      </c>
    </row>
    <row r="3244" spans="1:11">
      <c r="A3244" s="203">
        <v>78</v>
      </c>
      <c r="B3244" s="203" t="s">
        <v>392</v>
      </c>
      <c r="C3244" s="203" t="s">
        <v>1547</v>
      </c>
      <c r="D3244" s="204">
        <v>95.857988169999999</v>
      </c>
      <c r="E3244" s="203" t="s">
        <v>472</v>
      </c>
      <c r="F3244" s="203" t="s">
        <v>1754</v>
      </c>
      <c r="G3244" s="203" t="s">
        <v>539</v>
      </c>
      <c r="H3244" s="204">
        <v>92.853800000000007</v>
      </c>
      <c r="I3244" s="204">
        <v>98.862200000000001</v>
      </c>
      <c r="J3244" s="204">
        <v>96.644300000000001</v>
      </c>
      <c r="K3244" s="203" t="s">
        <v>485</v>
      </c>
    </row>
    <row r="3245" spans="1:11">
      <c r="A3245" s="203">
        <v>78</v>
      </c>
      <c r="B3245" s="203" t="s">
        <v>393</v>
      </c>
      <c r="C3245" s="203" t="s">
        <v>1547</v>
      </c>
      <c r="D3245" s="204">
        <v>90.862068969999996</v>
      </c>
      <c r="E3245" s="203" t="s">
        <v>472</v>
      </c>
      <c r="F3245" s="203" t="s">
        <v>1754</v>
      </c>
      <c r="G3245" s="203" t="s">
        <v>539</v>
      </c>
      <c r="H3245" s="204">
        <v>89.203800000000001</v>
      </c>
      <c r="I3245" s="204">
        <v>92.520300000000006</v>
      </c>
      <c r="J3245" s="204">
        <v>92.285979999999995</v>
      </c>
      <c r="K3245" s="203" t="s">
        <v>485</v>
      </c>
    </row>
    <row r="3246" spans="1:11">
      <c r="A3246" s="203">
        <v>78</v>
      </c>
      <c r="B3246" s="203" t="s">
        <v>394</v>
      </c>
      <c r="C3246" s="203" t="s">
        <v>1547</v>
      </c>
      <c r="D3246" s="204">
        <v>91.134751769999994</v>
      </c>
      <c r="E3246" s="203" t="s">
        <v>472</v>
      </c>
      <c r="F3246" s="203" t="s">
        <v>1754</v>
      </c>
      <c r="G3246" s="203" t="s">
        <v>539</v>
      </c>
      <c r="H3246" s="204">
        <v>87.8172</v>
      </c>
      <c r="I3246" s="204">
        <v>94.452299999999994</v>
      </c>
      <c r="J3246" s="204">
        <v>83.577709999999996</v>
      </c>
      <c r="K3246" s="203" t="s">
        <v>485</v>
      </c>
    </row>
    <row r="3247" spans="1:11">
      <c r="A3247" s="203">
        <v>78</v>
      </c>
      <c r="B3247" s="203" t="s">
        <v>395</v>
      </c>
      <c r="C3247" s="203" t="s">
        <v>1547</v>
      </c>
      <c r="D3247" s="204">
        <v>93.526635200000001</v>
      </c>
      <c r="E3247" s="203" t="s">
        <v>472</v>
      </c>
      <c r="F3247" s="203" t="s">
        <v>1754</v>
      </c>
      <c r="G3247" s="203" t="s">
        <v>539</v>
      </c>
      <c r="H3247" s="204">
        <v>92.274299999999997</v>
      </c>
      <c r="I3247" s="204">
        <v>94.778999999999996</v>
      </c>
      <c r="J3247" s="204">
        <v>92.317710000000005</v>
      </c>
      <c r="K3247" s="203" t="s">
        <v>485</v>
      </c>
    </row>
    <row r="3248" spans="1:11">
      <c r="A3248" s="203">
        <v>78</v>
      </c>
      <c r="B3248" s="203" t="s">
        <v>396</v>
      </c>
      <c r="C3248" s="203" t="s">
        <v>1547</v>
      </c>
      <c r="D3248" s="204">
        <v>93.690851739999999</v>
      </c>
      <c r="E3248" s="203" t="s">
        <v>472</v>
      </c>
      <c r="F3248" s="203" t="s">
        <v>1754</v>
      </c>
      <c r="G3248" s="203" t="s">
        <v>539</v>
      </c>
      <c r="H3248" s="204">
        <v>91.014399999999995</v>
      </c>
      <c r="I3248" s="204">
        <v>96.3673</v>
      </c>
      <c r="J3248" s="204">
        <v>93.05556</v>
      </c>
      <c r="K3248" s="203" t="s">
        <v>485</v>
      </c>
    </row>
    <row r="3249" spans="1:11">
      <c r="A3249" s="203">
        <v>78</v>
      </c>
      <c r="B3249" s="203" t="s">
        <v>397</v>
      </c>
      <c r="C3249" s="203" t="s">
        <v>1547</v>
      </c>
      <c r="D3249" s="204">
        <v>93.75</v>
      </c>
      <c r="E3249" s="203" t="s">
        <v>472</v>
      </c>
      <c r="F3249" s="203" t="s">
        <v>1754</v>
      </c>
      <c r="G3249" s="203" t="s">
        <v>539</v>
      </c>
      <c r="H3249" s="204">
        <v>90.8733</v>
      </c>
      <c r="I3249" s="204">
        <v>96.6267</v>
      </c>
      <c r="J3249" s="204">
        <v>97.435900000000004</v>
      </c>
      <c r="K3249" s="203" t="s">
        <v>485</v>
      </c>
    </row>
    <row r="3250" spans="1:11">
      <c r="A3250" s="203">
        <v>78</v>
      </c>
      <c r="B3250" s="203" t="s">
        <v>398</v>
      </c>
      <c r="C3250" s="203" t="s">
        <v>1547</v>
      </c>
      <c r="D3250" s="204">
        <v>90.880503140000002</v>
      </c>
      <c r="E3250" s="203" t="s">
        <v>472</v>
      </c>
      <c r="F3250" s="203" t="s">
        <v>1754</v>
      </c>
      <c r="G3250" s="203" t="s">
        <v>539</v>
      </c>
      <c r="H3250" s="204">
        <v>87.716300000000004</v>
      </c>
      <c r="I3250" s="204">
        <v>94.044700000000006</v>
      </c>
      <c r="J3250" s="204">
        <v>92.732560000000007</v>
      </c>
      <c r="K3250" s="203" t="s">
        <v>485</v>
      </c>
    </row>
    <row r="3251" spans="1:11">
      <c r="A3251" s="203">
        <v>78</v>
      </c>
      <c r="B3251" s="203" t="s">
        <v>399</v>
      </c>
      <c r="C3251" s="203" t="s">
        <v>1547</v>
      </c>
      <c r="D3251" s="204">
        <v>89.274447949999995</v>
      </c>
      <c r="E3251" s="203" t="s">
        <v>472</v>
      </c>
      <c r="F3251" s="203" t="s">
        <v>1754</v>
      </c>
      <c r="G3251" s="203" t="s">
        <v>539</v>
      </c>
      <c r="H3251" s="204">
        <v>85.867999999999995</v>
      </c>
      <c r="I3251" s="204">
        <v>92.680899999999994</v>
      </c>
      <c r="J3251" s="204">
        <v>95.89443</v>
      </c>
      <c r="K3251" s="203" t="s">
        <v>485</v>
      </c>
    </row>
    <row r="3252" spans="1:11">
      <c r="A3252" s="203">
        <v>78</v>
      </c>
      <c r="B3252" s="203" t="s">
        <v>400</v>
      </c>
      <c r="C3252" s="203" t="s">
        <v>1547</v>
      </c>
      <c r="D3252" s="204">
        <v>87.234042549999998</v>
      </c>
      <c r="E3252" s="203" t="s">
        <v>472</v>
      </c>
      <c r="F3252" s="203" t="s">
        <v>1754</v>
      </c>
      <c r="G3252" s="203" t="s">
        <v>539</v>
      </c>
      <c r="H3252" s="204">
        <v>83.628</v>
      </c>
      <c r="I3252" s="204">
        <v>90.840100000000007</v>
      </c>
      <c r="J3252" s="204">
        <v>91.696749999999994</v>
      </c>
      <c r="K3252" s="203" t="s">
        <v>485</v>
      </c>
    </row>
    <row r="3253" spans="1:11">
      <c r="A3253" s="203">
        <v>78</v>
      </c>
      <c r="B3253" s="203" t="s">
        <v>401</v>
      </c>
      <c r="C3253" s="203" t="s">
        <v>1547</v>
      </c>
      <c r="D3253" s="204">
        <v>92.628205129999998</v>
      </c>
      <c r="E3253" s="203" t="s">
        <v>472</v>
      </c>
      <c r="F3253" s="203" t="s">
        <v>1754</v>
      </c>
      <c r="G3253" s="203" t="s">
        <v>539</v>
      </c>
      <c r="H3253" s="204">
        <v>89.7286</v>
      </c>
      <c r="I3253" s="204">
        <v>95.527799999999999</v>
      </c>
      <c r="J3253" s="204">
        <v>94.160579999999996</v>
      </c>
      <c r="K3253" s="203" t="s">
        <v>485</v>
      </c>
    </row>
    <row r="3254" spans="1:11">
      <c r="A3254" s="203">
        <v>78</v>
      </c>
      <c r="B3254" s="203" t="s">
        <v>402</v>
      </c>
      <c r="C3254" s="203" t="s">
        <v>1547</v>
      </c>
      <c r="D3254" s="204">
        <v>96.202531649999997</v>
      </c>
      <c r="E3254" s="203" t="s">
        <v>472</v>
      </c>
      <c r="F3254" s="203" t="s">
        <v>1754</v>
      </c>
      <c r="G3254" s="203" t="s">
        <v>539</v>
      </c>
      <c r="H3254" s="204">
        <v>93.222200000000001</v>
      </c>
      <c r="I3254" s="204">
        <v>99.182900000000004</v>
      </c>
      <c r="J3254" s="204">
        <v>96.753249999999994</v>
      </c>
      <c r="K3254" s="203" t="s">
        <v>485</v>
      </c>
    </row>
    <row r="3255" spans="1:11">
      <c r="A3255" s="203">
        <v>78</v>
      </c>
      <c r="B3255" s="203" t="s">
        <v>403</v>
      </c>
      <c r="C3255" s="203" t="s">
        <v>1547</v>
      </c>
      <c r="D3255" s="204">
        <v>92.916666669999998</v>
      </c>
      <c r="E3255" s="203" t="s">
        <v>472</v>
      </c>
      <c r="F3255" s="203" t="s">
        <v>1754</v>
      </c>
      <c r="G3255" s="203" t="s">
        <v>539</v>
      </c>
      <c r="H3255" s="204">
        <v>89.670900000000003</v>
      </c>
      <c r="I3255" s="204">
        <v>96.162400000000005</v>
      </c>
      <c r="J3255" s="204">
        <v>92</v>
      </c>
      <c r="K3255" s="203" t="s">
        <v>485</v>
      </c>
    </row>
    <row r="3256" spans="1:11">
      <c r="A3256" s="203">
        <v>78</v>
      </c>
      <c r="B3256" s="203" t="s">
        <v>404</v>
      </c>
      <c r="C3256" s="203" t="s">
        <v>1547</v>
      </c>
      <c r="D3256" s="204">
        <v>91.749174920000002</v>
      </c>
      <c r="E3256" s="203" t="s">
        <v>472</v>
      </c>
      <c r="F3256" s="203" t="s">
        <v>1754</v>
      </c>
      <c r="G3256" s="203" t="s">
        <v>539</v>
      </c>
      <c r="H3256" s="204">
        <v>88.651200000000003</v>
      </c>
      <c r="I3256" s="204">
        <v>94.847200000000001</v>
      </c>
      <c r="J3256" s="204">
        <v>95.167289999999994</v>
      </c>
      <c r="K3256" s="203" t="s">
        <v>485</v>
      </c>
    </row>
    <row r="3257" spans="1:11">
      <c r="A3257" s="203">
        <v>78</v>
      </c>
      <c r="B3257" s="203" t="s">
        <v>405</v>
      </c>
      <c r="C3257" s="203" t="s">
        <v>1547</v>
      </c>
      <c r="D3257" s="204">
        <v>91.317469529999997</v>
      </c>
      <c r="E3257" s="203" t="s">
        <v>472</v>
      </c>
      <c r="F3257" s="203" t="s">
        <v>1754</v>
      </c>
      <c r="G3257" s="203" t="s">
        <v>539</v>
      </c>
      <c r="H3257" s="204">
        <v>90.722899999999996</v>
      </c>
      <c r="I3257" s="204">
        <v>91.912099999999995</v>
      </c>
      <c r="J3257" s="204">
        <v>92.627970000000005</v>
      </c>
      <c r="K3257" s="203" t="s">
        <v>485</v>
      </c>
    </row>
    <row r="3258" spans="1:11">
      <c r="A3258" s="203">
        <v>78</v>
      </c>
      <c r="B3258" s="203" t="s">
        <v>384</v>
      </c>
      <c r="C3258" s="203" t="s">
        <v>1545</v>
      </c>
      <c r="D3258" s="204">
        <v>88.244766510000005</v>
      </c>
      <c r="E3258" s="203" t="s">
        <v>472</v>
      </c>
      <c r="F3258" s="203" t="s">
        <v>1754</v>
      </c>
      <c r="G3258" s="203" t="s">
        <v>539</v>
      </c>
      <c r="H3258" s="204">
        <v>86.978200000000001</v>
      </c>
      <c r="I3258" s="204">
        <v>89.511399999999995</v>
      </c>
      <c r="J3258" s="204">
        <v>92.401060000000001</v>
      </c>
      <c r="K3258" s="203" t="s">
        <v>485</v>
      </c>
    </row>
    <row r="3259" spans="1:11">
      <c r="A3259" s="203">
        <v>78</v>
      </c>
      <c r="B3259" s="203" t="s">
        <v>385</v>
      </c>
      <c r="C3259" s="203" t="s">
        <v>1545</v>
      </c>
      <c r="D3259" s="204">
        <v>88.788426759999993</v>
      </c>
      <c r="E3259" s="203" t="s">
        <v>472</v>
      </c>
      <c r="F3259" s="203" t="s">
        <v>1754</v>
      </c>
      <c r="G3259" s="203" t="s">
        <v>539</v>
      </c>
      <c r="H3259" s="204">
        <v>86.158699999999996</v>
      </c>
      <c r="I3259" s="204">
        <v>91.418099999999995</v>
      </c>
      <c r="J3259" s="204">
        <v>86.470590000000001</v>
      </c>
      <c r="K3259" s="203" t="s">
        <v>485</v>
      </c>
    </row>
    <row r="3260" spans="1:11">
      <c r="A3260" s="203">
        <v>78</v>
      </c>
      <c r="B3260" s="203" t="s">
        <v>386</v>
      </c>
      <c r="C3260" s="203" t="s">
        <v>1545</v>
      </c>
      <c r="D3260" s="204">
        <v>84.581497799999994</v>
      </c>
      <c r="E3260" s="203" t="s">
        <v>472</v>
      </c>
      <c r="F3260" s="203" t="s">
        <v>1754</v>
      </c>
      <c r="G3260" s="203" t="s">
        <v>539</v>
      </c>
      <c r="H3260" s="204">
        <v>81.259600000000006</v>
      </c>
      <c r="I3260" s="204">
        <v>87.903400000000005</v>
      </c>
      <c r="J3260" s="204">
        <v>85.646690000000007</v>
      </c>
      <c r="K3260" s="203" t="s">
        <v>485</v>
      </c>
    </row>
    <row r="3261" spans="1:11">
      <c r="A3261" s="203">
        <v>78</v>
      </c>
      <c r="B3261" s="203" t="s">
        <v>387</v>
      </c>
      <c r="C3261" s="203" t="s">
        <v>1545</v>
      </c>
      <c r="D3261" s="204">
        <v>90.953947369999995</v>
      </c>
      <c r="E3261" s="203" t="s">
        <v>472</v>
      </c>
      <c r="F3261" s="203" t="s">
        <v>1754</v>
      </c>
      <c r="G3261" s="203" t="s">
        <v>539</v>
      </c>
      <c r="H3261" s="204">
        <v>88.673900000000003</v>
      </c>
      <c r="I3261" s="204">
        <v>93.233999999999995</v>
      </c>
      <c r="J3261" s="204">
        <v>94.274299999999997</v>
      </c>
      <c r="K3261" s="203" t="s">
        <v>485</v>
      </c>
    </row>
    <row r="3262" spans="1:11">
      <c r="A3262" s="203">
        <v>78</v>
      </c>
      <c r="B3262" s="203" t="s">
        <v>388</v>
      </c>
      <c r="C3262" s="203" t="s">
        <v>1545</v>
      </c>
      <c r="D3262" s="204">
        <v>88.662790700000002</v>
      </c>
      <c r="E3262" s="203" t="s">
        <v>472</v>
      </c>
      <c r="F3262" s="203" t="s">
        <v>1754</v>
      </c>
      <c r="G3262" s="203" t="s">
        <v>539</v>
      </c>
      <c r="H3262" s="204">
        <v>86.293700000000001</v>
      </c>
      <c r="I3262" s="204">
        <v>91.031899999999993</v>
      </c>
      <c r="J3262" s="204">
        <v>92.553190000000001</v>
      </c>
      <c r="K3262" s="203" t="s">
        <v>485</v>
      </c>
    </row>
    <row r="3263" spans="1:11">
      <c r="A3263" s="203">
        <v>78</v>
      </c>
      <c r="B3263" s="203" t="s">
        <v>389</v>
      </c>
      <c r="C3263" s="203" t="s">
        <v>1545</v>
      </c>
      <c r="D3263" s="204">
        <v>87.562189050000001</v>
      </c>
      <c r="E3263" s="203" t="s">
        <v>472</v>
      </c>
      <c r="F3263" s="203" t="s">
        <v>1754</v>
      </c>
      <c r="G3263" s="203" t="s">
        <v>539</v>
      </c>
      <c r="H3263" s="204">
        <v>82.999799999999993</v>
      </c>
      <c r="I3263" s="204">
        <v>92.124499999999998</v>
      </c>
      <c r="J3263" s="204">
        <v>92.857140000000001</v>
      </c>
      <c r="K3263" s="203" t="s">
        <v>485</v>
      </c>
    </row>
    <row r="3264" spans="1:11">
      <c r="A3264" s="203">
        <v>78</v>
      </c>
      <c r="B3264" s="203" t="s">
        <v>390</v>
      </c>
      <c r="C3264" s="203" t="s">
        <v>1545</v>
      </c>
      <c r="D3264" s="204">
        <v>91.777777779999994</v>
      </c>
      <c r="E3264" s="203" t="s">
        <v>472</v>
      </c>
      <c r="F3264" s="203" t="s">
        <v>1754</v>
      </c>
      <c r="G3264" s="203" t="s">
        <v>539</v>
      </c>
      <c r="H3264" s="204">
        <v>89.239699999999999</v>
      </c>
      <c r="I3264" s="204">
        <v>94.315899999999999</v>
      </c>
      <c r="J3264" s="204">
        <v>93.775930000000002</v>
      </c>
      <c r="K3264" s="203" t="s">
        <v>485</v>
      </c>
    </row>
    <row r="3265" spans="1:11">
      <c r="A3265" s="203">
        <v>78</v>
      </c>
      <c r="B3265" s="203" t="s">
        <v>391</v>
      </c>
      <c r="C3265" s="203" t="s">
        <v>1545</v>
      </c>
      <c r="D3265" s="204">
        <v>92.5</v>
      </c>
      <c r="E3265" s="203" t="s">
        <v>472</v>
      </c>
      <c r="F3265" s="203" t="s">
        <v>1754</v>
      </c>
      <c r="G3265" s="203" t="s">
        <v>539</v>
      </c>
      <c r="H3265" s="204">
        <v>87.787300000000002</v>
      </c>
      <c r="I3265" s="204">
        <v>97.212699999999998</v>
      </c>
      <c r="J3265" s="204">
        <v>98.113209999999995</v>
      </c>
      <c r="K3265" s="203" t="s">
        <v>485</v>
      </c>
    </row>
    <row r="3266" spans="1:11">
      <c r="A3266" s="203">
        <v>78</v>
      </c>
      <c r="B3266" s="203" t="s">
        <v>392</v>
      </c>
      <c r="C3266" s="203" t="s">
        <v>1545</v>
      </c>
      <c r="D3266" s="204">
        <v>95.985401460000006</v>
      </c>
      <c r="E3266" s="203" t="s">
        <v>472</v>
      </c>
      <c r="F3266" s="203" t="s">
        <v>1754</v>
      </c>
      <c r="G3266" s="203" t="s">
        <v>539</v>
      </c>
      <c r="H3266" s="204">
        <v>93.661000000000001</v>
      </c>
      <c r="I3266" s="204">
        <v>98.309799999999996</v>
      </c>
      <c r="J3266" s="204">
        <v>97.212540000000004</v>
      </c>
      <c r="K3266" s="203" t="s">
        <v>485</v>
      </c>
    </row>
    <row r="3267" spans="1:11">
      <c r="A3267" s="203">
        <v>78</v>
      </c>
      <c r="B3267" s="203" t="s">
        <v>393</v>
      </c>
      <c r="C3267" s="203" t="s">
        <v>1545</v>
      </c>
      <c r="D3267" s="204">
        <v>88.813096860000002</v>
      </c>
      <c r="E3267" s="203" t="s">
        <v>472</v>
      </c>
      <c r="F3267" s="203" t="s">
        <v>1754</v>
      </c>
      <c r="G3267" s="203" t="s">
        <v>539</v>
      </c>
      <c r="H3267" s="204">
        <v>87.495599999999996</v>
      </c>
      <c r="I3267" s="204">
        <v>90.130600000000001</v>
      </c>
      <c r="J3267" s="204">
        <v>91.101060000000004</v>
      </c>
      <c r="K3267" s="203" t="s">
        <v>485</v>
      </c>
    </row>
    <row r="3268" spans="1:11">
      <c r="A3268" s="203">
        <v>78</v>
      </c>
      <c r="B3268" s="203" t="s">
        <v>394</v>
      </c>
      <c r="C3268" s="203" t="s">
        <v>1545</v>
      </c>
      <c r="D3268" s="204">
        <v>92.015209130000002</v>
      </c>
      <c r="E3268" s="203" t="s">
        <v>472</v>
      </c>
      <c r="F3268" s="203" t="s">
        <v>1754</v>
      </c>
      <c r="G3268" s="203" t="s">
        <v>539</v>
      </c>
      <c r="H3268" s="204">
        <v>89.698700000000002</v>
      </c>
      <c r="I3268" s="204">
        <v>94.331699999999998</v>
      </c>
      <c r="J3268" s="204">
        <v>84.405140000000003</v>
      </c>
      <c r="K3268" s="203" t="s">
        <v>485</v>
      </c>
    </row>
    <row r="3269" spans="1:11">
      <c r="A3269" s="203">
        <v>78</v>
      </c>
      <c r="B3269" s="203" t="s">
        <v>395</v>
      </c>
      <c r="C3269" s="203" t="s">
        <v>1545</v>
      </c>
      <c r="D3269" s="204">
        <v>91.565823249999994</v>
      </c>
      <c r="E3269" s="203" t="s">
        <v>472</v>
      </c>
      <c r="F3269" s="203" t="s">
        <v>1754</v>
      </c>
      <c r="G3269" s="203" t="s">
        <v>539</v>
      </c>
      <c r="H3269" s="204">
        <v>90.522800000000004</v>
      </c>
      <c r="I3269" s="204">
        <v>92.608900000000006</v>
      </c>
      <c r="J3269" s="204">
        <v>90.840220000000002</v>
      </c>
      <c r="K3269" s="203" t="s">
        <v>485</v>
      </c>
    </row>
    <row r="3270" spans="1:11">
      <c r="A3270" s="203">
        <v>78</v>
      </c>
      <c r="B3270" s="203" t="s">
        <v>396</v>
      </c>
      <c r="C3270" s="203" t="s">
        <v>1545</v>
      </c>
      <c r="D3270" s="204">
        <v>92.100538599999993</v>
      </c>
      <c r="E3270" s="203" t="s">
        <v>472</v>
      </c>
      <c r="F3270" s="203" t="s">
        <v>1754</v>
      </c>
      <c r="G3270" s="203" t="s">
        <v>539</v>
      </c>
      <c r="H3270" s="204">
        <v>89.860500000000002</v>
      </c>
      <c r="I3270" s="204">
        <v>94.340599999999995</v>
      </c>
      <c r="J3270" s="204">
        <v>92.11045</v>
      </c>
      <c r="K3270" s="203" t="s">
        <v>485</v>
      </c>
    </row>
    <row r="3271" spans="1:11">
      <c r="A3271" s="203">
        <v>78</v>
      </c>
      <c r="B3271" s="203" t="s">
        <v>397</v>
      </c>
      <c r="C3271" s="203" t="s">
        <v>1545</v>
      </c>
      <c r="D3271" s="204">
        <v>93.726235740000007</v>
      </c>
      <c r="E3271" s="203" t="s">
        <v>472</v>
      </c>
      <c r="F3271" s="203" t="s">
        <v>1754</v>
      </c>
      <c r="G3271" s="203" t="s">
        <v>539</v>
      </c>
      <c r="H3271" s="204">
        <v>91.653899999999993</v>
      </c>
      <c r="I3271" s="204">
        <v>95.798599999999993</v>
      </c>
      <c r="J3271" s="204">
        <v>96.593190000000007</v>
      </c>
      <c r="K3271" s="203" t="s">
        <v>485</v>
      </c>
    </row>
    <row r="3272" spans="1:11">
      <c r="A3272" s="203">
        <v>78</v>
      </c>
      <c r="B3272" s="203" t="s">
        <v>398</v>
      </c>
      <c r="C3272" s="203" t="s">
        <v>1545</v>
      </c>
      <c r="D3272" s="204">
        <v>88.138138139999995</v>
      </c>
      <c r="E3272" s="203" t="s">
        <v>472</v>
      </c>
      <c r="F3272" s="203" t="s">
        <v>1754</v>
      </c>
      <c r="G3272" s="203" t="s">
        <v>539</v>
      </c>
      <c r="H3272" s="204">
        <v>85.682400000000001</v>
      </c>
      <c r="I3272" s="204">
        <v>90.593800000000002</v>
      </c>
      <c r="J3272" s="204">
        <v>91.64134</v>
      </c>
      <c r="K3272" s="203" t="s">
        <v>485</v>
      </c>
    </row>
    <row r="3273" spans="1:11">
      <c r="A3273" s="203">
        <v>78</v>
      </c>
      <c r="B3273" s="203" t="s">
        <v>399</v>
      </c>
      <c r="C3273" s="203" t="s">
        <v>1545</v>
      </c>
      <c r="D3273" s="204">
        <v>88.907014680000003</v>
      </c>
      <c r="E3273" s="203" t="s">
        <v>472</v>
      </c>
      <c r="F3273" s="203" t="s">
        <v>1754</v>
      </c>
      <c r="G3273" s="203" t="s">
        <v>539</v>
      </c>
      <c r="H3273" s="204">
        <v>86.420900000000003</v>
      </c>
      <c r="I3273" s="204">
        <v>91.393100000000004</v>
      </c>
      <c r="J3273" s="204">
        <v>94.383780000000002</v>
      </c>
      <c r="K3273" s="203" t="s">
        <v>485</v>
      </c>
    </row>
    <row r="3274" spans="1:11">
      <c r="A3274" s="203">
        <v>78</v>
      </c>
      <c r="B3274" s="203" t="s">
        <v>400</v>
      </c>
      <c r="C3274" s="203" t="s">
        <v>1545</v>
      </c>
      <c r="D3274" s="204">
        <v>84.419713830000006</v>
      </c>
      <c r="E3274" s="203" t="s">
        <v>472</v>
      </c>
      <c r="F3274" s="203" t="s">
        <v>1754</v>
      </c>
      <c r="G3274" s="203" t="s">
        <v>539</v>
      </c>
      <c r="H3274" s="204">
        <v>81.585400000000007</v>
      </c>
      <c r="I3274" s="204">
        <v>87.254000000000005</v>
      </c>
      <c r="J3274" s="204">
        <v>89.963499999999996</v>
      </c>
      <c r="K3274" s="203" t="s">
        <v>485</v>
      </c>
    </row>
    <row r="3275" spans="1:11">
      <c r="A3275" s="203">
        <v>78</v>
      </c>
      <c r="B3275" s="203" t="s">
        <v>401</v>
      </c>
      <c r="C3275" s="203" t="s">
        <v>1545</v>
      </c>
      <c r="D3275" s="204">
        <v>91.627172200000004</v>
      </c>
      <c r="E3275" s="203" t="s">
        <v>472</v>
      </c>
      <c r="F3275" s="203" t="s">
        <v>1754</v>
      </c>
      <c r="G3275" s="203" t="s">
        <v>539</v>
      </c>
      <c r="H3275" s="204">
        <v>89.469399999999993</v>
      </c>
      <c r="I3275" s="204">
        <v>93.784899999999993</v>
      </c>
      <c r="J3275" s="204">
        <v>93.621009999999998</v>
      </c>
      <c r="K3275" s="203" t="s">
        <v>485</v>
      </c>
    </row>
    <row r="3276" spans="1:11">
      <c r="A3276" s="203">
        <v>78</v>
      </c>
      <c r="B3276" s="203" t="s">
        <v>402</v>
      </c>
      <c r="C3276" s="203" t="s">
        <v>1545</v>
      </c>
      <c r="D3276" s="204">
        <v>93.950177940000003</v>
      </c>
      <c r="E3276" s="203" t="s">
        <v>472</v>
      </c>
      <c r="F3276" s="203" t="s">
        <v>1754</v>
      </c>
      <c r="G3276" s="203" t="s">
        <v>539</v>
      </c>
      <c r="H3276" s="204">
        <v>91.162599999999998</v>
      </c>
      <c r="I3276" s="204">
        <v>96.737700000000004</v>
      </c>
      <c r="J3276" s="204">
        <v>92.592590000000001</v>
      </c>
      <c r="K3276" s="203" t="s">
        <v>485</v>
      </c>
    </row>
    <row r="3277" spans="1:11">
      <c r="A3277" s="203">
        <v>78</v>
      </c>
      <c r="B3277" s="203" t="s">
        <v>403</v>
      </c>
      <c r="C3277" s="203" t="s">
        <v>1545</v>
      </c>
      <c r="D3277" s="204">
        <v>93.432203389999998</v>
      </c>
      <c r="E3277" s="203" t="s">
        <v>472</v>
      </c>
      <c r="F3277" s="203" t="s">
        <v>1754</v>
      </c>
      <c r="G3277" s="203" t="s">
        <v>539</v>
      </c>
      <c r="H3277" s="204">
        <v>91.197400000000002</v>
      </c>
      <c r="I3277" s="204">
        <v>95.667000000000002</v>
      </c>
      <c r="J3277" s="204">
        <v>93.764430000000004</v>
      </c>
      <c r="K3277" s="203" t="s">
        <v>485</v>
      </c>
    </row>
    <row r="3278" spans="1:11">
      <c r="A3278" s="203">
        <v>78</v>
      </c>
      <c r="B3278" s="203" t="s">
        <v>404</v>
      </c>
      <c r="C3278" s="203" t="s">
        <v>1545</v>
      </c>
      <c r="D3278" s="204">
        <v>92.469352009999994</v>
      </c>
      <c r="E3278" s="203" t="s">
        <v>472</v>
      </c>
      <c r="F3278" s="203" t="s">
        <v>1754</v>
      </c>
      <c r="G3278" s="203" t="s">
        <v>539</v>
      </c>
      <c r="H3278" s="204">
        <v>90.304900000000004</v>
      </c>
      <c r="I3278" s="204">
        <v>94.633799999999994</v>
      </c>
      <c r="J3278" s="204">
        <v>94.756550000000004</v>
      </c>
      <c r="K3278" s="203" t="s">
        <v>485</v>
      </c>
    </row>
    <row r="3279" spans="1:11">
      <c r="A3279" s="203">
        <v>78</v>
      </c>
      <c r="B3279" s="203" t="s">
        <v>405</v>
      </c>
      <c r="C3279" s="203" t="s">
        <v>1545</v>
      </c>
      <c r="D3279" s="204">
        <v>90.001232130000005</v>
      </c>
      <c r="E3279" s="203" t="s">
        <v>472</v>
      </c>
      <c r="F3279" s="203" t="s">
        <v>1754</v>
      </c>
      <c r="G3279" s="203" t="s">
        <v>539</v>
      </c>
      <c r="H3279" s="204">
        <v>89.539699999999996</v>
      </c>
      <c r="I3279" s="204">
        <v>90.462699999999998</v>
      </c>
      <c r="J3279" s="204">
        <v>91.664000000000001</v>
      </c>
      <c r="K3279" s="203" t="s">
        <v>485</v>
      </c>
    </row>
    <row r="3280" spans="1:11">
      <c r="A3280" s="203">
        <v>79</v>
      </c>
      <c r="B3280" s="203" t="s">
        <v>384</v>
      </c>
      <c r="C3280" s="203" t="s">
        <v>1516</v>
      </c>
      <c r="D3280" s="204">
        <v>49.36</v>
      </c>
      <c r="E3280" s="203" t="s">
        <v>510</v>
      </c>
      <c r="F3280" s="203" t="s">
        <v>540</v>
      </c>
      <c r="G3280" s="203" t="s">
        <v>541</v>
      </c>
      <c r="H3280" s="204">
        <v>44.67</v>
      </c>
      <c r="I3280" s="204">
        <v>54.06</v>
      </c>
      <c r="J3280" s="204" t="s">
        <v>1497</v>
      </c>
      <c r="K3280" s="203" t="s">
        <v>1497</v>
      </c>
    </row>
    <row r="3281" spans="1:11">
      <c r="A3281" s="203">
        <v>79</v>
      </c>
      <c r="B3281" s="203" t="s">
        <v>385</v>
      </c>
      <c r="C3281" s="203" t="s">
        <v>1516</v>
      </c>
      <c r="D3281" s="204">
        <v>47.38</v>
      </c>
      <c r="E3281" s="203" t="s">
        <v>510</v>
      </c>
      <c r="F3281" s="203" t="s">
        <v>540</v>
      </c>
      <c r="G3281" s="203" t="s">
        <v>541</v>
      </c>
      <c r="H3281" s="204">
        <v>35.72</v>
      </c>
      <c r="I3281" s="204">
        <v>59.04</v>
      </c>
      <c r="J3281" s="204" t="s">
        <v>1497</v>
      </c>
      <c r="K3281" s="203" t="s">
        <v>1497</v>
      </c>
    </row>
    <row r="3282" spans="1:11">
      <c r="A3282" s="203">
        <v>79</v>
      </c>
      <c r="B3282" s="203" t="s">
        <v>386</v>
      </c>
      <c r="C3282" s="203" t="s">
        <v>1516</v>
      </c>
      <c r="D3282" s="204">
        <v>44.47</v>
      </c>
      <c r="E3282" s="203" t="s">
        <v>510</v>
      </c>
      <c r="F3282" s="203" t="s">
        <v>540</v>
      </c>
      <c r="G3282" s="203" t="s">
        <v>541</v>
      </c>
      <c r="H3282" s="204">
        <v>34.04</v>
      </c>
      <c r="I3282" s="204">
        <v>54.89</v>
      </c>
      <c r="J3282" s="204" t="s">
        <v>1497</v>
      </c>
      <c r="K3282" s="203" t="s">
        <v>1497</v>
      </c>
    </row>
    <row r="3283" spans="1:11">
      <c r="A3283" s="203">
        <v>79</v>
      </c>
      <c r="B3283" s="203" t="s">
        <v>387</v>
      </c>
      <c r="C3283" s="203" t="s">
        <v>1516</v>
      </c>
      <c r="D3283" s="204">
        <v>41.29</v>
      </c>
      <c r="E3283" s="203" t="s">
        <v>510</v>
      </c>
      <c r="F3283" s="203" t="s">
        <v>540</v>
      </c>
      <c r="G3283" s="203" t="s">
        <v>541</v>
      </c>
      <c r="H3283" s="204">
        <v>32.94</v>
      </c>
      <c r="I3283" s="204">
        <v>49.65</v>
      </c>
      <c r="J3283" s="204" t="s">
        <v>1497</v>
      </c>
      <c r="K3283" s="203" t="s">
        <v>1497</v>
      </c>
    </row>
    <row r="3284" spans="1:11">
      <c r="A3284" s="203">
        <v>79</v>
      </c>
      <c r="B3284" s="203" t="s">
        <v>388</v>
      </c>
      <c r="C3284" s="203" t="s">
        <v>1516</v>
      </c>
      <c r="D3284" s="204">
        <v>48.46</v>
      </c>
      <c r="E3284" s="203" t="s">
        <v>510</v>
      </c>
      <c r="F3284" s="203" t="s">
        <v>540</v>
      </c>
      <c r="G3284" s="203" t="s">
        <v>541</v>
      </c>
      <c r="H3284" s="204">
        <v>37.69</v>
      </c>
      <c r="I3284" s="204">
        <v>59.23</v>
      </c>
      <c r="J3284" s="204" t="s">
        <v>1497</v>
      </c>
      <c r="K3284" s="203" t="s">
        <v>1497</v>
      </c>
    </row>
    <row r="3285" spans="1:11">
      <c r="A3285" s="203">
        <v>79</v>
      </c>
      <c r="B3285" s="203" t="s">
        <v>389</v>
      </c>
      <c r="C3285" s="203" t="s">
        <v>1516</v>
      </c>
      <c r="D3285" s="204">
        <v>32.97</v>
      </c>
      <c r="E3285" s="203" t="s">
        <v>510</v>
      </c>
      <c r="F3285" s="203" t="s">
        <v>540</v>
      </c>
      <c r="G3285" s="203" t="s">
        <v>541</v>
      </c>
      <c r="H3285" s="204">
        <v>18.47</v>
      </c>
      <c r="I3285" s="204">
        <v>47.48</v>
      </c>
      <c r="J3285" s="204" t="s">
        <v>1497</v>
      </c>
      <c r="K3285" s="203" t="s">
        <v>1497</v>
      </c>
    </row>
    <row r="3286" spans="1:11">
      <c r="A3286" s="203">
        <v>79</v>
      </c>
      <c r="B3286" s="203" t="s">
        <v>390</v>
      </c>
      <c r="C3286" s="203" t="s">
        <v>1516</v>
      </c>
      <c r="D3286" s="204">
        <v>50.35</v>
      </c>
      <c r="E3286" s="203" t="s">
        <v>510</v>
      </c>
      <c r="F3286" s="203" t="s">
        <v>540</v>
      </c>
      <c r="G3286" s="203" t="s">
        <v>541</v>
      </c>
      <c r="H3286" s="204">
        <v>39.26</v>
      </c>
      <c r="I3286" s="204">
        <v>61.44</v>
      </c>
      <c r="J3286" s="204" t="s">
        <v>1497</v>
      </c>
      <c r="K3286" s="203" t="s">
        <v>1497</v>
      </c>
    </row>
    <row r="3287" spans="1:11">
      <c r="A3287" s="203">
        <v>79</v>
      </c>
      <c r="B3287" s="203" t="s">
        <v>391</v>
      </c>
      <c r="C3287" s="203" t="s">
        <v>1516</v>
      </c>
      <c r="D3287" s="204">
        <v>49.33</v>
      </c>
      <c r="E3287" s="203" t="s">
        <v>510</v>
      </c>
      <c r="F3287" s="203" t="s">
        <v>540</v>
      </c>
      <c r="G3287" s="203" t="s">
        <v>541</v>
      </c>
      <c r="H3287" s="204">
        <v>28.56</v>
      </c>
      <c r="I3287" s="204">
        <v>70.099999999999994</v>
      </c>
      <c r="J3287" s="204" t="s">
        <v>1497</v>
      </c>
      <c r="K3287" s="203" t="s">
        <v>1497</v>
      </c>
    </row>
    <row r="3288" spans="1:11">
      <c r="A3288" s="203">
        <v>79</v>
      </c>
      <c r="B3288" s="203" t="s">
        <v>392</v>
      </c>
      <c r="C3288" s="203" t="s">
        <v>1516</v>
      </c>
      <c r="D3288" s="204">
        <v>64.209999999999994</v>
      </c>
      <c r="E3288" s="203" t="s">
        <v>510</v>
      </c>
      <c r="F3288" s="203" t="s">
        <v>540</v>
      </c>
      <c r="G3288" s="203" t="s">
        <v>541</v>
      </c>
      <c r="H3288" s="204">
        <v>48.6</v>
      </c>
      <c r="I3288" s="204">
        <v>79.83</v>
      </c>
      <c r="J3288" s="204" t="s">
        <v>1497</v>
      </c>
      <c r="K3288" s="203" t="s">
        <v>1497</v>
      </c>
    </row>
    <row r="3289" spans="1:11">
      <c r="A3289" s="203">
        <v>79</v>
      </c>
      <c r="B3289" s="203" t="s">
        <v>393</v>
      </c>
      <c r="C3289" s="203" t="s">
        <v>1516</v>
      </c>
      <c r="D3289" s="204">
        <v>38.85</v>
      </c>
      <c r="E3289" s="203" t="s">
        <v>510</v>
      </c>
      <c r="F3289" s="203" t="s">
        <v>540</v>
      </c>
      <c r="G3289" s="203" t="s">
        <v>541</v>
      </c>
      <c r="H3289" s="204">
        <v>33.619999999999997</v>
      </c>
      <c r="I3289" s="204">
        <v>44.09</v>
      </c>
      <c r="J3289" s="204" t="s">
        <v>1497</v>
      </c>
      <c r="K3289" s="203" t="s">
        <v>1497</v>
      </c>
    </row>
    <row r="3290" spans="1:11">
      <c r="A3290" s="203">
        <v>79</v>
      </c>
      <c r="B3290" s="203" t="s">
        <v>394</v>
      </c>
      <c r="C3290" s="203" t="s">
        <v>1516</v>
      </c>
      <c r="D3290" s="204">
        <v>40.56</v>
      </c>
      <c r="E3290" s="203" t="s">
        <v>510</v>
      </c>
      <c r="F3290" s="203" t="s">
        <v>540</v>
      </c>
      <c r="G3290" s="203" t="s">
        <v>541</v>
      </c>
      <c r="H3290" s="204">
        <v>29.08</v>
      </c>
      <c r="I3290" s="204">
        <v>52.04</v>
      </c>
      <c r="J3290" s="204" t="s">
        <v>1497</v>
      </c>
      <c r="K3290" s="203" t="s">
        <v>1497</v>
      </c>
    </row>
    <row r="3291" spans="1:11">
      <c r="A3291" s="203">
        <v>79</v>
      </c>
      <c r="B3291" s="203" t="s">
        <v>395</v>
      </c>
      <c r="C3291" s="203" t="s">
        <v>1516</v>
      </c>
      <c r="D3291" s="204">
        <v>50.45</v>
      </c>
      <c r="E3291" s="203" t="s">
        <v>510</v>
      </c>
      <c r="F3291" s="203" t="s">
        <v>540</v>
      </c>
      <c r="G3291" s="203" t="s">
        <v>541</v>
      </c>
      <c r="H3291" s="204">
        <v>45.93</v>
      </c>
      <c r="I3291" s="204">
        <v>54.97</v>
      </c>
      <c r="J3291" s="204" t="s">
        <v>1497</v>
      </c>
      <c r="K3291" s="203" t="s">
        <v>1497</v>
      </c>
    </row>
    <row r="3292" spans="1:11">
      <c r="A3292" s="203">
        <v>79</v>
      </c>
      <c r="B3292" s="203" t="s">
        <v>396</v>
      </c>
      <c r="C3292" s="203" t="s">
        <v>1516</v>
      </c>
      <c r="D3292" s="204">
        <v>38.97</v>
      </c>
      <c r="E3292" s="203" t="s">
        <v>510</v>
      </c>
      <c r="F3292" s="203" t="s">
        <v>540</v>
      </c>
      <c r="G3292" s="203" t="s">
        <v>541</v>
      </c>
      <c r="H3292" s="204">
        <v>29.08</v>
      </c>
      <c r="I3292" s="204">
        <v>48.87</v>
      </c>
      <c r="J3292" s="204" t="s">
        <v>1497</v>
      </c>
      <c r="K3292" s="203" t="s">
        <v>1497</v>
      </c>
    </row>
    <row r="3293" spans="1:11">
      <c r="A3293" s="203">
        <v>79</v>
      </c>
      <c r="B3293" s="203" t="s">
        <v>397</v>
      </c>
      <c r="C3293" s="203" t="s">
        <v>1516</v>
      </c>
      <c r="D3293" s="204">
        <v>48.59</v>
      </c>
      <c r="E3293" s="203" t="s">
        <v>510</v>
      </c>
      <c r="F3293" s="203" t="s">
        <v>540</v>
      </c>
      <c r="G3293" s="203" t="s">
        <v>541</v>
      </c>
      <c r="H3293" s="204">
        <v>38.83</v>
      </c>
      <c r="I3293" s="204">
        <v>58.36</v>
      </c>
      <c r="J3293" s="204" t="s">
        <v>1497</v>
      </c>
      <c r="K3293" s="203" t="s">
        <v>1497</v>
      </c>
    </row>
    <row r="3294" spans="1:11">
      <c r="A3294" s="203">
        <v>79</v>
      </c>
      <c r="B3294" s="203" t="s">
        <v>398</v>
      </c>
      <c r="C3294" s="203" t="s">
        <v>1516</v>
      </c>
      <c r="D3294" s="204">
        <v>47.3</v>
      </c>
      <c r="E3294" s="203" t="s">
        <v>510</v>
      </c>
      <c r="F3294" s="203" t="s">
        <v>540</v>
      </c>
      <c r="G3294" s="203" t="s">
        <v>541</v>
      </c>
      <c r="H3294" s="204">
        <v>35.5</v>
      </c>
      <c r="I3294" s="204">
        <v>59.09</v>
      </c>
      <c r="J3294" s="204" t="s">
        <v>1497</v>
      </c>
      <c r="K3294" s="203" t="s">
        <v>1497</v>
      </c>
    </row>
    <row r="3295" spans="1:11">
      <c r="A3295" s="203">
        <v>79</v>
      </c>
      <c r="B3295" s="203" t="s">
        <v>399</v>
      </c>
      <c r="C3295" s="203" t="s">
        <v>1516</v>
      </c>
      <c r="D3295" s="204">
        <v>43.53</v>
      </c>
      <c r="E3295" s="203" t="s">
        <v>510</v>
      </c>
      <c r="F3295" s="203" t="s">
        <v>540</v>
      </c>
      <c r="G3295" s="203" t="s">
        <v>541</v>
      </c>
      <c r="H3295" s="204">
        <v>33.299999999999997</v>
      </c>
      <c r="I3295" s="204">
        <v>53.77</v>
      </c>
      <c r="J3295" s="204" t="s">
        <v>1497</v>
      </c>
      <c r="K3295" s="203" t="s">
        <v>1497</v>
      </c>
    </row>
    <row r="3296" spans="1:11">
      <c r="A3296" s="203">
        <v>79</v>
      </c>
      <c r="B3296" s="203" t="s">
        <v>400</v>
      </c>
      <c r="C3296" s="203" t="s">
        <v>1516</v>
      </c>
      <c r="D3296" s="204">
        <v>42.75</v>
      </c>
      <c r="E3296" s="203" t="s">
        <v>510</v>
      </c>
      <c r="F3296" s="203" t="s">
        <v>540</v>
      </c>
      <c r="G3296" s="203" t="s">
        <v>541</v>
      </c>
      <c r="H3296" s="204">
        <v>33.049999999999997</v>
      </c>
      <c r="I3296" s="204">
        <v>52.46</v>
      </c>
      <c r="J3296" s="204" t="s">
        <v>1497</v>
      </c>
      <c r="K3296" s="203" t="s">
        <v>1497</v>
      </c>
    </row>
    <row r="3297" spans="1:11">
      <c r="A3297" s="203">
        <v>79</v>
      </c>
      <c r="B3297" s="203" t="s">
        <v>401</v>
      </c>
      <c r="C3297" s="203" t="s">
        <v>1516</v>
      </c>
      <c r="D3297" s="204">
        <v>45.8</v>
      </c>
      <c r="E3297" s="203" t="s">
        <v>510</v>
      </c>
      <c r="F3297" s="203" t="s">
        <v>540</v>
      </c>
      <c r="G3297" s="203" t="s">
        <v>541</v>
      </c>
      <c r="H3297" s="204">
        <v>35.700000000000003</v>
      </c>
      <c r="I3297" s="204">
        <v>55.91</v>
      </c>
      <c r="J3297" s="204" t="s">
        <v>1497</v>
      </c>
      <c r="K3297" s="203" t="s">
        <v>1497</v>
      </c>
    </row>
    <row r="3298" spans="1:11">
      <c r="A3298" s="203">
        <v>79</v>
      </c>
      <c r="B3298" s="203" t="s">
        <v>402</v>
      </c>
      <c r="C3298" s="203" t="s">
        <v>1516</v>
      </c>
      <c r="D3298" s="204">
        <v>27.98</v>
      </c>
      <c r="E3298" s="203" t="s">
        <v>510</v>
      </c>
      <c r="F3298" s="203" t="s">
        <v>540</v>
      </c>
      <c r="G3298" s="203" t="s">
        <v>541</v>
      </c>
      <c r="H3298" s="204">
        <v>13.01</v>
      </c>
      <c r="I3298" s="204">
        <v>42.94</v>
      </c>
      <c r="J3298" s="204" t="s">
        <v>1497</v>
      </c>
      <c r="K3298" s="203" t="s">
        <v>1497</v>
      </c>
    </row>
    <row r="3299" spans="1:11">
      <c r="A3299" s="203">
        <v>79</v>
      </c>
      <c r="B3299" s="203" t="s">
        <v>403</v>
      </c>
      <c r="C3299" s="203" t="s">
        <v>1516</v>
      </c>
      <c r="D3299" s="204">
        <v>52.22</v>
      </c>
      <c r="E3299" s="203" t="s">
        <v>510</v>
      </c>
      <c r="F3299" s="203" t="s">
        <v>540</v>
      </c>
      <c r="G3299" s="203" t="s">
        <v>541</v>
      </c>
      <c r="H3299" s="204">
        <v>40.590000000000003</v>
      </c>
      <c r="I3299" s="204">
        <v>63.85</v>
      </c>
      <c r="J3299" s="204" t="s">
        <v>1497</v>
      </c>
      <c r="K3299" s="203" t="s">
        <v>1497</v>
      </c>
    </row>
    <row r="3300" spans="1:11">
      <c r="A3300" s="203">
        <v>79</v>
      </c>
      <c r="B3300" s="203" t="s">
        <v>404</v>
      </c>
      <c r="C3300" s="203" t="s">
        <v>1516</v>
      </c>
      <c r="D3300" s="204">
        <v>48.7</v>
      </c>
      <c r="E3300" s="203" t="s">
        <v>510</v>
      </c>
      <c r="F3300" s="203" t="s">
        <v>540</v>
      </c>
      <c r="G3300" s="203" t="s">
        <v>541</v>
      </c>
      <c r="H3300" s="204">
        <v>38.11</v>
      </c>
      <c r="I3300" s="204">
        <v>59.29</v>
      </c>
      <c r="J3300" s="204" t="s">
        <v>1497</v>
      </c>
      <c r="K3300" s="203" t="s">
        <v>1497</v>
      </c>
    </row>
    <row r="3301" spans="1:11">
      <c r="A3301" s="203">
        <v>79</v>
      </c>
      <c r="B3301" s="203" t="s">
        <v>405</v>
      </c>
      <c r="C3301" s="203" t="s">
        <v>1516</v>
      </c>
      <c r="D3301" s="204">
        <v>45.86</v>
      </c>
      <c r="E3301" s="203" t="s">
        <v>510</v>
      </c>
      <c r="F3301" s="203" t="s">
        <v>540</v>
      </c>
      <c r="G3301" s="203" t="s">
        <v>541</v>
      </c>
      <c r="H3301" s="204">
        <v>43.94</v>
      </c>
      <c r="I3301" s="204">
        <v>47.78</v>
      </c>
      <c r="J3301" s="204" t="s">
        <v>1497</v>
      </c>
      <c r="K3301" s="203" t="s">
        <v>1497</v>
      </c>
    </row>
    <row r="3302" spans="1:11">
      <c r="A3302" s="203">
        <v>79</v>
      </c>
      <c r="B3302" s="203" t="s">
        <v>384</v>
      </c>
      <c r="C3302" s="203" t="s">
        <v>1517</v>
      </c>
      <c r="D3302" s="204">
        <v>48.31</v>
      </c>
      <c r="E3302" s="203" t="s">
        <v>510</v>
      </c>
      <c r="F3302" s="203" t="s">
        <v>540</v>
      </c>
      <c r="G3302" s="203" t="s">
        <v>541</v>
      </c>
      <c r="H3302" s="204">
        <v>44.77</v>
      </c>
      <c r="I3302" s="204">
        <v>51.85</v>
      </c>
      <c r="J3302" s="204" t="s">
        <v>1497</v>
      </c>
      <c r="K3302" s="203" t="s">
        <v>1497</v>
      </c>
    </row>
    <row r="3303" spans="1:11">
      <c r="A3303" s="203">
        <v>79</v>
      </c>
      <c r="B3303" s="203" t="s">
        <v>385</v>
      </c>
      <c r="C3303" s="203" t="s">
        <v>1517</v>
      </c>
      <c r="D3303" s="204">
        <v>37.54</v>
      </c>
      <c r="E3303" s="203" t="s">
        <v>510</v>
      </c>
      <c r="F3303" s="203" t="s">
        <v>540</v>
      </c>
      <c r="G3303" s="203" t="s">
        <v>541</v>
      </c>
      <c r="H3303" s="204">
        <v>28.83</v>
      </c>
      <c r="I3303" s="204">
        <v>46.25</v>
      </c>
      <c r="J3303" s="204" t="s">
        <v>1497</v>
      </c>
      <c r="K3303" s="203" t="s">
        <v>1497</v>
      </c>
    </row>
    <row r="3304" spans="1:11">
      <c r="A3304" s="203">
        <v>79</v>
      </c>
      <c r="B3304" s="203" t="s">
        <v>386</v>
      </c>
      <c r="C3304" s="203" t="s">
        <v>1517</v>
      </c>
      <c r="D3304" s="204">
        <v>38.19</v>
      </c>
      <c r="E3304" s="203" t="s">
        <v>510</v>
      </c>
      <c r="F3304" s="203" t="s">
        <v>540</v>
      </c>
      <c r="G3304" s="203" t="s">
        <v>541</v>
      </c>
      <c r="H3304" s="204">
        <v>30.31</v>
      </c>
      <c r="I3304" s="204">
        <v>46.06</v>
      </c>
      <c r="J3304" s="204" t="s">
        <v>1497</v>
      </c>
      <c r="K3304" s="203" t="s">
        <v>1497</v>
      </c>
    </row>
    <row r="3305" spans="1:11">
      <c r="A3305" s="203">
        <v>79</v>
      </c>
      <c r="B3305" s="203" t="s">
        <v>387</v>
      </c>
      <c r="C3305" s="203" t="s">
        <v>1517</v>
      </c>
      <c r="D3305" s="204">
        <v>37.770000000000003</v>
      </c>
      <c r="E3305" s="203" t="s">
        <v>510</v>
      </c>
      <c r="F3305" s="203" t="s">
        <v>540</v>
      </c>
      <c r="G3305" s="203" t="s">
        <v>541</v>
      </c>
      <c r="H3305" s="204">
        <v>31.66</v>
      </c>
      <c r="I3305" s="204">
        <v>43.88</v>
      </c>
      <c r="J3305" s="204" t="s">
        <v>1497</v>
      </c>
      <c r="K3305" s="203" t="s">
        <v>1497</v>
      </c>
    </row>
    <row r="3306" spans="1:11">
      <c r="A3306" s="203">
        <v>79</v>
      </c>
      <c r="B3306" s="203" t="s">
        <v>388</v>
      </c>
      <c r="C3306" s="203" t="s">
        <v>1517</v>
      </c>
      <c r="D3306" s="204">
        <v>46.11</v>
      </c>
      <c r="E3306" s="203" t="s">
        <v>510</v>
      </c>
      <c r="F3306" s="203" t="s">
        <v>540</v>
      </c>
      <c r="G3306" s="203" t="s">
        <v>541</v>
      </c>
      <c r="H3306" s="204">
        <v>38.54</v>
      </c>
      <c r="I3306" s="204">
        <v>53.67</v>
      </c>
      <c r="J3306" s="204" t="s">
        <v>1497</v>
      </c>
      <c r="K3306" s="203" t="s">
        <v>1497</v>
      </c>
    </row>
    <row r="3307" spans="1:11">
      <c r="A3307" s="203">
        <v>79</v>
      </c>
      <c r="B3307" s="203" t="s">
        <v>389</v>
      </c>
      <c r="C3307" s="203" t="s">
        <v>1517</v>
      </c>
      <c r="D3307" s="204">
        <v>40.24</v>
      </c>
      <c r="E3307" s="203" t="s">
        <v>510</v>
      </c>
      <c r="F3307" s="203" t="s">
        <v>540</v>
      </c>
      <c r="G3307" s="203" t="s">
        <v>541</v>
      </c>
      <c r="H3307" s="204">
        <v>30.66</v>
      </c>
      <c r="I3307" s="204">
        <v>49.82</v>
      </c>
      <c r="J3307" s="204" t="s">
        <v>1497</v>
      </c>
      <c r="K3307" s="203" t="s">
        <v>1497</v>
      </c>
    </row>
    <row r="3308" spans="1:11">
      <c r="A3308" s="203">
        <v>79</v>
      </c>
      <c r="B3308" s="203" t="s">
        <v>390</v>
      </c>
      <c r="C3308" s="203" t="s">
        <v>1517</v>
      </c>
      <c r="D3308" s="204">
        <v>41.74</v>
      </c>
      <c r="E3308" s="203" t="s">
        <v>510</v>
      </c>
      <c r="F3308" s="203" t="s">
        <v>540</v>
      </c>
      <c r="G3308" s="203" t="s">
        <v>541</v>
      </c>
      <c r="H3308" s="204">
        <v>33.35</v>
      </c>
      <c r="I3308" s="204">
        <v>50.13</v>
      </c>
      <c r="J3308" s="204" t="s">
        <v>1497</v>
      </c>
      <c r="K3308" s="203" t="s">
        <v>1497</v>
      </c>
    </row>
    <row r="3309" spans="1:11">
      <c r="A3309" s="203">
        <v>79</v>
      </c>
      <c r="B3309" s="203" t="s">
        <v>391</v>
      </c>
      <c r="C3309" s="203" t="s">
        <v>1517</v>
      </c>
      <c r="D3309" s="204">
        <v>39.25</v>
      </c>
      <c r="E3309" s="203" t="s">
        <v>510</v>
      </c>
      <c r="F3309" s="203" t="s">
        <v>540</v>
      </c>
      <c r="G3309" s="203" t="s">
        <v>541</v>
      </c>
      <c r="H3309" s="204">
        <v>20.39</v>
      </c>
      <c r="I3309" s="204">
        <v>58.11</v>
      </c>
      <c r="J3309" s="204" t="s">
        <v>1497</v>
      </c>
      <c r="K3309" s="203" t="s">
        <v>1497</v>
      </c>
    </row>
    <row r="3310" spans="1:11">
      <c r="A3310" s="203">
        <v>79</v>
      </c>
      <c r="B3310" s="203" t="s">
        <v>392</v>
      </c>
      <c r="C3310" s="203" t="s">
        <v>1517</v>
      </c>
      <c r="D3310" s="204">
        <v>47.42</v>
      </c>
      <c r="E3310" s="203" t="s">
        <v>510</v>
      </c>
      <c r="F3310" s="203" t="s">
        <v>540</v>
      </c>
      <c r="G3310" s="203" t="s">
        <v>541</v>
      </c>
      <c r="H3310" s="204">
        <v>37.869999999999997</v>
      </c>
      <c r="I3310" s="204">
        <v>56.98</v>
      </c>
      <c r="J3310" s="204" t="s">
        <v>1497</v>
      </c>
      <c r="K3310" s="203" t="s">
        <v>1497</v>
      </c>
    </row>
    <row r="3311" spans="1:11">
      <c r="A3311" s="203">
        <v>79</v>
      </c>
      <c r="B3311" s="203" t="s">
        <v>393</v>
      </c>
      <c r="C3311" s="203" t="s">
        <v>1517</v>
      </c>
      <c r="D3311" s="204">
        <v>46.47</v>
      </c>
      <c r="E3311" s="203" t="s">
        <v>510</v>
      </c>
      <c r="F3311" s="203" t="s">
        <v>540</v>
      </c>
      <c r="G3311" s="203" t="s">
        <v>541</v>
      </c>
      <c r="H3311" s="204">
        <v>42.53</v>
      </c>
      <c r="I3311" s="204">
        <v>50.41</v>
      </c>
      <c r="J3311" s="204" t="s">
        <v>1497</v>
      </c>
      <c r="K3311" s="203" t="s">
        <v>1497</v>
      </c>
    </row>
    <row r="3312" spans="1:11">
      <c r="A3312" s="203">
        <v>79</v>
      </c>
      <c r="B3312" s="203" t="s">
        <v>394</v>
      </c>
      <c r="C3312" s="203" t="s">
        <v>1517</v>
      </c>
      <c r="D3312" s="204">
        <v>43.42</v>
      </c>
      <c r="E3312" s="203" t="s">
        <v>510</v>
      </c>
      <c r="F3312" s="203" t="s">
        <v>540</v>
      </c>
      <c r="G3312" s="203" t="s">
        <v>541</v>
      </c>
      <c r="H3312" s="204">
        <v>34.36</v>
      </c>
      <c r="I3312" s="204">
        <v>52.49</v>
      </c>
      <c r="J3312" s="204" t="s">
        <v>1497</v>
      </c>
      <c r="K3312" s="203" t="s">
        <v>1497</v>
      </c>
    </row>
    <row r="3313" spans="1:11">
      <c r="A3313" s="203">
        <v>79</v>
      </c>
      <c r="B3313" s="203" t="s">
        <v>395</v>
      </c>
      <c r="C3313" s="203" t="s">
        <v>1517</v>
      </c>
      <c r="D3313" s="204">
        <v>43.53</v>
      </c>
      <c r="E3313" s="203" t="s">
        <v>510</v>
      </c>
      <c r="F3313" s="203" t="s">
        <v>540</v>
      </c>
      <c r="G3313" s="203" t="s">
        <v>541</v>
      </c>
      <c r="H3313" s="204">
        <v>39.93</v>
      </c>
      <c r="I3313" s="204">
        <v>47.12</v>
      </c>
      <c r="J3313" s="204" t="s">
        <v>1497</v>
      </c>
      <c r="K3313" s="203" t="s">
        <v>1497</v>
      </c>
    </row>
    <row r="3314" spans="1:11">
      <c r="A3314" s="203">
        <v>79</v>
      </c>
      <c r="B3314" s="203" t="s">
        <v>396</v>
      </c>
      <c r="C3314" s="203" t="s">
        <v>1517</v>
      </c>
      <c r="D3314" s="204">
        <v>44.5</v>
      </c>
      <c r="E3314" s="203" t="s">
        <v>510</v>
      </c>
      <c r="F3314" s="203" t="s">
        <v>540</v>
      </c>
      <c r="G3314" s="203" t="s">
        <v>541</v>
      </c>
      <c r="H3314" s="204">
        <v>37.270000000000003</v>
      </c>
      <c r="I3314" s="204">
        <v>51.72</v>
      </c>
      <c r="J3314" s="204" t="s">
        <v>1497</v>
      </c>
      <c r="K3314" s="203" t="s">
        <v>1497</v>
      </c>
    </row>
    <row r="3315" spans="1:11">
      <c r="A3315" s="203">
        <v>79</v>
      </c>
      <c r="B3315" s="203" t="s">
        <v>397</v>
      </c>
      <c r="C3315" s="203" t="s">
        <v>1517</v>
      </c>
      <c r="D3315" s="204">
        <v>53.84</v>
      </c>
      <c r="E3315" s="203" t="s">
        <v>510</v>
      </c>
      <c r="F3315" s="203" t="s">
        <v>540</v>
      </c>
      <c r="G3315" s="203" t="s">
        <v>541</v>
      </c>
      <c r="H3315" s="204">
        <v>45.83</v>
      </c>
      <c r="I3315" s="204">
        <v>61.85</v>
      </c>
      <c r="J3315" s="204" t="s">
        <v>1497</v>
      </c>
      <c r="K3315" s="203" t="s">
        <v>1497</v>
      </c>
    </row>
    <row r="3316" spans="1:11">
      <c r="A3316" s="203">
        <v>79</v>
      </c>
      <c r="B3316" s="203" t="s">
        <v>398</v>
      </c>
      <c r="C3316" s="203" t="s">
        <v>1517</v>
      </c>
      <c r="D3316" s="204">
        <v>40.020000000000003</v>
      </c>
      <c r="E3316" s="203" t="s">
        <v>510</v>
      </c>
      <c r="F3316" s="203" t="s">
        <v>540</v>
      </c>
      <c r="G3316" s="203" t="s">
        <v>541</v>
      </c>
      <c r="H3316" s="204">
        <v>32.119999999999997</v>
      </c>
      <c r="I3316" s="204">
        <v>47.93</v>
      </c>
      <c r="J3316" s="204" t="s">
        <v>1497</v>
      </c>
      <c r="K3316" s="203" t="s">
        <v>1497</v>
      </c>
    </row>
    <row r="3317" spans="1:11">
      <c r="A3317" s="203">
        <v>79</v>
      </c>
      <c r="B3317" s="203" t="s">
        <v>399</v>
      </c>
      <c r="C3317" s="203" t="s">
        <v>1517</v>
      </c>
      <c r="D3317" s="204">
        <v>50.03</v>
      </c>
      <c r="E3317" s="203" t="s">
        <v>510</v>
      </c>
      <c r="F3317" s="203" t="s">
        <v>540</v>
      </c>
      <c r="G3317" s="203" t="s">
        <v>541</v>
      </c>
      <c r="H3317" s="204">
        <v>42.38</v>
      </c>
      <c r="I3317" s="204">
        <v>57.69</v>
      </c>
      <c r="J3317" s="204" t="s">
        <v>1497</v>
      </c>
      <c r="K3317" s="203" t="s">
        <v>1497</v>
      </c>
    </row>
    <row r="3318" spans="1:11">
      <c r="A3318" s="203">
        <v>79</v>
      </c>
      <c r="B3318" s="203" t="s">
        <v>400</v>
      </c>
      <c r="C3318" s="203" t="s">
        <v>1517</v>
      </c>
      <c r="D3318" s="204">
        <v>37.71</v>
      </c>
      <c r="E3318" s="203" t="s">
        <v>510</v>
      </c>
      <c r="F3318" s="203" t="s">
        <v>540</v>
      </c>
      <c r="G3318" s="203" t="s">
        <v>541</v>
      </c>
      <c r="H3318" s="204">
        <v>30.48</v>
      </c>
      <c r="I3318" s="204">
        <v>44.95</v>
      </c>
      <c r="J3318" s="204" t="s">
        <v>1497</v>
      </c>
      <c r="K3318" s="203" t="s">
        <v>1497</v>
      </c>
    </row>
    <row r="3319" spans="1:11">
      <c r="A3319" s="203">
        <v>79</v>
      </c>
      <c r="B3319" s="203" t="s">
        <v>401</v>
      </c>
      <c r="C3319" s="203" t="s">
        <v>1517</v>
      </c>
      <c r="D3319" s="204">
        <v>49.14</v>
      </c>
      <c r="E3319" s="203" t="s">
        <v>510</v>
      </c>
      <c r="F3319" s="203" t="s">
        <v>540</v>
      </c>
      <c r="G3319" s="203" t="s">
        <v>541</v>
      </c>
      <c r="H3319" s="204">
        <v>41.57</v>
      </c>
      <c r="I3319" s="204">
        <v>56.7</v>
      </c>
      <c r="J3319" s="204" t="s">
        <v>1497</v>
      </c>
      <c r="K3319" s="203" t="s">
        <v>1497</v>
      </c>
    </row>
    <row r="3320" spans="1:11">
      <c r="A3320" s="203">
        <v>79</v>
      </c>
      <c r="B3320" s="203" t="s">
        <v>402</v>
      </c>
      <c r="C3320" s="203" t="s">
        <v>1517</v>
      </c>
      <c r="D3320" s="204">
        <v>43.01</v>
      </c>
      <c r="E3320" s="203" t="s">
        <v>510</v>
      </c>
      <c r="F3320" s="203" t="s">
        <v>540</v>
      </c>
      <c r="G3320" s="203" t="s">
        <v>541</v>
      </c>
      <c r="H3320" s="204">
        <v>31.74</v>
      </c>
      <c r="I3320" s="204">
        <v>54.28</v>
      </c>
      <c r="J3320" s="204" t="s">
        <v>1497</v>
      </c>
      <c r="K3320" s="203" t="s">
        <v>1497</v>
      </c>
    </row>
    <row r="3321" spans="1:11">
      <c r="A3321" s="203">
        <v>79</v>
      </c>
      <c r="B3321" s="203" t="s">
        <v>403</v>
      </c>
      <c r="C3321" s="203" t="s">
        <v>1517</v>
      </c>
      <c r="D3321" s="204">
        <v>52.51</v>
      </c>
      <c r="E3321" s="203" t="s">
        <v>510</v>
      </c>
      <c r="F3321" s="203" t="s">
        <v>540</v>
      </c>
      <c r="G3321" s="203" t="s">
        <v>541</v>
      </c>
      <c r="H3321" s="204">
        <v>43.48</v>
      </c>
      <c r="I3321" s="204">
        <v>61.55</v>
      </c>
      <c r="J3321" s="204" t="s">
        <v>1497</v>
      </c>
      <c r="K3321" s="203" t="s">
        <v>1497</v>
      </c>
    </row>
    <row r="3322" spans="1:11">
      <c r="A3322" s="203">
        <v>79</v>
      </c>
      <c r="B3322" s="203" t="s">
        <v>404</v>
      </c>
      <c r="C3322" s="203" t="s">
        <v>1517</v>
      </c>
      <c r="D3322" s="204">
        <v>38.659999999999997</v>
      </c>
      <c r="E3322" s="203" t="s">
        <v>510</v>
      </c>
      <c r="F3322" s="203" t="s">
        <v>540</v>
      </c>
      <c r="G3322" s="203" t="s">
        <v>541</v>
      </c>
      <c r="H3322" s="204">
        <v>29.88</v>
      </c>
      <c r="I3322" s="204">
        <v>47.44</v>
      </c>
      <c r="J3322" s="204" t="s">
        <v>1497</v>
      </c>
      <c r="K3322" s="203" t="s">
        <v>1497</v>
      </c>
    </row>
    <row r="3323" spans="1:11">
      <c r="A3323" s="203">
        <v>79</v>
      </c>
      <c r="B3323" s="203" t="s">
        <v>405</v>
      </c>
      <c r="C3323" s="203" t="s">
        <v>1517</v>
      </c>
      <c r="D3323" s="204">
        <v>44.63</v>
      </c>
      <c r="E3323" s="203" t="s">
        <v>510</v>
      </c>
      <c r="F3323" s="203" t="s">
        <v>540</v>
      </c>
      <c r="G3323" s="203" t="s">
        <v>541</v>
      </c>
      <c r="H3323" s="204">
        <v>43.18</v>
      </c>
      <c r="I3323" s="204">
        <v>46.07</v>
      </c>
      <c r="J3323" s="204" t="s">
        <v>1497</v>
      </c>
      <c r="K3323" s="203" t="s">
        <v>1497</v>
      </c>
    </row>
    <row r="3324" spans="1:11">
      <c r="A3324" s="203">
        <v>79</v>
      </c>
      <c r="B3324" s="203" t="s">
        <v>384</v>
      </c>
      <c r="C3324" s="203" t="s">
        <v>1515</v>
      </c>
      <c r="D3324" s="204">
        <v>48.69</v>
      </c>
      <c r="E3324" s="203" t="s">
        <v>510</v>
      </c>
      <c r="F3324" s="203" t="s">
        <v>540</v>
      </c>
      <c r="G3324" s="203" t="s">
        <v>541</v>
      </c>
      <c r="H3324" s="204">
        <v>45.86</v>
      </c>
      <c r="I3324" s="204">
        <v>51.51</v>
      </c>
      <c r="J3324" s="204" t="s">
        <v>1497</v>
      </c>
      <c r="K3324" s="203" t="s">
        <v>1497</v>
      </c>
    </row>
    <row r="3325" spans="1:11">
      <c r="A3325" s="203">
        <v>79</v>
      </c>
      <c r="B3325" s="203" t="s">
        <v>385</v>
      </c>
      <c r="C3325" s="203" t="s">
        <v>1515</v>
      </c>
      <c r="D3325" s="204">
        <v>40.82</v>
      </c>
      <c r="E3325" s="203" t="s">
        <v>510</v>
      </c>
      <c r="F3325" s="203" t="s">
        <v>540</v>
      </c>
      <c r="G3325" s="203" t="s">
        <v>541</v>
      </c>
      <c r="H3325" s="204">
        <v>33.78</v>
      </c>
      <c r="I3325" s="204">
        <v>47.87</v>
      </c>
      <c r="J3325" s="204" t="s">
        <v>1497</v>
      </c>
      <c r="K3325" s="203" t="s">
        <v>1497</v>
      </c>
    </row>
    <row r="3326" spans="1:11">
      <c r="A3326" s="203">
        <v>79</v>
      </c>
      <c r="B3326" s="203" t="s">
        <v>386</v>
      </c>
      <c r="C3326" s="203" t="s">
        <v>1515</v>
      </c>
      <c r="D3326" s="204">
        <v>40.65</v>
      </c>
      <c r="E3326" s="203" t="s">
        <v>510</v>
      </c>
      <c r="F3326" s="203" t="s">
        <v>540</v>
      </c>
      <c r="G3326" s="203" t="s">
        <v>541</v>
      </c>
      <c r="H3326" s="204">
        <v>34.36</v>
      </c>
      <c r="I3326" s="204">
        <v>46.95</v>
      </c>
      <c r="J3326" s="204" t="s">
        <v>1497</v>
      </c>
      <c r="K3326" s="203" t="s">
        <v>1497</v>
      </c>
    </row>
    <row r="3327" spans="1:11">
      <c r="A3327" s="203">
        <v>79</v>
      </c>
      <c r="B3327" s="203" t="s">
        <v>387</v>
      </c>
      <c r="C3327" s="203" t="s">
        <v>1515</v>
      </c>
      <c r="D3327" s="204">
        <v>39.049999999999997</v>
      </c>
      <c r="E3327" s="203" t="s">
        <v>510</v>
      </c>
      <c r="F3327" s="203" t="s">
        <v>540</v>
      </c>
      <c r="G3327" s="203" t="s">
        <v>541</v>
      </c>
      <c r="H3327" s="204">
        <v>34.130000000000003</v>
      </c>
      <c r="I3327" s="204">
        <v>43.98</v>
      </c>
      <c r="J3327" s="204" t="s">
        <v>1497</v>
      </c>
      <c r="K3327" s="203" t="s">
        <v>1497</v>
      </c>
    </row>
    <row r="3328" spans="1:11">
      <c r="A3328" s="203">
        <v>79</v>
      </c>
      <c r="B3328" s="203" t="s">
        <v>388</v>
      </c>
      <c r="C3328" s="203" t="s">
        <v>1515</v>
      </c>
      <c r="D3328" s="204">
        <v>46.83</v>
      </c>
      <c r="E3328" s="203" t="s">
        <v>510</v>
      </c>
      <c r="F3328" s="203" t="s">
        <v>540</v>
      </c>
      <c r="G3328" s="203" t="s">
        <v>541</v>
      </c>
      <c r="H3328" s="204">
        <v>40.619999999999997</v>
      </c>
      <c r="I3328" s="204">
        <v>53.03</v>
      </c>
      <c r="J3328" s="204" t="s">
        <v>1497</v>
      </c>
      <c r="K3328" s="203" t="s">
        <v>1497</v>
      </c>
    </row>
    <row r="3329" spans="1:11">
      <c r="A3329" s="203">
        <v>79</v>
      </c>
      <c r="B3329" s="203" t="s">
        <v>389</v>
      </c>
      <c r="C3329" s="203" t="s">
        <v>1515</v>
      </c>
      <c r="D3329" s="204">
        <v>38.130000000000003</v>
      </c>
      <c r="E3329" s="203" t="s">
        <v>510</v>
      </c>
      <c r="F3329" s="203" t="s">
        <v>540</v>
      </c>
      <c r="G3329" s="203" t="s">
        <v>541</v>
      </c>
      <c r="H3329" s="204">
        <v>30.15</v>
      </c>
      <c r="I3329" s="204">
        <v>46.12</v>
      </c>
      <c r="J3329" s="204" t="s">
        <v>1497</v>
      </c>
      <c r="K3329" s="203" t="s">
        <v>1497</v>
      </c>
    </row>
    <row r="3330" spans="1:11">
      <c r="A3330" s="203">
        <v>79</v>
      </c>
      <c r="B3330" s="203" t="s">
        <v>390</v>
      </c>
      <c r="C3330" s="203" t="s">
        <v>1515</v>
      </c>
      <c r="D3330" s="204">
        <v>44.87</v>
      </c>
      <c r="E3330" s="203" t="s">
        <v>510</v>
      </c>
      <c r="F3330" s="203" t="s">
        <v>540</v>
      </c>
      <c r="G3330" s="203" t="s">
        <v>541</v>
      </c>
      <c r="H3330" s="204">
        <v>38.159999999999997</v>
      </c>
      <c r="I3330" s="204">
        <v>51.59</v>
      </c>
      <c r="J3330" s="204" t="s">
        <v>1497</v>
      </c>
      <c r="K3330" s="203" t="s">
        <v>1497</v>
      </c>
    </row>
    <row r="3331" spans="1:11">
      <c r="A3331" s="203">
        <v>79</v>
      </c>
      <c r="B3331" s="203" t="s">
        <v>391</v>
      </c>
      <c r="C3331" s="203" t="s">
        <v>1515</v>
      </c>
      <c r="D3331" s="204">
        <v>44.06</v>
      </c>
      <c r="E3331" s="203" t="s">
        <v>510</v>
      </c>
      <c r="F3331" s="203" t="s">
        <v>540</v>
      </c>
      <c r="G3331" s="203" t="s">
        <v>541</v>
      </c>
      <c r="H3331" s="204">
        <v>30.06</v>
      </c>
      <c r="I3331" s="204">
        <v>58.06</v>
      </c>
      <c r="J3331" s="204" t="s">
        <v>1497</v>
      </c>
      <c r="K3331" s="203" t="s">
        <v>1497</v>
      </c>
    </row>
    <row r="3332" spans="1:11">
      <c r="A3332" s="203">
        <v>79</v>
      </c>
      <c r="B3332" s="203" t="s">
        <v>392</v>
      </c>
      <c r="C3332" s="203" t="s">
        <v>1515</v>
      </c>
      <c r="D3332" s="204">
        <v>51.02</v>
      </c>
      <c r="E3332" s="203" t="s">
        <v>510</v>
      </c>
      <c r="F3332" s="203" t="s">
        <v>540</v>
      </c>
      <c r="G3332" s="203" t="s">
        <v>541</v>
      </c>
      <c r="H3332" s="204">
        <v>42.64</v>
      </c>
      <c r="I3332" s="204">
        <v>59.41</v>
      </c>
      <c r="J3332" s="204" t="s">
        <v>1497</v>
      </c>
      <c r="K3332" s="203" t="s">
        <v>1497</v>
      </c>
    </row>
    <row r="3333" spans="1:11">
      <c r="A3333" s="203">
        <v>79</v>
      </c>
      <c r="B3333" s="203" t="s">
        <v>393</v>
      </c>
      <c r="C3333" s="203" t="s">
        <v>1515</v>
      </c>
      <c r="D3333" s="204">
        <v>43.85</v>
      </c>
      <c r="E3333" s="203" t="s">
        <v>510</v>
      </c>
      <c r="F3333" s="203" t="s">
        <v>540</v>
      </c>
      <c r="G3333" s="203" t="s">
        <v>541</v>
      </c>
      <c r="H3333" s="204">
        <v>40.69</v>
      </c>
      <c r="I3333" s="204">
        <v>47.01</v>
      </c>
      <c r="J3333" s="204" t="s">
        <v>1497</v>
      </c>
      <c r="K3333" s="203" t="s">
        <v>1497</v>
      </c>
    </row>
    <row r="3334" spans="1:11">
      <c r="A3334" s="203">
        <v>79</v>
      </c>
      <c r="B3334" s="203" t="s">
        <v>394</v>
      </c>
      <c r="C3334" s="203" t="s">
        <v>1515</v>
      </c>
      <c r="D3334" s="204">
        <v>42.19</v>
      </c>
      <c r="E3334" s="203" t="s">
        <v>510</v>
      </c>
      <c r="F3334" s="203" t="s">
        <v>540</v>
      </c>
      <c r="G3334" s="203" t="s">
        <v>541</v>
      </c>
      <c r="H3334" s="204">
        <v>35.090000000000003</v>
      </c>
      <c r="I3334" s="204">
        <v>49.29</v>
      </c>
      <c r="J3334" s="204" t="s">
        <v>1497</v>
      </c>
      <c r="K3334" s="203" t="s">
        <v>1497</v>
      </c>
    </row>
    <row r="3335" spans="1:11">
      <c r="A3335" s="203">
        <v>79</v>
      </c>
      <c r="B3335" s="203" t="s">
        <v>395</v>
      </c>
      <c r="C3335" s="203" t="s">
        <v>1515</v>
      </c>
      <c r="D3335" s="204">
        <v>46.17</v>
      </c>
      <c r="E3335" s="203" t="s">
        <v>510</v>
      </c>
      <c r="F3335" s="203" t="s">
        <v>540</v>
      </c>
      <c r="G3335" s="203" t="s">
        <v>541</v>
      </c>
      <c r="H3335" s="204">
        <v>43.35</v>
      </c>
      <c r="I3335" s="204">
        <v>48.98</v>
      </c>
      <c r="J3335" s="204" t="s">
        <v>1497</v>
      </c>
      <c r="K3335" s="203" t="s">
        <v>1497</v>
      </c>
    </row>
    <row r="3336" spans="1:11">
      <c r="A3336" s="203">
        <v>79</v>
      </c>
      <c r="B3336" s="203" t="s">
        <v>396</v>
      </c>
      <c r="C3336" s="203" t="s">
        <v>1515</v>
      </c>
      <c r="D3336" s="204">
        <v>42.23</v>
      </c>
      <c r="E3336" s="203" t="s">
        <v>510</v>
      </c>
      <c r="F3336" s="203" t="s">
        <v>540</v>
      </c>
      <c r="G3336" s="203" t="s">
        <v>541</v>
      </c>
      <c r="H3336" s="204">
        <v>36.340000000000003</v>
      </c>
      <c r="I3336" s="204">
        <v>48.12</v>
      </c>
      <c r="J3336" s="204" t="s">
        <v>1497</v>
      </c>
      <c r="K3336" s="203" t="s">
        <v>1497</v>
      </c>
    </row>
    <row r="3337" spans="1:11">
      <c r="A3337" s="203">
        <v>79</v>
      </c>
      <c r="B3337" s="203" t="s">
        <v>397</v>
      </c>
      <c r="C3337" s="203" t="s">
        <v>1515</v>
      </c>
      <c r="D3337" s="204">
        <v>51.64</v>
      </c>
      <c r="E3337" s="203" t="s">
        <v>510</v>
      </c>
      <c r="F3337" s="203" t="s">
        <v>540</v>
      </c>
      <c r="G3337" s="203" t="s">
        <v>541</v>
      </c>
      <c r="H3337" s="204">
        <v>45.43</v>
      </c>
      <c r="I3337" s="204">
        <v>57.86</v>
      </c>
      <c r="J3337" s="204" t="s">
        <v>1497</v>
      </c>
      <c r="K3337" s="203" t="s">
        <v>1497</v>
      </c>
    </row>
    <row r="3338" spans="1:11">
      <c r="A3338" s="203">
        <v>79</v>
      </c>
      <c r="B3338" s="203" t="s">
        <v>398</v>
      </c>
      <c r="C3338" s="203" t="s">
        <v>1515</v>
      </c>
      <c r="D3338" s="204">
        <v>42.1</v>
      </c>
      <c r="E3338" s="203" t="s">
        <v>510</v>
      </c>
      <c r="F3338" s="203" t="s">
        <v>540</v>
      </c>
      <c r="G3338" s="203" t="s">
        <v>541</v>
      </c>
      <c r="H3338" s="204">
        <v>35.49</v>
      </c>
      <c r="I3338" s="204">
        <v>48.7</v>
      </c>
      <c r="J3338" s="204" t="s">
        <v>1497</v>
      </c>
      <c r="K3338" s="203" t="s">
        <v>1497</v>
      </c>
    </row>
    <row r="3339" spans="1:11">
      <c r="A3339" s="203">
        <v>79</v>
      </c>
      <c r="B3339" s="203" t="s">
        <v>399</v>
      </c>
      <c r="C3339" s="203" t="s">
        <v>1515</v>
      </c>
      <c r="D3339" s="204">
        <v>47.68</v>
      </c>
      <c r="E3339" s="203" t="s">
        <v>510</v>
      </c>
      <c r="F3339" s="203" t="s">
        <v>540</v>
      </c>
      <c r="G3339" s="203" t="s">
        <v>541</v>
      </c>
      <c r="H3339" s="204">
        <v>41.53</v>
      </c>
      <c r="I3339" s="204">
        <v>53.84</v>
      </c>
      <c r="J3339" s="204" t="s">
        <v>1497</v>
      </c>
      <c r="K3339" s="203" t="s">
        <v>1497</v>
      </c>
    </row>
    <row r="3340" spans="1:11">
      <c r="A3340" s="203">
        <v>79</v>
      </c>
      <c r="B3340" s="203" t="s">
        <v>400</v>
      </c>
      <c r="C3340" s="203" t="s">
        <v>1515</v>
      </c>
      <c r="D3340" s="204">
        <v>39.630000000000003</v>
      </c>
      <c r="E3340" s="203" t="s">
        <v>510</v>
      </c>
      <c r="F3340" s="203" t="s">
        <v>540</v>
      </c>
      <c r="G3340" s="203" t="s">
        <v>541</v>
      </c>
      <c r="H3340" s="204">
        <v>33.85</v>
      </c>
      <c r="I3340" s="204">
        <v>45.42</v>
      </c>
      <c r="J3340" s="204" t="s">
        <v>1497</v>
      </c>
      <c r="K3340" s="203" t="s">
        <v>1497</v>
      </c>
    </row>
    <row r="3341" spans="1:11">
      <c r="A3341" s="203">
        <v>79</v>
      </c>
      <c r="B3341" s="203" t="s">
        <v>401</v>
      </c>
      <c r="C3341" s="203" t="s">
        <v>1515</v>
      </c>
      <c r="D3341" s="204">
        <v>48.09</v>
      </c>
      <c r="E3341" s="203" t="s">
        <v>510</v>
      </c>
      <c r="F3341" s="203" t="s">
        <v>540</v>
      </c>
      <c r="G3341" s="203" t="s">
        <v>541</v>
      </c>
      <c r="H3341" s="204">
        <v>42.04</v>
      </c>
      <c r="I3341" s="204">
        <v>54.14</v>
      </c>
      <c r="J3341" s="204" t="s">
        <v>1497</v>
      </c>
      <c r="K3341" s="203" t="s">
        <v>1497</v>
      </c>
    </row>
    <row r="3342" spans="1:11">
      <c r="A3342" s="203">
        <v>79</v>
      </c>
      <c r="B3342" s="203" t="s">
        <v>402</v>
      </c>
      <c r="C3342" s="203" t="s">
        <v>1515</v>
      </c>
      <c r="D3342" s="204">
        <v>37.86</v>
      </c>
      <c r="E3342" s="203" t="s">
        <v>510</v>
      </c>
      <c r="F3342" s="203" t="s">
        <v>540</v>
      </c>
      <c r="G3342" s="203" t="s">
        <v>541</v>
      </c>
      <c r="H3342" s="204">
        <v>28.71</v>
      </c>
      <c r="I3342" s="204">
        <v>47.01</v>
      </c>
      <c r="J3342" s="204" t="s">
        <v>1497</v>
      </c>
      <c r="K3342" s="203" t="s">
        <v>1497</v>
      </c>
    </row>
    <row r="3343" spans="1:11">
      <c r="A3343" s="203">
        <v>79</v>
      </c>
      <c r="B3343" s="203" t="s">
        <v>403</v>
      </c>
      <c r="C3343" s="203" t="s">
        <v>1515</v>
      </c>
      <c r="D3343" s="204">
        <v>52.73</v>
      </c>
      <c r="E3343" s="203" t="s">
        <v>510</v>
      </c>
      <c r="F3343" s="203" t="s">
        <v>540</v>
      </c>
      <c r="G3343" s="203" t="s">
        <v>541</v>
      </c>
      <c r="H3343" s="204">
        <v>45.62</v>
      </c>
      <c r="I3343" s="204">
        <v>59.84</v>
      </c>
      <c r="J3343" s="204" t="s">
        <v>1497</v>
      </c>
      <c r="K3343" s="203" t="s">
        <v>1497</v>
      </c>
    </row>
    <row r="3344" spans="1:11">
      <c r="A3344" s="203">
        <v>79</v>
      </c>
      <c r="B3344" s="203" t="s">
        <v>404</v>
      </c>
      <c r="C3344" s="203" t="s">
        <v>1515</v>
      </c>
      <c r="D3344" s="204">
        <v>42.64</v>
      </c>
      <c r="E3344" s="203" t="s">
        <v>510</v>
      </c>
      <c r="F3344" s="203" t="s">
        <v>540</v>
      </c>
      <c r="G3344" s="203" t="s">
        <v>541</v>
      </c>
      <c r="H3344" s="204">
        <v>35.880000000000003</v>
      </c>
      <c r="I3344" s="204">
        <v>49.39</v>
      </c>
      <c r="J3344" s="204" t="s">
        <v>1497</v>
      </c>
      <c r="K3344" s="203" t="s">
        <v>1497</v>
      </c>
    </row>
    <row r="3345" spans="1:11">
      <c r="A3345" s="203">
        <v>79</v>
      </c>
      <c r="B3345" s="203" t="s">
        <v>405</v>
      </c>
      <c r="C3345" s="203" t="s">
        <v>1515</v>
      </c>
      <c r="D3345" s="204">
        <v>45.08</v>
      </c>
      <c r="E3345" s="203" t="s">
        <v>510</v>
      </c>
      <c r="F3345" s="203" t="s">
        <v>540</v>
      </c>
      <c r="G3345" s="203" t="s">
        <v>541</v>
      </c>
      <c r="H3345" s="204">
        <v>43.92</v>
      </c>
      <c r="I3345" s="204">
        <v>46.23</v>
      </c>
      <c r="J3345" s="204" t="s">
        <v>1497</v>
      </c>
      <c r="K3345" s="203" t="s">
        <v>1497</v>
      </c>
    </row>
    <row r="3346" spans="1:11">
      <c r="A3346" s="203">
        <v>80</v>
      </c>
      <c r="B3346" s="203" t="s">
        <v>384</v>
      </c>
      <c r="C3346" s="203" t="s">
        <v>1542</v>
      </c>
      <c r="D3346" s="204">
        <v>89.09</v>
      </c>
      <c r="E3346" s="203" t="s">
        <v>472</v>
      </c>
      <c r="F3346" s="203" t="s">
        <v>1754</v>
      </c>
      <c r="G3346" s="203" t="s">
        <v>541</v>
      </c>
      <c r="H3346" s="204">
        <v>83</v>
      </c>
      <c r="I3346" s="204">
        <v>92.99</v>
      </c>
      <c r="J3346" s="204" t="s">
        <v>1497</v>
      </c>
      <c r="K3346" s="203" t="s">
        <v>1497</v>
      </c>
    </row>
    <row r="3347" spans="1:11">
      <c r="A3347" s="203">
        <v>80</v>
      </c>
      <c r="B3347" s="203" t="s">
        <v>385</v>
      </c>
      <c r="C3347" s="203" t="s">
        <v>1542</v>
      </c>
      <c r="D3347" s="204">
        <v>100</v>
      </c>
      <c r="E3347" s="203" t="s">
        <v>472</v>
      </c>
      <c r="F3347" s="203" t="s">
        <v>1754</v>
      </c>
      <c r="G3347" s="203" t="s">
        <v>541</v>
      </c>
      <c r="H3347" s="204">
        <v>82</v>
      </c>
      <c r="I3347" s="204">
        <v>100</v>
      </c>
      <c r="J3347" s="204" t="s">
        <v>1497</v>
      </c>
      <c r="K3347" s="203" t="s">
        <v>1497</v>
      </c>
    </row>
    <row r="3348" spans="1:11">
      <c r="A3348" s="203">
        <v>80</v>
      </c>
      <c r="B3348" s="203" t="s">
        <v>386</v>
      </c>
      <c r="C3348" s="203" t="s">
        <v>1542</v>
      </c>
      <c r="D3348" s="204">
        <v>88.46</v>
      </c>
      <c r="E3348" s="203" t="s">
        <v>472</v>
      </c>
      <c r="F3348" s="203" t="s">
        <v>1754</v>
      </c>
      <c r="G3348" s="203" t="s">
        <v>541</v>
      </c>
      <c r="H3348" s="204">
        <v>71</v>
      </c>
      <c r="I3348" s="204">
        <v>96</v>
      </c>
      <c r="J3348" s="204" t="s">
        <v>1497</v>
      </c>
      <c r="K3348" s="203" t="s">
        <v>1497</v>
      </c>
    </row>
    <row r="3349" spans="1:11">
      <c r="A3349" s="203">
        <v>80</v>
      </c>
      <c r="B3349" s="203" t="s">
        <v>387</v>
      </c>
      <c r="C3349" s="203" t="s">
        <v>1542</v>
      </c>
      <c r="D3349" s="204">
        <v>79.31</v>
      </c>
      <c r="E3349" s="203" t="s">
        <v>472</v>
      </c>
      <c r="F3349" s="203" t="s">
        <v>1754</v>
      </c>
      <c r="G3349" s="203" t="s">
        <v>541</v>
      </c>
      <c r="H3349" s="204">
        <v>62</v>
      </c>
      <c r="I3349" s="204">
        <v>90.15</v>
      </c>
      <c r="J3349" s="204" t="s">
        <v>1497</v>
      </c>
      <c r="K3349" s="203" t="s">
        <v>1497</v>
      </c>
    </row>
    <row r="3350" spans="1:11">
      <c r="A3350" s="203">
        <v>80</v>
      </c>
      <c r="B3350" s="203" t="s">
        <v>388</v>
      </c>
      <c r="C3350" s="203" t="s">
        <v>1542</v>
      </c>
      <c r="D3350" s="204">
        <v>92.11</v>
      </c>
      <c r="E3350" s="203" t="s">
        <v>472</v>
      </c>
      <c r="F3350" s="203" t="s">
        <v>1754</v>
      </c>
      <c r="G3350" s="203" t="s">
        <v>541</v>
      </c>
      <c r="H3350" s="204">
        <v>79</v>
      </c>
      <c r="I3350" s="204">
        <v>97.28</v>
      </c>
      <c r="J3350" s="204" t="s">
        <v>1497</v>
      </c>
      <c r="K3350" s="203" t="s">
        <v>1497</v>
      </c>
    </row>
    <row r="3351" spans="1:11">
      <c r="A3351" s="203">
        <v>80</v>
      </c>
      <c r="B3351" s="203" t="s">
        <v>389</v>
      </c>
      <c r="C3351" s="203" t="s">
        <v>1542</v>
      </c>
      <c r="D3351" s="204">
        <v>100</v>
      </c>
      <c r="E3351" s="203" t="s">
        <v>472</v>
      </c>
      <c r="F3351" s="203" t="s">
        <v>1754</v>
      </c>
      <c r="G3351" s="203" t="s">
        <v>541</v>
      </c>
      <c r="H3351" s="204">
        <v>78</v>
      </c>
      <c r="I3351" s="204">
        <v>100</v>
      </c>
      <c r="J3351" s="204" t="s">
        <v>1497</v>
      </c>
      <c r="K3351" s="203" t="s">
        <v>1497</v>
      </c>
    </row>
    <row r="3352" spans="1:11">
      <c r="A3352" s="203">
        <v>80</v>
      </c>
      <c r="B3352" s="203" t="s">
        <v>390</v>
      </c>
      <c r="C3352" s="203" t="s">
        <v>1542</v>
      </c>
      <c r="D3352" s="204">
        <v>59.26</v>
      </c>
      <c r="E3352" s="203" t="s">
        <v>472</v>
      </c>
      <c r="F3352" s="203" t="s">
        <v>1754</v>
      </c>
      <c r="G3352" s="203" t="s">
        <v>541</v>
      </c>
      <c r="H3352" s="204">
        <v>41</v>
      </c>
      <c r="I3352" s="204">
        <v>75.489999999999995</v>
      </c>
      <c r="J3352" s="204" t="s">
        <v>1497</v>
      </c>
      <c r="K3352" s="203" t="s">
        <v>1497</v>
      </c>
    </row>
    <row r="3353" spans="1:11">
      <c r="A3353" s="203">
        <v>80</v>
      </c>
      <c r="B3353" s="203" t="s">
        <v>391</v>
      </c>
      <c r="C3353" s="203" t="s">
        <v>1542</v>
      </c>
      <c r="D3353" s="204">
        <v>92.86</v>
      </c>
      <c r="E3353" s="203" t="s">
        <v>472</v>
      </c>
      <c r="F3353" s="203" t="s">
        <v>1754</v>
      </c>
      <c r="G3353" s="203" t="s">
        <v>541</v>
      </c>
      <c r="H3353" s="204">
        <v>69</v>
      </c>
      <c r="I3353" s="204">
        <v>98.73</v>
      </c>
      <c r="J3353" s="204" t="s">
        <v>1497</v>
      </c>
      <c r="K3353" s="203" t="s">
        <v>1497</v>
      </c>
    </row>
    <row r="3354" spans="1:11">
      <c r="A3354" s="203">
        <v>80</v>
      </c>
      <c r="B3354" s="203" t="s">
        <v>392</v>
      </c>
      <c r="C3354" s="203" t="s">
        <v>1542</v>
      </c>
      <c r="D3354" s="204">
        <v>94.74</v>
      </c>
      <c r="E3354" s="203" t="s">
        <v>472</v>
      </c>
      <c r="F3354" s="203" t="s">
        <v>1754</v>
      </c>
      <c r="G3354" s="203" t="s">
        <v>541</v>
      </c>
      <c r="H3354" s="204">
        <v>75</v>
      </c>
      <c r="I3354" s="204">
        <v>99.07</v>
      </c>
      <c r="J3354" s="204" t="s">
        <v>1497</v>
      </c>
      <c r="K3354" s="203" t="s">
        <v>1497</v>
      </c>
    </row>
    <row r="3355" spans="1:11">
      <c r="A3355" s="203">
        <v>80</v>
      </c>
      <c r="B3355" s="203" t="s">
        <v>393</v>
      </c>
      <c r="C3355" s="203" t="s">
        <v>1542</v>
      </c>
      <c r="D3355" s="204">
        <v>92.98</v>
      </c>
      <c r="E3355" s="203" t="s">
        <v>472</v>
      </c>
      <c r="F3355" s="203" t="s">
        <v>1754</v>
      </c>
      <c r="G3355" s="203" t="s">
        <v>541</v>
      </c>
      <c r="H3355" s="204">
        <v>87</v>
      </c>
      <c r="I3355" s="204">
        <v>96.4</v>
      </c>
      <c r="J3355" s="204" t="s">
        <v>1497</v>
      </c>
      <c r="K3355" s="203" t="s">
        <v>1497</v>
      </c>
    </row>
    <row r="3356" spans="1:11">
      <c r="A3356" s="203">
        <v>80</v>
      </c>
      <c r="B3356" s="203" t="s">
        <v>394</v>
      </c>
      <c r="C3356" s="203" t="s">
        <v>1542</v>
      </c>
      <c r="D3356" s="204">
        <v>90.48</v>
      </c>
      <c r="E3356" s="203" t="s">
        <v>472</v>
      </c>
      <c r="F3356" s="203" t="s">
        <v>1754</v>
      </c>
      <c r="G3356" s="203" t="s">
        <v>541</v>
      </c>
      <c r="H3356" s="204">
        <v>71</v>
      </c>
      <c r="I3356" s="204">
        <v>97.35</v>
      </c>
      <c r="J3356" s="204" t="s">
        <v>1497</v>
      </c>
      <c r="K3356" s="203" t="s">
        <v>1497</v>
      </c>
    </row>
    <row r="3357" spans="1:11">
      <c r="A3357" s="203">
        <v>80</v>
      </c>
      <c r="B3357" s="203" t="s">
        <v>395</v>
      </c>
      <c r="C3357" s="203" t="s">
        <v>1542</v>
      </c>
      <c r="D3357" s="204">
        <v>85.91</v>
      </c>
      <c r="E3357" s="203" t="s">
        <v>472</v>
      </c>
      <c r="F3357" s="203" t="s">
        <v>1754</v>
      </c>
      <c r="G3357" s="203" t="s">
        <v>541</v>
      </c>
      <c r="H3357" s="204">
        <v>79</v>
      </c>
      <c r="I3357" s="204">
        <v>90.6</v>
      </c>
      <c r="J3357" s="204" t="s">
        <v>1497</v>
      </c>
      <c r="K3357" s="203" t="s">
        <v>1497</v>
      </c>
    </row>
    <row r="3358" spans="1:11">
      <c r="A3358" s="203">
        <v>80</v>
      </c>
      <c r="B3358" s="203" t="s">
        <v>396</v>
      </c>
      <c r="C3358" s="203" t="s">
        <v>1542</v>
      </c>
      <c r="D3358" s="204">
        <v>81.400000000000006</v>
      </c>
      <c r="E3358" s="203" t="s">
        <v>472</v>
      </c>
      <c r="F3358" s="203" t="s">
        <v>1754</v>
      </c>
      <c r="G3358" s="203" t="s">
        <v>541</v>
      </c>
      <c r="H3358" s="204">
        <v>67</v>
      </c>
      <c r="I3358" s="204">
        <v>90.26</v>
      </c>
      <c r="J3358" s="204" t="s">
        <v>1497</v>
      </c>
      <c r="K3358" s="203" t="s">
        <v>1497</v>
      </c>
    </row>
    <row r="3359" spans="1:11">
      <c r="A3359" s="203">
        <v>80</v>
      </c>
      <c r="B3359" s="203" t="s">
        <v>397</v>
      </c>
      <c r="C3359" s="203" t="s">
        <v>1542</v>
      </c>
      <c r="D3359" s="204">
        <v>69.23</v>
      </c>
      <c r="E3359" s="203" t="s">
        <v>472</v>
      </c>
      <c r="F3359" s="203" t="s">
        <v>1754</v>
      </c>
      <c r="G3359" s="203" t="s">
        <v>541</v>
      </c>
      <c r="H3359" s="204">
        <v>50</v>
      </c>
      <c r="I3359" s="204">
        <v>83.5</v>
      </c>
      <c r="J3359" s="204" t="s">
        <v>1497</v>
      </c>
      <c r="K3359" s="203" t="s">
        <v>1497</v>
      </c>
    </row>
    <row r="3360" spans="1:11">
      <c r="A3360" s="203">
        <v>80</v>
      </c>
      <c r="B3360" s="203" t="s">
        <v>398</v>
      </c>
      <c r="C3360" s="203" t="s">
        <v>1542</v>
      </c>
      <c r="D3360" s="204">
        <v>100</v>
      </c>
      <c r="E3360" s="203" t="s">
        <v>472</v>
      </c>
      <c r="F3360" s="203" t="s">
        <v>1754</v>
      </c>
      <c r="G3360" s="203" t="s">
        <v>541</v>
      </c>
      <c r="H3360" s="204">
        <v>85</v>
      </c>
      <c r="I3360" s="204">
        <v>100</v>
      </c>
      <c r="J3360" s="204" t="s">
        <v>1497</v>
      </c>
      <c r="K3360" s="203" t="s">
        <v>1497</v>
      </c>
    </row>
    <row r="3361" spans="1:11">
      <c r="A3361" s="203">
        <v>80</v>
      </c>
      <c r="B3361" s="203" t="s">
        <v>399</v>
      </c>
      <c r="C3361" s="203" t="s">
        <v>1542</v>
      </c>
      <c r="D3361" s="204">
        <v>86.67</v>
      </c>
      <c r="E3361" s="203" t="s">
        <v>472</v>
      </c>
      <c r="F3361" s="203" t="s">
        <v>1754</v>
      </c>
      <c r="G3361" s="203" t="s">
        <v>541</v>
      </c>
      <c r="H3361" s="204">
        <v>70</v>
      </c>
      <c r="I3361" s="204">
        <v>94.69</v>
      </c>
      <c r="J3361" s="204" t="s">
        <v>1497</v>
      </c>
      <c r="K3361" s="203" t="s">
        <v>1497</v>
      </c>
    </row>
    <row r="3362" spans="1:11">
      <c r="A3362" s="203">
        <v>80</v>
      </c>
      <c r="B3362" s="203" t="s">
        <v>400</v>
      </c>
      <c r="C3362" s="203" t="s">
        <v>1542</v>
      </c>
      <c r="D3362" s="204">
        <v>68.97</v>
      </c>
      <c r="E3362" s="203" t="s">
        <v>472</v>
      </c>
      <c r="F3362" s="203" t="s">
        <v>1754</v>
      </c>
      <c r="G3362" s="203" t="s">
        <v>541</v>
      </c>
      <c r="H3362" s="204">
        <v>51</v>
      </c>
      <c r="I3362" s="204">
        <v>82.73</v>
      </c>
      <c r="J3362" s="204" t="s">
        <v>1497</v>
      </c>
      <c r="K3362" s="203" t="s">
        <v>1497</v>
      </c>
    </row>
    <row r="3363" spans="1:11">
      <c r="A3363" s="203">
        <v>80</v>
      </c>
      <c r="B3363" s="203" t="s">
        <v>401</v>
      </c>
      <c r="C3363" s="203" t="s">
        <v>1542</v>
      </c>
      <c r="D3363" s="204">
        <v>81.25</v>
      </c>
      <c r="E3363" s="203" t="s">
        <v>472</v>
      </c>
      <c r="F3363" s="203" t="s">
        <v>1754</v>
      </c>
      <c r="G3363" s="203" t="s">
        <v>541</v>
      </c>
      <c r="H3363" s="204">
        <v>65</v>
      </c>
      <c r="I3363" s="204">
        <v>91.11</v>
      </c>
      <c r="J3363" s="204" t="s">
        <v>1497</v>
      </c>
      <c r="K3363" s="203" t="s">
        <v>1497</v>
      </c>
    </row>
    <row r="3364" spans="1:11">
      <c r="A3364" s="203">
        <v>80</v>
      </c>
      <c r="B3364" s="203" t="s">
        <v>402</v>
      </c>
      <c r="C3364" s="203" t="s">
        <v>1542</v>
      </c>
      <c r="D3364" s="204">
        <v>35.71</v>
      </c>
      <c r="E3364" s="203" t="s">
        <v>472</v>
      </c>
      <c r="F3364" s="203" t="s">
        <v>1754</v>
      </c>
      <c r="G3364" s="203" t="s">
        <v>541</v>
      </c>
      <c r="H3364" s="204">
        <v>16</v>
      </c>
      <c r="I3364" s="204">
        <v>61.23</v>
      </c>
      <c r="J3364" s="204" t="s">
        <v>1497</v>
      </c>
      <c r="K3364" s="203" t="s">
        <v>1497</v>
      </c>
    </row>
    <row r="3365" spans="1:11">
      <c r="A3365" s="203">
        <v>80</v>
      </c>
      <c r="B3365" s="203" t="s">
        <v>403</v>
      </c>
      <c r="C3365" s="203" t="s">
        <v>1542</v>
      </c>
      <c r="D3365" s="204">
        <v>55.56</v>
      </c>
      <c r="E3365" s="203" t="s">
        <v>472</v>
      </c>
      <c r="F3365" s="203" t="s">
        <v>1754</v>
      </c>
      <c r="G3365" s="203" t="s">
        <v>541</v>
      </c>
      <c r="H3365" s="204">
        <v>37</v>
      </c>
      <c r="I3365" s="204">
        <v>72.42</v>
      </c>
      <c r="J3365" s="204" t="s">
        <v>1497</v>
      </c>
      <c r="K3365" s="203" t="s">
        <v>1497</v>
      </c>
    </row>
    <row r="3366" spans="1:11">
      <c r="A3366" s="203">
        <v>80</v>
      </c>
      <c r="B3366" s="203" t="s">
        <v>404</v>
      </c>
      <c r="C3366" s="203" t="s">
        <v>1542</v>
      </c>
      <c r="D3366" s="204">
        <v>72.22</v>
      </c>
      <c r="E3366" s="203" t="s">
        <v>472</v>
      </c>
      <c r="F3366" s="203" t="s">
        <v>1754</v>
      </c>
      <c r="G3366" s="203" t="s">
        <v>541</v>
      </c>
      <c r="H3366" s="204">
        <v>49</v>
      </c>
      <c r="I3366" s="204">
        <v>87.5</v>
      </c>
      <c r="J3366" s="204" t="s">
        <v>1497</v>
      </c>
      <c r="K3366" s="203" t="s">
        <v>1497</v>
      </c>
    </row>
    <row r="3367" spans="1:11">
      <c r="A3367" s="203">
        <v>80</v>
      </c>
      <c r="B3367" s="203" t="s">
        <v>405</v>
      </c>
      <c r="C3367" s="203" t="s">
        <v>1542</v>
      </c>
      <c r="D3367" s="204">
        <v>84.57</v>
      </c>
      <c r="E3367" s="203" t="s">
        <v>472</v>
      </c>
      <c r="F3367" s="203" t="s">
        <v>1754</v>
      </c>
      <c r="G3367" s="203" t="s">
        <v>541</v>
      </c>
      <c r="H3367" s="204">
        <v>82</v>
      </c>
      <c r="I3367" s="204">
        <v>86.81</v>
      </c>
      <c r="J3367" s="204" t="s">
        <v>1497</v>
      </c>
      <c r="K3367" s="203" t="s">
        <v>1497</v>
      </c>
    </row>
    <row r="3368" spans="1:11">
      <c r="A3368" s="203">
        <v>80</v>
      </c>
      <c r="B3368" s="203" t="s">
        <v>384</v>
      </c>
      <c r="C3368" s="203" t="s">
        <v>1543</v>
      </c>
      <c r="D3368" s="204">
        <v>81.67</v>
      </c>
      <c r="E3368" s="203" t="s">
        <v>472</v>
      </c>
      <c r="F3368" s="203" t="s">
        <v>1754</v>
      </c>
      <c r="G3368" s="203" t="s">
        <v>541</v>
      </c>
      <c r="H3368" s="204">
        <v>76</v>
      </c>
      <c r="I3368" s="204">
        <v>86.05</v>
      </c>
      <c r="J3368" s="204" t="s">
        <v>1497</v>
      </c>
      <c r="K3368" s="203" t="s">
        <v>1497</v>
      </c>
    </row>
    <row r="3369" spans="1:11">
      <c r="A3369" s="203">
        <v>80</v>
      </c>
      <c r="B3369" s="203" t="s">
        <v>385</v>
      </c>
      <c r="C3369" s="203" t="s">
        <v>1543</v>
      </c>
      <c r="D3369" s="204">
        <v>84.62</v>
      </c>
      <c r="E3369" s="203" t="s">
        <v>472</v>
      </c>
      <c r="F3369" s="203" t="s">
        <v>1754</v>
      </c>
      <c r="G3369" s="203" t="s">
        <v>541</v>
      </c>
      <c r="H3369" s="204">
        <v>58</v>
      </c>
      <c r="I3369" s="204">
        <v>95.68</v>
      </c>
      <c r="J3369" s="204" t="s">
        <v>1497</v>
      </c>
      <c r="K3369" s="203" t="s">
        <v>1497</v>
      </c>
    </row>
    <row r="3370" spans="1:11">
      <c r="A3370" s="203">
        <v>80</v>
      </c>
      <c r="B3370" s="203" t="s">
        <v>386</v>
      </c>
      <c r="C3370" s="203" t="s">
        <v>1543</v>
      </c>
      <c r="D3370" s="204">
        <v>77.78</v>
      </c>
      <c r="E3370" s="203" t="s">
        <v>472</v>
      </c>
      <c r="F3370" s="203" t="s">
        <v>1754</v>
      </c>
      <c r="G3370" s="203" t="s">
        <v>541</v>
      </c>
      <c r="H3370" s="204">
        <v>64</v>
      </c>
      <c r="I3370" s="204">
        <v>87.46</v>
      </c>
      <c r="J3370" s="204" t="s">
        <v>1497</v>
      </c>
      <c r="K3370" s="203" t="s">
        <v>1497</v>
      </c>
    </row>
    <row r="3371" spans="1:11">
      <c r="A3371" s="203">
        <v>80</v>
      </c>
      <c r="B3371" s="203" t="s">
        <v>387</v>
      </c>
      <c r="C3371" s="203" t="s">
        <v>1543</v>
      </c>
      <c r="D3371" s="204">
        <v>81.33</v>
      </c>
      <c r="E3371" s="203" t="s">
        <v>472</v>
      </c>
      <c r="F3371" s="203" t="s">
        <v>1754</v>
      </c>
      <c r="G3371" s="203" t="s">
        <v>541</v>
      </c>
      <c r="H3371" s="204">
        <v>71</v>
      </c>
      <c r="I3371" s="204">
        <v>88.54</v>
      </c>
      <c r="J3371" s="204" t="s">
        <v>1497</v>
      </c>
      <c r="K3371" s="203" t="s">
        <v>1497</v>
      </c>
    </row>
    <row r="3372" spans="1:11">
      <c r="A3372" s="203">
        <v>80</v>
      </c>
      <c r="B3372" s="203" t="s">
        <v>388</v>
      </c>
      <c r="C3372" s="203" t="s">
        <v>1543</v>
      </c>
      <c r="D3372" s="204">
        <v>81.97</v>
      </c>
      <c r="E3372" s="203" t="s">
        <v>472</v>
      </c>
      <c r="F3372" s="203" t="s">
        <v>1754</v>
      </c>
      <c r="G3372" s="203" t="s">
        <v>541</v>
      </c>
      <c r="H3372" s="204">
        <v>71</v>
      </c>
      <c r="I3372" s="204">
        <v>89.62</v>
      </c>
      <c r="J3372" s="204" t="s">
        <v>1497</v>
      </c>
      <c r="K3372" s="203" t="s">
        <v>1497</v>
      </c>
    </row>
    <row r="3373" spans="1:11">
      <c r="A3373" s="203">
        <v>80</v>
      </c>
      <c r="B3373" s="203" t="s">
        <v>389</v>
      </c>
      <c r="C3373" s="203" t="s">
        <v>1543</v>
      </c>
      <c r="D3373" s="204">
        <v>91.89</v>
      </c>
      <c r="E3373" s="203" t="s">
        <v>472</v>
      </c>
      <c r="F3373" s="203" t="s">
        <v>1754</v>
      </c>
      <c r="G3373" s="203" t="s">
        <v>541</v>
      </c>
      <c r="H3373" s="204">
        <v>79</v>
      </c>
      <c r="I3373" s="204">
        <v>97.2</v>
      </c>
      <c r="J3373" s="204" t="s">
        <v>1497</v>
      </c>
      <c r="K3373" s="203" t="s">
        <v>1497</v>
      </c>
    </row>
    <row r="3374" spans="1:11">
      <c r="A3374" s="203">
        <v>80</v>
      </c>
      <c r="B3374" s="203" t="s">
        <v>390</v>
      </c>
      <c r="C3374" s="203" t="s">
        <v>1543</v>
      </c>
      <c r="D3374" s="204">
        <v>62.5</v>
      </c>
      <c r="E3374" s="203" t="s">
        <v>472</v>
      </c>
      <c r="F3374" s="203" t="s">
        <v>1754</v>
      </c>
      <c r="G3374" s="203" t="s">
        <v>541</v>
      </c>
      <c r="H3374" s="204">
        <v>49</v>
      </c>
      <c r="I3374" s="204">
        <v>73.989999999999995</v>
      </c>
      <c r="J3374" s="204" t="s">
        <v>1497</v>
      </c>
      <c r="K3374" s="203" t="s">
        <v>1497</v>
      </c>
    </row>
    <row r="3375" spans="1:11">
      <c r="A3375" s="203">
        <v>80</v>
      </c>
      <c r="B3375" s="203" t="s">
        <v>391</v>
      </c>
      <c r="C3375" s="203" t="s">
        <v>1543</v>
      </c>
      <c r="D3375" s="204">
        <v>90</v>
      </c>
      <c r="E3375" s="203" t="s">
        <v>472</v>
      </c>
      <c r="F3375" s="203" t="s">
        <v>1754</v>
      </c>
      <c r="G3375" s="203" t="s">
        <v>541</v>
      </c>
      <c r="H3375" s="204">
        <v>60</v>
      </c>
      <c r="I3375" s="204">
        <v>98.21</v>
      </c>
      <c r="J3375" s="204" t="s">
        <v>1497</v>
      </c>
      <c r="K3375" s="203" t="s">
        <v>1497</v>
      </c>
    </row>
    <row r="3376" spans="1:11">
      <c r="A3376" s="203">
        <v>80</v>
      </c>
      <c r="B3376" s="203" t="s">
        <v>392</v>
      </c>
      <c r="C3376" s="203" t="s">
        <v>1543</v>
      </c>
      <c r="D3376" s="204">
        <v>91.43</v>
      </c>
      <c r="E3376" s="203" t="s">
        <v>472</v>
      </c>
      <c r="F3376" s="203" t="s">
        <v>1754</v>
      </c>
      <c r="G3376" s="203" t="s">
        <v>541</v>
      </c>
      <c r="H3376" s="204">
        <v>78</v>
      </c>
      <c r="I3376" s="204">
        <v>97.04</v>
      </c>
      <c r="J3376" s="204" t="s">
        <v>1497</v>
      </c>
      <c r="K3376" s="203" t="s">
        <v>1497</v>
      </c>
    </row>
    <row r="3377" spans="1:11">
      <c r="A3377" s="203">
        <v>80</v>
      </c>
      <c r="B3377" s="203" t="s">
        <v>393</v>
      </c>
      <c r="C3377" s="203" t="s">
        <v>1543</v>
      </c>
      <c r="D3377" s="204">
        <v>89.3</v>
      </c>
      <c r="E3377" s="203" t="s">
        <v>472</v>
      </c>
      <c r="F3377" s="203" t="s">
        <v>1754</v>
      </c>
      <c r="G3377" s="203" t="s">
        <v>541</v>
      </c>
      <c r="H3377" s="204">
        <v>85</v>
      </c>
      <c r="I3377" s="204">
        <v>92.59</v>
      </c>
      <c r="J3377" s="204" t="s">
        <v>1497</v>
      </c>
      <c r="K3377" s="203" t="s">
        <v>1497</v>
      </c>
    </row>
    <row r="3378" spans="1:11">
      <c r="A3378" s="203">
        <v>80</v>
      </c>
      <c r="B3378" s="203" t="s">
        <v>394</v>
      </c>
      <c r="C3378" s="203" t="s">
        <v>1543</v>
      </c>
      <c r="D3378" s="204">
        <v>86.49</v>
      </c>
      <c r="E3378" s="203" t="s">
        <v>472</v>
      </c>
      <c r="F3378" s="203" t="s">
        <v>1754</v>
      </c>
      <c r="G3378" s="203" t="s">
        <v>541</v>
      </c>
      <c r="H3378" s="204">
        <v>72</v>
      </c>
      <c r="I3378" s="204">
        <v>94.09</v>
      </c>
      <c r="J3378" s="204" t="s">
        <v>1497</v>
      </c>
      <c r="K3378" s="203" t="s">
        <v>1497</v>
      </c>
    </row>
    <row r="3379" spans="1:11">
      <c r="A3379" s="203">
        <v>80</v>
      </c>
      <c r="B3379" s="203" t="s">
        <v>395</v>
      </c>
      <c r="C3379" s="203" t="s">
        <v>1543</v>
      </c>
      <c r="D3379" s="204">
        <v>73.64</v>
      </c>
      <c r="E3379" s="203" t="s">
        <v>472</v>
      </c>
      <c r="F3379" s="203" t="s">
        <v>1754</v>
      </c>
      <c r="G3379" s="203" t="s">
        <v>541</v>
      </c>
      <c r="H3379" s="204">
        <v>67</v>
      </c>
      <c r="I3379" s="204">
        <v>79.02</v>
      </c>
      <c r="J3379" s="204" t="s">
        <v>1497</v>
      </c>
      <c r="K3379" s="203" t="s">
        <v>1497</v>
      </c>
    </row>
    <row r="3380" spans="1:11">
      <c r="A3380" s="203">
        <v>80</v>
      </c>
      <c r="B3380" s="203" t="s">
        <v>396</v>
      </c>
      <c r="C3380" s="203" t="s">
        <v>1543</v>
      </c>
      <c r="D3380" s="204">
        <v>76.040000000000006</v>
      </c>
      <c r="E3380" s="203" t="s">
        <v>472</v>
      </c>
      <c r="F3380" s="203" t="s">
        <v>1754</v>
      </c>
      <c r="G3380" s="203" t="s">
        <v>541</v>
      </c>
      <c r="H3380" s="204">
        <v>67</v>
      </c>
      <c r="I3380" s="204">
        <v>83.47</v>
      </c>
      <c r="J3380" s="204" t="s">
        <v>1497</v>
      </c>
      <c r="K3380" s="203" t="s">
        <v>1497</v>
      </c>
    </row>
    <row r="3381" spans="1:11">
      <c r="A3381" s="203">
        <v>80</v>
      </c>
      <c r="B3381" s="203" t="s">
        <v>397</v>
      </c>
      <c r="C3381" s="203" t="s">
        <v>1543</v>
      </c>
      <c r="D3381" s="204">
        <v>68</v>
      </c>
      <c r="E3381" s="203" t="s">
        <v>472</v>
      </c>
      <c r="F3381" s="203" t="s">
        <v>1754</v>
      </c>
      <c r="G3381" s="203" t="s">
        <v>541</v>
      </c>
      <c r="H3381" s="204">
        <v>54</v>
      </c>
      <c r="I3381" s="204">
        <v>79.239999999999995</v>
      </c>
      <c r="J3381" s="204" t="s">
        <v>1497</v>
      </c>
      <c r="K3381" s="203" t="s">
        <v>1497</v>
      </c>
    </row>
    <row r="3382" spans="1:11">
      <c r="A3382" s="203">
        <v>80</v>
      </c>
      <c r="B3382" s="203" t="s">
        <v>398</v>
      </c>
      <c r="C3382" s="203" t="s">
        <v>1543</v>
      </c>
      <c r="D3382" s="204">
        <v>86.49</v>
      </c>
      <c r="E3382" s="203" t="s">
        <v>472</v>
      </c>
      <c r="F3382" s="203" t="s">
        <v>1754</v>
      </c>
      <c r="G3382" s="203" t="s">
        <v>541</v>
      </c>
      <c r="H3382" s="204">
        <v>72</v>
      </c>
      <c r="I3382" s="204">
        <v>94.09</v>
      </c>
      <c r="J3382" s="204" t="s">
        <v>1497</v>
      </c>
      <c r="K3382" s="203" t="s">
        <v>1497</v>
      </c>
    </row>
    <row r="3383" spans="1:11">
      <c r="A3383" s="203">
        <v>80</v>
      </c>
      <c r="B3383" s="203" t="s">
        <v>399</v>
      </c>
      <c r="C3383" s="203" t="s">
        <v>1543</v>
      </c>
      <c r="D3383" s="204">
        <v>79.66</v>
      </c>
      <c r="E3383" s="203" t="s">
        <v>472</v>
      </c>
      <c r="F3383" s="203" t="s">
        <v>1754</v>
      </c>
      <c r="G3383" s="203" t="s">
        <v>541</v>
      </c>
      <c r="H3383" s="204">
        <v>68</v>
      </c>
      <c r="I3383" s="204">
        <v>87.96</v>
      </c>
      <c r="J3383" s="204" t="s">
        <v>1497</v>
      </c>
      <c r="K3383" s="203" t="s">
        <v>1497</v>
      </c>
    </row>
    <row r="3384" spans="1:11">
      <c r="A3384" s="203">
        <v>80</v>
      </c>
      <c r="B3384" s="203" t="s">
        <v>400</v>
      </c>
      <c r="C3384" s="203" t="s">
        <v>1543</v>
      </c>
      <c r="D3384" s="204">
        <v>62.5</v>
      </c>
      <c r="E3384" s="203" t="s">
        <v>472</v>
      </c>
      <c r="F3384" s="203" t="s">
        <v>1754</v>
      </c>
      <c r="G3384" s="203" t="s">
        <v>541</v>
      </c>
      <c r="H3384" s="204">
        <v>49</v>
      </c>
      <c r="I3384" s="204">
        <v>73.989999999999995</v>
      </c>
      <c r="J3384" s="204" t="s">
        <v>1497</v>
      </c>
      <c r="K3384" s="203" t="s">
        <v>1497</v>
      </c>
    </row>
    <row r="3385" spans="1:11">
      <c r="A3385" s="203">
        <v>80</v>
      </c>
      <c r="B3385" s="203" t="s">
        <v>401</v>
      </c>
      <c r="C3385" s="203" t="s">
        <v>1543</v>
      </c>
      <c r="D3385" s="204">
        <v>85.48</v>
      </c>
      <c r="E3385" s="203" t="s">
        <v>472</v>
      </c>
      <c r="F3385" s="203" t="s">
        <v>1754</v>
      </c>
      <c r="G3385" s="203" t="s">
        <v>541</v>
      </c>
      <c r="H3385" s="204">
        <v>75</v>
      </c>
      <c r="I3385" s="204">
        <v>92.17</v>
      </c>
      <c r="J3385" s="204" t="s">
        <v>1497</v>
      </c>
      <c r="K3385" s="203" t="s">
        <v>1497</v>
      </c>
    </row>
    <row r="3386" spans="1:11">
      <c r="A3386" s="203">
        <v>80</v>
      </c>
      <c r="B3386" s="203" t="s">
        <v>402</v>
      </c>
      <c r="C3386" s="203" t="s">
        <v>1543</v>
      </c>
      <c r="D3386" s="204">
        <v>43.33</v>
      </c>
      <c r="E3386" s="203" t="s">
        <v>472</v>
      </c>
      <c r="F3386" s="203" t="s">
        <v>1754</v>
      </c>
      <c r="G3386" s="203" t="s">
        <v>541</v>
      </c>
      <c r="H3386" s="204">
        <v>27</v>
      </c>
      <c r="I3386" s="204">
        <v>60.8</v>
      </c>
      <c r="J3386" s="204" t="s">
        <v>1497</v>
      </c>
      <c r="K3386" s="203" t="s">
        <v>1497</v>
      </c>
    </row>
    <row r="3387" spans="1:11">
      <c r="A3387" s="203">
        <v>80</v>
      </c>
      <c r="B3387" s="203" t="s">
        <v>403</v>
      </c>
      <c r="C3387" s="203" t="s">
        <v>1543</v>
      </c>
      <c r="D3387" s="204">
        <v>65.22</v>
      </c>
      <c r="E3387" s="203" t="s">
        <v>472</v>
      </c>
      <c r="F3387" s="203" t="s">
        <v>1754</v>
      </c>
      <c r="G3387" s="203" t="s">
        <v>541</v>
      </c>
      <c r="H3387" s="204">
        <v>51</v>
      </c>
      <c r="I3387" s="204">
        <v>77.319999999999993</v>
      </c>
      <c r="J3387" s="204" t="s">
        <v>1497</v>
      </c>
      <c r="K3387" s="203" t="s">
        <v>1497</v>
      </c>
    </row>
    <row r="3388" spans="1:11">
      <c r="A3388" s="203">
        <v>80</v>
      </c>
      <c r="B3388" s="203" t="s">
        <v>404</v>
      </c>
      <c r="C3388" s="203" t="s">
        <v>1543</v>
      </c>
      <c r="D3388" s="204">
        <v>57.14</v>
      </c>
      <c r="E3388" s="203" t="s">
        <v>472</v>
      </c>
      <c r="F3388" s="203" t="s">
        <v>1754</v>
      </c>
      <c r="G3388" s="203" t="s">
        <v>541</v>
      </c>
      <c r="H3388" s="204">
        <v>44</v>
      </c>
      <c r="I3388" s="204">
        <v>69.23</v>
      </c>
      <c r="J3388" s="204" t="s">
        <v>1497</v>
      </c>
      <c r="K3388" s="203" t="s">
        <v>1497</v>
      </c>
    </row>
    <row r="3389" spans="1:11">
      <c r="A3389" s="203">
        <v>80</v>
      </c>
      <c r="B3389" s="203" t="s">
        <v>405</v>
      </c>
      <c r="C3389" s="203" t="s">
        <v>1543</v>
      </c>
      <c r="D3389" s="204">
        <v>78.2</v>
      </c>
      <c r="E3389" s="203" t="s">
        <v>472</v>
      </c>
      <c r="F3389" s="203" t="s">
        <v>1754</v>
      </c>
      <c r="G3389" s="203" t="s">
        <v>541</v>
      </c>
      <c r="H3389" s="204">
        <v>76</v>
      </c>
      <c r="I3389" s="204">
        <v>80.180000000000007</v>
      </c>
      <c r="J3389" s="204" t="s">
        <v>1497</v>
      </c>
      <c r="K3389" s="203" t="s">
        <v>1497</v>
      </c>
    </row>
    <row r="3390" spans="1:11">
      <c r="A3390" s="203">
        <v>80</v>
      </c>
      <c r="B3390" s="203" t="s">
        <v>384</v>
      </c>
      <c r="C3390" s="203" t="s">
        <v>1541</v>
      </c>
      <c r="D3390" s="204">
        <v>84.69</v>
      </c>
      <c r="E3390" s="203" t="s">
        <v>472</v>
      </c>
      <c r="F3390" s="203" t="s">
        <v>1754</v>
      </c>
      <c r="G3390" s="203" t="s">
        <v>541</v>
      </c>
      <c r="H3390" s="204">
        <v>81</v>
      </c>
      <c r="I3390" s="204">
        <v>87.87</v>
      </c>
      <c r="J3390" s="204">
        <v>81.58</v>
      </c>
      <c r="K3390" s="203" t="s">
        <v>534</v>
      </c>
    </row>
    <row r="3391" spans="1:11">
      <c r="A3391" s="203">
        <v>80</v>
      </c>
      <c r="B3391" s="203" t="s">
        <v>385</v>
      </c>
      <c r="C3391" s="203" t="s">
        <v>1541</v>
      </c>
      <c r="D3391" s="204">
        <v>93.55</v>
      </c>
      <c r="E3391" s="203" t="s">
        <v>472</v>
      </c>
      <c r="F3391" s="203" t="s">
        <v>1754</v>
      </c>
      <c r="G3391" s="203" t="s">
        <v>541</v>
      </c>
      <c r="H3391" s="204">
        <v>79</v>
      </c>
      <c r="I3391" s="204">
        <v>98.21</v>
      </c>
      <c r="J3391" s="204">
        <v>75</v>
      </c>
      <c r="K3391" s="203" t="s">
        <v>534</v>
      </c>
    </row>
    <row r="3392" spans="1:11">
      <c r="A3392" s="203">
        <v>80</v>
      </c>
      <c r="B3392" s="203" t="s">
        <v>386</v>
      </c>
      <c r="C3392" s="203" t="s">
        <v>1541</v>
      </c>
      <c r="D3392" s="204">
        <v>81.69</v>
      </c>
      <c r="E3392" s="203" t="s">
        <v>472</v>
      </c>
      <c r="F3392" s="203" t="s">
        <v>1754</v>
      </c>
      <c r="G3392" s="203" t="s">
        <v>541</v>
      </c>
      <c r="H3392" s="204">
        <v>71</v>
      </c>
      <c r="I3392" s="204">
        <v>88.98</v>
      </c>
      <c r="J3392" s="204">
        <v>71.23</v>
      </c>
      <c r="K3392" s="203" t="s">
        <v>534</v>
      </c>
    </row>
    <row r="3393" spans="1:11">
      <c r="A3393" s="203">
        <v>80</v>
      </c>
      <c r="B3393" s="203" t="s">
        <v>387</v>
      </c>
      <c r="C3393" s="203" t="s">
        <v>1541</v>
      </c>
      <c r="D3393" s="204">
        <v>80.77</v>
      </c>
      <c r="E3393" s="203" t="s">
        <v>472</v>
      </c>
      <c r="F3393" s="203" t="s">
        <v>1754</v>
      </c>
      <c r="G3393" s="203" t="s">
        <v>541</v>
      </c>
      <c r="H3393" s="204">
        <v>72</v>
      </c>
      <c r="I3393" s="204">
        <v>87.19</v>
      </c>
      <c r="J3393" s="204">
        <v>68.42</v>
      </c>
      <c r="K3393" s="203" t="s">
        <v>534</v>
      </c>
    </row>
    <row r="3394" spans="1:11">
      <c r="A3394" s="203">
        <v>80</v>
      </c>
      <c r="B3394" s="203" t="s">
        <v>388</v>
      </c>
      <c r="C3394" s="203" t="s">
        <v>1541</v>
      </c>
      <c r="D3394" s="204">
        <v>85.86</v>
      </c>
      <c r="E3394" s="203" t="s">
        <v>472</v>
      </c>
      <c r="F3394" s="203" t="s">
        <v>1754</v>
      </c>
      <c r="G3394" s="203" t="s">
        <v>541</v>
      </c>
      <c r="H3394" s="204">
        <v>78</v>
      </c>
      <c r="I3394" s="204">
        <v>91.39</v>
      </c>
      <c r="J3394" s="204">
        <v>81.33</v>
      </c>
      <c r="K3394" s="203" t="s">
        <v>534</v>
      </c>
    </row>
    <row r="3395" spans="1:11">
      <c r="A3395" s="203">
        <v>80</v>
      </c>
      <c r="B3395" s="203" t="s">
        <v>389</v>
      </c>
      <c r="C3395" s="203" t="s">
        <v>1541</v>
      </c>
      <c r="D3395" s="204">
        <v>94.12</v>
      </c>
      <c r="E3395" s="203" t="s">
        <v>472</v>
      </c>
      <c r="F3395" s="203" t="s">
        <v>1754</v>
      </c>
      <c r="G3395" s="203" t="s">
        <v>541</v>
      </c>
      <c r="H3395" s="204">
        <v>84</v>
      </c>
      <c r="I3395" s="204">
        <v>97.98</v>
      </c>
      <c r="J3395" s="204">
        <v>88.89</v>
      </c>
      <c r="K3395" s="203" t="s">
        <v>534</v>
      </c>
    </row>
    <row r="3396" spans="1:11">
      <c r="A3396" s="203">
        <v>80</v>
      </c>
      <c r="B3396" s="203" t="s">
        <v>390</v>
      </c>
      <c r="C3396" s="203" t="s">
        <v>1541</v>
      </c>
      <c r="D3396" s="204">
        <v>61.45</v>
      </c>
      <c r="E3396" s="203" t="s">
        <v>472</v>
      </c>
      <c r="F3396" s="203" t="s">
        <v>1754</v>
      </c>
      <c r="G3396" s="203" t="s">
        <v>541</v>
      </c>
      <c r="H3396" s="204">
        <v>51</v>
      </c>
      <c r="I3396" s="204">
        <v>71.19</v>
      </c>
      <c r="J3396" s="204">
        <v>70.13</v>
      </c>
      <c r="K3396" s="203" t="s">
        <v>534</v>
      </c>
    </row>
    <row r="3397" spans="1:11">
      <c r="A3397" s="203">
        <v>80</v>
      </c>
      <c r="B3397" s="203" t="s">
        <v>391</v>
      </c>
      <c r="C3397" s="203" t="s">
        <v>1541</v>
      </c>
      <c r="D3397" s="204">
        <v>91.67</v>
      </c>
      <c r="E3397" s="203" t="s">
        <v>472</v>
      </c>
      <c r="F3397" s="203" t="s">
        <v>1754</v>
      </c>
      <c r="G3397" s="203" t="s">
        <v>541</v>
      </c>
      <c r="H3397" s="204">
        <v>74</v>
      </c>
      <c r="I3397" s="204">
        <v>97.69</v>
      </c>
      <c r="J3397" s="204">
        <v>78.569999999999993</v>
      </c>
      <c r="K3397" s="203" t="s">
        <v>534</v>
      </c>
    </row>
    <row r="3398" spans="1:11">
      <c r="A3398" s="203">
        <v>80</v>
      </c>
      <c r="B3398" s="203" t="s">
        <v>392</v>
      </c>
      <c r="C3398" s="203" t="s">
        <v>1541</v>
      </c>
      <c r="D3398" s="204">
        <v>92.59</v>
      </c>
      <c r="E3398" s="203" t="s">
        <v>472</v>
      </c>
      <c r="F3398" s="203" t="s">
        <v>1754</v>
      </c>
      <c r="G3398" s="203" t="s">
        <v>541</v>
      </c>
      <c r="H3398" s="204">
        <v>82</v>
      </c>
      <c r="I3398" s="204">
        <v>97.08</v>
      </c>
      <c r="J3398" s="204">
        <v>80.849999999999994</v>
      </c>
      <c r="K3398" s="203" t="s">
        <v>534</v>
      </c>
    </row>
    <row r="3399" spans="1:11">
      <c r="A3399" s="203">
        <v>80</v>
      </c>
      <c r="B3399" s="203" t="s">
        <v>393</v>
      </c>
      <c r="C3399" s="203" t="s">
        <v>1541</v>
      </c>
      <c r="D3399" s="204">
        <v>90.48</v>
      </c>
      <c r="E3399" s="203" t="s">
        <v>472</v>
      </c>
      <c r="F3399" s="203" t="s">
        <v>1754</v>
      </c>
      <c r="G3399" s="203" t="s">
        <v>541</v>
      </c>
      <c r="H3399" s="204">
        <v>87</v>
      </c>
      <c r="I3399" s="204">
        <v>93.11</v>
      </c>
      <c r="J3399" s="204">
        <v>81.790000000000006</v>
      </c>
      <c r="K3399" s="203" t="s">
        <v>534</v>
      </c>
    </row>
    <row r="3400" spans="1:11">
      <c r="A3400" s="203">
        <v>80</v>
      </c>
      <c r="B3400" s="203" t="s">
        <v>394</v>
      </c>
      <c r="C3400" s="203" t="s">
        <v>1541</v>
      </c>
      <c r="D3400" s="204">
        <v>87.93</v>
      </c>
      <c r="E3400" s="203" t="s">
        <v>472</v>
      </c>
      <c r="F3400" s="203" t="s">
        <v>1754</v>
      </c>
      <c r="G3400" s="203" t="s">
        <v>541</v>
      </c>
      <c r="H3400" s="204">
        <v>77</v>
      </c>
      <c r="I3400" s="204">
        <v>94.03</v>
      </c>
      <c r="J3400" s="204">
        <v>89.36</v>
      </c>
      <c r="K3400" s="203" t="s">
        <v>534</v>
      </c>
    </row>
    <row r="3401" spans="1:11">
      <c r="A3401" s="203">
        <v>80</v>
      </c>
      <c r="B3401" s="203" t="s">
        <v>395</v>
      </c>
      <c r="C3401" s="203" t="s">
        <v>1541</v>
      </c>
      <c r="D3401" s="204">
        <v>78.59</v>
      </c>
      <c r="E3401" s="203" t="s">
        <v>472</v>
      </c>
      <c r="F3401" s="203" t="s">
        <v>1754</v>
      </c>
      <c r="G3401" s="203" t="s">
        <v>541</v>
      </c>
      <c r="H3401" s="204">
        <v>74</v>
      </c>
      <c r="I3401" s="204">
        <v>82.47</v>
      </c>
      <c r="J3401" s="204">
        <v>74.650000000000006</v>
      </c>
      <c r="K3401" s="203" t="s">
        <v>534</v>
      </c>
    </row>
    <row r="3402" spans="1:11">
      <c r="A3402" s="203">
        <v>80</v>
      </c>
      <c r="B3402" s="203" t="s">
        <v>396</v>
      </c>
      <c r="C3402" s="203" t="s">
        <v>1541</v>
      </c>
      <c r="D3402" s="204">
        <v>77.7</v>
      </c>
      <c r="E3402" s="203" t="s">
        <v>472</v>
      </c>
      <c r="F3402" s="203" t="s">
        <v>1754</v>
      </c>
      <c r="G3402" s="203" t="s">
        <v>541</v>
      </c>
      <c r="H3402" s="204">
        <v>70</v>
      </c>
      <c r="I3402" s="204">
        <v>83.82</v>
      </c>
      <c r="J3402" s="204">
        <v>75.760000000000005</v>
      </c>
      <c r="K3402" s="203" t="s">
        <v>534</v>
      </c>
    </row>
    <row r="3403" spans="1:11">
      <c r="A3403" s="203">
        <v>80</v>
      </c>
      <c r="B3403" s="203" t="s">
        <v>397</v>
      </c>
      <c r="C3403" s="203" t="s">
        <v>1541</v>
      </c>
      <c r="D3403" s="204">
        <v>68.42</v>
      </c>
      <c r="E3403" s="203" t="s">
        <v>472</v>
      </c>
      <c r="F3403" s="203" t="s">
        <v>1754</v>
      </c>
      <c r="G3403" s="203" t="s">
        <v>541</v>
      </c>
      <c r="H3403" s="204">
        <v>57</v>
      </c>
      <c r="I3403" s="204">
        <v>77.77</v>
      </c>
      <c r="J3403" s="204">
        <v>75.53</v>
      </c>
      <c r="K3403" s="203" t="s">
        <v>534</v>
      </c>
    </row>
    <row r="3404" spans="1:11">
      <c r="A3404" s="203">
        <v>80</v>
      </c>
      <c r="B3404" s="203" t="s">
        <v>398</v>
      </c>
      <c r="C3404" s="203" t="s">
        <v>1541</v>
      </c>
      <c r="D3404" s="204">
        <v>91.53</v>
      </c>
      <c r="E3404" s="203" t="s">
        <v>472</v>
      </c>
      <c r="F3404" s="203" t="s">
        <v>1754</v>
      </c>
      <c r="G3404" s="203" t="s">
        <v>541</v>
      </c>
      <c r="H3404" s="204">
        <v>82</v>
      </c>
      <c r="I3404" s="204">
        <v>96.33</v>
      </c>
      <c r="J3404" s="204">
        <v>82.61</v>
      </c>
      <c r="K3404" s="203" t="s">
        <v>534</v>
      </c>
    </row>
    <row r="3405" spans="1:11">
      <c r="A3405" s="203">
        <v>80</v>
      </c>
      <c r="B3405" s="203" t="s">
        <v>399</v>
      </c>
      <c r="C3405" s="203" t="s">
        <v>1541</v>
      </c>
      <c r="D3405" s="204">
        <v>82.02</v>
      </c>
      <c r="E3405" s="203" t="s">
        <v>472</v>
      </c>
      <c r="F3405" s="203" t="s">
        <v>1754</v>
      </c>
      <c r="G3405" s="203" t="s">
        <v>541</v>
      </c>
      <c r="H3405" s="204">
        <v>73</v>
      </c>
      <c r="I3405" s="204">
        <v>88.62</v>
      </c>
      <c r="J3405" s="204">
        <v>82.86</v>
      </c>
      <c r="K3405" s="203" t="s">
        <v>534</v>
      </c>
    </row>
    <row r="3406" spans="1:11">
      <c r="A3406" s="203">
        <v>80</v>
      </c>
      <c r="B3406" s="203" t="s">
        <v>400</v>
      </c>
      <c r="C3406" s="203" t="s">
        <v>1541</v>
      </c>
      <c r="D3406" s="204">
        <v>64.709999999999994</v>
      </c>
      <c r="E3406" s="203" t="s">
        <v>472</v>
      </c>
      <c r="F3406" s="203" t="s">
        <v>1754</v>
      </c>
      <c r="G3406" s="203" t="s">
        <v>541</v>
      </c>
      <c r="H3406" s="204">
        <v>54</v>
      </c>
      <c r="I3406" s="204">
        <v>74.03</v>
      </c>
      <c r="J3406" s="204">
        <v>69.64</v>
      </c>
      <c r="K3406" s="203" t="s">
        <v>534</v>
      </c>
    </row>
    <row r="3407" spans="1:11">
      <c r="A3407" s="203">
        <v>80</v>
      </c>
      <c r="B3407" s="203" t="s">
        <v>401</v>
      </c>
      <c r="C3407" s="203" t="s">
        <v>1541</v>
      </c>
      <c r="D3407" s="204">
        <v>84.04</v>
      </c>
      <c r="E3407" s="203" t="s">
        <v>472</v>
      </c>
      <c r="F3407" s="203" t="s">
        <v>1754</v>
      </c>
      <c r="G3407" s="203" t="s">
        <v>541</v>
      </c>
      <c r="H3407" s="204">
        <v>75</v>
      </c>
      <c r="I3407" s="204">
        <v>90.08</v>
      </c>
      <c r="J3407" s="204">
        <v>85.71</v>
      </c>
      <c r="K3407" s="203" t="s">
        <v>534</v>
      </c>
    </row>
    <row r="3408" spans="1:11">
      <c r="A3408" s="203">
        <v>80</v>
      </c>
      <c r="B3408" s="203" t="s">
        <v>402</v>
      </c>
      <c r="C3408" s="203" t="s">
        <v>1541</v>
      </c>
      <c r="D3408" s="204">
        <v>40.909999999999997</v>
      </c>
      <c r="E3408" s="203" t="s">
        <v>472</v>
      </c>
      <c r="F3408" s="203" t="s">
        <v>1754</v>
      </c>
      <c r="G3408" s="203" t="s">
        <v>541</v>
      </c>
      <c r="H3408" s="204">
        <v>28</v>
      </c>
      <c r="I3408" s="204">
        <v>55.59</v>
      </c>
      <c r="J3408" s="204">
        <v>26.32</v>
      </c>
      <c r="K3408" s="203" t="s">
        <v>534</v>
      </c>
    </row>
    <row r="3409" spans="1:11">
      <c r="A3409" s="203">
        <v>80</v>
      </c>
      <c r="B3409" s="203" t="s">
        <v>403</v>
      </c>
      <c r="C3409" s="203" t="s">
        <v>1541</v>
      </c>
      <c r="D3409" s="204">
        <v>61.64</v>
      </c>
      <c r="E3409" s="203" t="s">
        <v>472</v>
      </c>
      <c r="F3409" s="203" t="s">
        <v>1754</v>
      </c>
      <c r="G3409" s="203" t="s">
        <v>541</v>
      </c>
      <c r="H3409" s="204">
        <v>50</v>
      </c>
      <c r="I3409" s="204">
        <v>71.95</v>
      </c>
      <c r="J3409" s="204">
        <v>68.09</v>
      </c>
      <c r="K3409" s="203" t="s">
        <v>534</v>
      </c>
    </row>
    <row r="3410" spans="1:11">
      <c r="A3410" s="203">
        <v>80</v>
      </c>
      <c r="B3410" s="203" t="s">
        <v>404</v>
      </c>
      <c r="C3410" s="203" t="s">
        <v>1541</v>
      </c>
      <c r="D3410" s="204">
        <v>60.81</v>
      </c>
      <c r="E3410" s="203" t="s">
        <v>472</v>
      </c>
      <c r="F3410" s="203" t="s">
        <v>1754</v>
      </c>
      <c r="G3410" s="203" t="s">
        <v>541</v>
      </c>
      <c r="H3410" s="204">
        <v>49</v>
      </c>
      <c r="I3410" s="204">
        <v>71.13</v>
      </c>
      <c r="J3410" s="204">
        <v>69.569999999999993</v>
      </c>
      <c r="K3410" s="203" t="s">
        <v>534</v>
      </c>
    </row>
    <row r="3411" spans="1:11">
      <c r="A3411" s="203">
        <v>80</v>
      </c>
      <c r="B3411" s="203" t="s">
        <v>405</v>
      </c>
      <c r="C3411" s="203" t="s">
        <v>1541</v>
      </c>
      <c r="D3411" s="204">
        <v>80.48</v>
      </c>
      <c r="E3411" s="203" t="s">
        <v>472</v>
      </c>
      <c r="F3411" s="203" t="s">
        <v>1754</v>
      </c>
      <c r="G3411" s="203" t="s">
        <v>541</v>
      </c>
      <c r="H3411" s="204">
        <v>79</v>
      </c>
      <c r="I3411" s="204">
        <v>82</v>
      </c>
      <c r="J3411" s="204">
        <v>76.95</v>
      </c>
      <c r="K3411" s="203" t="s">
        <v>534</v>
      </c>
    </row>
    <row r="3412" spans="1:11">
      <c r="A3412" s="203">
        <v>81</v>
      </c>
      <c r="B3412" s="203" t="s">
        <v>384</v>
      </c>
      <c r="C3412" s="203" t="s">
        <v>1804</v>
      </c>
      <c r="D3412" s="204">
        <v>63.54</v>
      </c>
      <c r="E3412" s="203" t="s">
        <v>472</v>
      </c>
      <c r="F3412" s="203" t="s">
        <v>1754</v>
      </c>
      <c r="G3412" s="203" t="s">
        <v>541</v>
      </c>
      <c r="H3412" s="204">
        <v>56.314</v>
      </c>
      <c r="I3412" s="204">
        <v>70.203199999999995</v>
      </c>
      <c r="J3412" s="204" t="s">
        <v>1497</v>
      </c>
      <c r="K3412" s="203" t="s">
        <v>1497</v>
      </c>
    </row>
    <row r="3413" spans="1:11">
      <c r="A3413" s="203">
        <v>81</v>
      </c>
      <c r="B3413" s="203" t="s">
        <v>385</v>
      </c>
      <c r="C3413" s="203" t="s">
        <v>1804</v>
      </c>
      <c r="D3413" s="204">
        <v>21.88</v>
      </c>
      <c r="E3413" s="203" t="s">
        <v>472</v>
      </c>
      <c r="F3413" s="203" t="s">
        <v>1754</v>
      </c>
      <c r="G3413" s="203" t="s">
        <v>541</v>
      </c>
      <c r="H3413" s="204">
        <v>11.027200000000001</v>
      </c>
      <c r="I3413" s="204">
        <v>38.760800000000003</v>
      </c>
      <c r="J3413" s="204" t="s">
        <v>1497</v>
      </c>
      <c r="K3413" s="203" t="s">
        <v>1497</v>
      </c>
    </row>
    <row r="3414" spans="1:11">
      <c r="A3414" s="203">
        <v>81</v>
      </c>
      <c r="B3414" s="203" t="s">
        <v>386</v>
      </c>
      <c r="C3414" s="203" t="s">
        <v>1804</v>
      </c>
      <c r="D3414" s="204">
        <v>44.44</v>
      </c>
      <c r="E3414" s="203" t="s">
        <v>472</v>
      </c>
      <c r="F3414" s="203" t="s">
        <v>1754</v>
      </c>
      <c r="G3414" s="203" t="s">
        <v>541</v>
      </c>
      <c r="H3414" s="204">
        <v>27.581900000000001</v>
      </c>
      <c r="I3414" s="204">
        <v>62.683199999999999</v>
      </c>
      <c r="J3414" s="204" t="s">
        <v>1497</v>
      </c>
      <c r="K3414" s="203" t="s">
        <v>1497</v>
      </c>
    </row>
    <row r="3415" spans="1:11">
      <c r="A3415" s="203">
        <v>81</v>
      </c>
      <c r="B3415" s="203" t="s">
        <v>387</v>
      </c>
      <c r="C3415" s="203" t="s">
        <v>1804</v>
      </c>
      <c r="D3415" s="204">
        <v>63.64</v>
      </c>
      <c r="E3415" s="203" t="s">
        <v>472</v>
      </c>
      <c r="F3415" s="203" t="s">
        <v>1754</v>
      </c>
      <c r="G3415" s="203" t="s">
        <v>541</v>
      </c>
      <c r="H3415" s="204">
        <v>46.619399999999999</v>
      </c>
      <c r="I3415" s="204">
        <v>77.816000000000003</v>
      </c>
      <c r="J3415" s="204" t="s">
        <v>1497</v>
      </c>
      <c r="K3415" s="203" t="s">
        <v>1497</v>
      </c>
    </row>
    <row r="3416" spans="1:11">
      <c r="A3416" s="203">
        <v>81</v>
      </c>
      <c r="B3416" s="203" t="s">
        <v>388</v>
      </c>
      <c r="C3416" s="203" t="s">
        <v>1804</v>
      </c>
      <c r="D3416" s="204">
        <v>43.59</v>
      </c>
      <c r="E3416" s="203" t="s">
        <v>472</v>
      </c>
      <c r="F3416" s="203" t="s">
        <v>1754</v>
      </c>
      <c r="G3416" s="203" t="s">
        <v>541</v>
      </c>
      <c r="H3416" s="204">
        <v>29.3047</v>
      </c>
      <c r="I3416" s="204">
        <v>59.024799999999999</v>
      </c>
      <c r="J3416" s="204" t="s">
        <v>1497</v>
      </c>
      <c r="K3416" s="203" t="s">
        <v>1497</v>
      </c>
    </row>
    <row r="3417" spans="1:11">
      <c r="A3417" s="203">
        <v>81</v>
      </c>
      <c r="B3417" s="203" t="s">
        <v>389</v>
      </c>
      <c r="C3417" s="203" t="s">
        <v>1804</v>
      </c>
      <c r="D3417" s="204">
        <v>60</v>
      </c>
      <c r="E3417" s="203" t="s">
        <v>472</v>
      </c>
      <c r="F3417" s="203" t="s">
        <v>1754</v>
      </c>
      <c r="G3417" s="203" t="s">
        <v>541</v>
      </c>
      <c r="H3417" s="204">
        <v>35.746400000000001</v>
      </c>
      <c r="I3417" s="204">
        <v>80.175799999999995</v>
      </c>
      <c r="J3417" s="204" t="s">
        <v>1497</v>
      </c>
      <c r="K3417" s="203" t="s">
        <v>1497</v>
      </c>
    </row>
    <row r="3418" spans="1:11">
      <c r="A3418" s="203">
        <v>81</v>
      </c>
      <c r="B3418" s="203" t="s">
        <v>390</v>
      </c>
      <c r="C3418" s="203" t="s">
        <v>1804</v>
      </c>
      <c r="D3418" s="204">
        <v>55.56</v>
      </c>
      <c r="E3418" s="203" t="s">
        <v>472</v>
      </c>
      <c r="F3418" s="203" t="s">
        <v>1754</v>
      </c>
      <c r="G3418" s="203" t="s">
        <v>541</v>
      </c>
      <c r="H3418" s="204">
        <v>37.316800000000001</v>
      </c>
      <c r="I3418" s="204">
        <v>72.418099999999995</v>
      </c>
      <c r="J3418" s="204" t="s">
        <v>1497</v>
      </c>
      <c r="K3418" s="203" t="s">
        <v>1497</v>
      </c>
    </row>
    <row r="3419" spans="1:11">
      <c r="A3419" s="203">
        <v>81</v>
      </c>
      <c r="B3419" s="203" t="s">
        <v>391</v>
      </c>
      <c r="C3419" s="203" t="s">
        <v>1804</v>
      </c>
      <c r="D3419" s="204">
        <v>33.33</v>
      </c>
      <c r="E3419" s="203" t="s">
        <v>472</v>
      </c>
      <c r="F3419" s="203" t="s">
        <v>1754</v>
      </c>
      <c r="G3419" s="203" t="s">
        <v>541</v>
      </c>
      <c r="H3419" s="204">
        <v>15.1739</v>
      </c>
      <c r="I3419" s="204">
        <v>58.283799999999999</v>
      </c>
      <c r="J3419" s="204" t="s">
        <v>1497</v>
      </c>
      <c r="K3419" s="203" t="s">
        <v>1497</v>
      </c>
    </row>
    <row r="3420" spans="1:11">
      <c r="A3420" s="203">
        <v>81</v>
      </c>
      <c r="B3420" s="203" t="s">
        <v>392</v>
      </c>
      <c r="C3420" s="203" t="s">
        <v>1804</v>
      </c>
      <c r="D3420" s="204">
        <v>76.19</v>
      </c>
      <c r="E3420" s="203" t="s">
        <v>472</v>
      </c>
      <c r="F3420" s="203" t="s">
        <v>1754</v>
      </c>
      <c r="G3420" s="203" t="s">
        <v>541</v>
      </c>
      <c r="H3420" s="204">
        <v>54.907899999999998</v>
      </c>
      <c r="I3420" s="204">
        <v>89.371799999999993</v>
      </c>
      <c r="J3420" s="204" t="s">
        <v>1497</v>
      </c>
      <c r="K3420" s="203" t="s">
        <v>1497</v>
      </c>
    </row>
    <row r="3421" spans="1:11">
      <c r="A3421" s="203">
        <v>81</v>
      </c>
      <c r="B3421" s="203" t="s">
        <v>393</v>
      </c>
      <c r="C3421" s="203" t="s">
        <v>1804</v>
      </c>
      <c r="D3421" s="204">
        <v>60.17</v>
      </c>
      <c r="E3421" s="203" t="s">
        <v>472</v>
      </c>
      <c r="F3421" s="203" t="s">
        <v>1754</v>
      </c>
      <c r="G3421" s="203" t="s">
        <v>541</v>
      </c>
      <c r="H3421" s="204">
        <v>51.150799999999997</v>
      </c>
      <c r="I3421" s="204">
        <v>68.547899999999998</v>
      </c>
      <c r="J3421" s="204" t="s">
        <v>1497</v>
      </c>
      <c r="K3421" s="203" t="s">
        <v>1497</v>
      </c>
    </row>
    <row r="3422" spans="1:11">
      <c r="A3422" s="203">
        <v>81</v>
      </c>
      <c r="B3422" s="203" t="s">
        <v>394</v>
      </c>
      <c r="C3422" s="203" t="s">
        <v>1804</v>
      </c>
      <c r="D3422" s="204">
        <v>59.09</v>
      </c>
      <c r="E3422" s="203" t="s">
        <v>472</v>
      </c>
      <c r="F3422" s="203" t="s">
        <v>1754</v>
      </c>
      <c r="G3422" s="203" t="s">
        <v>541</v>
      </c>
      <c r="H3422" s="204">
        <v>38.733600000000003</v>
      </c>
      <c r="I3422" s="204">
        <v>76.743700000000004</v>
      </c>
      <c r="J3422" s="204" t="s">
        <v>1497</v>
      </c>
      <c r="K3422" s="203" t="s">
        <v>1497</v>
      </c>
    </row>
    <row r="3423" spans="1:11">
      <c r="A3423" s="203">
        <v>81</v>
      </c>
      <c r="B3423" s="203" t="s">
        <v>395</v>
      </c>
      <c r="C3423" s="203" t="s">
        <v>1804</v>
      </c>
      <c r="D3423" s="204">
        <v>58.71</v>
      </c>
      <c r="E3423" s="203" t="s">
        <v>472</v>
      </c>
      <c r="F3423" s="203" t="s">
        <v>1754</v>
      </c>
      <c r="G3423" s="203" t="s">
        <v>541</v>
      </c>
      <c r="H3423" s="204">
        <v>50.839599999999997</v>
      </c>
      <c r="I3423" s="204">
        <v>66.159099999999995</v>
      </c>
      <c r="J3423" s="204" t="s">
        <v>1497</v>
      </c>
      <c r="K3423" s="203" t="s">
        <v>1497</v>
      </c>
    </row>
    <row r="3424" spans="1:11">
      <c r="A3424" s="203">
        <v>81</v>
      </c>
      <c r="B3424" s="203" t="s">
        <v>396</v>
      </c>
      <c r="C3424" s="203" t="s">
        <v>1804</v>
      </c>
      <c r="D3424" s="204">
        <v>65.959999999999994</v>
      </c>
      <c r="E3424" s="203" t="s">
        <v>472</v>
      </c>
      <c r="F3424" s="203" t="s">
        <v>1754</v>
      </c>
      <c r="G3424" s="203" t="s">
        <v>541</v>
      </c>
      <c r="H3424" s="204">
        <v>51.673200000000001</v>
      </c>
      <c r="I3424" s="204">
        <v>77.834900000000005</v>
      </c>
      <c r="J3424" s="204" t="s">
        <v>1497</v>
      </c>
      <c r="K3424" s="203" t="s">
        <v>1497</v>
      </c>
    </row>
    <row r="3425" spans="1:11">
      <c r="A3425" s="203">
        <v>81</v>
      </c>
      <c r="B3425" s="203" t="s">
        <v>397</v>
      </c>
      <c r="C3425" s="203" t="s">
        <v>1804</v>
      </c>
      <c r="D3425" s="204">
        <v>34.619999999999997</v>
      </c>
      <c r="E3425" s="203" t="s">
        <v>472</v>
      </c>
      <c r="F3425" s="203" t="s">
        <v>1754</v>
      </c>
      <c r="G3425" s="203" t="s">
        <v>541</v>
      </c>
      <c r="H3425" s="204">
        <v>19.415600000000001</v>
      </c>
      <c r="I3425" s="204">
        <v>53.784300000000002</v>
      </c>
      <c r="J3425" s="204" t="s">
        <v>1497</v>
      </c>
      <c r="K3425" s="203" t="s">
        <v>1497</v>
      </c>
    </row>
    <row r="3426" spans="1:11">
      <c r="A3426" s="203">
        <v>81</v>
      </c>
      <c r="B3426" s="203" t="s">
        <v>398</v>
      </c>
      <c r="C3426" s="203" t="s">
        <v>1804</v>
      </c>
      <c r="D3426" s="204">
        <v>55.56</v>
      </c>
      <c r="E3426" s="203" t="s">
        <v>472</v>
      </c>
      <c r="F3426" s="203" t="s">
        <v>1754</v>
      </c>
      <c r="G3426" s="203" t="s">
        <v>541</v>
      </c>
      <c r="H3426" s="204">
        <v>37.316800000000001</v>
      </c>
      <c r="I3426" s="204">
        <v>72.418099999999995</v>
      </c>
      <c r="J3426" s="204" t="s">
        <v>1497</v>
      </c>
      <c r="K3426" s="203" t="s">
        <v>1497</v>
      </c>
    </row>
    <row r="3427" spans="1:11">
      <c r="A3427" s="203">
        <v>81</v>
      </c>
      <c r="B3427" s="203" t="s">
        <v>399</v>
      </c>
      <c r="C3427" s="203" t="s">
        <v>1804</v>
      </c>
      <c r="D3427" s="204">
        <v>45.16</v>
      </c>
      <c r="E3427" s="203" t="s">
        <v>472</v>
      </c>
      <c r="F3427" s="203" t="s">
        <v>1754</v>
      </c>
      <c r="G3427" s="203" t="s">
        <v>541</v>
      </c>
      <c r="H3427" s="204">
        <v>29.160399999999999</v>
      </c>
      <c r="I3427" s="204">
        <v>62.226900000000001</v>
      </c>
      <c r="J3427" s="204" t="s">
        <v>1497</v>
      </c>
      <c r="K3427" s="203" t="s">
        <v>1497</v>
      </c>
    </row>
    <row r="3428" spans="1:11">
      <c r="A3428" s="203">
        <v>81</v>
      </c>
      <c r="B3428" s="203" t="s">
        <v>400</v>
      </c>
      <c r="C3428" s="203" t="s">
        <v>1804</v>
      </c>
      <c r="D3428" s="204">
        <v>40</v>
      </c>
      <c r="E3428" s="203" t="s">
        <v>472</v>
      </c>
      <c r="F3428" s="203" t="s">
        <v>1754</v>
      </c>
      <c r="G3428" s="203" t="s">
        <v>541</v>
      </c>
      <c r="H3428" s="204">
        <v>24.590399999999999</v>
      </c>
      <c r="I3428" s="204">
        <v>57.679900000000004</v>
      </c>
      <c r="J3428" s="204" t="s">
        <v>1497</v>
      </c>
      <c r="K3428" s="203" t="s">
        <v>1497</v>
      </c>
    </row>
    <row r="3429" spans="1:11">
      <c r="A3429" s="203">
        <v>81</v>
      </c>
      <c r="B3429" s="203" t="s">
        <v>401</v>
      </c>
      <c r="C3429" s="203" t="s">
        <v>1804</v>
      </c>
      <c r="D3429" s="204">
        <v>37.5</v>
      </c>
      <c r="E3429" s="203" t="s">
        <v>472</v>
      </c>
      <c r="F3429" s="203" t="s">
        <v>1754</v>
      </c>
      <c r="G3429" s="203" t="s">
        <v>541</v>
      </c>
      <c r="H3429" s="204">
        <v>22.933700000000002</v>
      </c>
      <c r="I3429" s="204">
        <v>54.745899999999999</v>
      </c>
      <c r="J3429" s="204" t="s">
        <v>1497</v>
      </c>
      <c r="K3429" s="203" t="s">
        <v>1497</v>
      </c>
    </row>
    <row r="3430" spans="1:11">
      <c r="A3430" s="203">
        <v>81</v>
      </c>
      <c r="B3430" s="203" t="s">
        <v>402</v>
      </c>
      <c r="C3430" s="203" t="s">
        <v>1804</v>
      </c>
      <c r="D3430" s="204">
        <v>87.5</v>
      </c>
      <c r="E3430" s="203" t="s">
        <v>472</v>
      </c>
      <c r="F3430" s="203" t="s">
        <v>1754</v>
      </c>
      <c r="G3430" s="203" t="s">
        <v>541</v>
      </c>
      <c r="H3430" s="204">
        <v>63.976700000000001</v>
      </c>
      <c r="I3430" s="204">
        <v>96.502300000000005</v>
      </c>
      <c r="J3430" s="204" t="s">
        <v>1497</v>
      </c>
      <c r="K3430" s="203" t="s">
        <v>1497</v>
      </c>
    </row>
    <row r="3431" spans="1:11">
      <c r="A3431" s="203">
        <v>81</v>
      </c>
      <c r="B3431" s="203" t="s">
        <v>403</v>
      </c>
      <c r="C3431" s="203" t="s">
        <v>1804</v>
      </c>
      <c r="D3431" s="204">
        <v>74.069999999999993</v>
      </c>
      <c r="E3431" s="203" t="s">
        <v>472</v>
      </c>
      <c r="F3431" s="203" t="s">
        <v>1754</v>
      </c>
      <c r="G3431" s="203" t="s">
        <v>541</v>
      </c>
      <c r="H3431" s="204">
        <v>55.316800000000001</v>
      </c>
      <c r="I3431" s="204">
        <v>86.826899999999995</v>
      </c>
      <c r="J3431" s="204" t="s">
        <v>1497</v>
      </c>
      <c r="K3431" s="203" t="s">
        <v>1497</v>
      </c>
    </row>
    <row r="3432" spans="1:11">
      <c r="A3432" s="203">
        <v>81</v>
      </c>
      <c r="B3432" s="203" t="s">
        <v>404</v>
      </c>
      <c r="C3432" s="203" t="s">
        <v>1804</v>
      </c>
      <c r="D3432" s="204">
        <v>75</v>
      </c>
      <c r="E3432" s="203" t="s">
        <v>472</v>
      </c>
      <c r="F3432" s="203" t="s">
        <v>1754</v>
      </c>
      <c r="G3432" s="203" t="s">
        <v>541</v>
      </c>
      <c r="H3432" s="204">
        <v>53.1295</v>
      </c>
      <c r="I3432" s="204">
        <v>88.813999999999993</v>
      </c>
      <c r="J3432" s="204" t="s">
        <v>1497</v>
      </c>
      <c r="K3432" s="203" t="s">
        <v>1497</v>
      </c>
    </row>
    <row r="3433" spans="1:11">
      <c r="A3433" s="203">
        <v>81</v>
      </c>
      <c r="B3433" s="203" t="s">
        <v>405</v>
      </c>
      <c r="C3433" s="203" t="s">
        <v>1804</v>
      </c>
      <c r="D3433" s="204">
        <v>56.75</v>
      </c>
      <c r="E3433" s="203" t="s">
        <v>472</v>
      </c>
      <c r="F3433" s="203" t="s">
        <v>1754</v>
      </c>
      <c r="G3433" s="203" t="s">
        <v>541</v>
      </c>
      <c r="H3433" s="204">
        <v>53.563400000000001</v>
      </c>
      <c r="I3433" s="204">
        <v>59.881700000000002</v>
      </c>
      <c r="J3433" s="204" t="s">
        <v>1497</v>
      </c>
      <c r="K3433" s="203" t="s">
        <v>1497</v>
      </c>
    </row>
    <row r="3434" spans="1:11">
      <c r="A3434" s="203">
        <v>81</v>
      </c>
      <c r="B3434" s="203" t="s">
        <v>384</v>
      </c>
      <c r="C3434" s="203" t="s">
        <v>1805</v>
      </c>
      <c r="D3434" s="204">
        <v>79.23</v>
      </c>
      <c r="E3434" s="203" t="s">
        <v>472</v>
      </c>
      <c r="F3434" s="203" t="s">
        <v>1754</v>
      </c>
      <c r="G3434" s="203" t="s">
        <v>541</v>
      </c>
      <c r="H3434" s="204">
        <v>73.891000000000005</v>
      </c>
      <c r="I3434" s="204">
        <v>83.717799999999997</v>
      </c>
      <c r="J3434" s="204" t="s">
        <v>1497</v>
      </c>
      <c r="K3434" s="203" t="s">
        <v>1497</v>
      </c>
    </row>
    <row r="3435" spans="1:11">
      <c r="A3435" s="203">
        <v>81</v>
      </c>
      <c r="B3435" s="203" t="s">
        <v>385</v>
      </c>
      <c r="C3435" s="203" t="s">
        <v>1805</v>
      </c>
      <c r="D3435" s="204">
        <v>50</v>
      </c>
      <c r="E3435" s="203" t="s">
        <v>472</v>
      </c>
      <c r="F3435" s="203" t="s">
        <v>1754</v>
      </c>
      <c r="G3435" s="203" t="s">
        <v>541</v>
      </c>
      <c r="H3435" s="204">
        <v>33.630600000000001</v>
      </c>
      <c r="I3435" s="204">
        <v>66.369399999999999</v>
      </c>
      <c r="J3435" s="204" t="s">
        <v>1497</v>
      </c>
      <c r="K3435" s="203" t="s">
        <v>1497</v>
      </c>
    </row>
    <row r="3436" spans="1:11">
      <c r="A3436" s="203">
        <v>81</v>
      </c>
      <c r="B3436" s="203" t="s">
        <v>386</v>
      </c>
      <c r="C3436" s="203" t="s">
        <v>1805</v>
      </c>
      <c r="D3436" s="204">
        <v>34.78</v>
      </c>
      <c r="E3436" s="203" t="s">
        <v>472</v>
      </c>
      <c r="F3436" s="203" t="s">
        <v>1754</v>
      </c>
      <c r="G3436" s="203" t="s">
        <v>541</v>
      </c>
      <c r="H3436" s="204">
        <v>22.678599999999999</v>
      </c>
      <c r="I3436" s="204">
        <v>49.227600000000002</v>
      </c>
      <c r="J3436" s="204" t="s">
        <v>1497</v>
      </c>
      <c r="K3436" s="203" t="s">
        <v>1497</v>
      </c>
    </row>
    <row r="3437" spans="1:11">
      <c r="A3437" s="203">
        <v>81</v>
      </c>
      <c r="B3437" s="203" t="s">
        <v>387</v>
      </c>
      <c r="C3437" s="203" t="s">
        <v>1805</v>
      </c>
      <c r="D3437" s="204">
        <v>73.489999999999995</v>
      </c>
      <c r="E3437" s="203" t="s">
        <v>472</v>
      </c>
      <c r="F3437" s="203" t="s">
        <v>1754</v>
      </c>
      <c r="G3437" s="203" t="s">
        <v>541</v>
      </c>
      <c r="H3437" s="204">
        <v>63.109400000000001</v>
      </c>
      <c r="I3437" s="204">
        <v>81.792299999999997</v>
      </c>
      <c r="J3437" s="204" t="s">
        <v>1497</v>
      </c>
      <c r="K3437" s="203" t="s">
        <v>1497</v>
      </c>
    </row>
    <row r="3438" spans="1:11">
      <c r="A3438" s="203">
        <v>81</v>
      </c>
      <c r="B3438" s="203" t="s">
        <v>388</v>
      </c>
      <c r="C3438" s="203" t="s">
        <v>1805</v>
      </c>
      <c r="D3438" s="204">
        <v>56.45</v>
      </c>
      <c r="E3438" s="203" t="s">
        <v>472</v>
      </c>
      <c r="F3438" s="203" t="s">
        <v>1754</v>
      </c>
      <c r="G3438" s="203" t="s">
        <v>541</v>
      </c>
      <c r="H3438" s="204">
        <v>44.091200000000001</v>
      </c>
      <c r="I3438" s="204">
        <v>68.056100000000001</v>
      </c>
      <c r="J3438" s="204" t="s">
        <v>1497</v>
      </c>
      <c r="K3438" s="203" t="s">
        <v>1497</v>
      </c>
    </row>
    <row r="3439" spans="1:11">
      <c r="A3439" s="203">
        <v>81</v>
      </c>
      <c r="B3439" s="203" t="s">
        <v>389</v>
      </c>
      <c r="C3439" s="203" t="s">
        <v>1805</v>
      </c>
      <c r="D3439" s="204">
        <v>73.17</v>
      </c>
      <c r="E3439" s="203" t="s">
        <v>472</v>
      </c>
      <c r="F3439" s="203" t="s">
        <v>1754</v>
      </c>
      <c r="G3439" s="203" t="s">
        <v>541</v>
      </c>
      <c r="H3439" s="204">
        <v>58.065399999999997</v>
      </c>
      <c r="I3439" s="204">
        <v>84.304599999999994</v>
      </c>
      <c r="J3439" s="204" t="s">
        <v>1497</v>
      </c>
      <c r="K3439" s="203" t="s">
        <v>1497</v>
      </c>
    </row>
    <row r="3440" spans="1:11">
      <c r="A3440" s="203">
        <v>81</v>
      </c>
      <c r="B3440" s="203" t="s">
        <v>390</v>
      </c>
      <c r="C3440" s="203" t="s">
        <v>1805</v>
      </c>
      <c r="D3440" s="204">
        <v>62.5</v>
      </c>
      <c r="E3440" s="203" t="s">
        <v>472</v>
      </c>
      <c r="F3440" s="203" t="s">
        <v>1754</v>
      </c>
      <c r="G3440" s="203" t="s">
        <v>541</v>
      </c>
      <c r="H3440" s="204">
        <v>49.405099999999997</v>
      </c>
      <c r="I3440" s="204">
        <v>73.989999999999995</v>
      </c>
      <c r="J3440" s="204" t="s">
        <v>1497</v>
      </c>
      <c r="K3440" s="203" t="s">
        <v>1497</v>
      </c>
    </row>
    <row r="3441" spans="1:11">
      <c r="A3441" s="203">
        <v>81</v>
      </c>
      <c r="B3441" s="203" t="s">
        <v>391</v>
      </c>
      <c r="C3441" s="203" t="s">
        <v>1805</v>
      </c>
      <c r="D3441" s="204">
        <v>70</v>
      </c>
      <c r="E3441" s="203" t="s">
        <v>472</v>
      </c>
      <c r="F3441" s="203" t="s">
        <v>1754</v>
      </c>
      <c r="G3441" s="203" t="s">
        <v>541</v>
      </c>
      <c r="H3441" s="204">
        <v>39.677300000000002</v>
      </c>
      <c r="I3441" s="204">
        <v>89.221100000000007</v>
      </c>
      <c r="J3441" s="204" t="s">
        <v>1497</v>
      </c>
      <c r="K3441" s="203" t="s">
        <v>1497</v>
      </c>
    </row>
    <row r="3442" spans="1:11">
      <c r="A3442" s="203">
        <v>81</v>
      </c>
      <c r="B3442" s="203" t="s">
        <v>392</v>
      </c>
      <c r="C3442" s="203" t="s">
        <v>1805</v>
      </c>
      <c r="D3442" s="204">
        <v>61.54</v>
      </c>
      <c r="E3442" s="203" t="s">
        <v>472</v>
      </c>
      <c r="F3442" s="203" t="s">
        <v>1754</v>
      </c>
      <c r="G3442" s="203" t="s">
        <v>541</v>
      </c>
      <c r="H3442" s="204">
        <v>45.900300000000001</v>
      </c>
      <c r="I3442" s="204">
        <v>75.110100000000003</v>
      </c>
      <c r="J3442" s="204" t="s">
        <v>1497</v>
      </c>
      <c r="K3442" s="203" t="s">
        <v>1497</v>
      </c>
    </row>
    <row r="3443" spans="1:11">
      <c r="A3443" s="203">
        <v>81</v>
      </c>
      <c r="B3443" s="203" t="s">
        <v>393</v>
      </c>
      <c r="C3443" s="203" t="s">
        <v>1805</v>
      </c>
      <c r="D3443" s="204">
        <v>81.349999999999994</v>
      </c>
      <c r="E3443" s="203" t="s">
        <v>472</v>
      </c>
      <c r="F3443" s="203" t="s">
        <v>1754</v>
      </c>
      <c r="G3443" s="203" t="s">
        <v>541</v>
      </c>
      <c r="H3443" s="204">
        <v>76.083100000000002</v>
      </c>
      <c r="I3443" s="204">
        <v>85.675399999999996</v>
      </c>
      <c r="J3443" s="204" t="s">
        <v>1497</v>
      </c>
      <c r="K3443" s="203" t="s">
        <v>1497</v>
      </c>
    </row>
    <row r="3444" spans="1:11">
      <c r="A3444" s="203">
        <v>81</v>
      </c>
      <c r="B3444" s="203" t="s">
        <v>394</v>
      </c>
      <c r="C3444" s="203" t="s">
        <v>1805</v>
      </c>
      <c r="D3444" s="204">
        <v>68.42</v>
      </c>
      <c r="E3444" s="203" t="s">
        <v>472</v>
      </c>
      <c r="F3444" s="203" t="s">
        <v>1754</v>
      </c>
      <c r="G3444" s="203" t="s">
        <v>541</v>
      </c>
      <c r="H3444" s="204">
        <v>52.542900000000003</v>
      </c>
      <c r="I3444" s="204">
        <v>80.914699999999996</v>
      </c>
      <c r="J3444" s="204" t="s">
        <v>1497</v>
      </c>
      <c r="K3444" s="203" t="s">
        <v>1497</v>
      </c>
    </row>
    <row r="3445" spans="1:11">
      <c r="A3445" s="203">
        <v>81</v>
      </c>
      <c r="B3445" s="203" t="s">
        <v>395</v>
      </c>
      <c r="C3445" s="203" t="s">
        <v>1805</v>
      </c>
      <c r="D3445" s="204">
        <v>61.4</v>
      </c>
      <c r="E3445" s="203" t="s">
        <v>472</v>
      </c>
      <c r="F3445" s="203" t="s">
        <v>1754</v>
      </c>
      <c r="G3445" s="203" t="s">
        <v>541</v>
      </c>
      <c r="H3445" s="204">
        <v>54.941600000000001</v>
      </c>
      <c r="I3445" s="204">
        <v>67.480599999999995</v>
      </c>
      <c r="J3445" s="204" t="s">
        <v>1497</v>
      </c>
      <c r="K3445" s="203" t="s">
        <v>1497</v>
      </c>
    </row>
    <row r="3446" spans="1:11">
      <c r="A3446" s="203">
        <v>81</v>
      </c>
      <c r="B3446" s="203" t="s">
        <v>396</v>
      </c>
      <c r="C3446" s="203" t="s">
        <v>1805</v>
      </c>
      <c r="D3446" s="204">
        <v>71.13</v>
      </c>
      <c r="E3446" s="203" t="s">
        <v>472</v>
      </c>
      <c r="F3446" s="203" t="s">
        <v>1754</v>
      </c>
      <c r="G3446" s="203" t="s">
        <v>541</v>
      </c>
      <c r="H3446" s="204">
        <v>61.4437</v>
      </c>
      <c r="I3446" s="204">
        <v>79.206400000000002</v>
      </c>
      <c r="J3446" s="204" t="s">
        <v>1497</v>
      </c>
      <c r="K3446" s="203" t="s">
        <v>1497</v>
      </c>
    </row>
    <row r="3447" spans="1:11">
      <c r="A3447" s="203">
        <v>81</v>
      </c>
      <c r="B3447" s="203" t="s">
        <v>397</v>
      </c>
      <c r="C3447" s="203" t="s">
        <v>1805</v>
      </c>
      <c r="D3447" s="204">
        <v>56.86</v>
      </c>
      <c r="E3447" s="203" t="s">
        <v>472</v>
      </c>
      <c r="F3447" s="203" t="s">
        <v>1754</v>
      </c>
      <c r="G3447" s="203" t="s">
        <v>541</v>
      </c>
      <c r="H3447" s="204">
        <v>43.2624</v>
      </c>
      <c r="I3447" s="204">
        <v>69.496499999999997</v>
      </c>
      <c r="J3447" s="204" t="s">
        <v>1497</v>
      </c>
      <c r="K3447" s="203" t="s">
        <v>1497</v>
      </c>
    </row>
    <row r="3448" spans="1:11">
      <c r="A3448" s="203">
        <v>81</v>
      </c>
      <c r="B3448" s="203" t="s">
        <v>398</v>
      </c>
      <c r="C3448" s="203" t="s">
        <v>1805</v>
      </c>
      <c r="D3448" s="204">
        <v>69.05</v>
      </c>
      <c r="E3448" s="203" t="s">
        <v>472</v>
      </c>
      <c r="F3448" s="203" t="s">
        <v>1754</v>
      </c>
      <c r="G3448" s="203" t="s">
        <v>541</v>
      </c>
      <c r="H3448" s="204">
        <v>53.976199999999999</v>
      </c>
      <c r="I3448" s="204">
        <v>80.930999999999997</v>
      </c>
      <c r="J3448" s="204" t="s">
        <v>1497</v>
      </c>
      <c r="K3448" s="203" t="s">
        <v>1497</v>
      </c>
    </row>
    <row r="3449" spans="1:11">
      <c r="A3449" s="203">
        <v>81</v>
      </c>
      <c r="B3449" s="203" t="s">
        <v>399</v>
      </c>
      <c r="C3449" s="203" t="s">
        <v>1805</v>
      </c>
      <c r="D3449" s="204">
        <v>66.67</v>
      </c>
      <c r="E3449" s="203" t="s">
        <v>472</v>
      </c>
      <c r="F3449" s="203" t="s">
        <v>1754</v>
      </c>
      <c r="G3449" s="203" t="s">
        <v>541</v>
      </c>
      <c r="H3449" s="204">
        <v>54.06</v>
      </c>
      <c r="I3449" s="204">
        <v>77.273799999999994</v>
      </c>
      <c r="J3449" s="204" t="s">
        <v>1497</v>
      </c>
      <c r="K3449" s="203" t="s">
        <v>1497</v>
      </c>
    </row>
    <row r="3450" spans="1:11">
      <c r="A3450" s="203">
        <v>81</v>
      </c>
      <c r="B3450" s="203" t="s">
        <v>400</v>
      </c>
      <c r="C3450" s="203" t="s">
        <v>1805</v>
      </c>
      <c r="D3450" s="204">
        <v>58.93</v>
      </c>
      <c r="E3450" s="203" t="s">
        <v>472</v>
      </c>
      <c r="F3450" s="203" t="s">
        <v>1754</v>
      </c>
      <c r="G3450" s="203" t="s">
        <v>541</v>
      </c>
      <c r="H3450" s="204">
        <v>45.878799999999998</v>
      </c>
      <c r="I3450" s="204">
        <v>70.834699999999998</v>
      </c>
      <c r="J3450" s="204" t="s">
        <v>1497</v>
      </c>
      <c r="K3450" s="203" t="s">
        <v>1497</v>
      </c>
    </row>
    <row r="3451" spans="1:11">
      <c r="A3451" s="203">
        <v>81</v>
      </c>
      <c r="B3451" s="203" t="s">
        <v>401</v>
      </c>
      <c r="C3451" s="203" t="s">
        <v>1805</v>
      </c>
      <c r="D3451" s="204">
        <v>77.42</v>
      </c>
      <c r="E3451" s="203" t="s">
        <v>472</v>
      </c>
      <c r="F3451" s="203" t="s">
        <v>1754</v>
      </c>
      <c r="G3451" s="203" t="s">
        <v>541</v>
      </c>
      <c r="H3451" s="204">
        <v>65.594800000000006</v>
      </c>
      <c r="I3451" s="204">
        <v>86.045500000000004</v>
      </c>
      <c r="J3451" s="204" t="s">
        <v>1497</v>
      </c>
      <c r="K3451" s="203" t="s">
        <v>1497</v>
      </c>
    </row>
    <row r="3452" spans="1:11">
      <c r="A3452" s="203">
        <v>81</v>
      </c>
      <c r="B3452" s="203" t="s">
        <v>402</v>
      </c>
      <c r="C3452" s="203" t="s">
        <v>1805</v>
      </c>
      <c r="D3452" s="204">
        <v>93.55</v>
      </c>
      <c r="E3452" s="203" t="s">
        <v>472</v>
      </c>
      <c r="F3452" s="203" t="s">
        <v>1754</v>
      </c>
      <c r="G3452" s="203" t="s">
        <v>541</v>
      </c>
      <c r="H3452" s="204">
        <v>79.283199999999994</v>
      </c>
      <c r="I3452" s="204">
        <v>98.213300000000004</v>
      </c>
      <c r="J3452" s="204" t="s">
        <v>1497</v>
      </c>
      <c r="K3452" s="203" t="s">
        <v>1497</v>
      </c>
    </row>
    <row r="3453" spans="1:11">
      <c r="A3453" s="203">
        <v>81</v>
      </c>
      <c r="B3453" s="203" t="s">
        <v>403</v>
      </c>
      <c r="C3453" s="203" t="s">
        <v>1805</v>
      </c>
      <c r="D3453" s="204">
        <v>60.87</v>
      </c>
      <c r="E3453" s="203" t="s">
        <v>472</v>
      </c>
      <c r="F3453" s="203" t="s">
        <v>1754</v>
      </c>
      <c r="G3453" s="203" t="s">
        <v>541</v>
      </c>
      <c r="H3453" s="204">
        <v>46.457000000000001</v>
      </c>
      <c r="I3453" s="204">
        <v>73.607399999999998</v>
      </c>
      <c r="J3453" s="204" t="s">
        <v>1497</v>
      </c>
      <c r="K3453" s="203" t="s">
        <v>1497</v>
      </c>
    </row>
    <row r="3454" spans="1:11">
      <c r="A3454" s="203">
        <v>81</v>
      </c>
      <c r="B3454" s="203" t="s">
        <v>404</v>
      </c>
      <c r="C3454" s="203" t="s">
        <v>1805</v>
      </c>
      <c r="D3454" s="204">
        <v>64.06</v>
      </c>
      <c r="E3454" s="203" t="s">
        <v>472</v>
      </c>
      <c r="F3454" s="203" t="s">
        <v>1754</v>
      </c>
      <c r="G3454" s="203" t="s">
        <v>541</v>
      </c>
      <c r="H3454" s="204">
        <v>51.818100000000001</v>
      </c>
      <c r="I3454" s="204">
        <v>74.709599999999995</v>
      </c>
      <c r="J3454" s="204" t="s">
        <v>1497</v>
      </c>
      <c r="K3454" s="203" t="s">
        <v>1497</v>
      </c>
    </row>
    <row r="3455" spans="1:11">
      <c r="A3455" s="203">
        <v>81</v>
      </c>
      <c r="B3455" s="203" t="s">
        <v>405</v>
      </c>
      <c r="C3455" s="203" t="s">
        <v>1805</v>
      </c>
      <c r="D3455" s="204">
        <v>69.260000000000005</v>
      </c>
      <c r="E3455" s="203" t="s">
        <v>472</v>
      </c>
      <c r="F3455" s="203" t="s">
        <v>1754</v>
      </c>
      <c r="G3455" s="203" t="s">
        <v>541</v>
      </c>
      <c r="H3455" s="204">
        <v>66.995199999999997</v>
      </c>
      <c r="I3455" s="204">
        <v>71.435699999999997</v>
      </c>
      <c r="J3455" s="204" t="s">
        <v>1497</v>
      </c>
      <c r="K3455" s="203" t="s">
        <v>1497</v>
      </c>
    </row>
    <row r="3456" spans="1:11">
      <c r="A3456" s="203">
        <v>81</v>
      </c>
      <c r="B3456" s="203" t="s">
        <v>384</v>
      </c>
      <c r="C3456" s="203" t="s">
        <v>1806</v>
      </c>
      <c r="D3456" s="204">
        <v>72.790000000000006</v>
      </c>
      <c r="E3456" s="203" t="s">
        <v>472</v>
      </c>
      <c r="F3456" s="203" t="s">
        <v>1754</v>
      </c>
      <c r="G3456" s="203" t="s">
        <v>541</v>
      </c>
      <c r="H3456" s="204">
        <v>68.452799999999996</v>
      </c>
      <c r="I3456" s="204">
        <v>76.733599999999996</v>
      </c>
      <c r="J3456" s="204">
        <v>75.64</v>
      </c>
      <c r="K3456" s="203" t="s">
        <v>534</v>
      </c>
    </row>
    <row r="3457" spans="1:11">
      <c r="A3457" s="203">
        <v>81</v>
      </c>
      <c r="B3457" s="203" t="s">
        <v>385</v>
      </c>
      <c r="C3457" s="203" t="s">
        <v>1806</v>
      </c>
      <c r="D3457" s="204">
        <v>35.94</v>
      </c>
      <c r="E3457" s="203" t="s">
        <v>472</v>
      </c>
      <c r="F3457" s="203" t="s">
        <v>1754</v>
      </c>
      <c r="G3457" s="203" t="s">
        <v>541</v>
      </c>
      <c r="H3457" s="204">
        <v>25.290400000000002</v>
      </c>
      <c r="I3457" s="204">
        <v>48.181899999999999</v>
      </c>
      <c r="J3457" s="204">
        <v>56.52</v>
      </c>
      <c r="K3457" s="203" t="s">
        <v>534</v>
      </c>
    </row>
    <row r="3458" spans="1:11">
      <c r="A3458" s="203">
        <v>81</v>
      </c>
      <c r="B3458" s="203" t="s">
        <v>386</v>
      </c>
      <c r="C3458" s="203" t="s">
        <v>1806</v>
      </c>
      <c r="D3458" s="204">
        <v>38.36</v>
      </c>
      <c r="E3458" s="203" t="s">
        <v>472</v>
      </c>
      <c r="F3458" s="203" t="s">
        <v>1754</v>
      </c>
      <c r="G3458" s="203" t="s">
        <v>541</v>
      </c>
      <c r="H3458" s="204">
        <v>28.053899999999999</v>
      </c>
      <c r="I3458" s="204">
        <v>49.83</v>
      </c>
      <c r="J3458" s="204">
        <v>48.05</v>
      </c>
      <c r="K3458" s="203" t="s">
        <v>534</v>
      </c>
    </row>
    <row r="3459" spans="1:11">
      <c r="A3459" s="203">
        <v>81</v>
      </c>
      <c r="B3459" s="203" t="s">
        <v>387</v>
      </c>
      <c r="C3459" s="203" t="s">
        <v>1806</v>
      </c>
      <c r="D3459" s="204">
        <v>70.69</v>
      </c>
      <c r="E3459" s="203" t="s">
        <v>472</v>
      </c>
      <c r="F3459" s="203" t="s">
        <v>1754</v>
      </c>
      <c r="G3459" s="203" t="s">
        <v>541</v>
      </c>
      <c r="H3459" s="204">
        <v>61.850200000000001</v>
      </c>
      <c r="I3459" s="204">
        <v>78.203400000000002</v>
      </c>
      <c r="J3459" s="204">
        <v>76.09</v>
      </c>
      <c r="K3459" s="203" t="s">
        <v>534</v>
      </c>
    </row>
    <row r="3460" spans="1:11">
      <c r="A3460" s="203">
        <v>81</v>
      </c>
      <c r="B3460" s="203" t="s">
        <v>388</v>
      </c>
      <c r="C3460" s="203" t="s">
        <v>1806</v>
      </c>
      <c r="D3460" s="204">
        <v>51.49</v>
      </c>
      <c r="E3460" s="203" t="s">
        <v>472</v>
      </c>
      <c r="F3460" s="203" t="s">
        <v>1754</v>
      </c>
      <c r="G3460" s="203" t="s">
        <v>541</v>
      </c>
      <c r="H3460" s="204">
        <v>41.868499999999997</v>
      </c>
      <c r="I3460" s="204">
        <v>61.002400000000002</v>
      </c>
      <c r="J3460" s="204">
        <v>61.9</v>
      </c>
      <c r="K3460" s="203" t="s">
        <v>534</v>
      </c>
    </row>
    <row r="3461" spans="1:11">
      <c r="A3461" s="203">
        <v>81</v>
      </c>
      <c r="B3461" s="203" t="s">
        <v>389</v>
      </c>
      <c r="C3461" s="203" t="s">
        <v>1806</v>
      </c>
      <c r="D3461" s="204">
        <v>69.64</v>
      </c>
      <c r="E3461" s="203" t="s">
        <v>472</v>
      </c>
      <c r="F3461" s="203" t="s">
        <v>1754</v>
      </c>
      <c r="G3461" s="203" t="s">
        <v>541</v>
      </c>
      <c r="H3461" s="204">
        <v>56.660899999999998</v>
      </c>
      <c r="I3461" s="204">
        <v>80.097399999999993</v>
      </c>
      <c r="J3461" s="204">
        <v>60.66</v>
      </c>
      <c r="K3461" s="203" t="s">
        <v>534</v>
      </c>
    </row>
    <row r="3462" spans="1:11">
      <c r="A3462" s="203">
        <v>81</v>
      </c>
      <c r="B3462" s="203" t="s">
        <v>390</v>
      </c>
      <c r="C3462" s="203" t="s">
        <v>1806</v>
      </c>
      <c r="D3462" s="204">
        <v>60.24</v>
      </c>
      <c r="E3462" s="203" t="s">
        <v>472</v>
      </c>
      <c r="F3462" s="203" t="s">
        <v>1754</v>
      </c>
      <c r="G3462" s="203" t="s">
        <v>541</v>
      </c>
      <c r="H3462" s="204">
        <v>49.483699999999999</v>
      </c>
      <c r="I3462" s="204">
        <v>70.090400000000002</v>
      </c>
      <c r="J3462" s="204">
        <v>61.25</v>
      </c>
      <c r="K3462" s="203" t="s">
        <v>534</v>
      </c>
    </row>
    <row r="3463" spans="1:11">
      <c r="A3463" s="203">
        <v>81</v>
      </c>
      <c r="B3463" s="203" t="s">
        <v>391</v>
      </c>
      <c r="C3463" s="203" t="s">
        <v>1806</v>
      </c>
      <c r="D3463" s="204">
        <v>48</v>
      </c>
      <c r="E3463" s="203" t="s">
        <v>472</v>
      </c>
      <c r="F3463" s="203" t="s">
        <v>1754</v>
      </c>
      <c r="G3463" s="203" t="s">
        <v>541</v>
      </c>
      <c r="H3463" s="204">
        <v>30.030999999999999</v>
      </c>
      <c r="I3463" s="204">
        <v>66.501800000000003</v>
      </c>
      <c r="J3463" s="204">
        <v>57.14</v>
      </c>
      <c r="K3463" s="203" t="s">
        <v>534</v>
      </c>
    </row>
    <row r="3464" spans="1:11">
      <c r="A3464" s="203">
        <v>81</v>
      </c>
      <c r="B3464" s="203" t="s">
        <v>392</v>
      </c>
      <c r="C3464" s="203" t="s">
        <v>1806</v>
      </c>
      <c r="D3464" s="204">
        <v>66.67</v>
      </c>
      <c r="E3464" s="203" t="s">
        <v>472</v>
      </c>
      <c r="F3464" s="203" t="s">
        <v>1754</v>
      </c>
      <c r="G3464" s="203" t="s">
        <v>541</v>
      </c>
      <c r="H3464" s="204">
        <v>54.06</v>
      </c>
      <c r="I3464" s="204">
        <v>77.273799999999994</v>
      </c>
      <c r="J3464" s="204">
        <v>55.56</v>
      </c>
      <c r="K3464" s="203" t="s">
        <v>534</v>
      </c>
    </row>
    <row r="3465" spans="1:11">
      <c r="A3465" s="203">
        <v>81</v>
      </c>
      <c r="B3465" s="203" t="s">
        <v>393</v>
      </c>
      <c r="C3465" s="203" t="s">
        <v>1806</v>
      </c>
      <c r="D3465" s="204">
        <v>74.59</v>
      </c>
      <c r="E3465" s="203" t="s">
        <v>472</v>
      </c>
      <c r="F3465" s="203" t="s">
        <v>1754</v>
      </c>
      <c r="G3465" s="203" t="s">
        <v>541</v>
      </c>
      <c r="H3465" s="204">
        <v>69.916899999999998</v>
      </c>
      <c r="I3465" s="204">
        <v>78.757800000000003</v>
      </c>
      <c r="J3465" s="204">
        <v>80.209999999999994</v>
      </c>
      <c r="K3465" s="203" t="s">
        <v>534</v>
      </c>
    </row>
    <row r="3466" spans="1:11">
      <c r="A3466" s="203">
        <v>81</v>
      </c>
      <c r="B3466" s="203" t="s">
        <v>394</v>
      </c>
      <c r="C3466" s="203" t="s">
        <v>1806</v>
      </c>
      <c r="D3466" s="204">
        <v>65</v>
      </c>
      <c r="E3466" s="203" t="s">
        <v>472</v>
      </c>
      <c r="F3466" s="203" t="s">
        <v>1754</v>
      </c>
      <c r="G3466" s="203" t="s">
        <v>541</v>
      </c>
      <c r="H3466" s="204">
        <v>52.362400000000001</v>
      </c>
      <c r="I3466" s="204">
        <v>75.832400000000007</v>
      </c>
      <c r="J3466" s="204">
        <v>78.180000000000007</v>
      </c>
      <c r="K3466" s="203" t="s">
        <v>534</v>
      </c>
    </row>
    <row r="3467" spans="1:11">
      <c r="A3467" s="203">
        <v>81</v>
      </c>
      <c r="B3467" s="203" t="s">
        <v>395</v>
      </c>
      <c r="C3467" s="203" t="s">
        <v>1806</v>
      </c>
      <c r="D3467" s="204">
        <v>60.31</v>
      </c>
      <c r="E3467" s="203" t="s">
        <v>472</v>
      </c>
      <c r="F3467" s="203" t="s">
        <v>1754</v>
      </c>
      <c r="G3467" s="203" t="s">
        <v>541</v>
      </c>
      <c r="H3467" s="204">
        <v>55.331000000000003</v>
      </c>
      <c r="I3467" s="204">
        <v>65.084299999999999</v>
      </c>
      <c r="J3467" s="204">
        <v>57.38</v>
      </c>
      <c r="K3467" s="203" t="s">
        <v>534</v>
      </c>
    </row>
    <row r="3468" spans="1:11">
      <c r="A3468" s="203">
        <v>81</v>
      </c>
      <c r="B3468" s="203" t="s">
        <v>396</v>
      </c>
      <c r="C3468" s="203" t="s">
        <v>1806</v>
      </c>
      <c r="D3468" s="204">
        <v>69.44</v>
      </c>
      <c r="E3468" s="203" t="s">
        <v>472</v>
      </c>
      <c r="F3468" s="203" t="s">
        <v>1754</v>
      </c>
      <c r="G3468" s="203" t="s">
        <v>541</v>
      </c>
      <c r="H3468" s="204">
        <v>61.491999999999997</v>
      </c>
      <c r="I3468" s="204">
        <v>76.377799999999993</v>
      </c>
      <c r="J3468" s="204">
        <v>76.25</v>
      </c>
      <c r="K3468" s="203" t="s">
        <v>534</v>
      </c>
    </row>
    <row r="3469" spans="1:11">
      <c r="A3469" s="203">
        <v>81</v>
      </c>
      <c r="B3469" s="203" t="s">
        <v>397</v>
      </c>
      <c r="C3469" s="203" t="s">
        <v>1806</v>
      </c>
      <c r="D3469" s="204">
        <v>49.35</v>
      </c>
      <c r="E3469" s="203" t="s">
        <v>472</v>
      </c>
      <c r="F3469" s="203" t="s">
        <v>1754</v>
      </c>
      <c r="G3469" s="203" t="s">
        <v>541</v>
      </c>
      <c r="H3469" s="204">
        <v>38.482199999999999</v>
      </c>
      <c r="I3469" s="204">
        <v>60.279600000000002</v>
      </c>
      <c r="J3469" s="204">
        <v>45.63</v>
      </c>
      <c r="K3469" s="203" t="s">
        <v>534</v>
      </c>
    </row>
    <row r="3470" spans="1:11">
      <c r="A3470" s="203">
        <v>81</v>
      </c>
      <c r="B3470" s="203" t="s">
        <v>398</v>
      </c>
      <c r="C3470" s="203" t="s">
        <v>1806</v>
      </c>
      <c r="D3470" s="204">
        <v>63.77</v>
      </c>
      <c r="E3470" s="203" t="s">
        <v>472</v>
      </c>
      <c r="F3470" s="203" t="s">
        <v>1754</v>
      </c>
      <c r="G3470" s="203" t="s">
        <v>541</v>
      </c>
      <c r="H3470" s="204">
        <v>51.981499999999997</v>
      </c>
      <c r="I3470" s="204">
        <v>74.106099999999998</v>
      </c>
      <c r="J3470" s="204">
        <v>75</v>
      </c>
      <c r="K3470" s="203" t="s">
        <v>534</v>
      </c>
    </row>
    <row r="3471" spans="1:11">
      <c r="A3471" s="203">
        <v>81</v>
      </c>
      <c r="B3471" s="203" t="s">
        <v>399</v>
      </c>
      <c r="C3471" s="203" t="s">
        <v>1806</v>
      </c>
      <c r="D3471" s="204">
        <v>59.34</v>
      </c>
      <c r="E3471" s="203" t="s">
        <v>472</v>
      </c>
      <c r="F3471" s="203" t="s">
        <v>1754</v>
      </c>
      <c r="G3471" s="203" t="s">
        <v>541</v>
      </c>
      <c r="H3471" s="204">
        <v>49.068600000000004</v>
      </c>
      <c r="I3471" s="204">
        <v>68.854799999999997</v>
      </c>
      <c r="J3471" s="204">
        <v>73.33</v>
      </c>
      <c r="K3471" s="203" t="s">
        <v>534</v>
      </c>
    </row>
    <row r="3472" spans="1:11">
      <c r="A3472" s="203">
        <v>81</v>
      </c>
      <c r="B3472" s="203" t="s">
        <v>400</v>
      </c>
      <c r="C3472" s="203" t="s">
        <v>1806</v>
      </c>
      <c r="D3472" s="204">
        <v>52.33</v>
      </c>
      <c r="E3472" s="203" t="s">
        <v>472</v>
      </c>
      <c r="F3472" s="203" t="s">
        <v>1754</v>
      </c>
      <c r="G3472" s="203" t="s">
        <v>541</v>
      </c>
      <c r="H3472" s="204">
        <v>41.901899999999998</v>
      </c>
      <c r="I3472" s="204">
        <v>62.558799999999998</v>
      </c>
      <c r="J3472" s="204">
        <v>40</v>
      </c>
      <c r="K3472" s="203" t="s">
        <v>534</v>
      </c>
    </row>
    <row r="3473" spans="1:11">
      <c r="A3473" s="203">
        <v>81</v>
      </c>
      <c r="B3473" s="203" t="s">
        <v>401</v>
      </c>
      <c r="C3473" s="203" t="s">
        <v>1806</v>
      </c>
      <c r="D3473" s="204">
        <v>63.83</v>
      </c>
      <c r="E3473" s="203" t="s">
        <v>472</v>
      </c>
      <c r="F3473" s="203" t="s">
        <v>1754</v>
      </c>
      <c r="G3473" s="203" t="s">
        <v>541</v>
      </c>
      <c r="H3473" s="204">
        <v>53.750500000000002</v>
      </c>
      <c r="I3473" s="204">
        <v>72.823400000000007</v>
      </c>
      <c r="J3473" s="204">
        <v>50.59</v>
      </c>
      <c r="K3473" s="203" t="s">
        <v>534</v>
      </c>
    </row>
    <row r="3474" spans="1:11">
      <c r="A3474" s="203">
        <v>81</v>
      </c>
      <c r="B3474" s="203" t="s">
        <v>402</v>
      </c>
      <c r="C3474" s="203" t="s">
        <v>1806</v>
      </c>
      <c r="D3474" s="204">
        <v>91.49</v>
      </c>
      <c r="E3474" s="203" t="s">
        <v>472</v>
      </c>
      <c r="F3474" s="203" t="s">
        <v>1754</v>
      </c>
      <c r="G3474" s="203" t="s">
        <v>541</v>
      </c>
      <c r="H3474" s="204">
        <v>80.069000000000003</v>
      </c>
      <c r="I3474" s="204">
        <v>96.641000000000005</v>
      </c>
      <c r="J3474" s="204">
        <v>86.84</v>
      </c>
      <c r="K3474" s="203" t="s">
        <v>534</v>
      </c>
    </row>
    <row r="3475" spans="1:11">
      <c r="A3475" s="203">
        <v>81</v>
      </c>
      <c r="B3475" s="203" t="s">
        <v>403</v>
      </c>
      <c r="C3475" s="203" t="s">
        <v>1806</v>
      </c>
      <c r="D3475" s="204">
        <v>65.75</v>
      </c>
      <c r="E3475" s="203" t="s">
        <v>472</v>
      </c>
      <c r="F3475" s="203" t="s">
        <v>1754</v>
      </c>
      <c r="G3475" s="203" t="s">
        <v>541</v>
      </c>
      <c r="H3475" s="204">
        <v>54.322899999999997</v>
      </c>
      <c r="I3475" s="204">
        <v>75.6023</v>
      </c>
      <c r="J3475" s="204">
        <v>79.73</v>
      </c>
      <c r="K3475" s="203" t="s">
        <v>534</v>
      </c>
    </row>
    <row r="3476" spans="1:11">
      <c r="A3476" s="203">
        <v>81</v>
      </c>
      <c r="B3476" s="203" t="s">
        <v>404</v>
      </c>
      <c r="C3476" s="203" t="s">
        <v>1806</v>
      </c>
      <c r="D3476" s="204">
        <v>66.67</v>
      </c>
      <c r="E3476" s="203" t="s">
        <v>472</v>
      </c>
      <c r="F3476" s="203" t="s">
        <v>1754</v>
      </c>
      <c r="G3476" s="203" t="s">
        <v>541</v>
      </c>
      <c r="H3476" s="204">
        <v>56.055999999999997</v>
      </c>
      <c r="I3476" s="204">
        <v>75.825900000000004</v>
      </c>
      <c r="J3476" s="204">
        <v>72.41</v>
      </c>
      <c r="K3476" s="203" t="s">
        <v>534</v>
      </c>
    </row>
    <row r="3477" spans="1:11">
      <c r="A3477" s="203">
        <v>81</v>
      </c>
      <c r="B3477" s="203" t="s">
        <v>405</v>
      </c>
      <c r="C3477" s="203" t="s">
        <v>1806</v>
      </c>
      <c r="D3477" s="204">
        <v>64.73</v>
      </c>
      <c r="E3477" s="203" t="s">
        <v>472</v>
      </c>
      <c r="F3477" s="203" t="s">
        <v>1754</v>
      </c>
      <c r="G3477" s="203" t="s">
        <v>541</v>
      </c>
      <c r="H3477" s="204">
        <v>62.8718</v>
      </c>
      <c r="I3477" s="204">
        <v>66.544700000000006</v>
      </c>
      <c r="J3477" s="204">
        <v>67.13</v>
      </c>
      <c r="K3477" s="203" t="s">
        <v>534</v>
      </c>
    </row>
    <row r="3478" spans="1:11">
      <c r="A3478" s="203">
        <v>82</v>
      </c>
      <c r="B3478" s="203" t="s">
        <v>384</v>
      </c>
      <c r="C3478" s="203" t="s">
        <v>1809</v>
      </c>
      <c r="D3478" s="204">
        <v>38.561261180000002</v>
      </c>
      <c r="E3478" s="203" t="s">
        <v>542</v>
      </c>
      <c r="F3478" s="203" t="s">
        <v>467</v>
      </c>
      <c r="G3478" s="203" t="s">
        <v>541</v>
      </c>
      <c r="H3478" s="204">
        <v>35.922557560000001</v>
      </c>
      <c r="I3478" s="204">
        <v>41.393711400000001</v>
      </c>
      <c r="J3478" s="204" t="s">
        <v>1497</v>
      </c>
      <c r="K3478" s="203" t="s">
        <v>1497</v>
      </c>
    </row>
    <row r="3479" spans="1:11">
      <c r="A3479" s="203">
        <v>82</v>
      </c>
      <c r="B3479" s="203" t="s">
        <v>385</v>
      </c>
      <c r="C3479" s="203" t="s">
        <v>1809</v>
      </c>
      <c r="D3479" s="204">
        <v>36.676161720000003</v>
      </c>
      <c r="E3479" s="203" t="s">
        <v>542</v>
      </c>
      <c r="F3479" s="203" t="s">
        <v>467</v>
      </c>
      <c r="G3479" s="203" t="s">
        <v>541</v>
      </c>
      <c r="H3479" s="204">
        <v>30.675657990000001</v>
      </c>
      <c r="I3479" s="204">
        <v>43.849916610000001</v>
      </c>
      <c r="J3479" s="204" t="s">
        <v>1497</v>
      </c>
      <c r="K3479" s="203" t="s">
        <v>1497</v>
      </c>
    </row>
    <row r="3480" spans="1:11">
      <c r="A3480" s="203">
        <v>82</v>
      </c>
      <c r="B3480" s="203" t="s">
        <v>386</v>
      </c>
      <c r="C3480" s="203" t="s">
        <v>1809</v>
      </c>
      <c r="D3480" s="204">
        <v>48.967569259999998</v>
      </c>
      <c r="E3480" s="203" t="s">
        <v>542</v>
      </c>
      <c r="F3480" s="203" t="s">
        <v>467</v>
      </c>
      <c r="G3480" s="203" t="s">
        <v>541</v>
      </c>
      <c r="H3480" s="204">
        <v>41.27083184</v>
      </c>
      <c r="I3480" s="204">
        <v>58.09886307</v>
      </c>
      <c r="J3480" s="204" t="s">
        <v>1497</v>
      </c>
      <c r="K3480" s="203" t="s">
        <v>1497</v>
      </c>
    </row>
    <row r="3481" spans="1:11">
      <c r="A3481" s="203">
        <v>82</v>
      </c>
      <c r="B3481" s="203" t="s">
        <v>387</v>
      </c>
      <c r="C3481" s="203" t="s">
        <v>1809</v>
      </c>
      <c r="D3481" s="204">
        <v>49.861875519999998</v>
      </c>
      <c r="E3481" s="203" t="s">
        <v>542</v>
      </c>
      <c r="F3481" s="203" t="s">
        <v>467</v>
      </c>
      <c r="G3481" s="203" t="s">
        <v>541</v>
      </c>
      <c r="H3481" s="204">
        <v>43.573807049999999</v>
      </c>
      <c r="I3481" s="204">
        <v>57.056847410000003</v>
      </c>
      <c r="J3481" s="204" t="s">
        <v>1497</v>
      </c>
      <c r="K3481" s="203" t="s">
        <v>1497</v>
      </c>
    </row>
    <row r="3482" spans="1:11">
      <c r="A3482" s="203">
        <v>82</v>
      </c>
      <c r="B3482" s="203" t="s">
        <v>388</v>
      </c>
      <c r="C3482" s="203" t="s">
        <v>1809</v>
      </c>
      <c r="D3482" s="204">
        <v>46.532993679999997</v>
      </c>
      <c r="E3482" s="203" t="s">
        <v>542</v>
      </c>
      <c r="F3482" s="203" t="s">
        <v>467</v>
      </c>
      <c r="G3482" s="203" t="s">
        <v>541</v>
      </c>
      <c r="H3482" s="204">
        <v>39.782523419999997</v>
      </c>
      <c r="I3482" s="204">
        <v>54.42828918</v>
      </c>
      <c r="J3482" s="204" t="s">
        <v>1497</v>
      </c>
      <c r="K3482" s="203" t="s">
        <v>1497</v>
      </c>
    </row>
    <row r="3483" spans="1:11">
      <c r="A3483" s="203">
        <v>82</v>
      </c>
      <c r="B3483" s="203" t="s">
        <v>389</v>
      </c>
      <c r="C3483" s="203" t="s">
        <v>1809</v>
      </c>
      <c r="D3483" s="204">
        <v>54.328738260000002</v>
      </c>
      <c r="E3483" s="203" t="s">
        <v>542</v>
      </c>
      <c r="F3483" s="203" t="s">
        <v>467</v>
      </c>
      <c r="G3483" s="203" t="s">
        <v>541</v>
      </c>
      <c r="H3483" s="204">
        <v>44.630915450000003</v>
      </c>
      <c r="I3483" s="204">
        <v>66.132400529999998</v>
      </c>
      <c r="J3483" s="204" t="s">
        <v>1497</v>
      </c>
      <c r="K3483" s="203" t="s">
        <v>1497</v>
      </c>
    </row>
    <row r="3484" spans="1:11">
      <c r="A3484" s="203">
        <v>82</v>
      </c>
      <c r="B3484" s="203" t="s">
        <v>390</v>
      </c>
      <c r="C3484" s="203" t="s">
        <v>1809</v>
      </c>
      <c r="D3484" s="204">
        <v>55.2706333</v>
      </c>
      <c r="E3484" s="203" t="s">
        <v>542</v>
      </c>
      <c r="F3484" s="203" t="s">
        <v>467</v>
      </c>
      <c r="G3484" s="203" t="s">
        <v>541</v>
      </c>
      <c r="H3484" s="204">
        <v>46.522066899999999</v>
      </c>
      <c r="I3484" s="204">
        <v>65.663304069999995</v>
      </c>
      <c r="J3484" s="204" t="s">
        <v>1497</v>
      </c>
      <c r="K3484" s="203" t="s">
        <v>1497</v>
      </c>
    </row>
    <row r="3485" spans="1:11">
      <c r="A3485" s="203">
        <v>82</v>
      </c>
      <c r="B3485" s="203" t="s">
        <v>391</v>
      </c>
      <c r="C3485" s="203" t="s">
        <v>1809</v>
      </c>
      <c r="D3485" s="204">
        <v>45.610834330000003</v>
      </c>
      <c r="E3485" s="203" t="s">
        <v>542</v>
      </c>
      <c r="F3485" s="203" t="s">
        <v>467</v>
      </c>
      <c r="G3485" s="203" t="s">
        <v>541</v>
      </c>
      <c r="H3485" s="204">
        <v>31.12914043</v>
      </c>
      <c r="I3485" s="204">
        <v>66.825103110000001</v>
      </c>
      <c r="J3485" s="204" t="s">
        <v>1497</v>
      </c>
      <c r="K3485" s="203" t="s">
        <v>1497</v>
      </c>
    </row>
    <row r="3486" spans="1:11">
      <c r="A3486" s="203">
        <v>82</v>
      </c>
      <c r="B3486" s="203" t="s">
        <v>392</v>
      </c>
      <c r="C3486" s="203" t="s">
        <v>1809</v>
      </c>
      <c r="D3486" s="204">
        <v>57.139479440000002</v>
      </c>
      <c r="E3486" s="203" t="s">
        <v>542</v>
      </c>
      <c r="F3486" s="203" t="s">
        <v>467</v>
      </c>
      <c r="G3486" s="203" t="s">
        <v>541</v>
      </c>
      <c r="H3486" s="204">
        <v>46.330215600000002</v>
      </c>
      <c r="I3486" s="204">
        <v>70.468865600000001</v>
      </c>
      <c r="J3486" s="204" t="s">
        <v>1497</v>
      </c>
      <c r="K3486" s="203" t="s">
        <v>1497</v>
      </c>
    </row>
    <row r="3487" spans="1:11">
      <c r="A3487" s="203">
        <v>82</v>
      </c>
      <c r="B3487" s="203" t="s">
        <v>393</v>
      </c>
      <c r="C3487" s="203" t="s">
        <v>1809</v>
      </c>
      <c r="D3487" s="204">
        <v>46.511321600000002</v>
      </c>
      <c r="E3487" s="203" t="s">
        <v>542</v>
      </c>
      <c r="F3487" s="203" t="s">
        <v>467</v>
      </c>
      <c r="G3487" s="203" t="s">
        <v>541</v>
      </c>
      <c r="H3487" s="204">
        <v>42.831719040000003</v>
      </c>
      <c r="I3487" s="204">
        <v>50.506873040000002</v>
      </c>
      <c r="J3487" s="204" t="s">
        <v>1497</v>
      </c>
      <c r="K3487" s="203" t="s">
        <v>1497</v>
      </c>
    </row>
    <row r="3488" spans="1:11">
      <c r="A3488" s="203">
        <v>82</v>
      </c>
      <c r="B3488" s="203" t="s">
        <v>394</v>
      </c>
      <c r="C3488" s="203" t="s">
        <v>1809</v>
      </c>
      <c r="D3488" s="204">
        <v>42.238360610000001</v>
      </c>
      <c r="E3488" s="203" t="s">
        <v>542</v>
      </c>
      <c r="F3488" s="203" t="s">
        <v>467</v>
      </c>
      <c r="G3488" s="203" t="s">
        <v>541</v>
      </c>
      <c r="H3488" s="204">
        <v>35.43050298</v>
      </c>
      <c r="I3488" s="204">
        <v>50.353667340000001</v>
      </c>
      <c r="J3488" s="204" t="s">
        <v>1497</v>
      </c>
      <c r="K3488" s="203" t="s">
        <v>1497</v>
      </c>
    </row>
    <row r="3489" spans="1:11">
      <c r="A3489" s="203">
        <v>82</v>
      </c>
      <c r="B3489" s="203" t="s">
        <v>395</v>
      </c>
      <c r="C3489" s="203" t="s">
        <v>1809</v>
      </c>
      <c r="D3489" s="204">
        <v>50.25254632</v>
      </c>
      <c r="E3489" s="203" t="s">
        <v>542</v>
      </c>
      <c r="F3489" s="203" t="s">
        <v>467</v>
      </c>
      <c r="G3489" s="203" t="s">
        <v>541</v>
      </c>
      <c r="H3489" s="204">
        <v>46.854508920000001</v>
      </c>
      <c r="I3489" s="204">
        <v>53.896887270000001</v>
      </c>
      <c r="J3489" s="204" t="s">
        <v>1497</v>
      </c>
      <c r="K3489" s="203" t="s">
        <v>1497</v>
      </c>
    </row>
    <row r="3490" spans="1:11">
      <c r="A3490" s="203">
        <v>82</v>
      </c>
      <c r="B3490" s="203" t="s">
        <v>396</v>
      </c>
      <c r="C3490" s="203" t="s">
        <v>1809</v>
      </c>
      <c r="D3490" s="204">
        <v>55.967282920000002</v>
      </c>
      <c r="E3490" s="203" t="s">
        <v>542</v>
      </c>
      <c r="F3490" s="203" t="s">
        <v>467</v>
      </c>
      <c r="G3490" s="203" t="s">
        <v>541</v>
      </c>
      <c r="H3490" s="204">
        <v>47.77553674</v>
      </c>
      <c r="I3490" s="204">
        <v>65.562690739999994</v>
      </c>
      <c r="J3490" s="204" t="s">
        <v>1497</v>
      </c>
      <c r="K3490" s="203" t="s">
        <v>1497</v>
      </c>
    </row>
    <row r="3491" spans="1:11">
      <c r="A3491" s="203">
        <v>82</v>
      </c>
      <c r="B3491" s="203" t="s">
        <v>397</v>
      </c>
      <c r="C3491" s="203" t="s">
        <v>1809</v>
      </c>
      <c r="D3491" s="204">
        <v>59.049731399999999</v>
      </c>
      <c r="E3491" s="203" t="s">
        <v>542</v>
      </c>
      <c r="F3491" s="203" t="s">
        <v>467</v>
      </c>
      <c r="G3491" s="203" t="s">
        <v>541</v>
      </c>
      <c r="H3491" s="204">
        <v>50.679291159999998</v>
      </c>
      <c r="I3491" s="204">
        <v>68.801722920000003</v>
      </c>
      <c r="J3491" s="204" t="s">
        <v>1497</v>
      </c>
      <c r="K3491" s="203" t="s">
        <v>1497</v>
      </c>
    </row>
    <row r="3492" spans="1:11">
      <c r="A3492" s="203">
        <v>82</v>
      </c>
      <c r="B3492" s="203" t="s">
        <v>398</v>
      </c>
      <c r="C3492" s="203" t="s">
        <v>1809</v>
      </c>
      <c r="D3492" s="204">
        <v>55.605783000000002</v>
      </c>
      <c r="E3492" s="203" t="s">
        <v>542</v>
      </c>
      <c r="F3492" s="203" t="s">
        <v>467</v>
      </c>
      <c r="G3492" s="203" t="s">
        <v>541</v>
      </c>
      <c r="H3492" s="204">
        <v>47.099954990000001</v>
      </c>
      <c r="I3492" s="204">
        <v>65.64667815</v>
      </c>
      <c r="J3492" s="204" t="s">
        <v>1497</v>
      </c>
      <c r="K3492" s="203" t="s">
        <v>1497</v>
      </c>
    </row>
    <row r="3493" spans="1:11">
      <c r="A3493" s="203">
        <v>82</v>
      </c>
      <c r="B3493" s="203" t="s">
        <v>399</v>
      </c>
      <c r="C3493" s="203" t="s">
        <v>1809</v>
      </c>
      <c r="D3493" s="204">
        <v>52.924053979999996</v>
      </c>
      <c r="E3493" s="203" t="s">
        <v>542</v>
      </c>
      <c r="F3493" s="203" t="s">
        <v>467</v>
      </c>
      <c r="G3493" s="203" t="s">
        <v>541</v>
      </c>
      <c r="H3493" s="204">
        <v>45.008929000000002</v>
      </c>
      <c r="I3493" s="204">
        <v>62.230240709999997</v>
      </c>
      <c r="J3493" s="204" t="s">
        <v>1497</v>
      </c>
      <c r="K3493" s="203" t="s">
        <v>1497</v>
      </c>
    </row>
    <row r="3494" spans="1:11">
      <c r="A3494" s="203">
        <v>82</v>
      </c>
      <c r="B3494" s="203" t="s">
        <v>400</v>
      </c>
      <c r="C3494" s="203" t="s">
        <v>1809</v>
      </c>
      <c r="D3494" s="204">
        <v>59.802542879999997</v>
      </c>
      <c r="E3494" s="203" t="s">
        <v>542</v>
      </c>
      <c r="F3494" s="203" t="s">
        <v>467</v>
      </c>
      <c r="G3494" s="203" t="s">
        <v>541</v>
      </c>
      <c r="H3494" s="204">
        <v>51.349186529999997</v>
      </c>
      <c r="I3494" s="204">
        <v>69.646562709999998</v>
      </c>
      <c r="J3494" s="204" t="s">
        <v>1497</v>
      </c>
      <c r="K3494" s="203" t="s">
        <v>1497</v>
      </c>
    </row>
    <row r="3495" spans="1:11">
      <c r="A3495" s="203">
        <v>82</v>
      </c>
      <c r="B3495" s="203" t="s">
        <v>401</v>
      </c>
      <c r="C3495" s="203" t="s">
        <v>1809</v>
      </c>
      <c r="D3495" s="204">
        <v>68.619233109999996</v>
      </c>
      <c r="E3495" s="203" t="s">
        <v>542</v>
      </c>
      <c r="F3495" s="203" t="s">
        <v>467</v>
      </c>
      <c r="G3495" s="203" t="s">
        <v>541</v>
      </c>
      <c r="H3495" s="204">
        <v>58.973789920000002</v>
      </c>
      <c r="I3495" s="204">
        <v>79.840974020000004</v>
      </c>
      <c r="J3495" s="204" t="s">
        <v>1497</v>
      </c>
      <c r="K3495" s="203" t="s">
        <v>1497</v>
      </c>
    </row>
    <row r="3496" spans="1:11">
      <c r="A3496" s="203">
        <v>82</v>
      </c>
      <c r="B3496" s="203" t="s">
        <v>402</v>
      </c>
      <c r="C3496" s="203" t="s">
        <v>1809</v>
      </c>
      <c r="D3496" s="204">
        <v>57.526970689999999</v>
      </c>
      <c r="E3496" s="203" t="s">
        <v>542</v>
      </c>
      <c r="F3496" s="203" t="s">
        <v>467</v>
      </c>
      <c r="G3496" s="203" t="s">
        <v>541</v>
      </c>
      <c r="H3496" s="204">
        <v>45.759775740000002</v>
      </c>
      <c r="I3496" s="204">
        <v>72.317928170000002</v>
      </c>
      <c r="J3496" s="204" t="s">
        <v>1497</v>
      </c>
      <c r="K3496" s="203" t="s">
        <v>1497</v>
      </c>
    </row>
    <row r="3497" spans="1:11">
      <c r="A3497" s="203">
        <v>82</v>
      </c>
      <c r="B3497" s="203" t="s">
        <v>403</v>
      </c>
      <c r="C3497" s="203" t="s">
        <v>1809</v>
      </c>
      <c r="D3497" s="204">
        <v>56.24253332</v>
      </c>
      <c r="E3497" s="203" t="s">
        <v>542</v>
      </c>
      <c r="F3497" s="203" t="s">
        <v>467</v>
      </c>
      <c r="G3497" s="203" t="s">
        <v>541</v>
      </c>
      <c r="H3497" s="204">
        <v>47.804610150000002</v>
      </c>
      <c r="I3497" s="204">
        <v>66.168836240000005</v>
      </c>
      <c r="J3497" s="204" t="s">
        <v>1497</v>
      </c>
      <c r="K3497" s="203" t="s">
        <v>1497</v>
      </c>
    </row>
    <row r="3498" spans="1:11">
      <c r="A3498" s="203">
        <v>82</v>
      </c>
      <c r="B3498" s="203" t="s">
        <v>404</v>
      </c>
      <c r="C3498" s="203" t="s">
        <v>1809</v>
      </c>
      <c r="D3498" s="204">
        <v>46.059508889999996</v>
      </c>
      <c r="E3498" s="203" t="s">
        <v>542</v>
      </c>
      <c r="F3498" s="203" t="s">
        <v>467</v>
      </c>
      <c r="G3498" s="203" t="s">
        <v>541</v>
      </c>
      <c r="H3498" s="204">
        <v>38.376744440000003</v>
      </c>
      <c r="I3498" s="204">
        <v>55.279460210000003</v>
      </c>
      <c r="J3498" s="204" t="s">
        <v>1497</v>
      </c>
      <c r="K3498" s="203" t="s">
        <v>1497</v>
      </c>
    </row>
    <row r="3499" spans="1:11">
      <c r="A3499" s="203">
        <v>82</v>
      </c>
      <c r="B3499" s="203" t="s">
        <v>405</v>
      </c>
      <c r="C3499" s="203" t="s">
        <v>1809</v>
      </c>
      <c r="D3499" s="204">
        <v>48.204761550000001</v>
      </c>
      <c r="E3499" s="203" t="s">
        <v>542</v>
      </c>
      <c r="F3499" s="203" t="s">
        <v>467</v>
      </c>
      <c r="G3499" s="203" t="s">
        <v>541</v>
      </c>
      <c r="H3499" s="204">
        <v>46.811252750000001</v>
      </c>
      <c r="I3499" s="204">
        <v>49.63973266</v>
      </c>
      <c r="J3499" s="204" t="s">
        <v>1497</v>
      </c>
      <c r="K3499" s="203" t="s">
        <v>1497</v>
      </c>
    </row>
    <row r="3500" spans="1:11">
      <c r="A3500" s="203">
        <v>84</v>
      </c>
      <c r="B3500" s="203" t="s">
        <v>384</v>
      </c>
      <c r="C3500" s="203" t="s">
        <v>1579</v>
      </c>
      <c r="D3500" s="204">
        <v>62.28</v>
      </c>
      <c r="E3500" s="203" t="s">
        <v>543</v>
      </c>
      <c r="F3500" s="203" t="s">
        <v>1754</v>
      </c>
      <c r="G3500" s="203" t="s">
        <v>544</v>
      </c>
      <c r="H3500" s="204">
        <v>58.99</v>
      </c>
      <c r="I3500" s="204">
        <v>65.56</v>
      </c>
      <c r="J3500" s="204">
        <v>56</v>
      </c>
      <c r="K3500" s="203" t="s">
        <v>545</v>
      </c>
    </row>
    <row r="3501" spans="1:11">
      <c r="A3501" s="203">
        <v>84</v>
      </c>
      <c r="B3501" s="203" t="s">
        <v>385</v>
      </c>
      <c r="C3501" s="203" t="s">
        <v>1579</v>
      </c>
      <c r="D3501" s="204">
        <v>55.76</v>
      </c>
      <c r="E3501" s="203" t="s">
        <v>543</v>
      </c>
      <c r="F3501" s="203" t="s">
        <v>1754</v>
      </c>
      <c r="G3501" s="203" t="s">
        <v>544</v>
      </c>
      <c r="H3501" s="204">
        <v>47.88</v>
      </c>
      <c r="I3501" s="204">
        <v>63.65</v>
      </c>
      <c r="J3501" s="204">
        <v>63.73</v>
      </c>
      <c r="K3501" s="203" t="s">
        <v>545</v>
      </c>
    </row>
    <row r="3502" spans="1:11">
      <c r="A3502" s="203">
        <v>84</v>
      </c>
      <c r="B3502" s="203" t="s">
        <v>386</v>
      </c>
      <c r="C3502" s="203" t="s">
        <v>1579</v>
      </c>
      <c r="D3502" s="204">
        <v>67.510000000000005</v>
      </c>
      <c r="E3502" s="203" t="s">
        <v>543</v>
      </c>
      <c r="F3502" s="203" t="s">
        <v>1754</v>
      </c>
      <c r="G3502" s="203" t="s">
        <v>544</v>
      </c>
      <c r="H3502" s="204">
        <v>58.55</v>
      </c>
      <c r="I3502" s="204">
        <v>76.47</v>
      </c>
      <c r="J3502" s="204">
        <v>59.84</v>
      </c>
      <c r="K3502" s="203" t="s">
        <v>545</v>
      </c>
    </row>
    <row r="3503" spans="1:11">
      <c r="A3503" s="203">
        <v>84</v>
      </c>
      <c r="B3503" s="203" t="s">
        <v>387</v>
      </c>
      <c r="C3503" s="203" t="s">
        <v>1579</v>
      </c>
      <c r="D3503" s="204">
        <v>57.93</v>
      </c>
      <c r="E3503" s="203" t="s">
        <v>543</v>
      </c>
      <c r="F3503" s="203" t="s">
        <v>1754</v>
      </c>
      <c r="G3503" s="203" t="s">
        <v>544</v>
      </c>
      <c r="H3503" s="204">
        <v>51.43</v>
      </c>
      <c r="I3503" s="204">
        <v>64.42</v>
      </c>
      <c r="J3503" s="204">
        <v>60.37</v>
      </c>
      <c r="K3503" s="203" t="s">
        <v>545</v>
      </c>
    </row>
    <row r="3504" spans="1:11">
      <c r="A3504" s="203">
        <v>84</v>
      </c>
      <c r="B3504" s="203" t="s">
        <v>388</v>
      </c>
      <c r="C3504" s="203" t="s">
        <v>1579</v>
      </c>
      <c r="D3504" s="204">
        <v>65.98</v>
      </c>
      <c r="E3504" s="203" t="s">
        <v>543</v>
      </c>
      <c r="F3504" s="203" t="s">
        <v>1754</v>
      </c>
      <c r="G3504" s="203" t="s">
        <v>544</v>
      </c>
      <c r="H3504" s="204">
        <v>58.59</v>
      </c>
      <c r="I3504" s="204">
        <v>73.36</v>
      </c>
      <c r="J3504" s="204">
        <v>55.96</v>
      </c>
      <c r="K3504" s="203" t="s">
        <v>545</v>
      </c>
    </row>
    <row r="3505" spans="1:11">
      <c r="A3505" s="203">
        <v>84</v>
      </c>
      <c r="B3505" s="203" t="s">
        <v>389</v>
      </c>
      <c r="C3505" s="203" t="s">
        <v>1579</v>
      </c>
      <c r="D3505" s="204">
        <v>54.12</v>
      </c>
      <c r="E3505" s="203" t="s">
        <v>543</v>
      </c>
      <c r="F3505" s="203" t="s">
        <v>1754</v>
      </c>
      <c r="G3505" s="203" t="s">
        <v>544</v>
      </c>
      <c r="H3505" s="204">
        <v>44.29</v>
      </c>
      <c r="I3505" s="204">
        <v>63.96</v>
      </c>
      <c r="J3505" s="204">
        <v>49.9</v>
      </c>
      <c r="K3505" s="203" t="s">
        <v>545</v>
      </c>
    </row>
    <row r="3506" spans="1:11">
      <c r="A3506" s="203">
        <v>84</v>
      </c>
      <c r="B3506" s="203" t="s">
        <v>390</v>
      </c>
      <c r="C3506" s="203" t="s">
        <v>1579</v>
      </c>
      <c r="D3506" s="204">
        <v>59.81</v>
      </c>
      <c r="E3506" s="203" t="s">
        <v>543</v>
      </c>
      <c r="F3506" s="203" t="s">
        <v>1754</v>
      </c>
      <c r="G3506" s="203" t="s">
        <v>544</v>
      </c>
      <c r="H3506" s="204">
        <v>51.81</v>
      </c>
      <c r="I3506" s="204">
        <v>67.81</v>
      </c>
      <c r="J3506" s="204">
        <v>50.71</v>
      </c>
      <c r="K3506" s="203" t="s">
        <v>545</v>
      </c>
    </row>
    <row r="3507" spans="1:11">
      <c r="A3507" s="203">
        <v>84</v>
      </c>
      <c r="B3507" s="203" t="s">
        <v>391</v>
      </c>
      <c r="C3507" s="203" t="s">
        <v>1579</v>
      </c>
      <c r="D3507" s="204">
        <v>67.63</v>
      </c>
      <c r="E3507" s="203" t="s">
        <v>543</v>
      </c>
      <c r="F3507" s="203" t="s">
        <v>1754</v>
      </c>
      <c r="G3507" s="203" t="s">
        <v>544</v>
      </c>
      <c r="H3507" s="204">
        <v>50.53</v>
      </c>
      <c r="I3507" s="204">
        <v>84.73</v>
      </c>
      <c r="J3507" s="204">
        <v>59.4</v>
      </c>
      <c r="K3507" s="203" t="s">
        <v>545</v>
      </c>
    </row>
    <row r="3508" spans="1:11">
      <c r="A3508" s="203">
        <v>84</v>
      </c>
      <c r="B3508" s="203" t="s">
        <v>392</v>
      </c>
      <c r="C3508" s="203" t="s">
        <v>1579</v>
      </c>
      <c r="D3508" s="204">
        <v>68.260000000000005</v>
      </c>
      <c r="E3508" s="203" t="s">
        <v>543</v>
      </c>
      <c r="F3508" s="203" t="s">
        <v>1754</v>
      </c>
      <c r="G3508" s="203" t="s">
        <v>544</v>
      </c>
      <c r="H3508" s="204">
        <v>58.66</v>
      </c>
      <c r="I3508" s="204">
        <v>77.86</v>
      </c>
      <c r="J3508" s="204">
        <v>50.56</v>
      </c>
      <c r="K3508" s="203" t="s">
        <v>545</v>
      </c>
    </row>
    <row r="3509" spans="1:11">
      <c r="A3509" s="203">
        <v>84</v>
      </c>
      <c r="B3509" s="203" t="s">
        <v>393</v>
      </c>
      <c r="C3509" s="203" t="s">
        <v>1579</v>
      </c>
      <c r="D3509" s="204">
        <v>62.22</v>
      </c>
      <c r="E3509" s="203" t="s">
        <v>543</v>
      </c>
      <c r="F3509" s="203" t="s">
        <v>1754</v>
      </c>
      <c r="G3509" s="203" t="s">
        <v>544</v>
      </c>
      <c r="H3509" s="204">
        <v>58.28</v>
      </c>
      <c r="I3509" s="204">
        <v>66.150000000000006</v>
      </c>
      <c r="J3509" s="204">
        <v>57.3</v>
      </c>
      <c r="K3509" s="203" t="s">
        <v>545</v>
      </c>
    </row>
    <row r="3510" spans="1:11">
      <c r="A3510" s="203">
        <v>84</v>
      </c>
      <c r="B3510" s="203" t="s">
        <v>394</v>
      </c>
      <c r="C3510" s="203" t="s">
        <v>1579</v>
      </c>
      <c r="D3510" s="204">
        <v>64</v>
      </c>
      <c r="E3510" s="203" t="s">
        <v>543</v>
      </c>
      <c r="F3510" s="203" t="s">
        <v>1754</v>
      </c>
      <c r="G3510" s="203" t="s">
        <v>544</v>
      </c>
      <c r="H3510" s="204">
        <v>56.5</v>
      </c>
      <c r="I3510" s="204">
        <v>71.489999999999995</v>
      </c>
      <c r="J3510" s="204">
        <v>58.92</v>
      </c>
      <c r="K3510" s="203" t="s">
        <v>545</v>
      </c>
    </row>
    <row r="3511" spans="1:11">
      <c r="A3511" s="203">
        <v>84</v>
      </c>
      <c r="B3511" s="203" t="s">
        <v>395</v>
      </c>
      <c r="C3511" s="203" t="s">
        <v>1579</v>
      </c>
      <c r="D3511" s="204">
        <v>66.39</v>
      </c>
      <c r="E3511" s="203" t="s">
        <v>543</v>
      </c>
      <c r="F3511" s="203" t="s">
        <v>1754</v>
      </c>
      <c r="G3511" s="203" t="s">
        <v>544</v>
      </c>
      <c r="H3511" s="204">
        <v>63.08</v>
      </c>
      <c r="I3511" s="204">
        <v>69.69</v>
      </c>
      <c r="J3511" s="204">
        <v>58.99</v>
      </c>
      <c r="K3511" s="203" t="s">
        <v>545</v>
      </c>
    </row>
    <row r="3512" spans="1:11">
      <c r="A3512" s="203">
        <v>84</v>
      </c>
      <c r="B3512" s="203" t="s">
        <v>396</v>
      </c>
      <c r="C3512" s="203" t="s">
        <v>1579</v>
      </c>
      <c r="D3512" s="204">
        <v>62.17</v>
      </c>
      <c r="E3512" s="203" t="s">
        <v>543</v>
      </c>
      <c r="F3512" s="203" t="s">
        <v>1754</v>
      </c>
      <c r="G3512" s="203" t="s">
        <v>544</v>
      </c>
      <c r="H3512" s="204">
        <v>55.13</v>
      </c>
      <c r="I3512" s="204">
        <v>69.22</v>
      </c>
      <c r="J3512" s="204">
        <v>60.67</v>
      </c>
      <c r="K3512" s="203" t="s">
        <v>545</v>
      </c>
    </row>
    <row r="3513" spans="1:11">
      <c r="A3513" s="203">
        <v>84</v>
      </c>
      <c r="B3513" s="203" t="s">
        <v>397</v>
      </c>
      <c r="C3513" s="203" t="s">
        <v>1579</v>
      </c>
      <c r="D3513" s="204">
        <v>60.06</v>
      </c>
      <c r="E3513" s="203" t="s">
        <v>543</v>
      </c>
      <c r="F3513" s="203" t="s">
        <v>1754</v>
      </c>
      <c r="G3513" s="203" t="s">
        <v>544</v>
      </c>
      <c r="H3513" s="204">
        <v>51.78</v>
      </c>
      <c r="I3513" s="204">
        <v>68.34</v>
      </c>
      <c r="J3513" s="204">
        <v>48.96</v>
      </c>
      <c r="K3513" s="203" t="s">
        <v>545</v>
      </c>
    </row>
    <row r="3514" spans="1:11">
      <c r="A3514" s="203">
        <v>84</v>
      </c>
      <c r="B3514" s="203" t="s">
        <v>398</v>
      </c>
      <c r="C3514" s="203" t="s">
        <v>1579</v>
      </c>
      <c r="D3514" s="204">
        <v>54.38</v>
      </c>
      <c r="E3514" s="203" t="s">
        <v>543</v>
      </c>
      <c r="F3514" s="203" t="s">
        <v>1754</v>
      </c>
      <c r="G3514" s="203" t="s">
        <v>544</v>
      </c>
      <c r="H3514" s="204">
        <v>45.86</v>
      </c>
      <c r="I3514" s="204">
        <v>62.91</v>
      </c>
      <c r="J3514" s="204">
        <v>52.17</v>
      </c>
      <c r="K3514" s="203" t="s">
        <v>545</v>
      </c>
    </row>
    <row r="3515" spans="1:11">
      <c r="A3515" s="203">
        <v>84</v>
      </c>
      <c r="B3515" s="203" t="s">
        <v>399</v>
      </c>
      <c r="C3515" s="203" t="s">
        <v>1579</v>
      </c>
      <c r="D3515" s="204">
        <v>62.63</v>
      </c>
      <c r="E3515" s="203" t="s">
        <v>543</v>
      </c>
      <c r="F3515" s="203" t="s">
        <v>1754</v>
      </c>
      <c r="G3515" s="203" t="s">
        <v>544</v>
      </c>
      <c r="H3515" s="204">
        <v>54.89</v>
      </c>
      <c r="I3515" s="204">
        <v>70.38</v>
      </c>
      <c r="J3515" s="204">
        <v>56.3</v>
      </c>
      <c r="K3515" s="203" t="s">
        <v>545</v>
      </c>
    </row>
    <row r="3516" spans="1:11">
      <c r="A3516" s="203">
        <v>84</v>
      </c>
      <c r="B3516" s="203" t="s">
        <v>400</v>
      </c>
      <c r="C3516" s="203" t="s">
        <v>1579</v>
      </c>
      <c r="D3516" s="204">
        <v>64.17</v>
      </c>
      <c r="E3516" s="203" t="s">
        <v>543</v>
      </c>
      <c r="F3516" s="203" t="s">
        <v>1754</v>
      </c>
      <c r="G3516" s="203" t="s">
        <v>544</v>
      </c>
      <c r="H3516" s="204">
        <v>56.77</v>
      </c>
      <c r="I3516" s="204">
        <v>71.569999999999993</v>
      </c>
      <c r="J3516" s="204">
        <v>54.62</v>
      </c>
      <c r="K3516" s="203" t="s">
        <v>545</v>
      </c>
    </row>
    <row r="3517" spans="1:11">
      <c r="A3517" s="203">
        <v>84</v>
      </c>
      <c r="B3517" s="203" t="s">
        <v>401</v>
      </c>
      <c r="C3517" s="203" t="s">
        <v>1579</v>
      </c>
      <c r="D3517" s="204">
        <v>64.23</v>
      </c>
      <c r="E3517" s="203" t="s">
        <v>543</v>
      </c>
      <c r="F3517" s="203" t="s">
        <v>1754</v>
      </c>
      <c r="G3517" s="203" t="s">
        <v>544</v>
      </c>
      <c r="H3517" s="204">
        <v>56.57</v>
      </c>
      <c r="I3517" s="204">
        <v>71.89</v>
      </c>
      <c r="J3517" s="204">
        <v>50.84</v>
      </c>
      <c r="K3517" s="203" t="s">
        <v>545</v>
      </c>
    </row>
    <row r="3518" spans="1:11">
      <c r="A3518" s="203">
        <v>84</v>
      </c>
      <c r="B3518" s="203" t="s">
        <v>402</v>
      </c>
      <c r="C3518" s="203" t="s">
        <v>1579</v>
      </c>
      <c r="D3518" s="204">
        <v>63.53</v>
      </c>
      <c r="E3518" s="203" t="s">
        <v>543</v>
      </c>
      <c r="F3518" s="203" t="s">
        <v>1754</v>
      </c>
      <c r="G3518" s="203" t="s">
        <v>544</v>
      </c>
      <c r="H3518" s="204">
        <v>53.06</v>
      </c>
      <c r="I3518" s="204">
        <v>74.010000000000005</v>
      </c>
      <c r="J3518" s="204">
        <v>46.97</v>
      </c>
      <c r="K3518" s="203" t="s">
        <v>545</v>
      </c>
    </row>
    <row r="3519" spans="1:11">
      <c r="A3519" s="203">
        <v>84</v>
      </c>
      <c r="B3519" s="203" t="s">
        <v>403</v>
      </c>
      <c r="C3519" s="203" t="s">
        <v>1579</v>
      </c>
      <c r="D3519" s="204">
        <v>62.12</v>
      </c>
      <c r="E3519" s="203" t="s">
        <v>543</v>
      </c>
      <c r="F3519" s="203" t="s">
        <v>1754</v>
      </c>
      <c r="G3519" s="203" t="s">
        <v>544</v>
      </c>
      <c r="H3519" s="204">
        <v>54.58</v>
      </c>
      <c r="I3519" s="204">
        <v>69.67</v>
      </c>
      <c r="J3519" s="204">
        <v>57.99</v>
      </c>
      <c r="K3519" s="203" t="s">
        <v>545</v>
      </c>
    </row>
    <row r="3520" spans="1:11">
      <c r="A3520" s="203">
        <v>84</v>
      </c>
      <c r="B3520" s="203" t="s">
        <v>404</v>
      </c>
      <c r="C3520" s="203" t="s">
        <v>1579</v>
      </c>
      <c r="D3520" s="204">
        <v>54.01</v>
      </c>
      <c r="E3520" s="203" t="s">
        <v>543</v>
      </c>
      <c r="F3520" s="203" t="s">
        <v>1754</v>
      </c>
      <c r="G3520" s="203" t="s">
        <v>544</v>
      </c>
      <c r="H3520" s="204">
        <v>44.61</v>
      </c>
      <c r="I3520" s="204">
        <v>63.4</v>
      </c>
      <c r="J3520" s="204">
        <v>55.94</v>
      </c>
      <c r="K3520" s="203" t="s">
        <v>545</v>
      </c>
    </row>
    <row r="3521" spans="1:11">
      <c r="A3521" s="203">
        <v>84</v>
      </c>
      <c r="B3521" s="203" t="s">
        <v>405</v>
      </c>
      <c r="C3521" s="203" t="s">
        <v>1579</v>
      </c>
      <c r="D3521" s="204">
        <v>62.52</v>
      </c>
      <c r="E3521" s="203" t="s">
        <v>543</v>
      </c>
      <c r="F3521" s="203" t="s">
        <v>1754</v>
      </c>
      <c r="G3521" s="203" t="s">
        <v>544</v>
      </c>
      <c r="H3521" s="204">
        <v>61.12</v>
      </c>
      <c r="I3521" s="204">
        <v>63.92</v>
      </c>
      <c r="J3521" s="204">
        <v>56.46</v>
      </c>
      <c r="K3521" s="203" t="s">
        <v>545</v>
      </c>
    </row>
    <row r="3522" spans="1:11">
      <c r="A3522" s="203">
        <v>84</v>
      </c>
      <c r="B3522" s="203" t="s">
        <v>384</v>
      </c>
      <c r="C3522" s="203" t="s">
        <v>1580</v>
      </c>
      <c r="D3522" s="204">
        <v>60.84</v>
      </c>
      <c r="E3522" s="203" t="s">
        <v>543</v>
      </c>
      <c r="F3522" s="203" t="s">
        <v>1754</v>
      </c>
      <c r="G3522" s="203" t="s">
        <v>544</v>
      </c>
      <c r="H3522" s="204">
        <v>57.24</v>
      </c>
      <c r="I3522" s="204">
        <v>64.44</v>
      </c>
      <c r="J3522" s="204">
        <v>57.92</v>
      </c>
      <c r="K3522" s="203" t="s">
        <v>545</v>
      </c>
    </row>
    <row r="3523" spans="1:11">
      <c r="A3523" s="203">
        <v>84</v>
      </c>
      <c r="B3523" s="203" t="s">
        <v>385</v>
      </c>
      <c r="C3523" s="203" t="s">
        <v>1580</v>
      </c>
      <c r="D3523" s="204">
        <v>58.81</v>
      </c>
      <c r="E3523" s="203" t="s">
        <v>543</v>
      </c>
      <c r="F3523" s="203" t="s">
        <v>1754</v>
      </c>
      <c r="G3523" s="203" t="s">
        <v>544</v>
      </c>
      <c r="H3523" s="204">
        <v>50.44</v>
      </c>
      <c r="I3523" s="204">
        <v>67.180000000000007</v>
      </c>
      <c r="J3523" s="204">
        <v>56.2</v>
      </c>
      <c r="K3523" s="203" t="s">
        <v>545</v>
      </c>
    </row>
    <row r="3524" spans="1:11">
      <c r="A3524" s="203">
        <v>84</v>
      </c>
      <c r="B3524" s="203" t="s">
        <v>386</v>
      </c>
      <c r="C3524" s="203" t="s">
        <v>1580</v>
      </c>
      <c r="D3524" s="204">
        <v>53.68</v>
      </c>
      <c r="E3524" s="203" t="s">
        <v>543</v>
      </c>
      <c r="F3524" s="203" t="s">
        <v>1754</v>
      </c>
      <c r="G3524" s="203" t="s">
        <v>544</v>
      </c>
      <c r="H3524" s="204">
        <v>44.64</v>
      </c>
      <c r="I3524" s="204">
        <v>62.72</v>
      </c>
      <c r="J3524" s="204">
        <v>44.38</v>
      </c>
      <c r="K3524" s="203" t="s">
        <v>545</v>
      </c>
    </row>
    <row r="3525" spans="1:11">
      <c r="A3525" s="203">
        <v>84</v>
      </c>
      <c r="B3525" s="203" t="s">
        <v>387</v>
      </c>
      <c r="C3525" s="203" t="s">
        <v>1580</v>
      </c>
      <c r="D3525" s="204">
        <v>55.75</v>
      </c>
      <c r="E3525" s="203" t="s">
        <v>543</v>
      </c>
      <c r="F3525" s="203" t="s">
        <v>1754</v>
      </c>
      <c r="G3525" s="203" t="s">
        <v>544</v>
      </c>
      <c r="H3525" s="204">
        <v>48.32</v>
      </c>
      <c r="I3525" s="204">
        <v>63.18</v>
      </c>
      <c r="J3525" s="204">
        <v>60.78</v>
      </c>
      <c r="K3525" s="203" t="s">
        <v>545</v>
      </c>
    </row>
    <row r="3526" spans="1:11">
      <c r="A3526" s="203">
        <v>84</v>
      </c>
      <c r="B3526" s="203" t="s">
        <v>388</v>
      </c>
      <c r="C3526" s="203" t="s">
        <v>1580</v>
      </c>
      <c r="D3526" s="204">
        <v>54.84</v>
      </c>
      <c r="E3526" s="203" t="s">
        <v>543</v>
      </c>
      <c r="F3526" s="203" t="s">
        <v>1754</v>
      </c>
      <c r="G3526" s="203" t="s">
        <v>544</v>
      </c>
      <c r="H3526" s="204">
        <v>47.04</v>
      </c>
      <c r="I3526" s="204">
        <v>62.63</v>
      </c>
      <c r="J3526" s="204">
        <v>48.11</v>
      </c>
      <c r="K3526" s="203" t="s">
        <v>545</v>
      </c>
    </row>
    <row r="3527" spans="1:11">
      <c r="A3527" s="203">
        <v>84</v>
      </c>
      <c r="B3527" s="203" t="s">
        <v>389</v>
      </c>
      <c r="C3527" s="203" t="s">
        <v>1580</v>
      </c>
      <c r="D3527" s="204">
        <v>52.46</v>
      </c>
      <c r="E3527" s="203" t="s">
        <v>543</v>
      </c>
      <c r="F3527" s="203" t="s">
        <v>1754</v>
      </c>
      <c r="G3527" s="203" t="s">
        <v>544</v>
      </c>
      <c r="H3527" s="204">
        <v>40.81</v>
      </c>
      <c r="I3527" s="204">
        <v>64.12</v>
      </c>
      <c r="J3527" s="204">
        <v>44.51</v>
      </c>
      <c r="K3527" s="203" t="s">
        <v>545</v>
      </c>
    </row>
    <row r="3528" spans="1:11">
      <c r="A3528" s="203">
        <v>84</v>
      </c>
      <c r="B3528" s="203" t="s">
        <v>390</v>
      </c>
      <c r="C3528" s="203" t="s">
        <v>1580</v>
      </c>
      <c r="D3528" s="204">
        <v>55.48</v>
      </c>
      <c r="E3528" s="203" t="s">
        <v>543</v>
      </c>
      <c r="F3528" s="203" t="s">
        <v>1754</v>
      </c>
      <c r="G3528" s="203" t="s">
        <v>544</v>
      </c>
      <c r="H3528" s="204">
        <v>46.86</v>
      </c>
      <c r="I3528" s="204">
        <v>64.099999999999994</v>
      </c>
      <c r="J3528" s="204">
        <v>62.37</v>
      </c>
      <c r="K3528" s="203" t="s">
        <v>545</v>
      </c>
    </row>
    <row r="3529" spans="1:11">
      <c r="A3529" s="203">
        <v>84</v>
      </c>
      <c r="B3529" s="203" t="s">
        <v>391</v>
      </c>
      <c r="C3529" s="203" t="s">
        <v>1580</v>
      </c>
      <c r="D3529" s="204">
        <v>52.75</v>
      </c>
      <c r="E3529" s="203" t="s">
        <v>543</v>
      </c>
      <c r="F3529" s="203" t="s">
        <v>1754</v>
      </c>
      <c r="G3529" s="203" t="s">
        <v>544</v>
      </c>
      <c r="H3529" s="204">
        <v>33.83</v>
      </c>
      <c r="I3529" s="204">
        <v>71.66</v>
      </c>
      <c r="J3529" s="204">
        <v>57.18</v>
      </c>
      <c r="K3529" s="203" t="s">
        <v>545</v>
      </c>
    </row>
    <row r="3530" spans="1:11">
      <c r="A3530" s="203">
        <v>84</v>
      </c>
      <c r="B3530" s="203" t="s">
        <v>392</v>
      </c>
      <c r="C3530" s="203" t="s">
        <v>1580</v>
      </c>
      <c r="D3530" s="204">
        <v>59.99</v>
      </c>
      <c r="E3530" s="203" t="s">
        <v>543</v>
      </c>
      <c r="F3530" s="203" t="s">
        <v>1754</v>
      </c>
      <c r="G3530" s="203" t="s">
        <v>544</v>
      </c>
      <c r="H3530" s="204">
        <v>49.08</v>
      </c>
      <c r="I3530" s="204">
        <v>70.91</v>
      </c>
      <c r="J3530" s="204">
        <v>61.13</v>
      </c>
      <c r="K3530" s="203" t="s">
        <v>545</v>
      </c>
    </row>
    <row r="3531" spans="1:11">
      <c r="A3531" s="203">
        <v>84</v>
      </c>
      <c r="B3531" s="203" t="s">
        <v>393</v>
      </c>
      <c r="C3531" s="203" t="s">
        <v>1580</v>
      </c>
      <c r="D3531" s="204">
        <v>60.68</v>
      </c>
      <c r="E3531" s="203" t="s">
        <v>543</v>
      </c>
      <c r="F3531" s="203" t="s">
        <v>1754</v>
      </c>
      <c r="G3531" s="203" t="s">
        <v>544</v>
      </c>
      <c r="H3531" s="204">
        <v>56.38</v>
      </c>
      <c r="I3531" s="204">
        <v>64.97</v>
      </c>
      <c r="J3531" s="204">
        <v>55.73</v>
      </c>
      <c r="K3531" s="203" t="s">
        <v>545</v>
      </c>
    </row>
    <row r="3532" spans="1:11">
      <c r="A3532" s="203">
        <v>84</v>
      </c>
      <c r="B3532" s="203" t="s">
        <v>394</v>
      </c>
      <c r="C3532" s="203" t="s">
        <v>1580</v>
      </c>
      <c r="D3532" s="204">
        <v>55.58</v>
      </c>
      <c r="E3532" s="203" t="s">
        <v>543</v>
      </c>
      <c r="F3532" s="203" t="s">
        <v>1754</v>
      </c>
      <c r="G3532" s="203" t="s">
        <v>544</v>
      </c>
      <c r="H3532" s="204">
        <v>47.01</v>
      </c>
      <c r="I3532" s="204">
        <v>64.150000000000006</v>
      </c>
      <c r="J3532" s="204">
        <v>52.76</v>
      </c>
      <c r="K3532" s="203" t="s">
        <v>545</v>
      </c>
    </row>
    <row r="3533" spans="1:11">
      <c r="A3533" s="203">
        <v>84</v>
      </c>
      <c r="B3533" s="203" t="s">
        <v>395</v>
      </c>
      <c r="C3533" s="203" t="s">
        <v>1580</v>
      </c>
      <c r="D3533" s="204">
        <v>55.98</v>
      </c>
      <c r="E3533" s="203" t="s">
        <v>543</v>
      </c>
      <c r="F3533" s="203" t="s">
        <v>1754</v>
      </c>
      <c r="G3533" s="203" t="s">
        <v>544</v>
      </c>
      <c r="H3533" s="204">
        <v>52.22</v>
      </c>
      <c r="I3533" s="204">
        <v>59.73</v>
      </c>
      <c r="J3533" s="204">
        <v>53.14</v>
      </c>
      <c r="K3533" s="203" t="s">
        <v>545</v>
      </c>
    </row>
    <row r="3534" spans="1:11">
      <c r="A3534" s="203">
        <v>84</v>
      </c>
      <c r="B3534" s="203" t="s">
        <v>396</v>
      </c>
      <c r="C3534" s="203" t="s">
        <v>1580</v>
      </c>
      <c r="D3534" s="204">
        <v>51.62</v>
      </c>
      <c r="E3534" s="203" t="s">
        <v>543</v>
      </c>
      <c r="F3534" s="203" t="s">
        <v>1754</v>
      </c>
      <c r="G3534" s="203" t="s">
        <v>544</v>
      </c>
      <c r="H3534" s="204">
        <v>43.63</v>
      </c>
      <c r="I3534" s="204">
        <v>59.61</v>
      </c>
      <c r="J3534" s="204">
        <v>54.75</v>
      </c>
      <c r="K3534" s="203" t="s">
        <v>545</v>
      </c>
    </row>
    <row r="3535" spans="1:11">
      <c r="A3535" s="203">
        <v>84</v>
      </c>
      <c r="B3535" s="203" t="s">
        <v>397</v>
      </c>
      <c r="C3535" s="203" t="s">
        <v>1580</v>
      </c>
      <c r="D3535" s="204">
        <v>52.66</v>
      </c>
      <c r="E3535" s="203" t="s">
        <v>543</v>
      </c>
      <c r="F3535" s="203" t="s">
        <v>1754</v>
      </c>
      <c r="G3535" s="203" t="s">
        <v>544</v>
      </c>
      <c r="H3535" s="204">
        <v>43.69</v>
      </c>
      <c r="I3535" s="204">
        <v>61.63</v>
      </c>
      <c r="J3535" s="204">
        <v>57.25</v>
      </c>
      <c r="K3535" s="203" t="s">
        <v>545</v>
      </c>
    </row>
    <row r="3536" spans="1:11">
      <c r="A3536" s="203">
        <v>84</v>
      </c>
      <c r="B3536" s="203" t="s">
        <v>398</v>
      </c>
      <c r="C3536" s="203" t="s">
        <v>1580</v>
      </c>
      <c r="D3536" s="204">
        <v>68.59</v>
      </c>
      <c r="E3536" s="203" t="s">
        <v>543</v>
      </c>
      <c r="F3536" s="203" t="s">
        <v>1754</v>
      </c>
      <c r="G3536" s="203" t="s">
        <v>544</v>
      </c>
      <c r="H3536" s="204">
        <v>60</v>
      </c>
      <c r="I3536" s="204">
        <v>77.17</v>
      </c>
      <c r="J3536" s="204">
        <v>48.64</v>
      </c>
      <c r="K3536" s="203" t="s">
        <v>545</v>
      </c>
    </row>
    <row r="3537" spans="1:11">
      <c r="A3537" s="203">
        <v>84</v>
      </c>
      <c r="B3537" s="203" t="s">
        <v>399</v>
      </c>
      <c r="C3537" s="203" t="s">
        <v>1580</v>
      </c>
      <c r="D3537" s="204">
        <v>62.57</v>
      </c>
      <c r="E3537" s="203" t="s">
        <v>543</v>
      </c>
      <c r="F3537" s="203" t="s">
        <v>1754</v>
      </c>
      <c r="G3537" s="203" t="s">
        <v>544</v>
      </c>
      <c r="H3537" s="204">
        <v>54.31</v>
      </c>
      <c r="I3537" s="204">
        <v>70.83</v>
      </c>
      <c r="J3537" s="204">
        <v>51.96</v>
      </c>
      <c r="K3537" s="203" t="s">
        <v>545</v>
      </c>
    </row>
    <row r="3538" spans="1:11">
      <c r="A3538" s="203">
        <v>84</v>
      </c>
      <c r="B3538" s="203" t="s">
        <v>400</v>
      </c>
      <c r="C3538" s="203" t="s">
        <v>1580</v>
      </c>
      <c r="D3538" s="204">
        <v>53.76</v>
      </c>
      <c r="E3538" s="203" t="s">
        <v>543</v>
      </c>
      <c r="F3538" s="203" t="s">
        <v>1754</v>
      </c>
      <c r="G3538" s="203" t="s">
        <v>544</v>
      </c>
      <c r="H3538" s="204">
        <v>45.96</v>
      </c>
      <c r="I3538" s="204">
        <v>61.55</v>
      </c>
      <c r="J3538" s="204">
        <v>48.62</v>
      </c>
      <c r="K3538" s="203" t="s">
        <v>545</v>
      </c>
    </row>
    <row r="3539" spans="1:11">
      <c r="A3539" s="203">
        <v>84</v>
      </c>
      <c r="B3539" s="203" t="s">
        <v>401</v>
      </c>
      <c r="C3539" s="203" t="s">
        <v>1580</v>
      </c>
      <c r="D3539" s="204">
        <v>55.25</v>
      </c>
      <c r="E3539" s="203" t="s">
        <v>543</v>
      </c>
      <c r="F3539" s="203" t="s">
        <v>1754</v>
      </c>
      <c r="G3539" s="203" t="s">
        <v>544</v>
      </c>
      <c r="H3539" s="204">
        <v>46.22</v>
      </c>
      <c r="I3539" s="204">
        <v>64.27</v>
      </c>
      <c r="J3539" s="204">
        <v>53.18</v>
      </c>
      <c r="K3539" s="203" t="s">
        <v>545</v>
      </c>
    </row>
    <row r="3540" spans="1:11">
      <c r="A3540" s="203">
        <v>84</v>
      </c>
      <c r="B3540" s="203" t="s">
        <v>402</v>
      </c>
      <c r="C3540" s="203" t="s">
        <v>1580</v>
      </c>
      <c r="D3540" s="204">
        <v>56.09</v>
      </c>
      <c r="E3540" s="203" t="s">
        <v>543</v>
      </c>
      <c r="F3540" s="203" t="s">
        <v>1754</v>
      </c>
      <c r="G3540" s="203" t="s">
        <v>544</v>
      </c>
      <c r="H3540" s="204">
        <v>44.19</v>
      </c>
      <c r="I3540" s="204">
        <v>67.989999999999995</v>
      </c>
      <c r="J3540" s="204">
        <v>44.73</v>
      </c>
      <c r="K3540" s="203" t="s">
        <v>545</v>
      </c>
    </row>
    <row r="3541" spans="1:11">
      <c r="A3541" s="203">
        <v>84</v>
      </c>
      <c r="B3541" s="203" t="s">
        <v>403</v>
      </c>
      <c r="C3541" s="203" t="s">
        <v>1580</v>
      </c>
      <c r="D3541" s="204">
        <v>56.93</v>
      </c>
      <c r="E3541" s="203" t="s">
        <v>543</v>
      </c>
      <c r="F3541" s="203" t="s">
        <v>1754</v>
      </c>
      <c r="G3541" s="203" t="s">
        <v>544</v>
      </c>
      <c r="H3541" s="204">
        <v>47.39</v>
      </c>
      <c r="I3541" s="204">
        <v>66.48</v>
      </c>
      <c r="J3541" s="204">
        <v>53.03</v>
      </c>
      <c r="K3541" s="203" t="s">
        <v>545</v>
      </c>
    </row>
    <row r="3542" spans="1:11">
      <c r="A3542" s="203">
        <v>84</v>
      </c>
      <c r="B3542" s="203" t="s">
        <v>404</v>
      </c>
      <c r="C3542" s="203" t="s">
        <v>1580</v>
      </c>
      <c r="D3542" s="204">
        <v>59.47</v>
      </c>
      <c r="E3542" s="203" t="s">
        <v>543</v>
      </c>
      <c r="F3542" s="203" t="s">
        <v>1754</v>
      </c>
      <c r="G3542" s="203" t="s">
        <v>544</v>
      </c>
      <c r="H3542" s="204">
        <v>49.46</v>
      </c>
      <c r="I3542" s="204">
        <v>69.48</v>
      </c>
      <c r="J3542" s="204">
        <v>50.58</v>
      </c>
      <c r="K3542" s="203" t="s">
        <v>545</v>
      </c>
    </row>
    <row r="3543" spans="1:11">
      <c r="A3543" s="203">
        <v>84</v>
      </c>
      <c r="B3543" s="203" t="s">
        <v>405</v>
      </c>
      <c r="C3543" s="203" t="s">
        <v>1580</v>
      </c>
      <c r="D3543" s="204">
        <v>57.74</v>
      </c>
      <c r="E3543" s="203" t="s">
        <v>543</v>
      </c>
      <c r="F3543" s="203" t="s">
        <v>1754</v>
      </c>
      <c r="G3543" s="203" t="s">
        <v>544</v>
      </c>
      <c r="H3543" s="204">
        <v>56.2</v>
      </c>
      <c r="I3543" s="204">
        <v>59.28</v>
      </c>
      <c r="J3543" s="204">
        <v>54.23</v>
      </c>
      <c r="K3543" s="203" t="s">
        <v>545</v>
      </c>
    </row>
    <row r="3544" spans="1:11">
      <c r="A3544" s="203">
        <v>84</v>
      </c>
      <c r="B3544" s="203" t="s">
        <v>384</v>
      </c>
      <c r="C3544" s="203" t="s">
        <v>1578</v>
      </c>
      <c r="D3544" s="204">
        <v>61.596355150000001</v>
      </c>
      <c r="E3544" s="203" t="s">
        <v>543</v>
      </c>
      <c r="F3544" s="203" t="s">
        <v>1754</v>
      </c>
      <c r="G3544" s="203" t="s">
        <v>544</v>
      </c>
      <c r="H3544" s="204">
        <v>59.166739079999999</v>
      </c>
      <c r="I3544" s="204">
        <v>64.025971220000002</v>
      </c>
      <c r="J3544" s="204">
        <v>56.939215930000003</v>
      </c>
      <c r="K3544" s="203" t="s">
        <v>545</v>
      </c>
    </row>
    <row r="3545" spans="1:11">
      <c r="A3545" s="203">
        <v>84</v>
      </c>
      <c r="B3545" s="203" t="s">
        <v>385</v>
      </c>
      <c r="C3545" s="203" t="s">
        <v>1578</v>
      </c>
      <c r="D3545" s="204">
        <v>57.234994100000002</v>
      </c>
      <c r="E3545" s="203" t="s">
        <v>543</v>
      </c>
      <c r="F3545" s="203" t="s">
        <v>1754</v>
      </c>
      <c r="G3545" s="203" t="s">
        <v>544</v>
      </c>
      <c r="H3545" s="204">
        <v>51.494293480000003</v>
      </c>
      <c r="I3545" s="204">
        <v>62.97569472</v>
      </c>
      <c r="J3545" s="204">
        <v>60.17591419</v>
      </c>
      <c r="K3545" s="203" t="s">
        <v>545</v>
      </c>
    </row>
    <row r="3546" spans="1:11">
      <c r="A3546" s="203">
        <v>84</v>
      </c>
      <c r="B3546" s="203" t="s">
        <v>386</v>
      </c>
      <c r="C3546" s="203" t="s">
        <v>1578</v>
      </c>
      <c r="D3546" s="204">
        <v>60.459406219999998</v>
      </c>
      <c r="E3546" s="203" t="s">
        <v>543</v>
      </c>
      <c r="F3546" s="203" t="s">
        <v>1754</v>
      </c>
      <c r="G3546" s="203" t="s">
        <v>544</v>
      </c>
      <c r="H3546" s="204">
        <v>54.046668240000002</v>
      </c>
      <c r="I3546" s="204">
        <v>66.872144199999994</v>
      </c>
      <c r="J3546" s="204">
        <v>51.734004589999998</v>
      </c>
      <c r="K3546" s="203" t="s">
        <v>545</v>
      </c>
    </row>
    <row r="3547" spans="1:11">
      <c r="A3547" s="203">
        <v>84</v>
      </c>
      <c r="B3547" s="203" t="s">
        <v>387</v>
      </c>
      <c r="C3547" s="203" t="s">
        <v>1578</v>
      </c>
      <c r="D3547" s="204">
        <v>56.910939220000003</v>
      </c>
      <c r="E3547" s="203" t="s">
        <v>543</v>
      </c>
      <c r="F3547" s="203" t="s">
        <v>1754</v>
      </c>
      <c r="G3547" s="203" t="s">
        <v>544</v>
      </c>
      <c r="H3547" s="204">
        <v>51.996984900000001</v>
      </c>
      <c r="I3547" s="204">
        <v>61.824893539999998</v>
      </c>
      <c r="J3547" s="204">
        <v>60.542014379999998</v>
      </c>
      <c r="K3547" s="203" t="s">
        <v>545</v>
      </c>
    </row>
    <row r="3548" spans="1:11">
      <c r="A3548" s="203">
        <v>84</v>
      </c>
      <c r="B3548" s="203" t="s">
        <v>388</v>
      </c>
      <c r="C3548" s="203" t="s">
        <v>1578</v>
      </c>
      <c r="D3548" s="204">
        <v>60.505874400000003</v>
      </c>
      <c r="E3548" s="203" t="s">
        <v>543</v>
      </c>
      <c r="F3548" s="203" t="s">
        <v>1754</v>
      </c>
      <c r="G3548" s="203" t="s">
        <v>544</v>
      </c>
      <c r="H3548" s="204">
        <v>55.101472569999999</v>
      </c>
      <c r="I3548" s="204">
        <v>65.910276229999994</v>
      </c>
      <c r="J3548" s="204">
        <v>52.218804169999999</v>
      </c>
      <c r="K3548" s="203" t="s">
        <v>545</v>
      </c>
    </row>
    <row r="3549" spans="1:11">
      <c r="A3549" s="203">
        <v>84</v>
      </c>
      <c r="B3549" s="203" t="s">
        <v>389</v>
      </c>
      <c r="C3549" s="203" t="s">
        <v>1578</v>
      </c>
      <c r="D3549" s="204">
        <v>53.304363989999999</v>
      </c>
      <c r="E3549" s="203" t="s">
        <v>543</v>
      </c>
      <c r="F3549" s="203" t="s">
        <v>1754</v>
      </c>
      <c r="G3549" s="203" t="s">
        <v>544</v>
      </c>
      <c r="H3549" s="204">
        <v>45.782612919999998</v>
      </c>
      <c r="I3549" s="204">
        <v>60.826115059999999</v>
      </c>
      <c r="J3549" s="204">
        <v>47.381678749999999</v>
      </c>
      <c r="K3549" s="203" t="s">
        <v>545</v>
      </c>
    </row>
    <row r="3550" spans="1:11">
      <c r="A3550" s="203">
        <v>84</v>
      </c>
      <c r="B3550" s="203" t="s">
        <v>390</v>
      </c>
      <c r="C3550" s="203" t="s">
        <v>1578</v>
      </c>
      <c r="D3550" s="204">
        <v>57.521608839999999</v>
      </c>
      <c r="E3550" s="203" t="s">
        <v>543</v>
      </c>
      <c r="F3550" s="203" t="s">
        <v>1754</v>
      </c>
      <c r="G3550" s="203" t="s">
        <v>544</v>
      </c>
      <c r="H3550" s="204">
        <v>51.57437908</v>
      </c>
      <c r="I3550" s="204">
        <v>63.468838589999997</v>
      </c>
      <c r="J3550" s="204">
        <v>56.173935649999997</v>
      </c>
      <c r="K3550" s="203" t="s">
        <v>545</v>
      </c>
    </row>
    <row r="3551" spans="1:11">
      <c r="A3551" s="203">
        <v>84</v>
      </c>
      <c r="B3551" s="203" t="s">
        <v>391</v>
      </c>
      <c r="C3551" s="203" t="s">
        <v>1578</v>
      </c>
      <c r="D3551" s="204">
        <v>60.505493319999999</v>
      </c>
      <c r="E3551" s="203" t="s">
        <v>543</v>
      </c>
      <c r="F3551" s="203" t="s">
        <v>1754</v>
      </c>
      <c r="G3551" s="203" t="s">
        <v>544</v>
      </c>
      <c r="H3551" s="204">
        <v>47.552121749999998</v>
      </c>
      <c r="I3551" s="204">
        <v>73.458864890000001</v>
      </c>
      <c r="J3551" s="204">
        <v>57.62012773</v>
      </c>
      <c r="K3551" s="203" t="s">
        <v>545</v>
      </c>
    </row>
    <row r="3552" spans="1:11">
      <c r="A3552" s="203">
        <v>84</v>
      </c>
      <c r="B3552" s="203" t="s">
        <v>392</v>
      </c>
      <c r="C3552" s="203" t="s">
        <v>1578</v>
      </c>
      <c r="D3552" s="204">
        <v>63.994112919999999</v>
      </c>
      <c r="E3552" s="203" t="s">
        <v>543</v>
      </c>
      <c r="F3552" s="203" t="s">
        <v>1754</v>
      </c>
      <c r="G3552" s="203" t="s">
        <v>544</v>
      </c>
      <c r="H3552" s="204">
        <v>56.636155109999997</v>
      </c>
      <c r="I3552" s="204">
        <v>71.352070729999994</v>
      </c>
      <c r="J3552" s="204">
        <v>55.49385229</v>
      </c>
      <c r="K3552" s="203" t="s">
        <v>545</v>
      </c>
    </row>
    <row r="3553" spans="1:11">
      <c r="A3553" s="203">
        <v>84</v>
      </c>
      <c r="B3553" s="203" t="s">
        <v>393</v>
      </c>
      <c r="C3553" s="203" t="s">
        <v>1578</v>
      </c>
      <c r="D3553" s="204">
        <v>61.474206840000001</v>
      </c>
      <c r="E3553" s="203" t="s">
        <v>543</v>
      </c>
      <c r="F3553" s="203" t="s">
        <v>1754</v>
      </c>
      <c r="G3553" s="203" t="s">
        <v>544</v>
      </c>
      <c r="H3553" s="204">
        <v>58.570302589999997</v>
      </c>
      <c r="I3553" s="204">
        <v>64.378111090000004</v>
      </c>
      <c r="J3553" s="204">
        <v>56.599673719999998</v>
      </c>
      <c r="K3553" s="203" t="s">
        <v>545</v>
      </c>
    </row>
    <row r="3554" spans="1:11">
      <c r="A3554" s="203">
        <v>84</v>
      </c>
      <c r="B3554" s="203" t="s">
        <v>394</v>
      </c>
      <c r="C3554" s="203" t="s">
        <v>1578</v>
      </c>
      <c r="D3554" s="204">
        <v>59.837923070000002</v>
      </c>
      <c r="E3554" s="203" t="s">
        <v>543</v>
      </c>
      <c r="F3554" s="203" t="s">
        <v>1754</v>
      </c>
      <c r="G3554" s="203" t="s">
        <v>544</v>
      </c>
      <c r="H3554" s="204">
        <v>54.107249889999999</v>
      </c>
      <c r="I3554" s="204">
        <v>65.568596240000005</v>
      </c>
      <c r="J3554" s="204">
        <v>55.887395259999998</v>
      </c>
      <c r="K3554" s="203" t="s">
        <v>545</v>
      </c>
    </row>
    <row r="3555" spans="1:11">
      <c r="A3555" s="203">
        <v>84</v>
      </c>
      <c r="B3555" s="203" t="s">
        <v>395</v>
      </c>
      <c r="C3555" s="203" t="s">
        <v>1578</v>
      </c>
      <c r="D3555" s="204">
        <v>61.463068849999999</v>
      </c>
      <c r="E3555" s="203" t="s">
        <v>543</v>
      </c>
      <c r="F3555" s="203" t="s">
        <v>1754</v>
      </c>
      <c r="G3555" s="203" t="s">
        <v>544</v>
      </c>
      <c r="H3555" s="204">
        <v>58.965815050000003</v>
      </c>
      <c r="I3555" s="204">
        <v>63.960322650000002</v>
      </c>
      <c r="J3555" s="204">
        <v>56.244568940000001</v>
      </c>
      <c r="K3555" s="203" t="s">
        <v>545</v>
      </c>
    </row>
    <row r="3556" spans="1:11">
      <c r="A3556" s="203">
        <v>84</v>
      </c>
      <c r="B3556" s="203" t="s">
        <v>396</v>
      </c>
      <c r="C3556" s="203" t="s">
        <v>1578</v>
      </c>
      <c r="D3556" s="204">
        <v>57.200443960000001</v>
      </c>
      <c r="E3556" s="203" t="s">
        <v>543</v>
      </c>
      <c r="F3556" s="203" t="s">
        <v>1754</v>
      </c>
      <c r="G3556" s="203" t="s">
        <v>544</v>
      </c>
      <c r="H3556" s="204">
        <v>51.882344369999998</v>
      </c>
      <c r="I3556" s="204">
        <v>62.518543559999998</v>
      </c>
      <c r="J3556" s="204">
        <v>57.808263500000002</v>
      </c>
      <c r="K3556" s="203" t="s">
        <v>545</v>
      </c>
    </row>
    <row r="3557" spans="1:11">
      <c r="A3557" s="203">
        <v>84</v>
      </c>
      <c r="B3557" s="203" t="s">
        <v>397</v>
      </c>
      <c r="C3557" s="203" t="s">
        <v>1578</v>
      </c>
      <c r="D3557" s="204">
        <v>56.653057220000001</v>
      </c>
      <c r="E3557" s="203" t="s">
        <v>543</v>
      </c>
      <c r="F3557" s="203" t="s">
        <v>1754</v>
      </c>
      <c r="G3557" s="203" t="s">
        <v>544</v>
      </c>
      <c r="H3557" s="204">
        <v>50.551558970000002</v>
      </c>
      <c r="I3557" s="204">
        <v>62.75455547</v>
      </c>
      <c r="J3557" s="204">
        <v>52.907663339999999</v>
      </c>
      <c r="K3557" s="203" t="s">
        <v>545</v>
      </c>
    </row>
    <row r="3558" spans="1:11">
      <c r="A3558" s="203">
        <v>84</v>
      </c>
      <c r="B3558" s="203" t="s">
        <v>398</v>
      </c>
      <c r="C3558" s="203" t="s">
        <v>1578</v>
      </c>
      <c r="D3558" s="204">
        <v>61.376193309999998</v>
      </c>
      <c r="E3558" s="203" t="s">
        <v>543</v>
      </c>
      <c r="F3558" s="203" t="s">
        <v>1754</v>
      </c>
      <c r="G3558" s="203" t="s">
        <v>544</v>
      </c>
      <c r="H3558" s="204">
        <v>55.286672439999997</v>
      </c>
      <c r="I3558" s="204">
        <v>67.46571419</v>
      </c>
      <c r="J3558" s="204">
        <v>50.718313819999999</v>
      </c>
      <c r="K3558" s="203" t="s">
        <v>545</v>
      </c>
    </row>
    <row r="3559" spans="1:11">
      <c r="A3559" s="203">
        <v>84</v>
      </c>
      <c r="B3559" s="203" t="s">
        <v>399</v>
      </c>
      <c r="C3559" s="203" t="s">
        <v>1578</v>
      </c>
      <c r="D3559" s="204">
        <v>62.588408049999998</v>
      </c>
      <c r="E3559" s="203" t="s">
        <v>543</v>
      </c>
      <c r="F3559" s="203" t="s">
        <v>1754</v>
      </c>
      <c r="G3559" s="203" t="s">
        <v>544</v>
      </c>
      <c r="H3559" s="204">
        <v>56.917715680000001</v>
      </c>
      <c r="I3559" s="204">
        <v>68.259100419999996</v>
      </c>
      <c r="J3559" s="204">
        <v>53.723616710000002</v>
      </c>
      <c r="K3559" s="203" t="s">
        <v>545</v>
      </c>
    </row>
    <row r="3560" spans="1:11">
      <c r="A3560" s="203">
        <v>84</v>
      </c>
      <c r="B3560" s="203" t="s">
        <v>400</v>
      </c>
      <c r="C3560" s="203" t="s">
        <v>1578</v>
      </c>
      <c r="D3560" s="204">
        <v>59.1876417</v>
      </c>
      <c r="E3560" s="203" t="s">
        <v>543</v>
      </c>
      <c r="F3560" s="203" t="s">
        <v>1754</v>
      </c>
      <c r="G3560" s="203" t="s">
        <v>544</v>
      </c>
      <c r="H3560" s="204">
        <v>53.792303420000003</v>
      </c>
      <c r="I3560" s="204">
        <v>64.582979980000005</v>
      </c>
      <c r="J3560" s="204">
        <v>51.707302169999998</v>
      </c>
      <c r="K3560" s="203" t="s">
        <v>545</v>
      </c>
    </row>
    <row r="3561" spans="1:11">
      <c r="A3561" s="203">
        <v>84</v>
      </c>
      <c r="B3561" s="203" t="s">
        <v>401</v>
      </c>
      <c r="C3561" s="203" t="s">
        <v>1578</v>
      </c>
      <c r="D3561" s="204">
        <v>59.959227759999997</v>
      </c>
      <c r="E3561" s="203" t="s">
        <v>543</v>
      </c>
      <c r="F3561" s="203" t="s">
        <v>1754</v>
      </c>
      <c r="G3561" s="203" t="s">
        <v>544</v>
      </c>
      <c r="H3561" s="204">
        <v>54.081073369999999</v>
      </c>
      <c r="I3561" s="204">
        <v>65.837382160000004</v>
      </c>
      <c r="J3561" s="204">
        <v>51.944469329999997</v>
      </c>
      <c r="K3561" s="203" t="s">
        <v>545</v>
      </c>
    </row>
    <row r="3562" spans="1:11">
      <c r="A3562" s="203">
        <v>84</v>
      </c>
      <c r="B3562" s="203" t="s">
        <v>402</v>
      </c>
      <c r="C3562" s="203" t="s">
        <v>1578</v>
      </c>
      <c r="D3562" s="204">
        <v>60.021603030000001</v>
      </c>
      <c r="E3562" s="203" t="s">
        <v>543</v>
      </c>
      <c r="F3562" s="203" t="s">
        <v>1754</v>
      </c>
      <c r="G3562" s="203" t="s">
        <v>544</v>
      </c>
      <c r="H3562" s="204">
        <v>52.090167270000002</v>
      </c>
      <c r="I3562" s="204">
        <v>67.95303878</v>
      </c>
      <c r="J3562" s="204">
        <v>45.732677080000002</v>
      </c>
      <c r="K3562" s="203" t="s">
        <v>545</v>
      </c>
    </row>
    <row r="3563" spans="1:11">
      <c r="A3563" s="203">
        <v>84</v>
      </c>
      <c r="B3563" s="203" t="s">
        <v>403</v>
      </c>
      <c r="C3563" s="203" t="s">
        <v>1578</v>
      </c>
      <c r="D3563" s="204">
        <v>60.009587080000003</v>
      </c>
      <c r="E3563" s="203" t="s">
        <v>543</v>
      </c>
      <c r="F3563" s="203" t="s">
        <v>1754</v>
      </c>
      <c r="G3563" s="203" t="s">
        <v>544</v>
      </c>
      <c r="H3563" s="204">
        <v>54.064933140000001</v>
      </c>
      <c r="I3563" s="204">
        <v>65.954241010000004</v>
      </c>
      <c r="J3563" s="204">
        <v>55.441052020000001</v>
      </c>
      <c r="K3563" s="203" t="s">
        <v>545</v>
      </c>
    </row>
    <row r="3564" spans="1:11">
      <c r="A3564" s="203">
        <v>84</v>
      </c>
      <c r="B3564" s="203" t="s">
        <v>404</v>
      </c>
      <c r="C3564" s="203" t="s">
        <v>1578</v>
      </c>
      <c r="D3564" s="204">
        <v>56.729631429999998</v>
      </c>
      <c r="E3564" s="203" t="s">
        <v>543</v>
      </c>
      <c r="F3564" s="203" t="s">
        <v>1754</v>
      </c>
      <c r="G3564" s="203" t="s">
        <v>544</v>
      </c>
      <c r="H3564" s="204">
        <v>49.868029530000001</v>
      </c>
      <c r="I3564" s="204">
        <v>63.591233330000001</v>
      </c>
      <c r="J3564" s="204">
        <v>53.426797430000001</v>
      </c>
      <c r="K3564" s="203" t="s">
        <v>545</v>
      </c>
    </row>
    <row r="3565" spans="1:11">
      <c r="A3565" s="203">
        <v>84</v>
      </c>
      <c r="B3565" s="203" t="s">
        <v>405</v>
      </c>
      <c r="C3565" s="203" t="s">
        <v>1578</v>
      </c>
      <c r="D3565" s="204">
        <v>60.230689560000002</v>
      </c>
      <c r="E3565" s="203" t="s">
        <v>543</v>
      </c>
      <c r="F3565" s="203" t="s">
        <v>1754</v>
      </c>
      <c r="G3565" s="203" t="s">
        <v>544</v>
      </c>
      <c r="H3565" s="204">
        <v>59.19157921</v>
      </c>
      <c r="I3565" s="204">
        <v>61.269799919999997</v>
      </c>
      <c r="J3565" s="204">
        <v>55.398336610000001</v>
      </c>
      <c r="K3565" s="203" t="s">
        <v>545</v>
      </c>
    </row>
    <row r="3566" spans="1:11">
      <c r="A3566" s="203">
        <v>85</v>
      </c>
      <c r="B3566" s="203" t="s">
        <v>384</v>
      </c>
      <c r="C3566" s="203" t="s">
        <v>1582</v>
      </c>
      <c r="D3566" s="204">
        <v>62.73</v>
      </c>
      <c r="E3566" s="203" t="s">
        <v>543</v>
      </c>
      <c r="F3566" s="203" t="s">
        <v>1754</v>
      </c>
      <c r="G3566" s="203" t="s">
        <v>544</v>
      </c>
      <c r="H3566" s="204">
        <v>57.93</v>
      </c>
      <c r="I3566" s="204">
        <v>67.52</v>
      </c>
      <c r="J3566" s="204">
        <v>57.47</v>
      </c>
      <c r="K3566" s="203" t="s">
        <v>545</v>
      </c>
    </row>
    <row r="3567" spans="1:11">
      <c r="A3567" s="203">
        <v>85</v>
      </c>
      <c r="B3567" s="203" t="s">
        <v>385</v>
      </c>
      <c r="C3567" s="203" t="s">
        <v>1582</v>
      </c>
      <c r="D3567" s="204">
        <v>59.04</v>
      </c>
      <c r="E3567" s="203" t="s">
        <v>543</v>
      </c>
      <c r="F3567" s="203" t="s">
        <v>1754</v>
      </c>
      <c r="G3567" s="203" t="s">
        <v>544</v>
      </c>
      <c r="H3567" s="204">
        <v>46.69</v>
      </c>
      <c r="I3567" s="204">
        <v>71.400000000000006</v>
      </c>
      <c r="J3567" s="204">
        <v>65.83</v>
      </c>
      <c r="K3567" s="203" t="s">
        <v>545</v>
      </c>
    </row>
    <row r="3568" spans="1:11">
      <c r="A3568" s="203">
        <v>85</v>
      </c>
      <c r="B3568" s="203" t="s">
        <v>386</v>
      </c>
      <c r="C3568" s="203" t="s">
        <v>1582</v>
      </c>
      <c r="D3568" s="204">
        <v>57.54</v>
      </c>
      <c r="E3568" s="203" t="s">
        <v>543</v>
      </c>
      <c r="F3568" s="203" t="s">
        <v>1754</v>
      </c>
      <c r="G3568" s="203" t="s">
        <v>544</v>
      </c>
      <c r="H3568" s="204">
        <v>45.35</v>
      </c>
      <c r="I3568" s="204">
        <v>69.739999999999995</v>
      </c>
      <c r="J3568" s="204">
        <v>55.24</v>
      </c>
      <c r="K3568" s="203" t="s">
        <v>545</v>
      </c>
    </row>
    <row r="3569" spans="1:11">
      <c r="A3569" s="203">
        <v>85</v>
      </c>
      <c r="B3569" s="203" t="s">
        <v>387</v>
      </c>
      <c r="C3569" s="203" t="s">
        <v>1582</v>
      </c>
      <c r="D3569" s="204">
        <v>66.14</v>
      </c>
      <c r="E3569" s="203" t="s">
        <v>543</v>
      </c>
      <c r="F3569" s="203" t="s">
        <v>1754</v>
      </c>
      <c r="G3569" s="203" t="s">
        <v>544</v>
      </c>
      <c r="H3569" s="204">
        <v>57.65</v>
      </c>
      <c r="I3569" s="204">
        <v>74.63</v>
      </c>
      <c r="J3569" s="204">
        <v>63.13</v>
      </c>
      <c r="K3569" s="203" t="s">
        <v>545</v>
      </c>
    </row>
    <row r="3570" spans="1:11">
      <c r="A3570" s="203">
        <v>85</v>
      </c>
      <c r="B3570" s="203" t="s">
        <v>388</v>
      </c>
      <c r="C3570" s="203" t="s">
        <v>1582</v>
      </c>
      <c r="D3570" s="204">
        <v>63.15</v>
      </c>
      <c r="E3570" s="203" t="s">
        <v>543</v>
      </c>
      <c r="F3570" s="203" t="s">
        <v>1754</v>
      </c>
      <c r="G3570" s="203" t="s">
        <v>544</v>
      </c>
      <c r="H3570" s="204">
        <v>52.99</v>
      </c>
      <c r="I3570" s="204">
        <v>73.31</v>
      </c>
      <c r="J3570" s="204">
        <v>64.61</v>
      </c>
      <c r="K3570" s="203" t="s">
        <v>545</v>
      </c>
    </row>
    <row r="3571" spans="1:11">
      <c r="A3571" s="203">
        <v>85</v>
      </c>
      <c r="B3571" s="203" t="s">
        <v>389</v>
      </c>
      <c r="C3571" s="203" t="s">
        <v>1582</v>
      </c>
      <c r="D3571" s="204">
        <v>77.63</v>
      </c>
      <c r="E3571" s="203" t="s">
        <v>543</v>
      </c>
      <c r="F3571" s="203" t="s">
        <v>1754</v>
      </c>
      <c r="G3571" s="203" t="s">
        <v>544</v>
      </c>
      <c r="H3571" s="204">
        <v>64.7</v>
      </c>
      <c r="I3571" s="204">
        <v>90.56</v>
      </c>
      <c r="J3571" s="204">
        <v>62.81</v>
      </c>
      <c r="K3571" s="203" t="s">
        <v>545</v>
      </c>
    </row>
    <row r="3572" spans="1:11">
      <c r="A3572" s="203">
        <v>85</v>
      </c>
      <c r="B3572" s="203" t="s">
        <v>390</v>
      </c>
      <c r="C3572" s="203" t="s">
        <v>1582</v>
      </c>
      <c r="D3572" s="204">
        <v>57.65</v>
      </c>
      <c r="E3572" s="203" t="s">
        <v>543</v>
      </c>
      <c r="F3572" s="203" t="s">
        <v>1754</v>
      </c>
      <c r="G3572" s="203" t="s">
        <v>544</v>
      </c>
      <c r="H3572" s="204">
        <v>43.31</v>
      </c>
      <c r="I3572" s="204">
        <v>71.989999999999995</v>
      </c>
      <c r="J3572" s="204">
        <v>67</v>
      </c>
      <c r="K3572" s="203" t="s">
        <v>545</v>
      </c>
    </row>
    <row r="3573" spans="1:11">
      <c r="A3573" s="203">
        <v>85</v>
      </c>
      <c r="B3573" s="203" t="s">
        <v>391</v>
      </c>
      <c r="C3573" s="203" t="s">
        <v>1582</v>
      </c>
      <c r="D3573" s="204">
        <v>50.69</v>
      </c>
      <c r="E3573" s="203" t="s">
        <v>543</v>
      </c>
      <c r="F3573" s="203" t="s">
        <v>1754</v>
      </c>
      <c r="G3573" s="203" t="s">
        <v>544</v>
      </c>
      <c r="H3573" s="204">
        <v>25.16</v>
      </c>
      <c r="I3573" s="204">
        <v>76.209999999999994</v>
      </c>
      <c r="J3573" s="204">
        <v>51.97</v>
      </c>
      <c r="K3573" s="203" t="s">
        <v>545</v>
      </c>
    </row>
    <row r="3574" spans="1:11">
      <c r="A3574" s="203">
        <v>85</v>
      </c>
      <c r="B3574" s="203" t="s">
        <v>392</v>
      </c>
      <c r="C3574" s="203" t="s">
        <v>1582</v>
      </c>
      <c r="D3574" s="204">
        <v>80.44</v>
      </c>
      <c r="E3574" s="203" t="s">
        <v>543</v>
      </c>
      <c r="F3574" s="203" t="s">
        <v>1754</v>
      </c>
      <c r="G3574" s="203" t="s">
        <v>544</v>
      </c>
      <c r="H3574" s="204">
        <v>65.86</v>
      </c>
      <c r="I3574" s="204">
        <v>95.03</v>
      </c>
      <c r="J3574" s="204">
        <v>58.17</v>
      </c>
      <c r="K3574" s="203" t="s">
        <v>545</v>
      </c>
    </row>
    <row r="3575" spans="1:11">
      <c r="A3575" s="203">
        <v>85</v>
      </c>
      <c r="B3575" s="203" t="s">
        <v>393</v>
      </c>
      <c r="C3575" s="203" t="s">
        <v>1582</v>
      </c>
      <c r="D3575" s="204">
        <v>59.64</v>
      </c>
      <c r="E3575" s="203" t="s">
        <v>543</v>
      </c>
      <c r="F3575" s="203" t="s">
        <v>1754</v>
      </c>
      <c r="G3575" s="203" t="s">
        <v>544</v>
      </c>
      <c r="H3575" s="204">
        <v>54.08</v>
      </c>
      <c r="I3575" s="204">
        <v>65.2</v>
      </c>
      <c r="J3575" s="204">
        <v>58.6</v>
      </c>
      <c r="K3575" s="203" t="s">
        <v>545</v>
      </c>
    </row>
    <row r="3576" spans="1:11">
      <c r="A3576" s="203">
        <v>85</v>
      </c>
      <c r="B3576" s="203" t="s">
        <v>394</v>
      </c>
      <c r="C3576" s="203" t="s">
        <v>1582</v>
      </c>
      <c r="D3576" s="204">
        <v>53.44</v>
      </c>
      <c r="E3576" s="203" t="s">
        <v>543</v>
      </c>
      <c r="F3576" s="203" t="s">
        <v>1754</v>
      </c>
      <c r="G3576" s="203" t="s">
        <v>544</v>
      </c>
      <c r="H3576" s="204">
        <v>42.51</v>
      </c>
      <c r="I3576" s="204">
        <v>64.37</v>
      </c>
      <c r="J3576" s="204">
        <v>63.96</v>
      </c>
      <c r="K3576" s="203" t="s">
        <v>545</v>
      </c>
    </row>
    <row r="3577" spans="1:11">
      <c r="A3577" s="203">
        <v>85</v>
      </c>
      <c r="B3577" s="203" t="s">
        <v>395</v>
      </c>
      <c r="C3577" s="203" t="s">
        <v>1582</v>
      </c>
      <c r="D3577" s="204">
        <v>62.89</v>
      </c>
      <c r="E3577" s="203" t="s">
        <v>543</v>
      </c>
      <c r="F3577" s="203" t="s">
        <v>1754</v>
      </c>
      <c r="G3577" s="203" t="s">
        <v>544</v>
      </c>
      <c r="H3577" s="204">
        <v>57.78</v>
      </c>
      <c r="I3577" s="204">
        <v>68.010000000000005</v>
      </c>
      <c r="J3577" s="204">
        <v>58.79</v>
      </c>
      <c r="K3577" s="203" t="s">
        <v>545</v>
      </c>
    </row>
    <row r="3578" spans="1:11">
      <c r="A3578" s="203">
        <v>85</v>
      </c>
      <c r="B3578" s="203" t="s">
        <v>396</v>
      </c>
      <c r="C3578" s="203" t="s">
        <v>1582</v>
      </c>
      <c r="D3578" s="204">
        <v>60.65</v>
      </c>
      <c r="E3578" s="203" t="s">
        <v>543</v>
      </c>
      <c r="F3578" s="203" t="s">
        <v>1754</v>
      </c>
      <c r="G3578" s="203" t="s">
        <v>544</v>
      </c>
      <c r="H3578" s="204">
        <v>49.3</v>
      </c>
      <c r="I3578" s="204">
        <v>72</v>
      </c>
      <c r="J3578" s="204">
        <v>57.89</v>
      </c>
      <c r="K3578" s="203" t="s">
        <v>545</v>
      </c>
    </row>
    <row r="3579" spans="1:11">
      <c r="A3579" s="203">
        <v>85</v>
      </c>
      <c r="B3579" s="203" t="s">
        <v>397</v>
      </c>
      <c r="C3579" s="203" t="s">
        <v>1582</v>
      </c>
      <c r="D3579" s="204">
        <v>65.09</v>
      </c>
      <c r="E3579" s="203" t="s">
        <v>543</v>
      </c>
      <c r="F3579" s="203" t="s">
        <v>1754</v>
      </c>
      <c r="G3579" s="203" t="s">
        <v>544</v>
      </c>
      <c r="H3579" s="204">
        <v>54.35</v>
      </c>
      <c r="I3579" s="204">
        <v>75.819999999999993</v>
      </c>
      <c r="J3579" s="204">
        <v>47.24</v>
      </c>
      <c r="K3579" s="203" t="s">
        <v>545</v>
      </c>
    </row>
    <row r="3580" spans="1:11">
      <c r="A3580" s="203">
        <v>85</v>
      </c>
      <c r="B3580" s="203" t="s">
        <v>398</v>
      </c>
      <c r="C3580" s="203" t="s">
        <v>1582</v>
      </c>
      <c r="D3580" s="204">
        <v>58.21</v>
      </c>
      <c r="E3580" s="203" t="s">
        <v>543</v>
      </c>
      <c r="F3580" s="203" t="s">
        <v>1754</v>
      </c>
      <c r="G3580" s="203" t="s">
        <v>544</v>
      </c>
      <c r="H3580" s="204">
        <v>47.19</v>
      </c>
      <c r="I3580" s="204">
        <v>69.23</v>
      </c>
      <c r="J3580" s="204">
        <v>45.12</v>
      </c>
      <c r="K3580" s="203" t="s">
        <v>545</v>
      </c>
    </row>
    <row r="3581" spans="1:11">
      <c r="A3581" s="203">
        <v>85</v>
      </c>
      <c r="B3581" s="203" t="s">
        <v>399</v>
      </c>
      <c r="C3581" s="203" t="s">
        <v>1582</v>
      </c>
      <c r="D3581" s="204">
        <v>66.48</v>
      </c>
      <c r="E3581" s="203" t="s">
        <v>543</v>
      </c>
      <c r="F3581" s="203" t="s">
        <v>1754</v>
      </c>
      <c r="G3581" s="203" t="s">
        <v>544</v>
      </c>
      <c r="H3581" s="204">
        <v>54.17</v>
      </c>
      <c r="I3581" s="204">
        <v>78.790000000000006</v>
      </c>
      <c r="J3581" s="204">
        <v>59.6</v>
      </c>
      <c r="K3581" s="203" t="s">
        <v>545</v>
      </c>
    </row>
    <row r="3582" spans="1:11">
      <c r="A3582" s="203">
        <v>85</v>
      </c>
      <c r="B3582" s="203" t="s">
        <v>400</v>
      </c>
      <c r="C3582" s="203" t="s">
        <v>1582</v>
      </c>
      <c r="D3582" s="204">
        <v>69.88</v>
      </c>
      <c r="E3582" s="203" t="s">
        <v>543</v>
      </c>
      <c r="F3582" s="203" t="s">
        <v>1754</v>
      </c>
      <c r="G3582" s="203" t="s">
        <v>544</v>
      </c>
      <c r="H3582" s="204">
        <v>60.73</v>
      </c>
      <c r="I3582" s="204">
        <v>79.040000000000006</v>
      </c>
      <c r="J3582" s="204">
        <v>51.75</v>
      </c>
      <c r="K3582" s="203" t="s">
        <v>545</v>
      </c>
    </row>
    <row r="3583" spans="1:11">
      <c r="A3583" s="203">
        <v>85</v>
      </c>
      <c r="B3583" s="203" t="s">
        <v>401</v>
      </c>
      <c r="C3583" s="203" t="s">
        <v>1582</v>
      </c>
      <c r="D3583" s="204">
        <v>56.14</v>
      </c>
      <c r="E3583" s="203" t="s">
        <v>543</v>
      </c>
      <c r="F3583" s="203" t="s">
        <v>1754</v>
      </c>
      <c r="G3583" s="203" t="s">
        <v>544</v>
      </c>
      <c r="H3583" s="204">
        <v>43.86</v>
      </c>
      <c r="I3583" s="204">
        <v>68.42</v>
      </c>
      <c r="J3583" s="204">
        <v>56.19</v>
      </c>
      <c r="K3583" s="203" t="s">
        <v>545</v>
      </c>
    </row>
    <row r="3584" spans="1:11">
      <c r="A3584" s="203">
        <v>85</v>
      </c>
      <c r="B3584" s="203" t="s">
        <v>402</v>
      </c>
      <c r="C3584" s="203" t="s">
        <v>1582</v>
      </c>
      <c r="D3584" s="204">
        <v>46.79</v>
      </c>
      <c r="E3584" s="203" t="s">
        <v>543</v>
      </c>
      <c r="F3584" s="203" t="s">
        <v>1754</v>
      </c>
      <c r="G3584" s="203" t="s">
        <v>544</v>
      </c>
      <c r="H3584" s="204">
        <v>29.83</v>
      </c>
      <c r="I3584" s="204">
        <v>63.75</v>
      </c>
      <c r="J3584" s="204">
        <v>42.98</v>
      </c>
      <c r="K3584" s="203" t="s">
        <v>545</v>
      </c>
    </row>
    <row r="3585" spans="1:11">
      <c r="A3585" s="203">
        <v>85</v>
      </c>
      <c r="B3585" s="203" t="s">
        <v>403</v>
      </c>
      <c r="C3585" s="203" t="s">
        <v>1582</v>
      </c>
      <c r="D3585" s="204">
        <v>64.400000000000006</v>
      </c>
      <c r="E3585" s="203" t="s">
        <v>543</v>
      </c>
      <c r="F3585" s="203" t="s">
        <v>1754</v>
      </c>
      <c r="G3585" s="203" t="s">
        <v>544</v>
      </c>
      <c r="H3585" s="204">
        <v>53.55</v>
      </c>
      <c r="I3585" s="204">
        <v>75.239999999999995</v>
      </c>
      <c r="J3585" s="204">
        <v>58.21</v>
      </c>
      <c r="K3585" s="203" t="s">
        <v>545</v>
      </c>
    </row>
    <row r="3586" spans="1:11">
      <c r="A3586" s="203">
        <v>85</v>
      </c>
      <c r="B3586" s="203" t="s">
        <v>404</v>
      </c>
      <c r="C3586" s="203" t="s">
        <v>1582</v>
      </c>
      <c r="D3586" s="204">
        <v>61.32</v>
      </c>
      <c r="E3586" s="203" t="s">
        <v>543</v>
      </c>
      <c r="F3586" s="203" t="s">
        <v>1754</v>
      </c>
      <c r="G3586" s="203" t="s">
        <v>544</v>
      </c>
      <c r="H3586" s="204">
        <v>50.29</v>
      </c>
      <c r="I3586" s="204">
        <v>72.36</v>
      </c>
      <c r="J3586" s="204">
        <v>58.15</v>
      </c>
      <c r="K3586" s="203" t="s">
        <v>545</v>
      </c>
    </row>
    <row r="3587" spans="1:11">
      <c r="A3587" s="203">
        <v>85</v>
      </c>
      <c r="B3587" s="203" t="s">
        <v>405</v>
      </c>
      <c r="C3587" s="203" t="s">
        <v>1582</v>
      </c>
      <c r="D3587" s="204">
        <v>62.36</v>
      </c>
      <c r="E3587" s="203" t="s">
        <v>543</v>
      </c>
      <c r="F3587" s="203" t="s">
        <v>1754</v>
      </c>
      <c r="G3587" s="203" t="s">
        <v>544</v>
      </c>
      <c r="H3587" s="204">
        <v>60.33</v>
      </c>
      <c r="I3587" s="204">
        <v>64.39</v>
      </c>
      <c r="J3587" s="204">
        <v>58.28</v>
      </c>
      <c r="K3587" s="203" t="s">
        <v>545</v>
      </c>
    </row>
    <row r="3588" spans="1:11">
      <c r="A3588" s="203">
        <v>85</v>
      </c>
      <c r="B3588" s="203" t="s">
        <v>384</v>
      </c>
      <c r="C3588" s="203" t="s">
        <v>1583</v>
      </c>
      <c r="D3588" s="204">
        <v>61.13</v>
      </c>
      <c r="E3588" s="203" t="s">
        <v>543</v>
      </c>
      <c r="F3588" s="203" t="s">
        <v>1754</v>
      </c>
      <c r="G3588" s="203" t="s">
        <v>544</v>
      </c>
      <c r="H3588" s="204">
        <v>56.72</v>
      </c>
      <c r="I3588" s="204">
        <v>65.540000000000006</v>
      </c>
      <c r="J3588" s="204">
        <v>48.05</v>
      </c>
      <c r="K3588" s="203" t="s">
        <v>545</v>
      </c>
    </row>
    <row r="3589" spans="1:11">
      <c r="A3589" s="203">
        <v>85</v>
      </c>
      <c r="B3589" s="203" t="s">
        <v>385</v>
      </c>
      <c r="C3589" s="203" t="s">
        <v>1583</v>
      </c>
      <c r="D3589" s="204">
        <v>68.180000000000007</v>
      </c>
      <c r="E3589" s="203" t="s">
        <v>543</v>
      </c>
      <c r="F3589" s="203" t="s">
        <v>1754</v>
      </c>
      <c r="G3589" s="203" t="s">
        <v>544</v>
      </c>
      <c r="H3589" s="204">
        <v>57.98</v>
      </c>
      <c r="I3589" s="204">
        <v>78.39</v>
      </c>
      <c r="J3589" s="204">
        <v>44.39</v>
      </c>
      <c r="K3589" s="203" t="s">
        <v>545</v>
      </c>
    </row>
    <row r="3590" spans="1:11">
      <c r="A3590" s="203">
        <v>85</v>
      </c>
      <c r="B3590" s="203" t="s">
        <v>386</v>
      </c>
      <c r="C3590" s="203" t="s">
        <v>1583</v>
      </c>
      <c r="D3590" s="204">
        <v>62.37</v>
      </c>
      <c r="E3590" s="203" t="s">
        <v>543</v>
      </c>
      <c r="F3590" s="203" t="s">
        <v>1754</v>
      </c>
      <c r="G3590" s="203" t="s">
        <v>544</v>
      </c>
      <c r="H3590" s="204">
        <v>51.08</v>
      </c>
      <c r="I3590" s="204">
        <v>73.67</v>
      </c>
      <c r="J3590" s="204">
        <v>51.11</v>
      </c>
      <c r="K3590" s="203" t="s">
        <v>545</v>
      </c>
    </row>
    <row r="3591" spans="1:11">
      <c r="A3591" s="203">
        <v>85</v>
      </c>
      <c r="B3591" s="203" t="s">
        <v>387</v>
      </c>
      <c r="C3591" s="203" t="s">
        <v>1583</v>
      </c>
      <c r="D3591" s="204">
        <v>55.58</v>
      </c>
      <c r="E3591" s="203" t="s">
        <v>543</v>
      </c>
      <c r="F3591" s="203" t="s">
        <v>1754</v>
      </c>
      <c r="G3591" s="203" t="s">
        <v>544</v>
      </c>
      <c r="H3591" s="204">
        <v>45.96</v>
      </c>
      <c r="I3591" s="204">
        <v>65.19</v>
      </c>
      <c r="J3591" s="204">
        <v>47.38</v>
      </c>
      <c r="K3591" s="203" t="s">
        <v>545</v>
      </c>
    </row>
    <row r="3592" spans="1:11">
      <c r="A3592" s="203">
        <v>85</v>
      </c>
      <c r="B3592" s="203" t="s">
        <v>388</v>
      </c>
      <c r="C3592" s="203" t="s">
        <v>1583</v>
      </c>
      <c r="D3592" s="204">
        <v>65.849999999999994</v>
      </c>
      <c r="E3592" s="203" t="s">
        <v>543</v>
      </c>
      <c r="F3592" s="203" t="s">
        <v>1754</v>
      </c>
      <c r="G3592" s="203" t="s">
        <v>544</v>
      </c>
      <c r="H3592" s="204">
        <v>56.54</v>
      </c>
      <c r="I3592" s="204">
        <v>75.16</v>
      </c>
      <c r="J3592" s="204">
        <v>55.33</v>
      </c>
      <c r="K3592" s="203" t="s">
        <v>545</v>
      </c>
    </row>
    <row r="3593" spans="1:11">
      <c r="A3593" s="203">
        <v>85</v>
      </c>
      <c r="B3593" s="203" t="s">
        <v>389</v>
      </c>
      <c r="C3593" s="203" t="s">
        <v>1583</v>
      </c>
      <c r="D3593" s="204">
        <v>50.36</v>
      </c>
      <c r="E3593" s="203" t="s">
        <v>543</v>
      </c>
      <c r="F3593" s="203" t="s">
        <v>1754</v>
      </c>
      <c r="G3593" s="203" t="s">
        <v>544</v>
      </c>
      <c r="H3593" s="204">
        <v>38.22</v>
      </c>
      <c r="I3593" s="204">
        <v>62.49</v>
      </c>
      <c r="J3593" s="204">
        <v>53.22</v>
      </c>
      <c r="K3593" s="203" t="s">
        <v>545</v>
      </c>
    </row>
    <row r="3594" spans="1:11">
      <c r="A3594" s="203">
        <v>85</v>
      </c>
      <c r="B3594" s="203" t="s">
        <v>390</v>
      </c>
      <c r="C3594" s="203" t="s">
        <v>1583</v>
      </c>
      <c r="D3594" s="204">
        <v>52.98</v>
      </c>
      <c r="E3594" s="203" t="s">
        <v>543</v>
      </c>
      <c r="F3594" s="203" t="s">
        <v>1754</v>
      </c>
      <c r="G3594" s="203" t="s">
        <v>544</v>
      </c>
      <c r="H3594" s="204">
        <v>42.11</v>
      </c>
      <c r="I3594" s="204">
        <v>63.86</v>
      </c>
      <c r="J3594" s="204">
        <v>58.67</v>
      </c>
      <c r="K3594" s="203" t="s">
        <v>545</v>
      </c>
    </row>
    <row r="3595" spans="1:11">
      <c r="A3595" s="203">
        <v>85</v>
      </c>
      <c r="B3595" s="203" t="s">
        <v>391</v>
      </c>
      <c r="C3595" s="203" t="s">
        <v>1583</v>
      </c>
      <c r="D3595" s="204">
        <v>62.15</v>
      </c>
      <c r="E3595" s="203" t="s">
        <v>543</v>
      </c>
      <c r="F3595" s="203" t="s">
        <v>1754</v>
      </c>
      <c r="G3595" s="203" t="s">
        <v>544</v>
      </c>
      <c r="H3595" s="204">
        <v>33.5</v>
      </c>
      <c r="I3595" s="204">
        <v>90.8</v>
      </c>
      <c r="J3595" s="204">
        <v>63.71</v>
      </c>
      <c r="K3595" s="203" t="s">
        <v>545</v>
      </c>
    </row>
    <row r="3596" spans="1:11">
      <c r="A3596" s="203">
        <v>85</v>
      </c>
      <c r="B3596" s="203" t="s">
        <v>392</v>
      </c>
      <c r="C3596" s="203" t="s">
        <v>1583</v>
      </c>
      <c r="D3596" s="204">
        <v>61.42</v>
      </c>
      <c r="E3596" s="203" t="s">
        <v>543</v>
      </c>
      <c r="F3596" s="203" t="s">
        <v>1754</v>
      </c>
      <c r="G3596" s="203" t="s">
        <v>544</v>
      </c>
      <c r="H3596" s="204">
        <v>48.72</v>
      </c>
      <c r="I3596" s="204">
        <v>74.11</v>
      </c>
      <c r="J3596" s="204">
        <v>60.29</v>
      </c>
      <c r="K3596" s="203" t="s">
        <v>545</v>
      </c>
    </row>
    <row r="3597" spans="1:11">
      <c r="A3597" s="203">
        <v>85</v>
      </c>
      <c r="B3597" s="203" t="s">
        <v>393</v>
      </c>
      <c r="C3597" s="203" t="s">
        <v>1583</v>
      </c>
      <c r="D3597" s="204">
        <v>58.27</v>
      </c>
      <c r="E3597" s="203" t="s">
        <v>543</v>
      </c>
      <c r="F3597" s="203" t="s">
        <v>1754</v>
      </c>
      <c r="G3597" s="203" t="s">
        <v>544</v>
      </c>
      <c r="H3597" s="204">
        <v>52.84</v>
      </c>
      <c r="I3597" s="204">
        <v>63.71</v>
      </c>
      <c r="J3597" s="204">
        <v>57.4</v>
      </c>
      <c r="K3597" s="203" t="s">
        <v>545</v>
      </c>
    </row>
    <row r="3598" spans="1:11">
      <c r="A3598" s="203">
        <v>85</v>
      </c>
      <c r="B3598" s="203" t="s">
        <v>394</v>
      </c>
      <c r="C3598" s="203" t="s">
        <v>1583</v>
      </c>
      <c r="D3598" s="204">
        <v>51.8</v>
      </c>
      <c r="E3598" s="203" t="s">
        <v>543</v>
      </c>
      <c r="F3598" s="203" t="s">
        <v>1754</v>
      </c>
      <c r="G3598" s="203" t="s">
        <v>544</v>
      </c>
      <c r="H3598" s="204">
        <v>40.549999999999997</v>
      </c>
      <c r="I3598" s="204">
        <v>63.05</v>
      </c>
      <c r="J3598" s="204">
        <v>58.59</v>
      </c>
      <c r="K3598" s="203" t="s">
        <v>545</v>
      </c>
    </row>
    <row r="3599" spans="1:11">
      <c r="A3599" s="203">
        <v>85</v>
      </c>
      <c r="B3599" s="203" t="s">
        <v>395</v>
      </c>
      <c r="C3599" s="203" t="s">
        <v>1583</v>
      </c>
      <c r="D3599" s="204">
        <v>57.71</v>
      </c>
      <c r="E3599" s="203" t="s">
        <v>543</v>
      </c>
      <c r="F3599" s="203" t="s">
        <v>1754</v>
      </c>
      <c r="G3599" s="203" t="s">
        <v>544</v>
      </c>
      <c r="H3599" s="204">
        <v>53.2</v>
      </c>
      <c r="I3599" s="204">
        <v>62.22</v>
      </c>
      <c r="J3599" s="204">
        <v>51.21</v>
      </c>
      <c r="K3599" s="203" t="s">
        <v>545</v>
      </c>
    </row>
    <row r="3600" spans="1:11">
      <c r="A3600" s="203">
        <v>85</v>
      </c>
      <c r="B3600" s="203" t="s">
        <v>396</v>
      </c>
      <c r="C3600" s="203" t="s">
        <v>1583</v>
      </c>
      <c r="D3600" s="204">
        <v>62.93</v>
      </c>
      <c r="E3600" s="203" t="s">
        <v>543</v>
      </c>
      <c r="F3600" s="203" t="s">
        <v>1754</v>
      </c>
      <c r="G3600" s="203" t="s">
        <v>544</v>
      </c>
      <c r="H3600" s="204">
        <v>52.1</v>
      </c>
      <c r="I3600" s="204">
        <v>73.760000000000005</v>
      </c>
      <c r="J3600" s="204">
        <v>50.53</v>
      </c>
      <c r="K3600" s="203" t="s">
        <v>545</v>
      </c>
    </row>
    <row r="3601" spans="1:11">
      <c r="A3601" s="203">
        <v>85</v>
      </c>
      <c r="B3601" s="203" t="s">
        <v>397</v>
      </c>
      <c r="C3601" s="203" t="s">
        <v>1583</v>
      </c>
      <c r="D3601" s="204">
        <v>62.54</v>
      </c>
      <c r="E3601" s="203" t="s">
        <v>543</v>
      </c>
      <c r="F3601" s="203" t="s">
        <v>1754</v>
      </c>
      <c r="G3601" s="203" t="s">
        <v>544</v>
      </c>
      <c r="H3601" s="204">
        <v>52.77</v>
      </c>
      <c r="I3601" s="204">
        <v>72.31</v>
      </c>
      <c r="J3601" s="204">
        <v>49.54</v>
      </c>
      <c r="K3601" s="203" t="s">
        <v>545</v>
      </c>
    </row>
    <row r="3602" spans="1:11">
      <c r="A3602" s="203">
        <v>85</v>
      </c>
      <c r="B3602" s="203" t="s">
        <v>398</v>
      </c>
      <c r="C3602" s="203" t="s">
        <v>1583</v>
      </c>
      <c r="D3602" s="204">
        <v>67.34</v>
      </c>
      <c r="E3602" s="203" t="s">
        <v>543</v>
      </c>
      <c r="F3602" s="203" t="s">
        <v>1754</v>
      </c>
      <c r="G3602" s="203" t="s">
        <v>544</v>
      </c>
      <c r="H3602" s="204">
        <v>57.72</v>
      </c>
      <c r="I3602" s="204">
        <v>76.959999999999994</v>
      </c>
      <c r="J3602" s="204">
        <v>58.12</v>
      </c>
      <c r="K3602" s="203" t="s">
        <v>545</v>
      </c>
    </row>
    <row r="3603" spans="1:11">
      <c r="A3603" s="203">
        <v>85</v>
      </c>
      <c r="B3603" s="203" t="s">
        <v>399</v>
      </c>
      <c r="C3603" s="203" t="s">
        <v>1583</v>
      </c>
      <c r="D3603" s="204">
        <v>55.35</v>
      </c>
      <c r="E3603" s="203" t="s">
        <v>543</v>
      </c>
      <c r="F3603" s="203" t="s">
        <v>1754</v>
      </c>
      <c r="G3603" s="203" t="s">
        <v>544</v>
      </c>
      <c r="H3603" s="204">
        <v>44.13</v>
      </c>
      <c r="I3603" s="204">
        <v>66.569999999999993</v>
      </c>
      <c r="J3603" s="204">
        <v>49.18</v>
      </c>
      <c r="K3603" s="203" t="s">
        <v>545</v>
      </c>
    </row>
    <row r="3604" spans="1:11">
      <c r="A3604" s="203">
        <v>85</v>
      </c>
      <c r="B3604" s="203" t="s">
        <v>400</v>
      </c>
      <c r="C3604" s="203" t="s">
        <v>1583</v>
      </c>
      <c r="D3604" s="204">
        <v>55.98</v>
      </c>
      <c r="E3604" s="203" t="s">
        <v>543</v>
      </c>
      <c r="F3604" s="203" t="s">
        <v>1754</v>
      </c>
      <c r="G3604" s="203" t="s">
        <v>544</v>
      </c>
      <c r="H3604" s="204">
        <v>45.31</v>
      </c>
      <c r="I3604" s="204">
        <v>66.650000000000006</v>
      </c>
      <c r="J3604" s="204">
        <v>57.64</v>
      </c>
      <c r="K3604" s="203" t="s">
        <v>545</v>
      </c>
    </row>
    <row r="3605" spans="1:11">
      <c r="A3605" s="203">
        <v>85</v>
      </c>
      <c r="B3605" s="203" t="s">
        <v>401</v>
      </c>
      <c r="C3605" s="203" t="s">
        <v>1583</v>
      </c>
      <c r="D3605" s="204">
        <v>62.42</v>
      </c>
      <c r="E3605" s="203" t="s">
        <v>543</v>
      </c>
      <c r="F3605" s="203" t="s">
        <v>1754</v>
      </c>
      <c r="G3605" s="203" t="s">
        <v>544</v>
      </c>
      <c r="H3605" s="204">
        <v>50.38</v>
      </c>
      <c r="I3605" s="204">
        <v>74.459999999999994</v>
      </c>
      <c r="J3605" s="204">
        <v>54.57</v>
      </c>
      <c r="K3605" s="203" t="s">
        <v>545</v>
      </c>
    </row>
    <row r="3606" spans="1:11">
      <c r="A3606" s="203">
        <v>85</v>
      </c>
      <c r="B3606" s="203" t="s">
        <v>402</v>
      </c>
      <c r="C3606" s="203" t="s">
        <v>1583</v>
      </c>
      <c r="D3606" s="204">
        <v>52.94</v>
      </c>
      <c r="E3606" s="203" t="s">
        <v>543</v>
      </c>
      <c r="F3606" s="203" t="s">
        <v>1754</v>
      </c>
      <c r="G3606" s="203" t="s">
        <v>544</v>
      </c>
      <c r="H3606" s="204">
        <v>39.94</v>
      </c>
      <c r="I3606" s="204">
        <v>65.95</v>
      </c>
      <c r="J3606" s="204">
        <v>37</v>
      </c>
      <c r="K3606" s="203" t="s">
        <v>545</v>
      </c>
    </row>
    <row r="3607" spans="1:11">
      <c r="A3607" s="203">
        <v>85</v>
      </c>
      <c r="B3607" s="203" t="s">
        <v>403</v>
      </c>
      <c r="C3607" s="203" t="s">
        <v>1583</v>
      </c>
      <c r="D3607" s="204">
        <v>60.66</v>
      </c>
      <c r="E3607" s="203" t="s">
        <v>543</v>
      </c>
      <c r="F3607" s="203" t="s">
        <v>1754</v>
      </c>
      <c r="G3607" s="203" t="s">
        <v>544</v>
      </c>
      <c r="H3607" s="204">
        <v>50.57</v>
      </c>
      <c r="I3607" s="204">
        <v>70.75</v>
      </c>
      <c r="J3607" s="204">
        <v>52.88</v>
      </c>
      <c r="K3607" s="203" t="s">
        <v>545</v>
      </c>
    </row>
    <row r="3608" spans="1:11">
      <c r="A3608" s="203">
        <v>85</v>
      </c>
      <c r="B3608" s="203" t="s">
        <v>404</v>
      </c>
      <c r="C3608" s="203" t="s">
        <v>1583</v>
      </c>
      <c r="D3608" s="204">
        <v>64.09</v>
      </c>
      <c r="E3608" s="203" t="s">
        <v>543</v>
      </c>
      <c r="F3608" s="203" t="s">
        <v>1754</v>
      </c>
      <c r="G3608" s="203" t="s">
        <v>544</v>
      </c>
      <c r="H3608" s="204">
        <v>51.61</v>
      </c>
      <c r="I3608" s="204">
        <v>76.569999999999993</v>
      </c>
      <c r="J3608" s="204">
        <v>58.38</v>
      </c>
      <c r="K3608" s="203" t="s">
        <v>545</v>
      </c>
    </row>
    <row r="3609" spans="1:11">
      <c r="A3609" s="203">
        <v>85</v>
      </c>
      <c r="B3609" s="203" t="s">
        <v>405</v>
      </c>
      <c r="C3609" s="203" t="s">
        <v>1583</v>
      </c>
      <c r="D3609" s="204">
        <v>59.49</v>
      </c>
      <c r="E3609" s="203" t="s">
        <v>543</v>
      </c>
      <c r="F3609" s="203" t="s">
        <v>1754</v>
      </c>
      <c r="G3609" s="203" t="s">
        <v>544</v>
      </c>
      <c r="H3609" s="204">
        <v>57.59</v>
      </c>
      <c r="I3609" s="204">
        <v>61.39</v>
      </c>
      <c r="J3609" s="204">
        <v>52.41</v>
      </c>
      <c r="K3609" s="203" t="s">
        <v>545</v>
      </c>
    </row>
    <row r="3610" spans="1:11">
      <c r="A3610" s="203">
        <v>85</v>
      </c>
      <c r="B3610" s="203" t="s">
        <v>384</v>
      </c>
      <c r="C3610" s="203" t="s">
        <v>1581</v>
      </c>
      <c r="D3610" s="204">
        <v>61.823173439999998</v>
      </c>
      <c r="E3610" s="203" t="s">
        <v>543</v>
      </c>
      <c r="F3610" s="203" t="s">
        <v>1754</v>
      </c>
      <c r="G3610" s="203" t="s">
        <v>544</v>
      </c>
      <c r="H3610" s="204">
        <v>58.573204019999999</v>
      </c>
      <c r="I3610" s="204">
        <v>65.073142860000004</v>
      </c>
      <c r="J3610" s="204">
        <v>52.358135079999997</v>
      </c>
      <c r="K3610" s="203" t="s">
        <v>545</v>
      </c>
    </row>
    <row r="3611" spans="1:11">
      <c r="A3611" s="203">
        <v>85</v>
      </c>
      <c r="B3611" s="203" t="s">
        <v>385</v>
      </c>
      <c r="C3611" s="203" t="s">
        <v>1581</v>
      </c>
      <c r="D3611" s="204">
        <v>63.727014369999999</v>
      </c>
      <c r="E3611" s="203" t="s">
        <v>543</v>
      </c>
      <c r="F3611" s="203" t="s">
        <v>1754</v>
      </c>
      <c r="G3611" s="203" t="s">
        <v>544</v>
      </c>
      <c r="H3611" s="204">
        <v>55.692541560000002</v>
      </c>
      <c r="I3611" s="204">
        <v>71.761487189999997</v>
      </c>
      <c r="J3611" s="204">
        <v>53.227227360000001</v>
      </c>
      <c r="K3611" s="203" t="s">
        <v>545</v>
      </c>
    </row>
    <row r="3612" spans="1:11">
      <c r="A3612" s="203">
        <v>85</v>
      </c>
      <c r="B3612" s="203" t="s">
        <v>386</v>
      </c>
      <c r="C3612" s="203" t="s">
        <v>1581</v>
      </c>
      <c r="D3612" s="204">
        <v>60.09966395</v>
      </c>
      <c r="E3612" s="203" t="s">
        <v>543</v>
      </c>
      <c r="F3612" s="203" t="s">
        <v>1754</v>
      </c>
      <c r="G3612" s="203" t="s">
        <v>544</v>
      </c>
      <c r="H3612" s="204">
        <v>51.782102850000001</v>
      </c>
      <c r="I3612" s="204">
        <v>68.417225049999999</v>
      </c>
      <c r="J3612" s="204">
        <v>53.283603489999997</v>
      </c>
      <c r="K3612" s="203" t="s">
        <v>545</v>
      </c>
    </row>
    <row r="3613" spans="1:11">
      <c r="A3613" s="203">
        <v>85</v>
      </c>
      <c r="B3613" s="203" t="s">
        <v>387</v>
      </c>
      <c r="C3613" s="203" t="s">
        <v>1581</v>
      </c>
      <c r="D3613" s="204">
        <v>61.128812889999999</v>
      </c>
      <c r="E3613" s="203" t="s">
        <v>543</v>
      </c>
      <c r="F3613" s="203" t="s">
        <v>1754</v>
      </c>
      <c r="G3613" s="203" t="s">
        <v>544</v>
      </c>
      <c r="H3613" s="204">
        <v>54.72475154</v>
      </c>
      <c r="I3613" s="204">
        <v>67.532874250000006</v>
      </c>
      <c r="J3613" s="204">
        <v>54.336150089999997</v>
      </c>
      <c r="K3613" s="203" t="s">
        <v>545</v>
      </c>
    </row>
    <row r="3614" spans="1:11">
      <c r="A3614" s="203">
        <v>85</v>
      </c>
      <c r="B3614" s="203" t="s">
        <v>388</v>
      </c>
      <c r="C3614" s="203" t="s">
        <v>1581</v>
      </c>
      <c r="D3614" s="204">
        <v>64.341960950000001</v>
      </c>
      <c r="E3614" s="203" t="s">
        <v>543</v>
      </c>
      <c r="F3614" s="203" t="s">
        <v>1754</v>
      </c>
      <c r="G3614" s="203" t="s">
        <v>544</v>
      </c>
      <c r="H3614" s="204">
        <v>57.46235909</v>
      </c>
      <c r="I3614" s="204">
        <v>71.221562800000001</v>
      </c>
      <c r="J3614" s="204">
        <v>60.120428740000001</v>
      </c>
      <c r="K3614" s="203" t="s">
        <v>545</v>
      </c>
    </row>
    <row r="3615" spans="1:11">
      <c r="A3615" s="203">
        <v>85</v>
      </c>
      <c r="B3615" s="203" t="s">
        <v>389</v>
      </c>
      <c r="C3615" s="203" t="s">
        <v>1581</v>
      </c>
      <c r="D3615" s="204">
        <v>62.882260279999997</v>
      </c>
      <c r="E3615" s="203" t="s">
        <v>543</v>
      </c>
      <c r="F3615" s="203" t="s">
        <v>1754</v>
      </c>
      <c r="G3615" s="203" t="s">
        <v>544</v>
      </c>
      <c r="H3615" s="204">
        <v>53.789563029999997</v>
      </c>
      <c r="I3615" s="204">
        <v>71.974957529999998</v>
      </c>
      <c r="J3615" s="204">
        <v>57.313857679999998</v>
      </c>
      <c r="K3615" s="203" t="s">
        <v>545</v>
      </c>
    </row>
    <row r="3616" spans="1:11">
      <c r="A3616" s="203">
        <v>85</v>
      </c>
      <c r="B3616" s="203" t="s">
        <v>390</v>
      </c>
      <c r="C3616" s="203" t="s">
        <v>1581</v>
      </c>
      <c r="D3616" s="204">
        <v>54.760208589999998</v>
      </c>
      <c r="E3616" s="203" t="s">
        <v>543</v>
      </c>
      <c r="F3616" s="203" t="s">
        <v>1754</v>
      </c>
      <c r="G3616" s="203" t="s">
        <v>544</v>
      </c>
      <c r="H3616" s="204">
        <v>46.053087130000002</v>
      </c>
      <c r="I3616" s="204">
        <v>63.467330060000002</v>
      </c>
      <c r="J3616" s="204">
        <v>62.107941539999999</v>
      </c>
      <c r="K3616" s="203" t="s">
        <v>545</v>
      </c>
    </row>
    <row r="3617" spans="1:11">
      <c r="A3617" s="203">
        <v>85</v>
      </c>
      <c r="B3617" s="203" t="s">
        <v>391</v>
      </c>
      <c r="C3617" s="203" t="s">
        <v>1581</v>
      </c>
      <c r="D3617" s="204">
        <v>57.648547489999999</v>
      </c>
      <c r="E3617" s="203" t="s">
        <v>543</v>
      </c>
      <c r="F3617" s="203" t="s">
        <v>1754</v>
      </c>
      <c r="G3617" s="203" t="s">
        <v>544</v>
      </c>
      <c r="H3617" s="204">
        <v>37.321216700000001</v>
      </c>
      <c r="I3617" s="204">
        <v>77.975878289999997</v>
      </c>
      <c r="J3617" s="204">
        <v>58.362416770000003</v>
      </c>
      <c r="K3617" s="203" t="s">
        <v>545</v>
      </c>
    </row>
    <row r="3618" spans="1:11">
      <c r="A3618" s="203">
        <v>85</v>
      </c>
      <c r="B3618" s="203" t="s">
        <v>392</v>
      </c>
      <c r="C3618" s="203" t="s">
        <v>1581</v>
      </c>
      <c r="D3618" s="204">
        <v>69.834874110000001</v>
      </c>
      <c r="E3618" s="203" t="s">
        <v>543</v>
      </c>
      <c r="F3618" s="203" t="s">
        <v>1754</v>
      </c>
      <c r="G3618" s="203" t="s">
        <v>544</v>
      </c>
      <c r="H3618" s="204">
        <v>60.164665800000002</v>
      </c>
      <c r="I3618" s="204">
        <v>79.50508241</v>
      </c>
      <c r="J3618" s="204">
        <v>59.058105830000002</v>
      </c>
      <c r="K3618" s="203" t="s">
        <v>545</v>
      </c>
    </row>
    <row r="3619" spans="1:11">
      <c r="A3619" s="203">
        <v>85</v>
      </c>
      <c r="B3619" s="203" t="s">
        <v>393</v>
      </c>
      <c r="C3619" s="203" t="s">
        <v>1581</v>
      </c>
      <c r="D3619" s="204">
        <v>58.897638389999997</v>
      </c>
      <c r="E3619" s="203" t="s">
        <v>543</v>
      </c>
      <c r="F3619" s="203" t="s">
        <v>1754</v>
      </c>
      <c r="G3619" s="203" t="s">
        <v>544</v>
      </c>
      <c r="H3619" s="204">
        <v>55.011292359999999</v>
      </c>
      <c r="I3619" s="204">
        <v>62.783984429999997</v>
      </c>
      <c r="J3619" s="204">
        <v>57.952363320000003</v>
      </c>
      <c r="K3619" s="203" t="s">
        <v>545</v>
      </c>
    </row>
    <row r="3620" spans="1:11">
      <c r="A3620" s="203">
        <v>85</v>
      </c>
      <c r="B3620" s="203" t="s">
        <v>394</v>
      </c>
      <c r="C3620" s="203" t="s">
        <v>1581</v>
      </c>
      <c r="D3620" s="204">
        <v>52.945185209999998</v>
      </c>
      <c r="E3620" s="203" t="s">
        <v>543</v>
      </c>
      <c r="F3620" s="203" t="s">
        <v>1754</v>
      </c>
      <c r="G3620" s="203" t="s">
        <v>544</v>
      </c>
      <c r="H3620" s="204">
        <v>45.134707480000003</v>
      </c>
      <c r="I3620" s="204">
        <v>60.755662940000001</v>
      </c>
      <c r="J3620" s="204">
        <v>60.773099369999997</v>
      </c>
      <c r="K3620" s="203" t="s">
        <v>545</v>
      </c>
    </row>
    <row r="3621" spans="1:11">
      <c r="A3621" s="203">
        <v>85</v>
      </c>
      <c r="B3621" s="203" t="s">
        <v>395</v>
      </c>
      <c r="C3621" s="203" t="s">
        <v>1581</v>
      </c>
      <c r="D3621" s="204">
        <v>59.888730250000002</v>
      </c>
      <c r="E3621" s="203" t="s">
        <v>543</v>
      </c>
      <c r="F3621" s="203" t="s">
        <v>1754</v>
      </c>
      <c r="G3621" s="203" t="s">
        <v>544</v>
      </c>
      <c r="H3621" s="204">
        <v>56.499762390000001</v>
      </c>
      <c r="I3621" s="204">
        <v>63.277698100000002</v>
      </c>
      <c r="J3621" s="204">
        <v>54.632898640000001</v>
      </c>
      <c r="K3621" s="203" t="s">
        <v>545</v>
      </c>
    </row>
    <row r="3622" spans="1:11">
      <c r="A3622" s="203">
        <v>85</v>
      </c>
      <c r="B3622" s="203" t="s">
        <v>396</v>
      </c>
      <c r="C3622" s="203" t="s">
        <v>1581</v>
      </c>
      <c r="D3622" s="204">
        <v>61.785849599999999</v>
      </c>
      <c r="E3622" s="203" t="s">
        <v>543</v>
      </c>
      <c r="F3622" s="203" t="s">
        <v>1754</v>
      </c>
      <c r="G3622" s="203" t="s">
        <v>544</v>
      </c>
      <c r="H3622" s="204">
        <v>53.939479349999999</v>
      </c>
      <c r="I3622" s="204">
        <v>69.632219849999998</v>
      </c>
      <c r="J3622" s="204">
        <v>53.860489770000001</v>
      </c>
      <c r="K3622" s="203" t="s">
        <v>545</v>
      </c>
    </row>
    <row r="3623" spans="1:11">
      <c r="A3623" s="203">
        <v>85</v>
      </c>
      <c r="B3623" s="203" t="s">
        <v>397</v>
      </c>
      <c r="C3623" s="203" t="s">
        <v>1581</v>
      </c>
      <c r="D3623" s="204">
        <v>63.635688819999999</v>
      </c>
      <c r="E3623" s="203" t="s">
        <v>543</v>
      </c>
      <c r="F3623" s="203" t="s">
        <v>1754</v>
      </c>
      <c r="G3623" s="203" t="s">
        <v>544</v>
      </c>
      <c r="H3623" s="204">
        <v>56.401289370000001</v>
      </c>
      <c r="I3623" s="204">
        <v>70.870088260000003</v>
      </c>
      <c r="J3623" s="204">
        <v>48.585385029999998</v>
      </c>
      <c r="K3623" s="203" t="s">
        <v>545</v>
      </c>
    </row>
    <row r="3624" spans="1:11">
      <c r="A3624" s="203">
        <v>85</v>
      </c>
      <c r="B3624" s="203" t="s">
        <v>398</v>
      </c>
      <c r="C3624" s="203" t="s">
        <v>1581</v>
      </c>
      <c r="D3624" s="204">
        <v>62.9154427</v>
      </c>
      <c r="E3624" s="203" t="s">
        <v>543</v>
      </c>
      <c r="F3624" s="203" t="s">
        <v>1754</v>
      </c>
      <c r="G3624" s="203" t="s">
        <v>544</v>
      </c>
      <c r="H3624" s="204">
        <v>55.626737060000004</v>
      </c>
      <c r="I3624" s="204">
        <v>70.204148340000003</v>
      </c>
      <c r="J3624" s="204">
        <v>50.83252693</v>
      </c>
      <c r="K3624" s="203" t="s">
        <v>545</v>
      </c>
    </row>
    <row r="3625" spans="1:11">
      <c r="A3625" s="203">
        <v>85</v>
      </c>
      <c r="B3625" s="203" t="s">
        <v>399</v>
      </c>
      <c r="C3625" s="203" t="s">
        <v>1581</v>
      </c>
      <c r="D3625" s="204">
        <v>60.254459650000001</v>
      </c>
      <c r="E3625" s="203" t="s">
        <v>543</v>
      </c>
      <c r="F3625" s="203" t="s">
        <v>1754</v>
      </c>
      <c r="G3625" s="203" t="s">
        <v>544</v>
      </c>
      <c r="H3625" s="204">
        <v>51.923248800000003</v>
      </c>
      <c r="I3625" s="204">
        <v>68.585670500000006</v>
      </c>
      <c r="J3625" s="204">
        <v>54.12606504</v>
      </c>
      <c r="K3625" s="203" t="s">
        <v>545</v>
      </c>
    </row>
    <row r="3626" spans="1:11">
      <c r="A3626" s="203">
        <v>85</v>
      </c>
      <c r="B3626" s="203" t="s">
        <v>400</v>
      </c>
      <c r="C3626" s="203" t="s">
        <v>1581</v>
      </c>
      <c r="D3626" s="204">
        <v>63.206153180000001</v>
      </c>
      <c r="E3626" s="203" t="s">
        <v>543</v>
      </c>
      <c r="F3626" s="203" t="s">
        <v>1754</v>
      </c>
      <c r="G3626" s="203" t="s">
        <v>544</v>
      </c>
      <c r="H3626" s="204">
        <v>56.211732859999998</v>
      </c>
      <c r="I3626" s="204">
        <v>70.200573509999998</v>
      </c>
      <c r="J3626" s="204">
        <v>55.047915029999999</v>
      </c>
      <c r="K3626" s="203" t="s">
        <v>545</v>
      </c>
    </row>
    <row r="3627" spans="1:11">
      <c r="A3627" s="203">
        <v>85</v>
      </c>
      <c r="B3627" s="203" t="s">
        <v>401</v>
      </c>
      <c r="C3627" s="203" t="s">
        <v>1581</v>
      </c>
      <c r="D3627" s="204">
        <v>59.690804360000001</v>
      </c>
      <c r="E3627" s="203" t="s">
        <v>543</v>
      </c>
      <c r="F3627" s="203" t="s">
        <v>1754</v>
      </c>
      <c r="G3627" s="203" t="s">
        <v>544</v>
      </c>
      <c r="H3627" s="204">
        <v>51.069936390000002</v>
      </c>
      <c r="I3627" s="204">
        <v>68.31167232</v>
      </c>
      <c r="J3627" s="204">
        <v>54.948496319999997</v>
      </c>
      <c r="K3627" s="203" t="s">
        <v>545</v>
      </c>
    </row>
    <row r="3628" spans="1:11">
      <c r="A3628" s="203">
        <v>85</v>
      </c>
      <c r="B3628" s="203" t="s">
        <v>402</v>
      </c>
      <c r="C3628" s="203" t="s">
        <v>1581</v>
      </c>
      <c r="D3628" s="204">
        <v>50.617066620000003</v>
      </c>
      <c r="E3628" s="203" t="s">
        <v>543</v>
      </c>
      <c r="F3628" s="203" t="s">
        <v>1754</v>
      </c>
      <c r="G3628" s="203" t="s">
        <v>544</v>
      </c>
      <c r="H3628" s="204">
        <v>40.264947159999998</v>
      </c>
      <c r="I3628" s="204">
        <v>60.969186069999999</v>
      </c>
      <c r="J3628" s="204">
        <v>39.30287225</v>
      </c>
      <c r="K3628" s="203" t="s">
        <v>545</v>
      </c>
    </row>
    <row r="3629" spans="1:11">
      <c r="A3629" s="203">
        <v>85</v>
      </c>
      <c r="B3629" s="203" t="s">
        <v>403</v>
      </c>
      <c r="C3629" s="203" t="s">
        <v>1581</v>
      </c>
      <c r="D3629" s="204">
        <v>62.140872569999999</v>
      </c>
      <c r="E3629" s="203" t="s">
        <v>543</v>
      </c>
      <c r="F3629" s="203" t="s">
        <v>1754</v>
      </c>
      <c r="G3629" s="203" t="s">
        <v>544</v>
      </c>
      <c r="H3629" s="204">
        <v>54.642115689999997</v>
      </c>
      <c r="I3629" s="204">
        <v>69.639629450000001</v>
      </c>
      <c r="J3629" s="204">
        <v>55.290306909999998</v>
      </c>
      <c r="K3629" s="203" t="s">
        <v>545</v>
      </c>
    </row>
    <row r="3630" spans="1:11">
      <c r="A3630" s="203">
        <v>85</v>
      </c>
      <c r="B3630" s="203" t="s">
        <v>404</v>
      </c>
      <c r="C3630" s="203" t="s">
        <v>1581</v>
      </c>
      <c r="D3630" s="204">
        <v>62.927503809999997</v>
      </c>
      <c r="E3630" s="203" t="s">
        <v>543</v>
      </c>
      <c r="F3630" s="203" t="s">
        <v>1754</v>
      </c>
      <c r="G3630" s="203" t="s">
        <v>544</v>
      </c>
      <c r="H3630" s="204">
        <v>54.63623406</v>
      </c>
      <c r="I3630" s="204">
        <v>71.218773560000002</v>
      </c>
      <c r="J3630" s="204">
        <v>58.194955389999997</v>
      </c>
      <c r="K3630" s="203" t="s">
        <v>545</v>
      </c>
    </row>
    <row r="3631" spans="1:11">
      <c r="A3631" s="203">
        <v>85</v>
      </c>
      <c r="B3631" s="203" t="s">
        <v>405</v>
      </c>
      <c r="C3631" s="203" t="s">
        <v>1581</v>
      </c>
      <c r="D3631" s="204">
        <v>60.75980268</v>
      </c>
      <c r="E3631" s="203" t="s">
        <v>543</v>
      </c>
      <c r="F3631" s="203" t="s">
        <v>1754</v>
      </c>
      <c r="G3631" s="203" t="s">
        <v>544</v>
      </c>
      <c r="H3631" s="204">
        <v>59.372617439999999</v>
      </c>
      <c r="I3631" s="204">
        <v>62.146987930000002</v>
      </c>
      <c r="J3631" s="204">
        <v>55.061741609999999</v>
      </c>
      <c r="K3631" s="203" t="s">
        <v>545</v>
      </c>
    </row>
    <row r="3632" spans="1:11">
      <c r="A3632" s="203">
        <v>86</v>
      </c>
      <c r="B3632" s="203" t="s">
        <v>384</v>
      </c>
      <c r="C3632" s="203" t="s">
        <v>1575</v>
      </c>
      <c r="D3632" s="204">
        <v>90.15</v>
      </c>
      <c r="E3632" s="203" t="s">
        <v>543</v>
      </c>
      <c r="F3632" s="203" t="s">
        <v>1754</v>
      </c>
      <c r="G3632" s="203" t="s">
        <v>544</v>
      </c>
      <c r="H3632" s="204">
        <v>89.04</v>
      </c>
      <c r="I3632" s="204">
        <v>91.27</v>
      </c>
      <c r="J3632" s="204">
        <v>84.53</v>
      </c>
      <c r="K3632" s="203" t="s">
        <v>545</v>
      </c>
    </row>
    <row r="3633" spans="1:11">
      <c r="A3633" s="203">
        <v>86</v>
      </c>
      <c r="B3633" s="203" t="s">
        <v>385</v>
      </c>
      <c r="C3633" s="203" t="s">
        <v>1575</v>
      </c>
      <c r="D3633" s="204">
        <v>90.03</v>
      </c>
      <c r="E3633" s="203" t="s">
        <v>543</v>
      </c>
      <c r="F3633" s="203" t="s">
        <v>1754</v>
      </c>
      <c r="G3633" s="203" t="s">
        <v>544</v>
      </c>
      <c r="H3633" s="204">
        <v>87.06</v>
      </c>
      <c r="I3633" s="204">
        <v>93</v>
      </c>
      <c r="J3633" s="204">
        <v>89.44</v>
      </c>
      <c r="K3633" s="203" t="s">
        <v>545</v>
      </c>
    </row>
    <row r="3634" spans="1:11">
      <c r="A3634" s="203">
        <v>86</v>
      </c>
      <c r="B3634" s="203" t="s">
        <v>386</v>
      </c>
      <c r="C3634" s="203" t="s">
        <v>1575</v>
      </c>
      <c r="D3634" s="204">
        <v>87.11</v>
      </c>
      <c r="E3634" s="203" t="s">
        <v>543</v>
      </c>
      <c r="F3634" s="203" t="s">
        <v>1754</v>
      </c>
      <c r="G3634" s="203" t="s">
        <v>544</v>
      </c>
      <c r="H3634" s="204">
        <v>84.14</v>
      </c>
      <c r="I3634" s="204">
        <v>90.08</v>
      </c>
      <c r="J3634" s="204">
        <v>87.24</v>
      </c>
      <c r="K3634" s="203" t="s">
        <v>545</v>
      </c>
    </row>
    <row r="3635" spans="1:11">
      <c r="A3635" s="203">
        <v>86</v>
      </c>
      <c r="B3635" s="203" t="s">
        <v>387</v>
      </c>
      <c r="C3635" s="203" t="s">
        <v>1575</v>
      </c>
      <c r="D3635" s="204">
        <v>87.72</v>
      </c>
      <c r="E3635" s="203" t="s">
        <v>543</v>
      </c>
      <c r="F3635" s="203" t="s">
        <v>1754</v>
      </c>
      <c r="G3635" s="203" t="s">
        <v>544</v>
      </c>
      <c r="H3635" s="204">
        <v>85.26</v>
      </c>
      <c r="I3635" s="204">
        <v>90.18</v>
      </c>
      <c r="J3635" s="204">
        <v>82.02</v>
      </c>
      <c r="K3635" s="203" t="s">
        <v>545</v>
      </c>
    </row>
    <row r="3636" spans="1:11">
      <c r="A3636" s="203">
        <v>86</v>
      </c>
      <c r="B3636" s="203" t="s">
        <v>388</v>
      </c>
      <c r="C3636" s="203" t="s">
        <v>1575</v>
      </c>
      <c r="D3636" s="204">
        <v>88.51</v>
      </c>
      <c r="E3636" s="203" t="s">
        <v>543</v>
      </c>
      <c r="F3636" s="203" t="s">
        <v>1754</v>
      </c>
      <c r="G3636" s="203" t="s">
        <v>544</v>
      </c>
      <c r="H3636" s="204">
        <v>85.71</v>
      </c>
      <c r="I3636" s="204">
        <v>91.32</v>
      </c>
      <c r="J3636" s="204">
        <v>81.22</v>
      </c>
      <c r="K3636" s="203" t="s">
        <v>545</v>
      </c>
    </row>
    <row r="3637" spans="1:11">
      <c r="A3637" s="203">
        <v>86</v>
      </c>
      <c r="B3637" s="203" t="s">
        <v>389</v>
      </c>
      <c r="C3637" s="203" t="s">
        <v>1575</v>
      </c>
      <c r="D3637" s="204">
        <v>90.16</v>
      </c>
      <c r="E3637" s="203" t="s">
        <v>543</v>
      </c>
      <c r="F3637" s="203" t="s">
        <v>1754</v>
      </c>
      <c r="G3637" s="203" t="s">
        <v>544</v>
      </c>
      <c r="H3637" s="204">
        <v>86.29</v>
      </c>
      <c r="I3637" s="204">
        <v>94.02</v>
      </c>
      <c r="J3637" s="204">
        <v>83</v>
      </c>
      <c r="K3637" s="203" t="s">
        <v>545</v>
      </c>
    </row>
    <row r="3638" spans="1:11">
      <c r="A3638" s="203">
        <v>86</v>
      </c>
      <c r="B3638" s="203" t="s">
        <v>390</v>
      </c>
      <c r="C3638" s="203" t="s">
        <v>1575</v>
      </c>
      <c r="D3638" s="204">
        <v>87.34</v>
      </c>
      <c r="E3638" s="203" t="s">
        <v>543</v>
      </c>
      <c r="F3638" s="203" t="s">
        <v>1754</v>
      </c>
      <c r="G3638" s="203" t="s">
        <v>544</v>
      </c>
      <c r="H3638" s="204">
        <v>83.56</v>
      </c>
      <c r="I3638" s="204">
        <v>91.13</v>
      </c>
      <c r="J3638" s="204">
        <v>80.91</v>
      </c>
      <c r="K3638" s="203" t="s">
        <v>545</v>
      </c>
    </row>
    <row r="3639" spans="1:11">
      <c r="A3639" s="203">
        <v>86</v>
      </c>
      <c r="B3639" s="203" t="s">
        <v>391</v>
      </c>
      <c r="C3639" s="203" t="s">
        <v>1575</v>
      </c>
      <c r="D3639" s="204">
        <v>88.31</v>
      </c>
      <c r="E3639" s="203" t="s">
        <v>543</v>
      </c>
      <c r="F3639" s="203" t="s">
        <v>1754</v>
      </c>
      <c r="G3639" s="203" t="s">
        <v>544</v>
      </c>
      <c r="H3639" s="204">
        <v>81.75</v>
      </c>
      <c r="I3639" s="204">
        <v>94.87</v>
      </c>
      <c r="J3639" s="204">
        <v>75.180000000000007</v>
      </c>
      <c r="K3639" s="203" t="s">
        <v>545</v>
      </c>
    </row>
    <row r="3640" spans="1:11">
      <c r="A3640" s="203">
        <v>86</v>
      </c>
      <c r="B3640" s="203" t="s">
        <v>392</v>
      </c>
      <c r="C3640" s="203" t="s">
        <v>1575</v>
      </c>
      <c r="D3640" s="204">
        <v>86.44</v>
      </c>
      <c r="E3640" s="203" t="s">
        <v>543</v>
      </c>
      <c r="F3640" s="203" t="s">
        <v>1754</v>
      </c>
      <c r="G3640" s="203" t="s">
        <v>544</v>
      </c>
      <c r="H3640" s="204">
        <v>82.19</v>
      </c>
      <c r="I3640" s="204">
        <v>90.7</v>
      </c>
      <c r="J3640" s="204">
        <v>83.01</v>
      </c>
      <c r="K3640" s="203" t="s">
        <v>545</v>
      </c>
    </row>
    <row r="3641" spans="1:11">
      <c r="A3641" s="203">
        <v>86</v>
      </c>
      <c r="B3641" s="203" t="s">
        <v>393</v>
      </c>
      <c r="C3641" s="203" t="s">
        <v>1575</v>
      </c>
      <c r="D3641" s="204">
        <v>86.2</v>
      </c>
      <c r="E3641" s="203" t="s">
        <v>543</v>
      </c>
      <c r="F3641" s="203" t="s">
        <v>1754</v>
      </c>
      <c r="G3641" s="203" t="s">
        <v>544</v>
      </c>
      <c r="H3641" s="204">
        <v>84.63</v>
      </c>
      <c r="I3641" s="204">
        <v>87.77</v>
      </c>
      <c r="J3641" s="204">
        <v>84.54</v>
      </c>
      <c r="K3641" s="203" t="s">
        <v>545</v>
      </c>
    </row>
    <row r="3642" spans="1:11">
      <c r="A3642" s="203">
        <v>86</v>
      </c>
      <c r="B3642" s="203" t="s">
        <v>394</v>
      </c>
      <c r="C3642" s="203" t="s">
        <v>1575</v>
      </c>
      <c r="D3642" s="204">
        <v>89.48</v>
      </c>
      <c r="E3642" s="203" t="s">
        <v>543</v>
      </c>
      <c r="F3642" s="203" t="s">
        <v>1754</v>
      </c>
      <c r="G3642" s="203" t="s">
        <v>544</v>
      </c>
      <c r="H3642" s="204">
        <v>86.66</v>
      </c>
      <c r="I3642" s="204">
        <v>92.29</v>
      </c>
      <c r="J3642" s="204">
        <v>83.37</v>
      </c>
      <c r="K3642" s="203" t="s">
        <v>545</v>
      </c>
    </row>
    <row r="3643" spans="1:11">
      <c r="A3643" s="203">
        <v>86</v>
      </c>
      <c r="B3643" s="203" t="s">
        <v>395</v>
      </c>
      <c r="C3643" s="203" t="s">
        <v>1575</v>
      </c>
      <c r="D3643" s="204">
        <v>88.01</v>
      </c>
      <c r="E3643" s="203" t="s">
        <v>543</v>
      </c>
      <c r="F3643" s="203" t="s">
        <v>1754</v>
      </c>
      <c r="G3643" s="203" t="s">
        <v>544</v>
      </c>
      <c r="H3643" s="204">
        <v>86.63</v>
      </c>
      <c r="I3643" s="204">
        <v>89.39</v>
      </c>
      <c r="J3643" s="204">
        <v>82.73</v>
      </c>
      <c r="K3643" s="203" t="s">
        <v>545</v>
      </c>
    </row>
    <row r="3644" spans="1:11">
      <c r="A3644" s="203">
        <v>86</v>
      </c>
      <c r="B3644" s="203" t="s">
        <v>396</v>
      </c>
      <c r="C3644" s="203" t="s">
        <v>1575</v>
      </c>
      <c r="D3644" s="204">
        <v>86.68</v>
      </c>
      <c r="E3644" s="203" t="s">
        <v>543</v>
      </c>
      <c r="F3644" s="203" t="s">
        <v>1754</v>
      </c>
      <c r="G3644" s="203" t="s">
        <v>544</v>
      </c>
      <c r="H3644" s="204">
        <v>83.33</v>
      </c>
      <c r="I3644" s="204">
        <v>90.02</v>
      </c>
      <c r="J3644" s="204">
        <v>85.41</v>
      </c>
      <c r="K3644" s="203" t="s">
        <v>545</v>
      </c>
    </row>
    <row r="3645" spans="1:11">
      <c r="A3645" s="203">
        <v>86</v>
      </c>
      <c r="B3645" s="203" t="s">
        <v>397</v>
      </c>
      <c r="C3645" s="203" t="s">
        <v>1575</v>
      </c>
      <c r="D3645" s="204">
        <v>88.61</v>
      </c>
      <c r="E3645" s="203" t="s">
        <v>543</v>
      </c>
      <c r="F3645" s="203" t="s">
        <v>1754</v>
      </c>
      <c r="G3645" s="203" t="s">
        <v>544</v>
      </c>
      <c r="H3645" s="204">
        <v>85.33</v>
      </c>
      <c r="I3645" s="204">
        <v>91.89</v>
      </c>
      <c r="J3645" s="204">
        <v>83.47</v>
      </c>
      <c r="K3645" s="203" t="s">
        <v>545</v>
      </c>
    </row>
    <row r="3646" spans="1:11">
      <c r="A3646" s="203">
        <v>86</v>
      </c>
      <c r="B3646" s="203" t="s">
        <v>398</v>
      </c>
      <c r="C3646" s="203" t="s">
        <v>1575</v>
      </c>
      <c r="D3646" s="204">
        <v>85.89</v>
      </c>
      <c r="E3646" s="203" t="s">
        <v>543</v>
      </c>
      <c r="F3646" s="203" t="s">
        <v>1754</v>
      </c>
      <c r="G3646" s="203" t="s">
        <v>544</v>
      </c>
      <c r="H3646" s="204">
        <v>82.14</v>
      </c>
      <c r="I3646" s="204">
        <v>89.64</v>
      </c>
      <c r="J3646" s="204">
        <v>84.48</v>
      </c>
      <c r="K3646" s="203" t="s">
        <v>545</v>
      </c>
    </row>
    <row r="3647" spans="1:11">
      <c r="A3647" s="203">
        <v>86</v>
      </c>
      <c r="B3647" s="203" t="s">
        <v>399</v>
      </c>
      <c r="C3647" s="203" t="s">
        <v>1575</v>
      </c>
      <c r="D3647" s="204">
        <v>88.47</v>
      </c>
      <c r="E3647" s="203" t="s">
        <v>543</v>
      </c>
      <c r="F3647" s="203" t="s">
        <v>1754</v>
      </c>
      <c r="G3647" s="203" t="s">
        <v>544</v>
      </c>
      <c r="H3647" s="204">
        <v>85.23</v>
      </c>
      <c r="I3647" s="204">
        <v>91.7</v>
      </c>
      <c r="J3647" s="204">
        <v>85.01</v>
      </c>
      <c r="K3647" s="203" t="s">
        <v>545</v>
      </c>
    </row>
    <row r="3648" spans="1:11">
      <c r="A3648" s="203">
        <v>86</v>
      </c>
      <c r="B3648" s="203" t="s">
        <v>400</v>
      </c>
      <c r="C3648" s="203" t="s">
        <v>1575</v>
      </c>
      <c r="D3648" s="204">
        <v>87.05</v>
      </c>
      <c r="E3648" s="203" t="s">
        <v>543</v>
      </c>
      <c r="F3648" s="203" t="s">
        <v>1754</v>
      </c>
      <c r="G3648" s="203" t="s">
        <v>544</v>
      </c>
      <c r="H3648" s="204">
        <v>83.88</v>
      </c>
      <c r="I3648" s="204">
        <v>90.22</v>
      </c>
      <c r="J3648" s="204">
        <v>84.23</v>
      </c>
      <c r="K3648" s="203" t="s">
        <v>545</v>
      </c>
    </row>
    <row r="3649" spans="1:11">
      <c r="A3649" s="203">
        <v>86</v>
      </c>
      <c r="B3649" s="203" t="s">
        <v>401</v>
      </c>
      <c r="C3649" s="203" t="s">
        <v>1575</v>
      </c>
      <c r="D3649" s="204">
        <v>88.76</v>
      </c>
      <c r="E3649" s="203" t="s">
        <v>543</v>
      </c>
      <c r="F3649" s="203" t="s">
        <v>1754</v>
      </c>
      <c r="G3649" s="203" t="s">
        <v>544</v>
      </c>
      <c r="H3649" s="204">
        <v>85.6</v>
      </c>
      <c r="I3649" s="204">
        <v>91.92</v>
      </c>
      <c r="J3649" s="204">
        <v>85.32</v>
      </c>
      <c r="K3649" s="203" t="s">
        <v>545</v>
      </c>
    </row>
    <row r="3650" spans="1:11">
      <c r="A3650" s="203">
        <v>86</v>
      </c>
      <c r="B3650" s="203" t="s">
        <v>402</v>
      </c>
      <c r="C3650" s="203" t="s">
        <v>1575</v>
      </c>
      <c r="D3650" s="204">
        <v>89.85</v>
      </c>
      <c r="E3650" s="203" t="s">
        <v>543</v>
      </c>
      <c r="F3650" s="203" t="s">
        <v>1754</v>
      </c>
      <c r="G3650" s="203" t="s">
        <v>544</v>
      </c>
      <c r="H3650" s="204">
        <v>84.97</v>
      </c>
      <c r="I3650" s="204">
        <v>94.73</v>
      </c>
      <c r="J3650" s="204">
        <v>81.41</v>
      </c>
      <c r="K3650" s="203" t="s">
        <v>545</v>
      </c>
    </row>
    <row r="3651" spans="1:11">
      <c r="A3651" s="203">
        <v>86</v>
      </c>
      <c r="B3651" s="203" t="s">
        <v>403</v>
      </c>
      <c r="C3651" s="203" t="s">
        <v>1575</v>
      </c>
      <c r="D3651" s="204">
        <v>88.11</v>
      </c>
      <c r="E3651" s="203" t="s">
        <v>543</v>
      </c>
      <c r="F3651" s="203" t="s">
        <v>1754</v>
      </c>
      <c r="G3651" s="203" t="s">
        <v>544</v>
      </c>
      <c r="H3651" s="204">
        <v>84.4</v>
      </c>
      <c r="I3651" s="204">
        <v>91.82</v>
      </c>
      <c r="J3651" s="204">
        <v>79.11</v>
      </c>
      <c r="K3651" s="203" t="s">
        <v>545</v>
      </c>
    </row>
    <row r="3652" spans="1:11">
      <c r="A3652" s="203">
        <v>86</v>
      </c>
      <c r="B3652" s="203" t="s">
        <v>404</v>
      </c>
      <c r="C3652" s="203" t="s">
        <v>1575</v>
      </c>
      <c r="D3652" s="204">
        <v>90.02</v>
      </c>
      <c r="E3652" s="203" t="s">
        <v>543</v>
      </c>
      <c r="F3652" s="203" t="s">
        <v>1754</v>
      </c>
      <c r="G3652" s="203" t="s">
        <v>544</v>
      </c>
      <c r="H3652" s="204">
        <v>86.58</v>
      </c>
      <c r="I3652" s="204">
        <v>93.46</v>
      </c>
      <c r="J3652" s="204">
        <v>85.31</v>
      </c>
      <c r="K3652" s="203" t="s">
        <v>545</v>
      </c>
    </row>
    <row r="3653" spans="1:11">
      <c r="A3653" s="203">
        <v>86</v>
      </c>
      <c r="B3653" s="203" t="s">
        <v>405</v>
      </c>
      <c r="C3653" s="203" t="s">
        <v>1575</v>
      </c>
      <c r="D3653" s="204">
        <v>88.31</v>
      </c>
      <c r="E3653" s="203" t="s">
        <v>543</v>
      </c>
      <c r="F3653" s="203" t="s">
        <v>1754</v>
      </c>
      <c r="G3653" s="203" t="s">
        <v>544</v>
      </c>
      <c r="H3653" s="204">
        <v>87.76</v>
      </c>
      <c r="I3653" s="204">
        <v>88.86</v>
      </c>
      <c r="J3653" s="204">
        <v>83.83</v>
      </c>
      <c r="K3653" s="203" t="s">
        <v>545</v>
      </c>
    </row>
    <row r="3654" spans="1:11">
      <c r="A3654" s="203">
        <v>87</v>
      </c>
      <c r="B3654" s="203" t="s">
        <v>384</v>
      </c>
      <c r="C3654" s="203" t="s">
        <v>1576</v>
      </c>
      <c r="D3654" s="204">
        <v>28.71</v>
      </c>
      <c r="E3654" s="203" t="s">
        <v>543</v>
      </c>
      <c r="F3654" s="203" t="s">
        <v>1754</v>
      </c>
      <c r="G3654" s="203" t="s">
        <v>544</v>
      </c>
      <c r="H3654" s="204">
        <v>26.47</v>
      </c>
      <c r="I3654" s="204">
        <v>30.96</v>
      </c>
      <c r="J3654" s="204">
        <v>25.34</v>
      </c>
      <c r="K3654" s="203" t="s">
        <v>545</v>
      </c>
    </row>
    <row r="3655" spans="1:11">
      <c r="A3655" s="203">
        <v>87</v>
      </c>
      <c r="B3655" s="203" t="s">
        <v>385</v>
      </c>
      <c r="C3655" s="203" t="s">
        <v>1576</v>
      </c>
      <c r="D3655" s="204">
        <v>30.56</v>
      </c>
      <c r="E3655" s="203" t="s">
        <v>543</v>
      </c>
      <c r="F3655" s="203" t="s">
        <v>1754</v>
      </c>
      <c r="G3655" s="203" t="s">
        <v>544</v>
      </c>
      <c r="H3655" s="204">
        <v>24.64</v>
      </c>
      <c r="I3655" s="204">
        <v>36.479999999999997</v>
      </c>
      <c r="J3655" s="204">
        <v>24.25</v>
      </c>
      <c r="K3655" s="203" t="s">
        <v>545</v>
      </c>
    </row>
    <row r="3656" spans="1:11">
      <c r="A3656" s="203">
        <v>87</v>
      </c>
      <c r="B3656" s="203" t="s">
        <v>386</v>
      </c>
      <c r="C3656" s="203" t="s">
        <v>1576</v>
      </c>
      <c r="D3656" s="204">
        <v>26.3</v>
      </c>
      <c r="E3656" s="203" t="s">
        <v>543</v>
      </c>
      <c r="F3656" s="203" t="s">
        <v>1754</v>
      </c>
      <c r="G3656" s="203" t="s">
        <v>544</v>
      </c>
      <c r="H3656" s="204">
        <v>20.75</v>
      </c>
      <c r="I3656" s="204">
        <v>31.86</v>
      </c>
      <c r="J3656" s="204">
        <v>26.43</v>
      </c>
      <c r="K3656" s="203" t="s">
        <v>545</v>
      </c>
    </row>
    <row r="3657" spans="1:11">
      <c r="A3657" s="203">
        <v>87</v>
      </c>
      <c r="B3657" s="203" t="s">
        <v>387</v>
      </c>
      <c r="C3657" s="203" t="s">
        <v>1576</v>
      </c>
      <c r="D3657" s="204">
        <v>32.78</v>
      </c>
      <c r="E3657" s="203" t="s">
        <v>543</v>
      </c>
      <c r="F3657" s="203" t="s">
        <v>1754</v>
      </c>
      <c r="G3657" s="203" t="s">
        <v>544</v>
      </c>
      <c r="H3657" s="204">
        <v>27.89</v>
      </c>
      <c r="I3657" s="204">
        <v>37.659999999999997</v>
      </c>
      <c r="J3657" s="204">
        <v>27.77</v>
      </c>
      <c r="K3657" s="203" t="s">
        <v>545</v>
      </c>
    </row>
    <row r="3658" spans="1:11">
      <c r="A3658" s="203">
        <v>87</v>
      </c>
      <c r="B3658" s="203" t="s">
        <v>388</v>
      </c>
      <c r="C3658" s="203" t="s">
        <v>1576</v>
      </c>
      <c r="D3658" s="204">
        <v>31.73</v>
      </c>
      <c r="E3658" s="203" t="s">
        <v>543</v>
      </c>
      <c r="F3658" s="203" t="s">
        <v>1754</v>
      </c>
      <c r="G3658" s="203" t="s">
        <v>544</v>
      </c>
      <c r="H3658" s="204">
        <v>25.31</v>
      </c>
      <c r="I3658" s="204">
        <v>38.15</v>
      </c>
      <c r="J3658" s="204">
        <v>24.77</v>
      </c>
      <c r="K3658" s="203" t="s">
        <v>545</v>
      </c>
    </row>
    <row r="3659" spans="1:11">
      <c r="A3659" s="203">
        <v>87</v>
      </c>
      <c r="B3659" s="203" t="s">
        <v>389</v>
      </c>
      <c r="C3659" s="203" t="s">
        <v>1576</v>
      </c>
      <c r="D3659" s="204">
        <v>22.5</v>
      </c>
      <c r="E3659" s="203" t="s">
        <v>543</v>
      </c>
      <c r="F3659" s="203" t="s">
        <v>1754</v>
      </c>
      <c r="G3659" s="203" t="s">
        <v>544</v>
      </c>
      <c r="H3659" s="204">
        <v>14.97</v>
      </c>
      <c r="I3659" s="204">
        <v>30.02</v>
      </c>
      <c r="J3659" s="204">
        <v>19.97</v>
      </c>
      <c r="K3659" s="203" t="s">
        <v>545</v>
      </c>
    </row>
    <row r="3660" spans="1:11">
      <c r="A3660" s="203">
        <v>87</v>
      </c>
      <c r="B3660" s="203" t="s">
        <v>390</v>
      </c>
      <c r="C3660" s="203" t="s">
        <v>1576</v>
      </c>
      <c r="D3660" s="204">
        <v>26.5</v>
      </c>
      <c r="E3660" s="203" t="s">
        <v>543</v>
      </c>
      <c r="F3660" s="203" t="s">
        <v>1754</v>
      </c>
      <c r="G3660" s="203" t="s">
        <v>544</v>
      </c>
      <c r="H3660" s="204">
        <v>20.63</v>
      </c>
      <c r="I3660" s="204">
        <v>32.369999999999997</v>
      </c>
      <c r="J3660" s="204">
        <v>31.45</v>
      </c>
      <c r="K3660" s="203" t="s">
        <v>545</v>
      </c>
    </row>
    <row r="3661" spans="1:11">
      <c r="A3661" s="203">
        <v>87</v>
      </c>
      <c r="B3661" s="203" t="s">
        <v>391</v>
      </c>
      <c r="C3661" s="203" t="s">
        <v>1576</v>
      </c>
      <c r="D3661" s="204">
        <v>26.89</v>
      </c>
      <c r="E3661" s="203" t="s">
        <v>543</v>
      </c>
      <c r="F3661" s="203" t="s">
        <v>1754</v>
      </c>
      <c r="G3661" s="203" t="s">
        <v>544</v>
      </c>
      <c r="H3661" s="204">
        <v>16.059999999999999</v>
      </c>
      <c r="I3661" s="204">
        <v>37.729999999999997</v>
      </c>
      <c r="J3661" s="204">
        <v>20.87</v>
      </c>
      <c r="K3661" s="203" t="s">
        <v>545</v>
      </c>
    </row>
    <row r="3662" spans="1:11">
      <c r="A3662" s="203">
        <v>87</v>
      </c>
      <c r="B3662" s="203" t="s">
        <v>392</v>
      </c>
      <c r="C3662" s="203" t="s">
        <v>1576</v>
      </c>
      <c r="D3662" s="204">
        <v>28.55</v>
      </c>
      <c r="E3662" s="203" t="s">
        <v>543</v>
      </c>
      <c r="F3662" s="203" t="s">
        <v>1754</v>
      </c>
      <c r="G3662" s="203" t="s">
        <v>544</v>
      </c>
      <c r="H3662" s="204">
        <v>20.64</v>
      </c>
      <c r="I3662" s="204">
        <v>36.46</v>
      </c>
      <c r="J3662" s="204">
        <v>24.45</v>
      </c>
      <c r="K3662" s="203" t="s">
        <v>545</v>
      </c>
    </row>
    <row r="3663" spans="1:11">
      <c r="A3663" s="203">
        <v>87</v>
      </c>
      <c r="B3663" s="203" t="s">
        <v>393</v>
      </c>
      <c r="C3663" s="203" t="s">
        <v>1576</v>
      </c>
      <c r="D3663" s="204">
        <v>28.06</v>
      </c>
      <c r="E3663" s="203" t="s">
        <v>543</v>
      </c>
      <c r="F3663" s="203" t="s">
        <v>1754</v>
      </c>
      <c r="G3663" s="203" t="s">
        <v>544</v>
      </c>
      <c r="H3663" s="204">
        <v>25.57</v>
      </c>
      <c r="I3663" s="204">
        <v>30.54</v>
      </c>
      <c r="J3663" s="204">
        <v>26.22</v>
      </c>
      <c r="K3663" s="203" t="s">
        <v>545</v>
      </c>
    </row>
    <row r="3664" spans="1:11">
      <c r="A3664" s="203">
        <v>87</v>
      </c>
      <c r="B3664" s="203" t="s">
        <v>394</v>
      </c>
      <c r="C3664" s="203" t="s">
        <v>1576</v>
      </c>
      <c r="D3664" s="204">
        <v>28.13</v>
      </c>
      <c r="E3664" s="203" t="s">
        <v>543</v>
      </c>
      <c r="F3664" s="203" t="s">
        <v>1754</v>
      </c>
      <c r="G3664" s="203" t="s">
        <v>544</v>
      </c>
      <c r="H3664" s="204">
        <v>22.01</v>
      </c>
      <c r="I3664" s="204">
        <v>34.25</v>
      </c>
      <c r="J3664" s="204">
        <v>27.76</v>
      </c>
      <c r="K3664" s="203" t="s">
        <v>545</v>
      </c>
    </row>
    <row r="3665" spans="1:11">
      <c r="A3665" s="203">
        <v>87</v>
      </c>
      <c r="B3665" s="203" t="s">
        <v>395</v>
      </c>
      <c r="C3665" s="203" t="s">
        <v>1576</v>
      </c>
      <c r="D3665" s="204">
        <v>24.91</v>
      </c>
      <c r="E3665" s="203" t="s">
        <v>543</v>
      </c>
      <c r="F3665" s="203" t="s">
        <v>1754</v>
      </c>
      <c r="G3665" s="203" t="s">
        <v>544</v>
      </c>
      <c r="H3665" s="204">
        <v>22.57</v>
      </c>
      <c r="I3665" s="204">
        <v>27.24</v>
      </c>
      <c r="J3665" s="204">
        <v>22.41</v>
      </c>
      <c r="K3665" s="203" t="s">
        <v>545</v>
      </c>
    </row>
    <row r="3666" spans="1:11">
      <c r="A3666" s="203">
        <v>87</v>
      </c>
      <c r="B3666" s="203" t="s">
        <v>396</v>
      </c>
      <c r="C3666" s="203" t="s">
        <v>1576</v>
      </c>
      <c r="D3666" s="204">
        <v>22.13</v>
      </c>
      <c r="E3666" s="203" t="s">
        <v>543</v>
      </c>
      <c r="F3666" s="203" t="s">
        <v>1754</v>
      </c>
      <c r="G3666" s="203" t="s">
        <v>544</v>
      </c>
      <c r="H3666" s="204">
        <v>16.72</v>
      </c>
      <c r="I3666" s="204">
        <v>27.54</v>
      </c>
      <c r="J3666" s="204">
        <v>28.18</v>
      </c>
      <c r="K3666" s="203" t="s">
        <v>545</v>
      </c>
    </row>
    <row r="3667" spans="1:11">
      <c r="A3667" s="203">
        <v>87</v>
      </c>
      <c r="B3667" s="203" t="s">
        <v>397</v>
      </c>
      <c r="C3667" s="203" t="s">
        <v>1576</v>
      </c>
      <c r="D3667" s="204">
        <v>24.25</v>
      </c>
      <c r="E3667" s="203" t="s">
        <v>543</v>
      </c>
      <c r="F3667" s="203" t="s">
        <v>1754</v>
      </c>
      <c r="G3667" s="203" t="s">
        <v>544</v>
      </c>
      <c r="H3667" s="204">
        <v>19.18</v>
      </c>
      <c r="I3667" s="204">
        <v>29.33</v>
      </c>
      <c r="J3667" s="204">
        <v>21.96</v>
      </c>
      <c r="K3667" s="203" t="s">
        <v>545</v>
      </c>
    </row>
    <row r="3668" spans="1:11">
      <c r="A3668" s="203">
        <v>87</v>
      </c>
      <c r="B3668" s="203" t="s">
        <v>398</v>
      </c>
      <c r="C3668" s="203" t="s">
        <v>1576</v>
      </c>
      <c r="D3668" s="204">
        <v>24.6</v>
      </c>
      <c r="E3668" s="203" t="s">
        <v>543</v>
      </c>
      <c r="F3668" s="203" t="s">
        <v>1754</v>
      </c>
      <c r="G3668" s="203" t="s">
        <v>544</v>
      </c>
      <c r="H3668" s="204">
        <v>19.440000000000001</v>
      </c>
      <c r="I3668" s="204">
        <v>29.76</v>
      </c>
      <c r="J3668" s="204">
        <v>26.48</v>
      </c>
      <c r="K3668" s="203" t="s">
        <v>545</v>
      </c>
    </row>
    <row r="3669" spans="1:11">
      <c r="A3669" s="203">
        <v>87</v>
      </c>
      <c r="B3669" s="203" t="s">
        <v>399</v>
      </c>
      <c r="C3669" s="203" t="s">
        <v>1576</v>
      </c>
      <c r="D3669" s="204">
        <v>24.41</v>
      </c>
      <c r="E3669" s="203" t="s">
        <v>543</v>
      </c>
      <c r="F3669" s="203" t="s">
        <v>1754</v>
      </c>
      <c r="G3669" s="203" t="s">
        <v>544</v>
      </c>
      <c r="H3669" s="204">
        <v>18.989999999999998</v>
      </c>
      <c r="I3669" s="204">
        <v>29.84</v>
      </c>
      <c r="J3669" s="204">
        <v>24.33</v>
      </c>
      <c r="K3669" s="203" t="s">
        <v>545</v>
      </c>
    </row>
    <row r="3670" spans="1:11">
      <c r="A3670" s="203">
        <v>87</v>
      </c>
      <c r="B3670" s="203" t="s">
        <v>400</v>
      </c>
      <c r="C3670" s="203" t="s">
        <v>1576</v>
      </c>
      <c r="D3670" s="204">
        <v>28.09</v>
      </c>
      <c r="E3670" s="203" t="s">
        <v>543</v>
      </c>
      <c r="F3670" s="203" t="s">
        <v>1754</v>
      </c>
      <c r="G3670" s="203" t="s">
        <v>544</v>
      </c>
      <c r="H3670" s="204">
        <v>22.9</v>
      </c>
      <c r="I3670" s="204">
        <v>33.28</v>
      </c>
      <c r="J3670" s="204">
        <v>24.73</v>
      </c>
      <c r="K3670" s="203" t="s">
        <v>545</v>
      </c>
    </row>
    <row r="3671" spans="1:11">
      <c r="A3671" s="203">
        <v>87</v>
      </c>
      <c r="B3671" s="203" t="s">
        <v>401</v>
      </c>
      <c r="C3671" s="203" t="s">
        <v>1576</v>
      </c>
      <c r="D3671" s="204">
        <v>16.190000000000001</v>
      </c>
      <c r="E3671" s="203" t="s">
        <v>543</v>
      </c>
      <c r="F3671" s="203" t="s">
        <v>1754</v>
      </c>
      <c r="G3671" s="203" t="s">
        <v>544</v>
      </c>
      <c r="H3671" s="204">
        <v>11.04</v>
      </c>
      <c r="I3671" s="204">
        <v>21.34</v>
      </c>
      <c r="J3671" s="204">
        <v>21.76</v>
      </c>
      <c r="K3671" s="203" t="s">
        <v>545</v>
      </c>
    </row>
    <row r="3672" spans="1:11">
      <c r="A3672" s="203">
        <v>87</v>
      </c>
      <c r="B3672" s="203" t="s">
        <v>402</v>
      </c>
      <c r="C3672" s="203" t="s">
        <v>1576</v>
      </c>
      <c r="D3672" s="204">
        <v>24.1</v>
      </c>
      <c r="E3672" s="203" t="s">
        <v>543</v>
      </c>
      <c r="F3672" s="203" t="s">
        <v>1754</v>
      </c>
      <c r="G3672" s="203" t="s">
        <v>544</v>
      </c>
      <c r="H3672" s="204">
        <v>16.5</v>
      </c>
      <c r="I3672" s="204">
        <v>31.7</v>
      </c>
      <c r="J3672" s="204">
        <v>28.47</v>
      </c>
      <c r="K3672" s="203" t="s">
        <v>545</v>
      </c>
    </row>
    <row r="3673" spans="1:11">
      <c r="A3673" s="203">
        <v>87</v>
      </c>
      <c r="B3673" s="203" t="s">
        <v>403</v>
      </c>
      <c r="C3673" s="203" t="s">
        <v>1576</v>
      </c>
      <c r="D3673" s="204">
        <v>23.66</v>
      </c>
      <c r="E3673" s="203" t="s">
        <v>543</v>
      </c>
      <c r="F3673" s="203" t="s">
        <v>1754</v>
      </c>
      <c r="G3673" s="203" t="s">
        <v>544</v>
      </c>
      <c r="H3673" s="204">
        <v>17.13</v>
      </c>
      <c r="I3673" s="204">
        <v>30.2</v>
      </c>
      <c r="J3673" s="204">
        <v>22.07</v>
      </c>
      <c r="K3673" s="203" t="s">
        <v>545</v>
      </c>
    </row>
    <row r="3674" spans="1:11">
      <c r="A3674" s="203">
        <v>87</v>
      </c>
      <c r="B3674" s="203" t="s">
        <v>404</v>
      </c>
      <c r="C3674" s="203" t="s">
        <v>1576</v>
      </c>
      <c r="D3674" s="204">
        <v>27.62</v>
      </c>
      <c r="E3674" s="203" t="s">
        <v>543</v>
      </c>
      <c r="F3674" s="203" t="s">
        <v>1754</v>
      </c>
      <c r="G3674" s="203" t="s">
        <v>544</v>
      </c>
      <c r="H3674" s="204">
        <v>21.28</v>
      </c>
      <c r="I3674" s="204">
        <v>33.950000000000003</v>
      </c>
      <c r="J3674" s="204">
        <v>19.86</v>
      </c>
      <c r="K3674" s="203" t="s">
        <v>545</v>
      </c>
    </row>
    <row r="3675" spans="1:11">
      <c r="A3675" s="203">
        <v>87</v>
      </c>
      <c r="B3675" s="203" t="s">
        <v>405</v>
      </c>
      <c r="C3675" s="203" t="s">
        <v>1576</v>
      </c>
      <c r="D3675" s="204">
        <v>26.87</v>
      </c>
      <c r="E3675" s="203" t="s">
        <v>543</v>
      </c>
      <c r="F3675" s="203" t="s">
        <v>1754</v>
      </c>
      <c r="G3675" s="203" t="s">
        <v>544</v>
      </c>
      <c r="H3675" s="204">
        <v>25.89</v>
      </c>
      <c r="I3675" s="204">
        <v>27.85</v>
      </c>
      <c r="J3675" s="204">
        <v>24.91</v>
      </c>
      <c r="K3675" s="203" t="s">
        <v>545</v>
      </c>
    </row>
    <row r="3676" spans="1:11">
      <c r="A3676" s="203">
        <v>87</v>
      </c>
      <c r="B3676" s="203" t="s">
        <v>384</v>
      </c>
      <c r="C3676" s="203" t="s">
        <v>1577</v>
      </c>
      <c r="D3676" s="204">
        <v>25.24</v>
      </c>
      <c r="E3676" s="203" t="s">
        <v>543</v>
      </c>
      <c r="F3676" s="203" t="s">
        <v>1754</v>
      </c>
      <c r="G3676" s="203" t="s">
        <v>544</v>
      </c>
      <c r="H3676" s="204">
        <v>23.14</v>
      </c>
      <c r="I3676" s="204">
        <v>27.34</v>
      </c>
      <c r="J3676" s="204">
        <v>20.5</v>
      </c>
      <c r="K3676" s="203" t="s">
        <v>545</v>
      </c>
    </row>
    <row r="3677" spans="1:11">
      <c r="A3677" s="203">
        <v>87</v>
      </c>
      <c r="B3677" s="203" t="s">
        <v>385</v>
      </c>
      <c r="C3677" s="203" t="s">
        <v>1577</v>
      </c>
      <c r="D3677" s="204">
        <v>21.88</v>
      </c>
      <c r="E3677" s="203" t="s">
        <v>543</v>
      </c>
      <c r="F3677" s="203" t="s">
        <v>1754</v>
      </c>
      <c r="G3677" s="203" t="s">
        <v>544</v>
      </c>
      <c r="H3677" s="204">
        <v>16.86</v>
      </c>
      <c r="I3677" s="204">
        <v>26.89</v>
      </c>
      <c r="J3677" s="204">
        <v>25.76</v>
      </c>
      <c r="K3677" s="203" t="s">
        <v>545</v>
      </c>
    </row>
    <row r="3678" spans="1:11">
      <c r="A3678" s="203">
        <v>87</v>
      </c>
      <c r="B3678" s="203" t="s">
        <v>386</v>
      </c>
      <c r="C3678" s="203" t="s">
        <v>1577</v>
      </c>
      <c r="D3678" s="204">
        <v>17.16</v>
      </c>
      <c r="E3678" s="203" t="s">
        <v>543</v>
      </c>
      <c r="F3678" s="203" t="s">
        <v>1754</v>
      </c>
      <c r="G3678" s="203" t="s">
        <v>544</v>
      </c>
      <c r="H3678" s="204">
        <v>12.83</v>
      </c>
      <c r="I3678" s="204">
        <v>21.5</v>
      </c>
      <c r="J3678" s="204">
        <v>18.829999999999998</v>
      </c>
      <c r="K3678" s="203" t="s">
        <v>545</v>
      </c>
    </row>
    <row r="3679" spans="1:11">
      <c r="A3679" s="203">
        <v>87</v>
      </c>
      <c r="B3679" s="203" t="s">
        <v>387</v>
      </c>
      <c r="C3679" s="203" t="s">
        <v>1577</v>
      </c>
      <c r="D3679" s="204">
        <v>18.899999999999999</v>
      </c>
      <c r="E3679" s="203" t="s">
        <v>543</v>
      </c>
      <c r="F3679" s="203" t="s">
        <v>1754</v>
      </c>
      <c r="G3679" s="203" t="s">
        <v>544</v>
      </c>
      <c r="H3679" s="204">
        <v>15.34</v>
      </c>
      <c r="I3679" s="204">
        <v>22.46</v>
      </c>
      <c r="J3679" s="204">
        <v>19.66</v>
      </c>
      <c r="K3679" s="203" t="s">
        <v>545</v>
      </c>
    </row>
    <row r="3680" spans="1:11">
      <c r="A3680" s="203">
        <v>87</v>
      </c>
      <c r="B3680" s="203" t="s">
        <v>388</v>
      </c>
      <c r="C3680" s="203" t="s">
        <v>1577</v>
      </c>
      <c r="D3680" s="204">
        <v>19.149999999999999</v>
      </c>
      <c r="E3680" s="203" t="s">
        <v>543</v>
      </c>
      <c r="F3680" s="203" t="s">
        <v>1754</v>
      </c>
      <c r="G3680" s="203" t="s">
        <v>544</v>
      </c>
      <c r="H3680" s="204">
        <v>14.55</v>
      </c>
      <c r="I3680" s="204">
        <v>23.74</v>
      </c>
      <c r="J3680" s="204">
        <v>21.55</v>
      </c>
      <c r="K3680" s="203" t="s">
        <v>545</v>
      </c>
    </row>
    <row r="3681" spans="1:11">
      <c r="A3681" s="203">
        <v>87</v>
      </c>
      <c r="B3681" s="203" t="s">
        <v>389</v>
      </c>
      <c r="C3681" s="203" t="s">
        <v>1577</v>
      </c>
      <c r="D3681" s="204">
        <v>16.899999999999999</v>
      </c>
      <c r="E3681" s="203" t="s">
        <v>543</v>
      </c>
      <c r="F3681" s="203" t="s">
        <v>1754</v>
      </c>
      <c r="G3681" s="203" t="s">
        <v>544</v>
      </c>
      <c r="H3681" s="204">
        <v>11.08</v>
      </c>
      <c r="I3681" s="204">
        <v>22.72</v>
      </c>
      <c r="J3681" s="204">
        <v>13.8</v>
      </c>
      <c r="K3681" s="203" t="s">
        <v>545</v>
      </c>
    </row>
    <row r="3682" spans="1:11">
      <c r="A3682" s="203">
        <v>87</v>
      </c>
      <c r="B3682" s="203" t="s">
        <v>390</v>
      </c>
      <c r="C3682" s="203" t="s">
        <v>1577</v>
      </c>
      <c r="D3682" s="204">
        <v>16.25</v>
      </c>
      <c r="E3682" s="203" t="s">
        <v>543</v>
      </c>
      <c r="F3682" s="203" t="s">
        <v>1754</v>
      </c>
      <c r="G3682" s="203" t="s">
        <v>544</v>
      </c>
      <c r="H3682" s="204">
        <v>12.06</v>
      </c>
      <c r="I3682" s="204">
        <v>20.43</v>
      </c>
      <c r="J3682" s="204">
        <v>19.260000000000002</v>
      </c>
      <c r="K3682" s="203" t="s">
        <v>545</v>
      </c>
    </row>
    <row r="3683" spans="1:11">
      <c r="A3683" s="203">
        <v>87</v>
      </c>
      <c r="B3683" s="203" t="s">
        <v>391</v>
      </c>
      <c r="C3683" s="203" t="s">
        <v>1577</v>
      </c>
      <c r="D3683" s="204">
        <v>17.5</v>
      </c>
      <c r="E3683" s="203" t="s">
        <v>543</v>
      </c>
      <c r="F3683" s="203" t="s">
        <v>1754</v>
      </c>
      <c r="G3683" s="203" t="s">
        <v>544</v>
      </c>
      <c r="H3683" s="204">
        <v>8.91</v>
      </c>
      <c r="I3683" s="204">
        <v>26.1</v>
      </c>
      <c r="J3683" s="204">
        <v>12.95</v>
      </c>
      <c r="K3683" s="203" t="s">
        <v>545</v>
      </c>
    </row>
    <row r="3684" spans="1:11">
      <c r="A3684" s="203">
        <v>87</v>
      </c>
      <c r="B3684" s="203" t="s">
        <v>392</v>
      </c>
      <c r="C3684" s="203" t="s">
        <v>1577</v>
      </c>
      <c r="D3684" s="204">
        <v>23.53</v>
      </c>
      <c r="E3684" s="203" t="s">
        <v>543</v>
      </c>
      <c r="F3684" s="203" t="s">
        <v>1754</v>
      </c>
      <c r="G3684" s="203" t="s">
        <v>544</v>
      </c>
      <c r="H3684" s="204">
        <v>17.43</v>
      </c>
      <c r="I3684" s="204">
        <v>29.63</v>
      </c>
      <c r="J3684" s="204">
        <v>18.399999999999999</v>
      </c>
      <c r="K3684" s="203" t="s">
        <v>545</v>
      </c>
    </row>
    <row r="3685" spans="1:11">
      <c r="A3685" s="203">
        <v>87</v>
      </c>
      <c r="B3685" s="203" t="s">
        <v>393</v>
      </c>
      <c r="C3685" s="203" t="s">
        <v>1577</v>
      </c>
      <c r="D3685" s="204">
        <v>24.55</v>
      </c>
      <c r="E3685" s="203" t="s">
        <v>543</v>
      </c>
      <c r="F3685" s="203" t="s">
        <v>1754</v>
      </c>
      <c r="G3685" s="203" t="s">
        <v>544</v>
      </c>
      <c r="H3685" s="204">
        <v>22.34</v>
      </c>
      <c r="I3685" s="204">
        <v>26.76</v>
      </c>
      <c r="J3685" s="204">
        <v>18.63</v>
      </c>
      <c r="K3685" s="203" t="s">
        <v>545</v>
      </c>
    </row>
    <row r="3686" spans="1:11">
      <c r="A3686" s="203">
        <v>87</v>
      </c>
      <c r="B3686" s="203" t="s">
        <v>394</v>
      </c>
      <c r="C3686" s="203" t="s">
        <v>1577</v>
      </c>
      <c r="D3686" s="204">
        <v>20.65</v>
      </c>
      <c r="E3686" s="203" t="s">
        <v>543</v>
      </c>
      <c r="F3686" s="203" t="s">
        <v>1754</v>
      </c>
      <c r="G3686" s="203" t="s">
        <v>544</v>
      </c>
      <c r="H3686" s="204">
        <v>15.88</v>
      </c>
      <c r="I3686" s="204">
        <v>25.43</v>
      </c>
      <c r="J3686" s="204">
        <v>21.99</v>
      </c>
      <c r="K3686" s="203" t="s">
        <v>545</v>
      </c>
    </row>
    <row r="3687" spans="1:11">
      <c r="A3687" s="203">
        <v>87</v>
      </c>
      <c r="B3687" s="203" t="s">
        <v>395</v>
      </c>
      <c r="C3687" s="203" t="s">
        <v>1577</v>
      </c>
      <c r="D3687" s="204">
        <v>19.760000000000002</v>
      </c>
      <c r="E3687" s="203" t="s">
        <v>543</v>
      </c>
      <c r="F3687" s="203" t="s">
        <v>1754</v>
      </c>
      <c r="G3687" s="203" t="s">
        <v>544</v>
      </c>
      <c r="H3687" s="204">
        <v>17.77</v>
      </c>
      <c r="I3687" s="204">
        <v>21.75</v>
      </c>
      <c r="J3687" s="204">
        <v>15.19</v>
      </c>
      <c r="K3687" s="203" t="s">
        <v>545</v>
      </c>
    </row>
    <row r="3688" spans="1:11">
      <c r="A3688" s="203">
        <v>87</v>
      </c>
      <c r="B3688" s="203" t="s">
        <v>396</v>
      </c>
      <c r="C3688" s="203" t="s">
        <v>1577</v>
      </c>
      <c r="D3688" s="204">
        <v>21.85</v>
      </c>
      <c r="E3688" s="203" t="s">
        <v>543</v>
      </c>
      <c r="F3688" s="203" t="s">
        <v>1754</v>
      </c>
      <c r="G3688" s="203" t="s">
        <v>544</v>
      </c>
      <c r="H3688" s="204">
        <v>16.53</v>
      </c>
      <c r="I3688" s="204">
        <v>27.16</v>
      </c>
      <c r="J3688" s="204">
        <v>15.33</v>
      </c>
      <c r="K3688" s="203" t="s">
        <v>545</v>
      </c>
    </row>
    <row r="3689" spans="1:11">
      <c r="A3689" s="203">
        <v>87</v>
      </c>
      <c r="B3689" s="203" t="s">
        <v>397</v>
      </c>
      <c r="C3689" s="203" t="s">
        <v>1577</v>
      </c>
      <c r="D3689" s="204">
        <v>16.7</v>
      </c>
      <c r="E3689" s="203" t="s">
        <v>543</v>
      </c>
      <c r="F3689" s="203" t="s">
        <v>1754</v>
      </c>
      <c r="G3689" s="203" t="s">
        <v>544</v>
      </c>
      <c r="H3689" s="204">
        <v>12.82</v>
      </c>
      <c r="I3689" s="204">
        <v>20.59</v>
      </c>
      <c r="J3689" s="204">
        <v>14.29</v>
      </c>
      <c r="K3689" s="203" t="s">
        <v>545</v>
      </c>
    </row>
    <row r="3690" spans="1:11">
      <c r="A3690" s="203">
        <v>87</v>
      </c>
      <c r="B3690" s="203" t="s">
        <v>398</v>
      </c>
      <c r="C3690" s="203" t="s">
        <v>1577</v>
      </c>
      <c r="D3690" s="204">
        <v>20.59</v>
      </c>
      <c r="E3690" s="203" t="s">
        <v>543</v>
      </c>
      <c r="F3690" s="203" t="s">
        <v>1754</v>
      </c>
      <c r="G3690" s="203" t="s">
        <v>544</v>
      </c>
      <c r="H3690" s="204">
        <v>16.04</v>
      </c>
      <c r="I3690" s="204">
        <v>25.14</v>
      </c>
      <c r="J3690" s="204">
        <v>16.47</v>
      </c>
      <c r="K3690" s="203" t="s">
        <v>545</v>
      </c>
    </row>
    <row r="3691" spans="1:11">
      <c r="A3691" s="203">
        <v>87</v>
      </c>
      <c r="B3691" s="203" t="s">
        <v>399</v>
      </c>
      <c r="C3691" s="203" t="s">
        <v>1577</v>
      </c>
      <c r="D3691" s="204">
        <v>21.45</v>
      </c>
      <c r="E3691" s="203" t="s">
        <v>543</v>
      </c>
      <c r="F3691" s="203" t="s">
        <v>1754</v>
      </c>
      <c r="G3691" s="203" t="s">
        <v>544</v>
      </c>
      <c r="H3691" s="204">
        <v>16.55</v>
      </c>
      <c r="I3691" s="204">
        <v>26.34</v>
      </c>
      <c r="J3691" s="204">
        <v>18.239999999999998</v>
      </c>
      <c r="K3691" s="203" t="s">
        <v>545</v>
      </c>
    </row>
    <row r="3692" spans="1:11">
      <c r="A3692" s="203">
        <v>87</v>
      </c>
      <c r="B3692" s="203" t="s">
        <v>400</v>
      </c>
      <c r="C3692" s="203" t="s">
        <v>1577</v>
      </c>
      <c r="D3692" s="204">
        <v>17.559999999999999</v>
      </c>
      <c r="E3692" s="203" t="s">
        <v>543</v>
      </c>
      <c r="F3692" s="203" t="s">
        <v>1754</v>
      </c>
      <c r="G3692" s="203" t="s">
        <v>544</v>
      </c>
      <c r="H3692" s="204">
        <v>13.41</v>
      </c>
      <c r="I3692" s="204">
        <v>21.72</v>
      </c>
      <c r="J3692" s="204">
        <v>15.2</v>
      </c>
      <c r="K3692" s="203" t="s">
        <v>545</v>
      </c>
    </row>
    <row r="3693" spans="1:11">
      <c r="A3693" s="203">
        <v>87</v>
      </c>
      <c r="B3693" s="203" t="s">
        <v>401</v>
      </c>
      <c r="C3693" s="203" t="s">
        <v>1577</v>
      </c>
      <c r="D3693" s="204">
        <v>18.02</v>
      </c>
      <c r="E3693" s="203" t="s">
        <v>543</v>
      </c>
      <c r="F3693" s="203" t="s">
        <v>1754</v>
      </c>
      <c r="G3693" s="203" t="s">
        <v>544</v>
      </c>
      <c r="H3693" s="204">
        <v>13.32</v>
      </c>
      <c r="I3693" s="204">
        <v>22.72</v>
      </c>
      <c r="J3693" s="204">
        <v>14.75</v>
      </c>
      <c r="K3693" s="203" t="s">
        <v>545</v>
      </c>
    </row>
    <row r="3694" spans="1:11">
      <c r="A3694" s="203">
        <v>87</v>
      </c>
      <c r="B3694" s="203" t="s">
        <v>402</v>
      </c>
      <c r="C3694" s="203" t="s">
        <v>1577</v>
      </c>
      <c r="D3694" s="204">
        <v>10.24</v>
      </c>
      <c r="E3694" s="203" t="s">
        <v>543</v>
      </c>
      <c r="F3694" s="203" t="s">
        <v>1754</v>
      </c>
      <c r="G3694" s="203" t="s">
        <v>544</v>
      </c>
      <c r="H3694" s="204">
        <v>5.15</v>
      </c>
      <c r="I3694" s="204">
        <v>15.33</v>
      </c>
      <c r="J3694" s="204">
        <v>12.46</v>
      </c>
      <c r="K3694" s="203" t="s">
        <v>545</v>
      </c>
    </row>
    <row r="3695" spans="1:11">
      <c r="A3695" s="203">
        <v>87</v>
      </c>
      <c r="B3695" s="203" t="s">
        <v>403</v>
      </c>
      <c r="C3695" s="203" t="s">
        <v>1577</v>
      </c>
      <c r="D3695" s="204">
        <v>16.72</v>
      </c>
      <c r="E3695" s="203" t="s">
        <v>543</v>
      </c>
      <c r="F3695" s="203" t="s">
        <v>1754</v>
      </c>
      <c r="G3695" s="203" t="s">
        <v>544</v>
      </c>
      <c r="H3695" s="204">
        <v>11.67</v>
      </c>
      <c r="I3695" s="204">
        <v>21.77</v>
      </c>
      <c r="J3695" s="204">
        <v>15.12</v>
      </c>
      <c r="K3695" s="203" t="s">
        <v>545</v>
      </c>
    </row>
    <row r="3696" spans="1:11">
      <c r="A3696" s="203">
        <v>87</v>
      </c>
      <c r="B3696" s="203" t="s">
        <v>404</v>
      </c>
      <c r="C3696" s="203" t="s">
        <v>1577</v>
      </c>
      <c r="D3696" s="204">
        <v>22.93</v>
      </c>
      <c r="E3696" s="203" t="s">
        <v>543</v>
      </c>
      <c r="F3696" s="203" t="s">
        <v>1754</v>
      </c>
      <c r="G3696" s="203" t="s">
        <v>544</v>
      </c>
      <c r="H3696" s="204">
        <v>17.309999999999999</v>
      </c>
      <c r="I3696" s="204">
        <v>28.54</v>
      </c>
      <c r="J3696" s="204">
        <v>16.84</v>
      </c>
      <c r="K3696" s="203" t="s">
        <v>545</v>
      </c>
    </row>
    <row r="3697" spans="1:11">
      <c r="A3697" s="203">
        <v>87</v>
      </c>
      <c r="B3697" s="203" t="s">
        <v>405</v>
      </c>
      <c r="C3697" s="203" t="s">
        <v>1577</v>
      </c>
      <c r="D3697" s="204">
        <v>21.05</v>
      </c>
      <c r="E3697" s="203" t="s">
        <v>543</v>
      </c>
      <c r="F3697" s="203" t="s">
        <v>1754</v>
      </c>
      <c r="G3697" s="203" t="s">
        <v>544</v>
      </c>
      <c r="H3697" s="204">
        <v>20.22</v>
      </c>
      <c r="I3697" s="204">
        <v>21.89</v>
      </c>
      <c r="J3697" s="204">
        <v>17.95</v>
      </c>
      <c r="K3697" s="203" t="s">
        <v>545</v>
      </c>
    </row>
    <row r="3698" spans="1:11">
      <c r="A3698" s="203">
        <v>87</v>
      </c>
      <c r="B3698" s="203" t="s">
        <v>384</v>
      </c>
      <c r="C3698" s="203" t="s">
        <v>1813</v>
      </c>
      <c r="D3698" s="204">
        <v>26.915898859999999</v>
      </c>
      <c r="E3698" s="203" t="s">
        <v>543</v>
      </c>
      <c r="F3698" s="203" t="s">
        <v>1754</v>
      </c>
      <c r="G3698" s="203" t="s">
        <v>544</v>
      </c>
      <c r="H3698" s="204">
        <v>25.380733060000001</v>
      </c>
      <c r="I3698" s="204">
        <v>28.451064649999999</v>
      </c>
      <c r="J3698" s="204">
        <v>22.6515591</v>
      </c>
      <c r="K3698" s="203" t="s">
        <v>545</v>
      </c>
    </row>
    <row r="3699" spans="1:11">
      <c r="A3699" s="203">
        <v>87</v>
      </c>
      <c r="B3699" s="203" t="s">
        <v>385</v>
      </c>
      <c r="C3699" s="203" t="s">
        <v>1813</v>
      </c>
      <c r="D3699" s="204">
        <v>25.97168954</v>
      </c>
      <c r="E3699" s="203" t="s">
        <v>543</v>
      </c>
      <c r="F3699" s="203" t="s">
        <v>1754</v>
      </c>
      <c r="G3699" s="203" t="s">
        <v>544</v>
      </c>
      <c r="H3699" s="204">
        <v>22.104983109999999</v>
      </c>
      <c r="I3699" s="204">
        <v>29.83839596</v>
      </c>
      <c r="J3699" s="204">
        <v>25.109764760000001</v>
      </c>
      <c r="K3699" s="203" t="s">
        <v>545</v>
      </c>
    </row>
    <row r="3700" spans="1:11">
      <c r="A3700" s="203">
        <v>87</v>
      </c>
      <c r="B3700" s="203" t="s">
        <v>386</v>
      </c>
      <c r="C3700" s="203" t="s">
        <v>1813</v>
      </c>
      <c r="D3700" s="204">
        <v>21.21862922</v>
      </c>
      <c r="E3700" s="203" t="s">
        <v>543</v>
      </c>
      <c r="F3700" s="203" t="s">
        <v>1754</v>
      </c>
      <c r="G3700" s="203" t="s">
        <v>544</v>
      </c>
      <c r="H3700" s="204">
        <v>17.73504136</v>
      </c>
      <c r="I3700" s="204">
        <v>24.70221707</v>
      </c>
      <c r="J3700" s="204">
        <v>21.7614795</v>
      </c>
      <c r="K3700" s="203" t="s">
        <v>545</v>
      </c>
    </row>
    <row r="3701" spans="1:11">
      <c r="A3701" s="203">
        <v>87</v>
      </c>
      <c r="B3701" s="203" t="s">
        <v>387</v>
      </c>
      <c r="C3701" s="203" t="s">
        <v>1813</v>
      </c>
      <c r="D3701" s="204">
        <v>24.80408444</v>
      </c>
      <c r="E3701" s="203" t="s">
        <v>543</v>
      </c>
      <c r="F3701" s="203" t="s">
        <v>1754</v>
      </c>
      <c r="G3701" s="203" t="s">
        <v>544</v>
      </c>
      <c r="H3701" s="204">
        <v>21.84627334</v>
      </c>
      <c r="I3701" s="204">
        <v>27.761895540000001</v>
      </c>
      <c r="J3701" s="204">
        <v>22.791181569999999</v>
      </c>
      <c r="K3701" s="203" t="s">
        <v>545</v>
      </c>
    </row>
    <row r="3702" spans="1:11">
      <c r="A3702" s="203">
        <v>87</v>
      </c>
      <c r="B3702" s="203" t="s">
        <v>388</v>
      </c>
      <c r="C3702" s="203" t="s">
        <v>1813</v>
      </c>
      <c r="D3702" s="204">
        <v>24.293153230000001</v>
      </c>
      <c r="E3702" s="203" t="s">
        <v>543</v>
      </c>
      <c r="F3702" s="203" t="s">
        <v>1754</v>
      </c>
      <c r="G3702" s="203" t="s">
        <v>544</v>
      </c>
      <c r="H3702" s="204">
        <v>20.466041140000002</v>
      </c>
      <c r="I3702" s="204">
        <v>28.120265320000001</v>
      </c>
      <c r="J3702" s="204">
        <v>22.64017436</v>
      </c>
      <c r="K3702" s="203" t="s">
        <v>545</v>
      </c>
    </row>
    <row r="3703" spans="1:11">
      <c r="A3703" s="203">
        <v>87</v>
      </c>
      <c r="B3703" s="203" t="s">
        <v>389</v>
      </c>
      <c r="C3703" s="203" t="s">
        <v>1813</v>
      </c>
      <c r="D3703" s="204">
        <v>19.292346299999998</v>
      </c>
      <c r="E3703" s="203" t="s">
        <v>543</v>
      </c>
      <c r="F3703" s="203" t="s">
        <v>1754</v>
      </c>
      <c r="G3703" s="203" t="s">
        <v>544</v>
      </c>
      <c r="H3703" s="204">
        <v>14.648645030000001</v>
      </c>
      <c r="I3703" s="204">
        <v>23.936047569999999</v>
      </c>
      <c r="J3703" s="204">
        <v>16.015956989999999</v>
      </c>
      <c r="K3703" s="203" t="s">
        <v>545</v>
      </c>
    </row>
    <row r="3704" spans="1:11">
      <c r="A3704" s="203">
        <v>87</v>
      </c>
      <c r="B3704" s="203" t="s">
        <v>390</v>
      </c>
      <c r="C3704" s="203" t="s">
        <v>1813</v>
      </c>
      <c r="D3704" s="204">
        <v>20.506710859999998</v>
      </c>
      <c r="E3704" s="203" t="s">
        <v>543</v>
      </c>
      <c r="F3704" s="203" t="s">
        <v>1754</v>
      </c>
      <c r="G3704" s="203" t="s">
        <v>544</v>
      </c>
      <c r="H3704" s="204">
        <v>17.015740940000001</v>
      </c>
      <c r="I3704" s="204">
        <v>23.99768078</v>
      </c>
      <c r="J3704" s="204">
        <v>23.582953920000001</v>
      </c>
      <c r="K3704" s="203" t="s">
        <v>545</v>
      </c>
    </row>
    <row r="3705" spans="1:11">
      <c r="A3705" s="203">
        <v>87</v>
      </c>
      <c r="B3705" s="203" t="s">
        <v>391</v>
      </c>
      <c r="C3705" s="203" t="s">
        <v>1813</v>
      </c>
      <c r="D3705" s="204">
        <v>21.710993680000001</v>
      </c>
      <c r="E3705" s="203" t="s">
        <v>543</v>
      </c>
      <c r="F3705" s="203" t="s">
        <v>1754</v>
      </c>
      <c r="G3705" s="203" t="s">
        <v>544</v>
      </c>
      <c r="H3705" s="204">
        <v>14.89815873</v>
      </c>
      <c r="I3705" s="204">
        <v>28.523828640000001</v>
      </c>
      <c r="J3705" s="204">
        <v>15.37981465</v>
      </c>
      <c r="K3705" s="203" t="s">
        <v>545</v>
      </c>
    </row>
    <row r="3706" spans="1:11">
      <c r="A3706" s="203">
        <v>87</v>
      </c>
      <c r="B3706" s="203" t="s">
        <v>392</v>
      </c>
      <c r="C3706" s="203" t="s">
        <v>1813</v>
      </c>
      <c r="D3706" s="204">
        <v>25.516622590000001</v>
      </c>
      <c r="E3706" s="203" t="s">
        <v>543</v>
      </c>
      <c r="F3706" s="203" t="s">
        <v>1754</v>
      </c>
      <c r="G3706" s="203" t="s">
        <v>544</v>
      </c>
      <c r="H3706" s="204">
        <v>20.672257030000001</v>
      </c>
      <c r="I3706" s="204">
        <v>30.36098814</v>
      </c>
      <c r="J3706" s="204">
        <v>20.7282926</v>
      </c>
      <c r="K3706" s="203" t="s">
        <v>545</v>
      </c>
    </row>
    <row r="3707" spans="1:11">
      <c r="A3707" s="203">
        <v>87</v>
      </c>
      <c r="B3707" s="203" t="s">
        <v>393</v>
      </c>
      <c r="C3707" s="203" t="s">
        <v>1813</v>
      </c>
      <c r="D3707" s="204">
        <v>26.151001900000001</v>
      </c>
      <c r="E3707" s="203" t="s">
        <v>543</v>
      </c>
      <c r="F3707" s="203" t="s">
        <v>1754</v>
      </c>
      <c r="G3707" s="203" t="s">
        <v>544</v>
      </c>
      <c r="H3707" s="204">
        <v>24.497193679999999</v>
      </c>
      <c r="I3707" s="204">
        <v>27.804810119999999</v>
      </c>
      <c r="J3707" s="204">
        <v>21.598759050000002</v>
      </c>
      <c r="K3707" s="203" t="s">
        <v>545</v>
      </c>
    </row>
    <row r="3708" spans="1:11">
      <c r="A3708" s="203">
        <v>87</v>
      </c>
      <c r="B3708" s="203" t="s">
        <v>394</v>
      </c>
      <c r="C3708" s="203" t="s">
        <v>1813</v>
      </c>
      <c r="D3708" s="204">
        <v>23.90477121</v>
      </c>
      <c r="E3708" s="203" t="s">
        <v>543</v>
      </c>
      <c r="F3708" s="203" t="s">
        <v>1754</v>
      </c>
      <c r="G3708" s="203" t="s">
        <v>544</v>
      </c>
      <c r="H3708" s="204">
        <v>20.10208506</v>
      </c>
      <c r="I3708" s="204">
        <v>27.707457359999999</v>
      </c>
      <c r="J3708" s="204">
        <v>23.925871570000002</v>
      </c>
      <c r="K3708" s="203" t="s">
        <v>545</v>
      </c>
    </row>
    <row r="3709" spans="1:11">
      <c r="A3709" s="203">
        <v>87</v>
      </c>
      <c r="B3709" s="203" t="s">
        <v>395</v>
      </c>
      <c r="C3709" s="203" t="s">
        <v>1813</v>
      </c>
      <c r="D3709" s="204">
        <v>22.118890560000001</v>
      </c>
      <c r="E3709" s="203" t="s">
        <v>543</v>
      </c>
      <c r="F3709" s="203" t="s">
        <v>1754</v>
      </c>
      <c r="G3709" s="203" t="s">
        <v>544</v>
      </c>
      <c r="H3709" s="204">
        <v>20.594855920000001</v>
      </c>
      <c r="I3709" s="204">
        <v>23.642925210000001</v>
      </c>
      <c r="J3709" s="204">
        <v>18.0495166</v>
      </c>
      <c r="K3709" s="203" t="s">
        <v>545</v>
      </c>
    </row>
    <row r="3710" spans="1:11">
      <c r="A3710" s="203">
        <v>87</v>
      </c>
      <c r="B3710" s="203" t="s">
        <v>396</v>
      </c>
      <c r="C3710" s="203" t="s">
        <v>1813</v>
      </c>
      <c r="D3710" s="204">
        <v>21.994269790000001</v>
      </c>
      <c r="E3710" s="203" t="s">
        <v>543</v>
      </c>
      <c r="F3710" s="203" t="s">
        <v>1754</v>
      </c>
      <c r="G3710" s="203" t="s">
        <v>544</v>
      </c>
      <c r="H3710" s="204">
        <v>18.20139326</v>
      </c>
      <c r="I3710" s="204">
        <v>25.787146320000002</v>
      </c>
      <c r="J3710" s="204">
        <v>20.144786910000001</v>
      </c>
      <c r="K3710" s="203" t="s">
        <v>545</v>
      </c>
    </row>
    <row r="3711" spans="1:11">
      <c r="A3711" s="203">
        <v>87</v>
      </c>
      <c r="B3711" s="203" t="s">
        <v>397</v>
      </c>
      <c r="C3711" s="203" t="s">
        <v>1813</v>
      </c>
      <c r="D3711" s="204">
        <v>19.999661849999999</v>
      </c>
      <c r="E3711" s="203" t="s">
        <v>543</v>
      </c>
      <c r="F3711" s="203" t="s">
        <v>1754</v>
      </c>
      <c r="G3711" s="203" t="s">
        <v>544</v>
      </c>
      <c r="H3711" s="204">
        <v>16.866545550000001</v>
      </c>
      <c r="I3711" s="204">
        <v>23.132778160000001</v>
      </c>
      <c r="J3711" s="204">
        <v>17.357916190000001</v>
      </c>
      <c r="K3711" s="203" t="s">
        <v>545</v>
      </c>
    </row>
    <row r="3712" spans="1:11">
      <c r="A3712" s="203">
        <v>87</v>
      </c>
      <c r="B3712" s="203" t="s">
        <v>398</v>
      </c>
      <c r="C3712" s="203" t="s">
        <v>1813</v>
      </c>
      <c r="D3712" s="204">
        <v>22.439718809999999</v>
      </c>
      <c r="E3712" s="203" t="s">
        <v>543</v>
      </c>
      <c r="F3712" s="203" t="s">
        <v>1754</v>
      </c>
      <c r="G3712" s="203" t="s">
        <v>544</v>
      </c>
      <c r="H3712" s="204">
        <v>19.014275999999999</v>
      </c>
      <c r="I3712" s="204">
        <v>25.865161629999999</v>
      </c>
      <c r="J3712" s="204">
        <v>20.300296169999999</v>
      </c>
      <c r="K3712" s="203" t="s">
        <v>545</v>
      </c>
    </row>
    <row r="3713" spans="1:11">
      <c r="A3713" s="203">
        <v>87</v>
      </c>
      <c r="B3713" s="203" t="s">
        <v>399</v>
      </c>
      <c r="C3713" s="203" t="s">
        <v>1813</v>
      </c>
      <c r="D3713" s="204">
        <v>22.84292198</v>
      </c>
      <c r="E3713" s="203" t="s">
        <v>543</v>
      </c>
      <c r="F3713" s="203" t="s">
        <v>1754</v>
      </c>
      <c r="G3713" s="203" t="s">
        <v>544</v>
      </c>
      <c r="H3713" s="204">
        <v>19.20017833</v>
      </c>
      <c r="I3713" s="204">
        <v>26.485665619999999</v>
      </c>
      <c r="J3713" s="204">
        <v>20.686197750000002</v>
      </c>
      <c r="K3713" s="203" t="s">
        <v>545</v>
      </c>
    </row>
    <row r="3714" spans="1:11">
      <c r="A3714" s="203">
        <v>87</v>
      </c>
      <c r="B3714" s="203" t="s">
        <v>400</v>
      </c>
      <c r="C3714" s="203" t="s">
        <v>1813</v>
      </c>
      <c r="D3714" s="204">
        <v>22.46419818</v>
      </c>
      <c r="E3714" s="203" t="s">
        <v>543</v>
      </c>
      <c r="F3714" s="203" t="s">
        <v>1754</v>
      </c>
      <c r="G3714" s="203" t="s">
        <v>544</v>
      </c>
      <c r="H3714" s="204">
        <v>19.153502880000001</v>
      </c>
      <c r="I3714" s="204">
        <v>25.774893469999999</v>
      </c>
      <c r="J3714" s="204">
        <v>18.669224140000001</v>
      </c>
      <c r="K3714" s="203" t="s">
        <v>545</v>
      </c>
    </row>
    <row r="3715" spans="1:11">
      <c r="A3715" s="203">
        <v>87</v>
      </c>
      <c r="B3715" s="203" t="s">
        <v>401</v>
      </c>
      <c r="C3715" s="203" t="s">
        <v>1813</v>
      </c>
      <c r="D3715" s="204">
        <v>17.219046760000001</v>
      </c>
      <c r="E3715" s="203" t="s">
        <v>543</v>
      </c>
      <c r="F3715" s="203" t="s">
        <v>1754</v>
      </c>
      <c r="G3715" s="203" t="s">
        <v>544</v>
      </c>
      <c r="H3715" s="204">
        <v>13.74464324</v>
      </c>
      <c r="I3715" s="204">
        <v>20.69345028</v>
      </c>
      <c r="J3715" s="204">
        <v>17.453347140000002</v>
      </c>
      <c r="K3715" s="203" t="s">
        <v>545</v>
      </c>
    </row>
    <row r="3716" spans="1:11">
      <c r="A3716" s="203">
        <v>87</v>
      </c>
      <c r="B3716" s="203" t="s">
        <v>402</v>
      </c>
      <c r="C3716" s="203" t="s">
        <v>1813</v>
      </c>
      <c r="D3716" s="204">
        <v>16.600562119999999</v>
      </c>
      <c r="E3716" s="203" t="s">
        <v>543</v>
      </c>
      <c r="F3716" s="203" t="s">
        <v>1754</v>
      </c>
      <c r="G3716" s="203" t="s">
        <v>544</v>
      </c>
      <c r="H3716" s="204">
        <v>12.05503485</v>
      </c>
      <c r="I3716" s="204">
        <v>21.14608939</v>
      </c>
      <c r="J3716" s="204">
        <v>19.235719190000001</v>
      </c>
      <c r="K3716" s="203" t="s">
        <v>545</v>
      </c>
    </row>
    <row r="3717" spans="1:11">
      <c r="A3717" s="203">
        <v>87</v>
      </c>
      <c r="B3717" s="203" t="s">
        <v>403</v>
      </c>
      <c r="C3717" s="203" t="s">
        <v>1813</v>
      </c>
      <c r="D3717" s="204">
        <v>19.65073001</v>
      </c>
      <c r="E3717" s="203" t="s">
        <v>543</v>
      </c>
      <c r="F3717" s="203" t="s">
        <v>1754</v>
      </c>
      <c r="G3717" s="203" t="s">
        <v>544</v>
      </c>
      <c r="H3717" s="204">
        <v>15.62567353</v>
      </c>
      <c r="I3717" s="204">
        <v>23.67578649</v>
      </c>
      <c r="J3717" s="204">
        <v>18.124259729999999</v>
      </c>
      <c r="K3717" s="203" t="s">
        <v>545</v>
      </c>
    </row>
    <row r="3718" spans="1:11">
      <c r="A3718" s="203">
        <v>87</v>
      </c>
      <c r="B3718" s="203" t="s">
        <v>404</v>
      </c>
      <c r="C3718" s="203" t="s">
        <v>1813</v>
      </c>
      <c r="D3718" s="204">
        <v>25.121861339999999</v>
      </c>
      <c r="E3718" s="203" t="s">
        <v>543</v>
      </c>
      <c r="F3718" s="203" t="s">
        <v>1754</v>
      </c>
      <c r="G3718" s="203" t="s">
        <v>544</v>
      </c>
      <c r="H3718" s="204">
        <v>20.904970460000001</v>
      </c>
      <c r="I3718" s="204">
        <v>29.338752230000001</v>
      </c>
      <c r="J3718" s="204">
        <v>17.86146647</v>
      </c>
      <c r="K3718" s="203" t="s">
        <v>545</v>
      </c>
    </row>
    <row r="3719" spans="1:11">
      <c r="A3719" s="203">
        <v>87</v>
      </c>
      <c r="B3719" s="203" t="s">
        <v>405</v>
      </c>
      <c r="C3719" s="203" t="s">
        <v>1813</v>
      </c>
      <c r="D3719" s="204">
        <v>23.70686061</v>
      </c>
      <c r="E3719" s="203" t="s">
        <v>543</v>
      </c>
      <c r="F3719" s="203" t="s">
        <v>1754</v>
      </c>
      <c r="G3719" s="203" t="s">
        <v>544</v>
      </c>
      <c r="H3719" s="204">
        <v>23.069130520000002</v>
      </c>
      <c r="I3719" s="204">
        <v>24.344590700000001</v>
      </c>
      <c r="J3719" s="204">
        <v>20.7070045</v>
      </c>
      <c r="K3719" s="203" t="s">
        <v>545</v>
      </c>
    </row>
    <row r="3720" spans="1:11">
      <c r="A3720" s="203">
        <v>88</v>
      </c>
      <c r="B3720" s="203" t="s">
        <v>384</v>
      </c>
      <c r="C3720" s="203" t="s">
        <v>1810</v>
      </c>
      <c r="D3720" s="204">
        <v>9.5500000000000007</v>
      </c>
      <c r="E3720" s="203" t="s">
        <v>463</v>
      </c>
      <c r="F3720" s="203" t="s">
        <v>1754</v>
      </c>
      <c r="G3720" s="203" t="s">
        <v>546</v>
      </c>
      <c r="H3720" s="204">
        <v>6.96</v>
      </c>
      <c r="I3720" s="204">
        <v>12.15</v>
      </c>
      <c r="J3720" s="204" t="s">
        <v>1497</v>
      </c>
      <c r="K3720" s="203" t="s">
        <v>1497</v>
      </c>
    </row>
    <row r="3721" spans="1:11">
      <c r="A3721" s="203">
        <v>88</v>
      </c>
      <c r="B3721" s="203" t="s">
        <v>385</v>
      </c>
      <c r="C3721" s="203" t="s">
        <v>1810</v>
      </c>
      <c r="D3721" s="204">
        <v>6.33</v>
      </c>
      <c r="E3721" s="203" t="s">
        <v>463</v>
      </c>
      <c r="F3721" s="203" t="s">
        <v>1754</v>
      </c>
      <c r="G3721" s="203" t="s">
        <v>546</v>
      </c>
      <c r="H3721" s="204">
        <v>0.96</v>
      </c>
      <c r="I3721" s="204">
        <v>11.7</v>
      </c>
      <c r="J3721" s="204" t="s">
        <v>1497</v>
      </c>
      <c r="K3721" s="203" t="s">
        <v>1497</v>
      </c>
    </row>
    <row r="3722" spans="1:11">
      <c r="A3722" s="203">
        <v>88</v>
      </c>
      <c r="B3722" s="203" t="s">
        <v>386</v>
      </c>
      <c r="C3722" s="203" t="s">
        <v>1810</v>
      </c>
      <c r="D3722" s="204">
        <v>4.71</v>
      </c>
      <c r="E3722" s="203" t="s">
        <v>463</v>
      </c>
      <c r="F3722" s="203" t="s">
        <v>1754</v>
      </c>
      <c r="G3722" s="203" t="s">
        <v>546</v>
      </c>
      <c r="H3722" s="204">
        <v>0.2</v>
      </c>
      <c r="I3722" s="204">
        <v>9.2100000000000009</v>
      </c>
      <c r="J3722" s="204" t="s">
        <v>1497</v>
      </c>
      <c r="K3722" s="203" t="s">
        <v>1497</v>
      </c>
    </row>
    <row r="3723" spans="1:11">
      <c r="A3723" s="203">
        <v>88</v>
      </c>
      <c r="B3723" s="203" t="s">
        <v>387</v>
      </c>
      <c r="C3723" s="203" t="s">
        <v>1810</v>
      </c>
      <c r="D3723" s="204">
        <v>4.92</v>
      </c>
      <c r="E3723" s="203" t="s">
        <v>463</v>
      </c>
      <c r="F3723" s="203" t="s">
        <v>1754</v>
      </c>
      <c r="G3723" s="203" t="s">
        <v>546</v>
      </c>
      <c r="H3723" s="204">
        <v>1.08</v>
      </c>
      <c r="I3723" s="204">
        <v>8.76</v>
      </c>
      <c r="J3723" s="204" t="s">
        <v>1497</v>
      </c>
      <c r="K3723" s="203" t="s">
        <v>1497</v>
      </c>
    </row>
    <row r="3724" spans="1:11">
      <c r="A3724" s="203">
        <v>88</v>
      </c>
      <c r="B3724" s="203" t="s">
        <v>388</v>
      </c>
      <c r="C3724" s="203" t="s">
        <v>1810</v>
      </c>
      <c r="D3724" s="204">
        <v>9.01</v>
      </c>
      <c r="E3724" s="203" t="s">
        <v>463</v>
      </c>
      <c r="F3724" s="203" t="s">
        <v>1754</v>
      </c>
      <c r="G3724" s="203" t="s">
        <v>546</v>
      </c>
      <c r="H3724" s="204">
        <v>3.68</v>
      </c>
      <c r="I3724" s="204">
        <v>14.34</v>
      </c>
      <c r="J3724" s="204" t="s">
        <v>1497</v>
      </c>
      <c r="K3724" s="203" t="s">
        <v>1497</v>
      </c>
    </row>
    <row r="3725" spans="1:11">
      <c r="A3725" s="203">
        <v>88</v>
      </c>
      <c r="B3725" s="203" t="s">
        <v>389</v>
      </c>
      <c r="C3725" s="203" t="s">
        <v>1810</v>
      </c>
      <c r="D3725" s="204">
        <v>2</v>
      </c>
      <c r="E3725" s="203" t="s">
        <v>463</v>
      </c>
      <c r="F3725" s="203" t="s">
        <v>1754</v>
      </c>
      <c r="G3725" s="203" t="s">
        <v>546</v>
      </c>
      <c r="H3725" s="204">
        <v>0</v>
      </c>
      <c r="I3725" s="204">
        <v>5.88</v>
      </c>
      <c r="J3725" s="204" t="s">
        <v>1497</v>
      </c>
      <c r="K3725" s="203" t="s">
        <v>1497</v>
      </c>
    </row>
    <row r="3726" spans="1:11">
      <c r="A3726" s="203">
        <v>88</v>
      </c>
      <c r="B3726" s="203" t="s">
        <v>390</v>
      </c>
      <c r="C3726" s="203" t="s">
        <v>1810</v>
      </c>
      <c r="D3726" s="204">
        <v>14.67</v>
      </c>
      <c r="E3726" s="203" t="s">
        <v>463</v>
      </c>
      <c r="F3726" s="203" t="s">
        <v>1754</v>
      </c>
      <c r="G3726" s="203" t="s">
        <v>546</v>
      </c>
      <c r="H3726" s="204">
        <v>6.66</v>
      </c>
      <c r="I3726" s="204">
        <v>22.67</v>
      </c>
      <c r="J3726" s="204" t="s">
        <v>1497</v>
      </c>
      <c r="K3726" s="203" t="s">
        <v>1497</v>
      </c>
    </row>
    <row r="3727" spans="1:11">
      <c r="A3727" s="203">
        <v>88</v>
      </c>
      <c r="B3727" s="203" t="s">
        <v>391</v>
      </c>
      <c r="C3727" s="203" t="s">
        <v>1810</v>
      </c>
      <c r="D3727" s="204" t="s">
        <v>1497</v>
      </c>
      <c r="E3727" s="203" t="s">
        <v>463</v>
      </c>
      <c r="F3727" s="203" t="s">
        <v>1754</v>
      </c>
      <c r="G3727" s="203" t="s">
        <v>546</v>
      </c>
      <c r="H3727" s="204" t="s">
        <v>1497</v>
      </c>
      <c r="I3727" s="203" t="s">
        <v>1497</v>
      </c>
      <c r="J3727" s="204" t="s">
        <v>1497</v>
      </c>
      <c r="K3727" s="203" t="s">
        <v>1497</v>
      </c>
    </row>
    <row r="3728" spans="1:11">
      <c r="A3728" s="203">
        <v>88</v>
      </c>
      <c r="B3728" s="203" t="s">
        <v>392</v>
      </c>
      <c r="C3728" s="203" t="s">
        <v>1810</v>
      </c>
      <c r="D3728" s="204">
        <v>9.3000000000000007</v>
      </c>
      <c r="E3728" s="203" t="s">
        <v>463</v>
      </c>
      <c r="F3728" s="203" t="s">
        <v>1754</v>
      </c>
      <c r="G3728" s="203" t="s">
        <v>546</v>
      </c>
      <c r="H3728" s="204">
        <v>0.62</v>
      </c>
      <c r="I3728" s="204">
        <v>17.98</v>
      </c>
      <c r="J3728" s="204" t="s">
        <v>1497</v>
      </c>
      <c r="K3728" s="203" t="s">
        <v>1497</v>
      </c>
    </row>
    <row r="3729" spans="1:11">
      <c r="A3729" s="203">
        <v>88</v>
      </c>
      <c r="B3729" s="203" t="s">
        <v>393</v>
      </c>
      <c r="C3729" s="203" t="s">
        <v>1810</v>
      </c>
      <c r="D3729" s="204">
        <v>10.119999999999999</v>
      </c>
      <c r="E3729" s="203" t="s">
        <v>463</v>
      </c>
      <c r="F3729" s="203" t="s">
        <v>1754</v>
      </c>
      <c r="G3729" s="203" t="s">
        <v>546</v>
      </c>
      <c r="H3729" s="204">
        <v>6.94</v>
      </c>
      <c r="I3729" s="204">
        <v>13.29</v>
      </c>
      <c r="J3729" s="204" t="s">
        <v>1497</v>
      </c>
      <c r="K3729" s="203" t="s">
        <v>1497</v>
      </c>
    </row>
    <row r="3730" spans="1:11">
      <c r="A3730" s="203">
        <v>88</v>
      </c>
      <c r="B3730" s="203" t="s">
        <v>394</v>
      </c>
      <c r="C3730" s="203" t="s">
        <v>1810</v>
      </c>
      <c r="D3730" s="204">
        <v>5.33</v>
      </c>
      <c r="E3730" s="203" t="s">
        <v>463</v>
      </c>
      <c r="F3730" s="203" t="s">
        <v>1754</v>
      </c>
      <c r="G3730" s="203" t="s">
        <v>546</v>
      </c>
      <c r="H3730" s="204">
        <v>0.25</v>
      </c>
      <c r="I3730" s="204">
        <v>10.42</v>
      </c>
      <c r="J3730" s="204" t="s">
        <v>1497</v>
      </c>
      <c r="K3730" s="203" t="s">
        <v>1497</v>
      </c>
    </row>
    <row r="3731" spans="1:11">
      <c r="A3731" s="203">
        <v>88</v>
      </c>
      <c r="B3731" s="203" t="s">
        <v>395</v>
      </c>
      <c r="C3731" s="203" t="s">
        <v>1810</v>
      </c>
      <c r="D3731" s="204">
        <v>11.19</v>
      </c>
      <c r="E3731" s="203" t="s">
        <v>463</v>
      </c>
      <c r="F3731" s="203" t="s">
        <v>1754</v>
      </c>
      <c r="G3731" s="203" t="s">
        <v>546</v>
      </c>
      <c r="H3731" s="204">
        <v>8.11</v>
      </c>
      <c r="I3731" s="204">
        <v>14.28</v>
      </c>
      <c r="J3731" s="204" t="s">
        <v>1497</v>
      </c>
      <c r="K3731" s="203" t="s">
        <v>1497</v>
      </c>
    </row>
    <row r="3732" spans="1:11">
      <c r="A3732" s="203">
        <v>88</v>
      </c>
      <c r="B3732" s="203" t="s">
        <v>396</v>
      </c>
      <c r="C3732" s="203" t="s">
        <v>1810</v>
      </c>
      <c r="D3732" s="204">
        <v>9.18</v>
      </c>
      <c r="E3732" s="203" t="s">
        <v>463</v>
      </c>
      <c r="F3732" s="203" t="s">
        <v>1754</v>
      </c>
      <c r="G3732" s="203" t="s">
        <v>546</v>
      </c>
      <c r="H3732" s="204">
        <v>3.47</v>
      </c>
      <c r="I3732" s="204">
        <v>14.9</v>
      </c>
      <c r="J3732" s="204" t="s">
        <v>1497</v>
      </c>
      <c r="K3732" s="203" t="s">
        <v>1497</v>
      </c>
    </row>
    <row r="3733" spans="1:11">
      <c r="A3733" s="203">
        <v>88</v>
      </c>
      <c r="B3733" s="203" t="s">
        <v>397</v>
      </c>
      <c r="C3733" s="203" t="s">
        <v>1810</v>
      </c>
      <c r="D3733" s="204">
        <v>8.6999999999999993</v>
      </c>
      <c r="E3733" s="203" t="s">
        <v>463</v>
      </c>
      <c r="F3733" s="203" t="s">
        <v>1754</v>
      </c>
      <c r="G3733" s="203" t="s">
        <v>546</v>
      </c>
      <c r="H3733" s="204">
        <v>2.94</v>
      </c>
      <c r="I3733" s="204">
        <v>14.45</v>
      </c>
      <c r="J3733" s="204" t="s">
        <v>1497</v>
      </c>
      <c r="K3733" s="203" t="s">
        <v>1497</v>
      </c>
    </row>
    <row r="3734" spans="1:11">
      <c r="A3734" s="203">
        <v>88</v>
      </c>
      <c r="B3734" s="203" t="s">
        <v>398</v>
      </c>
      <c r="C3734" s="203" t="s">
        <v>1810</v>
      </c>
      <c r="D3734" s="204">
        <v>4.1100000000000003</v>
      </c>
      <c r="E3734" s="203" t="s">
        <v>463</v>
      </c>
      <c r="F3734" s="203" t="s">
        <v>1754</v>
      </c>
      <c r="G3734" s="203" t="s">
        <v>546</v>
      </c>
      <c r="H3734" s="204">
        <v>0</v>
      </c>
      <c r="I3734" s="204">
        <v>8.66</v>
      </c>
      <c r="J3734" s="204" t="s">
        <v>1497</v>
      </c>
      <c r="K3734" s="203" t="s">
        <v>1497</v>
      </c>
    </row>
    <row r="3735" spans="1:11">
      <c r="A3735" s="203">
        <v>88</v>
      </c>
      <c r="B3735" s="203" t="s">
        <v>399</v>
      </c>
      <c r="C3735" s="203" t="s">
        <v>1810</v>
      </c>
      <c r="D3735" s="204">
        <v>10.31</v>
      </c>
      <c r="E3735" s="203" t="s">
        <v>463</v>
      </c>
      <c r="F3735" s="203" t="s">
        <v>1754</v>
      </c>
      <c r="G3735" s="203" t="s">
        <v>546</v>
      </c>
      <c r="H3735" s="204">
        <v>4.26</v>
      </c>
      <c r="I3735" s="204">
        <v>16.36</v>
      </c>
      <c r="J3735" s="204" t="s">
        <v>1497</v>
      </c>
      <c r="K3735" s="203" t="s">
        <v>1497</v>
      </c>
    </row>
    <row r="3736" spans="1:11">
      <c r="A3736" s="203">
        <v>88</v>
      </c>
      <c r="B3736" s="203" t="s">
        <v>400</v>
      </c>
      <c r="C3736" s="203" t="s">
        <v>1810</v>
      </c>
      <c r="D3736" s="204">
        <v>11.82</v>
      </c>
      <c r="E3736" s="203" t="s">
        <v>463</v>
      </c>
      <c r="F3736" s="203" t="s">
        <v>1754</v>
      </c>
      <c r="G3736" s="203" t="s">
        <v>546</v>
      </c>
      <c r="H3736" s="204">
        <v>5.79</v>
      </c>
      <c r="I3736" s="204">
        <v>17.850000000000001</v>
      </c>
      <c r="J3736" s="204" t="s">
        <v>1497</v>
      </c>
      <c r="K3736" s="203" t="s">
        <v>1497</v>
      </c>
    </row>
    <row r="3737" spans="1:11">
      <c r="A3737" s="203">
        <v>88</v>
      </c>
      <c r="B3737" s="203" t="s">
        <v>401</v>
      </c>
      <c r="C3737" s="203" t="s">
        <v>1810</v>
      </c>
      <c r="D3737" s="204">
        <v>9.68</v>
      </c>
      <c r="E3737" s="203" t="s">
        <v>463</v>
      </c>
      <c r="F3737" s="203" t="s">
        <v>1754</v>
      </c>
      <c r="G3737" s="203" t="s">
        <v>546</v>
      </c>
      <c r="H3737" s="204">
        <v>2.3199999999999998</v>
      </c>
      <c r="I3737" s="204">
        <v>17.04</v>
      </c>
      <c r="J3737" s="204" t="s">
        <v>1497</v>
      </c>
      <c r="K3737" s="203" t="s">
        <v>1497</v>
      </c>
    </row>
    <row r="3738" spans="1:11">
      <c r="A3738" s="203">
        <v>88</v>
      </c>
      <c r="B3738" s="203" t="s">
        <v>402</v>
      </c>
      <c r="C3738" s="203" t="s">
        <v>1810</v>
      </c>
      <c r="D3738" s="204">
        <v>11.11</v>
      </c>
      <c r="E3738" s="203" t="s">
        <v>463</v>
      </c>
      <c r="F3738" s="203" t="s">
        <v>1754</v>
      </c>
      <c r="G3738" s="203" t="s">
        <v>546</v>
      </c>
      <c r="H3738" s="204">
        <v>0.84</v>
      </c>
      <c r="I3738" s="204">
        <v>21.38</v>
      </c>
      <c r="J3738" s="204" t="s">
        <v>1497</v>
      </c>
      <c r="K3738" s="203" t="s">
        <v>1497</v>
      </c>
    </row>
    <row r="3739" spans="1:11">
      <c r="A3739" s="203">
        <v>88</v>
      </c>
      <c r="B3739" s="203" t="s">
        <v>403</v>
      </c>
      <c r="C3739" s="203" t="s">
        <v>1810</v>
      </c>
      <c r="D3739" s="204">
        <v>7.04</v>
      </c>
      <c r="E3739" s="203" t="s">
        <v>463</v>
      </c>
      <c r="F3739" s="203" t="s">
        <v>1754</v>
      </c>
      <c r="G3739" s="203" t="s">
        <v>546</v>
      </c>
      <c r="H3739" s="204">
        <v>1.0900000000000001</v>
      </c>
      <c r="I3739" s="204">
        <v>12.99</v>
      </c>
      <c r="J3739" s="204" t="s">
        <v>1497</v>
      </c>
      <c r="K3739" s="203" t="s">
        <v>1497</v>
      </c>
    </row>
    <row r="3740" spans="1:11">
      <c r="A3740" s="203">
        <v>88</v>
      </c>
      <c r="B3740" s="203" t="s">
        <v>404</v>
      </c>
      <c r="C3740" s="203" t="s">
        <v>1810</v>
      </c>
      <c r="D3740" s="204">
        <v>13.64</v>
      </c>
      <c r="E3740" s="203" t="s">
        <v>463</v>
      </c>
      <c r="F3740" s="203" t="s">
        <v>1754</v>
      </c>
      <c r="G3740" s="203" t="s">
        <v>546</v>
      </c>
      <c r="H3740" s="204">
        <v>5.36</v>
      </c>
      <c r="I3740" s="204">
        <v>21.92</v>
      </c>
      <c r="J3740" s="204" t="s">
        <v>1497</v>
      </c>
      <c r="K3740" s="203" t="s">
        <v>1497</v>
      </c>
    </row>
    <row r="3741" spans="1:11">
      <c r="A3741" s="203">
        <v>88</v>
      </c>
      <c r="B3741" s="203" t="s">
        <v>405</v>
      </c>
      <c r="C3741" s="203" t="s">
        <v>1810</v>
      </c>
      <c r="D3741" s="204">
        <v>9.26</v>
      </c>
      <c r="E3741" s="203" t="s">
        <v>463</v>
      </c>
      <c r="F3741" s="203" t="s">
        <v>1754</v>
      </c>
      <c r="G3741" s="203" t="s">
        <v>546</v>
      </c>
      <c r="H3741" s="204">
        <v>8.14</v>
      </c>
      <c r="I3741" s="204">
        <v>10.38</v>
      </c>
      <c r="J3741" s="204" t="s">
        <v>1497</v>
      </c>
      <c r="K3741" s="203" t="s">
        <v>1497</v>
      </c>
    </row>
    <row r="3742" spans="1:11">
      <c r="A3742" s="203">
        <v>88</v>
      </c>
      <c r="B3742" s="203" t="s">
        <v>384</v>
      </c>
      <c r="C3742" s="203" t="s">
        <v>1811</v>
      </c>
      <c r="D3742" s="204">
        <v>9.99</v>
      </c>
      <c r="E3742" s="203" t="s">
        <v>463</v>
      </c>
      <c r="F3742" s="203" t="s">
        <v>1754</v>
      </c>
      <c r="G3742" s="203" t="s">
        <v>546</v>
      </c>
      <c r="H3742" s="204">
        <v>7.83</v>
      </c>
      <c r="I3742" s="204">
        <v>12.15</v>
      </c>
      <c r="J3742" s="204" t="s">
        <v>1497</v>
      </c>
      <c r="K3742" s="203" t="s">
        <v>1497</v>
      </c>
    </row>
    <row r="3743" spans="1:11">
      <c r="A3743" s="203">
        <v>88</v>
      </c>
      <c r="B3743" s="203" t="s">
        <v>385</v>
      </c>
      <c r="C3743" s="203" t="s">
        <v>1811</v>
      </c>
      <c r="D3743" s="204">
        <v>8.33</v>
      </c>
      <c r="E3743" s="203" t="s">
        <v>463</v>
      </c>
      <c r="F3743" s="203" t="s">
        <v>1754</v>
      </c>
      <c r="G3743" s="203" t="s">
        <v>546</v>
      </c>
      <c r="H3743" s="204">
        <v>2.8</v>
      </c>
      <c r="I3743" s="204">
        <v>13.86</v>
      </c>
      <c r="J3743" s="204" t="s">
        <v>1497</v>
      </c>
      <c r="K3743" s="203" t="s">
        <v>1497</v>
      </c>
    </row>
    <row r="3744" spans="1:11">
      <c r="A3744" s="203">
        <v>88</v>
      </c>
      <c r="B3744" s="203" t="s">
        <v>386</v>
      </c>
      <c r="C3744" s="203" t="s">
        <v>1811</v>
      </c>
      <c r="D3744" s="204">
        <v>8.16</v>
      </c>
      <c r="E3744" s="203" t="s">
        <v>463</v>
      </c>
      <c r="F3744" s="203" t="s">
        <v>1754</v>
      </c>
      <c r="G3744" s="203" t="s">
        <v>546</v>
      </c>
      <c r="H3744" s="204">
        <v>3.74</v>
      </c>
      <c r="I3744" s="204">
        <v>12.59</v>
      </c>
      <c r="J3744" s="204" t="s">
        <v>1497</v>
      </c>
      <c r="K3744" s="203" t="s">
        <v>1497</v>
      </c>
    </row>
    <row r="3745" spans="1:11">
      <c r="A3745" s="203">
        <v>88</v>
      </c>
      <c r="B3745" s="203" t="s">
        <v>387</v>
      </c>
      <c r="C3745" s="203" t="s">
        <v>1811</v>
      </c>
      <c r="D3745" s="204">
        <v>7.64</v>
      </c>
      <c r="E3745" s="203" t="s">
        <v>463</v>
      </c>
      <c r="F3745" s="203" t="s">
        <v>1754</v>
      </c>
      <c r="G3745" s="203" t="s">
        <v>546</v>
      </c>
      <c r="H3745" s="204">
        <v>3.49</v>
      </c>
      <c r="I3745" s="204">
        <v>11.8</v>
      </c>
      <c r="J3745" s="204" t="s">
        <v>1497</v>
      </c>
      <c r="K3745" s="203" t="s">
        <v>1497</v>
      </c>
    </row>
    <row r="3746" spans="1:11">
      <c r="A3746" s="203">
        <v>88</v>
      </c>
      <c r="B3746" s="203" t="s">
        <v>388</v>
      </c>
      <c r="C3746" s="203" t="s">
        <v>1811</v>
      </c>
      <c r="D3746" s="204">
        <v>15.83</v>
      </c>
      <c r="E3746" s="203" t="s">
        <v>463</v>
      </c>
      <c r="F3746" s="203" t="s">
        <v>1754</v>
      </c>
      <c r="G3746" s="203" t="s">
        <v>546</v>
      </c>
      <c r="H3746" s="204">
        <v>9.76</v>
      </c>
      <c r="I3746" s="204">
        <v>21.9</v>
      </c>
      <c r="J3746" s="204" t="s">
        <v>1497</v>
      </c>
      <c r="K3746" s="203" t="s">
        <v>1497</v>
      </c>
    </row>
    <row r="3747" spans="1:11">
      <c r="A3747" s="203">
        <v>88</v>
      </c>
      <c r="B3747" s="203" t="s">
        <v>389</v>
      </c>
      <c r="C3747" s="203" t="s">
        <v>1811</v>
      </c>
      <c r="D3747" s="204">
        <v>13.24</v>
      </c>
      <c r="E3747" s="203" t="s">
        <v>463</v>
      </c>
      <c r="F3747" s="203" t="s">
        <v>1754</v>
      </c>
      <c r="G3747" s="203" t="s">
        <v>546</v>
      </c>
      <c r="H3747" s="204">
        <v>5.18</v>
      </c>
      <c r="I3747" s="204">
        <v>21.29</v>
      </c>
      <c r="J3747" s="204" t="s">
        <v>1497</v>
      </c>
      <c r="K3747" s="203" t="s">
        <v>1497</v>
      </c>
    </row>
    <row r="3748" spans="1:11">
      <c r="A3748" s="203">
        <v>88</v>
      </c>
      <c r="B3748" s="203" t="s">
        <v>390</v>
      </c>
      <c r="C3748" s="203" t="s">
        <v>1811</v>
      </c>
      <c r="D3748" s="204">
        <v>10.42</v>
      </c>
      <c r="E3748" s="203" t="s">
        <v>463</v>
      </c>
      <c r="F3748" s="203" t="s">
        <v>1754</v>
      </c>
      <c r="G3748" s="203" t="s">
        <v>546</v>
      </c>
      <c r="H3748" s="204">
        <v>5.43</v>
      </c>
      <c r="I3748" s="204">
        <v>15.41</v>
      </c>
      <c r="J3748" s="204" t="s">
        <v>1497</v>
      </c>
      <c r="K3748" s="203" t="s">
        <v>1497</v>
      </c>
    </row>
    <row r="3749" spans="1:11">
      <c r="A3749" s="203">
        <v>88</v>
      </c>
      <c r="B3749" s="203" t="s">
        <v>391</v>
      </c>
      <c r="C3749" s="203" t="s">
        <v>1811</v>
      </c>
      <c r="D3749" s="204">
        <v>4.55</v>
      </c>
      <c r="E3749" s="203" t="s">
        <v>463</v>
      </c>
      <c r="F3749" s="203" t="s">
        <v>1754</v>
      </c>
      <c r="G3749" s="203" t="s">
        <v>546</v>
      </c>
      <c r="H3749" s="204">
        <v>0</v>
      </c>
      <c r="I3749" s="204">
        <v>13.25</v>
      </c>
      <c r="J3749" s="204" t="s">
        <v>1497</v>
      </c>
      <c r="K3749" s="203" t="s">
        <v>1497</v>
      </c>
    </row>
    <row r="3750" spans="1:11">
      <c r="A3750" s="203">
        <v>88</v>
      </c>
      <c r="B3750" s="203" t="s">
        <v>392</v>
      </c>
      <c r="C3750" s="203" t="s">
        <v>1811</v>
      </c>
      <c r="D3750" s="204">
        <v>16</v>
      </c>
      <c r="E3750" s="203" t="s">
        <v>463</v>
      </c>
      <c r="F3750" s="203" t="s">
        <v>1754</v>
      </c>
      <c r="G3750" s="203" t="s">
        <v>546</v>
      </c>
      <c r="H3750" s="204">
        <v>5.84</v>
      </c>
      <c r="I3750" s="204">
        <v>26.16</v>
      </c>
      <c r="J3750" s="204" t="s">
        <v>1497</v>
      </c>
      <c r="K3750" s="203" t="s">
        <v>1497</v>
      </c>
    </row>
    <row r="3751" spans="1:11">
      <c r="A3751" s="203">
        <v>88</v>
      </c>
      <c r="B3751" s="203" t="s">
        <v>393</v>
      </c>
      <c r="C3751" s="203" t="s">
        <v>1811</v>
      </c>
      <c r="D3751" s="204">
        <v>10.28</v>
      </c>
      <c r="E3751" s="203" t="s">
        <v>463</v>
      </c>
      <c r="F3751" s="203" t="s">
        <v>1754</v>
      </c>
      <c r="G3751" s="203" t="s">
        <v>546</v>
      </c>
      <c r="H3751" s="204">
        <v>7.52</v>
      </c>
      <c r="I3751" s="204">
        <v>13.03</v>
      </c>
      <c r="J3751" s="204" t="s">
        <v>1497</v>
      </c>
      <c r="K3751" s="203" t="s">
        <v>1497</v>
      </c>
    </row>
    <row r="3752" spans="1:11">
      <c r="A3752" s="203">
        <v>88</v>
      </c>
      <c r="B3752" s="203" t="s">
        <v>394</v>
      </c>
      <c r="C3752" s="203" t="s">
        <v>1811</v>
      </c>
      <c r="D3752" s="204">
        <v>13.85</v>
      </c>
      <c r="E3752" s="203" t="s">
        <v>463</v>
      </c>
      <c r="F3752" s="203" t="s">
        <v>1754</v>
      </c>
      <c r="G3752" s="203" t="s">
        <v>546</v>
      </c>
      <c r="H3752" s="204">
        <v>7.91</v>
      </c>
      <c r="I3752" s="204">
        <v>19.78</v>
      </c>
      <c r="J3752" s="204" t="s">
        <v>1497</v>
      </c>
      <c r="K3752" s="203" t="s">
        <v>1497</v>
      </c>
    </row>
    <row r="3753" spans="1:11">
      <c r="A3753" s="203">
        <v>88</v>
      </c>
      <c r="B3753" s="203" t="s">
        <v>395</v>
      </c>
      <c r="C3753" s="203" t="s">
        <v>1811</v>
      </c>
      <c r="D3753" s="204">
        <v>13.31</v>
      </c>
      <c r="E3753" s="203" t="s">
        <v>463</v>
      </c>
      <c r="F3753" s="203" t="s">
        <v>1754</v>
      </c>
      <c r="G3753" s="203" t="s">
        <v>546</v>
      </c>
      <c r="H3753" s="204">
        <v>10.6</v>
      </c>
      <c r="I3753" s="204">
        <v>16.03</v>
      </c>
      <c r="J3753" s="204" t="s">
        <v>1497</v>
      </c>
      <c r="K3753" s="203" t="s">
        <v>1497</v>
      </c>
    </row>
    <row r="3754" spans="1:11">
      <c r="A3754" s="203">
        <v>88</v>
      </c>
      <c r="B3754" s="203" t="s">
        <v>396</v>
      </c>
      <c r="C3754" s="203" t="s">
        <v>1811</v>
      </c>
      <c r="D3754" s="204">
        <v>16.3</v>
      </c>
      <c r="E3754" s="203" t="s">
        <v>463</v>
      </c>
      <c r="F3754" s="203" t="s">
        <v>1754</v>
      </c>
      <c r="G3754" s="203" t="s">
        <v>546</v>
      </c>
      <c r="H3754" s="204">
        <v>10.07</v>
      </c>
      <c r="I3754" s="204">
        <v>22.53</v>
      </c>
      <c r="J3754" s="204" t="s">
        <v>1497</v>
      </c>
      <c r="K3754" s="203" t="s">
        <v>1497</v>
      </c>
    </row>
    <row r="3755" spans="1:11">
      <c r="A3755" s="203">
        <v>88</v>
      </c>
      <c r="B3755" s="203" t="s">
        <v>397</v>
      </c>
      <c r="C3755" s="203" t="s">
        <v>1811</v>
      </c>
      <c r="D3755" s="204">
        <v>12.23</v>
      </c>
      <c r="E3755" s="203" t="s">
        <v>463</v>
      </c>
      <c r="F3755" s="203" t="s">
        <v>1754</v>
      </c>
      <c r="G3755" s="203" t="s">
        <v>546</v>
      </c>
      <c r="H3755" s="204">
        <v>6.78</v>
      </c>
      <c r="I3755" s="204">
        <v>17.68</v>
      </c>
      <c r="J3755" s="204" t="s">
        <v>1497</v>
      </c>
      <c r="K3755" s="203" t="s">
        <v>1497</v>
      </c>
    </row>
    <row r="3756" spans="1:11">
      <c r="A3756" s="203">
        <v>88</v>
      </c>
      <c r="B3756" s="203" t="s">
        <v>398</v>
      </c>
      <c r="C3756" s="203" t="s">
        <v>1811</v>
      </c>
      <c r="D3756" s="204">
        <v>2.34</v>
      </c>
      <c r="E3756" s="203" t="s">
        <v>463</v>
      </c>
      <c r="F3756" s="203" t="s">
        <v>1754</v>
      </c>
      <c r="G3756" s="203" t="s">
        <v>546</v>
      </c>
      <c r="H3756" s="204">
        <v>0</v>
      </c>
      <c r="I3756" s="204">
        <v>4.96</v>
      </c>
      <c r="J3756" s="204" t="s">
        <v>1497</v>
      </c>
      <c r="K3756" s="203" t="s">
        <v>1497</v>
      </c>
    </row>
    <row r="3757" spans="1:11">
      <c r="A3757" s="203">
        <v>88</v>
      </c>
      <c r="B3757" s="203" t="s">
        <v>399</v>
      </c>
      <c r="C3757" s="203" t="s">
        <v>1811</v>
      </c>
      <c r="D3757" s="204">
        <v>7.75</v>
      </c>
      <c r="E3757" s="203" t="s">
        <v>463</v>
      </c>
      <c r="F3757" s="203" t="s">
        <v>1754</v>
      </c>
      <c r="G3757" s="203" t="s">
        <v>546</v>
      </c>
      <c r="H3757" s="204">
        <v>3.35</v>
      </c>
      <c r="I3757" s="204">
        <v>12.14</v>
      </c>
      <c r="J3757" s="204" t="s">
        <v>1497</v>
      </c>
      <c r="K3757" s="203" t="s">
        <v>1497</v>
      </c>
    </row>
    <row r="3758" spans="1:11">
      <c r="A3758" s="203">
        <v>88</v>
      </c>
      <c r="B3758" s="203" t="s">
        <v>400</v>
      </c>
      <c r="C3758" s="203" t="s">
        <v>1811</v>
      </c>
      <c r="D3758" s="204">
        <v>16.41</v>
      </c>
      <c r="E3758" s="203" t="s">
        <v>463</v>
      </c>
      <c r="F3758" s="203" t="s">
        <v>1754</v>
      </c>
      <c r="G3758" s="203" t="s">
        <v>546</v>
      </c>
      <c r="H3758" s="204">
        <v>9.99</v>
      </c>
      <c r="I3758" s="204">
        <v>22.82</v>
      </c>
      <c r="J3758" s="204" t="s">
        <v>1497</v>
      </c>
      <c r="K3758" s="203" t="s">
        <v>1497</v>
      </c>
    </row>
    <row r="3759" spans="1:11">
      <c r="A3759" s="203">
        <v>88</v>
      </c>
      <c r="B3759" s="203" t="s">
        <v>401</v>
      </c>
      <c r="C3759" s="203" t="s">
        <v>1811</v>
      </c>
      <c r="D3759" s="204">
        <v>10.64</v>
      </c>
      <c r="E3759" s="203" t="s">
        <v>463</v>
      </c>
      <c r="F3759" s="203" t="s">
        <v>1754</v>
      </c>
      <c r="G3759" s="203" t="s">
        <v>546</v>
      </c>
      <c r="H3759" s="204">
        <v>4.41</v>
      </c>
      <c r="I3759" s="204">
        <v>16.87</v>
      </c>
      <c r="J3759" s="204" t="s">
        <v>1497</v>
      </c>
      <c r="K3759" s="203" t="s">
        <v>1497</v>
      </c>
    </row>
    <row r="3760" spans="1:11">
      <c r="A3760" s="203">
        <v>88</v>
      </c>
      <c r="B3760" s="203" t="s">
        <v>402</v>
      </c>
      <c r="C3760" s="203" t="s">
        <v>1811</v>
      </c>
      <c r="D3760" s="204">
        <v>8.06</v>
      </c>
      <c r="E3760" s="203" t="s">
        <v>463</v>
      </c>
      <c r="F3760" s="203" t="s">
        <v>1754</v>
      </c>
      <c r="G3760" s="203" t="s">
        <v>546</v>
      </c>
      <c r="H3760" s="204">
        <v>1.29</v>
      </c>
      <c r="I3760" s="204">
        <v>14.84</v>
      </c>
      <c r="J3760" s="204" t="s">
        <v>1497</v>
      </c>
      <c r="K3760" s="203" t="s">
        <v>1497</v>
      </c>
    </row>
    <row r="3761" spans="1:11">
      <c r="A3761" s="203">
        <v>88</v>
      </c>
      <c r="B3761" s="203" t="s">
        <v>403</v>
      </c>
      <c r="C3761" s="203" t="s">
        <v>1811</v>
      </c>
      <c r="D3761" s="204">
        <v>13.77</v>
      </c>
      <c r="E3761" s="203" t="s">
        <v>463</v>
      </c>
      <c r="F3761" s="203" t="s">
        <v>1754</v>
      </c>
      <c r="G3761" s="203" t="s">
        <v>546</v>
      </c>
      <c r="H3761" s="204">
        <v>8.02</v>
      </c>
      <c r="I3761" s="204">
        <v>19.52</v>
      </c>
      <c r="J3761" s="204" t="s">
        <v>1497</v>
      </c>
      <c r="K3761" s="203" t="s">
        <v>1497</v>
      </c>
    </row>
    <row r="3762" spans="1:11">
      <c r="A3762" s="203">
        <v>88</v>
      </c>
      <c r="B3762" s="203" t="s">
        <v>404</v>
      </c>
      <c r="C3762" s="203" t="s">
        <v>1811</v>
      </c>
      <c r="D3762" s="204">
        <v>11.7</v>
      </c>
      <c r="E3762" s="203" t="s">
        <v>463</v>
      </c>
      <c r="F3762" s="203" t="s">
        <v>1754</v>
      </c>
      <c r="G3762" s="203" t="s">
        <v>546</v>
      </c>
      <c r="H3762" s="204">
        <v>5.2</v>
      </c>
      <c r="I3762" s="204">
        <v>18.2</v>
      </c>
      <c r="J3762" s="204" t="s">
        <v>1497</v>
      </c>
      <c r="K3762" s="203" t="s">
        <v>1497</v>
      </c>
    </row>
    <row r="3763" spans="1:11">
      <c r="A3763" s="203">
        <v>88</v>
      </c>
      <c r="B3763" s="203" t="s">
        <v>405</v>
      </c>
      <c r="C3763" s="203" t="s">
        <v>1811</v>
      </c>
      <c r="D3763" s="204">
        <v>11.15</v>
      </c>
      <c r="E3763" s="203" t="s">
        <v>463</v>
      </c>
      <c r="F3763" s="203" t="s">
        <v>1754</v>
      </c>
      <c r="G3763" s="203" t="s">
        <v>546</v>
      </c>
      <c r="H3763" s="204">
        <v>10.15</v>
      </c>
      <c r="I3763" s="204">
        <v>12.14</v>
      </c>
      <c r="J3763" s="204" t="s">
        <v>1497</v>
      </c>
      <c r="K3763" s="203" t="s">
        <v>1497</v>
      </c>
    </row>
    <row r="3764" spans="1:11">
      <c r="A3764" s="203">
        <v>88</v>
      </c>
      <c r="B3764" s="203" t="s">
        <v>384</v>
      </c>
      <c r="C3764" s="203" t="s">
        <v>1812</v>
      </c>
      <c r="D3764" s="204">
        <v>9.81</v>
      </c>
      <c r="E3764" s="203" t="s">
        <v>463</v>
      </c>
      <c r="F3764" s="203" t="s">
        <v>1754</v>
      </c>
      <c r="G3764" s="203" t="s">
        <v>546</v>
      </c>
      <c r="H3764" s="204">
        <v>8.15</v>
      </c>
      <c r="I3764" s="204">
        <v>11.47</v>
      </c>
      <c r="J3764" s="204" t="s">
        <v>1497</v>
      </c>
      <c r="K3764" s="203" t="s">
        <v>1497</v>
      </c>
    </row>
    <row r="3765" spans="1:11">
      <c r="A3765" s="203">
        <v>88</v>
      </c>
      <c r="B3765" s="203" t="s">
        <v>385</v>
      </c>
      <c r="C3765" s="203" t="s">
        <v>1812</v>
      </c>
      <c r="D3765" s="204">
        <v>7.43</v>
      </c>
      <c r="E3765" s="203" t="s">
        <v>463</v>
      </c>
      <c r="F3765" s="203" t="s">
        <v>1754</v>
      </c>
      <c r="G3765" s="203" t="s">
        <v>546</v>
      </c>
      <c r="H3765" s="204">
        <v>3.54</v>
      </c>
      <c r="I3765" s="204">
        <v>11.31</v>
      </c>
      <c r="J3765" s="204" t="s">
        <v>1497</v>
      </c>
      <c r="K3765" s="203" t="s">
        <v>1497</v>
      </c>
    </row>
    <row r="3766" spans="1:11">
      <c r="A3766" s="203">
        <v>88</v>
      </c>
      <c r="B3766" s="203" t="s">
        <v>386</v>
      </c>
      <c r="C3766" s="203" t="s">
        <v>1812</v>
      </c>
      <c r="D3766" s="204">
        <v>6.9</v>
      </c>
      <c r="E3766" s="203" t="s">
        <v>463</v>
      </c>
      <c r="F3766" s="203" t="s">
        <v>1754</v>
      </c>
      <c r="G3766" s="203" t="s">
        <v>546</v>
      </c>
      <c r="H3766" s="204">
        <v>3.64</v>
      </c>
      <c r="I3766" s="204">
        <v>10.16</v>
      </c>
      <c r="J3766" s="204" t="s">
        <v>1497</v>
      </c>
      <c r="K3766" s="203" t="s">
        <v>1497</v>
      </c>
    </row>
    <row r="3767" spans="1:11">
      <c r="A3767" s="203">
        <v>88</v>
      </c>
      <c r="B3767" s="203" t="s">
        <v>387</v>
      </c>
      <c r="C3767" s="203" t="s">
        <v>1812</v>
      </c>
      <c r="D3767" s="204">
        <v>6.45</v>
      </c>
      <c r="E3767" s="203" t="s">
        <v>463</v>
      </c>
      <c r="F3767" s="203" t="s">
        <v>1754</v>
      </c>
      <c r="G3767" s="203" t="s">
        <v>546</v>
      </c>
      <c r="H3767" s="204">
        <v>3.57</v>
      </c>
      <c r="I3767" s="204">
        <v>9.33</v>
      </c>
      <c r="J3767" s="204" t="s">
        <v>1497</v>
      </c>
      <c r="K3767" s="203" t="s">
        <v>1497</v>
      </c>
    </row>
    <row r="3768" spans="1:11">
      <c r="A3768" s="203">
        <v>88</v>
      </c>
      <c r="B3768" s="203" t="s">
        <v>388</v>
      </c>
      <c r="C3768" s="203" t="s">
        <v>1812</v>
      </c>
      <c r="D3768" s="204">
        <v>12.8</v>
      </c>
      <c r="E3768" s="203" t="s">
        <v>463</v>
      </c>
      <c r="F3768" s="203" t="s">
        <v>1754</v>
      </c>
      <c r="G3768" s="203" t="s">
        <v>546</v>
      </c>
      <c r="H3768" s="204">
        <v>8.66</v>
      </c>
      <c r="I3768" s="204">
        <v>16.940000000000001</v>
      </c>
      <c r="J3768" s="204" t="s">
        <v>1497</v>
      </c>
      <c r="K3768" s="203" t="s">
        <v>1497</v>
      </c>
    </row>
    <row r="3769" spans="1:11">
      <c r="A3769" s="203">
        <v>88</v>
      </c>
      <c r="B3769" s="203" t="s">
        <v>389</v>
      </c>
      <c r="C3769" s="203" t="s">
        <v>1812</v>
      </c>
      <c r="D3769" s="204">
        <v>8.4700000000000006</v>
      </c>
      <c r="E3769" s="203" t="s">
        <v>463</v>
      </c>
      <c r="F3769" s="203" t="s">
        <v>1754</v>
      </c>
      <c r="G3769" s="203" t="s">
        <v>546</v>
      </c>
      <c r="H3769" s="204">
        <v>3.45</v>
      </c>
      <c r="I3769" s="204">
        <v>13.5</v>
      </c>
      <c r="J3769" s="204" t="s">
        <v>1497</v>
      </c>
      <c r="K3769" s="203" t="s">
        <v>1497</v>
      </c>
    </row>
    <row r="3770" spans="1:11">
      <c r="A3770" s="203">
        <v>88</v>
      </c>
      <c r="B3770" s="203" t="s">
        <v>390</v>
      </c>
      <c r="C3770" s="203" t="s">
        <v>1812</v>
      </c>
      <c r="D3770" s="204">
        <v>11.87</v>
      </c>
      <c r="E3770" s="203" t="s">
        <v>463</v>
      </c>
      <c r="F3770" s="203" t="s">
        <v>1754</v>
      </c>
      <c r="G3770" s="203" t="s">
        <v>546</v>
      </c>
      <c r="H3770" s="204">
        <v>7.59</v>
      </c>
      <c r="I3770" s="204">
        <v>16.16</v>
      </c>
      <c r="J3770" s="204" t="s">
        <v>1497</v>
      </c>
      <c r="K3770" s="203" t="s">
        <v>1497</v>
      </c>
    </row>
    <row r="3771" spans="1:11">
      <c r="A3771" s="203">
        <v>88</v>
      </c>
      <c r="B3771" s="203" t="s">
        <v>391</v>
      </c>
      <c r="C3771" s="203" t="s">
        <v>1812</v>
      </c>
      <c r="D3771" s="204">
        <v>6.9</v>
      </c>
      <c r="E3771" s="203" t="s">
        <v>463</v>
      </c>
      <c r="F3771" s="203" t="s">
        <v>1754</v>
      </c>
      <c r="G3771" s="203" t="s">
        <v>546</v>
      </c>
      <c r="H3771" s="204">
        <v>0</v>
      </c>
      <c r="I3771" s="204">
        <v>16.12</v>
      </c>
      <c r="J3771" s="204" t="s">
        <v>1497</v>
      </c>
      <c r="K3771" s="203" t="s">
        <v>1497</v>
      </c>
    </row>
    <row r="3772" spans="1:11">
      <c r="A3772" s="203">
        <v>88</v>
      </c>
      <c r="B3772" s="203" t="s">
        <v>392</v>
      </c>
      <c r="C3772" s="203" t="s">
        <v>1812</v>
      </c>
      <c r="D3772" s="204">
        <v>12.9</v>
      </c>
      <c r="E3772" s="203" t="s">
        <v>463</v>
      </c>
      <c r="F3772" s="203" t="s">
        <v>1754</v>
      </c>
      <c r="G3772" s="203" t="s">
        <v>546</v>
      </c>
      <c r="H3772" s="204">
        <v>6.09</v>
      </c>
      <c r="I3772" s="204">
        <v>19.72</v>
      </c>
      <c r="J3772" s="204" t="s">
        <v>1497</v>
      </c>
      <c r="K3772" s="203" t="s">
        <v>1497</v>
      </c>
    </row>
    <row r="3773" spans="1:11">
      <c r="A3773" s="203">
        <v>88</v>
      </c>
      <c r="B3773" s="203" t="s">
        <v>393</v>
      </c>
      <c r="C3773" s="203" t="s">
        <v>1812</v>
      </c>
      <c r="D3773" s="204">
        <v>10.210000000000001</v>
      </c>
      <c r="E3773" s="203" t="s">
        <v>463</v>
      </c>
      <c r="F3773" s="203" t="s">
        <v>1754</v>
      </c>
      <c r="G3773" s="203" t="s">
        <v>546</v>
      </c>
      <c r="H3773" s="204">
        <v>8.1300000000000008</v>
      </c>
      <c r="I3773" s="204">
        <v>12.29</v>
      </c>
      <c r="J3773" s="204" t="s">
        <v>1497</v>
      </c>
      <c r="K3773" s="203" t="s">
        <v>1497</v>
      </c>
    </row>
    <row r="3774" spans="1:11">
      <c r="A3774" s="203">
        <v>88</v>
      </c>
      <c r="B3774" s="203" t="s">
        <v>394</v>
      </c>
      <c r="C3774" s="203" t="s">
        <v>1812</v>
      </c>
      <c r="D3774" s="204">
        <v>10.73</v>
      </c>
      <c r="E3774" s="203" t="s">
        <v>463</v>
      </c>
      <c r="F3774" s="203" t="s">
        <v>1754</v>
      </c>
      <c r="G3774" s="203" t="s">
        <v>546</v>
      </c>
      <c r="H3774" s="204">
        <v>6.49</v>
      </c>
      <c r="I3774" s="204">
        <v>14.97</v>
      </c>
      <c r="J3774" s="204" t="s">
        <v>1497</v>
      </c>
      <c r="K3774" s="203" t="s">
        <v>1497</v>
      </c>
    </row>
    <row r="3775" spans="1:11">
      <c r="A3775" s="203">
        <v>88</v>
      </c>
      <c r="B3775" s="203" t="s">
        <v>395</v>
      </c>
      <c r="C3775" s="203" t="s">
        <v>1812</v>
      </c>
      <c r="D3775" s="204">
        <v>12.46</v>
      </c>
      <c r="E3775" s="203" t="s">
        <v>463</v>
      </c>
      <c r="F3775" s="203" t="s">
        <v>1754</v>
      </c>
      <c r="G3775" s="203" t="s">
        <v>546</v>
      </c>
      <c r="H3775" s="204">
        <v>10.42</v>
      </c>
      <c r="I3775" s="204">
        <v>14.51</v>
      </c>
      <c r="J3775" s="204" t="s">
        <v>1497</v>
      </c>
      <c r="K3775" s="203" t="s">
        <v>1497</v>
      </c>
    </row>
    <row r="3776" spans="1:11">
      <c r="A3776" s="203">
        <v>88</v>
      </c>
      <c r="B3776" s="203" t="s">
        <v>396</v>
      </c>
      <c r="C3776" s="203" t="s">
        <v>1812</v>
      </c>
      <c r="D3776" s="204">
        <v>13.3</v>
      </c>
      <c r="E3776" s="203" t="s">
        <v>463</v>
      </c>
      <c r="F3776" s="203" t="s">
        <v>1754</v>
      </c>
      <c r="G3776" s="203" t="s">
        <v>546</v>
      </c>
      <c r="H3776" s="204">
        <v>8.94</v>
      </c>
      <c r="I3776" s="204">
        <v>17.670000000000002</v>
      </c>
      <c r="J3776" s="204" t="s">
        <v>1497</v>
      </c>
      <c r="K3776" s="203" t="s">
        <v>1497</v>
      </c>
    </row>
    <row r="3777" spans="1:11">
      <c r="A3777" s="203">
        <v>88</v>
      </c>
      <c r="B3777" s="203" t="s">
        <v>397</v>
      </c>
      <c r="C3777" s="203" t="s">
        <v>1812</v>
      </c>
      <c r="D3777" s="204">
        <v>10.82</v>
      </c>
      <c r="E3777" s="203" t="s">
        <v>463</v>
      </c>
      <c r="F3777" s="203" t="s">
        <v>1754</v>
      </c>
      <c r="G3777" s="203" t="s">
        <v>546</v>
      </c>
      <c r="H3777" s="204">
        <v>6.82</v>
      </c>
      <c r="I3777" s="204">
        <v>14.83</v>
      </c>
      <c r="J3777" s="204" t="s">
        <v>1497</v>
      </c>
      <c r="K3777" s="203" t="s">
        <v>1497</v>
      </c>
    </row>
    <row r="3778" spans="1:11">
      <c r="A3778" s="203">
        <v>88</v>
      </c>
      <c r="B3778" s="203" t="s">
        <v>398</v>
      </c>
      <c r="C3778" s="203" t="s">
        <v>1812</v>
      </c>
      <c r="D3778" s="204">
        <v>2.99</v>
      </c>
      <c r="E3778" s="203" t="s">
        <v>463</v>
      </c>
      <c r="F3778" s="203" t="s">
        <v>1754</v>
      </c>
      <c r="G3778" s="203" t="s">
        <v>546</v>
      </c>
      <c r="H3778" s="204">
        <v>0.63</v>
      </c>
      <c r="I3778" s="204">
        <v>5.34</v>
      </c>
      <c r="J3778" s="204" t="s">
        <v>1497</v>
      </c>
      <c r="K3778" s="203" t="s">
        <v>1497</v>
      </c>
    </row>
    <row r="3779" spans="1:11">
      <c r="A3779" s="203">
        <v>88</v>
      </c>
      <c r="B3779" s="203" t="s">
        <v>399</v>
      </c>
      <c r="C3779" s="203" t="s">
        <v>1812</v>
      </c>
      <c r="D3779" s="204">
        <v>8.7899999999999991</v>
      </c>
      <c r="E3779" s="203" t="s">
        <v>463</v>
      </c>
      <c r="F3779" s="203" t="s">
        <v>1754</v>
      </c>
      <c r="G3779" s="203" t="s">
        <v>546</v>
      </c>
      <c r="H3779" s="204">
        <v>5.2</v>
      </c>
      <c r="I3779" s="204">
        <v>12.38</v>
      </c>
      <c r="J3779" s="204" t="s">
        <v>1497</v>
      </c>
      <c r="K3779" s="203" t="s">
        <v>1497</v>
      </c>
    </row>
    <row r="3780" spans="1:11">
      <c r="A3780" s="203">
        <v>88</v>
      </c>
      <c r="B3780" s="203" t="s">
        <v>400</v>
      </c>
      <c r="C3780" s="203" t="s">
        <v>1812</v>
      </c>
      <c r="D3780" s="204">
        <v>14.29</v>
      </c>
      <c r="E3780" s="203" t="s">
        <v>463</v>
      </c>
      <c r="F3780" s="203" t="s">
        <v>1754</v>
      </c>
      <c r="G3780" s="203" t="s">
        <v>546</v>
      </c>
      <c r="H3780" s="204">
        <v>9.84</v>
      </c>
      <c r="I3780" s="204">
        <v>18.73</v>
      </c>
      <c r="J3780" s="204" t="s">
        <v>1497</v>
      </c>
      <c r="K3780" s="203" t="s">
        <v>1497</v>
      </c>
    </row>
    <row r="3781" spans="1:11">
      <c r="A3781" s="203">
        <v>88</v>
      </c>
      <c r="B3781" s="203" t="s">
        <v>401</v>
      </c>
      <c r="C3781" s="203" t="s">
        <v>1812</v>
      </c>
      <c r="D3781" s="204">
        <v>10.26</v>
      </c>
      <c r="E3781" s="203" t="s">
        <v>463</v>
      </c>
      <c r="F3781" s="203" t="s">
        <v>1754</v>
      </c>
      <c r="G3781" s="203" t="s">
        <v>546</v>
      </c>
      <c r="H3781" s="204">
        <v>5.5</v>
      </c>
      <c r="I3781" s="204">
        <v>15.02</v>
      </c>
      <c r="J3781" s="204" t="s">
        <v>1497</v>
      </c>
      <c r="K3781" s="203" t="s">
        <v>1497</v>
      </c>
    </row>
    <row r="3782" spans="1:11">
      <c r="A3782" s="203">
        <v>88</v>
      </c>
      <c r="B3782" s="203" t="s">
        <v>402</v>
      </c>
      <c r="C3782" s="203" t="s">
        <v>1812</v>
      </c>
      <c r="D3782" s="204">
        <v>9.18</v>
      </c>
      <c r="E3782" s="203" t="s">
        <v>463</v>
      </c>
      <c r="F3782" s="203" t="s">
        <v>1754</v>
      </c>
      <c r="G3782" s="203" t="s">
        <v>546</v>
      </c>
      <c r="H3782" s="204">
        <v>3.47</v>
      </c>
      <c r="I3782" s="204">
        <v>14.9</v>
      </c>
      <c r="J3782" s="204" t="s">
        <v>1497</v>
      </c>
      <c r="K3782" s="203" t="s">
        <v>1497</v>
      </c>
    </row>
    <row r="3783" spans="1:11">
      <c r="A3783" s="203">
        <v>88</v>
      </c>
      <c r="B3783" s="203" t="s">
        <v>403</v>
      </c>
      <c r="C3783" s="203" t="s">
        <v>1812</v>
      </c>
      <c r="D3783" s="204">
        <v>11.48</v>
      </c>
      <c r="E3783" s="203" t="s">
        <v>463</v>
      </c>
      <c r="F3783" s="203" t="s">
        <v>1754</v>
      </c>
      <c r="G3783" s="203" t="s">
        <v>546</v>
      </c>
      <c r="H3783" s="204">
        <v>7.16</v>
      </c>
      <c r="I3783" s="204">
        <v>15.81</v>
      </c>
      <c r="J3783" s="204" t="s">
        <v>1497</v>
      </c>
      <c r="K3783" s="203" t="s">
        <v>1497</v>
      </c>
    </row>
    <row r="3784" spans="1:11">
      <c r="A3784" s="203">
        <v>88</v>
      </c>
      <c r="B3784" s="203" t="s">
        <v>404</v>
      </c>
      <c r="C3784" s="203" t="s">
        <v>1812</v>
      </c>
      <c r="D3784" s="204">
        <v>12.5</v>
      </c>
      <c r="E3784" s="203" t="s">
        <v>463</v>
      </c>
      <c r="F3784" s="203" t="s">
        <v>1754</v>
      </c>
      <c r="G3784" s="203" t="s">
        <v>546</v>
      </c>
      <c r="H3784" s="204">
        <v>7.38</v>
      </c>
      <c r="I3784" s="204">
        <v>17.62</v>
      </c>
      <c r="J3784" s="204" t="s">
        <v>1497</v>
      </c>
      <c r="K3784" s="203" t="s">
        <v>1497</v>
      </c>
    </row>
    <row r="3785" spans="1:11">
      <c r="A3785" s="203">
        <v>88</v>
      </c>
      <c r="B3785" s="203" t="s">
        <v>405</v>
      </c>
      <c r="C3785" s="203" t="s">
        <v>1812</v>
      </c>
      <c r="D3785" s="204">
        <v>10.38</v>
      </c>
      <c r="E3785" s="203" t="s">
        <v>463</v>
      </c>
      <c r="F3785" s="203" t="s">
        <v>1754</v>
      </c>
      <c r="G3785" s="203" t="s">
        <v>546</v>
      </c>
      <c r="H3785" s="204">
        <v>9.64</v>
      </c>
      <c r="I3785" s="204">
        <v>11.13</v>
      </c>
      <c r="J3785" s="204" t="s">
        <v>1497</v>
      </c>
      <c r="K3785" s="203" t="s">
        <v>1497</v>
      </c>
    </row>
    <row r="3786" spans="1:11">
      <c r="A3786" s="203">
        <v>89</v>
      </c>
      <c r="B3786" s="203" t="s">
        <v>384</v>
      </c>
      <c r="C3786" s="203" t="s">
        <v>1532</v>
      </c>
      <c r="D3786" s="204">
        <v>68.739999999999995</v>
      </c>
      <c r="E3786" s="203" t="s">
        <v>547</v>
      </c>
      <c r="F3786" s="203" t="s">
        <v>1754</v>
      </c>
      <c r="G3786" s="203" t="s">
        <v>548</v>
      </c>
      <c r="H3786" s="204">
        <v>66.849999999999994</v>
      </c>
      <c r="I3786" s="204">
        <v>70.64</v>
      </c>
      <c r="J3786" s="204" t="s">
        <v>1497</v>
      </c>
      <c r="K3786" s="203" t="s">
        <v>1497</v>
      </c>
    </row>
    <row r="3787" spans="1:11">
      <c r="A3787" s="203">
        <v>89</v>
      </c>
      <c r="B3787" s="203" t="s">
        <v>385</v>
      </c>
      <c r="C3787" s="203" t="s">
        <v>1532</v>
      </c>
      <c r="D3787" s="204">
        <v>74.709999999999994</v>
      </c>
      <c r="E3787" s="203" t="s">
        <v>547</v>
      </c>
      <c r="F3787" s="203" t="s">
        <v>1754</v>
      </c>
      <c r="G3787" s="203" t="s">
        <v>548</v>
      </c>
      <c r="H3787" s="204">
        <v>70.150000000000006</v>
      </c>
      <c r="I3787" s="204">
        <v>79.28</v>
      </c>
      <c r="J3787" s="204" t="s">
        <v>1497</v>
      </c>
      <c r="K3787" s="203" t="s">
        <v>1497</v>
      </c>
    </row>
    <row r="3788" spans="1:11">
      <c r="A3788" s="203">
        <v>89</v>
      </c>
      <c r="B3788" s="203" t="s">
        <v>386</v>
      </c>
      <c r="C3788" s="203" t="s">
        <v>1532</v>
      </c>
      <c r="D3788" s="204">
        <v>68.239999999999995</v>
      </c>
      <c r="E3788" s="203" t="s">
        <v>547</v>
      </c>
      <c r="F3788" s="203" t="s">
        <v>1754</v>
      </c>
      <c r="G3788" s="203" t="s">
        <v>548</v>
      </c>
      <c r="H3788" s="204">
        <v>62.94</v>
      </c>
      <c r="I3788" s="204">
        <v>73.55</v>
      </c>
      <c r="J3788" s="204" t="s">
        <v>1497</v>
      </c>
      <c r="K3788" s="203" t="s">
        <v>1497</v>
      </c>
    </row>
    <row r="3789" spans="1:11">
      <c r="A3789" s="203">
        <v>89</v>
      </c>
      <c r="B3789" s="203" t="s">
        <v>387</v>
      </c>
      <c r="C3789" s="203" t="s">
        <v>1532</v>
      </c>
      <c r="D3789" s="204">
        <v>69.650000000000006</v>
      </c>
      <c r="E3789" s="203" t="s">
        <v>547</v>
      </c>
      <c r="F3789" s="203" t="s">
        <v>1754</v>
      </c>
      <c r="G3789" s="203" t="s">
        <v>548</v>
      </c>
      <c r="H3789" s="204">
        <v>65.28</v>
      </c>
      <c r="I3789" s="204">
        <v>74.02</v>
      </c>
      <c r="J3789" s="204" t="s">
        <v>1497</v>
      </c>
      <c r="K3789" s="203" t="s">
        <v>1497</v>
      </c>
    </row>
    <row r="3790" spans="1:11">
      <c r="A3790" s="203">
        <v>89</v>
      </c>
      <c r="B3790" s="203" t="s">
        <v>388</v>
      </c>
      <c r="C3790" s="203" t="s">
        <v>1532</v>
      </c>
      <c r="D3790" s="204">
        <v>73.86</v>
      </c>
      <c r="E3790" s="203" t="s">
        <v>547</v>
      </c>
      <c r="F3790" s="203" t="s">
        <v>1754</v>
      </c>
      <c r="G3790" s="203" t="s">
        <v>548</v>
      </c>
      <c r="H3790" s="204">
        <v>69.64</v>
      </c>
      <c r="I3790" s="204">
        <v>78.08</v>
      </c>
      <c r="J3790" s="204" t="s">
        <v>1497</v>
      </c>
      <c r="K3790" s="203" t="s">
        <v>1497</v>
      </c>
    </row>
    <row r="3791" spans="1:11">
      <c r="A3791" s="203">
        <v>89</v>
      </c>
      <c r="B3791" s="203" t="s">
        <v>389</v>
      </c>
      <c r="C3791" s="203" t="s">
        <v>1532</v>
      </c>
      <c r="D3791" s="204">
        <v>74.709999999999994</v>
      </c>
      <c r="E3791" s="203" t="s">
        <v>547</v>
      </c>
      <c r="F3791" s="203" t="s">
        <v>1754</v>
      </c>
      <c r="G3791" s="203" t="s">
        <v>548</v>
      </c>
      <c r="H3791" s="204">
        <v>69.39</v>
      </c>
      <c r="I3791" s="204">
        <v>80.02</v>
      </c>
      <c r="J3791" s="204" t="s">
        <v>1497</v>
      </c>
      <c r="K3791" s="203" t="s">
        <v>1497</v>
      </c>
    </row>
    <row r="3792" spans="1:11">
      <c r="A3792" s="203">
        <v>89</v>
      </c>
      <c r="B3792" s="203" t="s">
        <v>390</v>
      </c>
      <c r="C3792" s="203" t="s">
        <v>1532</v>
      </c>
      <c r="D3792" s="204">
        <v>83.38</v>
      </c>
      <c r="E3792" s="203" t="s">
        <v>547</v>
      </c>
      <c r="F3792" s="203" t="s">
        <v>1754</v>
      </c>
      <c r="G3792" s="203" t="s">
        <v>548</v>
      </c>
      <c r="H3792" s="204">
        <v>79.69</v>
      </c>
      <c r="I3792" s="204">
        <v>87.07</v>
      </c>
      <c r="J3792" s="204" t="s">
        <v>1497</v>
      </c>
      <c r="K3792" s="203" t="s">
        <v>1497</v>
      </c>
    </row>
    <row r="3793" spans="1:11">
      <c r="A3793" s="203">
        <v>89</v>
      </c>
      <c r="B3793" s="203" t="s">
        <v>391</v>
      </c>
      <c r="C3793" s="203" t="s">
        <v>1532</v>
      </c>
      <c r="D3793" s="204">
        <v>68.97</v>
      </c>
      <c r="E3793" s="203" t="s">
        <v>547</v>
      </c>
      <c r="F3793" s="203" t="s">
        <v>1754</v>
      </c>
      <c r="G3793" s="203" t="s">
        <v>548</v>
      </c>
      <c r="H3793" s="204">
        <v>59.24</v>
      </c>
      <c r="I3793" s="204">
        <v>78.69</v>
      </c>
      <c r="J3793" s="204" t="s">
        <v>1497</v>
      </c>
      <c r="K3793" s="203" t="s">
        <v>1497</v>
      </c>
    </row>
    <row r="3794" spans="1:11">
      <c r="A3794" s="203">
        <v>89</v>
      </c>
      <c r="B3794" s="203" t="s">
        <v>392</v>
      </c>
      <c r="C3794" s="203" t="s">
        <v>1532</v>
      </c>
      <c r="D3794" s="204">
        <v>76.92</v>
      </c>
      <c r="E3794" s="203" t="s">
        <v>547</v>
      </c>
      <c r="F3794" s="203" t="s">
        <v>1754</v>
      </c>
      <c r="G3794" s="203" t="s">
        <v>548</v>
      </c>
      <c r="H3794" s="204">
        <v>71.67</v>
      </c>
      <c r="I3794" s="204">
        <v>82.18</v>
      </c>
      <c r="J3794" s="204" t="s">
        <v>1497</v>
      </c>
      <c r="K3794" s="203" t="s">
        <v>1497</v>
      </c>
    </row>
    <row r="3795" spans="1:11">
      <c r="A3795" s="203">
        <v>89</v>
      </c>
      <c r="B3795" s="203" t="s">
        <v>393</v>
      </c>
      <c r="C3795" s="203" t="s">
        <v>1532</v>
      </c>
      <c r="D3795" s="204">
        <v>78.31</v>
      </c>
      <c r="E3795" s="203" t="s">
        <v>547</v>
      </c>
      <c r="F3795" s="203" t="s">
        <v>1754</v>
      </c>
      <c r="G3795" s="203" t="s">
        <v>548</v>
      </c>
      <c r="H3795" s="204">
        <v>76.2</v>
      </c>
      <c r="I3795" s="204">
        <v>80.430000000000007</v>
      </c>
      <c r="J3795" s="204" t="s">
        <v>1497</v>
      </c>
      <c r="K3795" s="203" t="s">
        <v>1497</v>
      </c>
    </row>
    <row r="3796" spans="1:11">
      <c r="A3796" s="203">
        <v>89</v>
      </c>
      <c r="B3796" s="203" t="s">
        <v>394</v>
      </c>
      <c r="C3796" s="203" t="s">
        <v>1532</v>
      </c>
      <c r="D3796" s="204">
        <v>60.09</v>
      </c>
      <c r="E3796" s="203" t="s">
        <v>547</v>
      </c>
      <c r="F3796" s="203" t="s">
        <v>1754</v>
      </c>
      <c r="G3796" s="203" t="s">
        <v>548</v>
      </c>
      <c r="H3796" s="204">
        <v>55.59</v>
      </c>
      <c r="I3796" s="204">
        <v>66.28</v>
      </c>
      <c r="J3796" s="204" t="s">
        <v>1497</v>
      </c>
      <c r="K3796" s="203" t="s">
        <v>1497</v>
      </c>
    </row>
    <row r="3797" spans="1:11">
      <c r="A3797" s="203">
        <v>89</v>
      </c>
      <c r="B3797" s="203" t="s">
        <v>395</v>
      </c>
      <c r="C3797" s="203" t="s">
        <v>1532</v>
      </c>
      <c r="D3797" s="204">
        <v>68.319999999999993</v>
      </c>
      <c r="E3797" s="203" t="s">
        <v>547</v>
      </c>
      <c r="F3797" s="203" t="s">
        <v>1754</v>
      </c>
      <c r="G3797" s="203" t="s">
        <v>548</v>
      </c>
      <c r="H3797" s="204">
        <v>66.16</v>
      </c>
      <c r="I3797" s="204">
        <v>70.489999999999995</v>
      </c>
      <c r="J3797" s="204" t="s">
        <v>1497</v>
      </c>
      <c r="K3797" s="203" t="s">
        <v>1497</v>
      </c>
    </row>
    <row r="3798" spans="1:11">
      <c r="A3798" s="203">
        <v>89</v>
      </c>
      <c r="B3798" s="203" t="s">
        <v>396</v>
      </c>
      <c r="C3798" s="203" t="s">
        <v>1532</v>
      </c>
      <c r="D3798" s="204">
        <v>61.3</v>
      </c>
      <c r="E3798" s="203" t="s">
        <v>547</v>
      </c>
      <c r="F3798" s="203" t="s">
        <v>1754</v>
      </c>
      <c r="G3798" s="203" t="s">
        <v>548</v>
      </c>
      <c r="H3798" s="204">
        <v>55.71</v>
      </c>
      <c r="I3798" s="204">
        <v>66.89</v>
      </c>
      <c r="J3798" s="204" t="s">
        <v>1497</v>
      </c>
      <c r="K3798" s="203" t="s">
        <v>1497</v>
      </c>
    </row>
    <row r="3799" spans="1:11">
      <c r="A3799" s="203">
        <v>89</v>
      </c>
      <c r="B3799" s="203" t="s">
        <v>397</v>
      </c>
      <c r="C3799" s="203" t="s">
        <v>1532</v>
      </c>
      <c r="D3799" s="204">
        <v>76.88</v>
      </c>
      <c r="E3799" s="203" t="s">
        <v>547</v>
      </c>
      <c r="F3799" s="203" t="s">
        <v>1754</v>
      </c>
      <c r="G3799" s="203" t="s">
        <v>548</v>
      </c>
      <c r="H3799" s="204">
        <v>72.44</v>
      </c>
      <c r="I3799" s="204">
        <v>81.319999999999993</v>
      </c>
      <c r="J3799" s="204" t="s">
        <v>1497</v>
      </c>
      <c r="K3799" s="203" t="s">
        <v>1497</v>
      </c>
    </row>
    <row r="3800" spans="1:11">
      <c r="A3800" s="203">
        <v>89</v>
      </c>
      <c r="B3800" s="203" t="s">
        <v>398</v>
      </c>
      <c r="C3800" s="203" t="s">
        <v>1532</v>
      </c>
      <c r="D3800" s="204">
        <v>73.680000000000007</v>
      </c>
      <c r="E3800" s="203" t="s">
        <v>547</v>
      </c>
      <c r="F3800" s="203" t="s">
        <v>1754</v>
      </c>
      <c r="G3800" s="203" t="s">
        <v>548</v>
      </c>
      <c r="H3800" s="204">
        <v>68.73</v>
      </c>
      <c r="I3800" s="204">
        <v>78.63</v>
      </c>
      <c r="J3800" s="204" t="s">
        <v>1497</v>
      </c>
      <c r="K3800" s="203" t="s">
        <v>1497</v>
      </c>
    </row>
    <row r="3801" spans="1:11">
      <c r="A3801" s="203">
        <v>89</v>
      </c>
      <c r="B3801" s="203" t="s">
        <v>399</v>
      </c>
      <c r="C3801" s="203" t="s">
        <v>1532</v>
      </c>
      <c r="D3801" s="204">
        <v>75.52</v>
      </c>
      <c r="E3801" s="203" t="s">
        <v>547</v>
      </c>
      <c r="F3801" s="203" t="s">
        <v>1754</v>
      </c>
      <c r="G3801" s="203" t="s">
        <v>548</v>
      </c>
      <c r="H3801" s="204">
        <v>70.92</v>
      </c>
      <c r="I3801" s="204">
        <v>80.13</v>
      </c>
      <c r="J3801" s="204" t="s">
        <v>1497</v>
      </c>
      <c r="K3801" s="203" t="s">
        <v>1497</v>
      </c>
    </row>
    <row r="3802" spans="1:11">
      <c r="A3802" s="203">
        <v>89</v>
      </c>
      <c r="B3802" s="203" t="s">
        <v>400</v>
      </c>
      <c r="C3802" s="203" t="s">
        <v>1532</v>
      </c>
      <c r="D3802" s="204">
        <v>68.510000000000005</v>
      </c>
      <c r="E3802" s="203" t="s">
        <v>547</v>
      </c>
      <c r="F3802" s="203" t="s">
        <v>1754</v>
      </c>
      <c r="G3802" s="203" t="s">
        <v>548</v>
      </c>
      <c r="H3802" s="204">
        <v>62.57</v>
      </c>
      <c r="I3802" s="204">
        <v>74.45</v>
      </c>
      <c r="J3802" s="204" t="s">
        <v>1497</v>
      </c>
      <c r="K3802" s="203" t="s">
        <v>1497</v>
      </c>
    </row>
    <row r="3803" spans="1:11">
      <c r="A3803" s="203">
        <v>89</v>
      </c>
      <c r="B3803" s="203" t="s">
        <v>401</v>
      </c>
      <c r="C3803" s="203" t="s">
        <v>1532</v>
      </c>
      <c r="D3803" s="204">
        <v>69.23</v>
      </c>
      <c r="E3803" s="203" t="s">
        <v>547</v>
      </c>
      <c r="F3803" s="203" t="s">
        <v>1754</v>
      </c>
      <c r="G3803" s="203" t="s">
        <v>548</v>
      </c>
      <c r="H3803" s="204">
        <v>64.11</v>
      </c>
      <c r="I3803" s="204">
        <v>74.349999999999994</v>
      </c>
      <c r="J3803" s="204" t="s">
        <v>1497</v>
      </c>
      <c r="K3803" s="203" t="s">
        <v>1497</v>
      </c>
    </row>
    <row r="3804" spans="1:11">
      <c r="A3804" s="203">
        <v>89</v>
      </c>
      <c r="B3804" s="203" t="s">
        <v>402</v>
      </c>
      <c r="C3804" s="203" t="s">
        <v>1532</v>
      </c>
      <c r="D3804" s="204">
        <v>58.58</v>
      </c>
      <c r="E3804" s="203" t="s">
        <v>547</v>
      </c>
      <c r="F3804" s="203" t="s">
        <v>1754</v>
      </c>
      <c r="G3804" s="203" t="s">
        <v>548</v>
      </c>
      <c r="H3804" s="204">
        <v>51.15</v>
      </c>
      <c r="I3804" s="204">
        <v>66.010000000000005</v>
      </c>
      <c r="J3804" s="204" t="s">
        <v>1497</v>
      </c>
      <c r="K3804" s="203" t="s">
        <v>1497</v>
      </c>
    </row>
    <row r="3805" spans="1:11">
      <c r="A3805" s="203">
        <v>89</v>
      </c>
      <c r="B3805" s="203" t="s">
        <v>403</v>
      </c>
      <c r="C3805" s="203" t="s">
        <v>1532</v>
      </c>
      <c r="D3805" s="204">
        <v>75.61</v>
      </c>
      <c r="E3805" s="203" t="s">
        <v>547</v>
      </c>
      <c r="F3805" s="203" t="s">
        <v>1754</v>
      </c>
      <c r="G3805" s="203" t="s">
        <v>548</v>
      </c>
      <c r="H3805" s="204">
        <v>70.64</v>
      </c>
      <c r="I3805" s="204">
        <v>80.58</v>
      </c>
      <c r="J3805" s="204" t="s">
        <v>1497</v>
      </c>
      <c r="K3805" s="203" t="s">
        <v>1497</v>
      </c>
    </row>
    <row r="3806" spans="1:11">
      <c r="A3806" s="203">
        <v>89</v>
      </c>
      <c r="B3806" s="203" t="s">
        <v>404</v>
      </c>
      <c r="C3806" s="203" t="s">
        <v>1532</v>
      </c>
      <c r="D3806" s="204">
        <v>63.04</v>
      </c>
      <c r="E3806" s="203" t="s">
        <v>547</v>
      </c>
      <c r="F3806" s="203" t="s">
        <v>1754</v>
      </c>
      <c r="G3806" s="203" t="s">
        <v>548</v>
      </c>
      <c r="H3806" s="204">
        <v>57.13</v>
      </c>
      <c r="I3806" s="204">
        <v>68.94</v>
      </c>
      <c r="J3806" s="204" t="s">
        <v>1497</v>
      </c>
      <c r="K3806" s="203" t="s">
        <v>1497</v>
      </c>
    </row>
    <row r="3807" spans="1:11">
      <c r="A3807" s="203">
        <v>89</v>
      </c>
      <c r="B3807" s="203" t="s">
        <v>405</v>
      </c>
      <c r="C3807" s="203" t="s">
        <v>1532</v>
      </c>
      <c r="D3807" s="204">
        <v>71.31</v>
      </c>
      <c r="E3807" s="203" t="s">
        <v>547</v>
      </c>
      <c r="F3807" s="203" t="s">
        <v>1754</v>
      </c>
      <c r="G3807" s="203" t="s">
        <v>548</v>
      </c>
      <c r="H3807" s="204">
        <v>70.45</v>
      </c>
      <c r="I3807" s="204">
        <v>72.16</v>
      </c>
      <c r="J3807" s="204" t="s">
        <v>1497</v>
      </c>
      <c r="K3807" s="203" t="s">
        <v>1497</v>
      </c>
    </row>
    <row r="3808" spans="1:11">
      <c r="A3808" s="203">
        <v>90</v>
      </c>
      <c r="B3808" s="203" t="s">
        <v>384</v>
      </c>
      <c r="C3808" s="203" t="s">
        <v>1814</v>
      </c>
      <c r="D3808" s="204"/>
      <c r="E3808" s="203" t="s">
        <v>472</v>
      </c>
      <c r="F3808" s="203" t="s">
        <v>549</v>
      </c>
      <c r="G3808" s="203" t="s">
        <v>550</v>
      </c>
      <c r="H3808" s="204"/>
      <c r="I3808" s="204"/>
      <c r="J3808" s="204" t="s">
        <v>1497</v>
      </c>
      <c r="K3808" s="203" t="s">
        <v>1497</v>
      </c>
    </row>
    <row r="3809" spans="1:11">
      <c r="A3809" s="203">
        <v>90</v>
      </c>
      <c r="B3809" s="203" t="s">
        <v>385</v>
      </c>
      <c r="C3809" s="203" t="s">
        <v>1814</v>
      </c>
      <c r="D3809" s="204"/>
      <c r="E3809" s="203" t="s">
        <v>472</v>
      </c>
      <c r="F3809" s="203" t="s">
        <v>549</v>
      </c>
      <c r="G3809" s="203" t="s">
        <v>550</v>
      </c>
      <c r="H3809" s="204"/>
      <c r="I3809" s="204"/>
      <c r="J3809" s="204" t="s">
        <v>1497</v>
      </c>
      <c r="K3809" s="203" t="s">
        <v>1497</v>
      </c>
    </row>
    <row r="3810" spans="1:11">
      <c r="A3810" s="203">
        <v>90</v>
      </c>
      <c r="B3810" s="203" t="s">
        <v>386</v>
      </c>
      <c r="C3810" s="203" t="s">
        <v>1814</v>
      </c>
      <c r="D3810" s="204"/>
      <c r="E3810" s="203" t="s">
        <v>472</v>
      </c>
      <c r="F3810" s="203" t="s">
        <v>549</v>
      </c>
      <c r="G3810" s="203" t="s">
        <v>550</v>
      </c>
      <c r="H3810" s="204"/>
      <c r="I3810" s="204"/>
      <c r="J3810" s="204" t="s">
        <v>1497</v>
      </c>
      <c r="K3810" s="203" t="s">
        <v>1497</v>
      </c>
    </row>
    <row r="3811" spans="1:11">
      <c r="A3811" s="203">
        <v>90</v>
      </c>
      <c r="B3811" s="203" t="s">
        <v>387</v>
      </c>
      <c r="C3811" s="203" t="s">
        <v>1814</v>
      </c>
      <c r="D3811" s="204"/>
      <c r="E3811" s="203" t="s">
        <v>472</v>
      </c>
      <c r="F3811" s="203" t="s">
        <v>549</v>
      </c>
      <c r="G3811" s="203" t="s">
        <v>550</v>
      </c>
      <c r="H3811" s="204"/>
      <c r="I3811" s="204"/>
      <c r="J3811" s="204" t="s">
        <v>1497</v>
      </c>
      <c r="K3811" s="203" t="s">
        <v>1497</v>
      </c>
    </row>
    <row r="3812" spans="1:11">
      <c r="A3812" s="203">
        <v>90</v>
      </c>
      <c r="B3812" s="203" t="s">
        <v>388</v>
      </c>
      <c r="C3812" s="203" t="s">
        <v>1814</v>
      </c>
      <c r="D3812" s="204"/>
      <c r="E3812" s="203" t="s">
        <v>472</v>
      </c>
      <c r="F3812" s="203" t="s">
        <v>549</v>
      </c>
      <c r="G3812" s="203" t="s">
        <v>550</v>
      </c>
      <c r="H3812" s="204"/>
      <c r="J3812" s="204" t="s">
        <v>1497</v>
      </c>
      <c r="K3812" s="203" t="s">
        <v>1497</v>
      </c>
    </row>
    <row r="3813" spans="1:11">
      <c r="A3813" s="203">
        <v>90</v>
      </c>
      <c r="B3813" s="203" t="s">
        <v>389</v>
      </c>
      <c r="C3813" s="203" t="s">
        <v>1814</v>
      </c>
      <c r="D3813" s="204"/>
      <c r="E3813" s="203" t="s">
        <v>472</v>
      </c>
      <c r="F3813" s="203" t="s">
        <v>549</v>
      </c>
      <c r="G3813" s="203" t="s">
        <v>550</v>
      </c>
      <c r="H3813" s="204"/>
      <c r="J3813" s="204" t="s">
        <v>1497</v>
      </c>
      <c r="K3813" s="203" t="s">
        <v>1497</v>
      </c>
    </row>
    <row r="3814" spans="1:11">
      <c r="A3814" s="203">
        <v>90</v>
      </c>
      <c r="B3814" s="203" t="s">
        <v>390</v>
      </c>
      <c r="C3814" s="203" t="s">
        <v>1814</v>
      </c>
      <c r="D3814" s="204"/>
      <c r="E3814" s="203" t="s">
        <v>472</v>
      </c>
      <c r="F3814" s="203" t="s">
        <v>549</v>
      </c>
      <c r="G3814" s="203" t="s">
        <v>550</v>
      </c>
      <c r="H3814" s="204"/>
      <c r="I3814" s="204"/>
      <c r="J3814" s="204" t="s">
        <v>1497</v>
      </c>
      <c r="K3814" s="203" t="s">
        <v>1497</v>
      </c>
    </row>
    <row r="3815" spans="1:11">
      <c r="A3815" s="203">
        <v>90</v>
      </c>
      <c r="B3815" s="203" t="s">
        <v>391</v>
      </c>
      <c r="C3815" s="203" t="s">
        <v>1814</v>
      </c>
      <c r="D3815" s="204"/>
      <c r="E3815" s="203" t="s">
        <v>472</v>
      </c>
      <c r="F3815" s="203" t="s">
        <v>549</v>
      </c>
      <c r="G3815" s="203" t="s">
        <v>550</v>
      </c>
      <c r="H3815" s="204"/>
      <c r="I3815" s="204"/>
      <c r="J3815" s="204" t="s">
        <v>1497</v>
      </c>
      <c r="K3815" s="203" t="s">
        <v>1497</v>
      </c>
    </row>
    <row r="3816" spans="1:11">
      <c r="A3816" s="203">
        <v>90</v>
      </c>
      <c r="B3816" s="203" t="s">
        <v>392</v>
      </c>
      <c r="C3816" s="203" t="s">
        <v>1814</v>
      </c>
      <c r="D3816" s="204"/>
      <c r="E3816" s="203" t="s">
        <v>472</v>
      </c>
      <c r="F3816" s="203" t="s">
        <v>549</v>
      </c>
      <c r="G3816" s="203" t="s">
        <v>550</v>
      </c>
      <c r="H3816" s="204"/>
      <c r="I3816" s="204"/>
      <c r="J3816" s="204" t="s">
        <v>1497</v>
      </c>
      <c r="K3816" s="203" t="s">
        <v>1497</v>
      </c>
    </row>
    <row r="3817" spans="1:11">
      <c r="A3817" s="203">
        <v>90</v>
      </c>
      <c r="B3817" s="203" t="s">
        <v>393</v>
      </c>
      <c r="C3817" s="203" t="s">
        <v>1814</v>
      </c>
      <c r="D3817" s="204"/>
      <c r="E3817" s="203" t="s">
        <v>472</v>
      </c>
      <c r="F3817" s="203" t="s">
        <v>549</v>
      </c>
      <c r="G3817" s="203" t="s">
        <v>550</v>
      </c>
      <c r="H3817" s="204"/>
      <c r="I3817" s="204"/>
      <c r="J3817" s="204" t="s">
        <v>1497</v>
      </c>
      <c r="K3817" s="203" t="s">
        <v>1497</v>
      </c>
    </row>
    <row r="3818" spans="1:11">
      <c r="A3818" s="203">
        <v>90</v>
      </c>
      <c r="B3818" s="203" t="s">
        <v>394</v>
      </c>
      <c r="C3818" s="203" t="s">
        <v>1814</v>
      </c>
      <c r="D3818" s="204"/>
      <c r="E3818" s="203" t="s">
        <v>472</v>
      </c>
      <c r="F3818" s="203" t="s">
        <v>549</v>
      </c>
      <c r="G3818" s="203" t="s">
        <v>550</v>
      </c>
      <c r="H3818" s="204"/>
      <c r="I3818" s="204"/>
      <c r="J3818" s="204" t="s">
        <v>1497</v>
      </c>
      <c r="K3818" s="203" t="s">
        <v>1497</v>
      </c>
    </row>
    <row r="3819" spans="1:11">
      <c r="A3819" s="203">
        <v>90</v>
      </c>
      <c r="B3819" s="203" t="s">
        <v>395</v>
      </c>
      <c r="C3819" s="203" t="s">
        <v>1814</v>
      </c>
      <c r="D3819" s="204"/>
      <c r="E3819" s="203" t="s">
        <v>472</v>
      </c>
      <c r="F3819" s="203" t="s">
        <v>549</v>
      </c>
      <c r="G3819" s="203" t="s">
        <v>550</v>
      </c>
      <c r="H3819" s="204"/>
      <c r="I3819" s="204"/>
      <c r="J3819" s="204" t="s">
        <v>1497</v>
      </c>
      <c r="K3819" s="203" t="s">
        <v>1497</v>
      </c>
    </row>
    <row r="3820" spans="1:11">
      <c r="A3820" s="203">
        <v>90</v>
      </c>
      <c r="B3820" s="203" t="s">
        <v>396</v>
      </c>
      <c r="C3820" s="203" t="s">
        <v>1814</v>
      </c>
      <c r="D3820" s="204"/>
      <c r="E3820" s="203" t="s">
        <v>472</v>
      </c>
      <c r="F3820" s="203" t="s">
        <v>549</v>
      </c>
      <c r="G3820" s="203" t="s">
        <v>550</v>
      </c>
      <c r="H3820" s="204"/>
      <c r="J3820" s="204" t="s">
        <v>1497</v>
      </c>
      <c r="K3820" s="203" t="s">
        <v>1497</v>
      </c>
    </row>
    <row r="3821" spans="1:11">
      <c r="A3821" s="203">
        <v>90</v>
      </c>
      <c r="B3821" s="203" t="s">
        <v>397</v>
      </c>
      <c r="C3821" s="203" t="s">
        <v>1814</v>
      </c>
      <c r="D3821" s="204"/>
      <c r="E3821" s="203" t="s">
        <v>472</v>
      </c>
      <c r="F3821" s="203" t="s">
        <v>549</v>
      </c>
      <c r="G3821" s="203" t="s">
        <v>550</v>
      </c>
      <c r="H3821" s="204"/>
      <c r="J3821" s="204" t="s">
        <v>1497</v>
      </c>
      <c r="K3821" s="203" t="s">
        <v>1497</v>
      </c>
    </row>
    <row r="3822" spans="1:11">
      <c r="A3822" s="203">
        <v>90</v>
      </c>
      <c r="B3822" s="203" t="s">
        <v>398</v>
      </c>
      <c r="C3822" s="203" t="s">
        <v>1814</v>
      </c>
      <c r="D3822" s="204"/>
      <c r="E3822" s="203" t="s">
        <v>472</v>
      </c>
      <c r="F3822" s="203" t="s">
        <v>549</v>
      </c>
      <c r="G3822" s="203" t="s">
        <v>550</v>
      </c>
      <c r="H3822" s="204"/>
      <c r="I3822" s="204"/>
      <c r="J3822" s="204" t="s">
        <v>1497</v>
      </c>
      <c r="K3822" s="203" t="s">
        <v>1497</v>
      </c>
    </row>
    <row r="3823" spans="1:11">
      <c r="A3823" s="203">
        <v>90</v>
      </c>
      <c r="B3823" s="203" t="s">
        <v>399</v>
      </c>
      <c r="C3823" s="203" t="s">
        <v>1814</v>
      </c>
      <c r="D3823" s="204"/>
      <c r="E3823" s="203" t="s">
        <v>472</v>
      </c>
      <c r="F3823" s="203" t="s">
        <v>549</v>
      </c>
      <c r="G3823" s="203" t="s">
        <v>550</v>
      </c>
      <c r="H3823" s="204"/>
      <c r="I3823" s="204"/>
      <c r="J3823" s="204" t="s">
        <v>1497</v>
      </c>
      <c r="K3823" s="203" t="s">
        <v>1497</v>
      </c>
    </row>
    <row r="3824" spans="1:11">
      <c r="A3824" s="203">
        <v>90</v>
      </c>
      <c r="B3824" s="203" t="s">
        <v>400</v>
      </c>
      <c r="C3824" s="203" t="s">
        <v>1814</v>
      </c>
      <c r="D3824" s="204"/>
      <c r="E3824" s="203" t="s">
        <v>472</v>
      </c>
      <c r="F3824" s="203" t="s">
        <v>549</v>
      </c>
      <c r="G3824" s="203" t="s">
        <v>550</v>
      </c>
      <c r="H3824" s="204"/>
      <c r="J3824" s="204" t="s">
        <v>1497</v>
      </c>
      <c r="K3824" s="203" t="s">
        <v>1497</v>
      </c>
    </row>
    <row r="3825" spans="1:11">
      <c r="A3825" s="203">
        <v>90</v>
      </c>
      <c r="B3825" s="203" t="s">
        <v>401</v>
      </c>
      <c r="C3825" s="203" t="s">
        <v>1814</v>
      </c>
      <c r="D3825" s="204"/>
      <c r="E3825" s="203" t="s">
        <v>472</v>
      </c>
      <c r="F3825" s="203" t="s">
        <v>549</v>
      </c>
      <c r="G3825" s="203" t="s">
        <v>550</v>
      </c>
      <c r="H3825" s="204"/>
      <c r="I3825" s="204"/>
      <c r="J3825" s="204" t="s">
        <v>1497</v>
      </c>
      <c r="K3825" s="203" t="s">
        <v>1497</v>
      </c>
    </row>
    <row r="3826" spans="1:11">
      <c r="A3826" s="203">
        <v>90</v>
      </c>
      <c r="B3826" s="203" t="s">
        <v>402</v>
      </c>
      <c r="C3826" s="203" t="s">
        <v>1814</v>
      </c>
      <c r="D3826" s="204"/>
      <c r="E3826" s="203" t="s">
        <v>472</v>
      </c>
      <c r="F3826" s="203" t="s">
        <v>549</v>
      </c>
      <c r="G3826" s="203" t="s">
        <v>550</v>
      </c>
      <c r="H3826" s="204"/>
      <c r="I3826" s="204"/>
      <c r="J3826" s="204" t="s">
        <v>1497</v>
      </c>
      <c r="K3826" s="203" t="s">
        <v>1497</v>
      </c>
    </row>
    <row r="3827" spans="1:11">
      <c r="A3827" s="203">
        <v>90</v>
      </c>
      <c r="B3827" s="203" t="s">
        <v>403</v>
      </c>
      <c r="C3827" s="203" t="s">
        <v>1814</v>
      </c>
      <c r="D3827" s="204"/>
      <c r="E3827" s="203" t="s">
        <v>472</v>
      </c>
      <c r="F3827" s="203" t="s">
        <v>549</v>
      </c>
      <c r="G3827" s="203" t="s">
        <v>550</v>
      </c>
      <c r="H3827" s="204"/>
      <c r="J3827" s="204" t="s">
        <v>1497</v>
      </c>
      <c r="K3827" s="203" t="s">
        <v>1497</v>
      </c>
    </row>
    <row r="3828" spans="1:11">
      <c r="A3828" s="203">
        <v>90</v>
      </c>
      <c r="B3828" s="203" t="s">
        <v>404</v>
      </c>
      <c r="C3828" s="203" t="s">
        <v>1814</v>
      </c>
      <c r="D3828" s="204"/>
      <c r="E3828" s="203" t="s">
        <v>472</v>
      </c>
      <c r="F3828" s="203" t="s">
        <v>549</v>
      </c>
      <c r="G3828" s="203" t="s">
        <v>550</v>
      </c>
      <c r="H3828" s="204"/>
      <c r="J3828" s="204" t="s">
        <v>1497</v>
      </c>
      <c r="K3828" s="203" t="s">
        <v>1497</v>
      </c>
    </row>
    <row r="3829" spans="1:11">
      <c r="A3829" s="203">
        <v>90</v>
      </c>
      <c r="B3829" s="203" t="s">
        <v>405</v>
      </c>
      <c r="C3829" s="203" t="s">
        <v>1814</v>
      </c>
      <c r="D3829" s="204"/>
      <c r="E3829" s="203" t="s">
        <v>472</v>
      </c>
      <c r="F3829" s="203" t="s">
        <v>549</v>
      </c>
      <c r="G3829" s="203" t="s">
        <v>550</v>
      </c>
      <c r="H3829" s="204"/>
      <c r="I3829" s="204"/>
      <c r="J3829" s="204" t="s">
        <v>1497</v>
      </c>
      <c r="K3829" s="203" t="s">
        <v>1497</v>
      </c>
    </row>
    <row r="3830" spans="1:11">
      <c r="A3830" s="203">
        <v>91</v>
      </c>
      <c r="B3830" s="203" t="s">
        <v>384</v>
      </c>
      <c r="C3830" s="203" t="s">
        <v>1552</v>
      </c>
      <c r="D3830" s="204">
        <v>10.413270000000001</v>
      </c>
      <c r="E3830" s="203" t="s">
        <v>466</v>
      </c>
      <c r="F3830" s="203" t="s">
        <v>467</v>
      </c>
      <c r="G3830" s="203" t="s">
        <v>468</v>
      </c>
      <c r="H3830" s="204">
        <v>9.3876019999999993</v>
      </c>
      <c r="I3830" s="204">
        <v>11.438929</v>
      </c>
      <c r="J3830" s="204" t="s">
        <v>1497</v>
      </c>
      <c r="K3830" s="203" t="s">
        <v>1497</v>
      </c>
    </row>
    <row r="3831" spans="1:11">
      <c r="A3831" s="203">
        <v>91</v>
      </c>
      <c r="B3831" s="203" t="s">
        <v>385</v>
      </c>
      <c r="C3831" s="203" t="s">
        <v>1552</v>
      </c>
      <c r="D3831" s="204">
        <v>9.6377799999999993</v>
      </c>
      <c r="E3831" s="203" t="s">
        <v>466</v>
      </c>
      <c r="F3831" s="203" t="s">
        <v>467</v>
      </c>
      <c r="G3831" s="203" t="s">
        <v>468</v>
      </c>
      <c r="H3831" s="204">
        <v>7.2400969999999996</v>
      </c>
      <c r="I3831" s="204">
        <v>12.035455000000001</v>
      </c>
      <c r="J3831" s="204" t="s">
        <v>1497</v>
      </c>
      <c r="K3831" s="203" t="s">
        <v>1497</v>
      </c>
    </row>
    <row r="3832" spans="1:11">
      <c r="A3832" s="203">
        <v>91</v>
      </c>
      <c r="B3832" s="203" t="s">
        <v>386</v>
      </c>
      <c r="C3832" s="203" t="s">
        <v>1552</v>
      </c>
      <c r="D3832" s="204">
        <v>8.5958500000000004</v>
      </c>
      <c r="E3832" s="203" t="s">
        <v>466</v>
      </c>
      <c r="F3832" s="203" t="s">
        <v>467</v>
      </c>
      <c r="G3832" s="203" t="s">
        <v>468</v>
      </c>
      <c r="H3832" s="204">
        <v>6.0383110000000002</v>
      </c>
      <c r="I3832" s="204">
        <v>11.153392999999999</v>
      </c>
      <c r="J3832" s="204" t="s">
        <v>1497</v>
      </c>
      <c r="K3832" s="203" t="s">
        <v>1497</v>
      </c>
    </row>
    <row r="3833" spans="1:11">
      <c r="A3833" s="203">
        <v>91</v>
      </c>
      <c r="B3833" s="203" t="s">
        <v>387</v>
      </c>
      <c r="C3833" s="203" t="s">
        <v>1552</v>
      </c>
      <c r="D3833" s="204">
        <v>8.1494599999999995</v>
      </c>
      <c r="E3833" s="203" t="s">
        <v>466</v>
      </c>
      <c r="F3833" s="203" t="s">
        <v>467</v>
      </c>
      <c r="G3833" s="203" t="s">
        <v>468</v>
      </c>
      <c r="H3833" s="204">
        <v>6.2329660000000002</v>
      </c>
      <c r="I3833" s="204">
        <v>10.065958999999999</v>
      </c>
      <c r="J3833" s="204" t="s">
        <v>1497</v>
      </c>
      <c r="K3833" s="203" t="s">
        <v>1497</v>
      </c>
    </row>
    <row r="3834" spans="1:11">
      <c r="A3834" s="203">
        <v>91</v>
      </c>
      <c r="B3834" s="203" t="s">
        <v>388</v>
      </c>
      <c r="C3834" s="203" t="s">
        <v>1552</v>
      </c>
      <c r="D3834" s="204">
        <v>7.80105</v>
      </c>
      <c r="E3834" s="203" t="s">
        <v>466</v>
      </c>
      <c r="F3834" s="203" t="s">
        <v>467</v>
      </c>
      <c r="G3834" s="203" t="s">
        <v>468</v>
      </c>
      <c r="H3834" s="204">
        <v>5.6410439999999999</v>
      </c>
      <c r="I3834" s="204">
        <v>9.9610590000000006</v>
      </c>
      <c r="J3834" s="204" t="s">
        <v>1497</v>
      </c>
      <c r="K3834" s="203" t="s">
        <v>1497</v>
      </c>
    </row>
    <row r="3835" spans="1:11">
      <c r="A3835" s="203">
        <v>91</v>
      </c>
      <c r="B3835" s="203" t="s">
        <v>389</v>
      </c>
      <c r="C3835" s="203" t="s">
        <v>1552</v>
      </c>
      <c r="D3835" s="204">
        <v>7.3170299999999999</v>
      </c>
      <c r="E3835" s="203" t="s">
        <v>466</v>
      </c>
      <c r="F3835" s="203" t="s">
        <v>467</v>
      </c>
      <c r="G3835" s="203" t="s">
        <v>468</v>
      </c>
      <c r="H3835" s="204">
        <v>4.5658539999999999</v>
      </c>
      <c r="I3835" s="204">
        <v>10.068209</v>
      </c>
      <c r="J3835" s="204" t="s">
        <v>1497</v>
      </c>
      <c r="K3835" s="203" t="s">
        <v>1497</v>
      </c>
    </row>
    <row r="3836" spans="1:11">
      <c r="A3836" s="203">
        <v>91</v>
      </c>
      <c r="B3836" s="203" t="s">
        <v>390</v>
      </c>
      <c r="C3836" s="203" t="s">
        <v>1552</v>
      </c>
      <c r="D3836" s="204">
        <v>8.4888300000000001</v>
      </c>
      <c r="E3836" s="203" t="s">
        <v>466</v>
      </c>
      <c r="F3836" s="203" t="s">
        <v>467</v>
      </c>
      <c r="G3836" s="203" t="s">
        <v>468</v>
      </c>
      <c r="H3836" s="204">
        <v>5.8616330000000003</v>
      </c>
      <c r="I3836" s="204">
        <v>11.116035999999999</v>
      </c>
      <c r="J3836" s="204" t="s">
        <v>1497</v>
      </c>
      <c r="K3836" s="203" t="s">
        <v>1497</v>
      </c>
    </row>
    <row r="3837" spans="1:11">
      <c r="A3837" s="203">
        <v>91</v>
      </c>
      <c r="B3837" s="203" t="s">
        <v>391</v>
      </c>
      <c r="C3837" s="203" t="s">
        <v>1552</v>
      </c>
      <c r="D3837" s="204">
        <v>8.0658700000000003</v>
      </c>
      <c r="E3837" s="203" t="s">
        <v>466</v>
      </c>
      <c r="F3837" s="203" t="s">
        <v>467</v>
      </c>
      <c r="G3837" s="203" t="s">
        <v>468</v>
      </c>
      <c r="H3837" s="204">
        <v>2.7570860000000001</v>
      </c>
      <c r="I3837" s="204">
        <v>13.374653</v>
      </c>
      <c r="J3837" s="204" t="s">
        <v>1497</v>
      </c>
      <c r="K3837" s="203" t="s">
        <v>1497</v>
      </c>
    </row>
    <row r="3838" spans="1:11">
      <c r="A3838" s="203">
        <v>91</v>
      </c>
      <c r="B3838" s="203" t="s">
        <v>392</v>
      </c>
      <c r="C3838" s="203" t="s">
        <v>1552</v>
      </c>
      <c r="D3838" s="204">
        <v>8.1536399999999993</v>
      </c>
      <c r="E3838" s="203" t="s">
        <v>466</v>
      </c>
      <c r="F3838" s="203" t="s">
        <v>467</v>
      </c>
      <c r="G3838" s="203" t="s">
        <v>468</v>
      </c>
      <c r="H3838" s="204">
        <v>4.9611150000000004</v>
      </c>
      <c r="I3838" s="204">
        <v>11.346163000000001</v>
      </c>
      <c r="J3838" s="204" t="s">
        <v>1497</v>
      </c>
      <c r="K3838" s="203" t="s">
        <v>1497</v>
      </c>
    </row>
    <row r="3839" spans="1:11">
      <c r="A3839" s="203">
        <v>91</v>
      </c>
      <c r="B3839" s="203" t="s">
        <v>393</v>
      </c>
      <c r="C3839" s="203" t="s">
        <v>1552</v>
      </c>
      <c r="D3839" s="204">
        <v>10.830410000000001</v>
      </c>
      <c r="E3839" s="203" t="s">
        <v>466</v>
      </c>
      <c r="F3839" s="203" t="s">
        <v>467</v>
      </c>
      <c r="G3839" s="203" t="s">
        <v>468</v>
      </c>
      <c r="H3839" s="204">
        <v>9.5119150000000001</v>
      </c>
      <c r="I3839" s="204">
        <v>12.148904999999999</v>
      </c>
      <c r="J3839" s="204" t="s">
        <v>1497</v>
      </c>
      <c r="K3839" s="203" t="s">
        <v>1497</v>
      </c>
    </row>
    <row r="3840" spans="1:11">
      <c r="A3840" s="203">
        <v>91</v>
      </c>
      <c r="B3840" s="203" t="s">
        <v>394</v>
      </c>
      <c r="C3840" s="203" t="s">
        <v>1552</v>
      </c>
      <c r="D3840" s="204">
        <v>10.1737</v>
      </c>
      <c r="E3840" s="203" t="s">
        <v>466</v>
      </c>
      <c r="F3840" s="203" t="s">
        <v>467</v>
      </c>
      <c r="G3840" s="203" t="s">
        <v>468</v>
      </c>
      <c r="H3840" s="204">
        <v>7.5702970000000001</v>
      </c>
      <c r="I3840" s="204">
        <v>12.777098000000001</v>
      </c>
      <c r="J3840" s="204" t="s">
        <v>1497</v>
      </c>
      <c r="K3840" s="203" t="s">
        <v>1497</v>
      </c>
    </row>
    <row r="3841" spans="1:11">
      <c r="A3841" s="203">
        <v>91</v>
      </c>
      <c r="B3841" s="203" t="s">
        <v>395</v>
      </c>
      <c r="C3841" s="203" t="s">
        <v>1552</v>
      </c>
      <c r="D3841" s="204">
        <v>8.8349299999999999</v>
      </c>
      <c r="E3841" s="203" t="s">
        <v>466</v>
      </c>
      <c r="F3841" s="203" t="s">
        <v>467</v>
      </c>
      <c r="G3841" s="203" t="s">
        <v>468</v>
      </c>
      <c r="H3841" s="204">
        <v>7.7910139999999997</v>
      </c>
      <c r="I3841" s="204">
        <v>9.8788450000000001</v>
      </c>
      <c r="J3841" s="204" t="s">
        <v>1497</v>
      </c>
      <c r="K3841" s="203" t="s">
        <v>1497</v>
      </c>
    </row>
    <row r="3842" spans="1:11">
      <c r="A3842" s="203">
        <v>91</v>
      </c>
      <c r="B3842" s="203" t="s">
        <v>396</v>
      </c>
      <c r="C3842" s="203" t="s">
        <v>1552</v>
      </c>
      <c r="D3842" s="204">
        <v>9.2208199999999998</v>
      </c>
      <c r="E3842" s="203" t="s">
        <v>466</v>
      </c>
      <c r="F3842" s="203" t="s">
        <v>467</v>
      </c>
      <c r="G3842" s="203" t="s">
        <v>468</v>
      </c>
      <c r="H3842" s="204">
        <v>6.6713839999999998</v>
      </c>
      <c r="I3842" s="204">
        <v>11.770261</v>
      </c>
      <c r="J3842" s="204" t="s">
        <v>1497</v>
      </c>
      <c r="K3842" s="203" t="s">
        <v>1497</v>
      </c>
    </row>
    <row r="3843" spans="1:11">
      <c r="A3843" s="203">
        <v>91</v>
      </c>
      <c r="B3843" s="203" t="s">
        <v>397</v>
      </c>
      <c r="C3843" s="203" t="s">
        <v>1552</v>
      </c>
      <c r="D3843" s="204">
        <v>8.9562399999999993</v>
      </c>
      <c r="E3843" s="203" t="s">
        <v>466</v>
      </c>
      <c r="F3843" s="203" t="s">
        <v>467</v>
      </c>
      <c r="G3843" s="203" t="s">
        <v>468</v>
      </c>
      <c r="H3843" s="204">
        <v>6.4916039999999997</v>
      </c>
      <c r="I3843" s="204">
        <v>11.420882000000001</v>
      </c>
      <c r="J3843" s="204" t="s">
        <v>1497</v>
      </c>
      <c r="K3843" s="203" t="s">
        <v>1497</v>
      </c>
    </row>
    <row r="3844" spans="1:11">
      <c r="A3844" s="203">
        <v>91</v>
      </c>
      <c r="B3844" s="203" t="s">
        <v>398</v>
      </c>
      <c r="C3844" s="203" t="s">
        <v>1552</v>
      </c>
      <c r="D3844" s="204">
        <v>8.9831599999999998</v>
      </c>
      <c r="E3844" s="203" t="s">
        <v>466</v>
      </c>
      <c r="F3844" s="203" t="s">
        <v>467</v>
      </c>
      <c r="G3844" s="203" t="s">
        <v>468</v>
      </c>
      <c r="H3844" s="204">
        <v>6.4043109999999999</v>
      </c>
      <c r="I3844" s="204">
        <v>11.562011999999999</v>
      </c>
      <c r="J3844" s="204" t="s">
        <v>1497</v>
      </c>
      <c r="K3844" s="203" t="s">
        <v>1497</v>
      </c>
    </row>
    <row r="3845" spans="1:11">
      <c r="A3845" s="203">
        <v>91</v>
      </c>
      <c r="B3845" s="203" t="s">
        <v>399</v>
      </c>
      <c r="C3845" s="203" t="s">
        <v>1552</v>
      </c>
      <c r="D3845" s="204">
        <v>8.0046900000000001</v>
      </c>
      <c r="E3845" s="203" t="s">
        <v>466</v>
      </c>
      <c r="F3845" s="203" t="s">
        <v>467</v>
      </c>
      <c r="G3845" s="203" t="s">
        <v>468</v>
      </c>
      <c r="H3845" s="204">
        <v>5.6592279999999997</v>
      </c>
      <c r="I3845" s="204">
        <v>10.350159</v>
      </c>
      <c r="J3845" s="204" t="s">
        <v>1497</v>
      </c>
      <c r="K3845" s="203" t="s">
        <v>1497</v>
      </c>
    </row>
    <row r="3846" spans="1:11">
      <c r="A3846" s="203">
        <v>91</v>
      </c>
      <c r="B3846" s="203" t="s">
        <v>400</v>
      </c>
      <c r="C3846" s="203" t="s">
        <v>1552</v>
      </c>
      <c r="D3846" s="204">
        <v>9.4517000000000007</v>
      </c>
      <c r="E3846" s="203" t="s">
        <v>466</v>
      </c>
      <c r="F3846" s="203" t="s">
        <v>467</v>
      </c>
      <c r="G3846" s="203" t="s">
        <v>468</v>
      </c>
      <c r="H3846" s="204">
        <v>6.8769090000000004</v>
      </c>
      <c r="I3846" s="204">
        <v>12.026482</v>
      </c>
      <c r="J3846" s="204" t="s">
        <v>1497</v>
      </c>
      <c r="K3846" s="203" t="s">
        <v>1497</v>
      </c>
    </row>
    <row r="3847" spans="1:11">
      <c r="A3847" s="203">
        <v>91</v>
      </c>
      <c r="B3847" s="203" t="s">
        <v>401</v>
      </c>
      <c r="C3847" s="203" t="s">
        <v>1552</v>
      </c>
      <c r="D3847" s="204">
        <v>10.606769999999999</v>
      </c>
      <c r="E3847" s="203" t="s">
        <v>466</v>
      </c>
      <c r="F3847" s="203" t="s">
        <v>467</v>
      </c>
      <c r="G3847" s="203" t="s">
        <v>468</v>
      </c>
      <c r="H3847" s="204">
        <v>7.7226840000000001</v>
      </c>
      <c r="I3847" s="204">
        <v>13.490864</v>
      </c>
      <c r="J3847" s="204" t="s">
        <v>1497</v>
      </c>
      <c r="K3847" s="203" t="s">
        <v>1497</v>
      </c>
    </row>
    <row r="3848" spans="1:11">
      <c r="A3848" s="203">
        <v>91</v>
      </c>
      <c r="B3848" s="203" t="s">
        <v>402</v>
      </c>
      <c r="C3848" s="203" t="s">
        <v>1552</v>
      </c>
      <c r="D3848" s="204">
        <v>10.86295</v>
      </c>
      <c r="E3848" s="203" t="s">
        <v>466</v>
      </c>
      <c r="F3848" s="203" t="s">
        <v>467</v>
      </c>
      <c r="G3848" s="203" t="s">
        <v>468</v>
      </c>
      <c r="H3848" s="204">
        <v>6.8529980000000004</v>
      </c>
      <c r="I3848" s="204">
        <v>14.872896000000001</v>
      </c>
      <c r="J3848" s="204" t="s">
        <v>1497</v>
      </c>
      <c r="K3848" s="203" t="s">
        <v>1497</v>
      </c>
    </row>
    <row r="3849" spans="1:11">
      <c r="A3849" s="203">
        <v>91</v>
      </c>
      <c r="B3849" s="203" t="s">
        <v>403</v>
      </c>
      <c r="C3849" s="203" t="s">
        <v>1552</v>
      </c>
      <c r="D3849" s="204">
        <v>6.9774599999999998</v>
      </c>
      <c r="E3849" s="203" t="s">
        <v>466</v>
      </c>
      <c r="F3849" s="203" t="s">
        <v>467</v>
      </c>
      <c r="G3849" s="203" t="s">
        <v>468</v>
      </c>
      <c r="H3849" s="204">
        <v>4.6799679999999997</v>
      </c>
      <c r="I3849" s="204">
        <v>9.2749439999999996</v>
      </c>
      <c r="J3849" s="204" t="s">
        <v>1497</v>
      </c>
      <c r="K3849" s="203" t="s">
        <v>1497</v>
      </c>
    </row>
    <row r="3850" spans="1:11">
      <c r="A3850" s="203">
        <v>91</v>
      </c>
      <c r="B3850" s="203" t="s">
        <v>404</v>
      </c>
      <c r="C3850" s="203" t="s">
        <v>1552</v>
      </c>
      <c r="D3850" s="204">
        <v>7.7957599999999996</v>
      </c>
      <c r="E3850" s="203" t="s">
        <v>466</v>
      </c>
      <c r="F3850" s="203" t="s">
        <v>467</v>
      </c>
      <c r="G3850" s="203" t="s">
        <v>468</v>
      </c>
      <c r="H3850" s="204">
        <v>5.2446719999999996</v>
      </c>
      <c r="I3850" s="204">
        <v>10.346852</v>
      </c>
      <c r="J3850" s="204" t="s">
        <v>1497</v>
      </c>
      <c r="K3850" s="203" t="s">
        <v>1497</v>
      </c>
    </row>
    <row r="3851" spans="1:11">
      <c r="A3851" s="203">
        <v>91</v>
      </c>
      <c r="B3851" s="203" t="s">
        <v>405</v>
      </c>
      <c r="C3851" s="203" t="s">
        <v>1552</v>
      </c>
      <c r="D3851" s="204">
        <v>9.3155199999999994</v>
      </c>
      <c r="E3851" s="203" t="s">
        <v>466</v>
      </c>
      <c r="F3851" s="203" t="s">
        <v>467</v>
      </c>
      <c r="G3851" s="203" t="s">
        <v>468</v>
      </c>
      <c r="H3851" s="204">
        <v>8.8756509999999995</v>
      </c>
      <c r="I3851" s="204">
        <v>9.7553929999999998</v>
      </c>
      <c r="J3851" s="204" t="s">
        <v>1497</v>
      </c>
      <c r="K3851" s="203" t="s">
        <v>1497</v>
      </c>
    </row>
    <row r="3852" spans="1:11">
      <c r="A3852" s="203">
        <v>91</v>
      </c>
      <c r="B3852" s="203" t="s">
        <v>384</v>
      </c>
      <c r="C3852" s="203" t="s">
        <v>1553</v>
      </c>
      <c r="D3852" s="204">
        <v>23.29364</v>
      </c>
      <c r="E3852" s="203" t="s">
        <v>466</v>
      </c>
      <c r="F3852" s="203" t="s">
        <v>467</v>
      </c>
      <c r="G3852" s="203" t="s">
        <v>468</v>
      </c>
      <c r="H3852" s="204">
        <v>21.643456</v>
      </c>
      <c r="I3852" s="204">
        <v>24.943829999999998</v>
      </c>
      <c r="J3852" s="204" t="s">
        <v>1497</v>
      </c>
      <c r="K3852" s="203" t="s">
        <v>1497</v>
      </c>
    </row>
    <row r="3853" spans="1:11">
      <c r="A3853" s="203">
        <v>91</v>
      </c>
      <c r="B3853" s="203" t="s">
        <v>385</v>
      </c>
      <c r="C3853" s="203" t="s">
        <v>1553</v>
      </c>
      <c r="D3853" s="204">
        <v>20.928640000000001</v>
      </c>
      <c r="E3853" s="203" t="s">
        <v>466</v>
      </c>
      <c r="F3853" s="203" t="s">
        <v>467</v>
      </c>
      <c r="G3853" s="203" t="s">
        <v>468</v>
      </c>
      <c r="H3853" s="204">
        <v>17.209712</v>
      </c>
      <c r="I3853" s="204">
        <v>24.647576000000001</v>
      </c>
      <c r="J3853" s="204" t="s">
        <v>1497</v>
      </c>
      <c r="K3853" s="203" t="s">
        <v>1497</v>
      </c>
    </row>
    <row r="3854" spans="1:11">
      <c r="A3854" s="203">
        <v>91</v>
      </c>
      <c r="B3854" s="203" t="s">
        <v>386</v>
      </c>
      <c r="C3854" s="203" t="s">
        <v>1553</v>
      </c>
      <c r="D3854" s="204">
        <v>23.90663</v>
      </c>
      <c r="E3854" s="203" t="s">
        <v>466</v>
      </c>
      <c r="F3854" s="203" t="s">
        <v>467</v>
      </c>
      <c r="G3854" s="203" t="s">
        <v>468</v>
      </c>
      <c r="H3854" s="204">
        <v>19.611408999999998</v>
      </c>
      <c r="I3854" s="204">
        <v>28.201843</v>
      </c>
      <c r="J3854" s="204" t="s">
        <v>1497</v>
      </c>
      <c r="K3854" s="203" t="s">
        <v>1497</v>
      </c>
    </row>
    <row r="3855" spans="1:11">
      <c r="A3855" s="203">
        <v>91</v>
      </c>
      <c r="B3855" s="203" t="s">
        <v>387</v>
      </c>
      <c r="C3855" s="203" t="s">
        <v>1553</v>
      </c>
      <c r="D3855" s="204">
        <v>20.557749999999999</v>
      </c>
      <c r="E3855" s="203" t="s">
        <v>466</v>
      </c>
      <c r="F3855" s="203" t="s">
        <v>467</v>
      </c>
      <c r="G3855" s="203" t="s">
        <v>468</v>
      </c>
      <c r="H3855" s="204">
        <v>17.445955000000001</v>
      </c>
      <c r="I3855" s="204">
        <v>23.669546</v>
      </c>
      <c r="J3855" s="204" t="s">
        <v>1497</v>
      </c>
      <c r="K3855" s="203" t="s">
        <v>1497</v>
      </c>
    </row>
    <row r="3856" spans="1:11">
      <c r="A3856" s="203">
        <v>91</v>
      </c>
      <c r="B3856" s="203" t="s">
        <v>388</v>
      </c>
      <c r="C3856" s="203" t="s">
        <v>1553</v>
      </c>
      <c r="D3856" s="204">
        <v>23.071829999999999</v>
      </c>
      <c r="E3856" s="203" t="s">
        <v>466</v>
      </c>
      <c r="F3856" s="203" t="s">
        <v>467</v>
      </c>
      <c r="G3856" s="203" t="s">
        <v>468</v>
      </c>
      <c r="H3856" s="204">
        <v>19.339665</v>
      </c>
      <c r="I3856" s="204">
        <v>26.803996999999999</v>
      </c>
      <c r="J3856" s="204" t="s">
        <v>1497</v>
      </c>
      <c r="K3856" s="203" t="s">
        <v>1497</v>
      </c>
    </row>
    <row r="3857" spans="1:11">
      <c r="A3857" s="203">
        <v>91</v>
      </c>
      <c r="B3857" s="203" t="s">
        <v>389</v>
      </c>
      <c r="C3857" s="203" t="s">
        <v>1553</v>
      </c>
      <c r="D3857" s="204">
        <v>22.992940000000001</v>
      </c>
      <c r="E3857" s="203" t="s">
        <v>466</v>
      </c>
      <c r="F3857" s="203" t="s">
        <v>467</v>
      </c>
      <c r="G3857" s="203" t="s">
        <v>468</v>
      </c>
      <c r="H3857" s="204">
        <v>18.018896999999999</v>
      </c>
      <c r="I3857" s="204">
        <v>27.966984</v>
      </c>
      <c r="J3857" s="204" t="s">
        <v>1497</v>
      </c>
      <c r="K3857" s="203" t="s">
        <v>1497</v>
      </c>
    </row>
    <row r="3858" spans="1:11">
      <c r="A3858" s="203">
        <v>91</v>
      </c>
      <c r="B3858" s="203" t="s">
        <v>390</v>
      </c>
      <c r="C3858" s="203" t="s">
        <v>1553</v>
      </c>
      <c r="D3858" s="204">
        <v>24.181560000000001</v>
      </c>
      <c r="E3858" s="203" t="s">
        <v>466</v>
      </c>
      <c r="F3858" s="203" t="s">
        <v>467</v>
      </c>
      <c r="G3858" s="203" t="s">
        <v>468</v>
      </c>
      <c r="H3858" s="204">
        <v>19.691414000000002</v>
      </c>
      <c r="I3858" s="204">
        <v>28.671702</v>
      </c>
      <c r="J3858" s="204" t="s">
        <v>1497</v>
      </c>
      <c r="K3858" s="203" t="s">
        <v>1497</v>
      </c>
    </row>
    <row r="3859" spans="1:11">
      <c r="A3859" s="203">
        <v>91</v>
      </c>
      <c r="B3859" s="203" t="s">
        <v>391</v>
      </c>
      <c r="C3859" s="203" t="s">
        <v>1553</v>
      </c>
      <c r="D3859" s="204">
        <v>29.24231</v>
      </c>
      <c r="E3859" s="203" t="s">
        <v>466</v>
      </c>
      <c r="F3859" s="203" t="s">
        <v>467</v>
      </c>
      <c r="G3859" s="203" t="s">
        <v>468</v>
      </c>
      <c r="H3859" s="204">
        <v>18.963024999999998</v>
      </c>
      <c r="I3859" s="204">
        <v>39.521594999999998</v>
      </c>
      <c r="J3859" s="204" t="s">
        <v>1497</v>
      </c>
      <c r="K3859" s="203" t="s">
        <v>1497</v>
      </c>
    </row>
    <row r="3860" spans="1:11">
      <c r="A3860" s="203">
        <v>91</v>
      </c>
      <c r="B3860" s="203" t="s">
        <v>392</v>
      </c>
      <c r="C3860" s="203" t="s">
        <v>1553</v>
      </c>
      <c r="D3860" s="204">
        <v>23.590789999999998</v>
      </c>
      <c r="E3860" s="203" t="s">
        <v>466</v>
      </c>
      <c r="F3860" s="203" t="s">
        <v>467</v>
      </c>
      <c r="G3860" s="203" t="s">
        <v>468</v>
      </c>
      <c r="H3860" s="204">
        <v>18.149895000000001</v>
      </c>
      <c r="I3860" s="204">
        <v>29.031680000000001</v>
      </c>
      <c r="J3860" s="204" t="s">
        <v>1497</v>
      </c>
      <c r="K3860" s="203" t="s">
        <v>1497</v>
      </c>
    </row>
    <row r="3861" spans="1:11">
      <c r="A3861" s="203">
        <v>91</v>
      </c>
      <c r="B3861" s="203" t="s">
        <v>393</v>
      </c>
      <c r="C3861" s="203" t="s">
        <v>1553</v>
      </c>
      <c r="D3861" s="204">
        <v>26.826609999999999</v>
      </c>
      <c r="E3861" s="203" t="s">
        <v>466</v>
      </c>
      <c r="F3861" s="203" t="s">
        <v>467</v>
      </c>
      <c r="G3861" s="203" t="s">
        <v>468</v>
      </c>
      <c r="H3861" s="204">
        <v>24.679544</v>
      </c>
      <c r="I3861" s="204">
        <v>28.973669000000001</v>
      </c>
      <c r="J3861" s="204" t="s">
        <v>1497</v>
      </c>
      <c r="K3861" s="203" t="s">
        <v>1497</v>
      </c>
    </row>
    <row r="3862" spans="1:11">
      <c r="A3862" s="203">
        <v>91</v>
      </c>
      <c r="B3862" s="203" t="s">
        <v>394</v>
      </c>
      <c r="C3862" s="203" t="s">
        <v>1553</v>
      </c>
      <c r="D3862" s="204">
        <v>18.697479999999999</v>
      </c>
      <c r="E3862" s="203" t="s">
        <v>466</v>
      </c>
      <c r="F3862" s="203" t="s">
        <v>467</v>
      </c>
      <c r="G3862" s="203" t="s">
        <v>468</v>
      </c>
      <c r="H3862" s="204">
        <v>15.083714000000001</v>
      </c>
      <c r="I3862" s="204">
        <v>22.311236999999998</v>
      </c>
      <c r="J3862" s="204" t="s">
        <v>1497</v>
      </c>
      <c r="K3862" s="203" t="s">
        <v>1497</v>
      </c>
    </row>
    <row r="3863" spans="1:11">
      <c r="A3863" s="203">
        <v>91</v>
      </c>
      <c r="B3863" s="203" t="s">
        <v>395</v>
      </c>
      <c r="C3863" s="203" t="s">
        <v>1553</v>
      </c>
      <c r="D3863" s="204">
        <v>21.209009999999999</v>
      </c>
      <c r="E3863" s="203" t="s">
        <v>466</v>
      </c>
      <c r="F3863" s="203" t="s">
        <v>467</v>
      </c>
      <c r="G3863" s="203" t="s">
        <v>468</v>
      </c>
      <c r="H3863" s="204">
        <v>19.543046</v>
      </c>
      <c r="I3863" s="204">
        <v>22.874974000000002</v>
      </c>
      <c r="J3863" s="204" t="s">
        <v>1497</v>
      </c>
      <c r="K3863" s="203" t="s">
        <v>1497</v>
      </c>
    </row>
    <row r="3864" spans="1:11">
      <c r="A3864" s="203">
        <v>91</v>
      </c>
      <c r="B3864" s="203" t="s">
        <v>396</v>
      </c>
      <c r="C3864" s="203" t="s">
        <v>1553</v>
      </c>
      <c r="D3864" s="204">
        <v>25.7058</v>
      </c>
      <c r="E3864" s="203" t="s">
        <v>466</v>
      </c>
      <c r="F3864" s="203" t="s">
        <v>467</v>
      </c>
      <c r="G3864" s="203" t="s">
        <v>468</v>
      </c>
      <c r="H3864" s="204">
        <v>21.446005</v>
      </c>
      <c r="I3864" s="204">
        <v>29.965603000000002</v>
      </c>
      <c r="J3864" s="204" t="s">
        <v>1497</v>
      </c>
      <c r="K3864" s="203" t="s">
        <v>1497</v>
      </c>
    </row>
    <row r="3865" spans="1:11">
      <c r="A3865" s="203">
        <v>91</v>
      </c>
      <c r="B3865" s="203" t="s">
        <v>397</v>
      </c>
      <c r="C3865" s="203" t="s">
        <v>1553</v>
      </c>
      <c r="D3865" s="204">
        <v>21.73293</v>
      </c>
      <c r="E3865" s="203" t="s">
        <v>466</v>
      </c>
      <c r="F3865" s="203" t="s">
        <v>467</v>
      </c>
      <c r="G3865" s="203" t="s">
        <v>468</v>
      </c>
      <c r="H3865" s="204">
        <v>17.726402</v>
      </c>
      <c r="I3865" s="204">
        <v>25.739464000000002</v>
      </c>
      <c r="J3865" s="204" t="s">
        <v>1497</v>
      </c>
      <c r="K3865" s="203" t="s">
        <v>1497</v>
      </c>
    </row>
    <row r="3866" spans="1:11">
      <c r="A3866" s="203">
        <v>91</v>
      </c>
      <c r="B3866" s="203" t="s">
        <v>398</v>
      </c>
      <c r="C3866" s="203" t="s">
        <v>1553</v>
      </c>
      <c r="D3866" s="204">
        <v>23.5288</v>
      </c>
      <c r="E3866" s="203" t="s">
        <v>466</v>
      </c>
      <c r="F3866" s="203" t="s">
        <v>467</v>
      </c>
      <c r="G3866" s="203" t="s">
        <v>468</v>
      </c>
      <c r="H3866" s="204">
        <v>19.245761999999999</v>
      </c>
      <c r="I3866" s="204">
        <v>27.811845999999999</v>
      </c>
      <c r="J3866" s="204" t="s">
        <v>1497</v>
      </c>
      <c r="K3866" s="203" t="s">
        <v>1497</v>
      </c>
    </row>
    <row r="3867" spans="1:11">
      <c r="A3867" s="203">
        <v>91</v>
      </c>
      <c r="B3867" s="203" t="s">
        <v>399</v>
      </c>
      <c r="C3867" s="203" t="s">
        <v>1553</v>
      </c>
      <c r="D3867" s="204">
        <v>23.979849999999999</v>
      </c>
      <c r="E3867" s="203" t="s">
        <v>466</v>
      </c>
      <c r="F3867" s="203" t="s">
        <v>467</v>
      </c>
      <c r="G3867" s="203" t="s">
        <v>468</v>
      </c>
      <c r="H3867" s="204">
        <v>19.875539</v>
      </c>
      <c r="I3867" s="204">
        <v>28.08417</v>
      </c>
      <c r="J3867" s="204" t="s">
        <v>1497</v>
      </c>
      <c r="K3867" s="203" t="s">
        <v>1497</v>
      </c>
    </row>
    <row r="3868" spans="1:11">
      <c r="A3868" s="203">
        <v>91</v>
      </c>
      <c r="B3868" s="203" t="s">
        <v>400</v>
      </c>
      <c r="C3868" s="203" t="s">
        <v>1553</v>
      </c>
      <c r="D3868" s="204">
        <v>27.332239999999999</v>
      </c>
      <c r="E3868" s="203" t="s">
        <v>466</v>
      </c>
      <c r="F3868" s="203" t="s">
        <v>467</v>
      </c>
      <c r="G3868" s="203" t="s">
        <v>468</v>
      </c>
      <c r="H3868" s="204">
        <v>22.956637000000001</v>
      </c>
      <c r="I3868" s="204">
        <v>31.707844000000001</v>
      </c>
      <c r="J3868" s="204" t="s">
        <v>1497</v>
      </c>
      <c r="K3868" s="203" t="s">
        <v>1497</v>
      </c>
    </row>
    <row r="3869" spans="1:11">
      <c r="A3869" s="203">
        <v>91</v>
      </c>
      <c r="B3869" s="203" t="s">
        <v>401</v>
      </c>
      <c r="C3869" s="203" t="s">
        <v>1553</v>
      </c>
      <c r="D3869" s="204">
        <v>22.319400000000002</v>
      </c>
      <c r="E3869" s="203" t="s">
        <v>466</v>
      </c>
      <c r="F3869" s="203" t="s">
        <v>467</v>
      </c>
      <c r="G3869" s="203" t="s">
        <v>468</v>
      </c>
      <c r="H3869" s="204">
        <v>18.064119000000002</v>
      </c>
      <c r="I3869" s="204">
        <v>26.574687999999998</v>
      </c>
      <c r="J3869" s="204" t="s">
        <v>1497</v>
      </c>
      <c r="K3869" s="203" t="s">
        <v>1497</v>
      </c>
    </row>
    <row r="3870" spans="1:11">
      <c r="A3870" s="203">
        <v>91</v>
      </c>
      <c r="B3870" s="203" t="s">
        <v>402</v>
      </c>
      <c r="C3870" s="203" t="s">
        <v>1553</v>
      </c>
      <c r="D3870" s="204">
        <v>25.675070000000002</v>
      </c>
      <c r="E3870" s="203" t="s">
        <v>466</v>
      </c>
      <c r="F3870" s="203" t="s">
        <v>467</v>
      </c>
      <c r="G3870" s="203" t="s">
        <v>468</v>
      </c>
      <c r="H3870" s="204">
        <v>19.467433</v>
      </c>
      <c r="I3870" s="204">
        <v>31.882701999999998</v>
      </c>
      <c r="J3870" s="204" t="s">
        <v>1497</v>
      </c>
      <c r="K3870" s="203" t="s">
        <v>1497</v>
      </c>
    </row>
    <row r="3871" spans="1:11">
      <c r="A3871" s="203">
        <v>91</v>
      </c>
      <c r="B3871" s="203" t="s">
        <v>403</v>
      </c>
      <c r="C3871" s="203" t="s">
        <v>1553</v>
      </c>
      <c r="D3871" s="204">
        <v>17.852609999999999</v>
      </c>
      <c r="E3871" s="203" t="s">
        <v>466</v>
      </c>
      <c r="F3871" s="203" t="s">
        <v>467</v>
      </c>
      <c r="G3871" s="203" t="s">
        <v>468</v>
      </c>
      <c r="H3871" s="204">
        <v>14.140053999999999</v>
      </c>
      <c r="I3871" s="204">
        <v>21.565169999999998</v>
      </c>
      <c r="J3871" s="204" t="s">
        <v>1497</v>
      </c>
      <c r="K3871" s="203" t="s">
        <v>1497</v>
      </c>
    </row>
    <row r="3872" spans="1:11">
      <c r="A3872" s="203">
        <v>91</v>
      </c>
      <c r="B3872" s="203" t="s">
        <v>404</v>
      </c>
      <c r="C3872" s="203" t="s">
        <v>1553</v>
      </c>
      <c r="D3872" s="204">
        <v>19.58154</v>
      </c>
      <c r="E3872" s="203" t="s">
        <v>466</v>
      </c>
      <c r="F3872" s="203" t="s">
        <v>467</v>
      </c>
      <c r="G3872" s="203" t="s">
        <v>468</v>
      </c>
      <c r="H3872" s="204">
        <v>15.692183</v>
      </c>
      <c r="I3872" s="204">
        <v>23.470903</v>
      </c>
      <c r="J3872" s="204" t="s">
        <v>1497</v>
      </c>
      <c r="K3872" s="203" t="s">
        <v>1497</v>
      </c>
    </row>
    <row r="3873" spans="1:11">
      <c r="A3873" s="203">
        <v>91</v>
      </c>
      <c r="B3873" s="203" t="s">
        <v>405</v>
      </c>
      <c r="C3873" s="203" t="s">
        <v>1553</v>
      </c>
      <c r="D3873" s="204">
        <v>22.922070000000001</v>
      </c>
      <c r="E3873" s="203" t="s">
        <v>466</v>
      </c>
      <c r="F3873" s="203" t="s">
        <v>467</v>
      </c>
      <c r="G3873" s="203" t="s">
        <v>468</v>
      </c>
      <c r="H3873" s="204">
        <v>22.210735</v>
      </c>
      <c r="I3873" s="204">
        <v>23.633400000000002</v>
      </c>
      <c r="J3873" s="204" t="s">
        <v>1497</v>
      </c>
      <c r="K3873" s="203" t="s">
        <v>1497</v>
      </c>
    </row>
    <row r="3874" spans="1:11">
      <c r="A3874" s="203">
        <v>91</v>
      </c>
      <c r="B3874" s="203" t="s">
        <v>384</v>
      </c>
      <c r="C3874" s="203" t="s">
        <v>1551</v>
      </c>
      <c r="D3874" s="204">
        <v>16.423110000000001</v>
      </c>
      <c r="E3874" s="203" t="s">
        <v>466</v>
      </c>
      <c r="F3874" s="203" t="s">
        <v>467</v>
      </c>
      <c r="G3874" s="203" t="s">
        <v>468</v>
      </c>
      <c r="H3874" s="204">
        <v>15.489672000000001</v>
      </c>
      <c r="I3874" s="204">
        <v>17.356549000000001</v>
      </c>
      <c r="J3874" s="204" t="s">
        <v>1497</v>
      </c>
      <c r="K3874" s="203" t="s">
        <v>1497</v>
      </c>
    </row>
    <row r="3875" spans="1:11">
      <c r="A3875" s="203">
        <v>91</v>
      </c>
      <c r="B3875" s="203" t="s">
        <v>385</v>
      </c>
      <c r="C3875" s="203" t="s">
        <v>1551</v>
      </c>
      <c r="D3875" s="204">
        <v>14.942970000000001</v>
      </c>
      <c r="E3875" s="203" t="s">
        <v>466</v>
      </c>
      <c r="F3875" s="203" t="s">
        <v>467</v>
      </c>
      <c r="G3875" s="203" t="s">
        <v>468</v>
      </c>
      <c r="H3875" s="204">
        <v>12.798067</v>
      </c>
      <c r="I3875" s="204">
        <v>17.087876000000001</v>
      </c>
      <c r="J3875" s="204" t="s">
        <v>1497</v>
      </c>
      <c r="K3875" s="203" t="s">
        <v>1497</v>
      </c>
    </row>
    <row r="3876" spans="1:11">
      <c r="A3876" s="203">
        <v>91</v>
      </c>
      <c r="B3876" s="203" t="s">
        <v>386</v>
      </c>
      <c r="C3876" s="203" t="s">
        <v>1551</v>
      </c>
      <c r="D3876" s="204">
        <v>15.86209</v>
      </c>
      <c r="E3876" s="203" t="s">
        <v>466</v>
      </c>
      <c r="F3876" s="203" t="s">
        <v>467</v>
      </c>
      <c r="G3876" s="203" t="s">
        <v>468</v>
      </c>
      <c r="H3876" s="204">
        <v>13.428663999999999</v>
      </c>
      <c r="I3876" s="204">
        <v>18.295508999999999</v>
      </c>
      <c r="J3876" s="204" t="s">
        <v>1497</v>
      </c>
      <c r="K3876" s="203" t="s">
        <v>1497</v>
      </c>
    </row>
    <row r="3877" spans="1:11">
      <c r="A3877" s="203">
        <v>91</v>
      </c>
      <c r="B3877" s="203" t="s">
        <v>387</v>
      </c>
      <c r="C3877" s="203" t="s">
        <v>1551</v>
      </c>
      <c r="D3877" s="204">
        <v>14.15265</v>
      </c>
      <c r="E3877" s="203" t="s">
        <v>466</v>
      </c>
      <c r="F3877" s="203" t="s">
        <v>467</v>
      </c>
      <c r="G3877" s="203" t="s">
        <v>468</v>
      </c>
      <c r="H3877" s="204">
        <v>12.359287</v>
      </c>
      <c r="I3877" s="204">
        <v>15.946016999999999</v>
      </c>
      <c r="J3877" s="204" t="s">
        <v>1497</v>
      </c>
      <c r="K3877" s="203" t="s">
        <v>1497</v>
      </c>
    </row>
    <row r="3878" spans="1:11">
      <c r="A3878" s="203">
        <v>91</v>
      </c>
      <c r="B3878" s="203" t="s">
        <v>388</v>
      </c>
      <c r="C3878" s="203" t="s">
        <v>1551</v>
      </c>
      <c r="D3878" s="204">
        <v>15.31564</v>
      </c>
      <c r="E3878" s="203" t="s">
        <v>466</v>
      </c>
      <c r="F3878" s="203" t="s">
        <v>467</v>
      </c>
      <c r="G3878" s="203" t="s">
        <v>468</v>
      </c>
      <c r="H3878" s="204">
        <v>13.179684</v>
      </c>
      <c r="I3878" s="204">
        <v>17.451592000000002</v>
      </c>
      <c r="J3878" s="204" t="s">
        <v>1497</v>
      </c>
      <c r="K3878" s="203" t="s">
        <v>1497</v>
      </c>
    </row>
    <row r="3879" spans="1:11">
      <c r="A3879" s="203">
        <v>91</v>
      </c>
      <c r="B3879" s="203" t="s">
        <v>389</v>
      </c>
      <c r="C3879" s="203" t="s">
        <v>1551</v>
      </c>
      <c r="D3879" s="204">
        <v>15.171609999999999</v>
      </c>
      <c r="E3879" s="203" t="s">
        <v>466</v>
      </c>
      <c r="F3879" s="203" t="s">
        <v>467</v>
      </c>
      <c r="G3879" s="203" t="s">
        <v>468</v>
      </c>
      <c r="H3879" s="204">
        <v>12.330169</v>
      </c>
      <c r="I3879" s="204">
        <v>18.013055000000001</v>
      </c>
      <c r="J3879" s="204" t="s">
        <v>1497</v>
      </c>
      <c r="K3879" s="203" t="s">
        <v>1497</v>
      </c>
    </row>
    <row r="3880" spans="1:11">
      <c r="A3880" s="203">
        <v>91</v>
      </c>
      <c r="B3880" s="203" t="s">
        <v>390</v>
      </c>
      <c r="C3880" s="203" t="s">
        <v>1551</v>
      </c>
      <c r="D3880" s="204">
        <v>16.145320000000002</v>
      </c>
      <c r="E3880" s="203" t="s">
        <v>466</v>
      </c>
      <c r="F3880" s="203" t="s">
        <v>467</v>
      </c>
      <c r="G3880" s="203" t="s">
        <v>468</v>
      </c>
      <c r="H3880" s="204">
        <v>13.570304999999999</v>
      </c>
      <c r="I3880" s="204">
        <v>18.720327000000001</v>
      </c>
      <c r="J3880" s="204" t="s">
        <v>1497</v>
      </c>
      <c r="K3880" s="203" t="s">
        <v>1497</v>
      </c>
    </row>
    <row r="3881" spans="1:11">
      <c r="A3881" s="203">
        <v>91</v>
      </c>
      <c r="B3881" s="203" t="s">
        <v>391</v>
      </c>
      <c r="C3881" s="203" t="s">
        <v>1551</v>
      </c>
      <c r="D3881" s="204">
        <v>17.899529999999999</v>
      </c>
      <c r="E3881" s="203" t="s">
        <v>466</v>
      </c>
      <c r="F3881" s="203" t="s">
        <v>467</v>
      </c>
      <c r="G3881" s="203" t="s">
        <v>468</v>
      </c>
      <c r="H3881" s="204">
        <v>12.345067999999999</v>
      </c>
      <c r="I3881" s="204">
        <v>23.453990999999998</v>
      </c>
      <c r="J3881" s="204" t="s">
        <v>1497</v>
      </c>
      <c r="K3881" s="203" t="s">
        <v>1497</v>
      </c>
    </row>
    <row r="3882" spans="1:11">
      <c r="A3882" s="203">
        <v>91</v>
      </c>
      <c r="B3882" s="203" t="s">
        <v>392</v>
      </c>
      <c r="C3882" s="203" t="s">
        <v>1551</v>
      </c>
      <c r="D3882" s="204">
        <v>15.69819</v>
      </c>
      <c r="E3882" s="203" t="s">
        <v>466</v>
      </c>
      <c r="F3882" s="203" t="s">
        <v>467</v>
      </c>
      <c r="G3882" s="203" t="s">
        <v>468</v>
      </c>
      <c r="H3882" s="204">
        <v>12.583147</v>
      </c>
      <c r="I3882" s="204">
        <v>18.813230000000001</v>
      </c>
      <c r="J3882" s="204" t="s">
        <v>1497</v>
      </c>
      <c r="K3882" s="203" t="s">
        <v>1497</v>
      </c>
    </row>
    <row r="3883" spans="1:11">
      <c r="A3883" s="203">
        <v>91</v>
      </c>
      <c r="B3883" s="203" t="s">
        <v>393</v>
      </c>
      <c r="C3883" s="203" t="s">
        <v>1551</v>
      </c>
      <c r="D3883" s="204">
        <v>18.464739999999999</v>
      </c>
      <c r="E3883" s="203" t="s">
        <v>466</v>
      </c>
      <c r="F3883" s="203" t="s">
        <v>467</v>
      </c>
      <c r="G3883" s="203" t="s">
        <v>468</v>
      </c>
      <c r="H3883" s="204">
        <v>17.235403000000002</v>
      </c>
      <c r="I3883" s="204">
        <v>19.694087</v>
      </c>
      <c r="J3883" s="204" t="s">
        <v>1497</v>
      </c>
      <c r="K3883" s="203" t="s">
        <v>1497</v>
      </c>
    </row>
    <row r="3884" spans="1:11">
      <c r="A3884" s="203">
        <v>91</v>
      </c>
      <c r="B3884" s="203" t="s">
        <v>394</v>
      </c>
      <c r="C3884" s="203" t="s">
        <v>1551</v>
      </c>
      <c r="D3884" s="204">
        <v>14.31058</v>
      </c>
      <c r="E3884" s="203" t="s">
        <v>466</v>
      </c>
      <c r="F3884" s="203" t="s">
        <v>467</v>
      </c>
      <c r="G3884" s="203" t="s">
        <v>468</v>
      </c>
      <c r="H3884" s="204">
        <v>12.108413000000001</v>
      </c>
      <c r="I3884" s="204">
        <v>16.512739</v>
      </c>
      <c r="J3884" s="204" t="s">
        <v>1497</v>
      </c>
      <c r="K3884" s="203" t="s">
        <v>1497</v>
      </c>
    </row>
    <row r="3885" spans="1:11">
      <c r="A3885" s="203">
        <v>91</v>
      </c>
      <c r="B3885" s="203" t="s">
        <v>395</v>
      </c>
      <c r="C3885" s="203" t="s">
        <v>1551</v>
      </c>
      <c r="D3885" s="204">
        <v>14.766540000000001</v>
      </c>
      <c r="E3885" s="203" t="s">
        <v>466</v>
      </c>
      <c r="F3885" s="203" t="s">
        <v>467</v>
      </c>
      <c r="G3885" s="203" t="s">
        <v>468</v>
      </c>
      <c r="H3885" s="204">
        <v>13.804129</v>
      </c>
      <c r="I3885" s="204">
        <v>15.728947</v>
      </c>
      <c r="J3885" s="204" t="s">
        <v>1497</v>
      </c>
      <c r="K3885" s="203" t="s">
        <v>1497</v>
      </c>
    </row>
    <row r="3886" spans="1:11">
      <c r="A3886" s="203">
        <v>91</v>
      </c>
      <c r="B3886" s="203" t="s">
        <v>396</v>
      </c>
      <c r="C3886" s="203" t="s">
        <v>1551</v>
      </c>
      <c r="D3886" s="204">
        <v>16.988720000000001</v>
      </c>
      <c r="E3886" s="203" t="s">
        <v>466</v>
      </c>
      <c r="F3886" s="203" t="s">
        <v>467</v>
      </c>
      <c r="G3886" s="203" t="s">
        <v>468</v>
      </c>
      <c r="H3886" s="204">
        <v>14.573708</v>
      </c>
      <c r="I3886" s="204">
        <v>19.403741</v>
      </c>
      <c r="J3886" s="204" t="s">
        <v>1497</v>
      </c>
      <c r="K3886" s="203" t="s">
        <v>1497</v>
      </c>
    </row>
    <row r="3887" spans="1:11">
      <c r="A3887" s="203">
        <v>91</v>
      </c>
      <c r="B3887" s="203" t="s">
        <v>397</v>
      </c>
      <c r="C3887" s="203" t="s">
        <v>1551</v>
      </c>
      <c r="D3887" s="204">
        <v>15.1439</v>
      </c>
      <c r="E3887" s="203" t="s">
        <v>466</v>
      </c>
      <c r="F3887" s="203" t="s">
        <v>467</v>
      </c>
      <c r="G3887" s="203" t="s">
        <v>468</v>
      </c>
      <c r="H3887" s="204">
        <v>12.829212999999999</v>
      </c>
      <c r="I3887" s="204">
        <v>17.458587999999999</v>
      </c>
      <c r="J3887" s="204" t="s">
        <v>1497</v>
      </c>
      <c r="K3887" s="203" t="s">
        <v>1497</v>
      </c>
    </row>
    <row r="3888" spans="1:11">
      <c r="A3888" s="203">
        <v>91</v>
      </c>
      <c r="B3888" s="203" t="s">
        <v>398</v>
      </c>
      <c r="C3888" s="203" t="s">
        <v>1551</v>
      </c>
      <c r="D3888" s="204">
        <v>16.0471</v>
      </c>
      <c r="E3888" s="203" t="s">
        <v>466</v>
      </c>
      <c r="F3888" s="203" t="s">
        <v>467</v>
      </c>
      <c r="G3888" s="203" t="s">
        <v>468</v>
      </c>
      <c r="H3888" s="204">
        <v>13.59005</v>
      </c>
      <c r="I3888" s="204">
        <v>18.504152999999999</v>
      </c>
      <c r="J3888" s="204" t="s">
        <v>1497</v>
      </c>
      <c r="K3888" s="203" t="s">
        <v>1497</v>
      </c>
    </row>
    <row r="3889" spans="1:11">
      <c r="A3889" s="203">
        <v>91</v>
      </c>
      <c r="B3889" s="203" t="s">
        <v>399</v>
      </c>
      <c r="C3889" s="203" t="s">
        <v>1551</v>
      </c>
      <c r="D3889" s="204">
        <v>15.80766</v>
      </c>
      <c r="E3889" s="203" t="s">
        <v>466</v>
      </c>
      <c r="F3889" s="203" t="s">
        <v>467</v>
      </c>
      <c r="G3889" s="203" t="s">
        <v>468</v>
      </c>
      <c r="H3889" s="204">
        <v>13.46818</v>
      </c>
      <c r="I3889" s="204">
        <v>18.147147</v>
      </c>
      <c r="J3889" s="204" t="s">
        <v>1497</v>
      </c>
      <c r="K3889" s="203" t="s">
        <v>1497</v>
      </c>
    </row>
    <row r="3890" spans="1:11">
      <c r="A3890" s="203">
        <v>91</v>
      </c>
      <c r="B3890" s="203" t="s">
        <v>400</v>
      </c>
      <c r="C3890" s="203" t="s">
        <v>1551</v>
      </c>
      <c r="D3890" s="204">
        <v>18.247170000000001</v>
      </c>
      <c r="E3890" s="203" t="s">
        <v>466</v>
      </c>
      <c r="F3890" s="203" t="s">
        <v>467</v>
      </c>
      <c r="G3890" s="203" t="s">
        <v>468</v>
      </c>
      <c r="H3890" s="204">
        <v>15.727814</v>
      </c>
      <c r="I3890" s="204">
        <v>20.766535999999999</v>
      </c>
      <c r="J3890" s="204" t="s">
        <v>1497</v>
      </c>
      <c r="K3890" s="203" t="s">
        <v>1497</v>
      </c>
    </row>
    <row r="3891" spans="1:11">
      <c r="A3891" s="203">
        <v>91</v>
      </c>
      <c r="B3891" s="203" t="s">
        <v>401</v>
      </c>
      <c r="C3891" s="203" t="s">
        <v>1551</v>
      </c>
      <c r="D3891" s="204">
        <v>16.332879999999999</v>
      </c>
      <c r="E3891" s="203" t="s">
        <v>466</v>
      </c>
      <c r="F3891" s="203" t="s">
        <v>467</v>
      </c>
      <c r="G3891" s="203" t="s">
        <v>468</v>
      </c>
      <c r="H3891" s="204">
        <v>13.783426</v>
      </c>
      <c r="I3891" s="204">
        <v>18.882332000000002</v>
      </c>
      <c r="J3891" s="204" t="s">
        <v>1497</v>
      </c>
      <c r="K3891" s="203" t="s">
        <v>1497</v>
      </c>
    </row>
    <row r="3892" spans="1:11">
      <c r="A3892" s="203">
        <v>91</v>
      </c>
      <c r="B3892" s="203" t="s">
        <v>402</v>
      </c>
      <c r="C3892" s="203" t="s">
        <v>1551</v>
      </c>
      <c r="D3892" s="204">
        <v>18.109940000000002</v>
      </c>
      <c r="E3892" s="203" t="s">
        <v>466</v>
      </c>
      <c r="F3892" s="203" t="s">
        <v>467</v>
      </c>
      <c r="G3892" s="203" t="s">
        <v>468</v>
      </c>
      <c r="H3892" s="204">
        <v>14.443104</v>
      </c>
      <c r="I3892" s="204">
        <v>21.776786000000001</v>
      </c>
      <c r="J3892" s="204" t="s">
        <v>1497</v>
      </c>
      <c r="K3892" s="203" t="s">
        <v>1497</v>
      </c>
    </row>
    <row r="3893" spans="1:11">
      <c r="A3893" s="203">
        <v>91</v>
      </c>
      <c r="B3893" s="203" t="s">
        <v>403</v>
      </c>
      <c r="C3893" s="203" t="s">
        <v>1551</v>
      </c>
      <c r="D3893" s="204">
        <v>12.22691</v>
      </c>
      <c r="E3893" s="203" t="s">
        <v>466</v>
      </c>
      <c r="F3893" s="203" t="s">
        <v>467</v>
      </c>
      <c r="G3893" s="203" t="s">
        <v>468</v>
      </c>
      <c r="H3893" s="204">
        <v>10.087387</v>
      </c>
      <c r="I3893" s="204">
        <v>14.366443</v>
      </c>
      <c r="J3893" s="204" t="s">
        <v>1497</v>
      </c>
      <c r="K3893" s="203" t="s">
        <v>1497</v>
      </c>
    </row>
    <row r="3894" spans="1:11">
      <c r="A3894" s="203">
        <v>91</v>
      </c>
      <c r="B3894" s="203" t="s">
        <v>404</v>
      </c>
      <c r="C3894" s="203" t="s">
        <v>1551</v>
      </c>
      <c r="D3894" s="204">
        <v>13.71973</v>
      </c>
      <c r="E3894" s="203" t="s">
        <v>466</v>
      </c>
      <c r="F3894" s="203" t="s">
        <v>467</v>
      </c>
      <c r="G3894" s="203" t="s">
        <v>468</v>
      </c>
      <c r="H3894" s="204">
        <v>11.392818</v>
      </c>
      <c r="I3894" s="204">
        <v>16.046634999999998</v>
      </c>
      <c r="J3894" s="204" t="s">
        <v>1497</v>
      </c>
      <c r="K3894" s="203" t="s">
        <v>1497</v>
      </c>
    </row>
    <row r="3895" spans="1:11">
      <c r="A3895" s="203">
        <v>91</v>
      </c>
      <c r="B3895" s="203" t="s">
        <v>405</v>
      </c>
      <c r="C3895" s="203" t="s">
        <v>1551</v>
      </c>
      <c r="D3895" s="204">
        <v>15.84075</v>
      </c>
      <c r="E3895" s="203" t="s">
        <v>466</v>
      </c>
      <c r="F3895" s="203" t="s">
        <v>467</v>
      </c>
      <c r="G3895" s="203" t="s">
        <v>468</v>
      </c>
      <c r="H3895" s="204">
        <v>15.431767000000001</v>
      </c>
      <c r="I3895" s="204">
        <v>16.249728000000001</v>
      </c>
      <c r="J3895" s="204" t="s">
        <v>1497</v>
      </c>
      <c r="K3895" s="203" t="s">
        <v>1497</v>
      </c>
    </row>
    <row r="3896" spans="1:11">
      <c r="A3896" s="203">
        <v>92</v>
      </c>
      <c r="B3896" s="203" t="s">
        <v>384</v>
      </c>
      <c r="C3896" s="203" t="s">
        <v>1815</v>
      </c>
      <c r="D3896" s="204">
        <v>3645.935324</v>
      </c>
      <c r="E3896" s="203" t="s">
        <v>528</v>
      </c>
      <c r="F3896" s="203" t="s">
        <v>467</v>
      </c>
      <c r="G3896" s="203" t="s">
        <v>499</v>
      </c>
      <c r="H3896" s="204">
        <v>3601.0195939999999</v>
      </c>
      <c r="I3896" s="204">
        <v>3690.8510540000002</v>
      </c>
      <c r="J3896" s="204">
        <v>3523.1496219999999</v>
      </c>
      <c r="K3896" s="203" t="s">
        <v>529</v>
      </c>
    </row>
    <row r="3897" spans="1:11">
      <c r="A3897" s="203">
        <v>92</v>
      </c>
      <c r="B3897" s="203" t="s">
        <v>385</v>
      </c>
      <c r="C3897" s="203" t="s">
        <v>1815</v>
      </c>
      <c r="D3897" s="204">
        <v>3881.887663</v>
      </c>
      <c r="E3897" s="203" t="s">
        <v>528</v>
      </c>
      <c r="F3897" s="203" t="s">
        <v>467</v>
      </c>
      <c r="G3897" s="203" t="s">
        <v>499</v>
      </c>
      <c r="H3897" s="204">
        <v>3769.9423999999999</v>
      </c>
      <c r="I3897" s="204">
        <v>3993.8329250000002</v>
      </c>
      <c r="J3897" s="204">
        <v>4050.2431080000001</v>
      </c>
      <c r="K3897" s="203" t="s">
        <v>529</v>
      </c>
    </row>
    <row r="3898" spans="1:11">
      <c r="A3898" s="203">
        <v>92</v>
      </c>
      <c r="B3898" s="203" t="s">
        <v>386</v>
      </c>
      <c r="C3898" s="203" t="s">
        <v>1815</v>
      </c>
      <c r="D3898" s="204">
        <v>2759.5522219999998</v>
      </c>
      <c r="E3898" s="203" t="s">
        <v>528</v>
      </c>
      <c r="F3898" s="203" t="s">
        <v>467</v>
      </c>
      <c r="G3898" s="203" t="s">
        <v>499</v>
      </c>
      <c r="H3898" s="204">
        <v>2659.2600210000001</v>
      </c>
      <c r="I3898" s="204">
        <v>2859.8444239999999</v>
      </c>
      <c r="J3898" s="204">
        <v>2967.4034179999999</v>
      </c>
      <c r="K3898" s="203" t="s">
        <v>529</v>
      </c>
    </row>
    <row r="3899" spans="1:11">
      <c r="A3899" s="203">
        <v>92</v>
      </c>
      <c r="B3899" s="203" t="s">
        <v>387</v>
      </c>
      <c r="C3899" s="203" t="s">
        <v>1815</v>
      </c>
      <c r="D3899" s="204">
        <v>3380.4128799999999</v>
      </c>
      <c r="E3899" s="203" t="s">
        <v>528</v>
      </c>
      <c r="F3899" s="203" t="s">
        <v>467</v>
      </c>
      <c r="G3899" s="203" t="s">
        <v>499</v>
      </c>
      <c r="H3899" s="204">
        <v>3290.8874209999999</v>
      </c>
      <c r="I3899" s="204">
        <v>3469.9383379999999</v>
      </c>
      <c r="J3899" s="204">
        <v>3479.9905020000001</v>
      </c>
      <c r="K3899" s="203" t="s">
        <v>529</v>
      </c>
    </row>
    <row r="3900" spans="1:11">
      <c r="A3900" s="203">
        <v>92</v>
      </c>
      <c r="B3900" s="203" t="s">
        <v>388</v>
      </c>
      <c r="C3900" s="203" t="s">
        <v>1815</v>
      </c>
      <c r="D3900" s="204">
        <v>3693.360572</v>
      </c>
      <c r="E3900" s="203" t="s">
        <v>528</v>
      </c>
      <c r="F3900" s="203" t="s">
        <v>467</v>
      </c>
      <c r="G3900" s="203" t="s">
        <v>499</v>
      </c>
      <c r="H3900" s="204">
        <v>3589.0464539999998</v>
      </c>
      <c r="I3900" s="204">
        <v>3797.6746889999999</v>
      </c>
      <c r="J3900" s="204">
        <v>4166.1342240000004</v>
      </c>
      <c r="K3900" s="203" t="s">
        <v>529</v>
      </c>
    </row>
    <row r="3901" spans="1:11">
      <c r="A3901" s="203">
        <v>92</v>
      </c>
      <c r="B3901" s="203" t="s">
        <v>389</v>
      </c>
      <c r="C3901" s="203" t="s">
        <v>1815</v>
      </c>
      <c r="D3901" s="204">
        <v>4543.8897610000004</v>
      </c>
      <c r="E3901" s="203" t="s">
        <v>528</v>
      </c>
      <c r="F3901" s="203" t="s">
        <v>467</v>
      </c>
      <c r="G3901" s="203" t="s">
        <v>499</v>
      </c>
      <c r="H3901" s="204">
        <v>4388.7582869999997</v>
      </c>
      <c r="I3901" s="204">
        <v>4699.0212359999996</v>
      </c>
      <c r="J3901" s="204">
        <v>4454.4937360000004</v>
      </c>
      <c r="K3901" s="203" t="s">
        <v>529</v>
      </c>
    </row>
    <row r="3902" spans="1:11">
      <c r="A3902" s="203">
        <v>92</v>
      </c>
      <c r="B3902" s="203" t="s">
        <v>390</v>
      </c>
      <c r="C3902" s="203" t="s">
        <v>1815</v>
      </c>
      <c r="D3902" s="204">
        <v>3702.3194979999998</v>
      </c>
      <c r="E3902" s="203" t="s">
        <v>528</v>
      </c>
      <c r="F3902" s="203" t="s">
        <v>467</v>
      </c>
      <c r="G3902" s="203" t="s">
        <v>499</v>
      </c>
      <c r="H3902" s="204">
        <v>3580.5818680000002</v>
      </c>
      <c r="I3902" s="204">
        <v>3824.0571279999999</v>
      </c>
      <c r="J3902" s="204">
        <v>3211.7643349999998</v>
      </c>
      <c r="K3902" s="203" t="s">
        <v>529</v>
      </c>
    </row>
    <row r="3903" spans="1:11">
      <c r="A3903" s="203">
        <v>92</v>
      </c>
      <c r="B3903" s="203" t="s">
        <v>391</v>
      </c>
      <c r="C3903" s="203" t="s">
        <v>1815</v>
      </c>
      <c r="D3903" s="204">
        <v>3362.8470029999999</v>
      </c>
      <c r="E3903" s="203" t="s">
        <v>528</v>
      </c>
      <c r="F3903" s="203" t="s">
        <v>467</v>
      </c>
      <c r="G3903" s="203" t="s">
        <v>499</v>
      </c>
      <c r="H3903" s="204">
        <v>3130.291976</v>
      </c>
      <c r="I3903" s="204">
        <v>3595.4020300000002</v>
      </c>
      <c r="J3903" s="204">
        <v>3593.8755160000001</v>
      </c>
      <c r="K3903" s="203" t="s">
        <v>529</v>
      </c>
    </row>
    <row r="3904" spans="1:11">
      <c r="A3904" s="203">
        <v>92</v>
      </c>
      <c r="B3904" s="203" t="s">
        <v>392</v>
      </c>
      <c r="C3904" s="203" t="s">
        <v>1815</v>
      </c>
      <c r="D3904" s="204">
        <v>3622.3648830000002</v>
      </c>
      <c r="E3904" s="203" t="s">
        <v>528</v>
      </c>
      <c r="F3904" s="203" t="s">
        <v>467</v>
      </c>
      <c r="G3904" s="203" t="s">
        <v>499</v>
      </c>
      <c r="H3904" s="204">
        <v>3474.9995640000002</v>
      </c>
      <c r="I3904" s="204">
        <v>3769.7302030000001</v>
      </c>
      <c r="J3904" s="204">
        <v>3460.5919309999999</v>
      </c>
      <c r="K3904" s="203" t="s">
        <v>529</v>
      </c>
    </row>
    <row r="3905" spans="1:11">
      <c r="A3905" s="203">
        <v>92</v>
      </c>
      <c r="B3905" s="203" t="s">
        <v>393</v>
      </c>
      <c r="C3905" s="203" t="s">
        <v>1815</v>
      </c>
      <c r="D3905" s="204">
        <v>4038.2505460000002</v>
      </c>
      <c r="E3905" s="203" t="s">
        <v>528</v>
      </c>
      <c r="F3905" s="203" t="s">
        <v>467</v>
      </c>
      <c r="G3905" s="203" t="s">
        <v>499</v>
      </c>
      <c r="H3905" s="204">
        <v>3981.1488530000001</v>
      </c>
      <c r="I3905" s="204">
        <v>4095.3522389999998</v>
      </c>
      <c r="J3905" s="204">
        <v>4073.8473370000002</v>
      </c>
      <c r="K3905" s="203" t="s">
        <v>529</v>
      </c>
    </row>
    <row r="3906" spans="1:11">
      <c r="A3906" s="203">
        <v>92</v>
      </c>
      <c r="B3906" s="203" t="s">
        <v>394</v>
      </c>
      <c r="C3906" s="203" t="s">
        <v>1815</v>
      </c>
      <c r="D3906" s="204">
        <v>3970.520935</v>
      </c>
      <c r="E3906" s="203" t="s">
        <v>528</v>
      </c>
      <c r="F3906" s="203" t="s">
        <v>467</v>
      </c>
      <c r="G3906" s="203" t="s">
        <v>499</v>
      </c>
      <c r="H3906" s="204">
        <v>3856.3189929999999</v>
      </c>
      <c r="I3906" s="204">
        <v>4084.7228770000002</v>
      </c>
      <c r="J3906" s="204">
        <v>3903.859798</v>
      </c>
      <c r="K3906" s="203" t="s">
        <v>529</v>
      </c>
    </row>
    <row r="3907" spans="1:11">
      <c r="A3907" s="203">
        <v>92</v>
      </c>
      <c r="B3907" s="203" t="s">
        <v>395</v>
      </c>
      <c r="C3907" s="203" t="s">
        <v>1815</v>
      </c>
      <c r="D3907" s="204">
        <v>4732.426923</v>
      </c>
      <c r="E3907" s="203" t="s">
        <v>528</v>
      </c>
      <c r="F3907" s="203" t="s">
        <v>467</v>
      </c>
      <c r="G3907" s="203" t="s">
        <v>499</v>
      </c>
      <c r="H3907" s="204">
        <v>4677.7311879999997</v>
      </c>
      <c r="I3907" s="204">
        <v>4787.1226580000002</v>
      </c>
      <c r="J3907" s="204">
        <v>4746.9799130000001</v>
      </c>
      <c r="K3907" s="203" t="s">
        <v>529</v>
      </c>
    </row>
    <row r="3908" spans="1:11">
      <c r="A3908" s="203">
        <v>92</v>
      </c>
      <c r="B3908" s="203" t="s">
        <v>396</v>
      </c>
      <c r="C3908" s="203" t="s">
        <v>1815</v>
      </c>
      <c r="D3908" s="204">
        <v>4202.579855</v>
      </c>
      <c r="E3908" s="203" t="s">
        <v>528</v>
      </c>
      <c r="F3908" s="203" t="s">
        <v>467</v>
      </c>
      <c r="G3908" s="203" t="s">
        <v>499</v>
      </c>
      <c r="H3908" s="204">
        <v>4082.2623149999999</v>
      </c>
      <c r="I3908" s="204">
        <v>4322.8973960000003</v>
      </c>
      <c r="J3908" s="204">
        <v>3990.3013430000001</v>
      </c>
      <c r="K3908" s="203" t="s">
        <v>529</v>
      </c>
    </row>
    <row r="3909" spans="1:11">
      <c r="A3909" s="203">
        <v>92</v>
      </c>
      <c r="B3909" s="203" t="s">
        <v>397</v>
      </c>
      <c r="C3909" s="203" t="s">
        <v>1815</v>
      </c>
      <c r="D3909" s="204">
        <v>2879.0132269999999</v>
      </c>
      <c r="E3909" s="203" t="s">
        <v>528</v>
      </c>
      <c r="F3909" s="203" t="s">
        <v>467</v>
      </c>
      <c r="G3909" s="203" t="s">
        <v>499</v>
      </c>
      <c r="H3909" s="204">
        <v>2777.192853</v>
      </c>
      <c r="I3909" s="204">
        <v>2980.8336020000002</v>
      </c>
      <c r="J3909" s="204">
        <v>2776.9237899999998</v>
      </c>
      <c r="K3909" s="203" t="s">
        <v>529</v>
      </c>
    </row>
    <row r="3910" spans="1:11">
      <c r="A3910" s="203">
        <v>92</v>
      </c>
      <c r="B3910" s="203" t="s">
        <v>398</v>
      </c>
      <c r="C3910" s="203" t="s">
        <v>1815</v>
      </c>
      <c r="D3910" s="204">
        <v>4143.9298090000002</v>
      </c>
      <c r="E3910" s="203" t="s">
        <v>528</v>
      </c>
      <c r="F3910" s="203" t="s">
        <v>467</v>
      </c>
      <c r="G3910" s="203" t="s">
        <v>499</v>
      </c>
      <c r="H3910" s="204">
        <v>4017.1192420000002</v>
      </c>
      <c r="I3910" s="204">
        <v>4270.7403759999997</v>
      </c>
      <c r="J3910" s="204">
        <v>4363.8515159999997</v>
      </c>
      <c r="K3910" s="203" t="s">
        <v>529</v>
      </c>
    </row>
    <row r="3911" spans="1:11">
      <c r="A3911" s="203">
        <v>92</v>
      </c>
      <c r="B3911" s="203" t="s">
        <v>399</v>
      </c>
      <c r="C3911" s="203" t="s">
        <v>1815</v>
      </c>
      <c r="D3911" s="204">
        <v>3321.5657639999999</v>
      </c>
      <c r="E3911" s="203" t="s">
        <v>528</v>
      </c>
      <c r="F3911" s="203" t="s">
        <v>467</v>
      </c>
      <c r="G3911" s="203" t="s">
        <v>499</v>
      </c>
      <c r="H3911" s="204">
        <v>3215.5575269999999</v>
      </c>
      <c r="I3911" s="204">
        <v>3427.5740019999998</v>
      </c>
      <c r="J3911" s="204">
        <v>3482.4485599999998</v>
      </c>
      <c r="K3911" s="203" t="s">
        <v>529</v>
      </c>
    </row>
    <row r="3912" spans="1:11">
      <c r="A3912" s="203">
        <v>92</v>
      </c>
      <c r="B3912" s="203" t="s">
        <v>400</v>
      </c>
      <c r="C3912" s="203" t="s">
        <v>1815</v>
      </c>
      <c r="D3912" s="204">
        <v>3826.1958089999998</v>
      </c>
      <c r="E3912" s="203" t="s">
        <v>528</v>
      </c>
      <c r="F3912" s="203" t="s">
        <v>467</v>
      </c>
      <c r="G3912" s="203" t="s">
        <v>499</v>
      </c>
      <c r="H3912" s="204">
        <v>3712.4870599999999</v>
      </c>
      <c r="I3912" s="204">
        <v>3939.9045569999998</v>
      </c>
      <c r="J3912" s="204">
        <v>3758.1896080000001</v>
      </c>
      <c r="K3912" s="203" t="s">
        <v>529</v>
      </c>
    </row>
    <row r="3913" spans="1:11">
      <c r="A3913" s="203">
        <v>92</v>
      </c>
      <c r="B3913" s="203" t="s">
        <v>401</v>
      </c>
      <c r="C3913" s="203" t="s">
        <v>1815</v>
      </c>
      <c r="D3913" s="204">
        <v>2904.9589959999998</v>
      </c>
      <c r="E3913" s="203" t="s">
        <v>528</v>
      </c>
      <c r="F3913" s="203" t="s">
        <v>467</v>
      </c>
      <c r="G3913" s="203" t="s">
        <v>499</v>
      </c>
      <c r="H3913" s="204">
        <v>2800.0076199999999</v>
      </c>
      <c r="I3913" s="204">
        <v>3009.9103709999999</v>
      </c>
      <c r="J3913" s="204">
        <v>3008.2545359999999</v>
      </c>
      <c r="K3913" s="203" t="s">
        <v>529</v>
      </c>
    </row>
    <row r="3914" spans="1:11">
      <c r="A3914" s="203">
        <v>92</v>
      </c>
      <c r="B3914" s="203" t="s">
        <v>402</v>
      </c>
      <c r="C3914" s="203" t="s">
        <v>1815</v>
      </c>
      <c r="D3914" s="204">
        <v>3438.607242</v>
      </c>
      <c r="E3914" s="203" t="s">
        <v>528</v>
      </c>
      <c r="F3914" s="203" t="s">
        <v>467</v>
      </c>
      <c r="G3914" s="203" t="s">
        <v>499</v>
      </c>
      <c r="H3914" s="204">
        <v>3278.3621159999998</v>
      </c>
      <c r="I3914" s="204">
        <v>3598.8523679999998</v>
      </c>
      <c r="J3914" s="204">
        <v>3354.2868899999999</v>
      </c>
      <c r="K3914" s="203" t="s">
        <v>529</v>
      </c>
    </row>
    <row r="3915" spans="1:11">
      <c r="A3915" s="203">
        <v>92</v>
      </c>
      <c r="B3915" s="203" t="s">
        <v>403</v>
      </c>
      <c r="C3915" s="203" t="s">
        <v>1815</v>
      </c>
      <c r="D3915" s="204">
        <v>3475.064249</v>
      </c>
      <c r="E3915" s="203" t="s">
        <v>528</v>
      </c>
      <c r="F3915" s="203" t="s">
        <v>467</v>
      </c>
      <c r="G3915" s="203" t="s">
        <v>499</v>
      </c>
      <c r="H3915" s="204">
        <v>3359.5676749999998</v>
      </c>
      <c r="I3915" s="204">
        <v>3590.5608219999999</v>
      </c>
      <c r="J3915" s="204">
        <v>3422.0646080000001</v>
      </c>
      <c r="K3915" s="203" t="s">
        <v>529</v>
      </c>
    </row>
    <row r="3916" spans="1:11">
      <c r="A3916" s="203">
        <v>92</v>
      </c>
      <c r="B3916" s="203" t="s">
        <v>404</v>
      </c>
      <c r="C3916" s="203" t="s">
        <v>1815</v>
      </c>
      <c r="D3916" s="204">
        <v>2619.746909</v>
      </c>
      <c r="E3916" s="203" t="s">
        <v>528</v>
      </c>
      <c r="F3916" s="203" t="s">
        <v>467</v>
      </c>
      <c r="G3916" s="203" t="s">
        <v>499</v>
      </c>
      <c r="H3916" s="204">
        <v>2519.5662510000002</v>
      </c>
      <c r="I3916" s="204">
        <v>2719.9275659999998</v>
      </c>
      <c r="J3916" s="204">
        <v>2463.8024869999999</v>
      </c>
      <c r="K3916" s="203" t="s">
        <v>529</v>
      </c>
    </row>
    <row r="3917" spans="1:11">
      <c r="A3917" s="203">
        <v>92</v>
      </c>
      <c r="B3917" s="203" t="s">
        <v>405</v>
      </c>
      <c r="C3917" s="203" t="s">
        <v>1815</v>
      </c>
      <c r="D3917" s="204">
        <v>3812.0428860000002</v>
      </c>
      <c r="E3917" s="203" t="s">
        <v>528</v>
      </c>
      <c r="F3917" s="203" t="s">
        <v>467</v>
      </c>
      <c r="G3917" s="203" t="s">
        <v>499</v>
      </c>
      <c r="H3917" s="204">
        <v>3791.8635020000002</v>
      </c>
      <c r="I3917" s="204">
        <v>3832.2222710000001</v>
      </c>
      <c r="J3917" s="204">
        <v>3805.529274</v>
      </c>
      <c r="K3917" s="203" t="s">
        <v>529</v>
      </c>
    </row>
    <row r="3918" spans="1:11">
      <c r="A3918" s="203">
        <v>92</v>
      </c>
      <c r="B3918" s="203" t="s">
        <v>384</v>
      </c>
      <c r="C3918" s="203" t="s">
        <v>1816</v>
      </c>
      <c r="D3918" s="204">
        <v>2481.9450980000001</v>
      </c>
      <c r="E3918" s="203" t="s">
        <v>528</v>
      </c>
      <c r="F3918" s="203" t="s">
        <v>467</v>
      </c>
      <c r="G3918" s="203" t="s">
        <v>499</v>
      </c>
      <c r="H3918" s="204">
        <v>2442.250313</v>
      </c>
      <c r="I3918" s="204">
        <v>2521.6398819999999</v>
      </c>
      <c r="J3918" s="204">
        <v>2404.9825540000002</v>
      </c>
      <c r="K3918" s="203" t="s">
        <v>529</v>
      </c>
    </row>
    <row r="3919" spans="1:11">
      <c r="A3919" s="203">
        <v>92</v>
      </c>
      <c r="B3919" s="203" t="s">
        <v>385</v>
      </c>
      <c r="C3919" s="203" t="s">
        <v>1816</v>
      </c>
      <c r="D3919" s="204">
        <v>2397.3575860000001</v>
      </c>
      <c r="E3919" s="203" t="s">
        <v>528</v>
      </c>
      <c r="F3919" s="203" t="s">
        <v>467</v>
      </c>
      <c r="G3919" s="203" t="s">
        <v>499</v>
      </c>
      <c r="H3919" s="204">
        <v>2305.3142889999999</v>
      </c>
      <c r="I3919" s="204">
        <v>2489.4008829999998</v>
      </c>
      <c r="J3919" s="204">
        <v>2556.8299729999999</v>
      </c>
      <c r="K3919" s="203" t="s">
        <v>529</v>
      </c>
    </row>
    <row r="3920" spans="1:11">
      <c r="A3920" s="203">
        <v>92</v>
      </c>
      <c r="B3920" s="203" t="s">
        <v>386</v>
      </c>
      <c r="C3920" s="203" t="s">
        <v>1816</v>
      </c>
      <c r="D3920" s="204">
        <v>1781.231638</v>
      </c>
      <c r="E3920" s="203" t="s">
        <v>528</v>
      </c>
      <c r="F3920" s="203" t="s">
        <v>467</v>
      </c>
      <c r="G3920" s="203" t="s">
        <v>499</v>
      </c>
      <c r="H3920" s="204">
        <v>1697.8942</v>
      </c>
      <c r="I3920" s="204">
        <v>1864.569076</v>
      </c>
      <c r="J3920" s="204">
        <v>1816.4319190000001</v>
      </c>
      <c r="K3920" s="203" t="s">
        <v>529</v>
      </c>
    </row>
    <row r="3921" spans="1:11">
      <c r="A3921" s="203">
        <v>92</v>
      </c>
      <c r="B3921" s="203" t="s">
        <v>387</v>
      </c>
      <c r="C3921" s="203" t="s">
        <v>1816</v>
      </c>
      <c r="D3921" s="204">
        <v>2117.6513180000002</v>
      </c>
      <c r="E3921" s="203" t="s">
        <v>528</v>
      </c>
      <c r="F3921" s="203" t="s">
        <v>467</v>
      </c>
      <c r="G3921" s="203" t="s">
        <v>499</v>
      </c>
      <c r="H3921" s="204">
        <v>2043.9652430000001</v>
      </c>
      <c r="I3921" s="204">
        <v>2191.3373929999998</v>
      </c>
      <c r="J3921" s="204">
        <v>2144.0983160000001</v>
      </c>
      <c r="K3921" s="203" t="s">
        <v>529</v>
      </c>
    </row>
    <row r="3922" spans="1:11">
      <c r="A3922" s="203">
        <v>92</v>
      </c>
      <c r="B3922" s="203" t="s">
        <v>388</v>
      </c>
      <c r="C3922" s="203" t="s">
        <v>1816</v>
      </c>
      <c r="D3922" s="204">
        <v>2441.89824</v>
      </c>
      <c r="E3922" s="203" t="s">
        <v>528</v>
      </c>
      <c r="F3922" s="203" t="s">
        <v>467</v>
      </c>
      <c r="G3922" s="203" t="s">
        <v>499</v>
      </c>
      <c r="H3922" s="204">
        <v>2353.166283</v>
      </c>
      <c r="I3922" s="204">
        <v>2530.630197</v>
      </c>
      <c r="J3922" s="204">
        <v>2730.2745869999999</v>
      </c>
      <c r="K3922" s="203" t="s">
        <v>529</v>
      </c>
    </row>
    <row r="3923" spans="1:11">
      <c r="A3923" s="203">
        <v>92</v>
      </c>
      <c r="B3923" s="203" t="s">
        <v>389</v>
      </c>
      <c r="C3923" s="203" t="s">
        <v>1816</v>
      </c>
      <c r="D3923" s="204">
        <v>2891.399954</v>
      </c>
      <c r="E3923" s="203" t="s">
        <v>528</v>
      </c>
      <c r="F3923" s="203" t="s">
        <v>467</v>
      </c>
      <c r="G3923" s="203" t="s">
        <v>499</v>
      </c>
      <c r="H3923" s="204">
        <v>2763.7636510000002</v>
      </c>
      <c r="I3923" s="204">
        <v>3019.0362570000002</v>
      </c>
      <c r="J3923" s="204">
        <v>2878.7236640000001</v>
      </c>
      <c r="K3923" s="203" t="s">
        <v>529</v>
      </c>
    </row>
    <row r="3924" spans="1:11">
      <c r="A3924" s="203">
        <v>92</v>
      </c>
      <c r="B3924" s="203" t="s">
        <v>390</v>
      </c>
      <c r="C3924" s="203" t="s">
        <v>1816</v>
      </c>
      <c r="D3924" s="204">
        <v>2475.4645850000002</v>
      </c>
      <c r="E3924" s="203" t="s">
        <v>528</v>
      </c>
      <c r="F3924" s="203" t="s">
        <v>467</v>
      </c>
      <c r="G3924" s="203" t="s">
        <v>499</v>
      </c>
      <c r="H3924" s="204">
        <v>2372.2897939999998</v>
      </c>
      <c r="I3924" s="204">
        <v>2578.6393760000001</v>
      </c>
      <c r="J3924" s="204">
        <v>2262.0981879999999</v>
      </c>
      <c r="K3924" s="203" t="s">
        <v>529</v>
      </c>
    </row>
    <row r="3925" spans="1:11">
      <c r="A3925" s="203">
        <v>92</v>
      </c>
      <c r="B3925" s="203" t="s">
        <v>391</v>
      </c>
      <c r="C3925" s="203" t="s">
        <v>1816</v>
      </c>
      <c r="D3925" s="204">
        <v>2131.8194699999999</v>
      </c>
      <c r="E3925" s="203" t="s">
        <v>528</v>
      </c>
      <c r="F3925" s="203" t="s">
        <v>467</v>
      </c>
      <c r="G3925" s="203" t="s">
        <v>499</v>
      </c>
      <c r="H3925" s="204">
        <v>1935.4837990000001</v>
      </c>
      <c r="I3925" s="204">
        <v>2328.1551410000002</v>
      </c>
      <c r="J3925" s="204">
        <v>2049.7534150000001</v>
      </c>
      <c r="K3925" s="203" t="s">
        <v>529</v>
      </c>
    </row>
    <row r="3926" spans="1:11">
      <c r="A3926" s="203">
        <v>92</v>
      </c>
      <c r="B3926" s="203" t="s">
        <v>392</v>
      </c>
      <c r="C3926" s="203" t="s">
        <v>1816</v>
      </c>
      <c r="D3926" s="204">
        <v>2640.6996399999998</v>
      </c>
      <c r="E3926" s="203" t="s">
        <v>528</v>
      </c>
      <c r="F3926" s="203" t="s">
        <v>467</v>
      </c>
      <c r="G3926" s="203" t="s">
        <v>499</v>
      </c>
      <c r="H3926" s="204">
        <v>2510.394186</v>
      </c>
      <c r="I3926" s="204">
        <v>2771.0050930000002</v>
      </c>
      <c r="J3926" s="204">
        <v>2458.1117060000001</v>
      </c>
      <c r="K3926" s="203" t="s">
        <v>529</v>
      </c>
    </row>
    <row r="3927" spans="1:11">
      <c r="A3927" s="203">
        <v>92</v>
      </c>
      <c r="B3927" s="203" t="s">
        <v>393</v>
      </c>
      <c r="C3927" s="203" t="s">
        <v>1816</v>
      </c>
      <c r="D3927" s="204">
        <v>2601.4104470000002</v>
      </c>
      <c r="E3927" s="203" t="s">
        <v>528</v>
      </c>
      <c r="F3927" s="203" t="s">
        <v>467</v>
      </c>
      <c r="G3927" s="203" t="s">
        <v>499</v>
      </c>
      <c r="H3927" s="204">
        <v>2553.083987</v>
      </c>
      <c r="I3927" s="204">
        <v>2649.736907</v>
      </c>
      <c r="J3927" s="204">
        <v>2531.264181</v>
      </c>
      <c r="K3927" s="203" t="s">
        <v>529</v>
      </c>
    </row>
    <row r="3928" spans="1:11">
      <c r="A3928" s="203">
        <v>92</v>
      </c>
      <c r="B3928" s="203" t="s">
        <v>394</v>
      </c>
      <c r="C3928" s="203" t="s">
        <v>1816</v>
      </c>
      <c r="D3928" s="204">
        <v>2473.2698759999998</v>
      </c>
      <c r="E3928" s="203" t="s">
        <v>528</v>
      </c>
      <c r="F3928" s="203" t="s">
        <v>467</v>
      </c>
      <c r="G3928" s="203" t="s">
        <v>499</v>
      </c>
      <c r="H3928" s="204">
        <v>2378.826881</v>
      </c>
      <c r="I3928" s="204">
        <v>2567.7128720000001</v>
      </c>
      <c r="J3928" s="204">
        <v>2384.1270290000002</v>
      </c>
      <c r="K3928" s="203" t="s">
        <v>529</v>
      </c>
    </row>
    <row r="3929" spans="1:11">
      <c r="A3929" s="203">
        <v>92</v>
      </c>
      <c r="B3929" s="203" t="s">
        <v>395</v>
      </c>
      <c r="C3929" s="203" t="s">
        <v>1816</v>
      </c>
      <c r="D3929" s="204">
        <v>3085.2827149999998</v>
      </c>
      <c r="E3929" s="203" t="s">
        <v>528</v>
      </c>
      <c r="F3929" s="203" t="s">
        <v>467</v>
      </c>
      <c r="G3929" s="203" t="s">
        <v>499</v>
      </c>
      <c r="H3929" s="204">
        <v>3039.0970769999999</v>
      </c>
      <c r="I3929" s="204">
        <v>3131.4683530000002</v>
      </c>
      <c r="J3929" s="204">
        <v>3048.7158869999998</v>
      </c>
      <c r="K3929" s="203" t="s">
        <v>529</v>
      </c>
    </row>
    <row r="3930" spans="1:11">
      <c r="A3930" s="203">
        <v>92</v>
      </c>
      <c r="B3930" s="203" t="s">
        <v>396</v>
      </c>
      <c r="C3930" s="203" t="s">
        <v>1816</v>
      </c>
      <c r="D3930" s="204">
        <v>2710.3064749999999</v>
      </c>
      <c r="E3930" s="203" t="s">
        <v>528</v>
      </c>
      <c r="F3930" s="203" t="s">
        <v>467</v>
      </c>
      <c r="G3930" s="203" t="s">
        <v>499</v>
      </c>
      <c r="H3930" s="204">
        <v>2610.5981649999999</v>
      </c>
      <c r="I3930" s="204">
        <v>2810.0147849999998</v>
      </c>
      <c r="J3930" s="204">
        <v>2625.981632</v>
      </c>
      <c r="K3930" s="203" t="s">
        <v>529</v>
      </c>
    </row>
    <row r="3931" spans="1:11">
      <c r="A3931" s="203">
        <v>92</v>
      </c>
      <c r="B3931" s="203" t="s">
        <v>397</v>
      </c>
      <c r="C3931" s="203" t="s">
        <v>1816</v>
      </c>
      <c r="D3931" s="204">
        <v>1844.1160159999999</v>
      </c>
      <c r="E3931" s="203" t="s">
        <v>528</v>
      </c>
      <c r="F3931" s="203" t="s">
        <v>467</v>
      </c>
      <c r="G3931" s="203" t="s">
        <v>499</v>
      </c>
      <c r="H3931" s="204">
        <v>1759.4327310000001</v>
      </c>
      <c r="I3931" s="204">
        <v>1928.799301</v>
      </c>
      <c r="J3931" s="204">
        <v>1801.8928000000001</v>
      </c>
      <c r="K3931" s="203" t="s">
        <v>529</v>
      </c>
    </row>
    <row r="3932" spans="1:11">
      <c r="A3932" s="203">
        <v>92</v>
      </c>
      <c r="B3932" s="203" t="s">
        <v>398</v>
      </c>
      <c r="C3932" s="203" t="s">
        <v>1816</v>
      </c>
      <c r="D3932" s="204">
        <v>2642.690607</v>
      </c>
      <c r="E3932" s="203" t="s">
        <v>528</v>
      </c>
      <c r="F3932" s="203" t="s">
        <v>467</v>
      </c>
      <c r="G3932" s="203" t="s">
        <v>499</v>
      </c>
      <c r="H3932" s="204">
        <v>2538.2309930000001</v>
      </c>
      <c r="I3932" s="204">
        <v>2747.15022</v>
      </c>
      <c r="J3932" s="204">
        <v>2802.8439309999999</v>
      </c>
      <c r="K3932" s="203" t="s">
        <v>529</v>
      </c>
    </row>
    <row r="3933" spans="1:11">
      <c r="A3933" s="203">
        <v>92</v>
      </c>
      <c r="B3933" s="203" t="s">
        <v>399</v>
      </c>
      <c r="C3933" s="203" t="s">
        <v>1816</v>
      </c>
      <c r="D3933" s="204">
        <v>2084.9518509999998</v>
      </c>
      <c r="E3933" s="203" t="s">
        <v>528</v>
      </c>
      <c r="F3933" s="203" t="s">
        <v>467</v>
      </c>
      <c r="G3933" s="203" t="s">
        <v>499</v>
      </c>
      <c r="H3933" s="204">
        <v>1998.0443580000001</v>
      </c>
      <c r="I3933" s="204">
        <v>2171.8593430000001</v>
      </c>
      <c r="J3933" s="204">
        <v>2139.5357760000002</v>
      </c>
      <c r="K3933" s="203" t="s">
        <v>529</v>
      </c>
    </row>
    <row r="3934" spans="1:11">
      <c r="A3934" s="203">
        <v>92</v>
      </c>
      <c r="B3934" s="203" t="s">
        <v>400</v>
      </c>
      <c r="C3934" s="203" t="s">
        <v>1816</v>
      </c>
      <c r="D3934" s="204">
        <v>2358.1803169999998</v>
      </c>
      <c r="E3934" s="203" t="s">
        <v>528</v>
      </c>
      <c r="F3934" s="203" t="s">
        <v>467</v>
      </c>
      <c r="G3934" s="203" t="s">
        <v>499</v>
      </c>
      <c r="H3934" s="204">
        <v>2265.7734190000001</v>
      </c>
      <c r="I3934" s="204">
        <v>2450.587215</v>
      </c>
      <c r="J3934" s="204">
        <v>2425.8494759999999</v>
      </c>
      <c r="K3934" s="203" t="s">
        <v>529</v>
      </c>
    </row>
    <row r="3935" spans="1:11">
      <c r="A3935" s="203">
        <v>92</v>
      </c>
      <c r="B3935" s="203" t="s">
        <v>401</v>
      </c>
      <c r="C3935" s="203" t="s">
        <v>1816</v>
      </c>
      <c r="D3935" s="204">
        <v>1754.720791</v>
      </c>
      <c r="E3935" s="203" t="s">
        <v>528</v>
      </c>
      <c r="F3935" s="203" t="s">
        <v>467</v>
      </c>
      <c r="G3935" s="203" t="s">
        <v>499</v>
      </c>
      <c r="H3935" s="204">
        <v>1670.3731540000001</v>
      </c>
      <c r="I3935" s="204">
        <v>1839.0684269999999</v>
      </c>
      <c r="J3935" s="204">
        <v>1855.3594149999999</v>
      </c>
      <c r="K3935" s="203" t="s">
        <v>529</v>
      </c>
    </row>
    <row r="3936" spans="1:11">
      <c r="A3936" s="203">
        <v>92</v>
      </c>
      <c r="B3936" s="203" t="s">
        <v>402</v>
      </c>
      <c r="C3936" s="203" t="s">
        <v>1816</v>
      </c>
      <c r="D3936" s="204">
        <v>1934.58006</v>
      </c>
      <c r="E3936" s="203" t="s">
        <v>528</v>
      </c>
      <c r="F3936" s="203" t="s">
        <v>467</v>
      </c>
      <c r="G3936" s="203" t="s">
        <v>499</v>
      </c>
      <c r="H3936" s="204">
        <v>1811.7437299999999</v>
      </c>
      <c r="I3936" s="204">
        <v>2057.4163910000002</v>
      </c>
      <c r="J3936" s="204">
        <v>2008.4440219999999</v>
      </c>
      <c r="K3936" s="203" t="s">
        <v>529</v>
      </c>
    </row>
    <row r="3937" spans="1:11">
      <c r="A3937" s="203">
        <v>92</v>
      </c>
      <c r="B3937" s="203" t="s">
        <v>403</v>
      </c>
      <c r="C3937" s="203" t="s">
        <v>1816</v>
      </c>
      <c r="D3937" s="204">
        <v>2053.2162189999999</v>
      </c>
      <c r="E3937" s="203" t="s">
        <v>528</v>
      </c>
      <c r="F3937" s="203" t="s">
        <v>467</v>
      </c>
      <c r="G3937" s="203" t="s">
        <v>499</v>
      </c>
      <c r="H3937" s="204">
        <v>1961.3942199999999</v>
      </c>
      <c r="I3937" s="204">
        <v>2145.0382180000001</v>
      </c>
      <c r="J3937" s="204">
        <v>2060.9867159999999</v>
      </c>
      <c r="K3937" s="203" t="s">
        <v>529</v>
      </c>
    </row>
    <row r="3938" spans="1:11">
      <c r="A3938" s="203">
        <v>92</v>
      </c>
      <c r="B3938" s="203" t="s">
        <v>404</v>
      </c>
      <c r="C3938" s="203" t="s">
        <v>1816</v>
      </c>
      <c r="D3938" s="204">
        <v>1805.843543</v>
      </c>
      <c r="E3938" s="203" t="s">
        <v>528</v>
      </c>
      <c r="F3938" s="203" t="s">
        <v>467</v>
      </c>
      <c r="G3938" s="203" t="s">
        <v>499</v>
      </c>
      <c r="H3938" s="204">
        <v>1721.5510039999999</v>
      </c>
      <c r="I3938" s="204">
        <v>1890.136082</v>
      </c>
      <c r="J3938" s="204">
        <v>1638.6977179999999</v>
      </c>
      <c r="K3938" s="203" t="s">
        <v>529</v>
      </c>
    </row>
    <row r="3939" spans="1:11">
      <c r="A3939" s="203">
        <v>92</v>
      </c>
      <c r="B3939" s="203" t="s">
        <v>405</v>
      </c>
      <c r="C3939" s="203" t="s">
        <v>1816</v>
      </c>
      <c r="D3939" s="204">
        <v>2469.771162</v>
      </c>
      <c r="E3939" s="203" t="s">
        <v>528</v>
      </c>
      <c r="F3939" s="203" t="s">
        <v>467</v>
      </c>
      <c r="G3939" s="203" t="s">
        <v>499</v>
      </c>
      <c r="H3939" s="204">
        <v>2452.7889709999999</v>
      </c>
      <c r="I3939" s="204">
        <v>2486.7533539999999</v>
      </c>
      <c r="J3939" s="204">
        <v>2451.02918</v>
      </c>
      <c r="K3939" s="203" t="s">
        <v>529</v>
      </c>
    </row>
    <row r="3940" spans="1:11">
      <c r="A3940" s="203">
        <v>92</v>
      </c>
      <c r="B3940" s="203" t="s">
        <v>384</v>
      </c>
      <c r="C3940" s="203" t="s">
        <v>1817</v>
      </c>
      <c r="D3940" s="204">
        <v>3090.9359869999998</v>
      </c>
      <c r="E3940" s="203" t="s">
        <v>530</v>
      </c>
      <c r="F3940" s="203" t="s">
        <v>467</v>
      </c>
      <c r="G3940" s="203" t="s">
        <v>499</v>
      </c>
      <c r="H3940" s="204">
        <v>3060.7567509999999</v>
      </c>
      <c r="I3940" s="204">
        <v>3121.1152219999999</v>
      </c>
      <c r="J3940" s="204">
        <v>2995.4701049999999</v>
      </c>
      <c r="K3940" s="203" t="s">
        <v>529</v>
      </c>
    </row>
    <row r="3941" spans="1:11">
      <c r="A3941" s="203">
        <v>92</v>
      </c>
      <c r="B3941" s="203" t="s">
        <v>385</v>
      </c>
      <c r="C3941" s="203" t="s">
        <v>1817</v>
      </c>
      <c r="D3941" s="204">
        <v>3158.9332920000002</v>
      </c>
      <c r="E3941" s="203" t="s">
        <v>528</v>
      </c>
      <c r="F3941" s="203" t="s">
        <v>467</v>
      </c>
      <c r="G3941" s="203" t="s">
        <v>499</v>
      </c>
      <c r="H3941" s="204">
        <v>3085.918048</v>
      </c>
      <c r="I3941" s="204">
        <v>3231.9485370000002</v>
      </c>
      <c r="J3941" s="204">
        <v>3324.868023</v>
      </c>
      <c r="K3941" s="203" t="s">
        <v>529</v>
      </c>
    </row>
    <row r="3942" spans="1:11">
      <c r="A3942" s="203">
        <v>92</v>
      </c>
      <c r="B3942" s="203" t="s">
        <v>386</v>
      </c>
      <c r="C3942" s="203" t="s">
        <v>1817</v>
      </c>
      <c r="D3942" s="204">
        <v>2280.1373060000001</v>
      </c>
      <c r="E3942" s="203" t="s">
        <v>528</v>
      </c>
      <c r="F3942" s="203" t="s">
        <v>467</v>
      </c>
      <c r="G3942" s="203" t="s">
        <v>499</v>
      </c>
      <c r="H3942" s="204">
        <v>2214.65798</v>
      </c>
      <c r="I3942" s="204">
        <v>2345.6166320000002</v>
      </c>
      <c r="J3942" s="204">
        <v>2410.0936069999998</v>
      </c>
      <c r="K3942" s="203" t="s">
        <v>529</v>
      </c>
    </row>
    <row r="3943" spans="1:11">
      <c r="A3943" s="203">
        <v>92</v>
      </c>
      <c r="B3943" s="203" t="s">
        <v>387</v>
      </c>
      <c r="C3943" s="203" t="s">
        <v>1817</v>
      </c>
      <c r="D3943" s="204">
        <v>2764.6680350000001</v>
      </c>
      <c r="E3943" s="203" t="s">
        <v>528</v>
      </c>
      <c r="F3943" s="203" t="s">
        <v>467</v>
      </c>
      <c r="G3943" s="203" t="s">
        <v>499</v>
      </c>
      <c r="H3943" s="204">
        <v>2706.3785790000002</v>
      </c>
      <c r="I3943" s="204">
        <v>2822.957492</v>
      </c>
      <c r="J3943" s="204">
        <v>2833.653984</v>
      </c>
      <c r="K3943" s="203" t="s">
        <v>529</v>
      </c>
    </row>
    <row r="3944" spans="1:11">
      <c r="A3944" s="203">
        <v>92</v>
      </c>
      <c r="B3944" s="203" t="s">
        <v>388</v>
      </c>
      <c r="C3944" s="203" t="s">
        <v>1817</v>
      </c>
      <c r="D3944" s="204">
        <v>3087.300342</v>
      </c>
      <c r="E3944" s="203" t="s">
        <v>528</v>
      </c>
      <c r="F3944" s="203" t="s">
        <v>467</v>
      </c>
      <c r="G3944" s="203" t="s">
        <v>499</v>
      </c>
      <c r="H3944" s="204">
        <v>3018.4893649999999</v>
      </c>
      <c r="I3944" s="204">
        <v>3156.1113180000002</v>
      </c>
      <c r="J3944" s="204">
        <v>3475.5757180000001</v>
      </c>
      <c r="K3944" s="203" t="s">
        <v>529</v>
      </c>
    </row>
    <row r="3945" spans="1:11">
      <c r="A3945" s="203">
        <v>92</v>
      </c>
      <c r="B3945" s="203" t="s">
        <v>389</v>
      </c>
      <c r="C3945" s="203" t="s">
        <v>1817</v>
      </c>
      <c r="D3945" s="204">
        <v>3727.852132</v>
      </c>
      <c r="E3945" s="203" t="s">
        <v>528</v>
      </c>
      <c r="F3945" s="203" t="s">
        <v>467</v>
      </c>
      <c r="G3945" s="203" t="s">
        <v>499</v>
      </c>
      <c r="H3945" s="204">
        <v>3627.161145</v>
      </c>
      <c r="I3945" s="204">
        <v>3828.543118</v>
      </c>
      <c r="J3945" s="204">
        <v>3679.4098779999999</v>
      </c>
      <c r="K3945" s="203" t="s">
        <v>529</v>
      </c>
    </row>
    <row r="3946" spans="1:11">
      <c r="A3946" s="203">
        <v>92</v>
      </c>
      <c r="B3946" s="203" t="s">
        <v>390</v>
      </c>
      <c r="C3946" s="203" t="s">
        <v>1817</v>
      </c>
      <c r="D3946" s="204">
        <v>3100.8976889999999</v>
      </c>
      <c r="E3946" s="203" t="s">
        <v>528</v>
      </c>
      <c r="F3946" s="203" t="s">
        <v>467</v>
      </c>
      <c r="G3946" s="203" t="s">
        <v>499</v>
      </c>
      <c r="H3946" s="204">
        <v>3020.845421</v>
      </c>
      <c r="I3946" s="204">
        <v>3180.9499569999998</v>
      </c>
      <c r="J3946" s="204">
        <v>2746.0028219999999</v>
      </c>
      <c r="K3946" s="203" t="s">
        <v>529</v>
      </c>
    </row>
    <row r="3947" spans="1:11">
      <c r="A3947" s="203">
        <v>92</v>
      </c>
      <c r="B3947" s="203" t="s">
        <v>391</v>
      </c>
      <c r="C3947" s="203" t="s">
        <v>1817</v>
      </c>
      <c r="D3947" s="204">
        <v>2765.053179</v>
      </c>
      <c r="E3947" s="203" t="s">
        <v>528</v>
      </c>
      <c r="F3947" s="203" t="s">
        <v>467</v>
      </c>
      <c r="G3947" s="203" t="s">
        <v>499</v>
      </c>
      <c r="H3947" s="204">
        <v>2612.0632919999998</v>
      </c>
      <c r="I3947" s="204">
        <v>2918.0430649999998</v>
      </c>
      <c r="J3947" s="204">
        <v>2851.3200529999999</v>
      </c>
      <c r="K3947" s="203" t="s">
        <v>529</v>
      </c>
    </row>
    <row r="3948" spans="1:11">
      <c r="A3948" s="203">
        <v>92</v>
      </c>
      <c r="B3948" s="203" t="s">
        <v>392</v>
      </c>
      <c r="C3948" s="203" t="s">
        <v>1817</v>
      </c>
      <c r="D3948" s="204">
        <v>3145.571516</v>
      </c>
      <c r="E3948" s="203" t="s">
        <v>528</v>
      </c>
      <c r="F3948" s="203" t="s">
        <v>467</v>
      </c>
      <c r="G3948" s="203" t="s">
        <v>499</v>
      </c>
      <c r="H3948" s="204">
        <v>3046.8539409999998</v>
      </c>
      <c r="I3948" s="204">
        <v>3244.2890910000001</v>
      </c>
      <c r="J3948" s="204">
        <v>2972.4605580000002</v>
      </c>
      <c r="K3948" s="203" t="s">
        <v>529</v>
      </c>
    </row>
    <row r="3949" spans="1:11">
      <c r="A3949" s="203">
        <v>92</v>
      </c>
      <c r="B3949" s="203" t="s">
        <v>393</v>
      </c>
      <c r="C3949" s="203" t="s">
        <v>1817</v>
      </c>
      <c r="D3949" s="204">
        <v>3344.8081569999999</v>
      </c>
      <c r="E3949" s="203" t="s">
        <v>528</v>
      </c>
      <c r="F3949" s="203" t="s">
        <v>467</v>
      </c>
      <c r="G3949" s="203" t="s">
        <v>499</v>
      </c>
      <c r="H3949" s="204">
        <v>3307.147003</v>
      </c>
      <c r="I3949" s="204">
        <v>3382.4693109999998</v>
      </c>
      <c r="J3949" s="204">
        <v>3333.4809770000002</v>
      </c>
      <c r="K3949" s="203" t="s">
        <v>529</v>
      </c>
    </row>
    <row r="3950" spans="1:11">
      <c r="A3950" s="203">
        <v>92</v>
      </c>
      <c r="B3950" s="203" t="s">
        <v>394</v>
      </c>
      <c r="C3950" s="203" t="s">
        <v>1817</v>
      </c>
      <c r="D3950" s="204">
        <v>3240.449415</v>
      </c>
      <c r="E3950" s="203" t="s">
        <v>528</v>
      </c>
      <c r="F3950" s="203" t="s">
        <v>467</v>
      </c>
      <c r="G3950" s="203" t="s">
        <v>499</v>
      </c>
      <c r="H3950" s="204">
        <v>3165.9194389999998</v>
      </c>
      <c r="I3950" s="204">
        <v>3314.9793909999999</v>
      </c>
      <c r="J3950" s="204">
        <v>3167.7654710000002</v>
      </c>
      <c r="K3950" s="203" t="s">
        <v>529</v>
      </c>
    </row>
    <row r="3951" spans="1:11">
      <c r="A3951" s="203">
        <v>92</v>
      </c>
      <c r="B3951" s="203" t="s">
        <v>395</v>
      </c>
      <c r="C3951" s="203" t="s">
        <v>1817</v>
      </c>
      <c r="D3951" s="204">
        <v>3930.3647860000001</v>
      </c>
      <c r="E3951" s="203" t="s">
        <v>528</v>
      </c>
      <c r="F3951" s="203" t="s">
        <v>467</v>
      </c>
      <c r="G3951" s="203" t="s">
        <v>499</v>
      </c>
      <c r="H3951" s="204">
        <v>3894.373795</v>
      </c>
      <c r="I3951" s="204">
        <v>3966.3557759999999</v>
      </c>
      <c r="J3951" s="204">
        <v>3920.81232</v>
      </c>
      <c r="K3951" s="203" t="s">
        <v>529</v>
      </c>
    </row>
    <row r="3952" spans="1:11">
      <c r="A3952" s="203">
        <v>92</v>
      </c>
      <c r="B3952" s="203" t="s">
        <v>396</v>
      </c>
      <c r="C3952" s="203" t="s">
        <v>1817</v>
      </c>
      <c r="D3952" s="204">
        <v>3473.508754</v>
      </c>
      <c r="E3952" s="203" t="s">
        <v>528</v>
      </c>
      <c r="F3952" s="203" t="s">
        <v>467</v>
      </c>
      <c r="G3952" s="203" t="s">
        <v>499</v>
      </c>
      <c r="H3952" s="204">
        <v>3395.0667699999999</v>
      </c>
      <c r="I3952" s="204">
        <v>3551.9507370000001</v>
      </c>
      <c r="J3952" s="204">
        <v>3327.4699660000001</v>
      </c>
      <c r="K3952" s="203" t="s">
        <v>529</v>
      </c>
    </row>
    <row r="3953" spans="1:11">
      <c r="A3953" s="203">
        <v>92</v>
      </c>
      <c r="B3953" s="203" t="s">
        <v>397</v>
      </c>
      <c r="C3953" s="203" t="s">
        <v>1817</v>
      </c>
      <c r="D3953" s="204">
        <v>2374.120719</v>
      </c>
      <c r="E3953" s="203" t="s">
        <v>528</v>
      </c>
      <c r="F3953" s="203" t="s">
        <v>467</v>
      </c>
      <c r="G3953" s="203" t="s">
        <v>499</v>
      </c>
      <c r="H3953" s="204">
        <v>2307.5655999999999</v>
      </c>
      <c r="I3953" s="204">
        <v>2440.6758369999998</v>
      </c>
      <c r="J3953" s="204">
        <v>2303.5349489999999</v>
      </c>
      <c r="K3953" s="203" t="s">
        <v>529</v>
      </c>
    </row>
    <row r="3954" spans="1:11">
      <c r="A3954" s="203">
        <v>92</v>
      </c>
      <c r="B3954" s="203" t="s">
        <v>398</v>
      </c>
      <c r="C3954" s="203" t="s">
        <v>1817</v>
      </c>
      <c r="D3954" s="204">
        <v>3409.0538630000001</v>
      </c>
      <c r="E3954" s="203" t="s">
        <v>528</v>
      </c>
      <c r="F3954" s="203" t="s">
        <v>467</v>
      </c>
      <c r="G3954" s="203" t="s">
        <v>499</v>
      </c>
      <c r="H3954" s="204">
        <v>3326.541581</v>
      </c>
      <c r="I3954" s="204">
        <v>3491.5661439999999</v>
      </c>
      <c r="J3954" s="204">
        <v>3600.8185170000002</v>
      </c>
      <c r="K3954" s="203" t="s">
        <v>529</v>
      </c>
    </row>
    <row r="3955" spans="1:11">
      <c r="A3955" s="203">
        <v>92</v>
      </c>
      <c r="B3955" s="203" t="s">
        <v>399</v>
      </c>
      <c r="C3955" s="203" t="s">
        <v>1817</v>
      </c>
      <c r="D3955" s="204">
        <v>2714.5675339999998</v>
      </c>
      <c r="E3955" s="203" t="s">
        <v>528</v>
      </c>
      <c r="F3955" s="203" t="s">
        <v>467</v>
      </c>
      <c r="G3955" s="203" t="s">
        <v>499</v>
      </c>
      <c r="H3955" s="204">
        <v>2645.7895060000001</v>
      </c>
      <c r="I3955" s="204">
        <v>2783.3455610000001</v>
      </c>
      <c r="J3955" s="204">
        <v>2827.1341659999998</v>
      </c>
      <c r="K3955" s="203" t="s">
        <v>529</v>
      </c>
    </row>
    <row r="3956" spans="1:11">
      <c r="A3956" s="203">
        <v>92</v>
      </c>
      <c r="B3956" s="203" t="s">
        <v>400</v>
      </c>
      <c r="C3956" s="203" t="s">
        <v>1817</v>
      </c>
      <c r="D3956" s="204">
        <v>3105.6274830000002</v>
      </c>
      <c r="E3956" s="203" t="s">
        <v>528</v>
      </c>
      <c r="F3956" s="203" t="s">
        <v>467</v>
      </c>
      <c r="G3956" s="203" t="s">
        <v>499</v>
      </c>
      <c r="H3956" s="204">
        <v>3032.0612700000001</v>
      </c>
      <c r="I3956" s="204">
        <v>3179.1936949999999</v>
      </c>
      <c r="J3956" s="204">
        <v>3106.8956790000002</v>
      </c>
      <c r="K3956" s="203" t="s">
        <v>529</v>
      </c>
    </row>
    <row r="3957" spans="1:11">
      <c r="A3957" s="203">
        <v>92</v>
      </c>
      <c r="B3957" s="203" t="s">
        <v>401</v>
      </c>
      <c r="C3957" s="203" t="s">
        <v>1817</v>
      </c>
      <c r="D3957" s="204">
        <v>2342.1482409999999</v>
      </c>
      <c r="E3957" s="203" t="s">
        <v>528</v>
      </c>
      <c r="F3957" s="203" t="s">
        <v>467</v>
      </c>
      <c r="G3957" s="203" t="s">
        <v>499</v>
      </c>
      <c r="H3957" s="204">
        <v>2274.5732429999998</v>
      </c>
      <c r="I3957" s="204">
        <v>2409.723238</v>
      </c>
      <c r="J3957" s="204">
        <v>2446.2196880000001</v>
      </c>
      <c r="K3957" s="203" t="s">
        <v>529</v>
      </c>
    </row>
    <row r="3958" spans="1:11">
      <c r="A3958" s="203">
        <v>92</v>
      </c>
      <c r="B3958" s="203" t="s">
        <v>402</v>
      </c>
      <c r="C3958" s="203" t="s">
        <v>1817</v>
      </c>
      <c r="D3958" s="204">
        <v>2690.0641909999999</v>
      </c>
      <c r="E3958" s="203" t="s">
        <v>528</v>
      </c>
      <c r="F3958" s="203" t="s">
        <v>467</v>
      </c>
      <c r="G3958" s="203" t="s">
        <v>499</v>
      </c>
      <c r="H3958" s="204">
        <v>2588.9261000000001</v>
      </c>
      <c r="I3958" s="204">
        <v>2791.2022820000002</v>
      </c>
      <c r="J3958" s="204">
        <v>2687.9912869999998</v>
      </c>
      <c r="K3958" s="203" t="s">
        <v>529</v>
      </c>
    </row>
    <row r="3959" spans="1:11">
      <c r="A3959" s="203">
        <v>92</v>
      </c>
      <c r="B3959" s="203" t="s">
        <v>403</v>
      </c>
      <c r="C3959" s="203" t="s">
        <v>1817</v>
      </c>
      <c r="D3959" s="204">
        <v>2776.7379890000002</v>
      </c>
      <c r="E3959" s="203" t="s">
        <v>528</v>
      </c>
      <c r="F3959" s="203" t="s">
        <v>467</v>
      </c>
      <c r="G3959" s="203" t="s">
        <v>499</v>
      </c>
      <c r="H3959" s="204">
        <v>2702.6725190000002</v>
      </c>
      <c r="I3959" s="204">
        <v>2850.8034590000002</v>
      </c>
      <c r="J3959" s="204">
        <v>2759.5752109999999</v>
      </c>
      <c r="K3959" s="203" t="s">
        <v>529</v>
      </c>
    </row>
    <row r="3960" spans="1:11">
      <c r="A3960" s="203">
        <v>92</v>
      </c>
      <c r="B3960" s="203" t="s">
        <v>404</v>
      </c>
      <c r="C3960" s="203" t="s">
        <v>1817</v>
      </c>
      <c r="D3960" s="204">
        <v>2215.4093120000002</v>
      </c>
      <c r="E3960" s="203" t="s">
        <v>528</v>
      </c>
      <c r="F3960" s="203" t="s">
        <v>467</v>
      </c>
      <c r="G3960" s="203" t="s">
        <v>499</v>
      </c>
      <c r="H3960" s="204">
        <v>2149.936745</v>
      </c>
      <c r="I3960" s="204">
        <v>2280.881879</v>
      </c>
      <c r="J3960" s="204">
        <v>2059.0032230000002</v>
      </c>
      <c r="K3960" s="203" t="s">
        <v>529</v>
      </c>
    </row>
    <row r="3961" spans="1:11">
      <c r="A3961" s="203">
        <v>92</v>
      </c>
      <c r="B3961" s="203" t="s">
        <v>405</v>
      </c>
      <c r="C3961" s="203" t="s">
        <v>1817</v>
      </c>
      <c r="D3961" s="204">
        <v>3160.0821409999999</v>
      </c>
      <c r="E3961" s="203" t="s">
        <v>530</v>
      </c>
      <c r="F3961" s="203" t="s">
        <v>467</v>
      </c>
      <c r="G3961" s="203" t="s">
        <v>499</v>
      </c>
      <c r="H3961" s="204">
        <v>3146.8199370000002</v>
      </c>
      <c r="I3961" s="204">
        <v>3173.344345</v>
      </c>
      <c r="J3961" s="204">
        <v>3151.0534849999999</v>
      </c>
      <c r="K3961" s="203" t="s">
        <v>529</v>
      </c>
    </row>
    <row r="3962" spans="1:11">
      <c r="A3962" s="203">
        <v>93</v>
      </c>
      <c r="B3962" s="203" t="s">
        <v>384</v>
      </c>
      <c r="C3962" s="203" t="s">
        <v>1564</v>
      </c>
      <c r="D3962" s="204">
        <v>4.32</v>
      </c>
      <c r="E3962" s="203" t="s">
        <v>472</v>
      </c>
      <c r="F3962" s="203" t="s">
        <v>1754</v>
      </c>
      <c r="G3962" s="203" t="s">
        <v>499</v>
      </c>
      <c r="H3962" s="204">
        <v>4.1502999999999997</v>
      </c>
      <c r="I3962" s="204">
        <v>4.4874999999999998</v>
      </c>
      <c r="J3962" s="204" t="s">
        <v>1497</v>
      </c>
      <c r="K3962" s="203" t="s">
        <v>1497</v>
      </c>
    </row>
    <row r="3963" spans="1:11">
      <c r="A3963" s="203">
        <v>93</v>
      </c>
      <c r="B3963" s="203" t="s">
        <v>385</v>
      </c>
      <c r="C3963" s="203" t="s">
        <v>1564</v>
      </c>
      <c r="D3963" s="204">
        <v>6.08</v>
      </c>
      <c r="E3963" s="203" t="s">
        <v>472</v>
      </c>
      <c r="F3963" s="203" t="s">
        <v>1754</v>
      </c>
      <c r="G3963" s="203" t="s">
        <v>499</v>
      </c>
      <c r="H3963" s="204">
        <v>5.5982000000000003</v>
      </c>
      <c r="I3963" s="204">
        <v>6.5705999999999998</v>
      </c>
      <c r="J3963" s="204" t="s">
        <v>1497</v>
      </c>
      <c r="K3963" s="203" t="s">
        <v>1497</v>
      </c>
    </row>
    <row r="3964" spans="1:11">
      <c r="A3964" s="203">
        <v>93</v>
      </c>
      <c r="B3964" s="203" t="s">
        <v>386</v>
      </c>
      <c r="C3964" s="203" t="s">
        <v>1564</v>
      </c>
      <c r="D3964" s="204">
        <v>4.8899999999999997</v>
      </c>
      <c r="E3964" s="203" t="s">
        <v>472</v>
      </c>
      <c r="F3964" s="203" t="s">
        <v>1754</v>
      </c>
      <c r="G3964" s="203" t="s">
        <v>499</v>
      </c>
      <c r="H3964" s="204">
        <v>4.4561000000000002</v>
      </c>
      <c r="I3964" s="204">
        <v>5.3188000000000004</v>
      </c>
      <c r="J3964" s="204" t="s">
        <v>1497</v>
      </c>
      <c r="K3964" s="203" t="s">
        <v>1497</v>
      </c>
    </row>
    <row r="3965" spans="1:11">
      <c r="A3965" s="203">
        <v>93</v>
      </c>
      <c r="B3965" s="203" t="s">
        <v>387</v>
      </c>
      <c r="C3965" s="203" t="s">
        <v>1564</v>
      </c>
      <c r="D3965" s="204">
        <v>5.07</v>
      </c>
      <c r="E3965" s="203" t="s">
        <v>472</v>
      </c>
      <c r="F3965" s="203" t="s">
        <v>1754</v>
      </c>
      <c r="G3965" s="203" t="s">
        <v>499</v>
      </c>
      <c r="H3965" s="204">
        <v>4.7161</v>
      </c>
      <c r="I3965" s="204">
        <v>5.4211</v>
      </c>
      <c r="J3965" s="204" t="s">
        <v>1497</v>
      </c>
      <c r="K3965" s="203" t="s">
        <v>1497</v>
      </c>
    </row>
    <row r="3966" spans="1:11">
      <c r="A3966" s="203">
        <v>93</v>
      </c>
      <c r="B3966" s="203" t="s">
        <v>388</v>
      </c>
      <c r="C3966" s="203" t="s">
        <v>1564</v>
      </c>
      <c r="D3966" s="204">
        <v>5.49</v>
      </c>
      <c r="E3966" s="203" t="s">
        <v>472</v>
      </c>
      <c r="F3966" s="203" t="s">
        <v>1754</v>
      </c>
      <c r="G3966" s="203" t="s">
        <v>499</v>
      </c>
      <c r="H3966" s="204">
        <v>5.0864000000000003</v>
      </c>
      <c r="I3966" s="204">
        <v>5.8883999999999999</v>
      </c>
      <c r="J3966" s="204" t="s">
        <v>1497</v>
      </c>
      <c r="K3966" s="203" t="s">
        <v>1497</v>
      </c>
    </row>
    <row r="3967" spans="1:11">
      <c r="A3967" s="203">
        <v>93</v>
      </c>
      <c r="B3967" s="203" t="s">
        <v>389</v>
      </c>
      <c r="C3967" s="203" t="s">
        <v>1564</v>
      </c>
      <c r="D3967" s="204">
        <v>6.98</v>
      </c>
      <c r="E3967" s="203" t="s">
        <v>472</v>
      </c>
      <c r="F3967" s="203" t="s">
        <v>1754</v>
      </c>
      <c r="G3967" s="203" t="s">
        <v>499</v>
      </c>
      <c r="H3967" s="204">
        <v>6.37</v>
      </c>
      <c r="I3967" s="204">
        <v>7.5898000000000003</v>
      </c>
      <c r="J3967" s="204" t="s">
        <v>1497</v>
      </c>
      <c r="K3967" s="203" t="s">
        <v>1497</v>
      </c>
    </row>
    <row r="3968" spans="1:11">
      <c r="A3968" s="203">
        <v>93</v>
      </c>
      <c r="B3968" s="203" t="s">
        <v>390</v>
      </c>
      <c r="C3968" s="203" t="s">
        <v>1564</v>
      </c>
      <c r="D3968" s="204">
        <v>4.45</v>
      </c>
      <c r="E3968" s="203" t="s">
        <v>472</v>
      </c>
      <c r="F3968" s="203" t="s">
        <v>1754</v>
      </c>
      <c r="G3968" s="203" t="s">
        <v>499</v>
      </c>
      <c r="H3968" s="204">
        <v>4.0350999999999999</v>
      </c>
      <c r="I3968" s="204">
        <v>4.8684000000000003</v>
      </c>
      <c r="J3968" s="204" t="s">
        <v>1497</v>
      </c>
      <c r="K3968" s="203" t="s">
        <v>1497</v>
      </c>
    </row>
    <row r="3969" spans="1:11">
      <c r="A3969" s="203">
        <v>93</v>
      </c>
      <c r="B3969" s="203" t="s">
        <v>391</v>
      </c>
      <c r="C3969" s="203" t="s">
        <v>1564</v>
      </c>
      <c r="D3969" s="204">
        <v>3.1</v>
      </c>
      <c r="E3969" s="203" t="s">
        <v>472</v>
      </c>
      <c r="F3969" s="203" t="s">
        <v>1754</v>
      </c>
      <c r="G3969" s="203" t="s">
        <v>499</v>
      </c>
      <c r="H3969" s="204">
        <v>2.3530000000000002</v>
      </c>
      <c r="I3969" s="204">
        <v>3.8485999999999998</v>
      </c>
      <c r="J3969" s="204" t="s">
        <v>1497</v>
      </c>
      <c r="K3969" s="203" t="s">
        <v>1497</v>
      </c>
    </row>
    <row r="3970" spans="1:11">
      <c r="A3970" s="203">
        <v>93</v>
      </c>
      <c r="B3970" s="203" t="s">
        <v>392</v>
      </c>
      <c r="C3970" s="203" t="s">
        <v>1564</v>
      </c>
      <c r="D3970" s="204">
        <v>6.14</v>
      </c>
      <c r="E3970" s="203" t="s">
        <v>472</v>
      </c>
      <c r="F3970" s="203" t="s">
        <v>1754</v>
      </c>
      <c r="G3970" s="203" t="s">
        <v>499</v>
      </c>
      <c r="H3970" s="204">
        <v>5.5167000000000002</v>
      </c>
      <c r="I3970" s="204">
        <v>6.7572999999999999</v>
      </c>
      <c r="J3970" s="204" t="s">
        <v>1497</v>
      </c>
      <c r="K3970" s="203" t="s">
        <v>1497</v>
      </c>
    </row>
    <row r="3971" spans="1:11">
      <c r="A3971" s="203">
        <v>93</v>
      </c>
      <c r="B3971" s="203" t="s">
        <v>393</v>
      </c>
      <c r="C3971" s="203" t="s">
        <v>1564</v>
      </c>
      <c r="D3971" s="204">
        <v>6.24</v>
      </c>
      <c r="E3971" s="203" t="s">
        <v>472</v>
      </c>
      <c r="F3971" s="203" t="s">
        <v>1754</v>
      </c>
      <c r="G3971" s="203" t="s">
        <v>499</v>
      </c>
      <c r="H3971" s="204">
        <v>6.0095999999999998</v>
      </c>
      <c r="I3971" s="204">
        <v>6.4728000000000003</v>
      </c>
      <c r="J3971" s="204" t="s">
        <v>1497</v>
      </c>
      <c r="K3971" s="203" t="s">
        <v>1497</v>
      </c>
    </row>
    <row r="3972" spans="1:11">
      <c r="A3972" s="203">
        <v>93</v>
      </c>
      <c r="B3972" s="203" t="s">
        <v>394</v>
      </c>
      <c r="C3972" s="203" t="s">
        <v>1564</v>
      </c>
      <c r="D3972" s="204">
        <v>5.81</v>
      </c>
      <c r="E3972" s="203" t="s">
        <v>472</v>
      </c>
      <c r="F3972" s="203" t="s">
        <v>1754</v>
      </c>
      <c r="G3972" s="203" t="s">
        <v>499</v>
      </c>
      <c r="H3972" s="204">
        <v>5.3472</v>
      </c>
      <c r="I3972" s="204">
        <v>6.2634999999999996</v>
      </c>
      <c r="J3972" s="204" t="s">
        <v>1497</v>
      </c>
      <c r="K3972" s="203" t="s">
        <v>1497</v>
      </c>
    </row>
    <row r="3973" spans="1:11">
      <c r="A3973" s="203">
        <v>93</v>
      </c>
      <c r="B3973" s="203" t="s">
        <v>395</v>
      </c>
      <c r="C3973" s="203" t="s">
        <v>1564</v>
      </c>
      <c r="D3973" s="204">
        <v>7.04</v>
      </c>
      <c r="E3973" s="203" t="s">
        <v>472</v>
      </c>
      <c r="F3973" s="203" t="s">
        <v>1754</v>
      </c>
      <c r="G3973" s="203" t="s">
        <v>499</v>
      </c>
      <c r="H3973" s="204">
        <v>6.8151000000000002</v>
      </c>
      <c r="I3973" s="204">
        <v>7.2553999999999998</v>
      </c>
      <c r="J3973" s="204" t="s">
        <v>1497</v>
      </c>
      <c r="K3973" s="203" t="s">
        <v>1497</v>
      </c>
    </row>
    <row r="3974" spans="1:11">
      <c r="A3974" s="203">
        <v>93</v>
      </c>
      <c r="B3974" s="203" t="s">
        <v>396</v>
      </c>
      <c r="C3974" s="203" t="s">
        <v>1564</v>
      </c>
      <c r="D3974" s="204">
        <v>5.69</v>
      </c>
      <c r="E3974" s="203" t="s">
        <v>472</v>
      </c>
      <c r="F3974" s="203" t="s">
        <v>1754</v>
      </c>
      <c r="G3974" s="203" t="s">
        <v>499</v>
      </c>
      <c r="H3974" s="204">
        <v>5.2530000000000001</v>
      </c>
      <c r="I3974" s="204">
        <v>6.1288</v>
      </c>
      <c r="J3974" s="204" t="s">
        <v>1497</v>
      </c>
      <c r="K3974" s="203" t="s">
        <v>1497</v>
      </c>
    </row>
    <row r="3975" spans="1:11">
      <c r="A3975" s="203">
        <v>93</v>
      </c>
      <c r="B3975" s="203" t="s">
        <v>397</v>
      </c>
      <c r="C3975" s="203" t="s">
        <v>1564</v>
      </c>
      <c r="D3975" s="204">
        <v>4.58</v>
      </c>
      <c r="E3975" s="203" t="s">
        <v>472</v>
      </c>
      <c r="F3975" s="203" t="s">
        <v>1754</v>
      </c>
      <c r="G3975" s="203" t="s">
        <v>499</v>
      </c>
      <c r="H3975" s="204">
        <v>4.1757999999999997</v>
      </c>
      <c r="I3975" s="204">
        <v>4.9809999999999999</v>
      </c>
      <c r="J3975" s="204" t="s">
        <v>1497</v>
      </c>
      <c r="K3975" s="203" t="s">
        <v>1497</v>
      </c>
    </row>
    <row r="3976" spans="1:11">
      <c r="A3976" s="203">
        <v>93</v>
      </c>
      <c r="B3976" s="203" t="s">
        <v>398</v>
      </c>
      <c r="C3976" s="203" t="s">
        <v>1564</v>
      </c>
      <c r="D3976" s="204">
        <v>4.5999999999999996</v>
      </c>
      <c r="E3976" s="203" t="s">
        <v>472</v>
      </c>
      <c r="F3976" s="203" t="s">
        <v>1754</v>
      </c>
      <c r="G3976" s="203" t="s">
        <v>499</v>
      </c>
      <c r="H3976" s="204">
        <v>4.1597</v>
      </c>
      <c r="I3976" s="204">
        <v>5.0343999999999998</v>
      </c>
      <c r="J3976" s="204" t="s">
        <v>1497</v>
      </c>
      <c r="K3976" s="203" t="s">
        <v>1497</v>
      </c>
    </row>
    <row r="3977" spans="1:11">
      <c r="A3977" s="203">
        <v>93</v>
      </c>
      <c r="B3977" s="203" t="s">
        <v>399</v>
      </c>
      <c r="C3977" s="203" t="s">
        <v>1564</v>
      </c>
      <c r="D3977" s="204">
        <v>4.4000000000000004</v>
      </c>
      <c r="E3977" s="203" t="s">
        <v>472</v>
      </c>
      <c r="F3977" s="203" t="s">
        <v>1754</v>
      </c>
      <c r="G3977" s="203" t="s">
        <v>499</v>
      </c>
      <c r="H3977" s="204">
        <v>4.0122999999999998</v>
      </c>
      <c r="I3977" s="204">
        <v>4.7824</v>
      </c>
      <c r="J3977" s="204" t="s">
        <v>1497</v>
      </c>
      <c r="K3977" s="203" t="s">
        <v>1497</v>
      </c>
    </row>
    <row r="3978" spans="1:11">
      <c r="A3978" s="203">
        <v>93</v>
      </c>
      <c r="B3978" s="203" t="s">
        <v>400</v>
      </c>
      <c r="C3978" s="203" t="s">
        <v>1564</v>
      </c>
      <c r="D3978" s="204">
        <v>5.1100000000000003</v>
      </c>
      <c r="E3978" s="203" t="s">
        <v>472</v>
      </c>
      <c r="F3978" s="203" t="s">
        <v>1754</v>
      </c>
      <c r="G3978" s="203" t="s">
        <v>499</v>
      </c>
      <c r="H3978" s="204">
        <v>4.6870000000000003</v>
      </c>
      <c r="I3978" s="204">
        <v>5.5252999999999997</v>
      </c>
      <c r="J3978" s="204" t="s">
        <v>1497</v>
      </c>
      <c r="K3978" s="203" t="s">
        <v>1497</v>
      </c>
    </row>
    <row r="3979" spans="1:11">
      <c r="A3979" s="203">
        <v>93</v>
      </c>
      <c r="B3979" s="203" t="s">
        <v>401</v>
      </c>
      <c r="C3979" s="203" t="s">
        <v>1564</v>
      </c>
      <c r="D3979" s="204">
        <v>4.84</v>
      </c>
      <c r="E3979" s="203" t="s">
        <v>472</v>
      </c>
      <c r="F3979" s="203" t="s">
        <v>1754</v>
      </c>
      <c r="G3979" s="203" t="s">
        <v>499</v>
      </c>
      <c r="H3979" s="204">
        <v>4.4043999999999999</v>
      </c>
      <c r="I3979" s="204">
        <v>5.2727000000000004</v>
      </c>
      <c r="J3979" s="204" t="s">
        <v>1497</v>
      </c>
      <c r="K3979" s="203" t="s">
        <v>1497</v>
      </c>
    </row>
    <row r="3980" spans="1:11">
      <c r="A3980" s="203">
        <v>93</v>
      </c>
      <c r="B3980" s="203" t="s">
        <v>402</v>
      </c>
      <c r="C3980" s="203" t="s">
        <v>1564</v>
      </c>
      <c r="D3980" s="204">
        <v>4.5999999999999996</v>
      </c>
      <c r="E3980" s="203" t="s">
        <v>472</v>
      </c>
      <c r="F3980" s="203" t="s">
        <v>1754</v>
      </c>
      <c r="G3980" s="203" t="s">
        <v>499</v>
      </c>
      <c r="H3980" s="204">
        <v>4.0259</v>
      </c>
      <c r="I3980" s="204">
        <v>5.1776999999999997</v>
      </c>
      <c r="J3980" s="204" t="s">
        <v>1497</v>
      </c>
      <c r="K3980" s="203" t="s">
        <v>1497</v>
      </c>
    </row>
    <row r="3981" spans="1:11">
      <c r="A3981" s="203">
        <v>93</v>
      </c>
      <c r="B3981" s="203" t="s">
        <v>403</v>
      </c>
      <c r="C3981" s="203" t="s">
        <v>1564</v>
      </c>
      <c r="D3981" s="204">
        <v>5.67</v>
      </c>
      <c r="E3981" s="203" t="s">
        <v>472</v>
      </c>
      <c r="F3981" s="203" t="s">
        <v>1754</v>
      </c>
      <c r="G3981" s="203" t="s">
        <v>499</v>
      </c>
      <c r="H3981" s="204">
        <v>5.1783000000000001</v>
      </c>
      <c r="I3981" s="204">
        <v>6.1638000000000002</v>
      </c>
      <c r="J3981" s="204" t="s">
        <v>1497</v>
      </c>
      <c r="K3981" s="203" t="s">
        <v>1497</v>
      </c>
    </row>
    <row r="3982" spans="1:11">
      <c r="A3982" s="203">
        <v>93</v>
      </c>
      <c r="B3982" s="203" t="s">
        <v>404</v>
      </c>
      <c r="C3982" s="203" t="s">
        <v>1564</v>
      </c>
      <c r="D3982" s="204">
        <v>3.26</v>
      </c>
      <c r="E3982" s="203" t="s">
        <v>472</v>
      </c>
      <c r="F3982" s="203" t="s">
        <v>1754</v>
      </c>
      <c r="G3982" s="203" t="s">
        <v>499</v>
      </c>
      <c r="H3982" s="204">
        <v>2.8778000000000001</v>
      </c>
      <c r="I3982" s="204">
        <v>3.6509</v>
      </c>
      <c r="J3982" s="204" t="s">
        <v>1497</v>
      </c>
      <c r="K3982" s="203" t="s">
        <v>1497</v>
      </c>
    </row>
    <row r="3983" spans="1:11">
      <c r="A3983" s="203">
        <v>93</v>
      </c>
      <c r="B3983" s="203" t="s">
        <v>405</v>
      </c>
      <c r="C3983" s="203" t="s">
        <v>1564</v>
      </c>
      <c r="D3983" s="204">
        <v>5.44</v>
      </c>
      <c r="E3983" s="203" t="s">
        <v>472</v>
      </c>
      <c r="F3983" s="203" t="s">
        <v>1754</v>
      </c>
      <c r="G3983" s="203" t="s">
        <v>499</v>
      </c>
      <c r="H3983" s="204">
        <v>5.3578999999999999</v>
      </c>
      <c r="I3983" s="204">
        <v>5.5170000000000003</v>
      </c>
      <c r="J3983" s="204" t="s">
        <v>1497</v>
      </c>
      <c r="K3983" s="203" t="s">
        <v>1497</v>
      </c>
    </row>
    <row r="3984" spans="1:11">
      <c r="A3984" s="203">
        <v>93</v>
      </c>
      <c r="B3984" s="203" t="s">
        <v>384</v>
      </c>
      <c r="C3984" s="203" t="s">
        <v>1565</v>
      </c>
      <c r="D3984" s="204">
        <v>2.5</v>
      </c>
      <c r="E3984" s="203" t="s">
        <v>472</v>
      </c>
      <c r="F3984" s="203" t="s">
        <v>1754</v>
      </c>
      <c r="G3984" s="203" t="s">
        <v>499</v>
      </c>
      <c r="H3984" s="204">
        <v>2.3188</v>
      </c>
      <c r="I3984" s="204">
        <v>2.6776</v>
      </c>
      <c r="J3984" s="204" t="s">
        <v>1497</v>
      </c>
      <c r="K3984" s="203" t="s">
        <v>1497</v>
      </c>
    </row>
    <row r="3985" spans="1:11">
      <c r="A3985" s="203">
        <v>93</v>
      </c>
      <c r="B3985" s="203" t="s">
        <v>385</v>
      </c>
      <c r="C3985" s="203" t="s">
        <v>1565</v>
      </c>
      <c r="D3985" s="204">
        <v>3.82</v>
      </c>
      <c r="E3985" s="203" t="s">
        <v>472</v>
      </c>
      <c r="F3985" s="203" t="s">
        <v>1754</v>
      </c>
      <c r="G3985" s="203" t="s">
        <v>499</v>
      </c>
      <c r="H3985" s="204">
        <v>3.3170000000000002</v>
      </c>
      <c r="I3985" s="204">
        <v>4.3178999999999998</v>
      </c>
      <c r="J3985" s="204" t="s">
        <v>1497</v>
      </c>
      <c r="K3985" s="203" t="s">
        <v>1497</v>
      </c>
    </row>
    <row r="3986" spans="1:11">
      <c r="A3986" s="203">
        <v>93</v>
      </c>
      <c r="B3986" s="203" t="s">
        <v>386</v>
      </c>
      <c r="C3986" s="203" t="s">
        <v>1565</v>
      </c>
      <c r="D3986" s="204">
        <v>2.39</v>
      </c>
      <c r="E3986" s="203" t="s">
        <v>472</v>
      </c>
      <c r="F3986" s="203" t="s">
        <v>1754</v>
      </c>
      <c r="G3986" s="203" t="s">
        <v>499</v>
      </c>
      <c r="H3986" s="204">
        <v>1.9901</v>
      </c>
      <c r="I3986" s="204">
        <v>2.7968999999999999</v>
      </c>
      <c r="J3986" s="204" t="s">
        <v>1497</v>
      </c>
      <c r="K3986" s="203" t="s">
        <v>1497</v>
      </c>
    </row>
    <row r="3987" spans="1:11">
      <c r="A3987" s="203">
        <v>93</v>
      </c>
      <c r="B3987" s="203" t="s">
        <v>387</v>
      </c>
      <c r="C3987" s="203" t="s">
        <v>1565</v>
      </c>
      <c r="D3987" s="204">
        <v>2.74</v>
      </c>
      <c r="E3987" s="203" t="s">
        <v>472</v>
      </c>
      <c r="F3987" s="203" t="s">
        <v>1754</v>
      </c>
      <c r="G3987" s="203" t="s">
        <v>499</v>
      </c>
      <c r="H3987" s="204">
        <v>2.3917000000000002</v>
      </c>
      <c r="I3987" s="204">
        <v>3.0785999999999998</v>
      </c>
      <c r="J3987" s="204" t="s">
        <v>1497</v>
      </c>
      <c r="K3987" s="203" t="s">
        <v>1497</v>
      </c>
    </row>
    <row r="3988" spans="1:11">
      <c r="A3988" s="203">
        <v>93</v>
      </c>
      <c r="B3988" s="203" t="s">
        <v>388</v>
      </c>
      <c r="C3988" s="203" t="s">
        <v>1565</v>
      </c>
      <c r="D3988" s="204">
        <v>2.4700000000000002</v>
      </c>
      <c r="E3988" s="203" t="s">
        <v>472</v>
      </c>
      <c r="F3988" s="203" t="s">
        <v>1754</v>
      </c>
      <c r="G3988" s="203" t="s">
        <v>499</v>
      </c>
      <c r="H3988" s="204">
        <v>2.1227</v>
      </c>
      <c r="I3988" s="204">
        <v>2.8271000000000002</v>
      </c>
      <c r="J3988" s="204" t="s">
        <v>1497</v>
      </c>
      <c r="K3988" s="203" t="s">
        <v>1497</v>
      </c>
    </row>
    <row r="3989" spans="1:11">
      <c r="A3989" s="203">
        <v>93</v>
      </c>
      <c r="B3989" s="203" t="s">
        <v>389</v>
      </c>
      <c r="C3989" s="203" t="s">
        <v>1565</v>
      </c>
      <c r="D3989" s="204">
        <v>4.3899999999999997</v>
      </c>
      <c r="E3989" s="203" t="s">
        <v>472</v>
      </c>
      <c r="F3989" s="203" t="s">
        <v>1754</v>
      </c>
      <c r="G3989" s="203" t="s">
        <v>499</v>
      </c>
      <c r="H3989" s="204">
        <v>3.78</v>
      </c>
      <c r="I3989" s="204">
        <v>5.0045999999999999</v>
      </c>
      <c r="J3989" s="204" t="s">
        <v>1497</v>
      </c>
      <c r="K3989" s="203" t="s">
        <v>1497</v>
      </c>
    </row>
    <row r="3990" spans="1:11">
      <c r="A3990" s="203">
        <v>93</v>
      </c>
      <c r="B3990" s="203" t="s">
        <v>390</v>
      </c>
      <c r="C3990" s="203" t="s">
        <v>1565</v>
      </c>
      <c r="D3990" s="204">
        <v>2.4</v>
      </c>
      <c r="E3990" s="203" t="s">
        <v>472</v>
      </c>
      <c r="F3990" s="203" t="s">
        <v>1754</v>
      </c>
      <c r="G3990" s="203" t="s">
        <v>499</v>
      </c>
      <c r="H3990" s="204">
        <v>2.0003000000000002</v>
      </c>
      <c r="I3990" s="204">
        <v>2.7968999999999999</v>
      </c>
      <c r="J3990" s="204" t="s">
        <v>1497</v>
      </c>
      <c r="K3990" s="203" t="s">
        <v>1497</v>
      </c>
    </row>
    <row r="3991" spans="1:11">
      <c r="A3991" s="203">
        <v>93</v>
      </c>
      <c r="B3991" s="203" t="s">
        <v>391</v>
      </c>
      <c r="C3991" s="203" t="s">
        <v>1565</v>
      </c>
      <c r="D3991" s="204">
        <v>1.92</v>
      </c>
      <c r="E3991" s="203" t="s">
        <v>472</v>
      </c>
      <c r="F3991" s="203" t="s">
        <v>1754</v>
      </c>
      <c r="G3991" s="203" t="s">
        <v>499</v>
      </c>
      <c r="H3991" s="204">
        <v>1.1620999999999999</v>
      </c>
      <c r="I3991" s="204">
        <v>2.6871999999999998</v>
      </c>
      <c r="J3991" s="204" t="s">
        <v>1497</v>
      </c>
      <c r="K3991" s="203" t="s">
        <v>1497</v>
      </c>
    </row>
    <row r="3992" spans="1:11">
      <c r="A3992" s="203">
        <v>93</v>
      </c>
      <c r="B3992" s="203" t="s">
        <v>392</v>
      </c>
      <c r="C3992" s="203" t="s">
        <v>1565</v>
      </c>
      <c r="D3992" s="204">
        <v>2.98</v>
      </c>
      <c r="E3992" s="203" t="s">
        <v>472</v>
      </c>
      <c r="F3992" s="203" t="s">
        <v>1754</v>
      </c>
      <c r="G3992" s="203" t="s">
        <v>499</v>
      </c>
      <c r="H3992" s="204">
        <v>2.4182000000000001</v>
      </c>
      <c r="I3992" s="204">
        <v>3.5409000000000002</v>
      </c>
      <c r="J3992" s="204" t="s">
        <v>1497</v>
      </c>
      <c r="K3992" s="203" t="s">
        <v>1497</v>
      </c>
    </row>
    <row r="3993" spans="1:11">
      <c r="A3993" s="203">
        <v>93</v>
      </c>
      <c r="B3993" s="203" t="s">
        <v>393</v>
      </c>
      <c r="C3993" s="203" t="s">
        <v>1565</v>
      </c>
      <c r="D3993" s="204">
        <v>3.29</v>
      </c>
      <c r="E3993" s="203" t="s">
        <v>472</v>
      </c>
      <c r="F3993" s="203" t="s">
        <v>1754</v>
      </c>
      <c r="G3993" s="203" t="s">
        <v>499</v>
      </c>
      <c r="H3993" s="204">
        <v>3.0630000000000002</v>
      </c>
      <c r="I3993" s="204">
        <v>3.5165000000000002</v>
      </c>
      <c r="J3993" s="204" t="s">
        <v>1497</v>
      </c>
      <c r="K3993" s="203" t="s">
        <v>1497</v>
      </c>
    </row>
    <row r="3994" spans="1:11">
      <c r="A3994" s="203">
        <v>93</v>
      </c>
      <c r="B3994" s="203" t="s">
        <v>394</v>
      </c>
      <c r="C3994" s="203" t="s">
        <v>1565</v>
      </c>
      <c r="D3994" s="204">
        <v>2.97</v>
      </c>
      <c r="E3994" s="203" t="s">
        <v>472</v>
      </c>
      <c r="F3994" s="203" t="s">
        <v>1754</v>
      </c>
      <c r="G3994" s="203" t="s">
        <v>499</v>
      </c>
      <c r="H3994" s="204">
        <v>2.5552000000000001</v>
      </c>
      <c r="I3994" s="204">
        <v>3.3900999999999999</v>
      </c>
      <c r="J3994" s="204" t="s">
        <v>1497</v>
      </c>
      <c r="K3994" s="203" t="s">
        <v>1497</v>
      </c>
    </row>
    <row r="3995" spans="1:11">
      <c r="A3995" s="203">
        <v>93</v>
      </c>
      <c r="B3995" s="203" t="s">
        <v>395</v>
      </c>
      <c r="C3995" s="203" t="s">
        <v>1565</v>
      </c>
      <c r="D3995" s="204">
        <v>4.09</v>
      </c>
      <c r="E3995" s="203" t="s">
        <v>472</v>
      </c>
      <c r="F3995" s="203" t="s">
        <v>1754</v>
      </c>
      <c r="G3995" s="203" t="s">
        <v>499</v>
      </c>
      <c r="H3995" s="204">
        <v>3.8704000000000001</v>
      </c>
      <c r="I3995" s="204">
        <v>4.3129999999999997</v>
      </c>
      <c r="J3995" s="204" t="s">
        <v>1497</v>
      </c>
      <c r="K3995" s="203" t="s">
        <v>1497</v>
      </c>
    </row>
    <row r="3996" spans="1:11">
      <c r="A3996" s="203">
        <v>93</v>
      </c>
      <c r="B3996" s="203" t="s">
        <v>396</v>
      </c>
      <c r="C3996" s="203" t="s">
        <v>1565</v>
      </c>
      <c r="D3996" s="204">
        <v>3.59</v>
      </c>
      <c r="E3996" s="203" t="s">
        <v>472</v>
      </c>
      <c r="F3996" s="203" t="s">
        <v>1754</v>
      </c>
      <c r="G3996" s="203" t="s">
        <v>499</v>
      </c>
      <c r="H3996" s="204">
        <v>3.1318000000000001</v>
      </c>
      <c r="I3996" s="204">
        <v>4.0422000000000002</v>
      </c>
      <c r="J3996" s="204" t="s">
        <v>1497</v>
      </c>
      <c r="K3996" s="203" t="s">
        <v>1497</v>
      </c>
    </row>
    <row r="3997" spans="1:11">
      <c r="A3997" s="203">
        <v>93</v>
      </c>
      <c r="B3997" s="203" t="s">
        <v>397</v>
      </c>
      <c r="C3997" s="203" t="s">
        <v>1565</v>
      </c>
      <c r="D3997" s="204">
        <v>2.41</v>
      </c>
      <c r="E3997" s="203" t="s">
        <v>472</v>
      </c>
      <c r="F3997" s="203" t="s">
        <v>1754</v>
      </c>
      <c r="G3997" s="203" t="s">
        <v>499</v>
      </c>
      <c r="H3997" s="204">
        <v>2.0156999999999998</v>
      </c>
      <c r="I3997" s="204">
        <v>2.7978999999999998</v>
      </c>
      <c r="J3997" s="204" t="s">
        <v>1497</v>
      </c>
      <c r="K3997" s="203" t="s">
        <v>1497</v>
      </c>
    </row>
    <row r="3998" spans="1:11">
      <c r="A3998" s="203">
        <v>93</v>
      </c>
      <c r="B3998" s="203" t="s">
        <v>398</v>
      </c>
      <c r="C3998" s="203" t="s">
        <v>1565</v>
      </c>
      <c r="D3998" s="204">
        <v>2.33</v>
      </c>
      <c r="E3998" s="203" t="s">
        <v>472</v>
      </c>
      <c r="F3998" s="203" t="s">
        <v>1754</v>
      </c>
      <c r="G3998" s="203" t="s">
        <v>499</v>
      </c>
      <c r="H3998" s="204">
        <v>1.9214</v>
      </c>
      <c r="I3998" s="204">
        <v>2.7469000000000001</v>
      </c>
      <c r="J3998" s="204" t="s">
        <v>1497</v>
      </c>
      <c r="K3998" s="203" t="s">
        <v>1497</v>
      </c>
    </row>
    <row r="3999" spans="1:11">
      <c r="A3999" s="203">
        <v>93</v>
      </c>
      <c r="B3999" s="203" t="s">
        <v>399</v>
      </c>
      <c r="C3999" s="203" t="s">
        <v>1565</v>
      </c>
      <c r="D3999" s="204">
        <v>2.4300000000000002</v>
      </c>
      <c r="E3999" s="203" t="s">
        <v>472</v>
      </c>
      <c r="F3999" s="203" t="s">
        <v>1754</v>
      </c>
      <c r="G3999" s="203" t="s">
        <v>499</v>
      </c>
      <c r="H3999" s="204">
        <v>2.0562999999999998</v>
      </c>
      <c r="I3999" s="204">
        <v>2.8022999999999998</v>
      </c>
      <c r="J3999" s="204" t="s">
        <v>1497</v>
      </c>
      <c r="K3999" s="203" t="s">
        <v>1497</v>
      </c>
    </row>
    <row r="4000" spans="1:11">
      <c r="A4000" s="203">
        <v>93</v>
      </c>
      <c r="B4000" s="203" t="s">
        <v>400</v>
      </c>
      <c r="C4000" s="203" t="s">
        <v>1565</v>
      </c>
      <c r="D4000" s="204">
        <v>2.91</v>
      </c>
      <c r="E4000" s="203" t="s">
        <v>472</v>
      </c>
      <c r="F4000" s="203" t="s">
        <v>1754</v>
      </c>
      <c r="G4000" s="203" t="s">
        <v>499</v>
      </c>
      <c r="H4000" s="204">
        <v>2.4975000000000001</v>
      </c>
      <c r="I4000" s="204">
        <v>3.3321000000000001</v>
      </c>
      <c r="J4000" s="204" t="s">
        <v>1497</v>
      </c>
      <c r="K4000" s="203" t="s">
        <v>1497</v>
      </c>
    </row>
    <row r="4001" spans="1:11">
      <c r="A4001" s="203">
        <v>93</v>
      </c>
      <c r="B4001" s="203" t="s">
        <v>401</v>
      </c>
      <c r="C4001" s="203" t="s">
        <v>1565</v>
      </c>
      <c r="D4001" s="204">
        <v>2.75</v>
      </c>
      <c r="E4001" s="203" t="s">
        <v>472</v>
      </c>
      <c r="F4001" s="203" t="s">
        <v>1754</v>
      </c>
      <c r="G4001" s="203" t="s">
        <v>499</v>
      </c>
      <c r="H4001" s="204">
        <v>2.3195000000000001</v>
      </c>
      <c r="I4001" s="204">
        <v>3.1854</v>
      </c>
      <c r="J4001" s="204" t="s">
        <v>1497</v>
      </c>
      <c r="K4001" s="203" t="s">
        <v>1497</v>
      </c>
    </row>
    <row r="4002" spans="1:11">
      <c r="A4002" s="203">
        <v>93</v>
      </c>
      <c r="B4002" s="203" t="s">
        <v>402</v>
      </c>
      <c r="C4002" s="203" t="s">
        <v>1565</v>
      </c>
      <c r="D4002" s="204">
        <v>2.31</v>
      </c>
      <c r="E4002" s="203" t="s">
        <v>472</v>
      </c>
      <c r="F4002" s="203" t="s">
        <v>1754</v>
      </c>
      <c r="G4002" s="203" t="s">
        <v>499</v>
      </c>
      <c r="H4002" s="204">
        <v>1.7827999999999999</v>
      </c>
      <c r="I4002" s="204">
        <v>2.8472</v>
      </c>
      <c r="J4002" s="204" t="s">
        <v>1497</v>
      </c>
      <c r="K4002" s="203" t="s">
        <v>1497</v>
      </c>
    </row>
    <row r="4003" spans="1:11">
      <c r="A4003" s="203">
        <v>93</v>
      </c>
      <c r="B4003" s="203" t="s">
        <v>403</v>
      </c>
      <c r="C4003" s="203" t="s">
        <v>1565</v>
      </c>
      <c r="D4003" s="204">
        <v>3.15</v>
      </c>
      <c r="E4003" s="203" t="s">
        <v>472</v>
      </c>
      <c r="F4003" s="203" t="s">
        <v>1754</v>
      </c>
      <c r="G4003" s="203" t="s">
        <v>499</v>
      </c>
      <c r="H4003" s="204">
        <v>2.6751999999999998</v>
      </c>
      <c r="I4003" s="204">
        <v>3.6240000000000001</v>
      </c>
      <c r="J4003" s="204" t="s">
        <v>1497</v>
      </c>
      <c r="K4003" s="203" t="s">
        <v>1497</v>
      </c>
    </row>
    <row r="4004" spans="1:11">
      <c r="A4004" s="203">
        <v>93</v>
      </c>
      <c r="B4004" s="203" t="s">
        <v>404</v>
      </c>
      <c r="C4004" s="203" t="s">
        <v>1565</v>
      </c>
      <c r="D4004" s="204">
        <v>2.2200000000000002</v>
      </c>
      <c r="E4004" s="203" t="s">
        <v>472</v>
      </c>
      <c r="F4004" s="203" t="s">
        <v>1754</v>
      </c>
      <c r="G4004" s="203" t="s">
        <v>499</v>
      </c>
      <c r="H4004" s="204">
        <v>1.8065</v>
      </c>
      <c r="I4004" s="204">
        <v>2.6255000000000002</v>
      </c>
      <c r="J4004" s="204" t="s">
        <v>1497</v>
      </c>
      <c r="K4004" s="203" t="s">
        <v>1497</v>
      </c>
    </row>
    <row r="4005" spans="1:11">
      <c r="A4005" s="203">
        <v>93</v>
      </c>
      <c r="B4005" s="203" t="s">
        <v>405</v>
      </c>
      <c r="C4005" s="203" t="s">
        <v>1565</v>
      </c>
      <c r="D4005" s="204">
        <v>3.05</v>
      </c>
      <c r="E4005" s="203" t="s">
        <v>472</v>
      </c>
      <c r="F4005" s="203" t="s">
        <v>1754</v>
      </c>
      <c r="G4005" s="203" t="s">
        <v>499</v>
      </c>
      <c r="H4005" s="204">
        <v>2.9670000000000001</v>
      </c>
      <c r="I4005" s="204">
        <v>3.1254</v>
      </c>
      <c r="J4005" s="204" t="s">
        <v>1497</v>
      </c>
      <c r="K4005" s="203" t="s">
        <v>1497</v>
      </c>
    </row>
    <row r="4006" spans="1:11">
      <c r="A4006" s="203">
        <v>93</v>
      </c>
      <c r="B4006" s="203" t="s">
        <v>384</v>
      </c>
      <c r="C4006" s="203" t="s">
        <v>1563</v>
      </c>
      <c r="D4006" s="204">
        <v>3.7</v>
      </c>
      <c r="E4006" s="203" t="s">
        <v>472</v>
      </c>
      <c r="F4006" s="203" t="s">
        <v>1754</v>
      </c>
      <c r="G4006" s="203" t="s">
        <v>499</v>
      </c>
      <c r="H4006" s="204">
        <v>3.57</v>
      </c>
      <c r="I4006" s="204">
        <v>3.82</v>
      </c>
      <c r="J4006" s="204" t="s">
        <v>1497</v>
      </c>
      <c r="K4006" s="203" t="s">
        <v>1497</v>
      </c>
    </row>
    <row r="4007" spans="1:11">
      <c r="A4007" s="203">
        <v>93</v>
      </c>
      <c r="B4007" s="203" t="s">
        <v>385</v>
      </c>
      <c r="C4007" s="203" t="s">
        <v>1563</v>
      </c>
      <c r="D4007" s="204">
        <v>5.23</v>
      </c>
      <c r="E4007" s="203" t="s">
        <v>472</v>
      </c>
      <c r="F4007" s="203" t="s">
        <v>1754</v>
      </c>
      <c r="G4007" s="203" t="s">
        <v>499</v>
      </c>
      <c r="H4007" s="204">
        <v>4.87</v>
      </c>
      <c r="I4007" s="204">
        <v>5.59</v>
      </c>
      <c r="J4007" s="204" t="s">
        <v>1497</v>
      </c>
      <c r="K4007" s="203" t="s">
        <v>1497</v>
      </c>
    </row>
    <row r="4008" spans="1:11">
      <c r="A4008" s="203">
        <v>93</v>
      </c>
      <c r="B4008" s="203" t="s">
        <v>386</v>
      </c>
      <c r="C4008" s="203" t="s">
        <v>1563</v>
      </c>
      <c r="D4008" s="204">
        <v>3.98</v>
      </c>
      <c r="E4008" s="203" t="s">
        <v>472</v>
      </c>
      <c r="F4008" s="203" t="s">
        <v>1754</v>
      </c>
      <c r="G4008" s="203" t="s">
        <v>499</v>
      </c>
      <c r="H4008" s="204">
        <v>3.67</v>
      </c>
      <c r="I4008" s="204">
        <v>4.29</v>
      </c>
      <c r="J4008" s="204" t="s">
        <v>1497</v>
      </c>
      <c r="K4008" s="203" t="s">
        <v>1497</v>
      </c>
    </row>
    <row r="4009" spans="1:11">
      <c r="A4009" s="203">
        <v>93</v>
      </c>
      <c r="B4009" s="203" t="s">
        <v>387</v>
      </c>
      <c r="C4009" s="203" t="s">
        <v>1563</v>
      </c>
      <c r="D4009" s="204">
        <v>4.21</v>
      </c>
      <c r="E4009" s="203" t="s">
        <v>472</v>
      </c>
      <c r="F4009" s="203" t="s">
        <v>1754</v>
      </c>
      <c r="G4009" s="203" t="s">
        <v>499</v>
      </c>
      <c r="H4009" s="204">
        <v>3.95</v>
      </c>
      <c r="I4009" s="204">
        <v>4.47</v>
      </c>
      <c r="J4009" s="204" t="s">
        <v>1497</v>
      </c>
      <c r="K4009" s="203" t="s">
        <v>1497</v>
      </c>
    </row>
    <row r="4010" spans="1:11">
      <c r="A4010" s="203">
        <v>93</v>
      </c>
      <c r="B4010" s="203" t="s">
        <v>388</v>
      </c>
      <c r="C4010" s="203" t="s">
        <v>1563</v>
      </c>
      <c r="D4010" s="204">
        <v>4.3499999999999996</v>
      </c>
      <c r="E4010" s="203" t="s">
        <v>472</v>
      </c>
      <c r="F4010" s="203" t="s">
        <v>1754</v>
      </c>
      <c r="G4010" s="203" t="s">
        <v>499</v>
      </c>
      <c r="H4010" s="204">
        <v>4.07</v>
      </c>
      <c r="I4010" s="204">
        <v>4.6399999999999997</v>
      </c>
      <c r="J4010" s="204" t="s">
        <v>1497</v>
      </c>
      <c r="K4010" s="203" t="s">
        <v>1497</v>
      </c>
    </row>
    <row r="4011" spans="1:11">
      <c r="A4011" s="203">
        <v>93</v>
      </c>
      <c r="B4011" s="203" t="s">
        <v>389</v>
      </c>
      <c r="C4011" s="203" t="s">
        <v>1563</v>
      </c>
      <c r="D4011" s="204">
        <v>5.97</v>
      </c>
      <c r="E4011" s="203" t="s">
        <v>472</v>
      </c>
      <c r="F4011" s="203" t="s">
        <v>1754</v>
      </c>
      <c r="G4011" s="203" t="s">
        <v>499</v>
      </c>
      <c r="H4011" s="204">
        <v>5.53</v>
      </c>
      <c r="I4011" s="204">
        <v>6.41</v>
      </c>
      <c r="J4011" s="204" t="s">
        <v>1497</v>
      </c>
      <c r="K4011" s="203" t="s">
        <v>1497</v>
      </c>
    </row>
    <row r="4012" spans="1:11">
      <c r="A4012" s="203">
        <v>93</v>
      </c>
      <c r="B4012" s="203" t="s">
        <v>390</v>
      </c>
      <c r="C4012" s="203" t="s">
        <v>1563</v>
      </c>
      <c r="D4012" s="204">
        <v>3.68</v>
      </c>
      <c r="E4012" s="203" t="s">
        <v>472</v>
      </c>
      <c r="F4012" s="203" t="s">
        <v>1754</v>
      </c>
      <c r="G4012" s="203" t="s">
        <v>499</v>
      </c>
      <c r="H4012" s="204">
        <v>3.38</v>
      </c>
      <c r="I4012" s="204">
        <v>3.98</v>
      </c>
      <c r="J4012" s="204" t="s">
        <v>1497</v>
      </c>
      <c r="K4012" s="203" t="s">
        <v>1497</v>
      </c>
    </row>
    <row r="4013" spans="1:11">
      <c r="A4013" s="203">
        <v>93</v>
      </c>
      <c r="B4013" s="203" t="s">
        <v>391</v>
      </c>
      <c r="C4013" s="203" t="s">
        <v>1563</v>
      </c>
      <c r="D4013" s="204">
        <v>2.66</v>
      </c>
      <c r="E4013" s="203" t="s">
        <v>472</v>
      </c>
      <c r="F4013" s="203" t="s">
        <v>1754</v>
      </c>
      <c r="G4013" s="203" t="s">
        <v>499</v>
      </c>
      <c r="H4013" s="204">
        <v>2.11</v>
      </c>
      <c r="I4013" s="204">
        <v>3.21</v>
      </c>
      <c r="J4013" s="204" t="s">
        <v>1497</v>
      </c>
      <c r="K4013" s="203" t="s">
        <v>1497</v>
      </c>
    </row>
    <row r="4014" spans="1:11">
      <c r="A4014" s="203">
        <v>93</v>
      </c>
      <c r="B4014" s="203" t="s">
        <v>392</v>
      </c>
      <c r="C4014" s="203" t="s">
        <v>1563</v>
      </c>
      <c r="D4014" s="204">
        <v>4.9400000000000004</v>
      </c>
      <c r="E4014" s="203" t="s">
        <v>472</v>
      </c>
      <c r="F4014" s="203" t="s">
        <v>1754</v>
      </c>
      <c r="G4014" s="203" t="s">
        <v>499</v>
      </c>
      <c r="H4014" s="204">
        <v>4.5</v>
      </c>
      <c r="I4014" s="204">
        <v>5.38</v>
      </c>
      <c r="J4014" s="204" t="s">
        <v>1497</v>
      </c>
      <c r="K4014" s="203" t="s">
        <v>1497</v>
      </c>
    </row>
    <row r="4015" spans="1:11">
      <c r="A4015" s="203">
        <v>93</v>
      </c>
      <c r="B4015" s="203" t="s">
        <v>393</v>
      </c>
      <c r="C4015" s="203" t="s">
        <v>1563</v>
      </c>
      <c r="D4015" s="204">
        <v>5.17</v>
      </c>
      <c r="E4015" s="203" t="s">
        <v>472</v>
      </c>
      <c r="F4015" s="203" t="s">
        <v>1754</v>
      </c>
      <c r="G4015" s="203" t="s">
        <v>499</v>
      </c>
      <c r="H4015" s="204">
        <v>5</v>
      </c>
      <c r="I4015" s="204">
        <v>5.34</v>
      </c>
      <c r="J4015" s="204" t="s">
        <v>1497</v>
      </c>
      <c r="K4015" s="203" t="s">
        <v>1497</v>
      </c>
    </row>
    <row r="4016" spans="1:11">
      <c r="A4016" s="203">
        <v>93</v>
      </c>
      <c r="B4016" s="203" t="s">
        <v>394</v>
      </c>
      <c r="C4016" s="203" t="s">
        <v>1563</v>
      </c>
      <c r="D4016" s="204">
        <v>4.7</v>
      </c>
      <c r="E4016" s="203" t="s">
        <v>472</v>
      </c>
      <c r="F4016" s="203" t="s">
        <v>1754</v>
      </c>
      <c r="G4016" s="203" t="s">
        <v>499</v>
      </c>
      <c r="H4016" s="204">
        <v>4.38</v>
      </c>
      <c r="I4016" s="204">
        <v>5.03</v>
      </c>
      <c r="J4016" s="204" t="s">
        <v>1497</v>
      </c>
      <c r="K4016" s="203" t="s">
        <v>1497</v>
      </c>
    </row>
    <row r="4017" spans="1:11">
      <c r="A4017" s="203">
        <v>93</v>
      </c>
      <c r="B4017" s="203" t="s">
        <v>395</v>
      </c>
      <c r="C4017" s="203" t="s">
        <v>1563</v>
      </c>
      <c r="D4017" s="204">
        <v>5.94</v>
      </c>
      <c r="E4017" s="203" t="s">
        <v>472</v>
      </c>
      <c r="F4017" s="203" t="s">
        <v>1754</v>
      </c>
      <c r="G4017" s="203" t="s">
        <v>499</v>
      </c>
      <c r="H4017" s="204">
        <v>5.78</v>
      </c>
      <c r="I4017" s="204">
        <v>6.1</v>
      </c>
      <c r="J4017" s="204" t="s">
        <v>1497</v>
      </c>
      <c r="K4017" s="203" t="s">
        <v>1497</v>
      </c>
    </row>
    <row r="4018" spans="1:11">
      <c r="A4018" s="203">
        <v>93</v>
      </c>
      <c r="B4018" s="203" t="s">
        <v>396</v>
      </c>
      <c r="C4018" s="203" t="s">
        <v>1563</v>
      </c>
      <c r="D4018" s="204">
        <v>4.91</v>
      </c>
      <c r="E4018" s="203" t="s">
        <v>472</v>
      </c>
      <c r="F4018" s="203" t="s">
        <v>1754</v>
      </c>
      <c r="G4018" s="203" t="s">
        <v>499</v>
      </c>
      <c r="H4018" s="204">
        <v>4.58</v>
      </c>
      <c r="I4018" s="204">
        <v>5.23</v>
      </c>
      <c r="J4018" s="204" t="s">
        <v>1497</v>
      </c>
      <c r="K4018" s="203" t="s">
        <v>1497</v>
      </c>
    </row>
    <row r="4019" spans="1:11">
      <c r="A4019" s="203">
        <v>93</v>
      </c>
      <c r="B4019" s="203" t="s">
        <v>397</v>
      </c>
      <c r="C4019" s="203" t="s">
        <v>1563</v>
      </c>
      <c r="D4019" s="204">
        <v>3.79</v>
      </c>
      <c r="E4019" s="203" t="s">
        <v>472</v>
      </c>
      <c r="F4019" s="203" t="s">
        <v>1754</v>
      </c>
      <c r="G4019" s="203" t="s">
        <v>499</v>
      </c>
      <c r="H4019" s="204">
        <v>3.5</v>
      </c>
      <c r="I4019" s="204">
        <v>4.08</v>
      </c>
      <c r="J4019" s="204" t="s">
        <v>1497</v>
      </c>
      <c r="K4019" s="203" t="s">
        <v>1497</v>
      </c>
    </row>
    <row r="4020" spans="1:11">
      <c r="A4020" s="203">
        <v>93</v>
      </c>
      <c r="B4020" s="203" t="s">
        <v>398</v>
      </c>
      <c r="C4020" s="203" t="s">
        <v>1563</v>
      </c>
      <c r="D4020" s="204">
        <v>3.76</v>
      </c>
      <c r="E4020" s="203" t="s">
        <v>472</v>
      </c>
      <c r="F4020" s="203" t="s">
        <v>1754</v>
      </c>
      <c r="G4020" s="203" t="s">
        <v>499</v>
      </c>
      <c r="H4020" s="204">
        <v>3.45</v>
      </c>
      <c r="I4020" s="204">
        <v>4.08</v>
      </c>
      <c r="J4020" s="204" t="s">
        <v>1497</v>
      </c>
      <c r="K4020" s="203" t="s">
        <v>1497</v>
      </c>
    </row>
    <row r="4021" spans="1:11">
      <c r="A4021" s="203">
        <v>93</v>
      </c>
      <c r="B4021" s="203" t="s">
        <v>399</v>
      </c>
      <c r="C4021" s="203" t="s">
        <v>1563</v>
      </c>
      <c r="D4021" s="204">
        <v>3.66</v>
      </c>
      <c r="E4021" s="203" t="s">
        <v>472</v>
      </c>
      <c r="F4021" s="203" t="s">
        <v>1754</v>
      </c>
      <c r="G4021" s="203" t="s">
        <v>499</v>
      </c>
      <c r="H4021" s="204">
        <v>3.38</v>
      </c>
      <c r="I4021" s="204">
        <v>3.94</v>
      </c>
      <c r="J4021" s="204" t="s">
        <v>1497</v>
      </c>
      <c r="K4021" s="203" t="s">
        <v>1497</v>
      </c>
    </row>
    <row r="4022" spans="1:11">
      <c r="A4022" s="203">
        <v>93</v>
      </c>
      <c r="B4022" s="203" t="s">
        <v>400</v>
      </c>
      <c r="C4022" s="203" t="s">
        <v>1563</v>
      </c>
      <c r="D4022" s="204">
        <v>4.29</v>
      </c>
      <c r="E4022" s="203" t="s">
        <v>472</v>
      </c>
      <c r="F4022" s="203" t="s">
        <v>1754</v>
      </c>
      <c r="G4022" s="203" t="s">
        <v>499</v>
      </c>
      <c r="H4022" s="204">
        <v>3.99</v>
      </c>
      <c r="I4022" s="204">
        <v>4.5999999999999996</v>
      </c>
      <c r="J4022" s="204" t="s">
        <v>1497</v>
      </c>
      <c r="K4022" s="203" t="s">
        <v>1497</v>
      </c>
    </row>
    <row r="4023" spans="1:11">
      <c r="A4023" s="203">
        <v>93</v>
      </c>
      <c r="B4023" s="203" t="s">
        <v>401</v>
      </c>
      <c r="C4023" s="203" t="s">
        <v>1563</v>
      </c>
      <c r="D4023" s="204">
        <v>4.07</v>
      </c>
      <c r="E4023" s="203" t="s">
        <v>472</v>
      </c>
      <c r="F4023" s="203" t="s">
        <v>1754</v>
      </c>
      <c r="G4023" s="203" t="s">
        <v>499</v>
      </c>
      <c r="H4023" s="204">
        <v>3.75</v>
      </c>
      <c r="I4023" s="204">
        <v>4.3899999999999997</v>
      </c>
      <c r="J4023" s="204" t="s">
        <v>1497</v>
      </c>
      <c r="K4023" s="203" t="s">
        <v>1497</v>
      </c>
    </row>
    <row r="4024" spans="1:11">
      <c r="A4024" s="203">
        <v>93</v>
      </c>
      <c r="B4024" s="203" t="s">
        <v>402</v>
      </c>
      <c r="C4024" s="203" t="s">
        <v>1563</v>
      </c>
      <c r="D4024" s="204">
        <v>3.74</v>
      </c>
      <c r="E4024" s="203" t="s">
        <v>472</v>
      </c>
      <c r="F4024" s="203" t="s">
        <v>1754</v>
      </c>
      <c r="G4024" s="203" t="s">
        <v>499</v>
      </c>
      <c r="H4024" s="204">
        <v>3.33</v>
      </c>
      <c r="I4024" s="204">
        <v>4.1500000000000004</v>
      </c>
      <c r="J4024" s="204" t="s">
        <v>1497</v>
      </c>
      <c r="K4024" s="203" t="s">
        <v>1497</v>
      </c>
    </row>
    <row r="4025" spans="1:11">
      <c r="A4025" s="203">
        <v>93</v>
      </c>
      <c r="B4025" s="203" t="s">
        <v>403</v>
      </c>
      <c r="C4025" s="203" t="s">
        <v>1563</v>
      </c>
      <c r="D4025" s="204">
        <v>4.71</v>
      </c>
      <c r="E4025" s="203" t="s">
        <v>472</v>
      </c>
      <c r="F4025" s="203" t="s">
        <v>1754</v>
      </c>
      <c r="G4025" s="203" t="s">
        <v>499</v>
      </c>
      <c r="H4025" s="204">
        <v>4.3600000000000003</v>
      </c>
      <c r="I4025" s="204">
        <v>5.07</v>
      </c>
      <c r="J4025" s="204" t="s">
        <v>1497</v>
      </c>
      <c r="K4025" s="203" t="s">
        <v>1497</v>
      </c>
    </row>
    <row r="4026" spans="1:11">
      <c r="A4026" s="203">
        <v>93</v>
      </c>
      <c r="B4026" s="203" t="s">
        <v>404</v>
      </c>
      <c r="C4026" s="203" t="s">
        <v>1563</v>
      </c>
      <c r="D4026" s="204">
        <v>2.87</v>
      </c>
      <c r="E4026" s="203" t="s">
        <v>472</v>
      </c>
      <c r="F4026" s="203" t="s">
        <v>1754</v>
      </c>
      <c r="G4026" s="203" t="s">
        <v>499</v>
      </c>
      <c r="H4026" s="204">
        <v>2.58</v>
      </c>
      <c r="I4026" s="204">
        <v>3.15</v>
      </c>
      <c r="J4026" s="204" t="s">
        <v>1497</v>
      </c>
      <c r="K4026" s="203" t="s">
        <v>1497</v>
      </c>
    </row>
    <row r="4027" spans="1:11">
      <c r="A4027" s="203">
        <v>93</v>
      </c>
      <c r="B4027" s="203" t="s">
        <v>405</v>
      </c>
      <c r="C4027" s="203" t="s">
        <v>1563</v>
      </c>
      <c r="D4027" s="204">
        <v>4.5599999999999996</v>
      </c>
      <c r="E4027" s="203" t="s">
        <v>472</v>
      </c>
      <c r="F4027" s="203" t="s">
        <v>1754</v>
      </c>
      <c r="G4027" s="203" t="s">
        <v>499</v>
      </c>
      <c r="H4027" s="204">
        <v>4.5</v>
      </c>
      <c r="I4027" s="204">
        <v>4.62</v>
      </c>
      <c r="J4027" s="204" t="s">
        <v>1497</v>
      </c>
      <c r="K4027" s="203" t="s">
        <v>1497</v>
      </c>
    </row>
    <row r="4028" spans="1:11">
      <c r="A4028" s="203">
        <v>94</v>
      </c>
      <c r="B4028" s="203" t="s">
        <v>384</v>
      </c>
      <c r="C4028" s="203" t="s">
        <v>1818</v>
      </c>
      <c r="D4028" s="204">
        <v>17.899999999999999</v>
      </c>
      <c r="E4028" s="203" t="s">
        <v>502</v>
      </c>
      <c r="F4028" s="203" t="s">
        <v>1754</v>
      </c>
      <c r="G4028" s="203" t="s">
        <v>473</v>
      </c>
      <c r="H4028" s="204">
        <v>15.9131</v>
      </c>
      <c r="I4028" s="204">
        <v>19.877500000000001</v>
      </c>
      <c r="J4028" s="204" t="s">
        <v>1497</v>
      </c>
      <c r="K4028" s="203" t="s">
        <v>1497</v>
      </c>
    </row>
    <row r="4029" spans="1:11">
      <c r="A4029" s="203">
        <v>94</v>
      </c>
      <c r="B4029" s="203" t="s">
        <v>385</v>
      </c>
      <c r="C4029" s="203" t="s">
        <v>1818</v>
      </c>
      <c r="D4029" s="204">
        <v>21.6</v>
      </c>
      <c r="E4029" s="203" t="s">
        <v>502</v>
      </c>
      <c r="F4029" s="203" t="s">
        <v>1754</v>
      </c>
      <c r="G4029" s="203" t="s">
        <v>473</v>
      </c>
      <c r="H4029" s="204">
        <v>15.458399999999999</v>
      </c>
      <c r="I4029" s="204">
        <v>27.793600000000001</v>
      </c>
      <c r="J4029" s="204" t="s">
        <v>1497</v>
      </c>
      <c r="K4029" s="203" t="s">
        <v>1497</v>
      </c>
    </row>
    <row r="4030" spans="1:11">
      <c r="A4030" s="203">
        <v>94</v>
      </c>
      <c r="B4030" s="203" t="s">
        <v>386</v>
      </c>
      <c r="C4030" s="203" t="s">
        <v>1818</v>
      </c>
      <c r="D4030" s="204">
        <v>14.1</v>
      </c>
      <c r="E4030" s="203" t="s">
        <v>502</v>
      </c>
      <c r="F4030" s="203" t="s">
        <v>1754</v>
      </c>
      <c r="G4030" s="203" t="s">
        <v>473</v>
      </c>
      <c r="H4030" s="204">
        <v>9.2012</v>
      </c>
      <c r="I4030" s="204">
        <v>18.950099999999999</v>
      </c>
      <c r="J4030" s="204" t="s">
        <v>1497</v>
      </c>
      <c r="K4030" s="203" t="s">
        <v>1497</v>
      </c>
    </row>
    <row r="4031" spans="1:11">
      <c r="A4031" s="203">
        <v>94</v>
      </c>
      <c r="B4031" s="203" t="s">
        <v>387</v>
      </c>
      <c r="C4031" s="203" t="s">
        <v>1818</v>
      </c>
      <c r="D4031" s="204">
        <v>15.2</v>
      </c>
      <c r="E4031" s="203" t="s">
        <v>502</v>
      </c>
      <c r="F4031" s="203" t="s">
        <v>1754</v>
      </c>
      <c r="G4031" s="203" t="s">
        <v>473</v>
      </c>
      <c r="H4031" s="204">
        <v>9.5341000000000005</v>
      </c>
      <c r="I4031" s="204">
        <v>20.902899999999999</v>
      </c>
      <c r="J4031" s="204" t="s">
        <v>1497</v>
      </c>
      <c r="K4031" s="203" t="s">
        <v>1497</v>
      </c>
    </row>
    <row r="4032" spans="1:11">
      <c r="A4032" s="203">
        <v>94</v>
      </c>
      <c r="B4032" s="203" t="s">
        <v>388</v>
      </c>
      <c r="C4032" s="203" t="s">
        <v>1818</v>
      </c>
      <c r="D4032" s="204">
        <v>13.3</v>
      </c>
      <c r="E4032" s="203" t="s">
        <v>502</v>
      </c>
      <c r="F4032" s="203" t="s">
        <v>1754</v>
      </c>
      <c r="G4032" s="203" t="s">
        <v>473</v>
      </c>
      <c r="H4032" s="204">
        <v>8.9933999999999994</v>
      </c>
      <c r="I4032" s="204">
        <v>17.670300000000001</v>
      </c>
      <c r="J4032" s="204" t="s">
        <v>1497</v>
      </c>
      <c r="K4032" s="203" t="s">
        <v>1497</v>
      </c>
    </row>
    <row r="4033" spans="1:11">
      <c r="A4033" s="203">
        <v>94</v>
      </c>
      <c r="B4033" s="203" t="s">
        <v>389</v>
      </c>
      <c r="C4033" s="203" t="s">
        <v>1818</v>
      </c>
      <c r="D4033" s="204">
        <v>13</v>
      </c>
      <c r="E4033" s="203" t="s">
        <v>502</v>
      </c>
      <c r="F4033" s="203" t="s">
        <v>1754</v>
      </c>
      <c r="G4033" s="203" t="s">
        <v>473</v>
      </c>
      <c r="H4033" s="204">
        <v>6.2686999999999999</v>
      </c>
      <c r="I4033" s="204">
        <v>19.6572</v>
      </c>
      <c r="J4033" s="204" t="s">
        <v>1497</v>
      </c>
      <c r="K4033" s="203" t="s">
        <v>1497</v>
      </c>
    </row>
    <row r="4034" spans="1:11">
      <c r="A4034" s="203">
        <v>94</v>
      </c>
      <c r="B4034" s="203" t="s">
        <v>390</v>
      </c>
      <c r="C4034" s="203" t="s">
        <v>1818</v>
      </c>
      <c r="D4034" s="204">
        <v>18.5</v>
      </c>
      <c r="E4034" s="203" t="s">
        <v>502</v>
      </c>
      <c r="F4034" s="203" t="s">
        <v>1754</v>
      </c>
      <c r="G4034" s="203" t="s">
        <v>473</v>
      </c>
      <c r="H4034" s="204">
        <v>11.8918</v>
      </c>
      <c r="I4034" s="204">
        <v>25.135000000000002</v>
      </c>
      <c r="J4034" s="204" t="s">
        <v>1497</v>
      </c>
      <c r="K4034" s="203" t="s">
        <v>1497</v>
      </c>
    </row>
    <row r="4035" spans="1:11">
      <c r="A4035" s="203">
        <v>94</v>
      </c>
      <c r="B4035" s="203" t="s">
        <v>391</v>
      </c>
      <c r="C4035" s="203" t="s">
        <v>1818</v>
      </c>
      <c r="D4035" s="204">
        <v>8.6999999999999993</v>
      </c>
      <c r="E4035" s="203" t="s">
        <v>502</v>
      </c>
      <c r="F4035" s="203" t="s">
        <v>1754</v>
      </c>
      <c r="G4035" s="203" t="s">
        <v>473</v>
      </c>
      <c r="H4035" s="204">
        <v>0</v>
      </c>
      <c r="I4035" s="204">
        <v>20.976500000000001</v>
      </c>
      <c r="J4035" s="204" t="s">
        <v>1497</v>
      </c>
      <c r="K4035" s="203" t="s">
        <v>1497</v>
      </c>
    </row>
    <row r="4036" spans="1:11">
      <c r="A4036" s="203">
        <v>94</v>
      </c>
      <c r="B4036" s="203" t="s">
        <v>392</v>
      </c>
      <c r="C4036" s="203" t="s">
        <v>1818</v>
      </c>
      <c r="D4036" s="204">
        <v>22.2</v>
      </c>
      <c r="E4036" s="203" t="s">
        <v>502</v>
      </c>
      <c r="F4036" s="203" t="s">
        <v>1754</v>
      </c>
      <c r="G4036" s="203" t="s">
        <v>473</v>
      </c>
      <c r="H4036" s="204">
        <v>13.310600000000001</v>
      </c>
      <c r="I4036" s="204">
        <v>31.1874</v>
      </c>
      <c r="J4036" s="204" t="s">
        <v>1497</v>
      </c>
      <c r="K4036" s="203" t="s">
        <v>1497</v>
      </c>
    </row>
    <row r="4037" spans="1:11">
      <c r="A4037" s="203">
        <v>94</v>
      </c>
      <c r="B4037" s="203" t="s">
        <v>393</v>
      </c>
      <c r="C4037" s="203" t="s">
        <v>1818</v>
      </c>
      <c r="D4037" s="204">
        <v>13.4</v>
      </c>
      <c r="E4037" s="203" t="s">
        <v>502</v>
      </c>
      <c r="F4037" s="203" t="s">
        <v>1754</v>
      </c>
      <c r="G4037" s="203" t="s">
        <v>473</v>
      </c>
      <c r="H4037" s="204">
        <v>11.103</v>
      </c>
      <c r="I4037" s="204">
        <v>15.788399999999999</v>
      </c>
      <c r="J4037" s="204" t="s">
        <v>1497</v>
      </c>
      <c r="K4037" s="203" t="s">
        <v>1497</v>
      </c>
    </row>
    <row r="4038" spans="1:11">
      <c r="A4038" s="203">
        <v>94</v>
      </c>
      <c r="B4038" s="203" t="s">
        <v>394</v>
      </c>
      <c r="C4038" s="203" t="s">
        <v>1818</v>
      </c>
      <c r="D4038" s="204">
        <v>20.2</v>
      </c>
      <c r="E4038" s="203" t="s">
        <v>502</v>
      </c>
      <c r="F4038" s="203" t="s">
        <v>1754</v>
      </c>
      <c r="G4038" s="203" t="s">
        <v>473</v>
      </c>
      <c r="H4038" s="204">
        <v>13.092000000000001</v>
      </c>
      <c r="I4038" s="204">
        <v>27.227900000000002</v>
      </c>
      <c r="J4038" s="204" t="s">
        <v>1497</v>
      </c>
      <c r="K4038" s="203" t="s">
        <v>1497</v>
      </c>
    </row>
    <row r="4039" spans="1:11">
      <c r="A4039" s="203">
        <v>94</v>
      </c>
      <c r="B4039" s="203" t="s">
        <v>395</v>
      </c>
      <c r="C4039" s="203" t="s">
        <v>1818</v>
      </c>
      <c r="D4039" s="204">
        <v>15.7</v>
      </c>
      <c r="E4039" s="203" t="s">
        <v>502</v>
      </c>
      <c r="F4039" s="203" t="s">
        <v>1754</v>
      </c>
      <c r="G4039" s="203" t="s">
        <v>473</v>
      </c>
      <c r="H4039" s="204">
        <v>13.2576</v>
      </c>
      <c r="I4039" s="204">
        <v>18.206299999999999</v>
      </c>
      <c r="J4039" s="204" t="s">
        <v>1497</v>
      </c>
      <c r="K4039" s="203" t="s">
        <v>1497</v>
      </c>
    </row>
    <row r="4040" spans="1:11">
      <c r="A4040" s="203">
        <v>94</v>
      </c>
      <c r="B4040" s="203" t="s">
        <v>396</v>
      </c>
      <c r="C4040" s="203" t="s">
        <v>1818</v>
      </c>
      <c r="D4040" s="204">
        <v>14.6</v>
      </c>
      <c r="E4040" s="203" t="s">
        <v>502</v>
      </c>
      <c r="F4040" s="203" t="s">
        <v>1754</v>
      </c>
      <c r="G4040" s="203" t="s">
        <v>473</v>
      </c>
      <c r="H4040" s="204">
        <v>7.5776000000000003</v>
      </c>
      <c r="I4040" s="204">
        <v>21.543900000000001</v>
      </c>
      <c r="J4040" s="204" t="s">
        <v>1497</v>
      </c>
      <c r="K4040" s="203" t="s">
        <v>1497</v>
      </c>
    </row>
    <row r="4041" spans="1:11">
      <c r="A4041" s="203">
        <v>94</v>
      </c>
      <c r="B4041" s="203" t="s">
        <v>397</v>
      </c>
      <c r="C4041" s="203" t="s">
        <v>1818</v>
      </c>
      <c r="D4041" s="204">
        <v>22.3</v>
      </c>
      <c r="E4041" s="203" t="s">
        <v>502</v>
      </c>
      <c r="F4041" s="203" t="s">
        <v>1754</v>
      </c>
      <c r="G4041" s="203" t="s">
        <v>473</v>
      </c>
      <c r="H4041" s="204">
        <v>15.960599999999999</v>
      </c>
      <c r="I4041" s="204">
        <v>28.5517</v>
      </c>
      <c r="J4041" s="204" t="s">
        <v>1497</v>
      </c>
      <c r="K4041" s="203" t="s">
        <v>1497</v>
      </c>
    </row>
    <row r="4042" spans="1:11">
      <c r="A4042" s="203">
        <v>94</v>
      </c>
      <c r="B4042" s="203" t="s">
        <v>398</v>
      </c>
      <c r="C4042" s="203" t="s">
        <v>1818</v>
      </c>
      <c r="D4042" s="204">
        <v>15.1</v>
      </c>
      <c r="E4042" s="203" t="s">
        <v>502</v>
      </c>
      <c r="F4042" s="203" t="s">
        <v>1754</v>
      </c>
      <c r="G4042" s="203" t="s">
        <v>473</v>
      </c>
      <c r="H4042" s="204">
        <v>9.0555000000000003</v>
      </c>
      <c r="I4042" s="204">
        <v>21.137</v>
      </c>
      <c r="J4042" s="204" t="s">
        <v>1497</v>
      </c>
      <c r="K4042" s="203" t="s">
        <v>1497</v>
      </c>
    </row>
    <row r="4043" spans="1:11">
      <c r="A4043" s="203">
        <v>94</v>
      </c>
      <c r="B4043" s="203" t="s">
        <v>399</v>
      </c>
      <c r="C4043" s="203" t="s">
        <v>1818</v>
      </c>
      <c r="D4043" s="204">
        <v>13.3</v>
      </c>
      <c r="E4043" s="203" t="s">
        <v>502</v>
      </c>
      <c r="F4043" s="203" t="s">
        <v>1754</v>
      </c>
      <c r="G4043" s="203" t="s">
        <v>473</v>
      </c>
      <c r="H4043" s="204">
        <v>7.5643000000000002</v>
      </c>
      <c r="I4043" s="204">
        <v>18.953099999999999</v>
      </c>
      <c r="J4043" s="204" t="s">
        <v>1497</v>
      </c>
      <c r="K4043" s="203" t="s">
        <v>1497</v>
      </c>
    </row>
    <row r="4044" spans="1:11">
      <c r="A4044" s="203">
        <v>94</v>
      </c>
      <c r="B4044" s="203" t="s">
        <v>400</v>
      </c>
      <c r="C4044" s="203" t="s">
        <v>1818</v>
      </c>
      <c r="D4044" s="204">
        <v>22.2</v>
      </c>
      <c r="E4044" s="203" t="s">
        <v>502</v>
      </c>
      <c r="F4044" s="203" t="s">
        <v>1754</v>
      </c>
      <c r="G4044" s="203" t="s">
        <v>473</v>
      </c>
      <c r="H4044" s="204">
        <v>14.708500000000001</v>
      </c>
      <c r="I4044" s="204">
        <v>29.639299999999999</v>
      </c>
      <c r="J4044" s="204" t="s">
        <v>1497</v>
      </c>
      <c r="K4044" s="203" t="s">
        <v>1497</v>
      </c>
    </row>
    <row r="4045" spans="1:11">
      <c r="A4045" s="203">
        <v>94</v>
      </c>
      <c r="B4045" s="203" t="s">
        <v>401</v>
      </c>
      <c r="C4045" s="203" t="s">
        <v>1818</v>
      </c>
      <c r="D4045" s="204">
        <v>16.5</v>
      </c>
      <c r="E4045" s="203" t="s">
        <v>502</v>
      </c>
      <c r="F4045" s="203" t="s">
        <v>1754</v>
      </c>
      <c r="G4045" s="203" t="s">
        <v>473</v>
      </c>
      <c r="H4045" s="204">
        <v>8.1385000000000005</v>
      </c>
      <c r="I4045" s="204">
        <v>24.831499999999998</v>
      </c>
      <c r="J4045" s="204" t="s">
        <v>1497</v>
      </c>
      <c r="K4045" s="203" t="s">
        <v>1497</v>
      </c>
    </row>
    <row r="4046" spans="1:11">
      <c r="A4046" s="203">
        <v>94</v>
      </c>
      <c r="B4046" s="203" t="s">
        <v>402</v>
      </c>
      <c r="C4046" s="203" t="s">
        <v>1818</v>
      </c>
      <c r="D4046" s="204">
        <v>13.1</v>
      </c>
      <c r="E4046" s="203" t="s">
        <v>502</v>
      </c>
      <c r="F4046" s="203" t="s">
        <v>1754</v>
      </c>
      <c r="G4046" s="203" t="s">
        <v>473</v>
      </c>
      <c r="H4046" s="204">
        <v>2.2219000000000002</v>
      </c>
      <c r="I4046" s="204">
        <v>24.020399999999999</v>
      </c>
      <c r="J4046" s="204" t="s">
        <v>1497</v>
      </c>
      <c r="K4046" s="203" t="s">
        <v>1497</v>
      </c>
    </row>
    <row r="4047" spans="1:11">
      <c r="A4047" s="203">
        <v>94</v>
      </c>
      <c r="B4047" s="203" t="s">
        <v>403</v>
      </c>
      <c r="C4047" s="203" t="s">
        <v>1818</v>
      </c>
      <c r="D4047" s="204">
        <v>16.100000000000001</v>
      </c>
      <c r="E4047" s="203" t="s">
        <v>502</v>
      </c>
      <c r="F4047" s="203" t="s">
        <v>1754</v>
      </c>
      <c r="G4047" s="203" t="s">
        <v>473</v>
      </c>
      <c r="H4047" s="204">
        <v>10.553599999999999</v>
      </c>
      <c r="I4047" s="204">
        <v>21.6678</v>
      </c>
      <c r="J4047" s="204" t="s">
        <v>1497</v>
      </c>
      <c r="K4047" s="203" t="s">
        <v>1497</v>
      </c>
    </row>
    <row r="4048" spans="1:11">
      <c r="A4048" s="203">
        <v>94</v>
      </c>
      <c r="B4048" s="203" t="s">
        <v>404</v>
      </c>
      <c r="C4048" s="203" t="s">
        <v>1818</v>
      </c>
      <c r="D4048" s="204">
        <v>17.899999999999999</v>
      </c>
      <c r="E4048" s="203" t="s">
        <v>502</v>
      </c>
      <c r="F4048" s="203" t="s">
        <v>1754</v>
      </c>
      <c r="G4048" s="203" t="s">
        <v>473</v>
      </c>
      <c r="H4048" s="204">
        <v>12.1685</v>
      </c>
      <c r="I4048" s="204">
        <v>23.571200000000001</v>
      </c>
      <c r="J4048" s="204" t="s">
        <v>1497</v>
      </c>
      <c r="K4048" s="203" t="s">
        <v>1497</v>
      </c>
    </row>
    <row r="4049" spans="1:11">
      <c r="A4049" s="203">
        <v>94</v>
      </c>
      <c r="B4049" s="203" t="s">
        <v>405</v>
      </c>
      <c r="C4049" s="203" t="s">
        <v>1818</v>
      </c>
      <c r="D4049" s="204">
        <v>16.143599999999999</v>
      </c>
      <c r="E4049" s="203" t="s">
        <v>502</v>
      </c>
      <c r="F4049" s="203" t="s">
        <v>1754</v>
      </c>
      <c r="G4049" s="203" t="s">
        <v>473</v>
      </c>
      <c r="H4049" s="204">
        <v>15.194000000000001</v>
      </c>
      <c r="I4049" s="204">
        <v>17.0932</v>
      </c>
      <c r="J4049" s="204" t="s">
        <v>1497</v>
      </c>
      <c r="K4049" s="203" t="s">
        <v>1497</v>
      </c>
    </row>
    <row r="4050" spans="1:11">
      <c r="A4050" s="203">
        <v>94</v>
      </c>
      <c r="B4050" s="203" t="s">
        <v>384</v>
      </c>
      <c r="C4050" s="203" t="s">
        <v>1819</v>
      </c>
      <c r="D4050" s="204">
        <v>17.100000000000001</v>
      </c>
      <c r="E4050" s="203" t="s">
        <v>502</v>
      </c>
      <c r="F4050" s="203" t="s">
        <v>1754</v>
      </c>
      <c r="G4050" s="203" t="s">
        <v>473</v>
      </c>
      <c r="H4050" s="204">
        <v>15.3002</v>
      </c>
      <c r="I4050" s="204">
        <v>18.8704</v>
      </c>
      <c r="J4050" s="204" t="s">
        <v>1497</v>
      </c>
      <c r="K4050" s="203" t="s">
        <v>1497</v>
      </c>
    </row>
    <row r="4051" spans="1:11">
      <c r="A4051" s="203">
        <v>94</v>
      </c>
      <c r="B4051" s="203" t="s">
        <v>385</v>
      </c>
      <c r="C4051" s="203" t="s">
        <v>1819</v>
      </c>
      <c r="D4051" s="204">
        <v>12.8</v>
      </c>
      <c r="E4051" s="203" t="s">
        <v>502</v>
      </c>
      <c r="F4051" s="203" t="s">
        <v>1754</v>
      </c>
      <c r="G4051" s="203" t="s">
        <v>473</v>
      </c>
      <c r="H4051" s="204">
        <v>8.6353000000000009</v>
      </c>
      <c r="I4051" s="204">
        <v>17.0627</v>
      </c>
      <c r="J4051" s="204" t="s">
        <v>1497</v>
      </c>
      <c r="K4051" s="203" t="s">
        <v>1497</v>
      </c>
    </row>
    <row r="4052" spans="1:11">
      <c r="A4052" s="203">
        <v>94</v>
      </c>
      <c r="B4052" s="203" t="s">
        <v>386</v>
      </c>
      <c r="C4052" s="203" t="s">
        <v>1819</v>
      </c>
      <c r="D4052" s="204">
        <v>17.399999999999999</v>
      </c>
      <c r="E4052" s="203" t="s">
        <v>502</v>
      </c>
      <c r="F4052" s="203" t="s">
        <v>1754</v>
      </c>
      <c r="G4052" s="203" t="s">
        <v>473</v>
      </c>
      <c r="H4052" s="204">
        <v>12.2514</v>
      </c>
      <c r="I4052" s="204">
        <v>22.5549</v>
      </c>
      <c r="J4052" s="204" t="s">
        <v>1497</v>
      </c>
      <c r="K4052" s="203" t="s">
        <v>1497</v>
      </c>
    </row>
    <row r="4053" spans="1:11">
      <c r="A4053" s="203">
        <v>94</v>
      </c>
      <c r="B4053" s="203" t="s">
        <v>387</v>
      </c>
      <c r="C4053" s="203" t="s">
        <v>1819</v>
      </c>
      <c r="D4053" s="204">
        <v>15.4</v>
      </c>
      <c r="E4053" s="203" t="s">
        <v>502</v>
      </c>
      <c r="F4053" s="203" t="s">
        <v>1754</v>
      </c>
      <c r="G4053" s="203" t="s">
        <v>473</v>
      </c>
      <c r="H4053" s="204">
        <v>10.5616</v>
      </c>
      <c r="I4053" s="204">
        <v>20.304400000000001</v>
      </c>
      <c r="J4053" s="204" t="s">
        <v>1497</v>
      </c>
      <c r="K4053" s="203" t="s">
        <v>1497</v>
      </c>
    </row>
    <row r="4054" spans="1:11">
      <c r="A4054" s="203">
        <v>94</v>
      </c>
      <c r="B4054" s="203" t="s">
        <v>388</v>
      </c>
      <c r="C4054" s="203" t="s">
        <v>1819</v>
      </c>
      <c r="D4054" s="204">
        <v>16.399999999999999</v>
      </c>
      <c r="E4054" s="203" t="s">
        <v>502</v>
      </c>
      <c r="F4054" s="203" t="s">
        <v>1754</v>
      </c>
      <c r="G4054" s="203" t="s">
        <v>473</v>
      </c>
      <c r="H4054" s="204">
        <v>11.798500000000001</v>
      </c>
      <c r="I4054" s="204">
        <v>21.0185</v>
      </c>
      <c r="J4054" s="204" t="s">
        <v>1497</v>
      </c>
      <c r="K4054" s="203" t="s">
        <v>1497</v>
      </c>
    </row>
    <row r="4055" spans="1:11">
      <c r="A4055" s="203">
        <v>94</v>
      </c>
      <c r="B4055" s="203" t="s">
        <v>389</v>
      </c>
      <c r="C4055" s="203" t="s">
        <v>1819</v>
      </c>
      <c r="D4055" s="204">
        <v>14.8</v>
      </c>
      <c r="E4055" s="203" t="s">
        <v>502</v>
      </c>
      <c r="F4055" s="203" t="s">
        <v>1754</v>
      </c>
      <c r="G4055" s="203" t="s">
        <v>473</v>
      </c>
      <c r="H4055" s="204">
        <v>8.8038000000000007</v>
      </c>
      <c r="I4055" s="204">
        <v>20.841699999999999</v>
      </c>
      <c r="J4055" s="204" t="s">
        <v>1497</v>
      </c>
      <c r="K4055" s="203" t="s">
        <v>1497</v>
      </c>
    </row>
    <row r="4056" spans="1:11">
      <c r="A4056" s="203">
        <v>94</v>
      </c>
      <c r="B4056" s="203" t="s">
        <v>390</v>
      </c>
      <c r="C4056" s="203" t="s">
        <v>1819</v>
      </c>
      <c r="D4056" s="204">
        <v>13.5</v>
      </c>
      <c r="E4056" s="203" t="s">
        <v>502</v>
      </c>
      <c r="F4056" s="203" t="s">
        <v>1754</v>
      </c>
      <c r="G4056" s="203" t="s">
        <v>473</v>
      </c>
      <c r="H4056" s="204">
        <v>8.5312000000000001</v>
      </c>
      <c r="I4056" s="204">
        <v>18.5501</v>
      </c>
      <c r="J4056" s="204" t="s">
        <v>1497</v>
      </c>
      <c r="K4056" s="203" t="s">
        <v>1497</v>
      </c>
    </row>
    <row r="4057" spans="1:11">
      <c r="A4057" s="203">
        <v>94</v>
      </c>
      <c r="B4057" s="203" t="s">
        <v>391</v>
      </c>
      <c r="C4057" s="203" t="s">
        <v>1819</v>
      </c>
      <c r="D4057" s="204">
        <v>18.899999999999999</v>
      </c>
      <c r="E4057" s="203" t="s">
        <v>502</v>
      </c>
      <c r="F4057" s="203" t="s">
        <v>1754</v>
      </c>
      <c r="G4057" s="203" t="s">
        <v>473</v>
      </c>
      <c r="H4057" s="204">
        <v>7.0674999999999999</v>
      </c>
      <c r="I4057" s="204">
        <v>30.805299999999999</v>
      </c>
      <c r="J4057" s="204" t="s">
        <v>1497</v>
      </c>
      <c r="K4057" s="203" t="s">
        <v>1497</v>
      </c>
    </row>
    <row r="4058" spans="1:11">
      <c r="A4058" s="203">
        <v>94</v>
      </c>
      <c r="B4058" s="203" t="s">
        <v>392</v>
      </c>
      <c r="C4058" s="203" t="s">
        <v>1819</v>
      </c>
      <c r="D4058" s="204">
        <v>21.8</v>
      </c>
      <c r="E4058" s="203" t="s">
        <v>502</v>
      </c>
      <c r="F4058" s="203" t="s">
        <v>1754</v>
      </c>
      <c r="G4058" s="203" t="s">
        <v>473</v>
      </c>
      <c r="H4058" s="204">
        <v>12.7974</v>
      </c>
      <c r="I4058" s="204">
        <v>30.804500000000001</v>
      </c>
      <c r="J4058" s="204" t="s">
        <v>1497</v>
      </c>
      <c r="K4058" s="203" t="s">
        <v>1497</v>
      </c>
    </row>
    <row r="4059" spans="1:11">
      <c r="A4059" s="203">
        <v>94</v>
      </c>
      <c r="B4059" s="203" t="s">
        <v>393</v>
      </c>
      <c r="C4059" s="203" t="s">
        <v>1819</v>
      </c>
      <c r="D4059" s="204">
        <v>16</v>
      </c>
      <c r="E4059" s="203" t="s">
        <v>502</v>
      </c>
      <c r="F4059" s="203" t="s">
        <v>1754</v>
      </c>
      <c r="G4059" s="203" t="s">
        <v>473</v>
      </c>
      <c r="H4059" s="204">
        <v>13.685</v>
      </c>
      <c r="I4059" s="204">
        <v>18.317399999999999</v>
      </c>
      <c r="J4059" s="204" t="s">
        <v>1497</v>
      </c>
      <c r="K4059" s="203" t="s">
        <v>1497</v>
      </c>
    </row>
    <row r="4060" spans="1:11">
      <c r="A4060" s="203">
        <v>94</v>
      </c>
      <c r="B4060" s="203" t="s">
        <v>394</v>
      </c>
      <c r="C4060" s="203" t="s">
        <v>1819</v>
      </c>
      <c r="D4060" s="204">
        <v>16.600000000000001</v>
      </c>
      <c r="E4060" s="203" t="s">
        <v>502</v>
      </c>
      <c r="F4060" s="203" t="s">
        <v>1754</v>
      </c>
      <c r="G4060" s="203" t="s">
        <v>473</v>
      </c>
      <c r="H4060" s="204">
        <v>10.4206</v>
      </c>
      <c r="I4060" s="204">
        <v>22.8538</v>
      </c>
      <c r="J4060" s="204" t="s">
        <v>1497</v>
      </c>
      <c r="K4060" s="203" t="s">
        <v>1497</v>
      </c>
    </row>
    <row r="4061" spans="1:11">
      <c r="A4061" s="203">
        <v>94</v>
      </c>
      <c r="B4061" s="203" t="s">
        <v>395</v>
      </c>
      <c r="C4061" s="203" t="s">
        <v>1819</v>
      </c>
      <c r="D4061" s="204">
        <v>17.7</v>
      </c>
      <c r="E4061" s="203" t="s">
        <v>502</v>
      </c>
      <c r="F4061" s="203" t="s">
        <v>1754</v>
      </c>
      <c r="G4061" s="203" t="s">
        <v>473</v>
      </c>
      <c r="H4061" s="204">
        <v>15.376200000000001</v>
      </c>
      <c r="I4061" s="204">
        <v>19.976500000000001</v>
      </c>
      <c r="J4061" s="204" t="s">
        <v>1497</v>
      </c>
      <c r="K4061" s="203" t="s">
        <v>1497</v>
      </c>
    </row>
    <row r="4062" spans="1:11">
      <c r="A4062" s="203">
        <v>94</v>
      </c>
      <c r="B4062" s="203" t="s">
        <v>396</v>
      </c>
      <c r="C4062" s="203" t="s">
        <v>1819</v>
      </c>
      <c r="D4062" s="204">
        <v>15.6</v>
      </c>
      <c r="E4062" s="203" t="s">
        <v>502</v>
      </c>
      <c r="F4062" s="203" t="s">
        <v>1754</v>
      </c>
      <c r="G4062" s="203" t="s">
        <v>473</v>
      </c>
      <c r="H4062" s="204">
        <v>9.7891999999999992</v>
      </c>
      <c r="I4062" s="204">
        <v>21.474</v>
      </c>
      <c r="J4062" s="204" t="s">
        <v>1497</v>
      </c>
      <c r="K4062" s="203" t="s">
        <v>1497</v>
      </c>
    </row>
    <row r="4063" spans="1:11">
      <c r="A4063" s="203">
        <v>94</v>
      </c>
      <c r="B4063" s="203" t="s">
        <v>397</v>
      </c>
      <c r="C4063" s="203" t="s">
        <v>1819</v>
      </c>
      <c r="D4063" s="204">
        <v>17.5</v>
      </c>
      <c r="E4063" s="203" t="s">
        <v>502</v>
      </c>
      <c r="F4063" s="203" t="s">
        <v>1754</v>
      </c>
      <c r="G4063" s="203" t="s">
        <v>473</v>
      </c>
      <c r="H4063" s="204">
        <v>12.6393</v>
      </c>
      <c r="I4063" s="204">
        <v>22.44</v>
      </c>
      <c r="J4063" s="204" t="s">
        <v>1497</v>
      </c>
      <c r="K4063" s="203" t="s">
        <v>1497</v>
      </c>
    </row>
    <row r="4064" spans="1:11">
      <c r="A4064" s="203">
        <v>94</v>
      </c>
      <c r="B4064" s="203" t="s">
        <v>398</v>
      </c>
      <c r="C4064" s="203" t="s">
        <v>1819</v>
      </c>
      <c r="D4064" s="204">
        <v>20.6</v>
      </c>
      <c r="E4064" s="203" t="s">
        <v>502</v>
      </c>
      <c r="F4064" s="203" t="s">
        <v>1754</v>
      </c>
      <c r="G4064" s="203" t="s">
        <v>473</v>
      </c>
      <c r="H4064" s="204">
        <v>14.885300000000001</v>
      </c>
      <c r="I4064" s="204">
        <v>26.293199999999999</v>
      </c>
      <c r="J4064" s="204" t="s">
        <v>1497</v>
      </c>
      <c r="K4064" s="203" t="s">
        <v>1497</v>
      </c>
    </row>
    <row r="4065" spans="1:11">
      <c r="A4065" s="203">
        <v>94</v>
      </c>
      <c r="B4065" s="203" t="s">
        <v>399</v>
      </c>
      <c r="C4065" s="203" t="s">
        <v>1819</v>
      </c>
      <c r="D4065" s="204">
        <v>21.9</v>
      </c>
      <c r="E4065" s="203" t="s">
        <v>502</v>
      </c>
      <c r="F4065" s="203" t="s">
        <v>1754</v>
      </c>
      <c r="G4065" s="203" t="s">
        <v>473</v>
      </c>
      <c r="H4065" s="204">
        <v>15.809900000000001</v>
      </c>
      <c r="I4065" s="204">
        <v>28.0242</v>
      </c>
      <c r="J4065" s="204" t="s">
        <v>1497</v>
      </c>
      <c r="K4065" s="203" t="s">
        <v>1497</v>
      </c>
    </row>
    <row r="4066" spans="1:11">
      <c r="A4066" s="203">
        <v>94</v>
      </c>
      <c r="B4066" s="203" t="s">
        <v>400</v>
      </c>
      <c r="C4066" s="203" t="s">
        <v>1819</v>
      </c>
      <c r="D4066" s="204">
        <v>16.600000000000001</v>
      </c>
      <c r="E4066" s="203" t="s">
        <v>502</v>
      </c>
      <c r="F4066" s="203" t="s">
        <v>1754</v>
      </c>
      <c r="G4066" s="203" t="s">
        <v>473</v>
      </c>
      <c r="H4066" s="204">
        <v>11.2813</v>
      </c>
      <c r="I4066" s="204">
        <v>21.9466</v>
      </c>
      <c r="J4066" s="204" t="s">
        <v>1497</v>
      </c>
      <c r="K4066" s="203" t="s">
        <v>1497</v>
      </c>
    </row>
    <row r="4067" spans="1:11">
      <c r="A4067" s="203">
        <v>94</v>
      </c>
      <c r="B4067" s="203" t="s">
        <v>401</v>
      </c>
      <c r="C4067" s="203" t="s">
        <v>1819</v>
      </c>
      <c r="D4067" s="204">
        <v>14.9</v>
      </c>
      <c r="E4067" s="203" t="s">
        <v>502</v>
      </c>
      <c r="F4067" s="203" t="s">
        <v>1754</v>
      </c>
      <c r="G4067" s="203" t="s">
        <v>473</v>
      </c>
      <c r="H4067" s="204">
        <v>9.0030000000000001</v>
      </c>
      <c r="I4067" s="204">
        <v>20.814900000000002</v>
      </c>
      <c r="J4067" s="204" t="s">
        <v>1497</v>
      </c>
      <c r="K4067" s="203" t="s">
        <v>1497</v>
      </c>
    </row>
    <row r="4068" spans="1:11">
      <c r="A4068" s="203">
        <v>94</v>
      </c>
      <c r="B4068" s="203" t="s">
        <v>402</v>
      </c>
      <c r="C4068" s="203" t="s">
        <v>1819</v>
      </c>
      <c r="D4068" s="204">
        <v>14.6</v>
      </c>
      <c r="E4068" s="203" t="s">
        <v>502</v>
      </c>
      <c r="F4068" s="203" t="s">
        <v>1754</v>
      </c>
      <c r="G4068" s="203" t="s">
        <v>473</v>
      </c>
      <c r="H4068" s="204">
        <v>0</v>
      </c>
      <c r="I4068" s="204">
        <v>29.920500000000001</v>
      </c>
      <c r="J4068" s="204" t="s">
        <v>1497</v>
      </c>
      <c r="K4068" s="203" t="s">
        <v>1497</v>
      </c>
    </row>
    <row r="4069" spans="1:11">
      <c r="A4069" s="203">
        <v>94</v>
      </c>
      <c r="B4069" s="203" t="s">
        <v>403</v>
      </c>
      <c r="C4069" s="203" t="s">
        <v>1819</v>
      </c>
      <c r="D4069" s="204">
        <v>17.3</v>
      </c>
      <c r="E4069" s="203" t="s">
        <v>502</v>
      </c>
      <c r="F4069" s="203" t="s">
        <v>1754</v>
      </c>
      <c r="G4069" s="203" t="s">
        <v>473</v>
      </c>
      <c r="H4069" s="204">
        <v>12.098699999999999</v>
      </c>
      <c r="I4069" s="204">
        <v>22.5489</v>
      </c>
      <c r="J4069" s="204" t="s">
        <v>1497</v>
      </c>
      <c r="K4069" s="203" t="s">
        <v>1497</v>
      </c>
    </row>
    <row r="4070" spans="1:11">
      <c r="A4070" s="203">
        <v>94</v>
      </c>
      <c r="B4070" s="203" t="s">
        <v>404</v>
      </c>
      <c r="C4070" s="203" t="s">
        <v>1819</v>
      </c>
      <c r="D4070" s="204">
        <v>11.3</v>
      </c>
      <c r="E4070" s="203" t="s">
        <v>502</v>
      </c>
      <c r="F4070" s="203" t="s">
        <v>1754</v>
      </c>
      <c r="G4070" s="203" t="s">
        <v>473</v>
      </c>
      <c r="H4070" s="204">
        <v>7.1070000000000002</v>
      </c>
      <c r="I4070" s="204">
        <v>15.4095</v>
      </c>
      <c r="J4070" s="204" t="s">
        <v>1497</v>
      </c>
      <c r="K4070" s="203" t="s">
        <v>1497</v>
      </c>
    </row>
    <row r="4071" spans="1:11">
      <c r="A4071" s="203">
        <v>94</v>
      </c>
      <c r="B4071" s="203" t="s">
        <v>405</v>
      </c>
      <c r="C4071" s="203" t="s">
        <v>1819</v>
      </c>
      <c r="D4071" s="204">
        <v>16.714300000000001</v>
      </c>
      <c r="E4071" s="203" t="s">
        <v>502</v>
      </c>
      <c r="F4071" s="203" t="s">
        <v>1754</v>
      </c>
      <c r="G4071" s="203" t="s">
        <v>473</v>
      </c>
      <c r="H4071" s="204">
        <v>15.840199999999999</v>
      </c>
      <c r="I4071" s="204">
        <v>17.5883</v>
      </c>
      <c r="J4071" s="204" t="s">
        <v>1497</v>
      </c>
      <c r="K4071" s="203" t="s">
        <v>1497</v>
      </c>
    </row>
    <row r="4072" spans="1:11">
      <c r="A4072" s="203">
        <v>94</v>
      </c>
      <c r="B4072" s="203" t="s">
        <v>384</v>
      </c>
      <c r="C4072" s="203" t="s">
        <v>1820</v>
      </c>
      <c r="D4072" s="204">
        <v>17.399999999999999</v>
      </c>
      <c r="E4072" s="203" t="s">
        <v>502</v>
      </c>
      <c r="F4072" s="203" t="s">
        <v>1754</v>
      </c>
      <c r="G4072" s="203" t="s">
        <v>473</v>
      </c>
      <c r="H4072" s="204">
        <v>16.119199999999999</v>
      </c>
      <c r="I4072" s="204">
        <v>18.750399999999999</v>
      </c>
      <c r="J4072" s="204" t="s">
        <v>1497</v>
      </c>
      <c r="K4072" s="203" t="s">
        <v>1497</v>
      </c>
    </row>
    <row r="4073" spans="1:11">
      <c r="A4073" s="203">
        <v>94</v>
      </c>
      <c r="B4073" s="203" t="s">
        <v>385</v>
      </c>
      <c r="C4073" s="203" t="s">
        <v>1820</v>
      </c>
      <c r="D4073" s="204">
        <v>15.9</v>
      </c>
      <c r="E4073" s="203" t="s">
        <v>502</v>
      </c>
      <c r="F4073" s="203" t="s">
        <v>1754</v>
      </c>
      <c r="G4073" s="203" t="s">
        <v>473</v>
      </c>
      <c r="H4073" s="204">
        <v>12.4773</v>
      </c>
      <c r="I4073" s="204">
        <v>19.237100000000002</v>
      </c>
      <c r="J4073" s="204" t="s">
        <v>1497</v>
      </c>
      <c r="K4073" s="203" t="s">
        <v>1497</v>
      </c>
    </row>
    <row r="4074" spans="1:11">
      <c r="A4074" s="203">
        <v>94</v>
      </c>
      <c r="B4074" s="203" t="s">
        <v>386</v>
      </c>
      <c r="C4074" s="203" t="s">
        <v>1820</v>
      </c>
      <c r="D4074" s="204">
        <v>15.6</v>
      </c>
      <c r="E4074" s="203" t="s">
        <v>502</v>
      </c>
      <c r="F4074" s="203" t="s">
        <v>1754</v>
      </c>
      <c r="G4074" s="203" t="s">
        <v>473</v>
      </c>
      <c r="H4074" s="204">
        <v>12.146000000000001</v>
      </c>
      <c r="I4074" s="204">
        <v>19.141400000000001</v>
      </c>
      <c r="J4074" s="204" t="s">
        <v>1497</v>
      </c>
      <c r="K4074" s="203" t="s">
        <v>1497</v>
      </c>
    </row>
    <row r="4075" spans="1:11">
      <c r="A4075" s="203">
        <v>94</v>
      </c>
      <c r="B4075" s="203" t="s">
        <v>387</v>
      </c>
      <c r="C4075" s="203" t="s">
        <v>1820</v>
      </c>
      <c r="D4075" s="204">
        <v>15</v>
      </c>
      <c r="E4075" s="203" t="s">
        <v>502</v>
      </c>
      <c r="F4075" s="203" t="s">
        <v>1754</v>
      </c>
      <c r="G4075" s="203" t="s">
        <v>473</v>
      </c>
      <c r="H4075" s="204">
        <v>11.4839</v>
      </c>
      <c r="I4075" s="204">
        <v>18.453600000000002</v>
      </c>
      <c r="J4075" s="204" t="s">
        <v>1497</v>
      </c>
      <c r="K4075" s="203" t="s">
        <v>1497</v>
      </c>
    </row>
    <row r="4076" spans="1:11">
      <c r="A4076" s="203">
        <v>94</v>
      </c>
      <c r="B4076" s="203" t="s">
        <v>388</v>
      </c>
      <c r="C4076" s="203" t="s">
        <v>1820</v>
      </c>
      <c r="D4076" s="204">
        <v>15</v>
      </c>
      <c r="E4076" s="203" t="s">
        <v>502</v>
      </c>
      <c r="F4076" s="203" t="s">
        <v>1754</v>
      </c>
      <c r="G4076" s="203" t="s">
        <v>473</v>
      </c>
      <c r="H4076" s="204">
        <v>11.880699999999999</v>
      </c>
      <c r="I4076" s="204">
        <v>18.1861</v>
      </c>
      <c r="J4076" s="204" t="s">
        <v>1497</v>
      </c>
      <c r="K4076" s="203" t="s">
        <v>1497</v>
      </c>
    </row>
    <row r="4077" spans="1:11">
      <c r="A4077" s="203">
        <v>94</v>
      </c>
      <c r="B4077" s="203" t="s">
        <v>389</v>
      </c>
      <c r="C4077" s="203" t="s">
        <v>1820</v>
      </c>
      <c r="D4077" s="204">
        <v>14.7</v>
      </c>
      <c r="E4077" s="203" t="s">
        <v>502</v>
      </c>
      <c r="F4077" s="203" t="s">
        <v>1754</v>
      </c>
      <c r="G4077" s="203" t="s">
        <v>473</v>
      </c>
      <c r="H4077" s="204">
        <v>9.9886999999999997</v>
      </c>
      <c r="I4077" s="204">
        <v>19.432200000000002</v>
      </c>
      <c r="J4077" s="204" t="s">
        <v>1497</v>
      </c>
      <c r="K4077" s="203" t="s">
        <v>1497</v>
      </c>
    </row>
    <row r="4078" spans="1:11">
      <c r="A4078" s="203">
        <v>94</v>
      </c>
      <c r="B4078" s="203" t="s">
        <v>390</v>
      </c>
      <c r="C4078" s="203" t="s">
        <v>1820</v>
      </c>
      <c r="D4078" s="204">
        <v>15.3</v>
      </c>
      <c r="E4078" s="203" t="s">
        <v>502</v>
      </c>
      <c r="F4078" s="203" t="s">
        <v>1754</v>
      </c>
      <c r="G4078" s="203" t="s">
        <v>473</v>
      </c>
      <c r="H4078" s="204">
        <v>11.422599999999999</v>
      </c>
      <c r="I4078" s="204">
        <v>19.154900000000001</v>
      </c>
      <c r="J4078" s="204" t="s">
        <v>1497</v>
      </c>
      <c r="K4078" s="203" t="s">
        <v>1497</v>
      </c>
    </row>
    <row r="4079" spans="1:11">
      <c r="A4079" s="203">
        <v>94</v>
      </c>
      <c r="B4079" s="203" t="s">
        <v>391</v>
      </c>
      <c r="C4079" s="203" t="s">
        <v>1820</v>
      </c>
      <c r="D4079" s="204">
        <v>14.1</v>
      </c>
      <c r="E4079" s="203" t="s">
        <v>502</v>
      </c>
      <c r="F4079" s="203" t="s">
        <v>1754</v>
      </c>
      <c r="G4079" s="203" t="s">
        <v>473</v>
      </c>
      <c r="H4079" s="204">
        <v>6.6935000000000002</v>
      </c>
      <c r="I4079" s="204">
        <v>21.489899999999999</v>
      </c>
      <c r="J4079" s="204" t="s">
        <v>1497</v>
      </c>
      <c r="K4079" s="203" t="s">
        <v>1497</v>
      </c>
    </row>
    <row r="4080" spans="1:11">
      <c r="A4080" s="203">
        <v>94</v>
      </c>
      <c r="B4080" s="203" t="s">
        <v>392</v>
      </c>
      <c r="C4080" s="203" t="s">
        <v>1820</v>
      </c>
      <c r="D4080" s="204">
        <v>21.8</v>
      </c>
      <c r="E4080" s="203" t="s">
        <v>502</v>
      </c>
      <c r="F4080" s="203" t="s">
        <v>1754</v>
      </c>
      <c r="G4080" s="203" t="s">
        <v>473</v>
      </c>
      <c r="H4080" s="204">
        <v>15.525700000000001</v>
      </c>
      <c r="I4080" s="204">
        <v>28.016200000000001</v>
      </c>
      <c r="J4080" s="204" t="s">
        <v>1497</v>
      </c>
      <c r="K4080" s="203" t="s">
        <v>1497</v>
      </c>
    </row>
    <row r="4081" spans="1:11">
      <c r="A4081" s="203">
        <v>94</v>
      </c>
      <c r="B4081" s="203" t="s">
        <v>393</v>
      </c>
      <c r="C4081" s="203" t="s">
        <v>1820</v>
      </c>
      <c r="D4081" s="204">
        <v>14.8</v>
      </c>
      <c r="E4081" s="203" t="s">
        <v>502</v>
      </c>
      <c r="F4081" s="203" t="s">
        <v>1754</v>
      </c>
      <c r="G4081" s="203" t="s">
        <v>473</v>
      </c>
      <c r="H4081" s="204">
        <v>13.159700000000001</v>
      </c>
      <c r="I4081" s="204">
        <v>16.444199999999999</v>
      </c>
      <c r="J4081" s="204" t="s">
        <v>1497</v>
      </c>
      <c r="K4081" s="203" t="s">
        <v>1497</v>
      </c>
    </row>
    <row r="4082" spans="1:11">
      <c r="A4082" s="203">
        <v>94</v>
      </c>
      <c r="B4082" s="203" t="s">
        <v>394</v>
      </c>
      <c r="C4082" s="203" t="s">
        <v>1820</v>
      </c>
      <c r="D4082" s="204">
        <v>17.399999999999999</v>
      </c>
      <c r="E4082" s="203" t="s">
        <v>502</v>
      </c>
      <c r="F4082" s="203" t="s">
        <v>1754</v>
      </c>
      <c r="G4082" s="203" t="s">
        <v>473</v>
      </c>
      <c r="H4082" s="204">
        <v>13.0931</v>
      </c>
      <c r="I4082" s="204">
        <v>21.676500000000001</v>
      </c>
      <c r="J4082" s="204" t="s">
        <v>1497</v>
      </c>
      <c r="K4082" s="203" t="s">
        <v>1497</v>
      </c>
    </row>
    <row r="4083" spans="1:11">
      <c r="A4083" s="203">
        <v>94</v>
      </c>
      <c r="B4083" s="203" t="s">
        <v>395</v>
      </c>
      <c r="C4083" s="203" t="s">
        <v>1820</v>
      </c>
      <c r="D4083" s="204">
        <v>16.600000000000001</v>
      </c>
      <c r="E4083" s="203" t="s">
        <v>502</v>
      </c>
      <c r="F4083" s="203" t="s">
        <v>1754</v>
      </c>
      <c r="G4083" s="203" t="s">
        <v>473</v>
      </c>
      <c r="H4083" s="204">
        <v>14.9566</v>
      </c>
      <c r="I4083" s="204">
        <v>18.279599999999999</v>
      </c>
      <c r="J4083" s="204" t="s">
        <v>1497</v>
      </c>
      <c r="K4083" s="203" t="s">
        <v>1497</v>
      </c>
    </row>
    <row r="4084" spans="1:11">
      <c r="A4084" s="203">
        <v>94</v>
      </c>
      <c r="B4084" s="203" t="s">
        <v>396</v>
      </c>
      <c r="C4084" s="203" t="s">
        <v>1820</v>
      </c>
      <c r="D4084" s="204">
        <v>14.8</v>
      </c>
      <c r="E4084" s="203" t="s">
        <v>502</v>
      </c>
      <c r="F4084" s="203" t="s">
        <v>1754</v>
      </c>
      <c r="G4084" s="203" t="s">
        <v>473</v>
      </c>
      <c r="H4084" s="204">
        <v>10.701599999999999</v>
      </c>
      <c r="I4084" s="204">
        <v>18.9467</v>
      </c>
      <c r="J4084" s="204" t="s">
        <v>1497</v>
      </c>
      <c r="K4084" s="203" t="s">
        <v>1497</v>
      </c>
    </row>
    <row r="4085" spans="1:11">
      <c r="A4085" s="203">
        <v>94</v>
      </c>
      <c r="B4085" s="203" t="s">
        <v>397</v>
      </c>
      <c r="C4085" s="203" t="s">
        <v>1820</v>
      </c>
      <c r="D4085" s="204">
        <v>19.600000000000001</v>
      </c>
      <c r="E4085" s="203" t="s">
        <v>502</v>
      </c>
      <c r="F4085" s="203" t="s">
        <v>1754</v>
      </c>
      <c r="G4085" s="203" t="s">
        <v>473</v>
      </c>
      <c r="H4085" s="204">
        <v>15.7287</v>
      </c>
      <c r="I4085" s="204">
        <v>23.465399999999999</v>
      </c>
      <c r="J4085" s="204" t="s">
        <v>1497</v>
      </c>
      <c r="K4085" s="203" t="s">
        <v>1497</v>
      </c>
    </row>
    <row r="4086" spans="1:11">
      <c r="A4086" s="203">
        <v>94</v>
      </c>
      <c r="B4086" s="203" t="s">
        <v>398</v>
      </c>
      <c r="C4086" s="203" t="s">
        <v>1820</v>
      </c>
      <c r="D4086" s="204">
        <v>18.2</v>
      </c>
      <c r="E4086" s="203" t="s">
        <v>502</v>
      </c>
      <c r="F4086" s="203" t="s">
        <v>1754</v>
      </c>
      <c r="G4086" s="203" t="s">
        <v>473</v>
      </c>
      <c r="H4086" s="204">
        <v>14.0753</v>
      </c>
      <c r="I4086" s="204">
        <v>22.229800000000001</v>
      </c>
      <c r="J4086" s="204" t="s">
        <v>1497</v>
      </c>
      <c r="K4086" s="203" t="s">
        <v>1497</v>
      </c>
    </row>
    <row r="4087" spans="1:11">
      <c r="A4087" s="203">
        <v>94</v>
      </c>
      <c r="B4087" s="203" t="s">
        <v>399</v>
      </c>
      <c r="C4087" s="203" t="s">
        <v>1820</v>
      </c>
      <c r="D4087" s="204">
        <v>18.600000000000001</v>
      </c>
      <c r="E4087" s="203" t="s">
        <v>502</v>
      </c>
      <c r="F4087" s="203" t="s">
        <v>1754</v>
      </c>
      <c r="G4087" s="203" t="s">
        <v>473</v>
      </c>
      <c r="H4087" s="204">
        <v>14.332700000000001</v>
      </c>
      <c r="I4087" s="204">
        <v>22.961400000000001</v>
      </c>
      <c r="J4087" s="204" t="s">
        <v>1497</v>
      </c>
      <c r="K4087" s="203" t="s">
        <v>1497</v>
      </c>
    </row>
    <row r="4088" spans="1:11">
      <c r="A4088" s="203">
        <v>94</v>
      </c>
      <c r="B4088" s="203" t="s">
        <v>400</v>
      </c>
      <c r="C4088" s="203" t="s">
        <v>1820</v>
      </c>
      <c r="D4088" s="204">
        <v>18.7</v>
      </c>
      <c r="E4088" s="203" t="s">
        <v>502</v>
      </c>
      <c r="F4088" s="203" t="s">
        <v>1754</v>
      </c>
      <c r="G4088" s="203" t="s">
        <v>473</v>
      </c>
      <c r="H4088" s="204">
        <v>14.4267</v>
      </c>
      <c r="I4088" s="204">
        <v>22.944199999999999</v>
      </c>
      <c r="J4088" s="204" t="s">
        <v>1497</v>
      </c>
      <c r="K4088" s="203" t="s">
        <v>1497</v>
      </c>
    </row>
    <row r="4089" spans="1:11">
      <c r="A4089" s="203">
        <v>94</v>
      </c>
      <c r="B4089" s="203" t="s">
        <v>401</v>
      </c>
      <c r="C4089" s="203" t="s">
        <v>1820</v>
      </c>
      <c r="D4089" s="204">
        <v>15.3</v>
      </c>
      <c r="E4089" s="203" t="s">
        <v>502</v>
      </c>
      <c r="F4089" s="203" t="s">
        <v>1754</v>
      </c>
      <c r="G4089" s="203" t="s">
        <v>473</v>
      </c>
      <c r="H4089" s="204">
        <v>10.8796</v>
      </c>
      <c r="I4089" s="204">
        <v>19.7074</v>
      </c>
      <c r="J4089" s="204" t="s">
        <v>1497</v>
      </c>
      <c r="K4089" s="203" t="s">
        <v>1497</v>
      </c>
    </row>
    <row r="4090" spans="1:11">
      <c r="A4090" s="203">
        <v>94</v>
      </c>
      <c r="B4090" s="203" t="s">
        <v>402</v>
      </c>
      <c r="C4090" s="203" t="s">
        <v>1820</v>
      </c>
      <c r="D4090" s="204">
        <v>11.5</v>
      </c>
      <c r="E4090" s="203" t="s">
        <v>502</v>
      </c>
      <c r="F4090" s="203" t="s">
        <v>1754</v>
      </c>
      <c r="G4090" s="203" t="s">
        <v>473</v>
      </c>
      <c r="H4090" s="204">
        <v>5.4603000000000002</v>
      </c>
      <c r="I4090" s="204">
        <v>17.534300000000002</v>
      </c>
      <c r="J4090" s="204" t="s">
        <v>1497</v>
      </c>
      <c r="K4090" s="203" t="s">
        <v>1497</v>
      </c>
    </row>
    <row r="4091" spans="1:11">
      <c r="A4091" s="203">
        <v>94</v>
      </c>
      <c r="B4091" s="203" t="s">
        <v>403</v>
      </c>
      <c r="C4091" s="203" t="s">
        <v>1820</v>
      </c>
      <c r="D4091" s="204">
        <v>17.2</v>
      </c>
      <c r="E4091" s="203" t="s">
        <v>502</v>
      </c>
      <c r="F4091" s="203" t="s">
        <v>1754</v>
      </c>
      <c r="G4091" s="203" t="s">
        <v>473</v>
      </c>
      <c r="H4091" s="204">
        <v>13.3766</v>
      </c>
      <c r="I4091" s="204">
        <v>21.0075</v>
      </c>
      <c r="J4091" s="204" t="s">
        <v>1497</v>
      </c>
      <c r="K4091" s="203" t="s">
        <v>1497</v>
      </c>
    </row>
    <row r="4092" spans="1:11">
      <c r="A4092" s="203">
        <v>94</v>
      </c>
      <c r="B4092" s="203" t="s">
        <v>404</v>
      </c>
      <c r="C4092" s="203" t="s">
        <v>1820</v>
      </c>
      <c r="D4092" s="204">
        <v>14.2</v>
      </c>
      <c r="E4092" s="203" t="s">
        <v>502</v>
      </c>
      <c r="F4092" s="203" t="s">
        <v>1754</v>
      </c>
      <c r="G4092" s="203" t="s">
        <v>473</v>
      </c>
      <c r="H4092" s="204">
        <v>10.872199999999999</v>
      </c>
      <c r="I4092" s="204">
        <v>17.611999999999998</v>
      </c>
      <c r="J4092" s="204" t="s">
        <v>1497</v>
      </c>
      <c r="K4092" s="203" t="s">
        <v>1497</v>
      </c>
    </row>
    <row r="4093" spans="1:11">
      <c r="A4093" s="203">
        <v>94</v>
      </c>
      <c r="B4093" s="203" t="s">
        <v>405</v>
      </c>
      <c r="C4093" s="203" t="s">
        <v>1820</v>
      </c>
      <c r="D4093" s="204">
        <v>16.8</v>
      </c>
      <c r="E4093" s="203" t="s">
        <v>502</v>
      </c>
      <c r="F4093" s="203" t="s">
        <v>1754</v>
      </c>
      <c r="G4093" s="203" t="s">
        <v>473</v>
      </c>
      <c r="H4093" s="204">
        <v>16.175699999999999</v>
      </c>
      <c r="I4093" s="204">
        <v>17.473500000000001</v>
      </c>
      <c r="J4093" s="204" t="s">
        <v>1497</v>
      </c>
      <c r="K4093" s="203" t="s">
        <v>1497</v>
      </c>
    </row>
    <row r="4094" spans="1:11">
      <c r="A4094" s="203">
        <v>95</v>
      </c>
      <c r="B4094" s="203" t="s">
        <v>384</v>
      </c>
      <c r="C4094" s="203" t="s">
        <v>1821</v>
      </c>
      <c r="D4094" s="204">
        <v>79.239274809999998</v>
      </c>
      <c r="E4094" s="203" t="s">
        <v>472</v>
      </c>
      <c r="F4094" s="203" t="s">
        <v>1754</v>
      </c>
      <c r="G4094" s="203" t="s">
        <v>499</v>
      </c>
      <c r="H4094" s="204">
        <v>77.258643230000004</v>
      </c>
      <c r="I4094" s="204">
        <v>81.219906379999998</v>
      </c>
      <c r="J4094" s="204" t="s">
        <v>1497</v>
      </c>
      <c r="K4094" s="203" t="s">
        <v>1497</v>
      </c>
    </row>
    <row r="4095" spans="1:11">
      <c r="A4095" s="203">
        <v>95</v>
      </c>
      <c r="B4095" s="203" t="s">
        <v>385</v>
      </c>
      <c r="C4095" s="203" t="s">
        <v>1821</v>
      </c>
      <c r="D4095" s="204">
        <v>83.911749749999998</v>
      </c>
      <c r="E4095" s="203" t="s">
        <v>472</v>
      </c>
      <c r="F4095" s="203" t="s">
        <v>1754</v>
      </c>
      <c r="G4095" s="203" t="s">
        <v>499</v>
      </c>
      <c r="H4095" s="204">
        <v>79.341517240000002</v>
      </c>
      <c r="I4095" s="204">
        <v>88.481982259999995</v>
      </c>
      <c r="J4095" s="204" t="s">
        <v>1497</v>
      </c>
      <c r="K4095" s="203" t="s">
        <v>1497</v>
      </c>
    </row>
    <row r="4096" spans="1:11">
      <c r="A4096" s="203">
        <v>95</v>
      </c>
      <c r="B4096" s="203" t="s">
        <v>386</v>
      </c>
      <c r="C4096" s="203" t="s">
        <v>1821</v>
      </c>
      <c r="D4096" s="204">
        <v>87.187814320000001</v>
      </c>
      <c r="E4096" s="203" t="s">
        <v>472</v>
      </c>
      <c r="F4096" s="203" t="s">
        <v>1754</v>
      </c>
      <c r="G4096" s="203" t="s">
        <v>499</v>
      </c>
      <c r="H4096" s="204">
        <v>83.331879139999998</v>
      </c>
      <c r="I4096" s="204">
        <v>91.043749509999998</v>
      </c>
      <c r="J4096" s="204" t="s">
        <v>1497</v>
      </c>
      <c r="K4096" s="203" t="s">
        <v>1497</v>
      </c>
    </row>
    <row r="4097" spans="1:11">
      <c r="A4097" s="203">
        <v>95</v>
      </c>
      <c r="B4097" s="203" t="s">
        <v>387</v>
      </c>
      <c r="C4097" s="203" t="s">
        <v>1821</v>
      </c>
      <c r="D4097" s="204">
        <v>85.830443470000006</v>
      </c>
      <c r="E4097" s="203" t="s">
        <v>472</v>
      </c>
      <c r="F4097" s="203" t="s">
        <v>1754</v>
      </c>
      <c r="G4097" s="203" t="s">
        <v>499</v>
      </c>
      <c r="H4097" s="204">
        <v>82.892640060000005</v>
      </c>
      <c r="I4097" s="204">
        <v>88.768246880000007</v>
      </c>
      <c r="J4097" s="204" t="s">
        <v>1497</v>
      </c>
      <c r="K4097" s="203" t="s">
        <v>1497</v>
      </c>
    </row>
    <row r="4098" spans="1:11">
      <c r="A4098" s="203">
        <v>95</v>
      </c>
      <c r="B4098" s="203" t="s">
        <v>388</v>
      </c>
      <c r="C4098" s="203" t="s">
        <v>1821</v>
      </c>
      <c r="D4098" s="204">
        <v>84.062367080000001</v>
      </c>
      <c r="E4098" s="203" t="s">
        <v>472</v>
      </c>
      <c r="F4098" s="203" t="s">
        <v>1754</v>
      </c>
      <c r="G4098" s="203" t="s">
        <v>499</v>
      </c>
      <c r="H4098" s="204">
        <v>80.419870810000006</v>
      </c>
      <c r="I4098" s="204">
        <v>87.704863360000004</v>
      </c>
      <c r="J4098" s="204" t="s">
        <v>1497</v>
      </c>
      <c r="K4098" s="203" t="s">
        <v>1497</v>
      </c>
    </row>
    <row r="4099" spans="1:11">
      <c r="A4099" s="203">
        <v>95</v>
      </c>
      <c r="B4099" s="203" t="s">
        <v>389</v>
      </c>
      <c r="C4099" s="203" t="s">
        <v>1821</v>
      </c>
      <c r="D4099" s="204">
        <v>84.966233059999993</v>
      </c>
      <c r="E4099" s="203" t="s">
        <v>472</v>
      </c>
      <c r="F4099" s="203" t="s">
        <v>1754</v>
      </c>
      <c r="G4099" s="203" t="s">
        <v>499</v>
      </c>
      <c r="H4099" s="204">
        <v>79.359696959999994</v>
      </c>
      <c r="I4099" s="204">
        <v>90.572769149999999</v>
      </c>
      <c r="J4099" s="204" t="s">
        <v>1497</v>
      </c>
      <c r="K4099" s="203" t="s">
        <v>1497</v>
      </c>
    </row>
    <row r="4100" spans="1:11">
      <c r="A4100" s="203">
        <v>95</v>
      </c>
      <c r="B4100" s="203" t="s">
        <v>390</v>
      </c>
      <c r="C4100" s="203" t="s">
        <v>1821</v>
      </c>
      <c r="D4100" s="204">
        <v>81.135462880000006</v>
      </c>
      <c r="E4100" s="203" t="s">
        <v>472</v>
      </c>
      <c r="F4100" s="203" t="s">
        <v>1754</v>
      </c>
      <c r="G4100" s="203" t="s">
        <v>499</v>
      </c>
      <c r="H4100" s="204">
        <v>75.467953320000007</v>
      </c>
      <c r="I4100" s="204">
        <v>86.802972449999999</v>
      </c>
      <c r="J4100" s="204" t="s">
        <v>1497</v>
      </c>
      <c r="K4100" s="203" t="s">
        <v>1497</v>
      </c>
    </row>
    <row r="4101" spans="1:11">
      <c r="A4101" s="203">
        <v>95</v>
      </c>
      <c r="B4101" s="203" t="s">
        <v>391</v>
      </c>
      <c r="C4101" s="203" t="s">
        <v>1821</v>
      </c>
      <c r="D4101" s="204">
        <v>89.213257889999994</v>
      </c>
      <c r="E4101" s="203" t="s">
        <v>472</v>
      </c>
      <c r="F4101" s="203" t="s">
        <v>1754</v>
      </c>
      <c r="G4101" s="203" t="s">
        <v>499</v>
      </c>
      <c r="H4101" s="204">
        <v>81.227124579999995</v>
      </c>
      <c r="I4101" s="204">
        <v>97.19939119</v>
      </c>
      <c r="J4101" s="204" t="s">
        <v>1497</v>
      </c>
      <c r="K4101" s="203" t="s">
        <v>1497</v>
      </c>
    </row>
    <row r="4102" spans="1:11">
      <c r="A4102" s="203">
        <v>95</v>
      </c>
      <c r="B4102" s="203" t="s">
        <v>392</v>
      </c>
      <c r="C4102" s="203" t="s">
        <v>1821</v>
      </c>
      <c r="D4102" s="204">
        <v>90.205282019999999</v>
      </c>
      <c r="E4102" s="203" t="s">
        <v>472</v>
      </c>
      <c r="F4102" s="203" t="s">
        <v>1754</v>
      </c>
      <c r="G4102" s="203" t="s">
        <v>499</v>
      </c>
      <c r="H4102" s="204">
        <v>84.561858889999996</v>
      </c>
      <c r="I4102" s="204">
        <v>95.848705150000001</v>
      </c>
      <c r="J4102" s="204" t="s">
        <v>1497</v>
      </c>
      <c r="K4102" s="203" t="s">
        <v>1497</v>
      </c>
    </row>
    <row r="4103" spans="1:11">
      <c r="A4103" s="203">
        <v>95</v>
      </c>
      <c r="B4103" s="203" t="s">
        <v>393</v>
      </c>
      <c r="C4103" s="203" t="s">
        <v>1821</v>
      </c>
      <c r="D4103" s="204">
        <v>80.268359750000002</v>
      </c>
      <c r="E4103" s="203" t="s">
        <v>472</v>
      </c>
      <c r="F4103" s="203" t="s">
        <v>1754</v>
      </c>
      <c r="G4103" s="203" t="s">
        <v>499</v>
      </c>
      <c r="H4103" s="204">
        <v>77.370696010000003</v>
      </c>
      <c r="I4103" s="204">
        <v>83.166023499999994</v>
      </c>
      <c r="J4103" s="204" t="s">
        <v>1497</v>
      </c>
      <c r="K4103" s="203" t="s">
        <v>1497</v>
      </c>
    </row>
    <row r="4104" spans="1:11">
      <c r="A4104" s="203">
        <v>95</v>
      </c>
      <c r="B4104" s="203" t="s">
        <v>394</v>
      </c>
      <c r="C4104" s="203" t="s">
        <v>1821</v>
      </c>
      <c r="D4104" s="204">
        <v>80.306325090000001</v>
      </c>
      <c r="E4104" s="203" t="s">
        <v>472</v>
      </c>
      <c r="F4104" s="203" t="s">
        <v>1754</v>
      </c>
      <c r="G4104" s="203" t="s">
        <v>499</v>
      </c>
      <c r="H4104" s="204">
        <v>76.006850889999996</v>
      </c>
      <c r="I4104" s="204">
        <v>84.605799279999999</v>
      </c>
      <c r="J4104" s="204" t="s">
        <v>1497</v>
      </c>
      <c r="K4104" s="203" t="s">
        <v>1497</v>
      </c>
    </row>
    <row r="4105" spans="1:11">
      <c r="A4105" s="203">
        <v>95</v>
      </c>
      <c r="B4105" s="203" t="s">
        <v>395</v>
      </c>
      <c r="C4105" s="203" t="s">
        <v>1821</v>
      </c>
      <c r="D4105" s="204">
        <v>86.152657210000001</v>
      </c>
      <c r="E4105" s="203" t="s">
        <v>472</v>
      </c>
      <c r="F4105" s="203" t="s">
        <v>1754</v>
      </c>
      <c r="G4105" s="203" t="s">
        <v>499</v>
      </c>
      <c r="H4105" s="204">
        <v>84.333799409999997</v>
      </c>
      <c r="I4105" s="204">
        <v>87.971515010000005</v>
      </c>
      <c r="J4105" s="204" t="s">
        <v>1497</v>
      </c>
      <c r="K4105" s="203" t="s">
        <v>1497</v>
      </c>
    </row>
    <row r="4106" spans="1:11">
      <c r="A4106" s="203">
        <v>95</v>
      </c>
      <c r="B4106" s="203" t="s">
        <v>396</v>
      </c>
      <c r="C4106" s="203" t="s">
        <v>1821</v>
      </c>
      <c r="D4106" s="204">
        <v>86.234477909999995</v>
      </c>
      <c r="E4106" s="203" t="s">
        <v>472</v>
      </c>
      <c r="F4106" s="203" t="s">
        <v>1754</v>
      </c>
      <c r="G4106" s="203" t="s">
        <v>499</v>
      </c>
      <c r="H4106" s="204">
        <v>82.188051669999993</v>
      </c>
      <c r="I4106" s="204">
        <v>90.280904149999998</v>
      </c>
      <c r="J4106" s="204" t="s">
        <v>1497</v>
      </c>
      <c r="K4106" s="203" t="s">
        <v>1497</v>
      </c>
    </row>
    <row r="4107" spans="1:11">
      <c r="A4107" s="203">
        <v>95</v>
      </c>
      <c r="B4107" s="203" t="s">
        <v>397</v>
      </c>
      <c r="C4107" s="203" t="s">
        <v>1821</v>
      </c>
      <c r="D4107" s="204">
        <v>83.050209989999999</v>
      </c>
      <c r="E4107" s="203" t="s">
        <v>472</v>
      </c>
      <c r="F4107" s="203" t="s">
        <v>1754</v>
      </c>
      <c r="G4107" s="203" t="s">
        <v>499</v>
      </c>
      <c r="H4107" s="204">
        <v>77.888912649999995</v>
      </c>
      <c r="I4107" s="204">
        <v>88.211507319999996</v>
      </c>
      <c r="J4107" s="204" t="s">
        <v>1497</v>
      </c>
      <c r="K4107" s="203" t="s">
        <v>1497</v>
      </c>
    </row>
    <row r="4108" spans="1:11">
      <c r="A4108" s="203">
        <v>95</v>
      </c>
      <c r="B4108" s="203" t="s">
        <v>398</v>
      </c>
      <c r="C4108" s="203" t="s">
        <v>1821</v>
      </c>
      <c r="D4108" s="204">
        <v>88.484863590000003</v>
      </c>
      <c r="E4108" s="203" t="s">
        <v>472</v>
      </c>
      <c r="F4108" s="203" t="s">
        <v>1754</v>
      </c>
      <c r="G4108" s="203" t="s">
        <v>499</v>
      </c>
      <c r="H4108" s="204">
        <v>84.206728679999998</v>
      </c>
      <c r="I4108" s="204">
        <v>92.762998499999995</v>
      </c>
      <c r="J4108" s="204" t="s">
        <v>1497</v>
      </c>
      <c r="K4108" s="203" t="s">
        <v>1497</v>
      </c>
    </row>
    <row r="4109" spans="1:11">
      <c r="A4109" s="203">
        <v>95</v>
      </c>
      <c r="B4109" s="203" t="s">
        <v>399</v>
      </c>
      <c r="C4109" s="203" t="s">
        <v>1821</v>
      </c>
      <c r="D4109" s="204">
        <v>87.07938145</v>
      </c>
      <c r="E4109" s="203" t="s">
        <v>472</v>
      </c>
      <c r="F4109" s="203" t="s">
        <v>1754</v>
      </c>
      <c r="G4109" s="203" t="s">
        <v>499</v>
      </c>
      <c r="H4109" s="204">
        <v>82.966362599999997</v>
      </c>
      <c r="I4109" s="204">
        <v>91.192400289999995</v>
      </c>
      <c r="J4109" s="204" t="s">
        <v>1497</v>
      </c>
      <c r="K4109" s="203" t="s">
        <v>1497</v>
      </c>
    </row>
    <row r="4110" spans="1:11">
      <c r="A4110" s="203">
        <v>95</v>
      </c>
      <c r="B4110" s="203" t="s">
        <v>400</v>
      </c>
      <c r="C4110" s="203" t="s">
        <v>1821</v>
      </c>
      <c r="D4110" s="204">
        <v>82.905498890000004</v>
      </c>
      <c r="E4110" s="203" t="s">
        <v>472</v>
      </c>
      <c r="F4110" s="203" t="s">
        <v>1754</v>
      </c>
      <c r="G4110" s="203" t="s">
        <v>499</v>
      </c>
      <c r="H4110" s="204">
        <v>77.806458210000002</v>
      </c>
      <c r="I4110" s="204">
        <v>88.004539570000006</v>
      </c>
      <c r="J4110" s="204" t="s">
        <v>1497</v>
      </c>
      <c r="K4110" s="203" t="s">
        <v>1497</v>
      </c>
    </row>
    <row r="4111" spans="1:11">
      <c r="A4111" s="203">
        <v>95</v>
      </c>
      <c r="B4111" s="203" t="s">
        <v>401</v>
      </c>
      <c r="C4111" s="203" t="s">
        <v>1821</v>
      </c>
      <c r="D4111" s="204">
        <v>85.885092189999995</v>
      </c>
      <c r="E4111" s="203" t="s">
        <v>472</v>
      </c>
      <c r="F4111" s="203" t="s">
        <v>1754</v>
      </c>
      <c r="G4111" s="203" t="s">
        <v>499</v>
      </c>
      <c r="H4111" s="204">
        <v>80.82233153</v>
      </c>
      <c r="I4111" s="204">
        <v>90.947852859999998</v>
      </c>
      <c r="J4111" s="204" t="s">
        <v>1497</v>
      </c>
      <c r="K4111" s="203" t="s">
        <v>1497</v>
      </c>
    </row>
    <row r="4112" spans="1:11">
      <c r="A4112" s="203">
        <v>95</v>
      </c>
      <c r="B4112" s="203" t="s">
        <v>402</v>
      </c>
      <c r="C4112" s="203" t="s">
        <v>1821</v>
      </c>
      <c r="D4112" s="204">
        <v>81.310416169999996</v>
      </c>
      <c r="E4112" s="203" t="s">
        <v>472</v>
      </c>
      <c r="F4112" s="203" t="s">
        <v>1754</v>
      </c>
      <c r="G4112" s="203" t="s">
        <v>499</v>
      </c>
      <c r="H4112" s="204">
        <v>73.665468329999996</v>
      </c>
      <c r="I4112" s="204">
        <v>88.955364009999997</v>
      </c>
      <c r="J4112" s="204" t="s">
        <v>1497</v>
      </c>
      <c r="K4112" s="203" t="s">
        <v>1497</v>
      </c>
    </row>
    <row r="4113" spans="1:11">
      <c r="A4113" s="203">
        <v>95</v>
      </c>
      <c r="B4113" s="203" t="s">
        <v>403</v>
      </c>
      <c r="C4113" s="203" t="s">
        <v>1821</v>
      </c>
      <c r="D4113" s="204">
        <v>81.941614209999997</v>
      </c>
      <c r="E4113" s="203" t="s">
        <v>472</v>
      </c>
      <c r="F4113" s="203" t="s">
        <v>1754</v>
      </c>
      <c r="G4113" s="203" t="s">
        <v>499</v>
      </c>
      <c r="H4113" s="204">
        <v>77.073134289999999</v>
      </c>
      <c r="I4113" s="204">
        <v>86.810094129999996</v>
      </c>
      <c r="J4113" s="204" t="s">
        <v>1497</v>
      </c>
      <c r="K4113" s="203" t="s">
        <v>1497</v>
      </c>
    </row>
    <row r="4114" spans="1:11">
      <c r="A4114" s="203">
        <v>95</v>
      </c>
      <c r="B4114" s="203" t="s">
        <v>404</v>
      </c>
      <c r="C4114" s="203" t="s">
        <v>1821</v>
      </c>
      <c r="D4114" s="204">
        <v>84.559577610000005</v>
      </c>
      <c r="E4114" s="203" t="s">
        <v>472</v>
      </c>
      <c r="F4114" s="203" t="s">
        <v>1754</v>
      </c>
      <c r="G4114" s="203" t="s">
        <v>499</v>
      </c>
      <c r="H4114" s="204">
        <v>80.365048880000003</v>
      </c>
      <c r="I4114" s="204">
        <v>88.754106329999999</v>
      </c>
      <c r="J4114" s="204" t="s">
        <v>1497</v>
      </c>
      <c r="K4114" s="203" t="s">
        <v>1497</v>
      </c>
    </row>
    <row r="4115" spans="1:11">
      <c r="A4115" s="203">
        <v>95</v>
      </c>
      <c r="B4115" s="203" t="s">
        <v>405</v>
      </c>
      <c r="C4115" s="203" t="s">
        <v>1821</v>
      </c>
      <c r="D4115" s="204">
        <v>83.37826201</v>
      </c>
      <c r="E4115" s="203" t="s">
        <v>472</v>
      </c>
      <c r="F4115" s="203" t="s">
        <v>1754</v>
      </c>
      <c r="G4115" s="203" t="s">
        <v>499</v>
      </c>
      <c r="H4115" s="204">
        <v>82.567600850000005</v>
      </c>
      <c r="I4115" s="204">
        <v>84.188923169999995</v>
      </c>
      <c r="J4115" s="204" t="s">
        <v>1497</v>
      </c>
      <c r="K4115" s="203" t="s">
        <v>1497</v>
      </c>
    </row>
    <row r="4116" spans="1:11">
      <c r="A4116" s="203">
        <v>95</v>
      </c>
      <c r="B4116" s="203" t="s">
        <v>384</v>
      </c>
      <c r="C4116" s="203" t="s">
        <v>1822</v>
      </c>
      <c r="D4116" s="204">
        <v>76.506718570000004</v>
      </c>
      <c r="E4116" s="203" t="s">
        <v>472</v>
      </c>
      <c r="F4116" s="203" t="s">
        <v>1754</v>
      </c>
      <c r="G4116" s="203" t="s">
        <v>499</v>
      </c>
      <c r="H4116" s="204">
        <v>73.947583989999998</v>
      </c>
      <c r="I4116" s="204">
        <v>79.065853160000003</v>
      </c>
      <c r="J4116" s="204" t="s">
        <v>1497</v>
      </c>
      <c r="K4116" s="203" t="s">
        <v>1497</v>
      </c>
    </row>
    <row r="4117" spans="1:11">
      <c r="A4117" s="203">
        <v>95</v>
      </c>
      <c r="B4117" s="203" t="s">
        <v>385</v>
      </c>
      <c r="C4117" s="203" t="s">
        <v>1822</v>
      </c>
      <c r="D4117" s="204">
        <v>84.593766090000003</v>
      </c>
      <c r="E4117" s="203" t="s">
        <v>472</v>
      </c>
      <c r="F4117" s="203" t="s">
        <v>1754</v>
      </c>
      <c r="G4117" s="203" t="s">
        <v>499</v>
      </c>
      <c r="H4117" s="204">
        <v>79.910572999999999</v>
      </c>
      <c r="I4117" s="204">
        <v>89.276959189999999</v>
      </c>
      <c r="J4117" s="204" t="s">
        <v>1497</v>
      </c>
      <c r="K4117" s="203" t="s">
        <v>1497</v>
      </c>
    </row>
    <row r="4118" spans="1:11">
      <c r="A4118" s="203">
        <v>95</v>
      </c>
      <c r="B4118" s="203" t="s">
        <v>386</v>
      </c>
      <c r="C4118" s="203" t="s">
        <v>1822</v>
      </c>
      <c r="D4118" s="204">
        <v>86.034617240000003</v>
      </c>
      <c r="E4118" s="203" t="s">
        <v>472</v>
      </c>
      <c r="F4118" s="203" t="s">
        <v>1754</v>
      </c>
      <c r="G4118" s="203" t="s">
        <v>499</v>
      </c>
      <c r="H4118" s="204">
        <v>81.203307809999998</v>
      </c>
      <c r="I4118" s="204">
        <v>90.865926669999993</v>
      </c>
      <c r="J4118" s="204" t="s">
        <v>1497</v>
      </c>
      <c r="K4118" s="203" t="s">
        <v>1497</v>
      </c>
    </row>
    <row r="4119" spans="1:11">
      <c r="A4119" s="203">
        <v>95</v>
      </c>
      <c r="B4119" s="203" t="s">
        <v>387</v>
      </c>
      <c r="C4119" s="203" t="s">
        <v>1822</v>
      </c>
      <c r="D4119" s="204">
        <v>85.109024980000001</v>
      </c>
      <c r="E4119" s="203" t="s">
        <v>472</v>
      </c>
      <c r="F4119" s="203" t="s">
        <v>1754</v>
      </c>
      <c r="G4119" s="203" t="s">
        <v>499</v>
      </c>
      <c r="H4119" s="204">
        <v>81.334614909999999</v>
      </c>
      <c r="I4119" s="204">
        <v>88.883435039999995</v>
      </c>
      <c r="J4119" s="204" t="s">
        <v>1497</v>
      </c>
      <c r="K4119" s="203" t="s">
        <v>1497</v>
      </c>
    </row>
    <row r="4120" spans="1:11">
      <c r="A4120" s="203">
        <v>95</v>
      </c>
      <c r="B4120" s="203" t="s">
        <v>388</v>
      </c>
      <c r="C4120" s="203" t="s">
        <v>1822</v>
      </c>
      <c r="D4120" s="204">
        <v>86.556059410000003</v>
      </c>
      <c r="E4120" s="203" t="s">
        <v>472</v>
      </c>
      <c r="F4120" s="203" t="s">
        <v>1754</v>
      </c>
      <c r="G4120" s="203" t="s">
        <v>499</v>
      </c>
      <c r="H4120" s="204">
        <v>82.651896679999993</v>
      </c>
      <c r="I4120" s="204">
        <v>90.460222130000005</v>
      </c>
      <c r="J4120" s="204" t="s">
        <v>1497</v>
      </c>
      <c r="K4120" s="203" t="s">
        <v>1497</v>
      </c>
    </row>
    <row r="4121" spans="1:11">
      <c r="A4121" s="203">
        <v>95</v>
      </c>
      <c r="B4121" s="203" t="s">
        <v>389</v>
      </c>
      <c r="C4121" s="203" t="s">
        <v>1822</v>
      </c>
      <c r="D4121" s="204">
        <v>81.895278939999997</v>
      </c>
      <c r="E4121" s="203" t="s">
        <v>472</v>
      </c>
      <c r="F4121" s="203" t="s">
        <v>1754</v>
      </c>
      <c r="G4121" s="203" t="s">
        <v>499</v>
      </c>
      <c r="H4121" s="204">
        <v>74.015650769999993</v>
      </c>
      <c r="I4121" s="204">
        <v>89.774907110000001</v>
      </c>
      <c r="J4121" s="204" t="s">
        <v>1497</v>
      </c>
      <c r="K4121" s="203" t="s">
        <v>1497</v>
      </c>
    </row>
    <row r="4122" spans="1:11">
      <c r="A4122" s="203">
        <v>95</v>
      </c>
      <c r="B4122" s="203" t="s">
        <v>390</v>
      </c>
      <c r="C4122" s="203" t="s">
        <v>1822</v>
      </c>
      <c r="D4122" s="204">
        <v>80.018627019999997</v>
      </c>
      <c r="E4122" s="203" t="s">
        <v>472</v>
      </c>
      <c r="F4122" s="203" t="s">
        <v>1754</v>
      </c>
      <c r="G4122" s="203" t="s">
        <v>499</v>
      </c>
      <c r="H4122" s="204">
        <v>73.722058430000004</v>
      </c>
      <c r="I4122" s="204">
        <v>86.315195599999996</v>
      </c>
      <c r="J4122" s="204" t="s">
        <v>1497</v>
      </c>
      <c r="K4122" s="203" t="s">
        <v>1497</v>
      </c>
    </row>
    <row r="4123" spans="1:11">
      <c r="A4123" s="203">
        <v>95</v>
      </c>
      <c r="B4123" s="203" t="s">
        <v>391</v>
      </c>
      <c r="C4123" s="203" t="s">
        <v>1822</v>
      </c>
      <c r="D4123" s="204">
        <v>72.576218400000002</v>
      </c>
      <c r="E4123" s="203" t="s">
        <v>472</v>
      </c>
      <c r="F4123" s="203" t="s">
        <v>1754</v>
      </c>
      <c r="G4123" s="203" t="s">
        <v>499</v>
      </c>
      <c r="H4123" s="204">
        <v>62.40086445</v>
      </c>
      <c r="I4123" s="204">
        <v>82.751572339999996</v>
      </c>
      <c r="J4123" s="204" t="s">
        <v>1497</v>
      </c>
      <c r="K4123" s="203" t="s">
        <v>1497</v>
      </c>
    </row>
    <row r="4124" spans="1:11">
      <c r="A4124" s="203">
        <v>95</v>
      </c>
      <c r="B4124" s="203" t="s">
        <v>392</v>
      </c>
      <c r="C4124" s="203" t="s">
        <v>1822</v>
      </c>
      <c r="D4124" s="204">
        <v>88.722050640000006</v>
      </c>
      <c r="E4124" s="203" t="s">
        <v>472</v>
      </c>
      <c r="F4124" s="203" t="s">
        <v>1754</v>
      </c>
      <c r="G4124" s="203" t="s">
        <v>499</v>
      </c>
      <c r="H4124" s="204">
        <v>81.78302703</v>
      </c>
      <c r="I4124" s="204">
        <v>95.661074240000005</v>
      </c>
      <c r="J4124" s="204" t="s">
        <v>1497</v>
      </c>
      <c r="K4124" s="203" t="s">
        <v>1497</v>
      </c>
    </row>
    <row r="4125" spans="1:11">
      <c r="A4125" s="203">
        <v>95</v>
      </c>
      <c r="B4125" s="203" t="s">
        <v>393</v>
      </c>
      <c r="C4125" s="203" t="s">
        <v>1822</v>
      </c>
      <c r="D4125" s="204">
        <v>78.839629160000001</v>
      </c>
      <c r="E4125" s="203" t="s">
        <v>472</v>
      </c>
      <c r="F4125" s="203" t="s">
        <v>1754</v>
      </c>
      <c r="G4125" s="203" t="s">
        <v>499</v>
      </c>
      <c r="H4125" s="204">
        <v>75.20666636</v>
      </c>
      <c r="I4125" s="204">
        <v>82.472591949999995</v>
      </c>
      <c r="J4125" s="204" t="s">
        <v>1497</v>
      </c>
      <c r="K4125" s="203" t="s">
        <v>1497</v>
      </c>
    </row>
    <row r="4126" spans="1:11">
      <c r="A4126" s="203">
        <v>95</v>
      </c>
      <c r="B4126" s="203" t="s">
        <v>394</v>
      </c>
      <c r="C4126" s="203" t="s">
        <v>1822</v>
      </c>
      <c r="D4126" s="204">
        <v>80.999410470000001</v>
      </c>
      <c r="E4126" s="203" t="s">
        <v>472</v>
      </c>
      <c r="F4126" s="203" t="s">
        <v>1754</v>
      </c>
      <c r="G4126" s="203" t="s">
        <v>499</v>
      </c>
      <c r="H4126" s="204">
        <v>75.322895130000006</v>
      </c>
      <c r="I4126" s="204">
        <v>86.675925809999995</v>
      </c>
      <c r="J4126" s="204" t="s">
        <v>1497</v>
      </c>
      <c r="K4126" s="203" t="s">
        <v>1497</v>
      </c>
    </row>
    <row r="4127" spans="1:11">
      <c r="A4127" s="203">
        <v>95</v>
      </c>
      <c r="B4127" s="203" t="s">
        <v>395</v>
      </c>
      <c r="C4127" s="203" t="s">
        <v>1822</v>
      </c>
      <c r="D4127" s="204">
        <v>83.999393510000004</v>
      </c>
      <c r="E4127" s="203" t="s">
        <v>472</v>
      </c>
      <c r="F4127" s="203" t="s">
        <v>1754</v>
      </c>
      <c r="G4127" s="203" t="s">
        <v>499</v>
      </c>
      <c r="H4127" s="204">
        <v>81.702183579999996</v>
      </c>
      <c r="I4127" s="204">
        <v>86.296603450000006</v>
      </c>
      <c r="J4127" s="204" t="s">
        <v>1497</v>
      </c>
      <c r="K4127" s="203" t="s">
        <v>1497</v>
      </c>
    </row>
    <row r="4128" spans="1:11">
      <c r="A4128" s="203">
        <v>95</v>
      </c>
      <c r="B4128" s="203" t="s">
        <v>396</v>
      </c>
      <c r="C4128" s="203" t="s">
        <v>1822</v>
      </c>
      <c r="D4128" s="204">
        <v>85.516601230000006</v>
      </c>
      <c r="E4128" s="203" t="s">
        <v>472</v>
      </c>
      <c r="F4128" s="203" t="s">
        <v>1754</v>
      </c>
      <c r="G4128" s="203" t="s">
        <v>499</v>
      </c>
      <c r="H4128" s="204">
        <v>79.887931010000003</v>
      </c>
      <c r="I4128" s="204">
        <v>91.145271449999996</v>
      </c>
      <c r="J4128" s="204" t="s">
        <v>1497</v>
      </c>
      <c r="K4128" s="203" t="s">
        <v>1497</v>
      </c>
    </row>
    <row r="4129" spans="1:11">
      <c r="A4129" s="203">
        <v>95</v>
      </c>
      <c r="B4129" s="203" t="s">
        <v>397</v>
      </c>
      <c r="C4129" s="203" t="s">
        <v>1822</v>
      </c>
      <c r="D4129" s="204">
        <v>80.878254299999995</v>
      </c>
      <c r="E4129" s="203" t="s">
        <v>472</v>
      </c>
      <c r="F4129" s="203" t="s">
        <v>1754</v>
      </c>
      <c r="G4129" s="203" t="s">
        <v>499</v>
      </c>
      <c r="H4129" s="204">
        <v>73.781953669999993</v>
      </c>
      <c r="I4129" s="204">
        <v>87.974554929999996</v>
      </c>
      <c r="J4129" s="204" t="s">
        <v>1497</v>
      </c>
      <c r="K4129" s="203" t="s">
        <v>1497</v>
      </c>
    </row>
    <row r="4130" spans="1:11">
      <c r="A4130" s="203">
        <v>95</v>
      </c>
      <c r="B4130" s="203" t="s">
        <v>398</v>
      </c>
      <c r="C4130" s="203" t="s">
        <v>1822</v>
      </c>
      <c r="D4130" s="204">
        <v>78.621613640000007</v>
      </c>
      <c r="E4130" s="203" t="s">
        <v>472</v>
      </c>
      <c r="F4130" s="203" t="s">
        <v>1754</v>
      </c>
      <c r="G4130" s="203" t="s">
        <v>499</v>
      </c>
      <c r="H4130" s="204">
        <v>71.607111900000007</v>
      </c>
      <c r="I4130" s="204">
        <v>85.636115390000001</v>
      </c>
      <c r="J4130" s="204" t="s">
        <v>1497</v>
      </c>
      <c r="K4130" s="203" t="s">
        <v>1497</v>
      </c>
    </row>
    <row r="4131" spans="1:11">
      <c r="A4131" s="203">
        <v>95</v>
      </c>
      <c r="B4131" s="203" t="s">
        <v>399</v>
      </c>
      <c r="C4131" s="203" t="s">
        <v>1822</v>
      </c>
      <c r="D4131" s="204">
        <v>87.287084780000001</v>
      </c>
      <c r="E4131" s="203" t="s">
        <v>472</v>
      </c>
      <c r="F4131" s="203" t="s">
        <v>1754</v>
      </c>
      <c r="G4131" s="203" t="s">
        <v>499</v>
      </c>
      <c r="H4131" s="204">
        <v>82.597486810000007</v>
      </c>
      <c r="I4131" s="204">
        <v>91.976682749999995</v>
      </c>
      <c r="J4131" s="204" t="s">
        <v>1497</v>
      </c>
      <c r="K4131" s="203" t="s">
        <v>1497</v>
      </c>
    </row>
    <row r="4132" spans="1:11">
      <c r="A4132" s="203">
        <v>95</v>
      </c>
      <c r="B4132" s="203" t="s">
        <v>400</v>
      </c>
      <c r="C4132" s="203" t="s">
        <v>1822</v>
      </c>
      <c r="D4132" s="204">
        <v>88.782440949999994</v>
      </c>
      <c r="E4132" s="203" t="s">
        <v>472</v>
      </c>
      <c r="F4132" s="203" t="s">
        <v>1754</v>
      </c>
      <c r="G4132" s="203" t="s">
        <v>499</v>
      </c>
      <c r="H4132" s="204">
        <v>84.301765610000004</v>
      </c>
      <c r="I4132" s="204">
        <v>93.263116299999993</v>
      </c>
      <c r="J4132" s="204" t="s">
        <v>1497</v>
      </c>
      <c r="K4132" s="203" t="s">
        <v>1497</v>
      </c>
    </row>
    <row r="4133" spans="1:11">
      <c r="A4133" s="203">
        <v>95</v>
      </c>
      <c r="B4133" s="203" t="s">
        <v>401</v>
      </c>
      <c r="C4133" s="203" t="s">
        <v>1822</v>
      </c>
      <c r="D4133" s="204">
        <v>79.268024449999999</v>
      </c>
      <c r="E4133" s="203" t="s">
        <v>472</v>
      </c>
      <c r="F4133" s="203" t="s">
        <v>1754</v>
      </c>
      <c r="G4133" s="203" t="s">
        <v>499</v>
      </c>
      <c r="H4133" s="204">
        <v>71.726258529999996</v>
      </c>
      <c r="I4133" s="204">
        <v>86.809790370000002</v>
      </c>
      <c r="J4133" s="204" t="s">
        <v>1497</v>
      </c>
      <c r="K4133" s="203" t="s">
        <v>1497</v>
      </c>
    </row>
    <row r="4134" spans="1:11">
      <c r="A4134" s="203">
        <v>95</v>
      </c>
      <c r="B4134" s="203" t="s">
        <v>402</v>
      </c>
      <c r="C4134" s="203" t="s">
        <v>1822</v>
      </c>
      <c r="D4134" s="204">
        <v>74.00550149</v>
      </c>
      <c r="E4134" s="203" t="s">
        <v>472</v>
      </c>
      <c r="F4134" s="203" t="s">
        <v>1754</v>
      </c>
      <c r="G4134" s="203" t="s">
        <v>499</v>
      </c>
      <c r="H4134" s="204">
        <v>63.543295819999997</v>
      </c>
      <c r="I4134" s="204">
        <v>84.467707160000003</v>
      </c>
      <c r="J4134" s="204" t="s">
        <v>1497</v>
      </c>
      <c r="K4134" s="203" t="s">
        <v>1497</v>
      </c>
    </row>
    <row r="4135" spans="1:11">
      <c r="A4135" s="203">
        <v>95</v>
      </c>
      <c r="B4135" s="203" t="s">
        <v>403</v>
      </c>
      <c r="C4135" s="203" t="s">
        <v>1822</v>
      </c>
      <c r="D4135" s="204">
        <v>82.566230079999997</v>
      </c>
      <c r="E4135" s="203" t="s">
        <v>472</v>
      </c>
      <c r="F4135" s="203" t="s">
        <v>1754</v>
      </c>
      <c r="G4135" s="203" t="s">
        <v>499</v>
      </c>
      <c r="H4135" s="204">
        <v>76.650023779999998</v>
      </c>
      <c r="I4135" s="204">
        <v>88.482436379999996</v>
      </c>
      <c r="J4135" s="204" t="s">
        <v>1497</v>
      </c>
      <c r="K4135" s="203" t="s">
        <v>1497</v>
      </c>
    </row>
    <row r="4136" spans="1:11">
      <c r="A4136" s="203">
        <v>95</v>
      </c>
      <c r="B4136" s="203" t="s">
        <v>404</v>
      </c>
      <c r="C4136" s="203" t="s">
        <v>1822</v>
      </c>
      <c r="D4136" s="204">
        <v>87.245132609999999</v>
      </c>
      <c r="E4136" s="203" t="s">
        <v>472</v>
      </c>
      <c r="F4136" s="203" t="s">
        <v>1754</v>
      </c>
      <c r="G4136" s="203" t="s">
        <v>499</v>
      </c>
      <c r="H4136" s="204">
        <v>82.239041900000004</v>
      </c>
      <c r="I4136" s="204">
        <v>92.251223330000002</v>
      </c>
      <c r="J4136" s="204" t="s">
        <v>1497</v>
      </c>
      <c r="K4136" s="203" t="s">
        <v>1497</v>
      </c>
    </row>
    <row r="4137" spans="1:11">
      <c r="A4137" s="203">
        <v>95</v>
      </c>
      <c r="B4137" s="203" t="s">
        <v>405</v>
      </c>
      <c r="C4137" s="203" t="s">
        <v>1822</v>
      </c>
      <c r="D4137" s="204">
        <v>82.190156619999996</v>
      </c>
      <c r="E4137" s="203" t="s">
        <v>472</v>
      </c>
      <c r="F4137" s="203" t="s">
        <v>1754</v>
      </c>
      <c r="G4137" s="203" t="s">
        <v>499</v>
      </c>
      <c r="H4137" s="204">
        <v>81.178053570000003</v>
      </c>
      <c r="I4137" s="204">
        <v>83.202259659999996</v>
      </c>
      <c r="J4137" s="204" t="s">
        <v>1497</v>
      </c>
      <c r="K4137" s="203" t="s">
        <v>1497</v>
      </c>
    </row>
    <row r="4138" spans="1:11">
      <c r="A4138" s="203">
        <v>95</v>
      </c>
      <c r="B4138" s="203" t="s">
        <v>384</v>
      </c>
      <c r="C4138" s="203" t="s">
        <v>1823</v>
      </c>
      <c r="D4138" s="204">
        <v>78.158172320000006</v>
      </c>
      <c r="E4138" s="203" t="s">
        <v>472</v>
      </c>
      <c r="F4138" s="203" t="s">
        <v>1754</v>
      </c>
      <c r="G4138" s="203" t="s">
        <v>499</v>
      </c>
      <c r="H4138" s="204">
        <v>76.591613870000003</v>
      </c>
      <c r="I4138" s="204">
        <v>79.724730780000002</v>
      </c>
      <c r="J4138" s="204" t="s">
        <v>1497</v>
      </c>
      <c r="K4138" s="203" t="s">
        <v>1497</v>
      </c>
    </row>
    <row r="4139" spans="1:11">
      <c r="A4139" s="203">
        <v>95</v>
      </c>
      <c r="B4139" s="203" t="s">
        <v>385</v>
      </c>
      <c r="C4139" s="203" t="s">
        <v>1823</v>
      </c>
      <c r="D4139" s="204">
        <v>83.931720499999997</v>
      </c>
      <c r="E4139" s="203" t="s">
        <v>472</v>
      </c>
      <c r="F4139" s="203" t="s">
        <v>1754</v>
      </c>
      <c r="G4139" s="203" t="s">
        <v>499</v>
      </c>
      <c r="H4139" s="204">
        <v>80.608737919999996</v>
      </c>
      <c r="I4139" s="204">
        <v>87.254703090000007</v>
      </c>
      <c r="J4139" s="204" t="s">
        <v>1497</v>
      </c>
      <c r="K4139" s="203" t="s">
        <v>1497</v>
      </c>
    </row>
    <row r="4140" spans="1:11">
      <c r="A4140" s="203">
        <v>95</v>
      </c>
      <c r="B4140" s="203" t="s">
        <v>386</v>
      </c>
      <c r="C4140" s="203" t="s">
        <v>1823</v>
      </c>
      <c r="D4140" s="204">
        <v>86.958063789999997</v>
      </c>
      <c r="E4140" s="203" t="s">
        <v>472</v>
      </c>
      <c r="F4140" s="203" t="s">
        <v>1754</v>
      </c>
      <c r="G4140" s="203" t="s">
        <v>499</v>
      </c>
      <c r="H4140" s="204">
        <v>84.054536670000005</v>
      </c>
      <c r="I4140" s="204">
        <v>89.861590910000004</v>
      </c>
      <c r="J4140" s="204" t="s">
        <v>1497</v>
      </c>
      <c r="K4140" s="203" t="s">
        <v>1497</v>
      </c>
    </row>
    <row r="4141" spans="1:11">
      <c r="A4141" s="203">
        <v>95</v>
      </c>
      <c r="B4141" s="203" t="s">
        <v>387</v>
      </c>
      <c r="C4141" s="203" t="s">
        <v>1823</v>
      </c>
      <c r="D4141" s="204">
        <v>85.474460930000006</v>
      </c>
      <c r="E4141" s="203" t="s">
        <v>472</v>
      </c>
      <c r="F4141" s="203" t="s">
        <v>1754</v>
      </c>
      <c r="G4141" s="203" t="s">
        <v>499</v>
      </c>
      <c r="H4141" s="204">
        <v>83.145532689999996</v>
      </c>
      <c r="I4141" s="204">
        <v>87.803389170000003</v>
      </c>
      <c r="J4141" s="204" t="s">
        <v>1497</v>
      </c>
      <c r="K4141" s="203" t="s">
        <v>1497</v>
      </c>
    </row>
    <row r="4142" spans="1:11">
      <c r="A4142" s="203">
        <v>95</v>
      </c>
      <c r="B4142" s="203" t="s">
        <v>388</v>
      </c>
      <c r="C4142" s="203" t="s">
        <v>1823</v>
      </c>
      <c r="D4142" s="204">
        <v>85.152952170000006</v>
      </c>
      <c r="E4142" s="203" t="s">
        <v>472</v>
      </c>
      <c r="F4142" s="203" t="s">
        <v>1754</v>
      </c>
      <c r="G4142" s="203" t="s">
        <v>499</v>
      </c>
      <c r="H4142" s="204">
        <v>82.502151760000004</v>
      </c>
      <c r="I4142" s="204">
        <v>87.803752579999994</v>
      </c>
      <c r="J4142" s="204" t="s">
        <v>1497</v>
      </c>
      <c r="K4142" s="203" t="s">
        <v>1497</v>
      </c>
    </row>
    <row r="4143" spans="1:11">
      <c r="A4143" s="203">
        <v>95</v>
      </c>
      <c r="B4143" s="203" t="s">
        <v>389</v>
      </c>
      <c r="C4143" s="203" t="s">
        <v>1823</v>
      </c>
      <c r="D4143" s="204">
        <v>82.995937760000004</v>
      </c>
      <c r="E4143" s="203" t="s">
        <v>472</v>
      </c>
      <c r="F4143" s="203" t="s">
        <v>1754</v>
      </c>
      <c r="G4143" s="203" t="s">
        <v>499</v>
      </c>
      <c r="H4143" s="204">
        <v>78.201809080000004</v>
      </c>
      <c r="I4143" s="204">
        <v>87.790066440000004</v>
      </c>
      <c r="J4143" s="204" t="s">
        <v>1497</v>
      </c>
      <c r="K4143" s="203" t="s">
        <v>1497</v>
      </c>
    </row>
    <row r="4144" spans="1:11">
      <c r="A4144" s="203">
        <v>95</v>
      </c>
      <c r="B4144" s="203" t="s">
        <v>390</v>
      </c>
      <c r="C4144" s="203" t="s">
        <v>1823</v>
      </c>
      <c r="D4144" s="204">
        <v>80.585875169999994</v>
      </c>
      <c r="E4144" s="203" t="s">
        <v>472</v>
      </c>
      <c r="F4144" s="203" t="s">
        <v>1754</v>
      </c>
      <c r="G4144" s="203" t="s">
        <v>499</v>
      </c>
      <c r="H4144" s="204">
        <v>76.396975990000001</v>
      </c>
      <c r="I4144" s="204">
        <v>84.774774359999995</v>
      </c>
      <c r="J4144" s="204" t="s">
        <v>1497</v>
      </c>
      <c r="K4144" s="203" t="s">
        <v>1497</v>
      </c>
    </row>
    <row r="4145" spans="1:11">
      <c r="A4145" s="203">
        <v>95</v>
      </c>
      <c r="B4145" s="203" t="s">
        <v>391</v>
      </c>
      <c r="C4145" s="203" t="s">
        <v>1823</v>
      </c>
      <c r="D4145" s="204">
        <v>84.532214060000001</v>
      </c>
      <c r="E4145" s="203" t="s">
        <v>472</v>
      </c>
      <c r="F4145" s="203" t="s">
        <v>1754</v>
      </c>
      <c r="G4145" s="203" t="s">
        <v>499</v>
      </c>
      <c r="H4145" s="204">
        <v>77.542476050000005</v>
      </c>
      <c r="I4145" s="204">
        <v>91.521952080000005</v>
      </c>
      <c r="J4145" s="204" t="s">
        <v>1497</v>
      </c>
      <c r="K4145" s="203" t="s">
        <v>1497</v>
      </c>
    </row>
    <row r="4146" spans="1:11">
      <c r="A4146" s="203">
        <v>95</v>
      </c>
      <c r="B4146" s="203" t="s">
        <v>392</v>
      </c>
      <c r="C4146" s="203" t="s">
        <v>1823</v>
      </c>
      <c r="D4146" s="204">
        <v>89.196688449999996</v>
      </c>
      <c r="E4146" s="203" t="s">
        <v>472</v>
      </c>
      <c r="F4146" s="203" t="s">
        <v>1754</v>
      </c>
      <c r="G4146" s="203" t="s">
        <v>499</v>
      </c>
      <c r="H4146" s="204">
        <v>84.644401239999993</v>
      </c>
      <c r="I4146" s="204">
        <v>93.748975659999999</v>
      </c>
      <c r="J4146" s="204" t="s">
        <v>1497</v>
      </c>
      <c r="K4146" s="203" t="s">
        <v>1497</v>
      </c>
    </row>
    <row r="4147" spans="1:11">
      <c r="A4147" s="203">
        <v>95</v>
      </c>
      <c r="B4147" s="203" t="s">
        <v>393</v>
      </c>
      <c r="C4147" s="203" t="s">
        <v>1823</v>
      </c>
      <c r="D4147" s="204">
        <v>79.835761989999995</v>
      </c>
      <c r="E4147" s="203" t="s">
        <v>472</v>
      </c>
      <c r="F4147" s="203" t="s">
        <v>1754</v>
      </c>
      <c r="G4147" s="203" t="s">
        <v>499</v>
      </c>
      <c r="H4147" s="204">
        <v>77.581412060000005</v>
      </c>
      <c r="I4147" s="204">
        <v>82.090111910000005</v>
      </c>
      <c r="J4147" s="204" t="s">
        <v>1497</v>
      </c>
      <c r="K4147" s="203" t="s">
        <v>1497</v>
      </c>
    </row>
    <row r="4148" spans="1:11">
      <c r="A4148" s="203">
        <v>95</v>
      </c>
      <c r="B4148" s="203" t="s">
        <v>394</v>
      </c>
      <c r="C4148" s="203" t="s">
        <v>1823</v>
      </c>
      <c r="D4148" s="204">
        <v>80.598189480000002</v>
      </c>
      <c r="E4148" s="203" t="s">
        <v>472</v>
      </c>
      <c r="F4148" s="203" t="s">
        <v>1754</v>
      </c>
      <c r="G4148" s="203" t="s">
        <v>499</v>
      </c>
      <c r="H4148" s="204">
        <v>77.178026489999993</v>
      </c>
      <c r="I4148" s="204">
        <v>84.018352460000003</v>
      </c>
      <c r="J4148" s="204" t="s">
        <v>1497</v>
      </c>
      <c r="K4148" s="203" t="s">
        <v>1497</v>
      </c>
    </row>
    <row r="4149" spans="1:11">
      <c r="A4149" s="203">
        <v>95</v>
      </c>
      <c r="B4149" s="203" t="s">
        <v>395</v>
      </c>
      <c r="C4149" s="203" t="s">
        <v>1823</v>
      </c>
      <c r="D4149" s="204">
        <v>85.291067440000006</v>
      </c>
      <c r="E4149" s="203" t="s">
        <v>472</v>
      </c>
      <c r="F4149" s="203" t="s">
        <v>1754</v>
      </c>
      <c r="G4149" s="203" t="s">
        <v>499</v>
      </c>
      <c r="H4149" s="204">
        <v>83.870837390000005</v>
      </c>
      <c r="I4149" s="204">
        <v>86.711297479999999</v>
      </c>
      <c r="J4149" s="204" t="s">
        <v>1497</v>
      </c>
      <c r="K4149" s="203" t="s">
        <v>1497</v>
      </c>
    </row>
    <row r="4150" spans="1:11">
      <c r="A4150" s="203">
        <v>95</v>
      </c>
      <c r="B4150" s="203" t="s">
        <v>396</v>
      </c>
      <c r="C4150" s="203" t="s">
        <v>1823</v>
      </c>
      <c r="D4150" s="204">
        <v>85.66058812</v>
      </c>
      <c r="E4150" s="203" t="s">
        <v>472</v>
      </c>
      <c r="F4150" s="203" t="s">
        <v>1754</v>
      </c>
      <c r="G4150" s="203" t="s">
        <v>499</v>
      </c>
      <c r="H4150" s="204">
        <v>82.363771040000003</v>
      </c>
      <c r="I4150" s="204">
        <v>88.957405199999997</v>
      </c>
      <c r="J4150" s="204" t="s">
        <v>1497</v>
      </c>
      <c r="K4150" s="203" t="s">
        <v>1497</v>
      </c>
    </row>
    <row r="4151" spans="1:11">
      <c r="A4151" s="203">
        <v>95</v>
      </c>
      <c r="B4151" s="203" t="s">
        <v>397</v>
      </c>
      <c r="C4151" s="203" t="s">
        <v>1823</v>
      </c>
      <c r="D4151" s="204">
        <v>82.388740350000006</v>
      </c>
      <c r="E4151" s="203" t="s">
        <v>472</v>
      </c>
      <c r="F4151" s="203" t="s">
        <v>1754</v>
      </c>
      <c r="G4151" s="203" t="s">
        <v>499</v>
      </c>
      <c r="H4151" s="204">
        <v>78.251953290000003</v>
      </c>
      <c r="I4151" s="204">
        <v>86.525527400000001</v>
      </c>
      <c r="J4151" s="204" t="s">
        <v>1497</v>
      </c>
      <c r="K4151" s="203" t="s">
        <v>1497</v>
      </c>
    </row>
    <row r="4152" spans="1:11">
      <c r="A4152" s="203">
        <v>95</v>
      </c>
      <c r="B4152" s="203" t="s">
        <v>398</v>
      </c>
      <c r="C4152" s="203" t="s">
        <v>1823</v>
      </c>
      <c r="D4152" s="204">
        <v>85.152606120000002</v>
      </c>
      <c r="E4152" s="203" t="s">
        <v>472</v>
      </c>
      <c r="F4152" s="203" t="s">
        <v>1754</v>
      </c>
      <c r="G4152" s="203" t="s">
        <v>499</v>
      </c>
      <c r="H4152" s="204">
        <v>81.487217909999998</v>
      </c>
      <c r="I4152" s="204">
        <v>88.817994330000005</v>
      </c>
      <c r="J4152" s="204" t="s">
        <v>1497</v>
      </c>
      <c r="K4152" s="203" t="s">
        <v>1497</v>
      </c>
    </row>
    <row r="4153" spans="1:11">
      <c r="A4153" s="203">
        <v>95</v>
      </c>
      <c r="B4153" s="203" t="s">
        <v>399</v>
      </c>
      <c r="C4153" s="203" t="s">
        <v>1823</v>
      </c>
      <c r="D4153" s="204">
        <v>87.014208920000002</v>
      </c>
      <c r="E4153" s="203" t="s">
        <v>472</v>
      </c>
      <c r="F4153" s="203" t="s">
        <v>1754</v>
      </c>
      <c r="G4153" s="203" t="s">
        <v>499</v>
      </c>
      <c r="H4153" s="204">
        <v>83.928850569999994</v>
      </c>
      <c r="I4153" s="204">
        <v>90.099567260000001</v>
      </c>
      <c r="J4153" s="204" t="s">
        <v>1497</v>
      </c>
      <c r="K4153" s="203" t="s">
        <v>1497</v>
      </c>
    </row>
    <row r="4154" spans="1:11">
      <c r="A4154" s="203">
        <v>95</v>
      </c>
      <c r="B4154" s="203" t="s">
        <v>400</v>
      </c>
      <c r="C4154" s="203" t="s">
        <v>1823</v>
      </c>
      <c r="D4154" s="204">
        <v>86.097720589999994</v>
      </c>
      <c r="E4154" s="203" t="s">
        <v>472</v>
      </c>
      <c r="F4154" s="203" t="s">
        <v>1754</v>
      </c>
      <c r="G4154" s="203" t="s">
        <v>499</v>
      </c>
      <c r="H4154" s="204">
        <v>82.774463019999999</v>
      </c>
      <c r="I4154" s="204">
        <v>89.420978160000004</v>
      </c>
      <c r="J4154" s="204" t="s">
        <v>1497</v>
      </c>
      <c r="K4154" s="203" t="s">
        <v>1497</v>
      </c>
    </row>
    <row r="4155" spans="1:11">
      <c r="A4155" s="203">
        <v>95</v>
      </c>
      <c r="B4155" s="203" t="s">
        <v>401</v>
      </c>
      <c r="C4155" s="203" t="s">
        <v>1823</v>
      </c>
      <c r="D4155" s="204">
        <v>83.345210469999998</v>
      </c>
      <c r="E4155" s="203" t="s">
        <v>472</v>
      </c>
      <c r="F4155" s="203" t="s">
        <v>1754</v>
      </c>
      <c r="G4155" s="203" t="s">
        <v>499</v>
      </c>
      <c r="H4155" s="204">
        <v>79.025302460000006</v>
      </c>
      <c r="I4155" s="204">
        <v>87.665118489999998</v>
      </c>
      <c r="J4155" s="204" t="s">
        <v>1497</v>
      </c>
      <c r="K4155" s="203" t="s">
        <v>1497</v>
      </c>
    </row>
    <row r="4156" spans="1:11">
      <c r="A4156" s="203">
        <v>95</v>
      </c>
      <c r="B4156" s="203" t="s">
        <v>402</v>
      </c>
      <c r="C4156" s="203" t="s">
        <v>1823</v>
      </c>
      <c r="D4156" s="204">
        <v>78.460327509999999</v>
      </c>
      <c r="E4156" s="203" t="s">
        <v>472</v>
      </c>
      <c r="F4156" s="203" t="s">
        <v>1754</v>
      </c>
      <c r="G4156" s="203" t="s">
        <v>499</v>
      </c>
      <c r="H4156" s="204">
        <v>72.211377639999995</v>
      </c>
      <c r="I4156" s="204">
        <v>84.709277389999997</v>
      </c>
      <c r="J4156" s="204" t="s">
        <v>1497</v>
      </c>
      <c r="K4156" s="203" t="s">
        <v>1497</v>
      </c>
    </row>
    <row r="4157" spans="1:11">
      <c r="A4157" s="203">
        <v>95</v>
      </c>
      <c r="B4157" s="203" t="s">
        <v>403</v>
      </c>
      <c r="C4157" s="203" t="s">
        <v>1823</v>
      </c>
      <c r="D4157" s="204">
        <v>82.058484399999998</v>
      </c>
      <c r="E4157" s="203" t="s">
        <v>472</v>
      </c>
      <c r="F4157" s="203" t="s">
        <v>1754</v>
      </c>
      <c r="G4157" s="203" t="s">
        <v>499</v>
      </c>
      <c r="H4157" s="204">
        <v>78.287624600000001</v>
      </c>
      <c r="I4157" s="204">
        <v>85.829344199999994</v>
      </c>
      <c r="J4157" s="204" t="s">
        <v>1497</v>
      </c>
      <c r="K4157" s="203" t="s">
        <v>1497</v>
      </c>
    </row>
    <row r="4158" spans="1:11">
      <c r="A4158" s="203">
        <v>95</v>
      </c>
      <c r="B4158" s="203" t="s">
        <v>404</v>
      </c>
      <c r="C4158" s="203" t="s">
        <v>1823</v>
      </c>
      <c r="D4158" s="204">
        <v>86.117905039999997</v>
      </c>
      <c r="E4158" s="203" t="s">
        <v>472</v>
      </c>
      <c r="F4158" s="203" t="s">
        <v>1754</v>
      </c>
      <c r="G4158" s="203" t="s">
        <v>499</v>
      </c>
      <c r="H4158" s="204">
        <v>83.003078540000004</v>
      </c>
      <c r="I4158" s="204">
        <v>89.232731529999995</v>
      </c>
      <c r="J4158" s="204" t="s">
        <v>1497</v>
      </c>
      <c r="K4158" s="203" t="s">
        <v>1497</v>
      </c>
    </row>
    <row r="4159" spans="1:11">
      <c r="A4159" s="203">
        <v>95</v>
      </c>
      <c r="B4159" s="203" t="s">
        <v>405</v>
      </c>
      <c r="C4159" s="203" t="s">
        <v>1823</v>
      </c>
      <c r="D4159" s="204">
        <v>82.946134119999996</v>
      </c>
      <c r="E4159" s="203" t="s">
        <v>472</v>
      </c>
      <c r="F4159" s="203" t="s">
        <v>1754</v>
      </c>
      <c r="G4159" s="203" t="s">
        <v>499</v>
      </c>
      <c r="H4159" s="204">
        <v>82.31650741</v>
      </c>
      <c r="I4159" s="204">
        <v>83.575760819999999</v>
      </c>
      <c r="J4159" s="204" t="s">
        <v>1497</v>
      </c>
      <c r="K4159" s="203" t="s">
        <v>1497</v>
      </c>
    </row>
    <row r="4160" spans="1:11">
      <c r="A4160" s="203">
        <v>96</v>
      </c>
      <c r="B4160" s="203" t="s">
        <v>384</v>
      </c>
      <c r="C4160" s="203" t="s">
        <v>1824</v>
      </c>
      <c r="D4160" s="204">
        <v>3.42</v>
      </c>
      <c r="E4160" s="203" t="s">
        <v>489</v>
      </c>
      <c r="F4160" s="203" t="s">
        <v>1754</v>
      </c>
      <c r="G4160" s="203" t="s">
        <v>488</v>
      </c>
      <c r="H4160" s="204" t="s">
        <v>1497</v>
      </c>
      <c r="I4160" s="204" t="s">
        <v>1497</v>
      </c>
      <c r="J4160" s="204">
        <v>3.89</v>
      </c>
      <c r="K4160" s="203" t="s">
        <v>490</v>
      </c>
    </row>
    <row r="4161" spans="1:11">
      <c r="A4161" s="203">
        <v>96</v>
      </c>
      <c r="B4161" s="203" t="s">
        <v>385</v>
      </c>
      <c r="C4161" s="203" t="s">
        <v>1824</v>
      </c>
      <c r="D4161" s="204">
        <v>7.35</v>
      </c>
      <c r="E4161" s="203" t="s">
        <v>489</v>
      </c>
      <c r="F4161" s="203" t="s">
        <v>1754</v>
      </c>
      <c r="G4161" s="203" t="s">
        <v>488</v>
      </c>
      <c r="H4161" s="204" t="s">
        <v>1497</v>
      </c>
      <c r="I4161" s="204" t="s">
        <v>1497</v>
      </c>
      <c r="J4161" s="204" t="s">
        <v>1497</v>
      </c>
      <c r="K4161" s="203" t="s">
        <v>490</v>
      </c>
    </row>
    <row r="4162" spans="1:11">
      <c r="A4162" s="203">
        <v>96</v>
      </c>
      <c r="B4162" s="203" t="s">
        <v>386</v>
      </c>
      <c r="C4162" s="203" t="s">
        <v>1824</v>
      </c>
      <c r="D4162" s="204">
        <v>0</v>
      </c>
      <c r="E4162" s="203" t="s">
        <v>489</v>
      </c>
      <c r="F4162" s="203" t="s">
        <v>1754</v>
      </c>
      <c r="G4162" s="203" t="s">
        <v>488</v>
      </c>
      <c r="H4162" s="204" t="s">
        <v>1497</v>
      </c>
      <c r="I4162" s="204" t="s">
        <v>1497</v>
      </c>
      <c r="J4162" s="204">
        <v>5.15</v>
      </c>
      <c r="K4162" s="203" t="s">
        <v>490</v>
      </c>
    </row>
    <row r="4163" spans="1:11">
      <c r="A4163" s="203">
        <v>96</v>
      </c>
      <c r="B4163" s="203" t="s">
        <v>387</v>
      </c>
      <c r="C4163" s="203" t="s">
        <v>1824</v>
      </c>
      <c r="D4163" s="204">
        <v>2.68</v>
      </c>
      <c r="E4163" s="203" t="s">
        <v>489</v>
      </c>
      <c r="F4163" s="203" t="s">
        <v>1754</v>
      </c>
      <c r="G4163" s="203" t="s">
        <v>488</v>
      </c>
      <c r="H4163" s="204" t="s">
        <v>1497</v>
      </c>
      <c r="I4163" s="204" t="s">
        <v>1497</v>
      </c>
      <c r="J4163" s="204" t="s">
        <v>1497</v>
      </c>
      <c r="K4163" s="203" t="s">
        <v>490</v>
      </c>
    </row>
    <row r="4164" spans="1:11">
      <c r="A4164" s="203">
        <v>96</v>
      </c>
      <c r="B4164" s="203" t="s">
        <v>388</v>
      </c>
      <c r="C4164" s="203" t="s">
        <v>1824</v>
      </c>
      <c r="D4164" s="204">
        <v>0</v>
      </c>
      <c r="E4164" s="203" t="s">
        <v>489</v>
      </c>
      <c r="F4164" s="203" t="s">
        <v>1754</v>
      </c>
      <c r="G4164" s="203" t="s">
        <v>488</v>
      </c>
      <c r="H4164" s="204" t="s">
        <v>1497</v>
      </c>
      <c r="I4164" s="204" t="s">
        <v>1497</v>
      </c>
      <c r="J4164" s="204">
        <v>0</v>
      </c>
      <c r="K4164" s="203" t="s">
        <v>490</v>
      </c>
    </row>
    <row r="4165" spans="1:11">
      <c r="A4165" s="203">
        <v>96</v>
      </c>
      <c r="B4165" s="203" t="s">
        <v>389</v>
      </c>
      <c r="C4165" s="203" t="s">
        <v>1824</v>
      </c>
      <c r="D4165" s="204">
        <v>1.75</v>
      </c>
      <c r="E4165" s="203" t="s">
        <v>489</v>
      </c>
      <c r="F4165" s="203" t="s">
        <v>1754</v>
      </c>
      <c r="G4165" s="203" t="s">
        <v>488</v>
      </c>
      <c r="H4165" s="204" t="s">
        <v>1497</v>
      </c>
      <c r="I4165" s="204" t="s">
        <v>1497</v>
      </c>
      <c r="J4165" s="204">
        <v>1.49</v>
      </c>
      <c r="K4165" s="203" t="s">
        <v>490</v>
      </c>
    </row>
    <row r="4166" spans="1:11">
      <c r="A4166" s="203">
        <v>96</v>
      </c>
      <c r="B4166" s="203" t="s">
        <v>390</v>
      </c>
      <c r="C4166" s="203" t="s">
        <v>1824</v>
      </c>
      <c r="D4166" s="204">
        <v>1.8</v>
      </c>
      <c r="E4166" s="203" t="s">
        <v>489</v>
      </c>
      <c r="F4166" s="203" t="s">
        <v>1754</v>
      </c>
      <c r="G4166" s="203" t="s">
        <v>488</v>
      </c>
      <c r="H4166" s="204" t="s">
        <v>1497</v>
      </c>
      <c r="I4166" s="204" t="s">
        <v>1497</v>
      </c>
      <c r="J4166" s="204">
        <v>15.32</v>
      </c>
      <c r="K4166" s="203" t="s">
        <v>490</v>
      </c>
    </row>
    <row r="4167" spans="1:11">
      <c r="A4167" s="203">
        <v>96</v>
      </c>
      <c r="B4167" s="203" t="s">
        <v>391</v>
      </c>
      <c r="C4167" s="203" t="s">
        <v>1824</v>
      </c>
      <c r="D4167" s="204">
        <v>0</v>
      </c>
      <c r="E4167" s="203" t="s">
        <v>489</v>
      </c>
      <c r="F4167" s="203" t="s">
        <v>1754</v>
      </c>
      <c r="G4167" s="203" t="s">
        <v>488</v>
      </c>
      <c r="H4167" s="204" t="s">
        <v>1497</v>
      </c>
      <c r="I4167" s="204" t="s">
        <v>1497</v>
      </c>
      <c r="J4167" s="204">
        <v>0</v>
      </c>
      <c r="K4167" s="203" t="s">
        <v>490</v>
      </c>
    </row>
    <row r="4168" spans="1:11">
      <c r="A4168" s="203">
        <v>96</v>
      </c>
      <c r="B4168" s="203" t="s">
        <v>392</v>
      </c>
      <c r="C4168" s="203" t="s">
        <v>1824</v>
      </c>
      <c r="D4168" s="204">
        <v>0</v>
      </c>
      <c r="E4168" s="203" t="s">
        <v>489</v>
      </c>
      <c r="F4168" s="203" t="s">
        <v>1754</v>
      </c>
      <c r="G4168" s="203" t="s">
        <v>488</v>
      </c>
      <c r="H4168" s="204" t="s">
        <v>1497</v>
      </c>
      <c r="I4168" s="204" t="s">
        <v>1497</v>
      </c>
      <c r="J4168" s="204">
        <v>0</v>
      </c>
      <c r="K4168" s="203" t="s">
        <v>490</v>
      </c>
    </row>
    <row r="4169" spans="1:11">
      <c r="A4169" s="203">
        <v>96</v>
      </c>
      <c r="B4169" s="203" t="s">
        <v>393</v>
      </c>
      <c r="C4169" s="203" t="s">
        <v>1824</v>
      </c>
      <c r="D4169" s="204">
        <v>26.18</v>
      </c>
      <c r="E4169" s="203" t="s">
        <v>489</v>
      </c>
      <c r="F4169" s="203" t="s">
        <v>1754</v>
      </c>
      <c r="G4169" s="203" t="s">
        <v>488</v>
      </c>
      <c r="H4169" s="204" t="s">
        <v>1497</v>
      </c>
      <c r="I4169" s="204" t="s">
        <v>1497</v>
      </c>
      <c r="J4169" s="204">
        <v>41.17</v>
      </c>
      <c r="K4169" s="203" t="s">
        <v>490</v>
      </c>
    </row>
    <row r="4170" spans="1:11">
      <c r="A4170" s="203">
        <v>96</v>
      </c>
      <c r="B4170" s="203" t="s">
        <v>394</v>
      </c>
      <c r="C4170" s="203" t="s">
        <v>1824</v>
      </c>
      <c r="D4170" s="204">
        <v>0</v>
      </c>
      <c r="E4170" s="203" t="s">
        <v>489</v>
      </c>
      <c r="F4170" s="203" t="s">
        <v>1754</v>
      </c>
      <c r="G4170" s="203" t="s">
        <v>488</v>
      </c>
      <c r="H4170" s="204" t="s">
        <v>1497</v>
      </c>
      <c r="I4170" s="204" t="s">
        <v>1497</v>
      </c>
      <c r="J4170" s="204">
        <v>0</v>
      </c>
      <c r="K4170" s="203" t="s">
        <v>490</v>
      </c>
    </row>
    <row r="4171" spans="1:11">
      <c r="A4171" s="203">
        <v>96</v>
      </c>
      <c r="B4171" s="203" t="s">
        <v>395</v>
      </c>
      <c r="C4171" s="203" t="s">
        <v>1824</v>
      </c>
      <c r="D4171" s="204">
        <v>0</v>
      </c>
      <c r="E4171" s="203" t="s">
        <v>489</v>
      </c>
      <c r="F4171" s="203" t="s">
        <v>1754</v>
      </c>
      <c r="G4171" s="203" t="s">
        <v>488</v>
      </c>
      <c r="H4171" s="204" t="s">
        <v>1497</v>
      </c>
      <c r="I4171" s="204" t="s">
        <v>1497</v>
      </c>
      <c r="J4171" s="204">
        <v>0.41</v>
      </c>
      <c r="K4171" s="203" t="s">
        <v>490</v>
      </c>
    </row>
    <row r="4172" spans="1:11">
      <c r="A4172" s="203">
        <v>96</v>
      </c>
      <c r="B4172" s="203" t="s">
        <v>396</v>
      </c>
      <c r="C4172" s="203" t="s">
        <v>1824</v>
      </c>
      <c r="D4172" s="204">
        <v>23.01</v>
      </c>
      <c r="E4172" s="203" t="s">
        <v>489</v>
      </c>
      <c r="F4172" s="203" t="s">
        <v>1754</v>
      </c>
      <c r="G4172" s="203" t="s">
        <v>488</v>
      </c>
      <c r="H4172" s="204" t="s">
        <v>1497</v>
      </c>
      <c r="I4172" s="204" t="s">
        <v>1497</v>
      </c>
      <c r="J4172" s="204">
        <v>38.89</v>
      </c>
      <c r="K4172" s="203" t="s">
        <v>490</v>
      </c>
    </row>
    <row r="4173" spans="1:11">
      <c r="A4173" s="203">
        <v>96</v>
      </c>
      <c r="B4173" s="203" t="s">
        <v>397</v>
      </c>
      <c r="C4173" s="203" t="s">
        <v>1824</v>
      </c>
      <c r="D4173" s="204">
        <v>21.52</v>
      </c>
      <c r="E4173" s="203" t="s">
        <v>489</v>
      </c>
      <c r="F4173" s="203" t="s">
        <v>1754</v>
      </c>
      <c r="G4173" s="203" t="s">
        <v>488</v>
      </c>
      <c r="H4173" s="204" t="s">
        <v>1497</v>
      </c>
      <c r="I4173" s="204" t="s">
        <v>1497</v>
      </c>
      <c r="J4173" s="204">
        <v>25</v>
      </c>
      <c r="K4173" s="203" t="s">
        <v>490</v>
      </c>
    </row>
    <row r="4174" spans="1:11">
      <c r="A4174" s="203">
        <v>96</v>
      </c>
      <c r="B4174" s="203" t="s">
        <v>398</v>
      </c>
      <c r="C4174" s="203" t="s">
        <v>1824</v>
      </c>
      <c r="D4174" s="204">
        <v>5.41</v>
      </c>
      <c r="E4174" s="203" t="s">
        <v>489</v>
      </c>
      <c r="F4174" s="203" t="s">
        <v>1754</v>
      </c>
      <c r="G4174" s="203" t="s">
        <v>488</v>
      </c>
      <c r="H4174" s="204" t="s">
        <v>1497</v>
      </c>
      <c r="I4174" s="204" t="s">
        <v>1497</v>
      </c>
      <c r="J4174" s="204">
        <v>58.12</v>
      </c>
      <c r="K4174" s="203" t="s">
        <v>490</v>
      </c>
    </row>
    <row r="4175" spans="1:11">
      <c r="A4175" s="203">
        <v>96</v>
      </c>
      <c r="B4175" s="203" t="s">
        <v>399</v>
      </c>
      <c r="C4175" s="203" t="s">
        <v>1824</v>
      </c>
      <c r="D4175" s="204">
        <v>12.42</v>
      </c>
      <c r="E4175" s="203" t="s">
        <v>489</v>
      </c>
      <c r="F4175" s="203" t="s">
        <v>1754</v>
      </c>
      <c r="G4175" s="203" t="s">
        <v>488</v>
      </c>
      <c r="H4175" s="204" t="s">
        <v>1497</v>
      </c>
      <c r="I4175" s="204" t="s">
        <v>1497</v>
      </c>
      <c r="J4175" s="204">
        <v>20.420000000000002</v>
      </c>
      <c r="K4175" s="203" t="s">
        <v>490</v>
      </c>
    </row>
    <row r="4176" spans="1:11">
      <c r="A4176" s="203">
        <v>96</v>
      </c>
      <c r="B4176" s="203" t="s">
        <v>400</v>
      </c>
      <c r="C4176" s="203" t="s">
        <v>1824</v>
      </c>
      <c r="D4176" s="204">
        <v>8.7799999999999994</v>
      </c>
      <c r="E4176" s="203" t="s">
        <v>489</v>
      </c>
      <c r="F4176" s="203" t="s">
        <v>1754</v>
      </c>
      <c r="G4176" s="203" t="s">
        <v>488</v>
      </c>
      <c r="H4176" s="204" t="s">
        <v>1497</v>
      </c>
      <c r="I4176" s="204" t="s">
        <v>1497</v>
      </c>
      <c r="J4176" s="204">
        <v>6.72</v>
      </c>
      <c r="K4176" s="203" t="s">
        <v>490</v>
      </c>
    </row>
    <row r="4177" spans="1:11">
      <c r="A4177" s="203">
        <v>96</v>
      </c>
      <c r="B4177" s="203" t="s">
        <v>401</v>
      </c>
      <c r="C4177" s="203" t="s">
        <v>1824</v>
      </c>
      <c r="D4177" s="204">
        <v>2.56</v>
      </c>
      <c r="E4177" s="203" t="s">
        <v>489</v>
      </c>
      <c r="F4177" s="203" t="s">
        <v>1754</v>
      </c>
      <c r="G4177" s="203" t="s">
        <v>488</v>
      </c>
      <c r="H4177" s="204" t="s">
        <v>1497</v>
      </c>
      <c r="I4177" s="204" t="s">
        <v>1497</v>
      </c>
      <c r="J4177" s="204">
        <v>0</v>
      </c>
      <c r="K4177" s="203" t="s">
        <v>490</v>
      </c>
    </row>
    <row r="4178" spans="1:11">
      <c r="A4178" s="203">
        <v>96</v>
      </c>
      <c r="B4178" s="203" t="s">
        <v>402</v>
      </c>
      <c r="C4178" s="203" t="s">
        <v>1824</v>
      </c>
      <c r="D4178" s="204">
        <v>2.04</v>
      </c>
      <c r="E4178" s="203" t="s">
        <v>489</v>
      </c>
      <c r="F4178" s="203" t="s">
        <v>1754</v>
      </c>
      <c r="G4178" s="203" t="s">
        <v>488</v>
      </c>
      <c r="H4178" s="204" t="s">
        <v>1497</v>
      </c>
      <c r="I4178" s="204" t="s">
        <v>1497</v>
      </c>
      <c r="J4178" s="204">
        <v>4.6500000000000004</v>
      </c>
      <c r="K4178" s="203" t="s">
        <v>490</v>
      </c>
    </row>
    <row r="4179" spans="1:11">
      <c r="A4179" s="203">
        <v>96</v>
      </c>
      <c r="B4179" s="203" t="s">
        <v>403</v>
      </c>
      <c r="C4179" s="203" t="s">
        <v>1824</v>
      </c>
      <c r="D4179" s="204">
        <v>26.44</v>
      </c>
      <c r="E4179" s="203" t="s">
        <v>489</v>
      </c>
      <c r="F4179" s="203" t="s">
        <v>1754</v>
      </c>
      <c r="G4179" s="203" t="s">
        <v>488</v>
      </c>
      <c r="H4179" s="204" t="s">
        <v>1497</v>
      </c>
      <c r="I4179" s="204" t="s">
        <v>1497</v>
      </c>
      <c r="J4179" s="204">
        <v>33.979999999999997</v>
      </c>
      <c r="K4179" s="203" t="s">
        <v>490</v>
      </c>
    </row>
    <row r="4180" spans="1:11">
      <c r="A4180" s="203">
        <v>96</v>
      </c>
      <c r="B4180" s="203" t="s">
        <v>404</v>
      </c>
      <c r="C4180" s="203" t="s">
        <v>1824</v>
      </c>
      <c r="D4180" s="204">
        <v>1.54</v>
      </c>
      <c r="E4180" s="203" t="s">
        <v>489</v>
      </c>
      <c r="F4180" s="203" t="s">
        <v>1754</v>
      </c>
      <c r="G4180" s="203" t="s">
        <v>488</v>
      </c>
      <c r="H4180" s="204" t="s">
        <v>1497</v>
      </c>
      <c r="I4180" s="204" t="s">
        <v>1497</v>
      </c>
      <c r="J4180" s="204">
        <v>0</v>
      </c>
      <c r="K4180" s="203" t="s">
        <v>490</v>
      </c>
    </row>
    <row r="4181" spans="1:11">
      <c r="A4181" s="203">
        <v>96</v>
      </c>
      <c r="B4181" s="203" t="s">
        <v>405</v>
      </c>
      <c r="C4181" s="203" t="s">
        <v>1824</v>
      </c>
      <c r="D4181" s="204">
        <v>9.81</v>
      </c>
      <c r="E4181" s="203" t="s">
        <v>489</v>
      </c>
      <c r="F4181" s="203" t="s">
        <v>1754</v>
      </c>
      <c r="G4181" s="203" t="s">
        <v>488</v>
      </c>
      <c r="H4181" s="204" t="s">
        <v>1497</v>
      </c>
      <c r="I4181" s="204" t="s">
        <v>1497</v>
      </c>
      <c r="J4181" s="204">
        <v>17.8</v>
      </c>
      <c r="K4181" s="203" t="s">
        <v>490</v>
      </c>
    </row>
    <row r="4182" spans="1:11">
      <c r="A4182" s="203">
        <v>97</v>
      </c>
      <c r="B4182" s="203" t="s">
        <v>384</v>
      </c>
      <c r="C4182" s="203" t="s">
        <v>551</v>
      </c>
      <c r="D4182" s="204">
        <v>4.66</v>
      </c>
      <c r="E4182" s="203" t="s">
        <v>489</v>
      </c>
      <c r="F4182" s="203" t="s">
        <v>1754</v>
      </c>
      <c r="G4182" s="203" t="s">
        <v>488</v>
      </c>
      <c r="H4182" s="204" t="s">
        <v>1497</v>
      </c>
      <c r="I4182" s="204" t="s">
        <v>1497</v>
      </c>
      <c r="J4182" s="204">
        <v>3.14</v>
      </c>
      <c r="K4182" s="203" t="s">
        <v>490</v>
      </c>
    </row>
    <row r="4183" spans="1:11">
      <c r="A4183" s="203">
        <v>97</v>
      </c>
      <c r="B4183" s="203" t="s">
        <v>385</v>
      </c>
      <c r="C4183" s="203" t="s">
        <v>551</v>
      </c>
      <c r="D4183" s="204">
        <v>12.16</v>
      </c>
      <c r="E4183" s="203" t="s">
        <v>489</v>
      </c>
      <c r="F4183" s="203" t="s">
        <v>1754</v>
      </c>
      <c r="G4183" s="203" t="s">
        <v>488</v>
      </c>
      <c r="H4183" s="204" t="s">
        <v>1497</v>
      </c>
      <c r="I4183" s="204" t="s">
        <v>1497</v>
      </c>
      <c r="J4183" s="204" t="s">
        <v>1497</v>
      </c>
      <c r="K4183" s="203" t="s">
        <v>490</v>
      </c>
    </row>
    <row r="4184" spans="1:11">
      <c r="A4184" s="203">
        <v>97</v>
      </c>
      <c r="B4184" s="203" t="s">
        <v>386</v>
      </c>
      <c r="C4184" s="203" t="s">
        <v>551</v>
      </c>
      <c r="D4184" s="204">
        <v>26.47</v>
      </c>
      <c r="E4184" s="203" t="s">
        <v>489</v>
      </c>
      <c r="F4184" s="203" t="s">
        <v>1754</v>
      </c>
      <c r="G4184" s="203" t="s">
        <v>488</v>
      </c>
      <c r="H4184" s="204" t="s">
        <v>1497</v>
      </c>
      <c r="I4184" s="204" t="s">
        <v>1497</v>
      </c>
      <c r="J4184" s="204">
        <v>21.56</v>
      </c>
      <c r="K4184" s="203" t="s">
        <v>490</v>
      </c>
    </row>
    <row r="4185" spans="1:11">
      <c r="A4185" s="203">
        <v>97</v>
      </c>
      <c r="B4185" s="203" t="s">
        <v>387</v>
      </c>
      <c r="C4185" s="203" t="s">
        <v>551</v>
      </c>
      <c r="D4185" s="204">
        <v>16.059999999999999</v>
      </c>
      <c r="E4185" s="203" t="s">
        <v>489</v>
      </c>
      <c r="F4185" s="203" t="s">
        <v>1754</v>
      </c>
      <c r="G4185" s="203" t="s">
        <v>488</v>
      </c>
      <c r="H4185" s="204" t="s">
        <v>1497</v>
      </c>
      <c r="I4185" s="204" t="s">
        <v>1497</v>
      </c>
      <c r="J4185" s="204" t="s">
        <v>1497</v>
      </c>
      <c r="K4185" s="203" t="s">
        <v>490</v>
      </c>
    </row>
    <row r="4186" spans="1:11">
      <c r="A4186" s="203">
        <v>97</v>
      </c>
      <c r="B4186" s="203" t="s">
        <v>388</v>
      </c>
      <c r="C4186" s="203" t="s">
        <v>551</v>
      </c>
      <c r="D4186" s="204">
        <v>2.5299999999999998</v>
      </c>
      <c r="E4186" s="203" t="s">
        <v>489</v>
      </c>
      <c r="F4186" s="203" t="s">
        <v>1754</v>
      </c>
      <c r="G4186" s="203" t="s">
        <v>488</v>
      </c>
      <c r="H4186" s="204" t="s">
        <v>1497</v>
      </c>
      <c r="I4186" s="204" t="s">
        <v>1497</v>
      </c>
      <c r="J4186" s="204">
        <v>2.5299999999999998</v>
      </c>
      <c r="K4186" s="203" t="s">
        <v>490</v>
      </c>
    </row>
    <row r="4187" spans="1:11">
      <c r="A4187" s="203">
        <v>97</v>
      </c>
      <c r="B4187" s="203" t="s">
        <v>389</v>
      </c>
      <c r="C4187" s="203" t="s">
        <v>551</v>
      </c>
      <c r="D4187" s="204">
        <v>3.41</v>
      </c>
      <c r="E4187" s="203" t="s">
        <v>489</v>
      </c>
      <c r="F4187" s="203" t="s">
        <v>1754</v>
      </c>
      <c r="G4187" s="203" t="s">
        <v>488</v>
      </c>
      <c r="H4187" s="204" t="s">
        <v>1497</v>
      </c>
      <c r="I4187" s="204" t="s">
        <v>1497</v>
      </c>
      <c r="J4187" s="204">
        <v>3.85</v>
      </c>
      <c r="K4187" s="203" t="s">
        <v>490</v>
      </c>
    </row>
    <row r="4188" spans="1:11">
      <c r="A4188" s="203">
        <v>97</v>
      </c>
      <c r="B4188" s="203" t="s">
        <v>390</v>
      </c>
      <c r="C4188" s="203" t="s">
        <v>551</v>
      </c>
      <c r="D4188" s="204">
        <v>1.93</v>
      </c>
      <c r="E4188" s="203" t="s">
        <v>489</v>
      </c>
      <c r="F4188" s="203" t="s">
        <v>1754</v>
      </c>
      <c r="G4188" s="203" t="s">
        <v>488</v>
      </c>
      <c r="H4188" s="204" t="s">
        <v>1497</v>
      </c>
      <c r="I4188" s="204" t="s">
        <v>1497</v>
      </c>
      <c r="J4188" s="204">
        <v>2.82</v>
      </c>
      <c r="K4188" s="203" t="s">
        <v>490</v>
      </c>
    </row>
    <row r="4189" spans="1:11">
      <c r="A4189" s="203">
        <v>97</v>
      </c>
      <c r="B4189" s="203" t="s">
        <v>391</v>
      </c>
      <c r="C4189" s="203" t="s">
        <v>551</v>
      </c>
      <c r="D4189" s="204">
        <v>11.11</v>
      </c>
      <c r="E4189" s="203" t="s">
        <v>489</v>
      </c>
      <c r="F4189" s="203" t="s">
        <v>1754</v>
      </c>
      <c r="G4189" s="203" t="s">
        <v>488</v>
      </c>
      <c r="H4189" s="204" t="s">
        <v>1497</v>
      </c>
      <c r="I4189" s="204" t="s">
        <v>1497</v>
      </c>
      <c r="J4189" s="204">
        <v>7.41</v>
      </c>
      <c r="K4189" s="203" t="s">
        <v>490</v>
      </c>
    </row>
    <row r="4190" spans="1:11">
      <c r="A4190" s="203">
        <v>97</v>
      </c>
      <c r="B4190" s="203" t="s">
        <v>392</v>
      </c>
      <c r="C4190" s="203" t="s">
        <v>551</v>
      </c>
      <c r="D4190" s="204">
        <v>0</v>
      </c>
      <c r="E4190" s="203" t="s">
        <v>489</v>
      </c>
      <c r="F4190" s="203" t="s">
        <v>1754</v>
      </c>
      <c r="G4190" s="203" t="s">
        <v>488</v>
      </c>
      <c r="H4190" s="204" t="s">
        <v>1497</v>
      </c>
      <c r="I4190" s="204" t="s">
        <v>1497</v>
      </c>
      <c r="J4190" s="204">
        <v>0</v>
      </c>
      <c r="K4190" s="203" t="s">
        <v>490</v>
      </c>
    </row>
    <row r="4191" spans="1:11">
      <c r="A4191" s="203">
        <v>97</v>
      </c>
      <c r="B4191" s="203" t="s">
        <v>393</v>
      </c>
      <c r="C4191" s="203" t="s">
        <v>551</v>
      </c>
      <c r="D4191" s="204">
        <v>17.87</v>
      </c>
      <c r="E4191" s="203" t="s">
        <v>489</v>
      </c>
      <c r="F4191" s="203" t="s">
        <v>1754</v>
      </c>
      <c r="G4191" s="203" t="s">
        <v>488</v>
      </c>
      <c r="H4191" s="204" t="s">
        <v>1497</v>
      </c>
      <c r="I4191" s="204" t="s">
        <v>1497</v>
      </c>
      <c r="J4191" s="204">
        <v>21.58</v>
      </c>
      <c r="K4191" s="203" t="s">
        <v>490</v>
      </c>
    </row>
    <row r="4192" spans="1:11">
      <c r="A4192" s="203">
        <v>97</v>
      </c>
      <c r="B4192" s="203" t="s">
        <v>394</v>
      </c>
      <c r="C4192" s="203" t="s">
        <v>551</v>
      </c>
      <c r="D4192" s="204">
        <v>0</v>
      </c>
      <c r="E4192" s="203" t="s">
        <v>489</v>
      </c>
      <c r="F4192" s="203" t="s">
        <v>1754</v>
      </c>
      <c r="G4192" s="203" t="s">
        <v>488</v>
      </c>
      <c r="H4192" s="204" t="s">
        <v>1497</v>
      </c>
      <c r="I4192" s="204" t="s">
        <v>1497</v>
      </c>
      <c r="J4192" s="204">
        <v>0</v>
      </c>
      <c r="K4192" s="203" t="s">
        <v>490</v>
      </c>
    </row>
    <row r="4193" spans="1:11">
      <c r="A4193" s="203">
        <v>97</v>
      </c>
      <c r="B4193" s="203" t="s">
        <v>395</v>
      </c>
      <c r="C4193" s="203" t="s">
        <v>551</v>
      </c>
      <c r="D4193" s="204">
        <v>1.68</v>
      </c>
      <c r="E4193" s="203" t="s">
        <v>489</v>
      </c>
      <c r="F4193" s="203" t="s">
        <v>1754</v>
      </c>
      <c r="G4193" s="203" t="s">
        <v>488</v>
      </c>
      <c r="H4193" s="204" t="s">
        <v>1497</v>
      </c>
      <c r="I4193" s="204" t="s">
        <v>1497</v>
      </c>
      <c r="J4193" s="204">
        <v>4.6100000000000003</v>
      </c>
      <c r="K4193" s="203" t="s">
        <v>490</v>
      </c>
    </row>
    <row r="4194" spans="1:11">
      <c r="A4194" s="203">
        <v>97</v>
      </c>
      <c r="B4194" s="203" t="s">
        <v>396</v>
      </c>
      <c r="C4194" s="203" t="s">
        <v>551</v>
      </c>
      <c r="D4194" s="204">
        <v>8.93</v>
      </c>
      <c r="E4194" s="203" t="s">
        <v>489</v>
      </c>
      <c r="F4194" s="203" t="s">
        <v>1754</v>
      </c>
      <c r="G4194" s="203" t="s">
        <v>488</v>
      </c>
      <c r="H4194" s="204" t="s">
        <v>1497</v>
      </c>
      <c r="I4194" s="204" t="s">
        <v>1497</v>
      </c>
      <c r="J4194" s="204">
        <v>12.23</v>
      </c>
      <c r="K4194" s="203" t="s">
        <v>490</v>
      </c>
    </row>
    <row r="4195" spans="1:11">
      <c r="A4195" s="203">
        <v>97</v>
      </c>
      <c r="B4195" s="203" t="s">
        <v>397</v>
      </c>
      <c r="C4195" s="203" t="s">
        <v>551</v>
      </c>
      <c r="D4195" s="204">
        <v>32.85</v>
      </c>
      <c r="E4195" s="203" t="s">
        <v>489</v>
      </c>
      <c r="F4195" s="203" t="s">
        <v>1754</v>
      </c>
      <c r="G4195" s="203" t="s">
        <v>488</v>
      </c>
      <c r="H4195" s="204" t="s">
        <v>1497</v>
      </c>
      <c r="I4195" s="204" t="s">
        <v>1497</v>
      </c>
      <c r="J4195" s="204">
        <v>24.93</v>
      </c>
      <c r="K4195" s="203" t="s">
        <v>490</v>
      </c>
    </row>
    <row r="4196" spans="1:11">
      <c r="A4196" s="203">
        <v>97</v>
      </c>
      <c r="B4196" s="203" t="s">
        <v>398</v>
      </c>
      <c r="C4196" s="203" t="s">
        <v>551</v>
      </c>
      <c r="D4196" s="204">
        <v>8.64</v>
      </c>
      <c r="E4196" s="203" t="s">
        <v>489</v>
      </c>
      <c r="F4196" s="203" t="s">
        <v>1754</v>
      </c>
      <c r="G4196" s="203" t="s">
        <v>488</v>
      </c>
      <c r="H4196" s="204" t="s">
        <v>1497</v>
      </c>
      <c r="I4196" s="204" t="s">
        <v>1497</v>
      </c>
      <c r="J4196" s="204">
        <v>7.32</v>
      </c>
      <c r="K4196" s="203" t="s">
        <v>490</v>
      </c>
    </row>
    <row r="4197" spans="1:11">
      <c r="A4197" s="203">
        <v>97</v>
      </c>
      <c r="B4197" s="203" t="s">
        <v>399</v>
      </c>
      <c r="C4197" s="203" t="s">
        <v>551</v>
      </c>
      <c r="D4197" s="204">
        <v>8.41</v>
      </c>
      <c r="E4197" s="203" t="s">
        <v>489</v>
      </c>
      <c r="F4197" s="203" t="s">
        <v>1754</v>
      </c>
      <c r="G4197" s="203" t="s">
        <v>488</v>
      </c>
      <c r="H4197" s="204" t="s">
        <v>1497</v>
      </c>
      <c r="I4197" s="204" t="s">
        <v>1497</v>
      </c>
      <c r="J4197" s="204">
        <v>9.67</v>
      </c>
      <c r="K4197" s="203" t="s">
        <v>490</v>
      </c>
    </row>
    <row r="4198" spans="1:11">
      <c r="A4198" s="203">
        <v>97</v>
      </c>
      <c r="B4198" s="203" t="s">
        <v>400</v>
      </c>
      <c r="C4198" s="203" t="s">
        <v>551</v>
      </c>
      <c r="D4198" s="204">
        <v>12.57</v>
      </c>
      <c r="E4198" s="203" t="s">
        <v>489</v>
      </c>
      <c r="F4198" s="203" t="s">
        <v>1754</v>
      </c>
      <c r="G4198" s="203" t="s">
        <v>488</v>
      </c>
      <c r="H4198" s="204" t="s">
        <v>1497</v>
      </c>
      <c r="I4198" s="204" t="s">
        <v>1497</v>
      </c>
      <c r="J4198" s="204">
        <v>17.309999999999999</v>
      </c>
      <c r="K4198" s="203" t="s">
        <v>490</v>
      </c>
    </row>
    <row r="4199" spans="1:11">
      <c r="A4199" s="203">
        <v>97</v>
      </c>
      <c r="B4199" s="203" t="s">
        <v>401</v>
      </c>
      <c r="C4199" s="203" t="s">
        <v>551</v>
      </c>
      <c r="D4199" s="204">
        <v>5.66</v>
      </c>
      <c r="E4199" s="203" t="s">
        <v>489</v>
      </c>
      <c r="F4199" s="203" t="s">
        <v>1754</v>
      </c>
      <c r="G4199" s="203" t="s">
        <v>488</v>
      </c>
      <c r="H4199" s="204" t="s">
        <v>1497</v>
      </c>
      <c r="I4199" s="204" t="s">
        <v>1497</v>
      </c>
      <c r="J4199" s="204">
        <v>4.6900000000000004</v>
      </c>
      <c r="K4199" s="203" t="s">
        <v>490</v>
      </c>
    </row>
    <row r="4200" spans="1:11">
      <c r="A4200" s="203">
        <v>97</v>
      </c>
      <c r="B4200" s="203" t="s">
        <v>402</v>
      </c>
      <c r="C4200" s="203" t="s">
        <v>551</v>
      </c>
      <c r="D4200" s="204">
        <v>6.56</v>
      </c>
      <c r="E4200" s="203" t="s">
        <v>489</v>
      </c>
      <c r="F4200" s="203" t="s">
        <v>1754</v>
      </c>
      <c r="G4200" s="203" t="s">
        <v>488</v>
      </c>
      <c r="H4200" s="204" t="s">
        <v>1497</v>
      </c>
      <c r="I4200" s="204" t="s">
        <v>1497</v>
      </c>
      <c r="J4200" s="204">
        <v>37.659999999999997</v>
      </c>
      <c r="K4200" s="203" t="s">
        <v>490</v>
      </c>
    </row>
    <row r="4201" spans="1:11">
      <c r="A4201" s="203">
        <v>97</v>
      </c>
      <c r="B4201" s="203" t="s">
        <v>403</v>
      </c>
      <c r="C4201" s="203" t="s">
        <v>551</v>
      </c>
      <c r="D4201" s="204">
        <v>10.8</v>
      </c>
      <c r="E4201" s="203" t="s">
        <v>489</v>
      </c>
      <c r="F4201" s="203" t="s">
        <v>1754</v>
      </c>
      <c r="G4201" s="203" t="s">
        <v>488</v>
      </c>
      <c r="H4201" s="204" t="s">
        <v>1497</v>
      </c>
      <c r="I4201" s="204" t="s">
        <v>1497</v>
      </c>
      <c r="J4201" s="204">
        <v>21.71</v>
      </c>
      <c r="K4201" s="203" t="s">
        <v>490</v>
      </c>
    </row>
    <row r="4202" spans="1:11">
      <c r="A4202" s="203">
        <v>97</v>
      </c>
      <c r="B4202" s="203" t="s">
        <v>404</v>
      </c>
      <c r="C4202" s="203" t="s">
        <v>551</v>
      </c>
      <c r="D4202" s="204">
        <v>8.86</v>
      </c>
      <c r="E4202" s="203" t="s">
        <v>489</v>
      </c>
      <c r="F4202" s="203" t="s">
        <v>1754</v>
      </c>
      <c r="G4202" s="203" t="s">
        <v>488</v>
      </c>
      <c r="H4202" s="204" t="s">
        <v>1497</v>
      </c>
      <c r="I4202" s="204" t="s">
        <v>1497</v>
      </c>
      <c r="J4202" s="204">
        <v>3.36</v>
      </c>
      <c r="K4202" s="203" t="s">
        <v>490</v>
      </c>
    </row>
    <row r="4203" spans="1:11">
      <c r="A4203" s="203">
        <v>97</v>
      </c>
      <c r="B4203" s="203" t="s">
        <v>405</v>
      </c>
      <c r="C4203" s="203" t="s">
        <v>551</v>
      </c>
      <c r="D4203" s="204">
        <v>11.19</v>
      </c>
      <c r="E4203" s="203" t="s">
        <v>489</v>
      </c>
      <c r="F4203" s="203" t="s">
        <v>1754</v>
      </c>
      <c r="G4203" s="203" t="s">
        <v>488</v>
      </c>
      <c r="H4203" s="204" t="s">
        <v>1497</v>
      </c>
      <c r="I4203" s="204" t="s">
        <v>1497</v>
      </c>
      <c r="J4203" s="204">
        <v>12.47</v>
      </c>
      <c r="K4203" s="203" t="s">
        <v>490</v>
      </c>
    </row>
    <row r="4204" spans="1:11">
      <c r="A4204" s="203">
        <v>100</v>
      </c>
      <c r="B4204" s="203" t="s">
        <v>384</v>
      </c>
      <c r="C4204" s="203" t="s">
        <v>1826</v>
      </c>
      <c r="D4204" s="204">
        <v>96.75</v>
      </c>
      <c r="E4204" s="203" t="s">
        <v>472</v>
      </c>
      <c r="F4204" s="203" t="s">
        <v>1754</v>
      </c>
      <c r="G4204" s="203" t="s">
        <v>552</v>
      </c>
      <c r="H4204" s="204">
        <v>95.66</v>
      </c>
      <c r="I4204" s="204">
        <v>97.84</v>
      </c>
      <c r="J4204" s="204" t="s">
        <v>1497</v>
      </c>
      <c r="K4204" s="203" t="s">
        <v>1497</v>
      </c>
    </row>
    <row r="4205" spans="1:11">
      <c r="A4205" s="203">
        <v>100</v>
      </c>
      <c r="B4205" s="203" t="s">
        <v>385</v>
      </c>
      <c r="C4205" s="203" t="s">
        <v>1826</v>
      </c>
      <c r="D4205" s="204">
        <v>87.36</v>
      </c>
      <c r="E4205" s="203" t="s">
        <v>472</v>
      </c>
      <c r="F4205" s="203" t="s">
        <v>1754</v>
      </c>
      <c r="G4205" s="203" t="s">
        <v>552</v>
      </c>
      <c r="H4205" s="204">
        <v>82.54</v>
      </c>
      <c r="I4205" s="204">
        <v>92.19</v>
      </c>
      <c r="J4205" s="204" t="s">
        <v>1497</v>
      </c>
      <c r="K4205" s="203" t="s">
        <v>1497</v>
      </c>
    </row>
    <row r="4206" spans="1:11">
      <c r="A4206" s="203">
        <v>100</v>
      </c>
      <c r="B4206" s="203" t="s">
        <v>386</v>
      </c>
      <c r="C4206" s="203" t="s">
        <v>1826</v>
      </c>
      <c r="D4206" s="204">
        <v>94</v>
      </c>
      <c r="E4206" s="203" t="s">
        <v>472</v>
      </c>
      <c r="F4206" s="203" t="s">
        <v>1754</v>
      </c>
      <c r="G4206" s="203" t="s">
        <v>552</v>
      </c>
      <c r="H4206" s="204">
        <v>89.35</v>
      </c>
      <c r="I4206" s="204">
        <v>98.65</v>
      </c>
      <c r="J4206" s="204" t="s">
        <v>1497</v>
      </c>
      <c r="K4206" s="203" t="s">
        <v>1497</v>
      </c>
    </row>
    <row r="4207" spans="1:11">
      <c r="A4207" s="203">
        <v>100</v>
      </c>
      <c r="B4207" s="203" t="s">
        <v>387</v>
      </c>
      <c r="C4207" s="203" t="s">
        <v>1826</v>
      </c>
      <c r="D4207" s="204">
        <v>89</v>
      </c>
      <c r="E4207" s="203" t="s">
        <v>472</v>
      </c>
      <c r="F4207" s="203" t="s">
        <v>1754</v>
      </c>
      <c r="G4207" s="203" t="s">
        <v>552</v>
      </c>
      <c r="H4207" s="204">
        <v>84.66</v>
      </c>
      <c r="I4207" s="204">
        <v>93.34</v>
      </c>
      <c r="J4207" s="204" t="s">
        <v>1497</v>
      </c>
      <c r="K4207" s="203" t="s">
        <v>1497</v>
      </c>
    </row>
    <row r="4208" spans="1:11">
      <c r="A4208" s="203">
        <v>100</v>
      </c>
      <c r="B4208" s="203" t="s">
        <v>388</v>
      </c>
      <c r="C4208" s="203" t="s">
        <v>1826</v>
      </c>
      <c r="D4208" s="204">
        <v>84.95</v>
      </c>
      <c r="E4208" s="203" t="s">
        <v>472</v>
      </c>
      <c r="F4208" s="203" t="s">
        <v>1754</v>
      </c>
      <c r="G4208" s="203" t="s">
        <v>552</v>
      </c>
      <c r="H4208" s="204">
        <v>80.069999999999993</v>
      </c>
      <c r="I4208" s="204">
        <v>89.83</v>
      </c>
      <c r="J4208" s="204" t="s">
        <v>1497</v>
      </c>
      <c r="K4208" s="203" t="s">
        <v>1497</v>
      </c>
    </row>
    <row r="4209" spans="1:11">
      <c r="A4209" s="203">
        <v>100</v>
      </c>
      <c r="B4209" s="203" t="s">
        <v>389</v>
      </c>
      <c r="C4209" s="203" t="s">
        <v>1826</v>
      </c>
      <c r="D4209" s="204">
        <v>89.29</v>
      </c>
      <c r="E4209" s="203" t="s">
        <v>472</v>
      </c>
      <c r="F4209" s="203" t="s">
        <v>1754</v>
      </c>
      <c r="G4209" s="203" t="s">
        <v>552</v>
      </c>
      <c r="H4209" s="204">
        <v>82.67</v>
      </c>
      <c r="I4209" s="204">
        <v>95.9</v>
      </c>
      <c r="J4209" s="204" t="s">
        <v>1497</v>
      </c>
      <c r="K4209" s="203" t="s">
        <v>1497</v>
      </c>
    </row>
    <row r="4210" spans="1:11">
      <c r="A4210" s="203">
        <v>100</v>
      </c>
      <c r="B4210" s="203" t="s">
        <v>390</v>
      </c>
      <c r="C4210" s="203" t="s">
        <v>1826</v>
      </c>
      <c r="D4210" s="204">
        <v>79.52</v>
      </c>
      <c r="E4210" s="203" t="s">
        <v>472</v>
      </c>
      <c r="F4210" s="203" t="s">
        <v>1754</v>
      </c>
      <c r="G4210" s="203" t="s">
        <v>552</v>
      </c>
      <c r="H4210" s="204">
        <v>73.38</v>
      </c>
      <c r="I4210" s="204">
        <v>85.66</v>
      </c>
      <c r="J4210" s="204" t="s">
        <v>1497</v>
      </c>
      <c r="K4210" s="203" t="s">
        <v>1497</v>
      </c>
    </row>
    <row r="4211" spans="1:11">
      <c r="A4211" s="203">
        <v>100</v>
      </c>
      <c r="B4211" s="203" t="s">
        <v>391</v>
      </c>
      <c r="C4211" s="203" t="s">
        <v>1826</v>
      </c>
      <c r="D4211" s="204">
        <v>91.89</v>
      </c>
      <c r="E4211" s="203" t="s">
        <v>472</v>
      </c>
      <c r="F4211" s="203" t="s">
        <v>1754</v>
      </c>
      <c r="G4211" s="203" t="s">
        <v>552</v>
      </c>
      <c r="H4211" s="204">
        <v>83.1</v>
      </c>
      <c r="I4211" s="204">
        <v>100</v>
      </c>
      <c r="J4211" s="204" t="s">
        <v>1497</v>
      </c>
      <c r="K4211" s="203" t="s">
        <v>1497</v>
      </c>
    </row>
    <row r="4212" spans="1:11">
      <c r="A4212" s="203">
        <v>100</v>
      </c>
      <c r="B4212" s="203" t="s">
        <v>392</v>
      </c>
      <c r="C4212" s="203" t="s">
        <v>1826</v>
      </c>
      <c r="D4212" s="204">
        <v>94.83</v>
      </c>
      <c r="E4212" s="203" t="s">
        <v>472</v>
      </c>
      <c r="F4212" s="203" t="s">
        <v>1754</v>
      </c>
      <c r="G4212" s="203" t="s">
        <v>552</v>
      </c>
      <c r="H4212" s="204">
        <v>89.13</v>
      </c>
      <c r="I4212" s="204">
        <v>100</v>
      </c>
      <c r="J4212" s="204" t="s">
        <v>1497</v>
      </c>
      <c r="K4212" s="203" t="s">
        <v>1497</v>
      </c>
    </row>
    <row r="4213" spans="1:11">
      <c r="A4213" s="203">
        <v>100</v>
      </c>
      <c r="B4213" s="203" t="s">
        <v>393</v>
      </c>
      <c r="C4213" s="203" t="s">
        <v>1826</v>
      </c>
      <c r="D4213" s="204">
        <v>93.02</v>
      </c>
      <c r="E4213" s="203" t="s">
        <v>472</v>
      </c>
      <c r="F4213" s="203" t="s">
        <v>1754</v>
      </c>
      <c r="G4213" s="203" t="s">
        <v>552</v>
      </c>
      <c r="H4213" s="204">
        <v>91.15</v>
      </c>
      <c r="I4213" s="204">
        <v>94.88</v>
      </c>
      <c r="J4213" s="204" t="s">
        <v>1497</v>
      </c>
      <c r="K4213" s="203" t="s">
        <v>1497</v>
      </c>
    </row>
    <row r="4214" spans="1:11">
      <c r="A4214" s="203">
        <v>100</v>
      </c>
      <c r="B4214" s="203" t="s">
        <v>394</v>
      </c>
      <c r="C4214" s="203" t="s">
        <v>1826</v>
      </c>
      <c r="D4214" s="204">
        <v>91.98</v>
      </c>
      <c r="E4214" s="203" t="s">
        <v>472</v>
      </c>
      <c r="F4214" s="203" t="s">
        <v>1754</v>
      </c>
      <c r="G4214" s="203" t="s">
        <v>552</v>
      </c>
      <c r="H4214" s="204">
        <v>87.79</v>
      </c>
      <c r="I4214" s="204">
        <v>96.16</v>
      </c>
      <c r="J4214" s="204" t="s">
        <v>1497</v>
      </c>
      <c r="K4214" s="203" t="s">
        <v>1497</v>
      </c>
    </row>
    <row r="4215" spans="1:11">
      <c r="A4215" s="203">
        <v>100</v>
      </c>
      <c r="B4215" s="203" t="s">
        <v>395</v>
      </c>
      <c r="C4215" s="203" t="s">
        <v>1826</v>
      </c>
      <c r="D4215" s="204">
        <v>93.83</v>
      </c>
      <c r="E4215" s="203" t="s">
        <v>472</v>
      </c>
      <c r="F4215" s="203" t="s">
        <v>1754</v>
      </c>
      <c r="G4215" s="203" t="s">
        <v>552</v>
      </c>
      <c r="H4215" s="204">
        <v>92.08</v>
      </c>
      <c r="I4215" s="204">
        <v>95.57</v>
      </c>
      <c r="J4215" s="204" t="s">
        <v>1497</v>
      </c>
      <c r="K4215" s="203" t="s">
        <v>1497</v>
      </c>
    </row>
    <row r="4216" spans="1:11">
      <c r="A4216" s="203">
        <v>100</v>
      </c>
      <c r="B4216" s="203" t="s">
        <v>396</v>
      </c>
      <c r="C4216" s="203" t="s">
        <v>1826</v>
      </c>
      <c r="D4216" s="204" t="s">
        <v>1497</v>
      </c>
      <c r="E4216" s="203" t="s">
        <v>472</v>
      </c>
      <c r="F4216" s="203" t="s">
        <v>1754</v>
      </c>
      <c r="G4216" s="203" t="s">
        <v>552</v>
      </c>
      <c r="H4216" s="204" t="s">
        <v>1497</v>
      </c>
      <c r="I4216" s="203" t="s">
        <v>1497</v>
      </c>
      <c r="J4216" s="204" t="s">
        <v>1497</v>
      </c>
      <c r="K4216" s="203" t="s">
        <v>1497</v>
      </c>
    </row>
    <row r="4217" spans="1:11">
      <c r="A4217" s="203">
        <v>100</v>
      </c>
      <c r="B4217" s="203" t="s">
        <v>397</v>
      </c>
      <c r="C4217" s="203" t="s">
        <v>1826</v>
      </c>
      <c r="D4217" s="204">
        <v>95.5</v>
      </c>
      <c r="E4217" s="203" t="s">
        <v>472</v>
      </c>
      <c r="F4217" s="203" t="s">
        <v>1754</v>
      </c>
      <c r="G4217" s="203" t="s">
        <v>552</v>
      </c>
      <c r="H4217" s="204">
        <v>92.77</v>
      </c>
      <c r="I4217" s="204">
        <v>98.22</v>
      </c>
      <c r="J4217" s="204" t="s">
        <v>1497</v>
      </c>
      <c r="K4217" s="203" t="s">
        <v>1497</v>
      </c>
    </row>
    <row r="4218" spans="1:11">
      <c r="A4218" s="203">
        <v>100</v>
      </c>
      <c r="B4218" s="203" t="s">
        <v>398</v>
      </c>
      <c r="C4218" s="203" t="s">
        <v>1826</v>
      </c>
      <c r="D4218" s="204">
        <v>91.53</v>
      </c>
      <c r="E4218" s="203" t="s">
        <v>472</v>
      </c>
      <c r="F4218" s="203" t="s">
        <v>1754</v>
      </c>
      <c r="G4218" s="203" t="s">
        <v>552</v>
      </c>
      <c r="H4218" s="204">
        <v>86.5</v>
      </c>
      <c r="I4218" s="204">
        <v>96.55</v>
      </c>
      <c r="J4218" s="204" t="s">
        <v>1497</v>
      </c>
      <c r="K4218" s="203" t="s">
        <v>1497</v>
      </c>
    </row>
    <row r="4219" spans="1:11">
      <c r="A4219" s="203">
        <v>100</v>
      </c>
      <c r="B4219" s="203" t="s">
        <v>399</v>
      </c>
      <c r="C4219" s="203" t="s">
        <v>1826</v>
      </c>
      <c r="D4219" s="204">
        <v>92.12</v>
      </c>
      <c r="E4219" s="203" t="s">
        <v>472</v>
      </c>
      <c r="F4219" s="203" t="s">
        <v>1754</v>
      </c>
      <c r="G4219" s="203" t="s">
        <v>552</v>
      </c>
      <c r="H4219" s="204">
        <v>88.01</v>
      </c>
      <c r="I4219" s="204">
        <v>96.23</v>
      </c>
      <c r="J4219" s="204" t="s">
        <v>1497</v>
      </c>
      <c r="K4219" s="203" t="s">
        <v>1497</v>
      </c>
    </row>
    <row r="4220" spans="1:11">
      <c r="A4220" s="203">
        <v>100</v>
      </c>
      <c r="B4220" s="203" t="s">
        <v>400</v>
      </c>
      <c r="C4220" s="203" t="s">
        <v>1826</v>
      </c>
      <c r="D4220" s="204">
        <v>89.29</v>
      </c>
      <c r="E4220" s="203" t="s">
        <v>472</v>
      </c>
      <c r="F4220" s="203" t="s">
        <v>1754</v>
      </c>
      <c r="G4220" s="203" t="s">
        <v>552</v>
      </c>
      <c r="H4220" s="204">
        <v>83.56</v>
      </c>
      <c r="I4220" s="204">
        <v>95.01</v>
      </c>
      <c r="J4220" s="204" t="s">
        <v>1497</v>
      </c>
      <c r="K4220" s="203" t="s">
        <v>1497</v>
      </c>
    </row>
    <row r="4221" spans="1:11">
      <c r="A4221" s="203">
        <v>100</v>
      </c>
      <c r="B4221" s="203" t="s">
        <v>401</v>
      </c>
      <c r="C4221" s="203" t="s">
        <v>1826</v>
      </c>
      <c r="D4221" s="204">
        <v>86.46</v>
      </c>
      <c r="E4221" s="203" t="s">
        <v>472</v>
      </c>
      <c r="F4221" s="203" t="s">
        <v>1754</v>
      </c>
      <c r="G4221" s="203" t="s">
        <v>552</v>
      </c>
      <c r="H4221" s="204">
        <v>79.61</v>
      </c>
      <c r="I4221" s="204">
        <v>93.3</v>
      </c>
      <c r="J4221" s="204" t="s">
        <v>1497</v>
      </c>
      <c r="K4221" s="203" t="s">
        <v>1497</v>
      </c>
    </row>
    <row r="4222" spans="1:11">
      <c r="A4222" s="203">
        <v>100</v>
      </c>
      <c r="B4222" s="203" t="s">
        <v>402</v>
      </c>
      <c r="C4222" s="203" t="s">
        <v>1826</v>
      </c>
      <c r="D4222" s="204">
        <v>90</v>
      </c>
      <c r="E4222" s="203" t="s">
        <v>472</v>
      </c>
      <c r="F4222" s="203" t="s">
        <v>1754</v>
      </c>
      <c r="G4222" s="203" t="s">
        <v>552</v>
      </c>
      <c r="H4222" s="204">
        <v>83.43</v>
      </c>
      <c r="I4222" s="204">
        <v>96.57</v>
      </c>
      <c r="J4222" s="204" t="s">
        <v>1497</v>
      </c>
      <c r="K4222" s="203" t="s">
        <v>1497</v>
      </c>
    </row>
    <row r="4223" spans="1:11">
      <c r="A4223" s="203">
        <v>100</v>
      </c>
      <c r="B4223" s="203" t="s">
        <v>403</v>
      </c>
      <c r="C4223" s="203" t="s">
        <v>1826</v>
      </c>
      <c r="D4223" s="204">
        <v>94.21</v>
      </c>
      <c r="E4223" s="203" t="s">
        <v>472</v>
      </c>
      <c r="F4223" s="203" t="s">
        <v>1754</v>
      </c>
      <c r="G4223" s="203" t="s">
        <v>552</v>
      </c>
      <c r="H4223" s="204">
        <v>90.06</v>
      </c>
      <c r="I4223" s="204">
        <v>98.37</v>
      </c>
      <c r="J4223" s="204" t="s">
        <v>1497</v>
      </c>
      <c r="K4223" s="203" t="s">
        <v>1497</v>
      </c>
    </row>
    <row r="4224" spans="1:11">
      <c r="A4224" s="203">
        <v>100</v>
      </c>
      <c r="B4224" s="203" t="s">
        <v>404</v>
      </c>
      <c r="C4224" s="203" t="s">
        <v>1826</v>
      </c>
      <c r="D4224" s="204">
        <v>97.69</v>
      </c>
      <c r="E4224" s="203" t="s">
        <v>472</v>
      </c>
      <c r="F4224" s="203" t="s">
        <v>1754</v>
      </c>
      <c r="G4224" s="203" t="s">
        <v>552</v>
      </c>
      <c r="H4224" s="204">
        <v>95.11</v>
      </c>
      <c r="I4224" s="204">
        <v>100</v>
      </c>
      <c r="J4224" s="204" t="s">
        <v>1497</v>
      </c>
      <c r="K4224" s="203" t="s">
        <v>1497</v>
      </c>
    </row>
    <row r="4225" spans="1:11">
      <c r="A4225" s="203">
        <v>100</v>
      </c>
      <c r="B4225" s="203" t="s">
        <v>405</v>
      </c>
      <c r="C4225" s="203" t="s">
        <v>1826</v>
      </c>
      <c r="D4225" s="204">
        <v>92.59</v>
      </c>
      <c r="E4225" s="203" t="s">
        <v>472</v>
      </c>
      <c r="F4225" s="203" t="s">
        <v>1754</v>
      </c>
      <c r="G4225" s="203" t="s">
        <v>552</v>
      </c>
      <c r="H4225" s="204">
        <v>91.875</v>
      </c>
      <c r="I4225" s="204">
        <v>93.367000000000004</v>
      </c>
      <c r="J4225" s="204" t="s">
        <v>1497</v>
      </c>
      <c r="K4225" s="203" t="s">
        <v>1497</v>
      </c>
    </row>
    <row r="4226" spans="1:11">
      <c r="A4226" s="203">
        <v>100</v>
      </c>
      <c r="B4226" s="203" t="s">
        <v>384</v>
      </c>
      <c r="C4226" s="203" t="s">
        <v>1827</v>
      </c>
      <c r="D4226" s="204">
        <v>92.15</v>
      </c>
      <c r="E4226" s="203" t="s">
        <v>472</v>
      </c>
      <c r="F4226" s="203" t="s">
        <v>1754</v>
      </c>
      <c r="G4226" s="203" t="s">
        <v>552</v>
      </c>
      <c r="H4226" s="204">
        <v>89.5</v>
      </c>
      <c r="I4226" s="204">
        <v>94.8</v>
      </c>
      <c r="J4226" s="204" t="s">
        <v>1497</v>
      </c>
      <c r="K4226" s="203" t="s">
        <v>1497</v>
      </c>
    </row>
    <row r="4227" spans="1:11">
      <c r="A4227" s="203">
        <v>100</v>
      </c>
      <c r="B4227" s="203" t="s">
        <v>385</v>
      </c>
      <c r="C4227" s="203" t="s">
        <v>1827</v>
      </c>
      <c r="D4227" s="204">
        <v>85.11</v>
      </c>
      <c r="E4227" s="203" t="s">
        <v>472</v>
      </c>
      <c r="F4227" s="203" t="s">
        <v>1754</v>
      </c>
      <c r="G4227" s="203" t="s">
        <v>552</v>
      </c>
      <c r="H4227" s="204">
        <v>77.91</v>
      </c>
      <c r="I4227" s="204">
        <v>92.3</v>
      </c>
      <c r="J4227" s="204" t="s">
        <v>1497</v>
      </c>
      <c r="K4227" s="203" t="s">
        <v>1497</v>
      </c>
    </row>
    <row r="4228" spans="1:11">
      <c r="A4228" s="203">
        <v>100</v>
      </c>
      <c r="B4228" s="203" t="s">
        <v>386</v>
      </c>
      <c r="C4228" s="203" t="s">
        <v>1827</v>
      </c>
      <c r="D4228" s="204">
        <v>86.05</v>
      </c>
      <c r="E4228" s="203" t="s">
        <v>472</v>
      </c>
      <c r="F4228" s="203" t="s">
        <v>1754</v>
      </c>
      <c r="G4228" s="203" t="s">
        <v>552</v>
      </c>
      <c r="H4228" s="204">
        <v>75.69</v>
      </c>
      <c r="I4228" s="204">
        <v>96.4</v>
      </c>
      <c r="J4228" s="204" t="s">
        <v>1497</v>
      </c>
      <c r="K4228" s="203" t="s">
        <v>1497</v>
      </c>
    </row>
    <row r="4229" spans="1:11">
      <c r="A4229" s="203">
        <v>100</v>
      </c>
      <c r="B4229" s="203" t="s">
        <v>387</v>
      </c>
      <c r="C4229" s="203" t="s">
        <v>1827</v>
      </c>
      <c r="D4229" s="204">
        <v>74.67</v>
      </c>
      <c r="E4229" s="203" t="s">
        <v>472</v>
      </c>
      <c r="F4229" s="203" t="s">
        <v>1754</v>
      </c>
      <c r="G4229" s="203" t="s">
        <v>552</v>
      </c>
      <c r="H4229" s="204">
        <v>64.819999999999993</v>
      </c>
      <c r="I4229" s="204">
        <v>84.51</v>
      </c>
      <c r="J4229" s="204" t="s">
        <v>1497</v>
      </c>
      <c r="K4229" s="203" t="s">
        <v>1497</v>
      </c>
    </row>
    <row r="4230" spans="1:11">
      <c r="A4230" s="203">
        <v>100</v>
      </c>
      <c r="B4230" s="203" t="s">
        <v>388</v>
      </c>
      <c r="C4230" s="203" t="s">
        <v>1827</v>
      </c>
      <c r="D4230" s="204">
        <v>74.709999999999994</v>
      </c>
      <c r="E4230" s="203" t="s">
        <v>472</v>
      </c>
      <c r="F4230" s="203" t="s">
        <v>1754</v>
      </c>
      <c r="G4230" s="203" t="s">
        <v>552</v>
      </c>
      <c r="H4230" s="204">
        <v>65.58</v>
      </c>
      <c r="I4230" s="204">
        <v>83.85</v>
      </c>
      <c r="J4230" s="204" t="s">
        <v>1497</v>
      </c>
      <c r="K4230" s="203" t="s">
        <v>1497</v>
      </c>
    </row>
    <row r="4231" spans="1:11">
      <c r="A4231" s="203">
        <v>100</v>
      </c>
      <c r="B4231" s="203" t="s">
        <v>389</v>
      </c>
      <c r="C4231" s="203" t="s">
        <v>1827</v>
      </c>
      <c r="D4231" s="204">
        <v>94.29</v>
      </c>
      <c r="E4231" s="203" t="s">
        <v>472</v>
      </c>
      <c r="F4231" s="203" t="s">
        <v>1754</v>
      </c>
      <c r="G4231" s="203" t="s">
        <v>552</v>
      </c>
      <c r="H4231" s="204">
        <v>86.6</v>
      </c>
      <c r="I4231" s="204">
        <v>100</v>
      </c>
      <c r="J4231" s="204" t="s">
        <v>1497</v>
      </c>
      <c r="K4231" s="203" t="s">
        <v>1497</v>
      </c>
    </row>
    <row r="4232" spans="1:11">
      <c r="A4232" s="203">
        <v>100</v>
      </c>
      <c r="B4232" s="203" t="s">
        <v>390</v>
      </c>
      <c r="C4232" s="203" t="s">
        <v>1827</v>
      </c>
      <c r="D4232" s="204">
        <v>60.26</v>
      </c>
      <c r="E4232" s="203" t="s">
        <v>472</v>
      </c>
      <c r="F4232" s="203" t="s">
        <v>1754</v>
      </c>
      <c r="G4232" s="203" t="s">
        <v>552</v>
      </c>
      <c r="H4232" s="204">
        <v>49.4</v>
      </c>
      <c r="I4232" s="204">
        <v>71.12</v>
      </c>
      <c r="J4232" s="204" t="s">
        <v>1497</v>
      </c>
      <c r="K4232" s="203" t="s">
        <v>1497</v>
      </c>
    </row>
    <row r="4233" spans="1:11">
      <c r="A4233" s="203">
        <v>100</v>
      </c>
      <c r="B4233" s="203" t="s">
        <v>391</v>
      </c>
      <c r="C4233" s="203" t="s">
        <v>1827</v>
      </c>
      <c r="D4233" s="204">
        <v>71.430000000000007</v>
      </c>
      <c r="E4233" s="203" t="s">
        <v>472</v>
      </c>
      <c r="F4233" s="203" t="s">
        <v>1754</v>
      </c>
      <c r="G4233" s="203" t="s">
        <v>552</v>
      </c>
      <c r="H4233" s="204">
        <v>47.76</v>
      </c>
      <c r="I4233" s="204">
        <v>95.09</v>
      </c>
      <c r="J4233" s="204" t="s">
        <v>1497</v>
      </c>
      <c r="K4233" s="203" t="s">
        <v>1497</v>
      </c>
    </row>
    <row r="4234" spans="1:11">
      <c r="A4234" s="203">
        <v>100</v>
      </c>
      <c r="B4234" s="203" t="s">
        <v>392</v>
      </c>
      <c r="C4234" s="203" t="s">
        <v>1827</v>
      </c>
      <c r="D4234" s="204">
        <v>88</v>
      </c>
      <c r="E4234" s="203" t="s">
        <v>472</v>
      </c>
      <c r="F4234" s="203" t="s">
        <v>1754</v>
      </c>
      <c r="G4234" s="203" t="s">
        <v>552</v>
      </c>
      <c r="H4234" s="204">
        <v>75.260000000000005</v>
      </c>
      <c r="I4234" s="204">
        <v>100</v>
      </c>
      <c r="J4234" s="204" t="s">
        <v>1497</v>
      </c>
      <c r="K4234" s="203" t="s">
        <v>1497</v>
      </c>
    </row>
    <row r="4235" spans="1:11">
      <c r="A4235" s="203">
        <v>100</v>
      </c>
      <c r="B4235" s="203" t="s">
        <v>393</v>
      </c>
      <c r="C4235" s="203" t="s">
        <v>1827</v>
      </c>
      <c r="D4235" s="204">
        <v>89.26</v>
      </c>
      <c r="E4235" s="203" t="s">
        <v>472</v>
      </c>
      <c r="F4235" s="203" t="s">
        <v>1754</v>
      </c>
      <c r="G4235" s="203" t="s">
        <v>552</v>
      </c>
      <c r="H4235" s="204">
        <v>85.35</v>
      </c>
      <c r="I4235" s="204">
        <v>93.16</v>
      </c>
      <c r="J4235" s="204" t="s">
        <v>1497</v>
      </c>
      <c r="K4235" s="203" t="s">
        <v>1497</v>
      </c>
    </row>
    <row r="4236" spans="1:11">
      <c r="A4236" s="203">
        <v>100</v>
      </c>
      <c r="B4236" s="203" t="s">
        <v>394</v>
      </c>
      <c r="C4236" s="203" t="s">
        <v>1827</v>
      </c>
      <c r="D4236" s="204">
        <v>90</v>
      </c>
      <c r="E4236" s="203" t="s">
        <v>472</v>
      </c>
      <c r="F4236" s="203" t="s">
        <v>1754</v>
      </c>
      <c r="G4236" s="203" t="s">
        <v>552</v>
      </c>
      <c r="H4236" s="204">
        <v>82.41</v>
      </c>
      <c r="I4236" s="204">
        <v>97.59</v>
      </c>
      <c r="J4236" s="204" t="s">
        <v>1497</v>
      </c>
      <c r="K4236" s="203" t="s">
        <v>1497</v>
      </c>
    </row>
    <row r="4237" spans="1:11">
      <c r="A4237" s="203">
        <v>100</v>
      </c>
      <c r="B4237" s="203" t="s">
        <v>395</v>
      </c>
      <c r="C4237" s="203" t="s">
        <v>1827</v>
      </c>
      <c r="D4237" s="204">
        <v>86.22</v>
      </c>
      <c r="E4237" s="203" t="s">
        <v>472</v>
      </c>
      <c r="F4237" s="203" t="s">
        <v>1754</v>
      </c>
      <c r="G4237" s="203" t="s">
        <v>552</v>
      </c>
      <c r="H4237" s="204">
        <v>82.56</v>
      </c>
      <c r="I4237" s="204">
        <v>89.88</v>
      </c>
      <c r="J4237" s="204" t="s">
        <v>1497</v>
      </c>
      <c r="K4237" s="203" t="s">
        <v>1497</v>
      </c>
    </row>
    <row r="4238" spans="1:11">
      <c r="A4238" s="203">
        <v>100</v>
      </c>
      <c r="B4238" s="203" t="s">
        <v>396</v>
      </c>
      <c r="C4238" s="203" t="s">
        <v>1827</v>
      </c>
      <c r="D4238" s="204" t="s">
        <v>1497</v>
      </c>
      <c r="E4238" s="203" t="s">
        <v>472</v>
      </c>
      <c r="F4238" s="203" t="s">
        <v>1754</v>
      </c>
      <c r="G4238" s="203" t="s">
        <v>552</v>
      </c>
      <c r="H4238" s="204" t="s">
        <v>1497</v>
      </c>
      <c r="I4238" s="203" t="s">
        <v>1497</v>
      </c>
      <c r="J4238" s="204" t="s">
        <v>1497</v>
      </c>
      <c r="K4238" s="203" t="s">
        <v>1497</v>
      </c>
    </row>
    <row r="4239" spans="1:11">
      <c r="A4239" s="203">
        <v>100</v>
      </c>
      <c r="B4239" s="203" t="s">
        <v>397</v>
      </c>
      <c r="C4239" s="203" t="s">
        <v>1827</v>
      </c>
      <c r="D4239" s="204">
        <v>84</v>
      </c>
      <c r="E4239" s="203" t="s">
        <v>472</v>
      </c>
      <c r="F4239" s="203" t="s">
        <v>1754</v>
      </c>
      <c r="G4239" s="203" t="s">
        <v>552</v>
      </c>
      <c r="H4239" s="204">
        <v>76.81</v>
      </c>
      <c r="I4239" s="204">
        <v>91.19</v>
      </c>
      <c r="J4239" s="204" t="s">
        <v>1497</v>
      </c>
      <c r="K4239" s="203" t="s">
        <v>1497</v>
      </c>
    </row>
    <row r="4240" spans="1:11">
      <c r="A4240" s="203">
        <v>100</v>
      </c>
      <c r="B4240" s="203" t="s">
        <v>398</v>
      </c>
      <c r="C4240" s="203" t="s">
        <v>1827</v>
      </c>
      <c r="D4240" s="204">
        <v>91.07</v>
      </c>
      <c r="E4240" s="203" t="s">
        <v>472</v>
      </c>
      <c r="F4240" s="203" t="s">
        <v>1754</v>
      </c>
      <c r="G4240" s="203" t="s">
        <v>552</v>
      </c>
      <c r="H4240" s="204">
        <v>83.6</v>
      </c>
      <c r="I4240" s="204">
        <v>98.54</v>
      </c>
      <c r="J4240" s="204" t="s">
        <v>1497</v>
      </c>
      <c r="K4240" s="203" t="s">
        <v>1497</v>
      </c>
    </row>
    <row r="4241" spans="1:11">
      <c r="A4241" s="203">
        <v>100</v>
      </c>
      <c r="B4241" s="203" t="s">
        <v>399</v>
      </c>
      <c r="C4241" s="203" t="s">
        <v>1827</v>
      </c>
      <c r="D4241" s="204">
        <v>86.89</v>
      </c>
      <c r="E4241" s="203" t="s">
        <v>472</v>
      </c>
      <c r="F4241" s="203" t="s">
        <v>1754</v>
      </c>
      <c r="G4241" s="203" t="s">
        <v>552</v>
      </c>
      <c r="H4241" s="204">
        <v>78.41</v>
      </c>
      <c r="I4241" s="204">
        <v>95.36</v>
      </c>
      <c r="J4241" s="204" t="s">
        <v>1497</v>
      </c>
      <c r="K4241" s="203" t="s">
        <v>1497</v>
      </c>
    </row>
    <row r="4242" spans="1:11">
      <c r="A4242" s="203">
        <v>100</v>
      </c>
      <c r="B4242" s="203" t="s">
        <v>400</v>
      </c>
      <c r="C4242" s="203" t="s">
        <v>1827</v>
      </c>
      <c r="D4242" s="204">
        <v>83.64</v>
      </c>
      <c r="E4242" s="203" t="s">
        <v>472</v>
      </c>
      <c r="F4242" s="203" t="s">
        <v>1754</v>
      </c>
      <c r="G4242" s="203" t="s">
        <v>552</v>
      </c>
      <c r="H4242" s="204">
        <v>73.86</v>
      </c>
      <c r="I4242" s="204">
        <v>93.41</v>
      </c>
      <c r="J4242" s="204" t="s">
        <v>1497</v>
      </c>
      <c r="K4242" s="203" t="s">
        <v>1497</v>
      </c>
    </row>
    <row r="4243" spans="1:11">
      <c r="A4243" s="203">
        <v>100</v>
      </c>
      <c r="B4243" s="203" t="s">
        <v>401</v>
      </c>
      <c r="C4243" s="203" t="s">
        <v>1827</v>
      </c>
      <c r="D4243" s="204">
        <v>84.62</v>
      </c>
      <c r="E4243" s="203" t="s">
        <v>472</v>
      </c>
      <c r="F4243" s="203" t="s">
        <v>1754</v>
      </c>
      <c r="G4243" s="203" t="s">
        <v>552</v>
      </c>
      <c r="H4243" s="204">
        <v>74.81</v>
      </c>
      <c r="I4243" s="204">
        <v>94.42</v>
      </c>
      <c r="J4243" s="204" t="s">
        <v>1497</v>
      </c>
      <c r="K4243" s="203" t="s">
        <v>1497</v>
      </c>
    </row>
    <row r="4244" spans="1:11">
      <c r="A4244" s="203">
        <v>100</v>
      </c>
      <c r="B4244" s="203" t="s">
        <v>402</v>
      </c>
      <c r="C4244" s="203" t="s">
        <v>1827</v>
      </c>
      <c r="D4244" s="204">
        <v>76.19</v>
      </c>
      <c r="E4244" s="203" t="s">
        <v>472</v>
      </c>
      <c r="F4244" s="203" t="s">
        <v>1754</v>
      </c>
      <c r="G4244" s="203" t="s">
        <v>552</v>
      </c>
      <c r="H4244" s="204">
        <v>63.31</v>
      </c>
      <c r="I4244" s="204">
        <v>89.07</v>
      </c>
      <c r="J4244" s="204" t="s">
        <v>1497</v>
      </c>
      <c r="K4244" s="203" t="s">
        <v>1497</v>
      </c>
    </row>
    <row r="4245" spans="1:11">
      <c r="A4245" s="203">
        <v>100</v>
      </c>
      <c r="B4245" s="203" t="s">
        <v>403</v>
      </c>
      <c r="C4245" s="203" t="s">
        <v>1827</v>
      </c>
      <c r="D4245" s="204">
        <v>81.13</v>
      </c>
      <c r="E4245" s="203" t="s">
        <v>472</v>
      </c>
      <c r="F4245" s="203" t="s">
        <v>1754</v>
      </c>
      <c r="G4245" s="203" t="s">
        <v>552</v>
      </c>
      <c r="H4245" s="204">
        <v>70.599999999999994</v>
      </c>
      <c r="I4245" s="204">
        <v>91.67</v>
      </c>
      <c r="J4245" s="204" t="s">
        <v>1497</v>
      </c>
      <c r="K4245" s="203" t="s">
        <v>1497</v>
      </c>
    </row>
    <row r="4246" spans="1:11">
      <c r="A4246" s="203">
        <v>100</v>
      </c>
      <c r="B4246" s="203" t="s">
        <v>404</v>
      </c>
      <c r="C4246" s="203" t="s">
        <v>1827</v>
      </c>
      <c r="D4246" s="204">
        <v>90.48</v>
      </c>
      <c r="E4246" s="203" t="s">
        <v>472</v>
      </c>
      <c r="F4246" s="203" t="s">
        <v>1754</v>
      </c>
      <c r="G4246" s="203" t="s">
        <v>552</v>
      </c>
      <c r="H4246" s="204">
        <v>83.23</v>
      </c>
      <c r="I4246" s="204">
        <v>97.72</v>
      </c>
      <c r="J4246" s="204" t="s">
        <v>1497</v>
      </c>
      <c r="K4246" s="203" t="s">
        <v>1497</v>
      </c>
    </row>
    <row r="4247" spans="1:11">
      <c r="A4247" s="203">
        <v>100</v>
      </c>
      <c r="B4247" s="203" t="s">
        <v>405</v>
      </c>
      <c r="C4247" s="203" t="s">
        <v>1827</v>
      </c>
      <c r="D4247" s="204">
        <v>85.64</v>
      </c>
      <c r="E4247" s="203" t="s">
        <v>472</v>
      </c>
      <c r="F4247" s="203" t="s">
        <v>1754</v>
      </c>
      <c r="G4247" s="203" t="s">
        <v>552</v>
      </c>
      <c r="H4247" s="204">
        <v>84.084000000000003</v>
      </c>
      <c r="I4247" s="204">
        <v>87.171999999999997</v>
      </c>
      <c r="J4247" s="204" t="s">
        <v>1497</v>
      </c>
      <c r="K4247" s="203" t="s">
        <v>1497</v>
      </c>
    </row>
    <row r="4248" spans="1:11">
      <c r="A4248" s="203">
        <v>100</v>
      </c>
      <c r="B4248" s="203" t="s">
        <v>384</v>
      </c>
      <c r="C4248" s="203" t="s">
        <v>1828</v>
      </c>
      <c r="D4248" s="204">
        <v>95.46</v>
      </c>
      <c r="E4248" s="203" t="s">
        <v>472</v>
      </c>
      <c r="F4248" s="203" t="s">
        <v>1754</v>
      </c>
      <c r="G4248" s="203" t="s">
        <v>552</v>
      </c>
      <c r="H4248" s="204">
        <v>94.373999999999995</v>
      </c>
      <c r="I4248" s="204">
        <v>96.548000000000002</v>
      </c>
      <c r="J4248" s="204" t="s">
        <v>1497</v>
      </c>
      <c r="K4248" s="203" t="s">
        <v>1497</v>
      </c>
    </row>
    <row r="4249" spans="1:11">
      <c r="A4249" s="203">
        <v>100</v>
      </c>
      <c r="B4249" s="203" t="s">
        <v>385</v>
      </c>
      <c r="C4249" s="203" t="s">
        <v>1828</v>
      </c>
      <c r="D4249" s="204">
        <v>86.59</v>
      </c>
      <c r="E4249" s="203" t="s">
        <v>472</v>
      </c>
      <c r="F4249" s="203" t="s">
        <v>1754</v>
      </c>
      <c r="G4249" s="203" t="s">
        <v>552</v>
      </c>
      <c r="H4249" s="204">
        <v>82.575000000000003</v>
      </c>
      <c r="I4249" s="204">
        <v>90.614000000000004</v>
      </c>
      <c r="J4249" s="204" t="s">
        <v>1497</v>
      </c>
      <c r="K4249" s="203" t="s">
        <v>1497</v>
      </c>
    </row>
    <row r="4250" spans="1:11">
      <c r="A4250" s="203">
        <v>100</v>
      </c>
      <c r="B4250" s="203" t="s">
        <v>386</v>
      </c>
      <c r="C4250" s="203" t="s">
        <v>1828</v>
      </c>
      <c r="D4250" s="204">
        <v>91.61</v>
      </c>
      <c r="E4250" s="203" t="s">
        <v>472</v>
      </c>
      <c r="F4250" s="203" t="s">
        <v>1754</v>
      </c>
      <c r="G4250" s="203" t="s">
        <v>552</v>
      </c>
      <c r="H4250" s="204">
        <v>87.063999999999993</v>
      </c>
      <c r="I4250" s="204">
        <v>96.153000000000006</v>
      </c>
      <c r="J4250" s="204" t="s">
        <v>1497</v>
      </c>
      <c r="K4250" s="203" t="s">
        <v>1497</v>
      </c>
    </row>
    <row r="4251" spans="1:11">
      <c r="A4251" s="203">
        <v>100</v>
      </c>
      <c r="B4251" s="203" t="s">
        <v>387</v>
      </c>
      <c r="C4251" s="203" t="s">
        <v>1828</v>
      </c>
      <c r="D4251" s="204">
        <v>85.09</v>
      </c>
      <c r="E4251" s="203" t="s">
        <v>472</v>
      </c>
      <c r="F4251" s="203" t="s">
        <v>1754</v>
      </c>
      <c r="G4251" s="203" t="s">
        <v>552</v>
      </c>
      <c r="H4251" s="204">
        <v>80.881</v>
      </c>
      <c r="I4251" s="204">
        <v>89.301000000000002</v>
      </c>
      <c r="J4251" s="204" t="s">
        <v>1497</v>
      </c>
      <c r="K4251" s="203" t="s">
        <v>1497</v>
      </c>
    </row>
    <row r="4252" spans="1:11">
      <c r="A4252" s="203">
        <v>100</v>
      </c>
      <c r="B4252" s="203" t="s">
        <v>388</v>
      </c>
      <c r="C4252" s="203" t="s">
        <v>1828</v>
      </c>
      <c r="D4252" s="204">
        <v>81.91</v>
      </c>
      <c r="E4252" s="203" t="s">
        <v>472</v>
      </c>
      <c r="F4252" s="203" t="s">
        <v>1754</v>
      </c>
      <c r="G4252" s="203" t="s">
        <v>552</v>
      </c>
      <c r="H4252" s="204">
        <v>77.504000000000005</v>
      </c>
      <c r="I4252" s="204">
        <v>86.319000000000003</v>
      </c>
      <c r="J4252" s="204" t="s">
        <v>1497</v>
      </c>
      <c r="K4252" s="203" t="s">
        <v>1497</v>
      </c>
    </row>
    <row r="4253" spans="1:11">
      <c r="A4253" s="203">
        <v>100</v>
      </c>
      <c r="B4253" s="203" t="s">
        <v>389</v>
      </c>
      <c r="C4253" s="203" t="s">
        <v>1828</v>
      </c>
      <c r="D4253" s="204">
        <v>90.76</v>
      </c>
      <c r="E4253" s="203" t="s">
        <v>472</v>
      </c>
      <c r="F4253" s="203" t="s">
        <v>1754</v>
      </c>
      <c r="G4253" s="203" t="s">
        <v>552</v>
      </c>
      <c r="H4253" s="204">
        <v>85.552000000000007</v>
      </c>
      <c r="I4253" s="204">
        <v>95.96</v>
      </c>
      <c r="J4253" s="204" t="s">
        <v>1497</v>
      </c>
      <c r="K4253" s="203" t="s">
        <v>1497</v>
      </c>
    </row>
    <row r="4254" spans="1:11">
      <c r="A4254" s="203">
        <v>100</v>
      </c>
      <c r="B4254" s="203" t="s">
        <v>390</v>
      </c>
      <c r="C4254" s="203" t="s">
        <v>1828</v>
      </c>
      <c r="D4254" s="204">
        <v>73.36</v>
      </c>
      <c r="E4254" s="203" t="s">
        <v>472</v>
      </c>
      <c r="F4254" s="203" t="s">
        <v>1754</v>
      </c>
      <c r="G4254" s="203" t="s">
        <v>552</v>
      </c>
      <c r="H4254" s="204">
        <v>67.813999999999993</v>
      </c>
      <c r="I4254" s="204">
        <v>78.908000000000001</v>
      </c>
      <c r="J4254" s="204" t="s">
        <v>1497</v>
      </c>
      <c r="K4254" s="203" t="s">
        <v>1497</v>
      </c>
    </row>
    <row r="4255" spans="1:11">
      <c r="A4255" s="203">
        <v>100</v>
      </c>
      <c r="B4255" s="203" t="s">
        <v>391</v>
      </c>
      <c r="C4255" s="203" t="s">
        <v>1828</v>
      </c>
      <c r="D4255" s="204">
        <v>86.27</v>
      </c>
      <c r="E4255" s="203" t="s">
        <v>472</v>
      </c>
      <c r="F4255" s="203" t="s">
        <v>1754</v>
      </c>
      <c r="G4255" s="203" t="s">
        <v>552</v>
      </c>
      <c r="H4255" s="204">
        <v>76.83</v>
      </c>
      <c r="I4255" s="204">
        <v>95.718999999999994</v>
      </c>
      <c r="J4255" s="204" t="s">
        <v>1497</v>
      </c>
      <c r="K4255" s="203" t="s">
        <v>1497</v>
      </c>
    </row>
    <row r="4256" spans="1:11">
      <c r="A4256" s="203">
        <v>100</v>
      </c>
      <c r="B4256" s="203" t="s">
        <v>392</v>
      </c>
      <c r="C4256" s="203" t="s">
        <v>1828</v>
      </c>
      <c r="D4256" s="204">
        <v>92.77</v>
      </c>
      <c r="E4256" s="203" t="s">
        <v>472</v>
      </c>
      <c r="F4256" s="203" t="s">
        <v>1754</v>
      </c>
      <c r="G4256" s="203" t="s">
        <v>552</v>
      </c>
      <c r="H4256" s="204">
        <v>87.2</v>
      </c>
      <c r="I4256" s="204">
        <v>98.341999999999999</v>
      </c>
      <c r="J4256" s="204" t="s">
        <v>1497</v>
      </c>
      <c r="K4256" s="203" t="s">
        <v>1497</v>
      </c>
    </row>
    <row r="4257" spans="1:11">
      <c r="A4257" s="203">
        <v>100</v>
      </c>
      <c r="B4257" s="203" t="s">
        <v>393</v>
      </c>
      <c r="C4257" s="203" t="s">
        <v>1828</v>
      </c>
      <c r="D4257" s="204">
        <v>92.07</v>
      </c>
      <c r="E4257" s="203" t="s">
        <v>472</v>
      </c>
      <c r="F4257" s="203" t="s">
        <v>1754</v>
      </c>
      <c r="G4257" s="203" t="s">
        <v>552</v>
      </c>
      <c r="H4257" s="204">
        <v>90.355000000000004</v>
      </c>
      <c r="I4257" s="204">
        <v>93.778000000000006</v>
      </c>
      <c r="J4257" s="204" t="s">
        <v>1497</v>
      </c>
      <c r="K4257" s="203" t="s">
        <v>1497</v>
      </c>
    </row>
    <row r="4258" spans="1:11">
      <c r="A4258" s="203">
        <v>100</v>
      </c>
      <c r="B4258" s="203" t="s">
        <v>394</v>
      </c>
      <c r="C4258" s="203" t="s">
        <v>1828</v>
      </c>
      <c r="D4258" s="204">
        <v>91.44</v>
      </c>
      <c r="E4258" s="203" t="s">
        <v>472</v>
      </c>
      <c r="F4258" s="203" t="s">
        <v>1754</v>
      </c>
      <c r="G4258" s="203" t="s">
        <v>552</v>
      </c>
      <c r="H4258" s="204">
        <v>87.760999999999996</v>
      </c>
      <c r="I4258" s="204">
        <v>95.120999999999995</v>
      </c>
      <c r="J4258" s="204" t="s">
        <v>1497</v>
      </c>
      <c r="K4258" s="203" t="s">
        <v>1497</v>
      </c>
    </row>
    <row r="4259" spans="1:11">
      <c r="A4259" s="203">
        <v>100</v>
      </c>
      <c r="B4259" s="203" t="s">
        <v>395</v>
      </c>
      <c r="C4259" s="203" t="s">
        <v>1828</v>
      </c>
      <c r="D4259" s="204">
        <v>91.4</v>
      </c>
      <c r="E4259" s="203" t="s">
        <v>472</v>
      </c>
      <c r="F4259" s="203" t="s">
        <v>1754</v>
      </c>
      <c r="G4259" s="203" t="s">
        <v>552</v>
      </c>
      <c r="H4259" s="204">
        <v>89.721999999999994</v>
      </c>
      <c r="I4259" s="204">
        <v>93.081999999999994</v>
      </c>
      <c r="J4259" s="204" t="s">
        <v>1497</v>
      </c>
      <c r="K4259" s="203" t="s">
        <v>1497</v>
      </c>
    </row>
    <row r="4260" spans="1:11">
      <c r="A4260" s="203">
        <v>100</v>
      </c>
      <c r="B4260" s="203" t="s">
        <v>396</v>
      </c>
      <c r="C4260" s="203" t="s">
        <v>1828</v>
      </c>
      <c r="D4260" s="204" t="s">
        <v>1497</v>
      </c>
      <c r="E4260" s="203" t="s">
        <v>472</v>
      </c>
      <c r="F4260" s="203" t="s">
        <v>1754</v>
      </c>
      <c r="G4260" s="203" t="s">
        <v>552</v>
      </c>
      <c r="H4260" s="204" t="s">
        <v>1497</v>
      </c>
      <c r="I4260" s="204" t="s">
        <v>1497</v>
      </c>
      <c r="J4260" s="204" t="s">
        <v>1497</v>
      </c>
      <c r="K4260" s="203" t="s">
        <v>1497</v>
      </c>
    </row>
    <row r="4261" spans="1:11">
      <c r="A4261" s="203">
        <v>100</v>
      </c>
      <c r="B4261" s="203" t="s">
        <v>397</v>
      </c>
      <c r="C4261" s="203" t="s">
        <v>1828</v>
      </c>
      <c r="D4261" s="204">
        <v>91.93</v>
      </c>
      <c r="E4261" s="203" t="s">
        <v>472</v>
      </c>
      <c r="F4261" s="203" t="s">
        <v>1754</v>
      </c>
      <c r="G4261" s="203" t="s">
        <v>552</v>
      </c>
      <c r="H4261" s="204">
        <v>88.95</v>
      </c>
      <c r="I4261" s="204">
        <v>94.900999999999996</v>
      </c>
      <c r="J4261" s="204" t="s">
        <v>1497</v>
      </c>
      <c r="K4261" s="203" t="s">
        <v>1497</v>
      </c>
    </row>
    <row r="4262" spans="1:11">
      <c r="A4262" s="203">
        <v>100</v>
      </c>
      <c r="B4262" s="203" t="s">
        <v>398</v>
      </c>
      <c r="C4262" s="203" t="s">
        <v>1828</v>
      </c>
      <c r="D4262" s="204">
        <v>91.38</v>
      </c>
      <c r="E4262" s="203" t="s">
        <v>472</v>
      </c>
      <c r="F4262" s="203" t="s">
        <v>1754</v>
      </c>
      <c r="G4262" s="203" t="s">
        <v>552</v>
      </c>
      <c r="H4262" s="204">
        <v>87.209000000000003</v>
      </c>
      <c r="I4262" s="204">
        <v>95.55</v>
      </c>
      <c r="J4262" s="204" t="s">
        <v>1497</v>
      </c>
      <c r="K4262" s="203" t="s">
        <v>1497</v>
      </c>
    </row>
    <row r="4263" spans="1:11">
      <c r="A4263" s="203">
        <v>100</v>
      </c>
      <c r="B4263" s="203" t="s">
        <v>399</v>
      </c>
      <c r="C4263" s="203" t="s">
        <v>1828</v>
      </c>
      <c r="D4263" s="204">
        <v>90.71</v>
      </c>
      <c r="E4263" s="203" t="s">
        <v>472</v>
      </c>
      <c r="F4263" s="203" t="s">
        <v>1754</v>
      </c>
      <c r="G4263" s="203" t="s">
        <v>552</v>
      </c>
      <c r="H4263" s="204">
        <v>86.923000000000002</v>
      </c>
      <c r="I4263" s="204">
        <v>94.492999999999995</v>
      </c>
      <c r="J4263" s="204" t="s">
        <v>1497</v>
      </c>
      <c r="K4263" s="203" t="s">
        <v>1497</v>
      </c>
    </row>
    <row r="4264" spans="1:11">
      <c r="A4264" s="203">
        <v>100</v>
      </c>
      <c r="B4264" s="203" t="s">
        <v>400</v>
      </c>
      <c r="C4264" s="203" t="s">
        <v>1828</v>
      </c>
      <c r="D4264" s="204">
        <v>87.43</v>
      </c>
      <c r="E4264" s="203" t="s">
        <v>472</v>
      </c>
      <c r="F4264" s="203" t="s">
        <v>1754</v>
      </c>
      <c r="G4264" s="203" t="s">
        <v>552</v>
      </c>
      <c r="H4264" s="204">
        <v>82.396000000000001</v>
      </c>
      <c r="I4264" s="204">
        <v>92.453999999999994</v>
      </c>
      <c r="J4264" s="204" t="s">
        <v>1497</v>
      </c>
      <c r="K4264" s="203" t="s">
        <v>1497</v>
      </c>
    </row>
    <row r="4265" spans="1:11">
      <c r="A4265" s="203">
        <v>100</v>
      </c>
      <c r="B4265" s="203" t="s">
        <v>401</v>
      </c>
      <c r="C4265" s="203" t="s">
        <v>1828</v>
      </c>
      <c r="D4265" s="204">
        <v>85.81</v>
      </c>
      <c r="E4265" s="203" t="s">
        <v>472</v>
      </c>
      <c r="F4265" s="203" t="s">
        <v>1754</v>
      </c>
      <c r="G4265" s="203" t="s">
        <v>552</v>
      </c>
      <c r="H4265" s="204">
        <v>80.188999999999993</v>
      </c>
      <c r="I4265" s="204">
        <v>91.433000000000007</v>
      </c>
      <c r="J4265" s="204" t="s">
        <v>1497</v>
      </c>
      <c r="K4265" s="203" t="s">
        <v>1497</v>
      </c>
    </row>
    <row r="4266" spans="1:11">
      <c r="A4266" s="203">
        <v>100</v>
      </c>
      <c r="B4266" s="203" t="s">
        <v>402</v>
      </c>
      <c r="C4266" s="203" t="s">
        <v>1828</v>
      </c>
      <c r="D4266" s="204">
        <v>85.25</v>
      </c>
      <c r="E4266" s="203" t="s">
        <v>472</v>
      </c>
      <c r="F4266" s="203" t="s">
        <v>1754</v>
      </c>
      <c r="G4266" s="203" t="s">
        <v>552</v>
      </c>
      <c r="H4266" s="204">
        <v>78.953000000000003</v>
      </c>
      <c r="I4266" s="204">
        <v>91.539000000000001</v>
      </c>
      <c r="J4266" s="204" t="s">
        <v>1497</v>
      </c>
      <c r="K4266" s="203" t="s">
        <v>1497</v>
      </c>
    </row>
    <row r="4267" spans="1:11">
      <c r="A4267" s="203">
        <v>100</v>
      </c>
      <c r="B4267" s="203" t="s">
        <v>403</v>
      </c>
      <c r="C4267" s="203" t="s">
        <v>1828</v>
      </c>
      <c r="D4267" s="204">
        <v>90.23</v>
      </c>
      <c r="E4267" s="203" t="s">
        <v>472</v>
      </c>
      <c r="F4267" s="203" t="s">
        <v>1754</v>
      </c>
      <c r="G4267" s="203" t="s">
        <v>552</v>
      </c>
      <c r="H4267" s="204">
        <v>85.817999999999998</v>
      </c>
      <c r="I4267" s="204">
        <v>94.641999999999996</v>
      </c>
      <c r="J4267" s="204" t="s">
        <v>1497</v>
      </c>
      <c r="K4267" s="203" t="s">
        <v>1497</v>
      </c>
    </row>
    <row r="4268" spans="1:11">
      <c r="A4268" s="203">
        <v>100</v>
      </c>
      <c r="B4268" s="203" t="s">
        <v>404</v>
      </c>
      <c r="C4268" s="203" t="s">
        <v>1828</v>
      </c>
      <c r="D4268" s="204">
        <v>95.34</v>
      </c>
      <c r="E4268" s="203" t="s">
        <v>472</v>
      </c>
      <c r="F4268" s="203" t="s">
        <v>1754</v>
      </c>
      <c r="G4268" s="203" t="s">
        <v>552</v>
      </c>
      <c r="H4268" s="204">
        <v>92.361999999999995</v>
      </c>
      <c r="I4268" s="204">
        <v>98.311999999999998</v>
      </c>
      <c r="J4268" s="204" t="s">
        <v>1497</v>
      </c>
      <c r="K4268" s="203" t="s">
        <v>1497</v>
      </c>
    </row>
    <row r="4269" spans="1:11">
      <c r="A4269" s="203">
        <v>100</v>
      </c>
      <c r="B4269" s="203" t="s">
        <v>405</v>
      </c>
      <c r="C4269" s="203" t="s">
        <v>1828</v>
      </c>
      <c r="D4269" s="204">
        <v>90.54</v>
      </c>
      <c r="E4269" s="203" t="s">
        <v>472</v>
      </c>
      <c r="F4269" s="203" t="s">
        <v>1754</v>
      </c>
      <c r="G4269" s="203" t="s">
        <v>552</v>
      </c>
      <c r="H4269" s="204">
        <v>89.846999999999994</v>
      </c>
      <c r="I4269" s="204">
        <v>91.248999999999995</v>
      </c>
      <c r="J4269" s="204" t="s">
        <v>1497</v>
      </c>
      <c r="K4269" s="203" t="s">
        <v>1497</v>
      </c>
    </row>
    <row r="4270" spans="1:11">
      <c r="A4270" s="203">
        <v>101</v>
      </c>
      <c r="B4270" s="203" t="s">
        <v>384</v>
      </c>
      <c r="C4270" s="203" t="s">
        <v>1829</v>
      </c>
      <c r="D4270" s="204">
        <v>2.88</v>
      </c>
      <c r="E4270" s="203" t="s">
        <v>472</v>
      </c>
      <c r="F4270" s="203" t="s">
        <v>1754</v>
      </c>
      <c r="G4270" s="203" t="s">
        <v>552</v>
      </c>
      <c r="H4270" s="204">
        <v>1.85</v>
      </c>
      <c r="I4270" s="204">
        <v>3.91</v>
      </c>
      <c r="J4270" s="204" t="s">
        <v>1497</v>
      </c>
      <c r="K4270" s="203" t="s">
        <v>1497</v>
      </c>
    </row>
    <row r="4271" spans="1:11">
      <c r="A4271" s="203">
        <v>101</v>
      </c>
      <c r="B4271" s="203" t="s">
        <v>385</v>
      </c>
      <c r="C4271" s="203" t="s">
        <v>1829</v>
      </c>
      <c r="D4271" s="204">
        <v>5.52</v>
      </c>
      <c r="E4271" s="203" t="s">
        <v>472</v>
      </c>
      <c r="F4271" s="203" t="s">
        <v>1754</v>
      </c>
      <c r="G4271" s="203" t="s">
        <v>552</v>
      </c>
      <c r="H4271" s="204">
        <v>2.2000000000000002</v>
      </c>
      <c r="I4271" s="204">
        <v>8.85</v>
      </c>
      <c r="J4271" s="204" t="s">
        <v>1497</v>
      </c>
      <c r="K4271" s="203" t="s">
        <v>1497</v>
      </c>
    </row>
    <row r="4272" spans="1:11">
      <c r="A4272" s="203">
        <v>101</v>
      </c>
      <c r="B4272" s="203" t="s">
        <v>386</v>
      </c>
      <c r="C4272" s="203" t="s">
        <v>1829</v>
      </c>
      <c r="D4272" s="204">
        <v>6.06</v>
      </c>
      <c r="E4272" s="203" t="s">
        <v>472</v>
      </c>
      <c r="F4272" s="203" t="s">
        <v>1754</v>
      </c>
      <c r="G4272" s="203" t="s">
        <v>552</v>
      </c>
      <c r="H4272" s="204">
        <v>1.36</v>
      </c>
      <c r="I4272" s="204">
        <v>10.76</v>
      </c>
      <c r="J4272" s="204" t="s">
        <v>1497</v>
      </c>
      <c r="K4272" s="203" t="s">
        <v>1497</v>
      </c>
    </row>
    <row r="4273" spans="1:11">
      <c r="A4273" s="203">
        <v>101</v>
      </c>
      <c r="B4273" s="203" t="s">
        <v>387</v>
      </c>
      <c r="C4273" s="203" t="s">
        <v>1829</v>
      </c>
      <c r="D4273" s="204">
        <v>3.45</v>
      </c>
      <c r="E4273" s="203" t="s">
        <v>472</v>
      </c>
      <c r="F4273" s="203" t="s">
        <v>1754</v>
      </c>
      <c r="G4273" s="203" t="s">
        <v>552</v>
      </c>
      <c r="H4273" s="204">
        <v>0.74</v>
      </c>
      <c r="I4273" s="204">
        <v>6.16</v>
      </c>
      <c r="J4273" s="204" t="s">
        <v>1497</v>
      </c>
      <c r="K4273" s="203" t="s">
        <v>1497</v>
      </c>
    </row>
    <row r="4274" spans="1:11">
      <c r="A4274" s="203">
        <v>101</v>
      </c>
      <c r="B4274" s="203" t="s">
        <v>388</v>
      </c>
      <c r="C4274" s="203" t="s">
        <v>1829</v>
      </c>
      <c r="D4274" s="204">
        <v>5.85</v>
      </c>
      <c r="E4274" s="203" t="s">
        <v>472</v>
      </c>
      <c r="F4274" s="203" t="s">
        <v>1754</v>
      </c>
      <c r="G4274" s="203" t="s">
        <v>552</v>
      </c>
      <c r="H4274" s="204">
        <v>2.64</v>
      </c>
      <c r="I4274" s="204">
        <v>9.07</v>
      </c>
      <c r="J4274" s="204" t="s">
        <v>1497</v>
      </c>
      <c r="K4274" s="203" t="s">
        <v>1497</v>
      </c>
    </row>
    <row r="4275" spans="1:11">
      <c r="A4275" s="203">
        <v>101</v>
      </c>
      <c r="B4275" s="203" t="s">
        <v>389</v>
      </c>
      <c r="C4275" s="203" t="s">
        <v>1829</v>
      </c>
      <c r="D4275" s="204">
        <v>3.61</v>
      </c>
      <c r="E4275" s="203" t="s">
        <v>472</v>
      </c>
      <c r="F4275" s="203" t="s">
        <v>1754</v>
      </c>
      <c r="G4275" s="203" t="s">
        <v>552</v>
      </c>
      <c r="H4275" s="204">
        <v>0</v>
      </c>
      <c r="I4275" s="204">
        <v>7.63</v>
      </c>
      <c r="J4275" s="204" t="s">
        <v>1497</v>
      </c>
      <c r="K4275" s="203" t="s">
        <v>1497</v>
      </c>
    </row>
    <row r="4276" spans="1:11">
      <c r="A4276" s="203">
        <v>101</v>
      </c>
      <c r="B4276" s="203" t="s">
        <v>390</v>
      </c>
      <c r="C4276" s="203" t="s">
        <v>1829</v>
      </c>
      <c r="D4276" s="204">
        <v>6.06</v>
      </c>
      <c r="E4276" s="203" t="s">
        <v>472</v>
      </c>
      <c r="F4276" s="203" t="s">
        <v>1754</v>
      </c>
      <c r="G4276" s="203" t="s">
        <v>552</v>
      </c>
      <c r="H4276" s="204">
        <v>2.42</v>
      </c>
      <c r="I4276" s="204">
        <v>9.6999999999999993</v>
      </c>
      <c r="J4276" s="204" t="s">
        <v>1497</v>
      </c>
      <c r="K4276" s="203" t="s">
        <v>1497</v>
      </c>
    </row>
    <row r="4277" spans="1:11">
      <c r="A4277" s="203">
        <v>101</v>
      </c>
      <c r="B4277" s="203" t="s">
        <v>391</v>
      </c>
      <c r="C4277" s="203" t="s">
        <v>1829</v>
      </c>
      <c r="D4277" s="204">
        <v>2.7</v>
      </c>
      <c r="E4277" s="203" t="s">
        <v>472</v>
      </c>
      <c r="F4277" s="203" t="s">
        <v>1754</v>
      </c>
      <c r="G4277" s="203" t="s">
        <v>552</v>
      </c>
      <c r="H4277" s="204">
        <v>0</v>
      </c>
      <c r="I4277" s="204">
        <v>7.93</v>
      </c>
      <c r="J4277" s="204" t="s">
        <v>1497</v>
      </c>
      <c r="K4277" s="203" t="s">
        <v>1497</v>
      </c>
    </row>
    <row r="4278" spans="1:11">
      <c r="A4278" s="203">
        <v>101</v>
      </c>
      <c r="B4278" s="203" t="s">
        <v>392</v>
      </c>
      <c r="C4278" s="203" t="s">
        <v>1829</v>
      </c>
      <c r="D4278" s="204">
        <v>0</v>
      </c>
      <c r="E4278" s="203" t="s">
        <v>472</v>
      </c>
      <c r="F4278" s="203" t="s">
        <v>1754</v>
      </c>
      <c r="G4278" s="203" t="s">
        <v>552</v>
      </c>
      <c r="H4278" s="204">
        <v>0</v>
      </c>
      <c r="I4278" s="204">
        <v>0</v>
      </c>
      <c r="J4278" s="204" t="s">
        <v>1497</v>
      </c>
      <c r="K4278" s="203" t="s">
        <v>1497</v>
      </c>
    </row>
    <row r="4279" spans="1:11">
      <c r="A4279" s="203">
        <v>101</v>
      </c>
      <c r="B4279" s="203" t="s">
        <v>393</v>
      </c>
      <c r="C4279" s="203" t="s">
        <v>1829</v>
      </c>
      <c r="D4279" s="204">
        <v>3.57</v>
      </c>
      <c r="E4279" s="203" t="s">
        <v>472</v>
      </c>
      <c r="F4279" s="203" t="s">
        <v>1754</v>
      </c>
      <c r="G4279" s="203" t="s">
        <v>552</v>
      </c>
      <c r="H4279" s="204">
        <v>2.13</v>
      </c>
      <c r="I4279" s="204">
        <v>5</v>
      </c>
      <c r="J4279" s="204" t="s">
        <v>1497</v>
      </c>
      <c r="K4279" s="203" t="s">
        <v>1497</v>
      </c>
    </row>
    <row r="4280" spans="1:11">
      <c r="A4280" s="203">
        <v>101</v>
      </c>
      <c r="B4280" s="203" t="s">
        <v>394</v>
      </c>
      <c r="C4280" s="203" t="s">
        <v>1829</v>
      </c>
      <c r="D4280" s="204">
        <v>3.75</v>
      </c>
      <c r="E4280" s="203" t="s">
        <v>472</v>
      </c>
      <c r="F4280" s="203" t="s">
        <v>1754</v>
      </c>
      <c r="G4280" s="203" t="s">
        <v>552</v>
      </c>
      <c r="H4280" s="204">
        <v>0.81</v>
      </c>
      <c r="I4280" s="204">
        <v>6.69</v>
      </c>
      <c r="J4280" s="204" t="s">
        <v>1497</v>
      </c>
      <c r="K4280" s="203" t="s">
        <v>1497</v>
      </c>
    </row>
    <row r="4281" spans="1:11">
      <c r="A4281" s="203">
        <v>101</v>
      </c>
      <c r="B4281" s="203" t="s">
        <v>395</v>
      </c>
      <c r="C4281" s="203" t="s">
        <v>1829</v>
      </c>
      <c r="D4281" s="204">
        <v>4.6500000000000004</v>
      </c>
      <c r="E4281" s="203" t="s">
        <v>472</v>
      </c>
      <c r="F4281" s="203" t="s">
        <v>1754</v>
      </c>
      <c r="G4281" s="203" t="s">
        <v>552</v>
      </c>
      <c r="H4281" s="204">
        <v>3.08</v>
      </c>
      <c r="I4281" s="204">
        <v>6.22</v>
      </c>
      <c r="J4281" s="204" t="s">
        <v>1497</v>
      </c>
      <c r="K4281" s="203" t="s">
        <v>1497</v>
      </c>
    </row>
    <row r="4282" spans="1:11">
      <c r="A4282" s="203">
        <v>101</v>
      </c>
      <c r="B4282" s="203" t="s">
        <v>396</v>
      </c>
      <c r="C4282" s="203" t="s">
        <v>1829</v>
      </c>
      <c r="D4282" s="204" t="s">
        <v>1497</v>
      </c>
      <c r="E4282" s="203" t="s">
        <v>472</v>
      </c>
      <c r="F4282" s="203" t="s">
        <v>1754</v>
      </c>
      <c r="G4282" s="203" t="s">
        <v>552</v>
      </c>
      <c r="H4282" s="204" t="s">
        <v>1497</v>
      </c>
      <c r="I4282" s="204" t="s">
        <v>1497</v>
      </c>
      <c r="J4282" s="204" t="s">
        <v>1497</v>
      </c>
      <c r="K4282" s="203" t="s">
        <v>1497</v>
      </c>
    </row>
    <row r="4283" spans="1:11">
      <c r="A4283" s="203">
        <v>101</v>
      </c>
      <c r="B4283" s="203" t="s">
        <v>397</v>
      </c>
      <c r="C4283" s="203" t="s">
        <v>1829</v>
      </c>
      <c r="D4283" s="204">
        <v>2.2799999999999998</v>
      </c>
      <c r="E4283" s="203" t="s">
        <v>472</v>
      </c>
      <c r="F4283" s="203" t="s">
        <v>1754</v>
      </c>
      <c r="G4283" s="203" t="s">
        <v>552</v>
      </c>
      <c r="H4283" s="204">
        <v>0.3</v>
      </c>
      <c r="I4283" s="204">
        <v>4.26</v>
      </c>
      <c r="J4283" s="204" t="s">
        <v>1497</v>
      </c>
      <c r="K4283" s="203" t="s">
        <v>1497</v>
      </c>
    </row>
    <row r="4284" spans="1:11">
      <c r="A4284" s="203">
        <v>101</v>
      </c>
      <c r="B4284" s="203" t="s">
        <v>398</v>
      </c>
      <c r="C4284" s="203" t="s">
        <v>1829</v>
      </c>
      <c r="D4284" s="204">
        <v>5.93</v>
      </c>
      <c r="E4284" s="203" t="s">
        <v>472</v>
      </c>
      <c r="F4284" s="203" t="s">
        <v>1754</v>
      </c>
      <c r="G4284" s="203" t="s">
        <v>552</v>
      </c>
      <c r="H4284" s="204">
        <v>1.67</v>
      </c>
      <c r="I4284" s="204">
        <v>10.19</v>
      </c>
      <c r="J4284" s="204" t="s">
        <v>1497</v>
      </c>
      <c r="K4284" s="203" t="s">
        <v>1497</v>
      </c>
    </row>
    <row r="4285" spans="1:11">
      <c r="A4285" s="203">
        <v>101</v>
      </c>
      <c r="B4285" s="203" t="s">
        <v>399</v>
      </c>
      <c r="C4285" s="203" t="s">
        <v>1829</v>
      </c>
      <c r="D4285" s="204">
        <v>2.44</v>
      </c>
      <c r="E4285" s="203" t="s">
        <v>472</v>
      </c>
      <c r="F4285" s="203" t="s">
        <v>1754</v>
      </c>
      <c r="G4285" s="203" t="s">
        <v>552</v>
      </c>
      <c r="H4285" s="204">
        <v>0.08</v>
      </c>
      <c r="I4285" s="204">
        <v>4.8</v>
      </c>
      <c r="J4285" s="204" t="s">
        <v>1497</v>
      </c>
      <c r="K4285" s="203" t="s">
        <v>1497</v>
      </c>
    </row>
    <row r="4286" spans="1:11">
      <c r="A4286" s="203">
        <v>101</v>
      </c>
      <c r="B4286" s="203" t="s">
        <v>400</v>
      </c>
      <c r="C4286" s="203" t="s">
        <v>1829</v>
      </c>
      <c r="D4286" s="204">
        <v>0</v>
      </c>
      <c r="E4286" s="203" t="s">
        <v>472</v>
      </c>
      <c r="F4286" s="203" t="s">
        <v>1754</v>
      </c>
      <c r="G4286" s="203" t="s">
        <v>552</v>
      </c>
      <c r="H4286" s="204">
        <v>0</v>
      </c>
      <c r="I4286" s="204">
        <v>0</v>
      </c>
      <c r="J4286" s="204" t="s">
        <v>1497</v>
      </c>
      <c r="K4286" s="203" t="s">
        <v>1497</v>
      </c>
    </row>
    <row r="4287" spans="1:11">
      <c r="A4287" s="203">
        <v>101</v>
      </c>
      <c r="B4287" s="203" t="s">
        <v>401</v>
      </c>
      <c r="C4287" s="203" t="s">
        <v>1829</v>
      </c>
      <c r="D4287" s="204">
        <v>3.19</v>
      </c>
      <c r="E4287" s="203" t="s">
        <v>472</v>
      </c>
      <c r="F4287" s="203" t="s">
        <v>1754</v>
      </c>
      <c r="G4287" s="203" t="s">
        <v>552</v>
      </c>
      <c r="H4287" s="204">
        <v>0</v>
      </c>
      <c r="I4287" s="204">
        <v>6.74</v>
      </c>
      <c r="J4287" s="204" t="s">
        <v>1497</v>
      </c>
      <c r="K4287" s="203" t="s">
        <v>1497</v>
      </c>
    </row>
    <row r="4288" spans="1:11">
      <c r="A4288" s="203">
        <v>101</v>
      </c>
      <c r="B4288" s="203" t="s">
        <v>402</v>
      </c>
      <c r="C4288" s="203" t="s">
        <v>1829</v>
      </c>
      <c r="D4288" s="204">
        <v>0</v>
      </c>
      <c r="E4288" s="203" t="s">
        <v>472</v>
      </c>
      <c r="F4288" s="203" t="s">
        <v>1754</v>
      </c>
      <c r="G4288" s="203" t="s">
        <v>552</v>
      </c>
      <c r="H4288" s="204">
        <v>0</v>
      </c>
      <c r="I4288" s="204">
        <v>0</v>
      </c>
      <c r="J4288" s="204" t="s">
        <v>1497</v>
      </c>
      <c r="K4288" s="203" t="s">
        <v>1497</v>
      </c>
    </row>
    <row r="4289" spans="1:11">
      <c r="A4289" s="203">
        <v>101</v>
      </c>
      <c r="B4289" s="203" t="s">
        <v>403</v>
      </c>
      <c r="C4289" s="203" t="s">
        <v>1829</v>
      </c>
      <c r="D4289" s="204">
        <v>1.65</v>
      </c>
      <c r="E4289" s="203" t="s">
        <v>472</v>
      </c>
      <c r="F4289" s="203" t="s">
        <v>1754</v>
      </c>
      <c r="G4289" s="203" t="s">
        <v>552</v>
      </c>
      <c r="H4289" s="204">
        <v>0</v>
      </c>
      <c r="I4289" s="204">
        <v>3.92</v>
      </c>
      <c r="J4289" s="204" t="s">
        <v>1497</v>
      </c>
      <c r="K4289" s="203" t="s">
        <v>1497</v>
      </c>
    </row>
    <row r="4290" spans="1:11">
      <c r="A4290" s="203">
        <v>101</v>
      </c>
      <c r="B4290" s="203" t="s">
        <v>404</v>
      </c>
      <c r="C4290" s="203" t="s">
        <v>1829</v>
      </c>
      <c r="D4290" s="204">
        <v>1.67</v>
      </c>
      <c r="E4290" s="203" t="s">
        <v>472</v>
      </c>
      <c r="F4290" s="203" t="s">
        <v>1754</v>
      </c>
      <c r="G4290" s="203" t="s">
        <v>552</v>
      </c>
      <c r="H4290" s="204">
        <v>0</v>
      </c>
      <c r="I4290" s="204">
        <v>3.96</v>
      </c>
      <c r="J4290" s="204" t="s">
        <v>1497</v>
      </c>
      <c r="K4290" s="203" t="s">
        <v>1497</v>
      </c>
    </row>
    <row r="4291" spans="1:11">
      <c r="A4291" s="203">
        <v>101</v>
      </c>
      <c r="B4291" s="203" t="s">
        <v>405</v>
      </c>
      <c r="C4291" s="203" t="s">
        <v>1829</v>
      </c>
      <c r="D4291" s="204">
        <v>3.56</v>
      </c>
      <c r="E4291" s="203" t="s">
        <v>472</v>
      </c>
      <c r="F4291" s="203" t="s">
        <v>1754</v>
      </c>
      <c r="G4291" s="203" t="s">
        <v>552</v>
      </c>
      <c r="H4291" s="204">
        <v>3.0489999999999999</v>
      </c>
      <c r="I4291" s="204">
        <v>4.1319999999999997</v>
      </c>
      <c r="J4291" s="204" t="s">
        <v>1497</v>
      </c>
      <c r="K4291" s="203" t="s">
        <v>1497</v>
      </c>
    </row>
    <row r="4292" spans="1:11">
      <c r="A4292" s="203">
        <v>101</v>
      </c>
      <c r="B4292" s="203" t="s">
        <v>384</v>
      </c>
      <c r="C4292" s="203" t="s">
        <v>1830</v>
      </c>
      <c r="D4292" s="204">
        <v>4.33</v>
      </c>
      <c r="E4292" s="203" t="s">
        <v>472</v>
      </c>
      <c r="F4292" s="203" t="s">
        <v>1754</v>
      </c>
      <c r="G4292" s="203" t="s">
        <v>552</v>
      </c>
      <c r="H4292" s="204">
        <v>2.31</v>
      </c>
      <c r="I4292" s="204">
        <v>6.34</v>
      </c>
      <c r="J4292" s="204" t="s">
        <v>1497</v>
      </c>
      <c r="K4292" s="203" t="s">
        <v>1497</v>
      </c>
    </row>
    <row r="4293" spans="1:11">
      <c r="A4293" s="203">
        <v>101</v>
      </c>
      <c r="B4293" s="203" t="s">
        <v>385</v>
      </c>
      <c r="C4293" s="203" t="s">
        <v>1830</v>
      </c>
      <c r="D4293" s="204">
        <v>6.38</v>
      </c>
      <c r="E4293" s="203" t="s">
        <v>472</v>
      </c>
      <c r="F4293" s="203" t="s">
        <v>1754</v>
      </c>
      <c r="G4293" s="203" t="s">
        <v>552</v>
      </c>
      <c r="H4293" s="204">
        <v>1.44</v>
      </c>
      <c r="I4293" s="204">
        <v>11.32</v>
      </c>
      <c r="J4293" s="204" t="s">
        <v>1497</v>
      </c>
      <c r="K4293" s="203" t="s">
        <v>1497</v>
      </c>
    </row>
    <row r="4294" spans="1:11">
      <c r="A4294" s="203">
        <v>101</v>
      </c>
      <c r="B4294" s="203" t="s">
        <v>386</v>
      </c>
      <c r="C4294" s="203" t="s">
        <v>1830</v>
      </c>
      <c r="D4294" s="204">
        <v>11.63</v>
      </c>
      <c r="E4294" s="203" t="s">
        <v>472</v>
      </c>
      <c r="F4294" s="203" t="s">
        <v>1754</v>
      </c>
      <c r="G4294" s="203" t="s">
        <v>552</v>
      </c>
      <c r="H4294" s="204">
        <v>2.0499999999999998</v>
      </c>
      <c r="I4294" s="204">
        <v>21.21</v>
      </c>
      <c r="J4294" s="204" t="s">
        <v>1497</v>
      </c>
      <c r="K4294" s="203" t="s">
        <v>1497</v>
      </c>
    </row>
    <row r="4295" spans="1:11">
      <c r="A4295" s="203">
        <v>101</v>
      </c>
      <c r="B4295" s="203" t="s">
        <v>387</v>
      </c>
      <c r="C4295" s="203" t="s">
        <v>1830</v>
      </c>
      <c r="D4295" s="204">
        <v>3.13</v>
      </c>
      <c r="E4295" s="203" t="s">
        <v>472</v>
      </c>
      <c r="F4295" s="203" t="s">
        <v>1754</v>
      </c>
      <c r="G4295" s="203" t="s">
        <v>552</v>
      </c>
      <c r="H4295" s="204">
        <v>0</v>
      </c>
      <c r="I4295" s="204">
        <v>7.39</v>
      </c>
      <c r="J4295" s="204" t="s">
        <v>1497</v>
      </c>
      <c r="K4295" s="203" t="s">
        <v>1497</v>
      </c>
    </row>
    <row r="4296" spans="1:11">
      <c r="A4296" s="203">
        <v>101</v>
      </c>
      <c r="B4296" s="203" t="s">
        <v>388</v>
      </c>
      <c r="C4296" s="203" t="s">
        <v>1830</v>
      </c>
      <c r="D4296" s="204">
        <v>9.3000000000000007</v>
      </c>
      <c r="E4296" s="203" t="s">
        <v>472</v>
      </c>
      <c r="F4296" s="203" t="s">
        <v>1754</v>
      </c>
      <c r="G4296" s="203" t="s">
        <v>552</v>
      </c>
      <c r="H4296" s="204">
        <v>3.16</v>
      </c>
      <c r="I4296" s="204">
        <v>15.44</v>
      </c>
      <c r="J4296" s="204" t="s">
        <v>1497</v>
      </c>
      <c r="K4296" s="203" t="s">
        <v>1497</v>
      </c>
    </row>
    <row r="4297" spans="1:11">
      <c r="A4297" s="203">
        <v>101</v>
      </c>
      <c r="B4297" s="203" t="s">
        <v>389</v>
      </c>
      <c r="C4297" s="203" t="s">
        <v>1830</v>
      </c>
      <c r="D4297" s="204">
        <v>8.57</v>
      </c>
      <c r="E4297" s="203" t="s">
        <v>472</v>
      </c>
      <c r="F4297" s="203" t="s">
        <v>1754</v>
      </c>
      <c r="G4297" s="203" t="s">
        <v>552</v>
      </c>
      <c r="H4297" s="204">
        <v>0</v>
      </c>
      <c r="I4297" s="204">
        <v>17.850000000000001</v>
      </c>
      <c r="J4297" s="204" t="s">
        <v>1497</v>
      </c>
      <c r="K4297" s="203" t="s">
        <v>1497</v>
      </c>
    </row>
    <row r="4298" spans="1:11">
      <c r="A4298" s="203">
        <v>101</v>
      </c>
      <c r="B4298" s="203" t="s">
        <v>390</v>
      </c>
      <c r="C4298" s="203" t="s">
        <v>1830</v>
      </c>
      <c r="D4298" s="204">
        <v>7.69</v>
      </c>
      <c r="E4298" s="203" t="s">
        <v>472</v>
      </c>
      <c r="F4298" s="203" t="s">
        <v>1754</v>
      </c>
      <c r="G4298" s="203" t="s">
        <v>552</v>
      </c>
      <c r="H4298" s="204">
        <v>1.78</v>
      </c>
      <c r="I4298" s="204">
        <v>13.61</v>
      </c>
      <c r="J4298" s="204" t="s">
        <v>1497</v>
      </c>
      <c r="K4298" s="203" t="s">
        <v>1497</v>
      </c>
    </row>
    <row r="4299" spans="1:11">
      <c r="A4299" s="203">
        <v>101</v>
      </c>
      <c r="B4299" s="203" t="s">
        <v>391</v>
      </c>
      <c r="C4299" s="203" t="s">
        <v>1830</v>
      </c>
      <c r="D4299" s="204">
        <v>7.14</v>
      </c>
      <c r="E4299" s="203" t="s">
        <v>472</v>
      </c>
      <c r="F4299" s="203" t="s">
        <v>1754</v>
      </c>
      <c r="G4299" s="203" t="s">
        <v>552</v>
      </c>
      <c r="H4299" s="204">
        <v>0</v>
      </c>
      <c r="I4299" s="204">
        <v>20.63</v>
      </c>
      <c r="J4299" s="204" t="s">
        <v>1497</v>
      </c>
      <c r="K4299" s="203" t="s">
        <v>1497</v>
      </c>
    </row>
    <row r="4300" spans="1:11">
      <c r="A4300" s="203">
        <v>101</v>
      </c>
      <c r="B4300" s="203" t="s">
        <v>392</v>
      </c>
      <c r="C4300" s="203" t="s">
        <v>1830</v>
      </c>
      <c r="D4300" s="204">
        <v>4</v>
      </c>
      <c r="E4300" s="203" t="s">
        <v>472</v>
      </c>
      <c r="F4300" s="203" t="s">
        <v>1754</v>
      </c>
      <c r="G4300" s="203" t="s">
        <v>552</v>
      </c>
      <c r="H4300" s="204">
        <v>0</v>
      </c>
      <c r="I4300" s="204">
        <v>11.68</v>
      </c>
      <c r="J4300" s="204" t="s">
        <v>1497</v>
      </c>
      <c r="K4300" s="203" t="s">
        <v>1497</v>
      </c>
    </row>
    <row r="4301" spans="1:11">
      <c r="A4301" s="203">
        <v>101</v>
      </c>
      <c r="B4301" s="203" t="s">
        <v>393</v>
      </c>
      <c r="C4301" s="203" t="s">
        <v>1830</v>
      </c>
      <c r="D4301" s="204">
        <v>6.31</v>
      </c>
      <c r="E4301" s="203" t="s">
        <v>472</v>
      </c>
      <c r="F4301" s="203" t="s">
        <v>1754</v>
      </c>
      <c r="G4301" s="203" t="s">
        <v>552</v>
      </c>
      <c r="H4301" s="204">
        <v>3.11</v>
      </c>
      <c r="I4301" s="204">
        <v>9.5</v>
      </c>
      <c r="J4301" s="204" t="s">
        <v>1497</v>
      </c>
      <c r="K4301" s="203" t="s">
        <v>1497</v>
      </c>
    </row>
    <row r="4302" spans="1:11">
      <c r="A4302" s="203">
        <v>101</v>
      </c>
      <c r="B4302" s="203" t="s">
        <v>394</v>
      </c>
      <c r="C4302" s="203" t="s">
        <v>1830</v>
      </c>
      <c r="D4302" s="204">
        <v>1.72</v>
      </c>
      <c r="E4302" s="203" t="s">
        <v>472</v>
      </c>
      <c r="F4302" s="203" t="s">
        <v>1754</v>
      </c>
      <c r="G4302" s="203" t="s">
        <v>552</v>
      </c>
      <c r="H4302" s="204">
        <v>0</v>
      </c>
      <c r="I4302" s="204">
        <v>5.07</v>
      </c>
      <c r="J4302" s="204" t="s">
        <v>1497</v>
      </c>
      <c r="K4302" s="203" t="s">
        <v>1497</v>
      </c>
    </row>
    <row r="4303" spans="1:11">
      <c r="A4303" s="203">
        <v>101</v>
      </c>
      <c r="B4303" s="203" t="s">
        <v>395</v>
      </c>
      <c r="C4303" s="203" t="s">
        <v>1830</v>
      </c>
      <c r="D4303" s="204">
        <v>8.36</v>
      </c>
      <c r="E4303" s="203" t="s">
        <v>472</v>
      </c>
      <c r="F4303" s="203" t="s">
        <v>1754</v>
      </c>
      <c r="G4303" s="203" t="s">
        <v>552</v>
      </c>
      <c r="H4303" s="204">
        <v>5.34</v>
      </c>
      <c r="I4303" s="204">
        <v>11.38</v>
      </c>
      <c r="J4303" s="204" t="s">
        <v>1497</v>
      </c>
      <c r="K4303" s="203" t="s">
        <v>1497</v>
      </c>
    </row>
    <row r="4304" spans="1:11">
      <c r="A4304" s="203">
        <v>101</v>
      </c>
      <c r="B4304" s="203" t="s">
        <v>396</v>
      </c>
      <c r="C4304" s="203" t="s">
        <v>1830</v>
      </c>
      <c r="D4304" s="204" t="s">
        <v>1497</v>
      </c>
      <c r="E4304" s="203" t="s">
        <v>472</v>
      </c>
      <c r="F4304" s="203" t="s">
        <v>1754</v>
      </c>
      <c r="G4304" s="203" t="s">
        <v>552</v>
      </c>
      <c r="H4304" s="204" t="s">
        <v>1497</v>
      </c>
      <c r="I4304" s="203" t="s">
        <v>1497</v>
      </c>
      <c r="J4304" s="204" t="s">
        <v>1497</v>
      </c>
      <c r="K4304" s="203" t="s">
        <v>1497</v>
      </c>
    </row>
    <row r="4305" spans="1:11">
      <c r="A4305" s="203">
        <v>101</v>
      </c>
      <c r="B4305" s="203" t="s">
        <v>397</v>
      </c>
      <c r="C4305" s="203" t="s">
        <v>1830</v>
      </c>
      <c r="D4305" s="204">
        <v>6</v>
      </c>
      <c r="E4305" s="203" t="s">
        <v>472</v>
      </c>
      <c r="F4305" s="203" t="s">
        <v>1754</v>
      </c>
      <c r="G4305" s="203" t="s">
        <v>552</v>
      </c>
      <c r="H4305" s="204">
        <v>1.35</v>
      </c>
      <c r="I4305" s="204">
        <v>10.65</v>
      </c>
      <c r="J4305" s="204" t="s">
        <v>1497</v>
      </c>
      <c r="K4305" s="203" t="s">
        <v>1497</v>
      </c>
    </row>
    <row r="4306" spans="1:11">
      <c r="A4306" s="203">
        <v>101</v>
      </c>
      <c r="B4306" s="203" t="s">
        <v>398</v>
      </c>
      <c r="C4306" s="203" t="s">
        <v>1830</v>
      </c>
      <c r="D4306" s="204">
        <v>7.14</v>
      </c>
      <c r="E4306" s="203" t="s">
        <v>472</v>
      </c>
      <c r="F4306" s="203" t="s">
        <v>1754</v>
      </c>
      <c r="G4306" s="203" t="s">
        <v>552</v>
      </c>
      <c r="H4306" s="204">
        <v>0.4</v>
      </c>
      <c r="I4306" s="204">
        <v>13.89</v>
      </c>
      <c r="J4306" s="204" t="s">
        <v>1497</v>
      </c>
      <c r="K4306" s="203" t="s">
        <v>1497</v>
      </c>
    </row>
    <row r="4307" spans="1:11">
      <c r="A4307" s="203">
        <v>101</v>
      </c>
      <c r="B4307" s="203" t="s">
        <v>399</v>
      </c>
      <c r="C4307" s="203" t="s">
        <v>1830</v>
      </c>
      <c r="D4307" s="204">
        <v>1.67</v>
      </c>
      <c r="E4307" s="203" t="s">
        <v>472</v>
      </c>
      <c r="F4307" s="203" t="s">
        <v>1754</v>
      </c>
      <c r="G4307" s="203" t="s">
        <v>552</v>
      </c>
      <c r="H4307" s="204">
        <v>0</v>
      </c>
      <c r="I4307" s="204">
        <v>4.91</v>
      </c>
      <c r="J4307" s="204" t="s">
        <v>1497</v>
      </c>
      <c r="K4307" s="203" t="s">
        <v>1497</v>
      </c>
    </row>
    <row r="4308" spans="1:11">
      <c r="A4308" s="203">
        <v>101</v>
      </c>
      <c r="B4308" s="203" t="s">
        <v>400</v>
      </c>
      <c r="C4308" s="203" t="s">
        <v>1830</v>
      </c>
      <c r="D4308" s="204">
        <v>0</v>
      </c>
      <c r="E4308" s="203" t="s">
        <v>472</v>
      </c>
      <c r="F4308" s="203" t="s">
        <v>1754</v>
      </c>
      <c r="G4308" s="203" t="s">
        <v>552</v>
      </c>
      <c r="H4308" s="204">
        <v>0</v>
      </c>
      <c r="I4308" s="204">
        <v>0</v>
      </c>
      <c r="J4308" s="204" t="s">
        <v>1497</v>
      </c>
      <c r="K4308" s="203" t="s">
        <v>1497</v>
      </c>
    </row>
    <row r="4309" spans="1:11">
      <c r="A4309" s="203">
        <v>101</v>
      </c>
      <c r="B4309" s="203" t="s">
        <v>401</v>
      </c>
      <c r="C4309" s="203" t="s">
        <v>1830</v>
      </c>
      <c r="D4309" s="204">
        <v>2.04</v>
      </c>
      <c r="E4309" s="203" t="s">
        <v>472</v>
      </c>
      <c r="F4309" s="203" t="s">
        <v>1754</v>
      </c>
      <c r="G4309" s="203" t="s">
        <v>552</v>
      </c>
      <c r="H4309" s="204">
        <v>0</v>
      </c>
      <c r="I4309" s="204">
        <v>6</v>
      </c>
      <c r="J4309" s="204" t="s">
        <v>1497</v>
      </c>
      <c r="K4309" s="203" t="s">
        <v>1497</v>
      </c>
    </row>
    <row r="4310" spans="1:11">
      <c r="A4310" s="203">
        <v>101</v>
      </c>
      <c r="B4310" s="203" t="s">
        <v>402</v>
      </c>
      <c r="C4310" s="203" t="s">
        <v>1830</v>
      </c>
      <c r="D4310" s="204">
        <v>2.44</v>
      </c>
      <c r="E4310" s="203" t="s">
        <v>472</v>
      </c>
      <c r="F4310" s="203" t="s">
        <v>1754</v>
      </c>
      <c r="G4310" s="203" t="s">
        <v>552</v>
      </c>
      <c r="H4310" s="204">
        <v>0</v>
      </c>
      <c r="I4310" s="204">
        <v>7.16</v>
      </c>
      <c r="J4310" s="204" t="s">
        <v>1497</v>
      </c>
      <c r="K4310" s="203" t="s">
        <v>1497</v>
      </c>
    </row>
    <row r="4311" spans="1:11">
      <c r="A4311" s="203">
        <v>101</v>
      </c>
      <c r="B4311" s="203" t="s">
        <v>403</v>
      </c>
      <c r="C4311" s="203" t="s">
        <v>1830</v>
      </c>
      <c r="D4311" s="204">
        <v>1.89</v>
      </c>
      <c r="E4311" s="203" t="s">
        <v>472</v>
      </c>
      <c r="F4311" s="203" t="s">
        <v>1754</v>
      </c>
      <c r="G4311" s="203" t="s">
        <v>552</v>
      </c>
      <c r="H4311" s="204">
        <v>0</v>
      </c>
      <c r="I4311" s="204">
        <v>5.55</v>
      </c>
      <c r="J4311" s="204" t="s">
        <v>1497</v>
      </c>
      <c r="K4311" s="203" t="s">
        <v>1497</v>
      </c>
    </row>
    <row r="4312" spans="1:11">
      <c r="A4312" s="203">
        <v>101</v>
      </c>
      <c r="B4312" s="203" t="s">
        <v>404</v>
      </c>
      <c r="C4312" s="203" t="s">
        <v>1830</v>
      </c>
      <c r="D4312" s="204">
        <v>1.61</v>
      </c>
      <c r="E4312" s="203" t="s">
        <v>472</v>
      </c>
      <c r="F4312" s="203" t="s">
        <v>1754</v>
      </c>
      <c r="G4312" s="203" t="s">
        <v>552</v>
      </c>
      <c r="H4312" s="204">
        <v>0</v>
      </c>
      <c r="I4312" s="204">
        <v>4.75</v>
      </c>
      <c r="J4312" s="204" t="s">
        <v>1497</v>
      </c>
      <c r="K4312" s="203" t="s">
        <v>1497</v>
      </c>
    </row>
    <row r="4313" spans="1:11">
      <c r="A4313" s="203">
        <v>101</v>
      </c>
      <c r="B4313" s="203" t="s">
        <v>405</v>
      </c>
      <c r="C4313" s="203" t="s">
        <v>1830</v>
      </c>
      <c r="D4313" s="204">
        <v>5.55</v>
      </c>
      <c r="E4313" s="203" t="s">
        <v>472</v>
      </c>
      <c r="F4313" s="203" t="s">
        <v>1754</v>
      </c>
      <c r="G4313" s="203" t="s">
        <v>552</v>
      </c>
      <c r="H4313" s="204">
        <v>4.55</v>
      </c>
      <c r="I4313" s="204">
        <v>6.6</v>
      </c>
      <c r="J4313" s="204" t="s">
        <v>1497</v>
      </c>
      <c r="K4313" s="203" t="s">
        <v>1497</v>
      </c>
    </row>
    <row r="4314" spans="1:11">
      <c r="A4314" s="203">
        <v>101</v>
      </c>
      <c r="B4314" s="203" t="s">
        <v>384</v>
      </c>
      <c r="C4314" s="203" t="s">
        <v>1831</v>
      </c>
      <c r="D4314" s="204">
        <v>3.26</v>
      </c>
      <c r="E4314" s="203" t="s">
        <v>472</v>
      </c>
      <c r="F4314" s="203" t="s">
        <v>1754</v>
      </c>
      <c r="G4314" s="203" t="s">
        <v>552</v>
      </c>
      <c r="H4314" s="204">
        <v>2.335</v>
      </c>
      <c r="I4314" s="204">
        <v>4.1900000000000004</v>
      </c>
      <c r="J4314" s="204" t="s">
        <v>1497</v>
      </c>
      <c r="K4314" s="203" t="s">
        <v>1497</v>
      </c>
    </row>
    <row r="4315" spans="1:11">
      <c r="A4315" s="203">
        <v>101</v>
      </c>
      <c r="B4315" s="203" t="s">
        <v>385</v>
      </c>
      <c r="C4315" s="203" t="s">
        <v>1831</v>
      </c>
      <c r="D4315" s="204">
        <v>5.8</v>
      </c>
      <c r="E4315" s="203" t="s">
        <v>472</v>
      </c>
      <c r="F4315" s="203" t="s">
        <v>1754</v>
      </c>
      <c r="G4315" s="203" t="s">
        <v>552</v>
      </c>
      <c r="H4315" s="204">
        <v>3.04</v>
      </c>
      <c r="I4315" s="204">
        <v>8.5540000000000003</v>
      </c>
      <c r="J4315" s="204" t="s">
        <v>1497</v>
      </c>
      <c r="K4315" s="203" t="s">
        <v>1497</v>
      </c>
    </row>
    <row r="4316" spans="1:11">
      <c r="A4316" s="203">
        <v>101</v>
      </c>
      <c r="B4316" s="203" t="s">
        <v>386</v>
      </c>
      <c r="C4316" s="203" t="s">
        <v>1831</v>
      </c>
      <c r="D4316" s="204">
        <v>7.69</v>
      </c>
      <c r="E4316" s="203" t="s">
        <v>472</v>
      </c>
      <c r="F4316" s="203" t="s">
        <v>1754</v>
      </c>
      <c r="G4316" s="203" t="s">
        <v>552</v>
      </c>
      <c r="H4316" s="204">
        <v>3.3250000000000002</v>
      </c>
      <c r="I4316" s="204">
        <v>12.06</v>
      </c>
      <c r="J4316" s="204" t="s">
        <v>1497</v>
      </c>
      <c r="K4316" s="203" t="s">
        <v>1497</v>
      </c>
    </row>
    <row r="4317" spans="1:11">
      <c r="A4317" s="203">
        <v>101</v>
      </c>
      <c r="B4317" s="203" t="s">
        <v>387</v>
      </c>
      <c r="C4317" s="203" t="s">
        <v>1831</v>
      </c>
      <c r="D4317" s="204">
        <v>2.91</v>
      </c>
      <c r="E4317" s="203" t="s">
        <v>472</v>
      </c>
      <c r="F4317" s="203" t="s">
        <v>1754</v>
      </c>
      <c r="G4317" s="203" t="s">
        <v>552</v>
      </c>
      <c r="H4317" s="204">
        <v>0.92300000000000004</v>
      </c>
      <c r="I4317" s="204">
        <v>4.8949999999999996</v>
      </c>
      <c r="J4317" s="204" t="s">
        <v>1497</v>
      </c>
      <c r="K4317" s="203" t="s">
        <v>1497</v>
      </c>
    </row>
    <row r="4318" spans="1:11">
      <c r="A4318" s="203">
        <v>101</v>
      </c>
      <c r="B4318" s="203" t="s">
        <v>388</v>
      </c>
      <c r="C4318" s="203" t="s">
        <v>1831</v>
      </c>
      <c r="D4318" s="204">
        <v>6.83</v>
      </c>
      <c r="E4318" s="203" t="s">
        <v>472</v>
      </c>
      <c r="F4318" s="203" t="s">
        <v>1754</v>
      </c>
      <c r="G4318" s="203" t="s">
        <v>552</v>
      </c>
      <c r="H4318" s="204">
        <v>3.9380000000000002</v>
      </c>
      <c r="I4318" s="204">
        <v>9.7140000000000004</v>
      </c>
      <c r="J4318" s="204" t="s">
        <v>1497</v>
      </c>
      <c r="K4318" s="203" t="s">
        <v>1497</v>
      </c>
    </row>
    <row r="4319" spans="1:11">
      <c r="A4319" s="203">
        <v>101</v>
      </c>
      <c r="B4319" s="203" t="s">
        <v>389</v>
      </c>
      <c r="C4319" s="203" t="s">
        <v>1831</v>
      </c>
      <c r="D4319" s="204">
        <v>5.04</v>
      </c>
      <c r="E4319" s="203" t="s">
        <v>472</v>
      </c>
      <c r="F4319" s="203" t="s">
        <v>1754</v>
      </c>
      <c r="G4319" s="203" t="s">
        <v>552</v>
      </c>
      <c r="H4319" s="204">
        <v>1.111</v>
      </c>
      <c r="I4319" s="204">
        <v>8.9730000000000008</v>
      </c>
      <c r="J4319" s="204" t="s">
        <v>1497</v>
      </c>
      <c r="K4319" s="203" t="s">
        <v>1497</v>
      </c>
    </row>
    <row r="4320" spans="1:11">
      <c r="A4320" s="203">
        <v>101</v>
      </c>
      <c r="B4320" s="203" t="s">
        <v>390</v>
      </c>
      <c r="C4320" s="203" t="s">
        <v>1831</v>
      </c>
      <c r="D4320" s="204">
        <v>6.56</v>
      </c>
      <c r="E4320" s="203" t="s">
        <v>472</v>
      </c>
      <c r="F4320" s="203" t="s">
        <v>1754</v>
      </c>
      <c r="G4320" s="203" t="s">
        <v>552</v>
      </c>
      <c r="H4320" s="204">
        <v>3.4510000000000001</v>
      </c>
      <c r="I4320" s="204">
        <v>9.6630000000000003</v>
      </c>
      <c r="J4320" s="204" t="s">
        <v>1497</v>
      </c>
      <c r="K4320" s="203" t="s">
        <v>1497</v>
      </c>
    </row>
    <row r="4321" spans="1:11">
      <c r="A4321" s="203">
        <v>101</v>
      </c>
      <c r="B4321" s="203" t="s">
        <v>391</v>
      </c>
      <c r="C4321" s="203" t="s">
        <v>1831</v>
      </c>
      <c r="D4321" s="204">
        <v>3.92</v>
      </c>
      <c r="E4321" s="203" t="s">
        <v>472</v>
      </c>
      <c r="F4321" s="203" t="s">
        <v>1754</v>
      </c>
      <c r="G4321" s="203" t="s">
        <v>552</v>
      </c>
      <c r="H4321" s="204">
        <v>0</v>
      </c>
      <c r="I4321" s="204">
        <v>9.2490000000000006</v>
      </c>
      <c r="J4321" s="204" t="s">
        <v>1497</v>
      </c>
      <c r="K4321" s="203" t="s">
        <v>1497</v>
      </c>
    </row>
    <row r="4322" spans="1:11">
      <c r="A4322" s="203">
        <v>101</v>
      </c>
      <c r="B4322" s="203" t="s">
        <v>392</v>
      </c>
      <c r="C4322" s="203" t="s">
        <v>1831</v>
      </c>
      <c r="D4322" s="204">
        <v>1.2</v>
      </c>
      <c r="E4322" s="203" t="s">
        <v>472</v>
      </c>
      <c r="F4322" s="203" t="s">
        <v>1754</v>
      </c>
      <c r="G4322" s="203" t="s">
        <v>552</v>
      </c>
      <c r="H4322" s="204">
        <v>0</v>
      </c>
      <c r="I4322" s="204">
        <v>3.552</v>
      </c>
      <c r="J4322" s="204" t="s">
        <v>1497</v>
      </c>
      <c r="K4322" s="203" t="s">
        <v>1497</v>
      </c>
    </row>
    <row r="4323" spans="1:11">
      <c r="A4323" s="203">
        <v>101</v>
      </c>
      <c r="B4323" s="203" t="s">
        <v>393</v>
      </c>
      <c r="C4323" s="203" t="s">
        <v>1831</v>
      </c>
      <c r="D4323" s="204">
        <v>3.97</v>
      </c>
      <c r="E4323" s="203" t="s">
        <v>472</v>
      </c>
      <c r="F4323" s="203" t="s">
        <v>1754</v>
      </c>
      <c r="G4323" s="203" t="s">
        <v>552</v>
      </c>
      <c r="H4323" s="204">
        <v>2.7309999999999999</v>
      </c>
      <c r="I4323" s="204">
        <v>5.2030000000000003</v>
      </c>
      <c r="J4323" s="204" t="s">
        <v>1497</v>
      </c>
      <c r="K4323" s="203" t="s">
        <v>1497</v>
      </c>
    </row>
    <row r="4324" spans="1:11">
      <c r="A4324" s="203">
        <v>101</v>
      </c>
      <c r="B4324" s="203" t="s">
        <v>394</v>
      </c>
      <c r="C4324" s="203" t="s">
        <v>1831</v>
      </c>
      <c r="D4324" s="204">
        <v>3.15</v>
      </c>
      <c r="E4324" s="203" t="s">
        <v>472</v>
      </c>
      <c r="F4324" s="203" t="s">
        <v>1754</v>
      </c>
      <c r="G4324" s="203" t="s">
        <v>552</v>
      </c>
      <c r="H4324" s="204">
        <v>0.85399999999999998</v>
      </c>
      <c r="I4324" s="204">
        <v>5.452</v>
      </c>
      <c r="J4324" s="204" t="s">
        <v>1497</v>
      </c>
      <c r="K4324" s="203" t="s">
        <v>1497</v>
      </c>
    </row>
    <row r="4325" spans="1:11">
      <c r="A4325" s="203">
        <v>101</v>
      </c>
      <c r="B4325" s="203" t="s">
        <v>395</v>
      </c>
      <c r="C4325" s="203" t="s">
        <v>1831</v>
      </c>
      <c r="D4325" s="204">
        <v>5.51</v>
      </c>
      <c r="E4325" s="203" t="s">
        <v>472</v>
      </c>
      <c r="F4325" s="203" t="s">
        <v>1754</v>
      </c>
      <c r="G4325" s="203" t="s">
        <v>552</v>
      </c>
      <c r="H4325" s="204">
        <v>4.1459999999999999</v>
      </c>
      <c r="I4325" s="204">
        <v>6.8819999999999997</v>
      </c>
      <c r="J4325" s="204" t="s">
        <v>1497</v>
      </c>
      <c r="K4325" s="203" t="s">
        <v>1497</v>
      </c>
    </row>
    <row r="4326" spans="1:11">
      <c r="A4326" s="203">
        <v>101</v>
      </c>
      <c r="B4326" s="203" t="s">
        <v>396</v>
      </c>
      <c r="C4326" s="203" t="s">
        <v>1831</v>
      </c>
      <c r="D4326" s="204" t="s">
        <v>1497</v>
      </c>
      <c r="E4326" s="203" t="s">
        <v>472</v>
      </c>
      <c r="F4326" s="203" t="s">
        <v>1754</v>
      </c>
      <c r="G4326" s="203" t="s">
        <v>552</v>
      </c>
      <c r="H4326" s="204" t="s">
        <v>1497</v>
      </c>
      <c r="I4326" s="203" t="s">
        <v>1497</v>
      </c>
      <c r="J4326" s="204" t="s">
        <v>1497</v>
      </c>
      <c r="K4326" s="203" t="s">
        <v>1497</v>
      </c>
    </row>
    <row r="4327" spans="1:11">
      <c r="A4327" s="203">
        <v>101</v>
      </c>
      <c r="B4327" s="203" t="s">
        <v>397</v>
      </c>
      <c r="C4327" s="203" t="s">
        <v>1831</v>
      </c>
      <c r="D4327" s="204">
        <v>3.42</v>
      </c>
      <c r="E4327" s="203" t="s">
        <v>472</v>
      </c>
      <c r="F4327" s="203" t="s">
        <v>1754</v>
      </c>
      <c r="G4327" s="203" t="s">
        <v>552</v>
      </c>
      <c r="H4327" s="204">
        <v>1.4319999999999999</v>
      </c>
      <c r="I4327" s="204">
        <v>5.4</v>
      </c>
      <c r="J4327" s="204" t="s">
        <v>1497</v>
      </c>
      <c r="K4327" s="203" t="s">
        <v>1497</v>
      </c>
    </row>
    <row r="4328" spans="1:11">
      <c r="A4328" s="203">
        <v>101</v>
      </c>
      <c r="B4328" s="203" t="s">
        <v>398</v>
      </c>
      <c r="C4328" s="203" t="s">
        <v>1831</v>
      </c>
      <c r="D4328" s="204">
        <v>6.32</v>
      </c>
      <c r="E4328" s="203" t="s">
        <v>472</v>
      </c>
      <c r="F4328" s="203" t="s">
        <v>1754</v>
      </c>
      <c r="G4328" s="203" t="s">
        <v>552</v>
      </c>
      <c r="H4328" s="204">
        <v>2.706</v>
      </c>
      <c r="I4328" s="204">
        <v>9.9380000000000006</v>
      </c>
      <c r="J4328" s="204" t="s">
        <v>1497</v>
      </c>
      <c r="K4328" s="203" t="s">
        <v>1497</v>
      </c>
    </row>
    <row r="4329" spans="1:11">
      <c r="A4329" s="203">
        <v>101</v>
      </c>
      <c r="B4329" s="203" t="s">
        <v>399</v>
      </c>
      <c r="C4329" s="203" t="s">
        <v>1831</v>
      </c>
      <c r="D4329" s="204">
        <v>2.21</v>
      </c>
      <c r="E4329" s="203" t="s">
        <v>472</v>
      </c>
      <c r="F4329" s="203" t="s">
        <v>1754</v>
      </c>
      <c r="G4329" s="203" t="s">
        <v>552</v>
      </c>
      <c r="H4329" s="204">
        <v>0.29499999999999998</v>
      </c>
      <c r="I4329" s="204">
        <v>4.13</v>
      </c>
      <c r="J4329" s="204" t="s">
        <v>1497</v>
      </c>
      <c r="K4329" s="203" t="s">
        <v>1497</v>
      </c>
    </row>
    <row r="4330" spans="1:11">
      <c r="A4330" s="203">
        <v>101</v>
      </c>
      <c r="B4330" s="203" t="s">
        <v>400</v>
      </c>
      <c r="C4330" s="203" t="s">
        <v>1831</v>
      </c>
      <c r="D4330" s="204">
        <v>0</v>
      </c>
      <c r="E4330" s="203" t="s">
        <v>472</v>
      </c>
      <c r="F4330" s="203" t="s">
        <v>1754</v>
      </c>
      <c r="G4330" s="203" t="s">
        <v>552</v>
      </c>
      <c r="H4330" s="204">
        <v>0</v>
      </c>
      <c r="I4330" s="204">
        <v>0</v>
      </c>
      <c r="J4330" s="204" t="s">
        <v>1497</v>
      </c>
      <c r="K4330" s="203" t="s">
        <v>1497</v>
      </c>
    </row>
    <row r="4331" spans="1:11">
      <c r="A4331" s="203">
        <v>101</v>
      </c>
      <c r="B4331" s="203" t="s">
        <v>401</v>
      </c>
      <c r="C4331" s="203" t="s">
        <v>1831</v>
      </c>
      <c r="D4331" s="204">
        <v>2.7</v>
      </c>
      <c r="E4331" s="203" t="s">
        <v>472</v>
      </c>
      <c r="F4331" s="203" t="s">
        <v>1754</v>
      </c>
      <c r="G4331" s="203" t="s">
        <v>552</v>
      </c>
      <c r="H4331" s="204">
        <v>0.09</v>
      </c>
      <c r="I4331" s="204">
        <v>5.3150000000000004</v>
      </c>
      <c r="J4331" s="204" t="s">
        <v>1497</v>
      </c>
      <c r="K4331" s="203" t="s">
        <v>1497</v>
      </c>
    </row>
    <row r="4332" spans="1:11">
      <c r="A4332" s="203">
        <v>101</v>
      </c>
      <c r="B4332" s="203" t="s">
        <v>402</v>
      </c>
      <c r="C4332" s="203" t="s">
        <v>1831</v>
      </c>
      <c r="D4332" s="204">
        <v>0.82</v>
      </c>
      <c r="E4332" s="203" t="s">
        <v>472</v>
      </c>
      <c r="F4332" s="203" t="s">
        <v>1754</v>
      </c>
      <c r="G4332" s="203" t="s">
        <v>552</v>
      </c>
      <c r="H4332" s="204">
        <v>0</v>
      </c>
      <c r="I4332" s="204">
        <v>2.42</v>
      </c>
      <c r="J4332" s="204" t="s">
        <v>1497</v>
      </c>
      <c r="K4332" s="203" t="s">
        <v>1497</v>
      </c>
    </row>
    <row r="4333" spans="1:11">
      <c r="A4333" s="203">
        <v>101</v>
      </c>
      <c r="B4333" s="203" t="s">
        <v>403</v>
      </c>
      <c r="C4333" s="203" t="s">
        <v>1831</v>
      </c>
      <c r="D4333" s="204">
        <v>1.72</v>
      </c>
      <c r="E4333" s="203" t="s">
        <v>472</v>
      </c>
      <c r="F4333" s="203" t="s">
        <v>1754</v>
      </c>
      <c r="G4333" s="203" t="s">
        <v>552</v>
      </c>
      <c r="H4333" s="204">
        <v>0</v>
      </c>
      <c r="I4333" s="204">
        <v>3.6579999999999999</v>
      </c>
      <c r="J4333" s="204" t="s">
        <v>1497</v>
      </c>
      <c r="K4333" s="203" t="s">
        <v>1497</v>
      </c>
    </row>
    <row r="4334" spans="1:11">
      <c r="A4334" s="203">
        <v>101</v>
      </c>
      <c r="B4334" s="203" t="s">
        <v>404</v>
      </c>
      <c r="C4334" s="203" t="s">
        <v>1831</v>
      </c>
      <c r="D4334" s="204">
        <v>1.55</v>
      </c>
      <c r="E4334" s="203" t="s">
        <v>472</v>
      </c>
      <c r="F4334" s="203" t="s">
        <v>1754</v>
      </c>
      <c r="G4334" s="203" t="s">
        <v>552</v>
      </c>
      <c r="H4334" s="204">
        <v>0</v>
      </c>
      <c r="I4334" s="204">
        <v>3.3</v>
      </c>
      <c r="J4334" s="204" t="s">
        <v>1497</v>
      </c>
      <c r="K4334" s="203" t="s">
        <v>1497</v>
      </c>
    </row>
    <row r="4335" spans="1:11">
      <c r="A4335" s="203">
        <v>101</v>
      </c>
      <c r="B4335" s="203" t="s">
        <v>405</v>
      </c>
      <c r="C4335" s="203" t="s">
        <v>1831</v>
      </c>
      <c r="D4335" s="204">
        <v>4.0199999999999996</v>
      </c>
      <c r="E4335" s="203" t="s">
        <v>472</v>
      </c>
      <c r="F4335" s="203" t="s">
        <v>1754</v>
      </c>
      <c r="G4335" s="203" t="s">
        <v>552</v>
      </c>
      <c r="H4335" s="204">
        <v>3.6920000000000002</v>
      </c>
      <c r="I4335" s="204">
        <v>4.6680000000000001</v>
      </c>
      <c r="J4335" s="204" t="s">
        <v>1497</v>
      </c>
      <c r="K4335" s="203" t="s">
        <v>1497</v>
      </c>
    </row>
    <row r="4336" spans="1:11">
      <c r="A4336" s="203">
        <v>103</v>
      </c>
      <c r="B4336" s="203" t="s">
        <v>384</v>
      </c>
      <c r="C4336" s="203" t="s">
        <v>1833</v>
      </c>
      <c r="D4336" s="204">
        <v>63.8889</v>
      </c>
      <c r="E4336" s="203" t="s">
        <v>553</v>
      </c>
      <c r="F4336" s="203" t="s">
        <v>1754</v>
      </c>
      <c r="G4336" s="203" t="s">
        <v>554</v>
      </c>
      <c r="H4336" s="204" t="s">
        <v>1497</v>
      </c>
      <c r="I4336" s="204" t="s">
        <v>1497</v>
      </c>
      <c r="J4336" s="204" t="s">
        <v>1497</v>
      </c>
      <c r="K4336" s="203" t="s">
        <v>1497</v>
      </c>
    </row>
    <row r="4337" spans="1:11">
      <c r="A4337" s="203">
        <v>103</v>
      </c>
      <c r="B4337" s="203" t="s">
        <v>385</v>
      </c>
      <c r="C4337" s="203" t="s">
        <v>1833</v>
      </c>
      <c r="D4337" s="204">
        <v>45.283000000000001</v>
      </c>
      <c r="E4337" s="203" t="s">
        <v>553</v>
      </c>
      <c r="F4337" s="203" t="s">
        <v>1754</v>
      </c>
      <c r="G4337" s="203" t="s">
        <v>554</v>
      </c>
      <c r="H4337" s="204" t="s">
        <v>1497</v>
      </c>
      <c r="I4337" s="204" t="s">
        <v>1497</v>
      </c>
      <c r="J4337" s="204" t="s">
        <v>1497</v>
      </c>
      <c r="K4337" s="203" t="s">
        <v>1497</v>
      </c>
    </row>
    <row r="4338" spans="1:11">
      <c r="A4338" s="203">
        <v>103</v>
      </c>
      <c r="B4338" s="203" t="s">
        <v>386</v>
      </c>
      <c r="C4338" s="203" t="s">
        <v>1833</v>
      </c>
      <c r="D4338" s="204">
        <v>15.1515</v>
      </c>
      <c r="E4338" s="203" t="s">
        <v>553</v>
      </c>
      <c r="F4338" s="203" t="s">
        <v>1754</v>
      </c>
      <c r="G4338" s="203" t="s">
        <v>554</v>
      </c>
      <c r="H4338" s="204" t="s">
        <v>1497</v>
      </c>
      <c r="I4338" s="204" t="s">
        <v>1497</v>
      </c>
      <c r="J4338" s="204" t="s">
        <v>1497</v>
      </c>
      <c r="K4338" s="203" t="s">
        <v>1497</v>
      </c>
    </row>
    <row r="4339" spans="1:11">
      <c r="A4339" s="203">
        <v>103</v>
      </c>
      <c r="B4339" s="203" t="s">
        <v>387</v>
      </c>
      <c r="C4339" s="203" t="s">
        <v>1833</v>
      </c>
      <c r="D4339" s="204">
        <v>71.9298</v>
      </c>
      <c r="E4339" s="203" t="s">
        <v>553</v>
      </c>
      <c r="F4339" s="203" t="s">
        <v>1754</v>
      </c>
      <c r="G4339" s="203" t="s">
        <v>554</v>
      </c>
      <c r="H4339" s="204" t="s">
        <v>1497</v>
      </c>
      <c r="I4339" s="204" t="s">
        <v>1497</v>
      </c>
      <c r="J4339" s="204" t="s">
        <v>1497</v>
      </c>
      <c r="K4339" s="203" t="s">
        <v>1497</v>
      </c>
    </row>
    <row r="4340" spans="1:11">
      <c r="A4340" s="203">
        <v>103</v>
      </c>
      <c r="B4340" s="203" t="s">
        <v>388</v>
      </c>
      <c r="C4340" s="203" t="s">
        <v>1833</v>
      </c>
      <c r="D4340" s="204">
        <v>83.018900000000002</v>
      </c>
      <c r="E4340" s="203" t="s">
        <v>553</v>
      </c>
      <c r="F4340" s="203" t="s">
        <v>1754</v>
      </c>
      <c r="G4340" s="203" t="s">
        <v>554</v>
      </c>
      <c r="H4340" s="204" t="s">
        <v>1497</v>
      </c>
      <c r="I4340" s="204" t="s">
        <v>1497</v>
      </c>
      <c r="J4340" s="204" t="s">
        <v>1497</v>
      </c>
      <c r="K4340" s="203" t="s">
        <v>1497</v>
      </c>
    </row>
    <row r="4341" spans="1:11">
      <c r="A4341" s="203">
        <v>103</v>
      </c>
      <c r="B4341" s="203" t="s">
        <v>389</v>
      </c>
      <c r="C4341" s="203" t="s">
        <v>1833</v>
      </c>
      <c r="D4341" s="204">
        <v>71.428600000000003</v>
      </c>
      <c r="E4341" s="203" t="s">
        <v>553</v>
      </c>
      <c r="F4341" s="203" t="s">
        <v>1754</v>
      </c>
      <c r="G4341" s="203" t="s">
        <v>554</v>
      </c>
      <c r="H4341" s="204" t="s">
        <v>1497</v>
      </c>
      <c r="I4341" s="204" t="s">
        <v>1497</v>
      </c>
      <c r="J4341" s="204" t="s">
        <v>1497</v>
      </c>
      <c r="K4341" s="203" t="s">
        <v>1497</v>
      </c>
    </row>
    <row r="4342" spans="1:11">
      <c r="A4342" s="203">
        <v>103</v>
      </c>
      <c r="B4342" s="203" t="s">
        <v>390</v>
      </c>
      <c r="C4342" s="203" t="s">
        <v>1833</v>
      </c>
      <c r="D4342" s="204">
        <v>41.176499999999997</v>
      </c>
      <c r="E4342" s="203" t="s">
        <v>553</v>
      </c>
      <c r="F4342" s="203" t="s">
        <v>1754</v>
      </c>
      <c r="G4342" s="203" t="s">
        <v>554</v>
      </c>
      <c r="H4342" s="204" t="s">
        <v>1497</v>
      </c>
      <c r="I4342" s="204" t="s">
        <v>1497</v>
      </c>
      <c r="J4342" s="204" t="s">
        <v>1497</v>
      </c>
      <c r="K4342" s="203" t="s">
        <v>1497</v>
      </c>
    </row>
    <row r="4343" spans="1:11">
      <c r="A4343" s="203">
        <v>103</v>
      </c>
      <c r="B4343" s="203" t="s">
        <v>391</v>
      </c>
      <c r="C4343" s="203" t="s">
        <v>1833</v>
      </c>
      <c r="D4343" s="204" t="s">
        <v>1497</v>
      </c>
      <c r="E4343" s="203" t="s">
        <v>553</v>
      </c>
      <c r="F4343" s="203" t="s">
        <v>1754</v>
      </c>
      <c r="G4343" s="203" t="s">
        <v>554</v>
      </c>
      <c r="H4343" s="204" t="s">
        <v>1497</v>
      </c>
      <c r="I4343" s="204" t="s">
        <v>1497</v>
      </c>
      <c r="J4343" s="204" t="s">
        <v>1497</v>
      </c>
      <c r="K4343" s="203" t="s">
        <v>1497</v>
      </c>
    </row>
    <row r="4344" spans="1:11">
      <c r="A4344" s="203">
        <v>103</v>
      </c>
      <c r="B4344" s="203" t="s">
        <v>392</v>
      </c>
      <c r="C4344" s="203" t="s">
        <v>1833</v>
      </c>
      <c r="D4344" s="204">
        <v>50</v>
      </c>
      <c r="E4344" s="203" t="s">
        <v>553</v>
      </c>
      <c r="F4344" s="203" t="s">
        <v>1754</v>
      </c>
      <c r="G4344" s="203" t="s">
        <v>554</v>
      </c>
      <c r="H4344" s="204" t="s">
        <v>1497</v>
      </c>
      <c r="I4344" s="204" t="s">
        <v>1497</v>
      </c>
      <c r="J4344" s="204" t="s">
        <v>1497</v>
      </c>
      <c r="K4344" s="203" t="s">
        <v>1497</v>
      </c>
    </row>
    <row r="4345" spans="1:11">
      <c r="A4345" s="203">
        <v>103</v>
      </c>
      <c r="B4345" s="203" t="s">
        <v>393</v>
      </c>
      <c r="C4345" s="203" t="s">
        <v>1833</v>
      </c>
      <c r="D4345" s="204">
        <v>50.691200000000002</v>
      </c>
      <c r="E4345" s="203" t="s">
        <v>553</v>
      </c>
      <c r="F4345" s="203" t="s">
        <v>1754</v>
      </c>
      <c r="G4345" s="203" t="s">
        <v>554</v>
      </c>
      <c r="H4345" s="204" t="s">
        <v>1497</v>
      </c>
      <c r="I4345" s="204" t="s">
        <v>1497</v>
      </c>
      <c r="J4345" s="204" t="s">
        <v>1497</v>
      </c>
      <c r="K4345" s="203" t="s">
        <v>1497</v>
      </c>
    </row>
    <row r="4346" spans="1:11">
      <c r="A4346" s="203">
        <v>103</v>
      </c>
      <c r="B4346" s="203" t="s">
        <v>394</v>
      </c>
      <c r="C4346" s="203" t="s">
        <v>1833</v>
      </c>
      <c r="D4346" s="204">
        <v>59.090899999999998</v>
      </c>
      <c r="E4346" s="203" t="s">
        <v>553</v>
      </c>
      <c r="F4346" s="203" t="s">
        <v>1754</v>
      </c>
      <c r="G4346" s="203" t="s">
        <v>554</v>
      </c>
      <c r="H4346" s="204" t="s">
        <v>1497</v>
      </c>
      <c r="I4346" s="204" t="s">
        <v>1497</v>
      </c>
      <c r="J4346" s="204" t="s">
        <v>1497</v>
      </c>
      <c r="K4346" s="203" t="s">
        <v>1497</v>
      </c>
    </row>
    <row r="4347" spans="1:11">
      <c r="A4347" s="203">
        <v>103</v>
      </c>
      <c r="B4347" s="203" t="s">
        <v>395</v>
      </c>
      <c r="C4347" s="203" t="s">
        <v>1833</v>
      </c>
      <c r="D4347" s="204">
        <v>55.309699999999999</v>
      </c>
      <c r="E4347" s="203" t="s">
        <v>553</v>
      </c>
      <c r="F4347" s="203" t="s">
        <v>1754</v>
      </c>
      <c r="G4347" s="203" t="s">
        <v>554</v>
      </c>
      <c r="H4347" s="204" t="s">
        <v>1497</v>
      </c>
      <c r="I4347" s="204" t="s">
        <v>1497</v>
      </c>
      <c r="J4347" s="204" t="s">
        <v>1497</v>
      </c>
      <c r="K4347" s="203" t="s">
        <v>1497</v>
      </c>
    </row>
    <row r="4348" spans="1:11">
      <c r="A4348" s="203">
        <v>103</v>
      </c>
      <c r="B4348" s="203" t="s">
        <v>396</v>
      </c>
      <c r="C4348" s="203" t="s">
        <v>1833</v>
      </c>
      <c r="D4348" s="204">
        <v>70.588200000000001</v>
      </c>
      <c r="E4348" s="203" t="s">
        <v>553</v>
      </c>
      <c r="F4348" s="203" t="s">
        <v>1754</v>
      </c>
      <c r="G4348" s="203" t="s">
        <v>554</v>
      </c>
      <c r="H4348" s="204" t="s">
        <v>1497</v>
      </c>
      <c r="I4348" s="204" t="s">
        <v>1497</v>
      </c>
      <c r="J4348" s="204" t="s">
        <v>1497</v>
      </c>
      <c r="K4348" s="203" t="s">
        <v>1497</v>
      </c>
    </row>
    <row r="4349" spans="1:11">
      <c r="A4349" s="203">
        <v>103</v>
      </c>
      <c r="B4349" s="203" t="s">
        <v>397</v>
      </c>
      <c r="C4349" s="203" t="s">
        <v>1833</v>
      </c>
      <c r="D4349" s="204">
        <v>56</v>
      </c>
      <c r="E4349" s="203" t="s">
        <v>553</v>
      </c>
      <c r="F4349" s="203" t="s">
        <v>1754</v>
      </c>
      <c r="G4349" s="203" t="s">
        <v>554</v>
      </c>
      <c r="H4349" s="204" t="s">
        <v>1497</v>
      </c>
      <c r="I4349" s="204" t="s">
        <v>1497</v>
      </c>
      <c r="J4349" s="204" t="s">
        <v>1497</v>
      </c>
      <c r="K4349" s="203" t="s">
        <v>1497</v>
      </c>
    </row>
    <row r="4350" spans="1:11">
      <c r="A4350" s="203">
        <v>103</v>
      </c>
      <c r="B4350" s="203" t="s">
        <v>398</v>
      </c>
      <c r="C4350" s="203" t="s">
        <v>1833</v>
      </c>
      <c r="D4350" s="204">
        <v>54.166699999999999</v>
      </c>
      <c r="E4350" s="203" t="s">
        <v>553</v>
      </c>
      <c r="F4350" s="203" t="s">
        <v>1754</v>
      </c>
      <c r="G4350" s="203" t="s">
        <v>554</v>
      </c>
      <c r="H4350" s="204" t="s">
        <v>1497</v>
      </c>
      <c r="I4350" s="204" t="s">
        <v>1497</v>
      </c>
      <c r="J4350" s="204" t="s">
        <v>1497</v>
      </c>
      <c r="K4350" s="203" t="s">
        <v>1497</v>
      </c>
    </row>
    <row r="4351" spans="1:11">
      <c r="A4351" s="203">
        <v>103</v>
      </c>
      <c r="B4351" s="203" t="s">
        <v>399</v>
      </c>
      <c r="C4351" s="203" t="s">
        <v>1833</v>
      </c>
      <c r="D4351" s="204">
        <v>72.549000000000007</v>
      </c>
      <c r="E4351" s="203" t="s">
        <v>553</v>
      </c>
      <c r="F4351" s="203" t="s">
        <v>1754</v>
      </c>
      <c r="G4351" s="203" t="s">
        <v>554</v>
      </c>
      <c r="H4351" s="204" t="s">
        <v>1497</v>
      </c>
      <c r="I4351" s="204" t="s">
        <v>1497</v>
      </c>
      <c r="J4351" s="204" t="s">
        <v>1497</v>
      </c>
      <c r="K4351" s="203" t="s">
        <v>1497</v>
      </c>
    </row>
    <row r="4352" spans="1:11">
      <c r="A4352" s="203">
        <v>103</v>
      </c>
      <c r="B4352" s="203" t="s">
        <v>400</v>
      </c>
      <c r="C4352" s="203" t="s">
        <v>1833</v>
      </c>
      <c r="D4352" s="204">
        <v>26.923100000000002</v>
      </c>
      <c r="E4352" s="203" t="s">
        <v>553</v>
      </c>
      <c r="F4352" s="203" t="s">
        <v>1754</v>
      </c>
      <c r="G4352" s="203" t="s">
        <v>554</v>
      </c>
      <c r="H4352" s="204" t="s">
        <v>1497</v>
      </c>
      <c r="I4352" s="204" t="s">
        <v>1497</v>
      </c>
      <c r="J4352" s="204" t="s">
        <v>1497</v>
      </c>
      <c r="K4352" s="203" t="s">
        <v>1497</v>
      </c>
    </row>
    <row r="4353" spans="1:11">
      <c r="A4353" s="203">
        <v>103</v>
      </c>
      <c r="B4353" s="203" t="s">
        <v>401</v>
      </c>
      <c r="C4353" s="203" t="s">
        <v>1833</v>
      </c>
      <c r="D4353" s="204" t="s">
        <v>1497</v>
      </c>
      <c r="E4353" s="203" t="s">
        <v>553</v>
      </c>
      <c r="F4353" s="203" t="s">
        <v>1754</v>
      </c>
      <c r="G4353" s="203" t="s">
        <v>554</v>
      </c>
      <c r="H4353" s="204" t="s">
        <v>1497</v>
      </c>
      <c r="I4353" s="204" t="s">
        <v>1497</v>
      </c>
      <c r="J4353" s="204" t="s">
        <v>1497</v>
      </c>
      <c r="K4353" s="203" t="s">
        <v>1497</v>
      </c>
    </row>
    <row r="4354" spans="1:11">
      <c r="A4354" s="203">
        <v>103</v>
      </c>
      <c r="B4354" s="203" t="s">
        <v>402</v>
      </c>
      <c r="C4354" s="203" t="s">
        <v>1833</v>
      </c>
      <c r="D4354" s="204" t="s">
        <v>1497</v>
      </c>
      <c r="E4354" s="203" t="s">
        <v>553</v>
      </c>
      <c r="F4354" s="203" t="s">
        <v>1754</v>
      </c>
      <c r="G4354" s="203" t="s">
        <v>554</v>
      </c>
      <c r="H4354" s="204" t="s">
        <v>1497</v>
      </c>
      <c r="I4354" s="204" t="s">
        <v>1497</v>
      </c>
      <c r="J4354" s="204" t="s">
        <v>1497</v>
      </c>
      <c r="K4354" s="203" t="s">
        <v>1497</v>
      </c>
    </row>
    <row r="4355" spans="1:11">
      <c r="A4355" s="203">
        <v>103</v>
      </c>
      <c r="B4355" s="203" t="s">
        <v>403</v>
      </c>
      <c r="C4355" s="203" t="s">
        <v>1833</v>
      </c>
      <c r="D4355" s="204">
        <v>17.142900000000001</v>
      </c>
      <c r="E4355" s="203" t="s">
        <v>553</v>
      </c>
      <c r="F4355" s="203" t="s">
        <v>1754</v>
      </c>
      <c r="G4355" s="203" t="s">
        <v>554</v>
      </c>
      <c r="H4355" s="204" t="s">
        <v>1497</v>
      </c>
      <c r="I4355" s="204" t="s">
        <v>1497</v>
      </c>
      <c r="J4355" s="204" t="s">
        <v>1497</v>
      </c>
      <c r="K4355" s="203" t="s">
        <v>1497</v>
      </c>
    </row>
    <row r="4356" spans="1:11">
      <c r="A4356" s="203">
        <v>103</v>
      </c>
      <c r="B4356" s="203" t="s">
        <v>404</v>
      </c>
      <c r="C4356" s="203" t="s">
        <v>1833</v>
      </c>
      <c r="D4356" s="204" t="s">
        <v>1497</v>
      </c>
      <c r="E4356" s="203" t="s">
        <v>553</v>
      </c>
      <c r="F4356" s="203" t="s">
        <v>1754</v>
      </c>
      <c r="G4356" s="203" t="s">
        <v>554</v>
      </c>
      <c r="H4356" s="204" t="s">
        <v>1497</v>
      </c>
      <c r="I4356" s="204" t="s">
        <v>1497</v>
      </c>
      <c r="J4356" s="204" t="s">
        <v>1497</v>
      </c>
      <c r="K4356" s="203" t="s">
        <v>1497</v>
      </c>
    </row>
    <row r="4357" spans="1:11">
      <c r="A4357" s="203">
        <v>103</v>
      </c>
      <c r="B4357" s="203" t="s">
        <v>405</v>
      </c>
      <c r="C4357" s="203" t="s">
        <v>1833</v>
      </c>
      <c r="D4357" s="204">
        <v>53.646299999999997</v>
      </c>
      <c r="E4357" s="203" t="s">
        <v>553</v>
      </c>
      <c r="F4357" s="203" t="s">
        <v>1754</v>
      </c>
      <c r="G4357" s="203" t="s">
        <v>554</v>
      </c>
      <c r="H4357" s="204" t="s">
        <v>1497</v>
      </c>
      <c r="I4357" s="204" t="s">
        <v>1497</v>
      </c>
      <c r="J4357" s="204" t="s">
        <v>1497</v>
      </c>
      <c r="K4357" s="203" t="s">
        <v>1497</v>
      </c>
    </row>
    <row r="4358" spans="1:11">
      <c r="A4358" s="203">
        <v>104</v>
      </c>
      <c r="B4358" s="203" t="s">
        <v>384</v>
      </c>
      <c r="C4358" s="203" t="s">
        <v>1834</v>
      </c>
      <c r="D4358" s="204">
        <v>5.04</v>
      </c>
      <c r="E4358" s="203" t="s">
        <v>555</v>
      </c>
      <c r="F4358" s="203" t="s">
        <v>1754</v>
      </c>
      <c r="G4358" s="203" t="s">
        <v>554</v>
      </c>
      <c r="H4358" s="204" t="s">
        <v>1497</v>
      </c>
      <c r="I4358" s="204" t="s">
        <v>1497</v>
      </c>
      <c r="J4358" s="204" t="s">
        <v>1497</v>
      </c>
      <c r="K4358" s="203" t="s">
        <v>485</v>
      </c>
    </row>
    <row r="4359" spans="1:11">
      <c r="A4359" s="203">
        <v>104</v>
      </c>
      <c r="B4359" s="203" t="s">
        <v>385</v>
      </c>
      <c r="C4359" s="203" t="s">
        <v>1834</v>
      </c>
      <c r="D4359" s="204">
        <v>3.64</v>
      </c>
      <c r="E4359" s="203" t="s">
        <v>555</v>
      </c>
      <c r="F4359" s="203" t="s">
        <v>1754</v>
      </c>
      <c r="G4359" s="203" t="s">
        <v>554</v>
      </c>
      <c r="H4359" s="204" t="s">
        <v>1497</v>
      </c>
      <c r="I4359" s="204" t="s">
        <v>1497</v>
      </c>
      <c r="J4359" s="204" t="s">
        <v>1497</v>
      </c>
      <c r="K4359" s="203" t="s">
        <v>485</v>
      </c>
    </row>
    <row r="4360" spans="1:11">
      <c r="A4360" s="203">
        <v>104</v>
      </c>
      <c r="B4360" s="203" t="s">
        <v>386</v>
      </c>
      <c r="C4360" s="203" t="s">
        <v>1834</v>
      </c>
      <c r="D4360" s="204">
        <v>14.29</v>
      </c>
      <c r="E4360" s="203" t="s">
        <v>555</v>
      </c>
      <c r="F4360" s="203" t="s">
        <v>1754</v>
      </c>
      <c r="G4360" s="203" t="s">
        <v>554</v>
      </c>
      <c r="H4360" s="204" t="s">
        <v>1497</v>
      </c>
      <c r="I4360" s="204" t="s">
        <v>1497</v>
      </c>
      <c r="J4360" s="204" t="s">
        <v>1497</v>
      </c>
      <c r="K4360" s="203" t="s">
        <v>485</v>
      </c>
    </row>
    <row r="4361" spans="1:11">
      <c r="A4361" s="203">
        <v>104</v>
      </c>
      <c r="B4361" s="203" t="s">
        <v>387</v>
      </c>
      <c r="C4361" s="203" t="s">
        <v>1834</v>
      </c>
      <c r="D4361" s="204">
        <v>7</v>
      </c>
      <c r="E4361" s="203" t="s">
        <v>555</v>
      </c>
      <c r="F4361" s="203" t="s">
        <v>1754</v>
      </c>
      <c r="G4361" s="203" t="s">
        <v>554</v>
      </c>
      <c r="H4361" s="204" t="s">
        <v>1497</v>
      </c>
      <c r="I4361" s="204" t="s">
        <v>1497</v>
      </c>
      <c r="J4361" s="204" t="s">
        <v>1497</v>
      </c>
      <c r="K4361" s="203" t="s">
        <v>485</v>
      </c>
    </row>
    <row r="4362" spans="1:11">
      <c r="A4362" s="203">
        <v>104</v>
      </c>
      <c r="B4362" s="203" t="s">
        <v>388</v>
      </c>
      <c r="C4362" s="203" t="s">
        <v>1834</v>
      </c>
      <c r="D4362" s="204">
        <v>1.1200000000000001</v>
      </c>
      <c r="E4362" s="203" t="s">
        <v>555</v>
      </c>
      <c r="F4362" s="203" t="s">
        <v>1754</v>
      </c>
      <c r="G4362" s="203" t="s">
        <v>554</v>
      </c>
      <c r="H4362" s="204" t="s">
        <v>1497</v>
      </c>
      <c r="I4362" s="204" t="s">
        <v>1497</v>
      </c>
      <c r="J4362" s="204" t="s">
        <v>1497</v>
      </c>
      <c r="K4362" s="203" t="s">
        <v>485</v>
      </c>
    </row>
    <row r="4363" spans="1:11">
      <c r="A4363" s="203">
        <v>104</v>
      </c>
      <c r="B4363" s="203" t="s">
        <v>389</v>
      </c>
      <c r="C4363" s="203" t="s">
        <v>1834</v>
      </c>
      <c r="D4363" s="204">
        <v>3.45</v>
      </c>
      <c r="E4363" s="203" t="s">
        <v>555</v>
      </c>
      <c r="F4363" s="203" t="s">
        <v>1754</v>
      </c>
      <c r="G4363" s="203" t="s">
        <v>554</v>
      </c>
      <c r="H4363" s="204" t="s">
        <v>1497</v>
      </c>
      <c r="I4363" s="204" t="s">
        <v>1497</v>
      </c>
      <c r="J4363" s="204" t="s">
        <v>1497</v>
      </c>
      <c r="K4363" s="203" t="s">
        <v>485</v>
      </c>
    </row>
    <row r="4364" spans="1:11">
      <c r="A4364" s="203">
        <v>104</v>
      </c>
      <c r="B4364" s="203" t="s">
        <v>390</v>
      </c>
      <c r="C4364" s="203" t="s">
        <v>1834</v>
      </c>
      <c r="D4364" s="204">
        <v>9.3800000000000008</v>
      </c>
      <c r="E4364" s="203" t="s">
        <v>555</v>
      </c>
      <c r="F4364" s="203" t="s">
        <v>1754</v>
      </c>
      <c r="G4364" s="203" t="s">
        <v>554</v>
      </c>
      <c r="H4364" s="204" t="s">
        <v>1497</v>
      </c>
      <c r="I4364" s="204" t="s">
        <v>1497</v>
      </c>
      <c r="J4364" s="204" t="s">
        <v>1497</v>
      </c>
      <c r="K4364" s="203" t="s">
        <v>485</v>
      </c>
    </row>
    <row r="4365" spans="1:11">
      <c r="A4365" s="203">
        <v>104</v>
      </c>
      <c r="B4365" s="203" t="s">
        <v>391</v>
      </c>
      <c r="C4365" s="203" t="s">
        <v>1834</v>
      </c>
      <c r="D4365" s="204" t="s">
        <v>1497</v>
      </c>
      <c r="E4365" s="203" t="s">
        <v>555</v>
      </c>
      <c r="F4365" s="203" t="s">
        <v>1754</v>
      </c>
      <c r="G4365" s="203" t="s">
        <v>554</v>
      </c>
      <c r="H4365" s="204" t="s">
        <v>1497</v>
      </c>
      <c r="I4365" s="204" t="s">
        <v>1497</v>
      </c>
      <c r="J4365" s="204" t="s">
        <v>1497</v>
      </c>
      <c r="K4365" s="203" t="s">
        <v>485</v>
      </c>
    </row>
    <row r="4366" spans="1:11">
      <c r="A4366" s="203">
        <v>104</v>
      </c>
      <c r="B4366" s="203" t="s">
        <v>392</v>
      </c>
      <c r="C4366" s="203" t="s">
        <v>1834</v>
      </c>
      <c r="D4366" s="204">
        <v>6.9</v>
      </c>
      <c r="E4366" s="203" t="s">
        <v>555</v>
      </c>
      <c r="F4366" s="203" t="s">
        <v>1754</v>
      </c>
      <c r="G4366" s="203" t="s">
        <v>554</v>
      </c>
      <c r="H4366" s="204" t="s">
        <v>1497</v>
      </c>
      <c r="I4366" s="204" t="s">
        <v>1497</v>
      </c>
      <c r="J4366" s="204" t="s">
        <v>1497</v>
      </c>
      <c r="K4366" s="203" t="s">
        <v>485</v>
      </c>
    </row>
    <row r="4367" spans="1:11">
      <c r="A4367" s="203">
        <v>104</v>
      </c>
      <c r="B4367" s="203" t="s">
        <v>393</v>
      </c>
      <c r="C4367" s="203" t="s">
        <v>1834</v>
      </c>
      <c r="D4367" s="204">
        <v>7.66</v>
      </c>
      <c r="E4367" s="203" t="s">
        <v>555</v>
      </c>
      <c r="F4367" s="203" t="s">
        <v>1754</v>
      </c>
      <c r="G4367" s="203" t="s">
        <v>554</v>
      </c>
      <c r="H4367" s="204" t="s">
        <v>1497</v>
      </c>
      <c r="I4367" s="204" t="s">
        <v>1497</v>
      </c>
      <c r="J4367" s="204" t="s">
        <v>1497</v>
      </c>
      <c r="K4367" s="203" t="s">
        <v>485</v>
      </c>
    </row>
    <row r="4368" spans="1:11">
      <c r="A4368" s="203">
        <v>104</v>
      </c>
      <c r="B4368" s="203" t="s">
        <v>394</v>
      </c>
      <c r="C4368" s="203" t="s">
        <v>1834</v>
      </c>
      <c r="D4368" s="204">
        <v>16</v>
      </c>
      <c r="E4368" s="203" t="s">
        <v>555</v>
      </c>
      <c r="F4368" s="203" t="s">
        <v>1754</v>
      </c>
      <c r="G4368" s="203" t="s">
        <v>554</v>
      </c>
      <c r="H4368" s="204" t="s">
        <v>1497</v>
      </c>
      <c r="I4368" s="204" t="s">
        <v>1497</v>
      </c>
      <c r="J4368" s="204" t="s">
        <v>1497</v>
      </c>
      <c r="K4368" s="203" t="s">
        <v>485</v>
      </c>
    </row>
    <row r="4369" spans="1:11">
      <c r="A4369" s="203">
        <v>104</v>
      </c>
      <c r="B4369" s="203" t="s">
        <v>395</v>
      </c>
      <c r="C4369" s="203" t="s">
        <v>1834</v>
      </c>
      <c r="D4369" s="204">
        <v>10.49</v>
      </c>
      <c r="E4369" s="203" t="s">
        <v>555</v>
      </c>
      <c r="F4369" s="203" t="s">
        <v>1754</v>
      </c>
      <c r="G4369" s="203" t="s">
        <v>554</v>
      </c>
      <c r="H4369" s="204" t="s">
        <v>1497</v>
      </c>
      <c r="I4369" s="204" t="s">
        <v>1497</v>
      </c>
      <c r="J4369" s="204" t="s">
        <v>1497</v>
      </c>
      <c r="K4369" s="203" t="s">
        <v>485</v>
      </c>
    </row>
    <row r="4370" spans="1:11">
      <c r="A4370" s="203">
        <v>104</v>
      </c>
      <c r="B4370" s="203" t="s">
        <v>396</v>
      </c>
      <c r="C4370" s="203" t="s">
        <v>1834</v>
      </c>
      <c r="D4370" s="204">
        <v>11.9</v>
      </c>
      <c r="E4370" s="203" t="s">
        <v>555</v>
      </c>
      <c r="F4370" s="203" t="s">
        <v>1754</v>
      </c>
      <c r="G4370" s="203" t="s">
        <v>554</v>
      </c>
      <c r="H4370" s="204" t="s">
        <v>1497</v>
      </c>
      <c r="I4370" s="204" t="s">
        <v>1497</v>
      </c>
      <c r="J4370" s="204" t="s">
        <v>1497</v>
      </c>
      <c r="K4370" s="203" t="s">
        <v>485</v>
      </c>
    </row>
    <row r="4371" spans="1:11">
      <c r="A4371" s="203">
        <v>104</v>
      </c>
      <c r="B4371" s="203" t="s">
        <v>397</v>
      </c>
      <c r="C4371" s="203" t="s">
        <v>1834</v>
      </c>
      <c r="D4371" s="204">
        <v>5.13</v>
      </c>
      <c r="E4371" s="203" t="s">
        <v>555</v>
      </c>
      <c r="F4371" s="203" t="s">
        <v>1754</v>
      </c>
      <c r="G4371" s="203" t="s">
        <v>554</v>
      </c>
      <c r="H4371" s="204" t="s">
        <v>1497</v>
      </c>
      <c r="I4371" s="204" t="s">
        <v>1497</v>
      </c>
      <c r="J4371" s="204" t="s">
        <v>1497</v>
      </c>
      <c r="K4371" s="203" t="s">
        <v>485</v>
      </c>
    </row>
    <row r="4372" spans="1:11">
      <c r="A4372" s="203">
        <v>104</v>
      </c>
      <c r="B4372" s="203" t="s">
        <v>398</v>
      </c>
      <c r="C4372" s="203" t="s">
        <v>1834</v>
      </c>
      <c r="D4372" s="204">
        <v>2.78</v>
      </c>
      <c r="E4372" s="203" t="s">
        <v>555</v>
      </c>
      <c r="F4372" s="203" t="s">
        <v>1754</v>
      </c>
      <c r="G4372" s="203" t="s">
        <v>554</v>
      </c>
      <c r="H4372" s="204" t="s">
        <v>1497</v>
      </c>
      <c r="I4372" s="204" t="s">
        <v>1497</v>
      </c>
      <c r="J4372" s="204" t="s">
        <v>1497</v>
      </c>
      <c r="K4372" s="203" t="s">
        <v>485</v>
      </c>
    </row>
    <row r="4373" spans="1:11">
      <c r="A4373" s="203">
        <v>104</v>
      </c>
      <c r="B4373" s="203" t="s">
        <v>399</v>
      </c>
      <c r="C4373" s="203" t="s">
        <v>1834</v>
      </c>
      <c r="D4373" s="204">
        <v>8</v>
      </c>
      <c r="E4373" s="203" t="s">
        <v>555</v>
      </c>
      <c r="F4373" s="203" t="s">
        <v>1754</v>
      </c>
      <c r="G4373" s="203" t="s">
        <v>554</v>
      </c>
      <c r="H4373" s="204" t="s">
        <v>1497</v>
      </c>
      <c r="I4373" s="204" t="s">
        <v>1497</v>
      </c>
      <c r="J4373" s="204" t="s">
        <v>1497</v>
      </c>
      <c r="K4373" s="203" t="s">
        <v>485</v>
      </c>
    </row>
    <row r="4374" spans="1:11">
      <c r="A4374" s="203">
        <v>104</v>
      </c>
      <c r="B4374" s="203" t="s">
        <v>400</v>
      </c>
      <c r="C4374" s="203" t="s">
        <v>1834</v>
      </c>
      <c r="D4374" s="204">
        <v>5.26</v>
      </c>
      <c r="E4374" s="203" t="s">
        <v>555</v>
      </c>
      <c r="F4374" s="203" t="s">
        <v>1754</v>
      </c>
      <c r="G4374" s="203" t="s">
        <v>554</v>
      </c>
      <c r="H4374" s="204" t="s">
        <v>1497</v>
      </c>
      <c r="I4374" s="204" t="s">
        <v>1497</v>
      </c>
      <c r="J4374" s="204" t="s">
        <v>1497</v>
      </c>
      <c r="K4374" s="203" t="s">
        <v>485</v>
      </c>
    </row>
    <row r="4375" spans="1:11">
      <c r="A4375" s="203">
        <v>104</v>
      </c>
      <c r="B4375" s="203" t="s">
        <v>401</v>
      </c>
      <c r="C4375" s="203" t="s">
        <v>1834</v>
      </c>
      <c r="D4375" s="204">
        <v>7.14</v>
      </c>
      <c r="E4375" s="203" t="s">
        <v>555</v>
      </c>
      <c r="F4375" s="203" t="s">
        <v>1754</v>
      </c>
      <c r="G4375" s="203" t="s">
        <v>554</v>
      </c>
      <c r="H4375" s="204" t="s">
        <v>1497</v>
      </c>
      <c r="I4375" s="204" t="s">
        <v>1497</v>
      </c>
      <c r="J4375" s="204" t="s">
        <v>1497</v>
      </c>
      <c r="K4375" s="203" t="s">
        <v>485</v>
      </c>
    </row>
    <row r="4376" spans="1:11">
      <c r="A4376" s="203">
        <v>104</v>
      </c>
      <c r="B4376" s="203" t="s">
        <v>402</v>
      </c>
      <c r="C4376" s="203" t="s">
        <v>1834</v>
      </c>
      <c r="D4376" s="204">
        <v>9.09</v>
      </c>
      <c r="E4376" s="203" t="s">
        <v>555</v>
      </c>
      <c r="F4376" s="203" t="s">
        <v>1754</v>
      </c>
      <c r="G4376" s="203" t="s">
        <v>554</v>
      </c>
      <c r="H4376" s="204" t="s">
        <v>1497</v>
      </c>
      <c r="I4376" s="204" t="s">
        <v>1497</v>
      </c>
      <c r="J4376" s="204" t="s">
        <v>1497</v>
      </c>
      <c r="K4376" s="203" t="s">
        <v>485</v>
      </c>
    </row>
    <row r="4377" spans="1:11">
      <c r="A4377" s="203">
        <v>104</v>
      </c>
      <c r="B4377" s="203" t="s">
        <v>403</v>
      </c>
      <c r="C4377" s="203" t="s">
        <v>1834</v>
      </c>
      <c r="D4377" s="204">
        <v>0</v>
      </c>
      <c r="E4377" s="203" t="s">
        <v>555</v>
      </c>
      <c r="F4377" s="203" t="s">
        <v>1754</v>
      </c>
      <c r="G4377" s="203" t="s">
        <v>554</v>
      </c>
      <c r="H4377" s="204" t="s">
        <v>1497</v>
      </c>
      <c r="I4377" s="204" t="s">
        <v>1497</v>
      </c>
      <c r="J4377" s="204" t="s">
        <v>1497</v>
      </c>
      <c r="K4377" s="203" t="s">
        <v>485</v>
      </c>
    </row>
    <row r="4378" spans="1:11">
      <c r="A4378" s="203">
        <v>104</v>
      </c>
      <c r="B4378" s="203" t="s">
        <v>404</v>
      </c>
      <c r="C4378" s="203" t="s">
        <v>1834</v>
      </c>
      <c r="D4378" s="204" t="s">
        <v>1497</v>
      </c>
      <c r="E4378" s="203" t="s">
        <v>555</v>
      </c>
      <c r="F4378" s="203" t="s">
        <v>1754</v>
      </c>
      <c r="G4378" s="203" t="s">
        <v>554</v>
      </c>
      <c r="H4378" s="204" t="s">
        <v>1497</v>
      </c>
      <c r="I4378" s="204" t="s">
        <v>1497</v>
      </c>
      <c r="J4378" s="204" t="s">
        <v>1497</v>
      </c>
      <c r="K4378" s="203" t="s">
        <v>485</v>
      </c>
    </row>
    <row r="4379" spans="1:11">
      <c r="A4379" s="203">
        <v>104</v>
      </c>
      <c r="B4379" s="203" t="s">
        <v>405</v>
      </c>
      <c r="C4379" s="203" t="s">
        <v>1834</v>
      </c>
      <c r="D4379" s="204">
        <v>7.4</v>
      </c>
      <c r="E4379" s="203" t="s">
        <v>555</v>
      </c>
      <c r="F4379" s="203" t="s">
        <v>1754</v>
      </c>
      <c r="G4379" s="203" t="s">
        <v>554</v>
      </c>
      <c r="H4379" s="204" t="s">
        <v>1497</v>
      </c>
      <c r="I4379" s="204" t="s">
        <v>1497</v>
      </c>
      <c r="J4379" s="204" t="s">
        <v>1497</v>
      </c>
      <c r="K4379" s="203" t="s">
        <v>485</v>
      </c>
    </row>
    <row r="4380" spans="1:11">
      <c r="A4380" s="203">
        <v>106</v>
      </c>
      <c r="B4380" s="203" t="s">
        <v>384</v>
      </c>
      <c r="C4380" s="203" t="s">
        <v>1835</v>
      </c>
      <c r="D4380" s="204">
        <v>90</v>
      </c>
      <c r="E4380" s="203" t="s">
        <v>472</v>
      </c>
      <c r="F4380" s="203" t="s">
        <v>1754</v>
      </c>
      <c r="G4380" s="203" t="s">
        <v>550</v>
      </c>
      <c r="H4380" s="204">
        <v>85.29</v>
      </c>
      <c r="I4380" s="204">
        <v>94.71</v>
      </c>
      <c r="J4380" s="204" t="s">
        <v>1497</v>
      </c>
      <c r="K4380" s="203" t="s">
        <v>1497</v>
      </c>
    </row>
    <row r="4381" spans="1:11">
      <c r="A4381" s="203">
        <v>106</v>
      </c>
      <c r="B4381" s="203" t="s">
        <v>385</v>
      </c>
      <c r="C4381" s="203" t="s">
        <v>1835</v>
      </c>
      <c r="D4381" s="204">
        <v>79</v>
      </c>
      <c r="E4381" s="203" t="s">
        <v>472</v>
      </c>
      <c r="F4381" s="203" t="s">
        <v>1754</v>
      </c>
      <c r="G4381" s="203" t="s">
        <v>550</v>
      </c>
      <c r="H4381" s="204">
        <v>59.93</v>
      </c>
      <c r="I4381" s="204">
        <v>98.07</v>
      </c>
      <c r="J4381" s="204" t="s">
        <v>1497</v>
      </c>
      <c r="K4381" s="203" t="s">
        <v>1497</v>
      </c>
    </row>
    <row r="4382" spans="1:11">
      <c r="A4382" s="203">
        <v>106</v>
      </c>
      <c r="B4382" s="203" t="s">
        <v>386</v>
      </c>
      <c r="C4382" s="203" t="s">
        <v>1835</v>
      </c>
      <c r="D4382" s="204">
        <v>87</v>
      </c>
      <c r="E4382" s="203" t="s">
        <v>472</v>
      </c>
      <c r="F4382" s="203" t="s">
        <v>1754</v>
      </c>
      <c r="G4382" s="203" t="s">
        <v>550</v>
      </c>
      <c r="H4382" s="204">
        <v>78.16</v>
      </c>
      <c r="I4382" s="204">
        <v>95.84</v>
      </c>
      <c r="J4382" s="204" t="s">
        <v>1497</v>
      </c>
      <c r="K4382" s="203" t="s">
        <v>1497</v>
      </c>
    </row>
    <row r="4383" spans="1:11">
      <c r="A4383" s="203">
        <v>106</v>
      </c>
      <c r="B4383" s="203" t="s">
        <v>387</v>
      </c>
      <c r="C4383" s="203" t="s">
        <v>1835</v>
      </c>
      <c r="D4383" s="204">
        <v>82</v>
      </c>
      <c r="E4383" s="203" t="s">
        <v>472</v>
      </c>
      <c r="F4383" s="203" t="s">
        <v>1754</v>
      </c>
      <c r="G4383" s="203" t="s">
        <v>550</v>
      </c>
      <c r="H4383" s="204">
        <v>63.93</v>
      </c>
      <c r="I4383" s="204">
        <v>100</v>
      </c>
      <c r="J4383" s="204" t="s">
        <v>1497</v>
      </c>
      <c r="K4383" s="203" t="s">
        <v>1497</v>
      </c>
    </row>
    <row r="4384" spans="1:11">
      <c r="A4384" s="203">
        <v>106</v>
      </c>
      <c r="B4384" s="203" t="s">
        <v>388</v>
      </c>
      <c r="C4384" s="203" t="s">
        <v>1835</v>
      </c>
      <c r="D4384" s="204">
        <v>70</v>
      </c>
      <c r="E4384" s="203" t="s">
        <v>472</v>
      </c>
      <c r="F4384" s="203" t="s">
        <v>1754</v>
      </c>
      <c r="G4384" s="203" t="s">
        <v>550</v>
      </c>
      <c r="H4384" s="204">
        <v>58.97</v>
      </c>
      <c r="I4384" s="204">
        <v>81.03</v>
      </c>
      <c r="J4384" s="204" t="s">
        <v>1497</v>
      </c>
      <c r="K4384" s="203" t="s">
        <v>1497</v>
      </c>
    </row>
    <row r="4385" spans="1:11">
      <c r="A4385" s="203">
        <v>106</v>
      </c>
      <c r="B4385" s="203" t="s">
        <v>389</v>
      </c>
      <c r="C4385" s="203" t="s">
        <v>1835</v>
      </c>
      <c r="D4385" s="204">
        <v>83</v>
      </c>
      <c r="E4385" s="203" t="s">
        <v>472</v>
      </c>
      <c r="F4385" s="203" t="s">
        <v>1754</v>
      </c>
      <c r="G4385" s="203" t="s">
        <v>550</v>
      </c>
      <c r="H4385" s="204">
        <v>64.45</v>
      </c>
      <c r="I4385" s="204">
        <v>100</v>
      </c>
      <c r="J4385" s="204" t="s">
        <v>1497</v>
      </c>
      <c r="K4385" s="203" t="s">
        <v>1497</v>
      </c>
    </row>
    <row r="4386" spans="1:11">
      <c r="A4386" s="203">
        <v>106</v>
      </c>
      <c r="B4386" s="203" t="s">
        <v>390</v>
      </c>
      <c r="C4386" s="203" t="s">
        <v>1835</v>
      </c>
      <c r="D4386" s="204">
        <v>64</v>
      </c>
      <c r="E4386" s="203" t="s">
        <v>472</v>
      </c>
      <c r="F4386" s="203" t="s">
        <v>1754</v>
      </c>
      <c r="G4386" s="203" t="s">
        <v>550</v>
      </c>
      <c r="H4386" s="204">
        <v>52.35</v>
      </c>
      <c r="I4386" s="204">
        <v>75.650000000000006</v>
      </c>
      <c r="J4386" s="204" t="s">
        <v>1497</v>
      </c>
      <c r="K4386" s="203" t="s">
        <v>1497</v>
      </c>
    </row>
    <row r="4387" spans="1:11">
      <c r="A4387" s="203">
        <v>106</v>
      </c>
      <c r="B4387" s="203" t="s">
        <v>391</v>
      </c>
      <c r="C4387" s="203" t="s">
        <v>1835</v>
      </c>
      <c r="D4387" s="204" t="s">
        <v>1497</v>
      </c>
      <c r="E4387" s="203" t="s">
        <v>472</v>
      </c>
      <c r="F4387" s="203" t="s">
        <v>1754</v>
      </c>
      <c r="G4387" s="203" t="s">
        <v>550</v>
      </c>
      <c r="H4387" s="204" t="s">
        <v>1497</v>
      </c>
      <c r="I4387" s="204" t="s">
        <v>1497</v>
      </c>
      <c r="J4387" s="204" t="s">
        <v>1497</v>
      </c>
      <c r="K4387" s="203" t="s">
        <v>1497</v>
      </c>
    </row>
    <row r="4388" spans="1:11">
      <c r="A4388" s="203">
        <v>106</v>
      </c>
      <c r="B4388" s="203" t="s">
        <v>392</v>
      </c>
      <c r="C4388" s="203" t="s">
        <v>1835</v>
      </c>
      <c r="D4388" s="204">
        <v>71</v>
      </c>
      <c r="E4388" s="203" t="s">
        <v>472</v>
      </c>
      <c r="F4388" s="203" t="s">
        <v>1754</v>
      </c>
      <c r="G4388" s="203" t="s">
        <v>550</v>
      </c>
      <c r="H4388" s="204">
        <v>53.42</v>
      </c>
      <c r="I4388" s="204">
        <v>88.58</v>
      </c>
      <c r="J4388" s="204" t="s">
        <v>1497</v>
      </c>
      <c r="K4388" s="203" t="s">
        <v>1497</v>
      </c>
    </row>
    <row r="4389" spans="1:11">
      <c r="A4389" s="203">
        <v>106</v>
      </c>
      <c r="B4389" s="203" t="s">
        <v>393</v>
      </c>
      <c r="C4389" s="203" t="s">
        <v>1835</v>
      </c>
      <c r="D4389" s="204">
        <v>64</v>
      </c>
      <c r="E4389" s="203" t="s">
        <v>472</v>
      </c>
      <c r="F4389" s="203" t="s">
        <v>1754</v>
      </c>
      <c r="G4389" s="203" t="s">
        <v>550</v>
      </c>
      <c r="H4389" s="204">
        <v>57.68</v>
      </c>
      <c r="I4389" s="204">
        <v>70.319999999999993</v>
      </c>
      <c r="J4389" s="204" t="s">
        <v>1497</v>
      </c>
      <c r="K4389" s="203" t="s">
        <v>1497</v>
      </c>
    </row>
    <row r="4390" spans="1:11">
      <c r="A4390" s="203">
        <v>106</v>
      </c>
      <c r="B4390" s="203" t="s">
        <v>394</v>
      </c>
      <c r="C4390" s="203" t="s">
        <v>1835</v>
      </c>
      <c r="D4390" s="204">
        <v>79</v>
      </c>
      <c r="E4390" s="203" t="s">
        <v>472</v>
      </c>
      <c r="F4390" s="203" t="s">
        <v>1754</v>
      </c>
      <c r="G4390" s="203" t="s">
        <v>550</v>
      </c>
      <c r="H4390" s="204">
        <v>66.12</v>
      </c>
      <c r="I4390" s="204">
        <v>91.88</v>
      </c>
      <c r="J4390" s="204" t="s">
        <v>1497</v>
      </c>
      <c r="K4390" s="203" t="s">
        <v>1497</v>
      </c>
    </row>
    <row r="4391" spans="1:11">
      <c r="A4391" s="203">
        <v>106</v>
      </c>
      <c r="B4391" s="203" t="s">
        <v>395</v>
      </c>
      <c r="C4391" s="203" t="s">
        <v>1835</v>
      </c>
      <c r="D4391" s="204">
        <v>70</v>
      </c>
      <c r="E4391" s="203" t="s">
        <v>472</v>
      </c>
      <c r="F4391" s="203" t="s">
        <v>1754</v>
      </c>
      <c r="G4391" s="203" t="s">
        <v>550</v>
      </c>
      <c r="H4391" s="204">
        <v>62.64</v>
      </c>
      <c r="I4391" s="204">
        <v>77.36</v>
      </c>
      <c r="J4391" s="204" t="s">
        <v>1497</v>
      </c>
      <c r="K4391" s="203" t="s">
        <v>1497</v>
      </c>
    </row>
    <row r="4392" spans="1:11">
      <c r="A4392" s="203">
        <v>106</v>
      </c>
      <c r="B4392" s="203" t="s">
        <v>396</v>
      </c>
      <c r="C4392" s="203" t="s">
        <v>1835</v>
      </c>
      <c r="D4392" s="204">
        <v>73</v>
      </c>
      <c r="E4392" s="203" t="s">
        <v>472</v>
      </c>
      <c r="F4392" s="203" t="s">
        <v>1754</v>
      </c>
      <c r="G4392" s="203" t="s">
        <v>550</v>
      </c>
      <c r="H4392" s="204">
        <v>63.35</v>
      </c>
      <c r="I4392" s="204">
        <v>82.65</v>
      </c>
      <c r="J4392" s="204" t="s">
        <v>1497</v>
      </c>
      <c r="K4392" s="203" t="s">
        <v>1497</v>
      </c>
    </row>
    <row r="4393" spans="1:11">
      <c r="A4393" s="203">
        <v>106</v>
      </c>
      <c r="B4393" s="203" t="s">
        <v>397</v>
      </c>
      <c r="C4393" s="203" t="s">
        <v>1835</v>
      </c>
      <c r="D4393" s="204">
        <v>69</v>
      </c>
      <c r="E4393" s="203" t="s">
        <v>472</v>
      </c>
      <c r="F4393" s="203" t="s">
        <v>1754</v>
      </c>
      <c r="G4393" s="203" t="s">
        <v>550</v>
      </c>
      <c r="H4393" s="204">
        <v>60.46</v>
      </c>
      <c r="I4393" s="204">
        <v>77.540000000000006</v>
      </c>
      <c r="J4393" s="204" t="s">
        <v>1497</v>
      </c>
      <c r="K4393" s="203" t="s">
        <v>1497</v>
      </c>
    </row>
    <row r="4394" spans="1:11">
      <c r="A4394" s="203">
        <v>106</v>
      </c>
      <c r="B4394" s="203" t="s">
        <v>398</v>
      </c>
      <c r="C4394" s="203" t="s">
        <v>1835</v>
      </c>
      <c r="D4394" s="204">
        <v>83</v>
      </c>
      <c r="E4394" s="203" t="s">
        <v>472</v>
      </c>
      <c r="F4394" s="203" t="s">
        <v>1754</v>
      </c>
      <c r="G4394" s="203" t="s">
        <v>550</v>
      </c>
      <c r="H4394" s="204">
        <v>70.38</v>
      </c>
      <c r="I4394" s="204">
        <v>95.62</v>
      </c>
      <c r="J4394" s="204" t="s">
        <v>1497</v>
      </c>
      <c r="K4394" s="203" t="s">
        <v>1497</v>
      </c>
    </row>
    <row r="4395" spans="1:11">
      <c r="A4395" s="203">
        <v>106</v>
      </c>
      <c r="B4395" s="203" t="s">
        <v>399</v>
      </c>
      <c r="C4395" s="203" t="s">
        <v>1835</v>
      </c>
      <c r="D4395" s="204">
        <v>87</v>
      </c>
      <c r="E4395" s="203" t="s">
        <v>472</v>
      </c>
      <c r="F4395" s="203" t="s">
        <v>1754</v>
      </c>
      <c r="G4395" s="203" t="s">
        <v>550</v>
      </c>
      <c r="H4395" s="204">
        <v>78.13</v>
      </c>
      <c r="I4395" s="204">
        <v>95.87</v>
      </c>
      <c r="J4395" s="204" t="s">
        <v>1497</v>
      </c>
      <c r="K4395" s="203" t="s">
        <v>1497</v>
      </c>
    </row>
    <row r="4396" spans="1:11">
      <c r="A4396" s="203">
        <v>106</v>
      </c>
      <c r="B4396" s="203" t="s">
        <v>400</v>
      </c>
      <c r="C4396" s="203" t="s">
        <v>1835</v>
      </c>
      <c r="D4396" s="204">
        <v>76</v>
      </c>
      <c r="E4396" s="203" t="s">
        <v>472</v>
      </c>
      <c r="F4396" s="203" t="s">
        <v>1754</v>
      </c>
      <c r="G4396" s="203" t="s">
        <v>550</v>
      </c>
      <c r="H4396" s="204">
        <v>65.650000000000006</v>
      </c>
      <c r="I4396" s="204">
        <v>86.35</v>
      </c>
      <c r="J4396" s="204" t="s">
        <v>1497</v>
      </c>
      <c r="K4396" s="203" t="s">
        <v>1497</v>
      </c>
    </row>
    <row r="4397" spans="1:11">
      <c r="A4397" s="203">
        <v>106</v>
      </c>
      <c r="B4397" s="203" t="s">
        <v>401</v>
      </c>
      <c r="C4397" s="203" t="s">
        <v>1835</v>
      </c>
      <c r="D4397" s="204">
        <v>55</v>
      </c>
      <c r="E4397" s="203" t="s">
        <v>472</v>
      </c>
      <c r="F4397" s="203" t="s">
        <v>1754</v>
      </c>
      <c r="G4397" s="203" t="s">
        <v>550</v>
      </c>
      <c r="H4397" s="204">
        <v>36.479999999999997</v>
      </c>
      <c r="I4397" s="204">
        <v>73.52</v>
      </c>
      <c r="J4397" s="204" t="s">
        <v>1497</v>
      </c>
      <c r="K4397" s="203" t="s">
        <v>1497</v>
      </c>
    </row>
    <row r="4398" spans="1:11">
      <c r="A4398" s="203">
        <v>106</v>
      </c>
      <c r="B4398" s="203" t="s">
        <v>402</v>
      </c>
      <c r="C4398" s="203" t="s">
        <v>1835</v>
      </c>
      <c r="D4398" s="204">
        <v>75</v>
      </c>
      <c r="E4398" s="203" t="s">
        <v>472</v>
      </c>
      <c r="F4398" s="203" t="s">
        <v>1754</v>
      </c>
      <c r="G4398" s="203" t="s">
        <v>550</v>
      </c>
      <c r="H4398" s="204">
        <v>57.04</v>
      </c>
      <c r="I4398" s="204">
        <v>92.96</v>
      </c>
      <c r="J4398" s="204" t="s">
        <v>1497</v>
      </c>
      <c r="K4398" s="203" t="s">
        <v>1497</v>
      </c>
    </row>
    <row r="4399" spans="1:11">
      <c r="A4399" s="203">
        <v>106</v>
      </c>
      <c r="B4399" s="203" t="s">
        <v>403</v>
      </c>
      <c r="C4399" s="203" t="s">
        <v>1835</v>
      </c>
      <c r="D4399" s="204">
        <v>83</v>
      </c>
      <c r="E4399" s="203" t="s">
        <v>472</v>
      </c>
      <c r="F4399" s="203" t="s">
        <v>1754</v>
      </c>
      <c r="G4399" s="203" t="s">
        <v>550</v>
      </c>
      <c r="H4399" s="204">
        <v>72.75</v>
      </c>
      <c r="I4399" s="204">
        <v>93.25</v>
      </c>
      <c r="J4399" s="204" t="s">
        <v>1497</v>
      </c>
      <c r="K4399" s="203" t="s">
        <v>1497</v>
      </c>
    </row>
    <row r="4400" spans="1:11">
      <c r="A4400" s="203">
        <v>106</v>
      </c>
      <c r="B4400" s="203" t="s">
        <v>404</v>
      </c>
      <c r="C4400" s="203" t="s">
        <v>1835</v>
      </c>
      <c r="D4400" s="204">
        <v>88</v>
      </c>
      <c r="E4400" s="203" t="s">
        <v>472</v>
      </c>
      <c r="F4400" s="203" t="s">
        <v>1754</v>
      </c>
      <c r="G4400" s="203" t="s">
        <v>550</v>
      </c>
      <c r="H4400" s="204">
        <v>76.42</v>
      </c>
      <c r="I4400" s="204">
        <v>99.58</v>
      </c>
      <c r="J4400" s="204" t="s">
        <v>1497</v>
      </c>
      <c r="K4400" s="203" t="s">
        <v>1497</v>
      </c>
    </row>
    <row r="4401" spans="1:11">
      <c r="A4401" s="203">
        <v>106</v>
      </c>
      <c r="B4401" s="203" t="s">
        <v>405</v>
      </c>
      <c r="C4401" s="203" t="s">
        <v>1835</v>
      </c>
      <c r="D4401" s="204">
        <v>76</v>
      </c>
      <c r="E4401" s="203" t="s">
        <v>472</v>
      </c>
      <c r="F4401" s="203" t="s">
        <v>1754</v>
      </c>
      <c r="G4401" s="203" t="s">
        <v>550</v>
      </c>
      <c r="H4401" s="204">
        <v>73.78</v>
      </c>
      <c r="I4401" s="204">
        <v>78.22</v>
      </c>
      <c r="J4401" s="204" t="s">
        <v>1497</v>
      </c>
      <c r="K4401" s="203" t="s">
        <v>1497</v>
      </c>
    </row>
    <row r="4402" spans="1:11">
      <c r="A4402" s="203">
        <v>107</v>
      </c>
      <c r="B4402" s="203" t="s">
        <v>384</v>
      </c>
      <c r="C4402" s="203" t="s">
        <v>1556</v>
      </c>
      <c r="D4402" s="204">
        <v>20.1812</v>
      </c>
      <c r="E4402" s="203" t="s">
        <v>472</v>
      </c>
      <c r="F4402" s="203" t="s">
        <v>1754</v>
      </c>
      <c r="G4402" s="203" t="s">
        <v>556</v>
      </c>
      <c r="H4402" s="204">
        <v>19.329999999999998</v>
      </c>
      <c r="I4402" s="204">
        <v>21.03</v>
      </c>
      <c r="J4402" s="204" t="s">
        <v>1497</v>
      </c>
      <c r="K4402" s="203" t="s">
        <v>1497</v>
      </c>
    </row>
    <row r="4403" spans="1:11">
      <c r="A4403" s="203">
        <v>107</v>
      </c>
      <c r="B4403" s="203" t="s">
        <v>385</v>
      </c>
      <c r="C4403" s="203" t="s">
        <v>1556</v>
      </c>
      <c r="D4403" s="204">
        <v>19.7774</v>
      </c>
      <c r="E4403" s="203" t="s">
        <v>472</v>
      </c>
      <c r="F4403" s="203" t="s">
        <v>1754</v>
      </c>
      <c r="G4403" s="203" t="s">
        <v>556</v>
      </c>
      <c r="H4403" s="204">
        <v>17.489999999999998</v>
      </c>
      <c r="I4403" s="204">
        <v>22.07</v>
      </c>
      <c r="J4403" s="204" t="s">
        <v>1497</v>
      </c>
      <c r="K4403" s="203" t="s">
        <v>1497</v>
      </c>
    </row>
    <row r="4404" spans="1:11">
      <c r="A4404" s="203">
        <v>107</v>
      </c>
      <c r="B4404" s="203" t="s">
        <v>386</v>
      </c>
      <c r="C4404" s="203" t="s">
        <v>1556</v>
      </c>
      <c r="D4404" s="204">
        <v>25.404599999999999</v>
      </c>
      <c r="E4404" s="203" t="s">
        <v>472</v>
      </c>
      <c r="F4404" s="203" t="s">
        <v>1754</v>
      </c>
      <c r="G4404" s="203" t="s">
        <v>556</v>
      </c>
      <c r="H4404" s="204">
        <v>23.14</v>
      </c>
      <c r="I4404" s="204">
        <v>27.67</v>
      </c>
      <c r="J4404" s="204" t="s">
        <v>1497</v>
      </c>
      <c r="K4404" s="203" t="s">
        <v>1497</v>
      </c>
    </row>
    <row r="4405" spans="1:11">
      <c r="A4405" s="203">
        <v>107</v>
      </c>
      <c r="B4405" s="203" t="s">
        <v>387</v>
      </c>
      <c r="C4405" s="203" t="s">
        <v>1556</v>
      </c>
      <c r="D4405" s="204">
        <v>24.215499999999999</v>
      </c>
      <c r="E4405" s="203" t="s">
        <v>472</v>
      </c>
      <c r="F4405" s="203" t="s">
        <v>1754</v>
      </c>
      <c r="G4405" s="203" t="s">
        <v>556</v>
      </c>
      <c r="H4405" s="204">
        <v>22.29</v>
      </c>
      <c r="I4405" s="204">
        <v>26.14</v>
      </c>
      <c r="J4405" s="204" t="s">
        <v>1497</v>
      </c>
      <c r="K4405" s="203" t="s">
        <v>1497</v>
      </c>
    </row>
    <row r="4406" spans="1:11">
      <c r="A4406" s="203">
        <v>107</v>
      </c>
      <c r="B4406" s="203" t="s">
        <v>388</v>
      </c>
      <c r="C4406" s="203" t="s">
        <v>1556</v>
      </c>
      <c r="D4406" s="204">
        <v>20.412800000000001</v>
      </c>
      <c r="E4406" s="203" t="s">
        <v>472</v>
      </c>
      <c r="F4406" s="203" t="s">
        <v>1754</v>
      </c>
      <c r="G4406" s="203" t="s">
        <v>556</v>
      </c>
      <c r="H4406" s="204">
        <v>18.52</v>
      </c>
      <c r="I4406" s="204">
        <v>22.31</v>
      </c>
      <c r="J4406" s="204" t="s">
        <v>1497</v>
      </c>
      <c r="K4406" s="203" t="s">
        <v>1497</v>
      </c>
    </row>
    <row r="4407" spans="1:11">
      <c r="A4407" s="203">
        <v>107</v>
      </c>
      <c r="B4407" s="203" t="s">
        <v>389</v>
      </c>
      <c r="C4407" s="203" t="s">
        <v>1556</v>
      </c>
      <c r="D4407" s="204">
        <v>22.254899999999999</v>
      </c>
      <c r="E4407" s="203" t="s">
        <v>472</v>
      </c>
      <c r="F4407" s="203" t="s">
        <v>1754</v>
      </c>
      <c r="G4407" s="203" t="s">
        <v>556</v>
      </c>
      <c r="H4407" s="204">
        <v>19.7</v>
      </c>
      <c r="I4407" s="204">
        <v>24.81</v>
      </c>
      <c r="J4407" s="204" t="s">
        <v>1497</v>
      </c>
      <c r="K4407" s="203" t="s">
        <v>1497</v>
      </c>
    </row>
    <row r="4408" spans="1:11">
      <c r="A4408" s="203">
        <v>107</v>
      </c>
      <c r="B4408" s="203" t="s">
        <v>390</v>
      </c>
      <c r="C4408" s="203" t="s">
        <v>1556</v>
      </c>
      <c r="D4408" s="204">
        <v>24.937000000000001</v>
      </c>
      <c r="E4408" s="203" t="s">
        <v>472</v>
      </c>
      <c r="F4408" s="203" t="s">
        <v>1754</v>
      </c>
      <c r="G4408" s="203" t="s">
        <v>556</v>
      </c>
      <c r="H4408" s="204">
        <v>22.48</v>
      </c>
      <c r="I4408" s="204">
        <v>27.4</v>
      </c>
      <c r="J4408" s="204" t="s">
        <v>1497</v>
      </c>
      <c r="K4408" s="203" t="s">
        <v>1497</v>
      </c>
    </row>
    <row r="4409" spans="1:11">
      <c r="A4409" s="203">
        <v>107</v>
      </c>
      <c r="B4409" s="203" t="s">
        <v>391</v>
      </c>
      <c r="C4409" s="203" t="s">
        <v>1556</v>
      </c>
      <c r="D4409" s="204">
        <v>24.7104</v>
      </c>
      <c r="E4409" s="203" t="s">
        <v>472</v>
      </c>
      <c r="F4409" s="203" t="s">
        <v>1754</v>
      </c>
      <c r="G4409" s="203" t="s">
        <v>556</v>
      </c>
      <c r="H4409" s="204">
        <v>19.420000000000002</v>
      </c>
      <c r="I4409" s="204">
        <v>30</v>
      </c>
      <c r="J4409" s="204" t="s">
        <v>1497</v>
      </c>
      <c r="K4409" s="203" t="s">
        <v>1497</v>
      </c>
    </row>
    <row r="4410" spans="1:11">
      <c r="A4410" s="203">
        <v>107</v>
      </c>
      <c r="B4410" s="203" t="s">
        <v>392</v>
      </c>
      <c r="C4410" s="203" t="s">
        <v>1556</v>
      </c>
      <c r="D4410" s="204">
        <v>14.586499999999999</v>
      </c>
      <c r="E4410" s="203" t="s">
        <v>472</v>
      </c>
      <c r="F4410" s="203" t="s">
        <v>1754</v>
      </c>
      <c r="G4410" s="203" t="s">
        <v>556</v>
      </c>
      <c r="H4410" s="204">
        <v>11.9</v>
      </c>
      <c r="I4410" s="204">
        <v>17.28</v>
      </c>
      <c r="J4410" s="204" t="s">
        <v>1497</v>
      </c>
      <c r="K4410" s="203" t="s">
        <v>1497</v>
      </c>
    </row>
    <row r="4411" spans="1:11">
      <c r="A4411" s="203">
        <v>107</v>
      </c>
      <c r="B4411" s="203" t="s">
        <v>393</v>
      </c>
      <c r="C4411" s="203" t="s">
        <v>1556</v>
      </c>
      <c r="D4411" s="204">
        <v>23.250800000000002</v>
      </c>
      <c r="E4411" s="203" t="s">
        <v>472</v>
      </c>
      <c r="F4411" s="203" t="s">
        <v>1754</v>
      </c>
      <c r="G4411" s="203" t="s">
        <v>556</v>
      </c>
      <c r="H4411" s="204">
        <v>22.14</v>
      </c>
      <c r="I4411" s="204">
        <v>24.36</v>
      </c>
      <c r="J4411" s="204" t="s">
        <v>1497</v>
      </c>
      <c r="K4411" s="203" t="s">
        <v>1497</v>
      </c>
    </row>
    <row r="4412" spans="1:11">
      <c r="A4412" s="203">
        <v>107</v>
      </c>
      <c r="B4412" s="203" t="s">
        <v>394</v>
      </c>
      <c r="C4412" s="203" t="s">
        <v>1556</v>
      </c>
      <c r="D4412" s="204">
        <v>24.618200000000002</v>
      </c>
      <c r="E4412" s="203" t="s">
        <v>472</v>
      </c>
      <c r="F4412" s="203" t="s">
        <v>1754</v>
      </c>
      <c r="G4412" s="203" t="s">
        <v>556</v>
      </c>
      <c r="H4412" s="204">
        <v>22.53</v>
      </c>
      <c r="I4412" s="204">
        <v>26.71</v>
      </c>
      <c r="J4412" s="204" t="s">
        <v>1497</v>
      </c>
      <c r="K4412" s="203" t="s">
        <v>1497</v>
      </c>
    </row>
    <row r="4413" spans="1:11">
      <c r="A4413" s="203">
        <v>107</v>
      </c>
      <c r="B4413" s="203" t="s">
        <v>395</v>
      </c>
      <c r="C4413" s="203" t="s">
        <v>1556</v>
      </c>
      <c r="D4413" s="204">
        <v>22.298500000000001</v>
      </c>
      <c r="E4413" s="203" t="s">
        <v>472</v>
      </c>
      <c r="F4413" s="203" t="s">
        <v>1754</v>
      </c>
      <c r="G4413" s="203" t="s">
        <v>556</v>
      </c>
      <c r="H4413" s="204">
        <v>21.36</v>
      </c>
      <c r="I4413" s="204">
        <v>23.24</v>
      </c>
      <c r="J4413" s="204" t="s">
        <v>1497</v>
      </c>
      <c r="K4413" s="203" t="s">
        <v>1497</v>
      </c>
    </row>
    <row r="4414" spans="1:11">
      <c r="A4414" s="203">
        <v>107</v>
      </c>
      <c r="B4414" s="203" t="s">
        <v>396</v>
      </c>
      <c r="C4414" s="203" t="s">
        <v>1556</v>
      </c>
      <c r="D4414" s="204">
        <v>28.707000000000001</v>
      </c>
      <c r="E4414" s="203" t="s">
        <v>472</v>
      </c>
      <c r="F4414" s="203" t="s">
        <v>1754</v>
      </c>
      <c r="G4414" s="203" t="s">
        <v>556</v>
      </c>
      <c r="H4414" s="204">
        <v>25.65</v>
      </c>
      <c r="I4414" s="204">
        <v>31.77</v>
      </c>
      <c r="J4414" s="204" t="s">
        <v>1497</v>
      </c>
      <c r="K4414" s="203" t="s">
        <v>1497</v>
      </c>
    </row>
    <row r="4415" spans="1:11">
      <c r="A4415" s="203">
        <v>107</v>
      </c>
      <c r="B4415" s="203" t="s">
        <v>397</v>
      </c>
      <c r="C4415" s="203" t="s">
        <v>1556</v>
      </c>
      <c r="D4415" s="204">
        <v>23.7105</v>
      </c>
      <c r="E4415" s="203" t="s">
        <v>472</v>
      </c>
      <c r="F4415" s="203" t="s">
        <v>1754</v>
      </c>
      <c r="G4415" s="203" t="s">
        <v>556</v>
      </c>
      <c r="H4415" s="204">
        <v>21.39</v>
      </c>
      <c r="I4415" s="204">
        <v>26.03</v>
      </c>
      <c r="J4415" s="204" t="s">
        <v>1497</v>
      </c>
      <c r="K4415" s="203" t="s">
        <v>1497</v>
      </c>
    </row>
    <row r="4416" spans="1:11">
      <c r="A4416" s="203">
        <v>107</v>
      </c>
      <c r="B4416" s="203" t="s">
        <v>398</v>
      </c>
      <c r="C4416" s="203" t="s">
        <v>1556</v>
      </c>
      <c r="D4416" s="204">
        <v>15.039099999999999</v>
      </c>
      <c r="E4416" s="203" t="s">
        <v>472</v>
      </c>
      <c r="F4416" s="203" t="s">
        <v>1754</v>
      </c>
      <c r="G4416" s="203" t="s">
        <v>556</v>
      </c>
      <c r="H4416" s="204">
        <v>12.85</v>
      </c>
      <c r="I4416" s="204">
        <v>17.23</v>
      </c>
      <c r="J4416" s="204" t="s">
        <v>1497</v>
      </c>
      <c r="K4416" s="203" t="s">
        <v>1497</v>
      </c>
    </row>
    <row r="4417" spans="1:11">
      <c r="A4417" s="203">
        <v>107</v>
      </c>
      <c r="B4417" s="203" t="s">
        <v>399</v>
      </c>
      <c r="C4417" s="203" t="s">
        <v>1556</v>
      </c>
      <c r="D4417" s="204">
        <v>23.4192</v>
      </c>
      <c r="E4417" s="203" t="s">
        <v>472</v>
      </c>
      <c r="F4417" s="203" t="s">
        <v>1754</v>
      </c>
      <c r="G4417" s="203" t="s">
        <v>556</v>
      </c>
      <c r="H4417" s="204">
        <v>21.41</v>
      </c>
      <c r="I4417" s="204">
        <v>25.43</v>
      </c>
      <c r="J4417" s="204" t="s">
        <v>1497</v>
      </c>
      <c r="K4417" s="203" t="s">
        <v>1497</v>
      </c>
    </row>
    <row r="4418" spans="1:11">
      <c r="A4418" s="203">
        <v>107</v>
      </c>
      <c r="B4418" s="203" t="s">
        <v>400</v>
      </c>
      <c r="C4418" s="203" t="s">
        <v>1556</v>
      </c>
      <c r="D4418" s="204">
        <v>30.2273</v>
      </c>
      <c r="E4418" s="203" t="s">
        <v>472</v>
      </c>
      <c r="F4418" s="203" t="s">
        <v>1754</v>
      </c>
      <c r="G4418" s="203" t="s">
        <v>556</v>
      </c>
      <c r="H4418" s="204">
        <v>27.75</v>
      </c>
      <c r="I4418" s="204">
        <v>32.71</v>
      </c>
      <c r="J4418" s="204" t="s">
        <v>1497</v>
      </c>
      <c r="K4418" s="203" t="s">
        <v>1497</v>
      </c>
    </row>
    <row r="4419" spans="1:11">
      <c r="A4419" s="203">
        <v>107</v>
      </c>
      <c r="B4419" s="203" t="s">
        <v>401</v>
      </c>
      <c r="C4419" s="203" t="s">
        <v>1556</v>
      </c>
      <c r="D4419" s="204">
        <v>25.063700000000001</v>
      </c>
      <c r="E4419" s="203" t="s">
        <v>472</v>
      </c>
      <c r="F4419" s="203" t="s">
        <v>1754</v>
      </c>
      <c r="G4419" s="203" t="s">
        <v>556</v>
      </c>
      <c r="H4419" s="204">
        <v>22.58</v>
      </c>
      <c r="I4419" s="204">
        <v>27.54</v>
      </c>
      <c r="J4419" s="204" t="s">
        <v>1497</v>
      </c>
      <c r="K4419" s="203" t="s">
        <v>1497</v>
      </c>
    </row>
    <row r="4420" spans="1:11">
      <c r="A4420" s="203">
        <v>107</v>
      </c>
      <c r="B4420" s="203" t="s">
        <v>402</v>
      </c>
      <c r="C4420" s="203" t="s">
        <v>1556</v>
      </c>
      <c r="D4420" s="204">
        <v>26.589600000000001</v>
      </c>
      <c r="E4420" s="203" t="s">
        <v>472</v>
      </c>
      <c r="F4420" s="203" t="s">
        <v>1754</v>
      </c>
      <c r="G4420" s="203" t="s">
        <v>556</v>
      </c>
      <c r="H4420" s="204">
        <v>23.29</v>
      </c>
      <c r="I4420" s="204">
        <v>29.89</v>
      </c>
      <c r="J4420" s="204" t="s">
        <v>1497</v>
      </c>
      <c r="K4420" s="203" t="s">
        <v>1497</v>
      </c>
    </row>
    <row r="4421" spans="1:11">
      <c r="A4421" s="203">
        <v>107</v>
      </c>
      <c r="B4421" s="203" t="s">
        <v>403</v>
      </c>
      <c r="C4421" s="203" t="s">
        <v>1556</v>
      </c>
      <c r="D4421" s="204">
        <v>22.409600000000001</v>
      </c>
      <c r="E4421" s="203" t="s">
        <v>472</v>
      </c>
      <c r="F4421" s="203" t="s">
        <v>1754</v>
      </c>
      <c r="G4421" s="203" t="s">
        <v>556</v>
      </c>
      <c r="H4421" s="204">
        <v>20.09</v>
      </c>
      <c r="I4421" s="204">
        <v>24.73</v>
      </c>
      <c r="J4421" s="204" t="s">
        <v>1497</v>
      </c>
      <c r="K4421" s="203" t="s">
        <v>1497</v>
      </c>
    </row>
    <row r="4422" spans="1:11">
      <c r="A4422" s="203">
        <v>107</v>
      </c>
      <c r="B4422" s="203" t="s">
        <v>404</v>
      </c>
      <c r="C4422" s="203" t="s">
        <v>1556</v>
      </c>
      <c r="D4422" s="204">
        <v>23.027899999999999</v>
      </c>
      <c r="E4422" s="203" t="s">
        <v>472</v>
      </c>
      <c r="F4422" s="203" t="s">
        <v>1754</v>
      </c>
      <c r="G4422" s="203" t="s">
        <v>556</v>
      </c>
      <c r="H4422" s="204">
        <v>20.7</v>
      </c>
      <c r="I4422" s="204">
        <v>25.36</v>
      </c>
      <c r="J4422" s="204" t="s">
        <v>1497</v>
      </c>
      <c r="K4422" s="203" t="s">
        <v>1497</v>
      </c>
    </row>
    <row r="4423" spans="1:11">
      <c r="A4423" s="203">
        <v>107</v>
      </c>
      <c r="B4423" s="203" t="s">
        <v>405</v>
      </c>
      <c r="C4423" s="203" t="s">
        <v>1556</v>
      </c>
      <c r="D4423" s="204">
        <v>22.552600000000002</v>
      </c>
      <c r="E4423" s="203" t="s">
        <v>472</v>
      </c>
      <c r="F4423" s="203" t="s">
        <v>1754</v>
      </c>
      <c r="G4423" s="203" t="s">
        <v>556</v>
      </c>
      <c r="H4423" s="204">
        <v>22.16</v>
      </c>
      <c r="I4423" s="204">
        <v>22.95</v>
      </c>
      <c r="J4423" s="204" t="s">
        <v>1497</v>
      </c>
      <c r="K4423" s="203" t="s">
        <v>1497</v>
      </c>
    </row>
    <row r="4424" spans="1:11">
      <c r="A4424" s="203">
        <v>107</v>
      </c>
      <c r="B4424" s="203" t="s">
        <v>384</v>
      </c>
      <c r="C4424" s="203" t="s">
        <v>1557</v>
      </c>
      <c r="D4424" s="204">
        <v>16.821000000000002</v>
      </c>
      <c r="E4424" s="203" t="s">
        <v>472</v>
      </c>
      <c r="F4424" s="203" t="s">
        <v>1754</v>
      </c>
      <c r="G4424" s="203" t="s">
        <v>556</v>
      </c>
      <c r="H4424" s="204">
        <v>15.81</v>
      </c>
      <c r="I4424" s="204">
        <v>17.829999999999998</v>
      </c>
      <c r="J4424" s="204" t="s">
        <v>1497</v>
      </c>
      <c r="K4424" s="203" t="s">
        <v>1497</v>
      </c>
    </row>
    <row r="4425" spans="1:11">
      <c r="A4425" s="203">
        <v>107</v>
      </c>
      <c r="B4425" s="203" t="s">
        <v>385</v>
      </c>
      <c r="C4425" s="203" t="s">
        <v>1557</v>
      </c>
      <c r="D4425" s="204">
        <v>19.0349</v>
      </c>
      <c r="E4425" s="203" t="s">
        <v>472</v>
      </c>
      <c r="F4425" s="203" t="s">
        <v>1754</v>
      </c>
      <c r="G4425" s="203" t="s">
        <v>556</v>
      </c>
      <c r="H4425" s="204">
        <v>16.73</v>
      </c>
      <c r="I4425" s="204">
        <v>21.34</v>
      </c>
      <c r="J4425" s="204" t="s">
        <v>1497</v>
      </c>
      <c r="K4425" s="203" t="s">
        <v>1497</v>
      </c>
    </row>
    <row r="4426" spans="1:11">
      <c r="A4426" s="203">
        <v>107</v>
      </c>
      <c r="B4426" s="203" t="s">
        <v>386</v>
      </c>
      <c r="C4426" s="203" t="s">
        <v>1557</v>
      </c>
      <c r="D4426" s="204">
        <v>20.6294</v>
      </c>
      <c r="E4426" s="203" t="s">
        <v>472</v>
      </c>
      <c r="F4426" s="203" t="s">
        <v>1754</v>
      </c>
      <c r="G4426" s="203" t="s">
        <v>556</v>
      </c>
      <c r="H4426" s="204">
        <v>17.920000000000002</v>
      </c>
      <c r="I4426" s="204">
        <v>23.34</v>
      </c>
      <c r="J4426" s="204" t="s">
        <v>1497</v>
      </c>
      <c r="K4426" s="203" t="s">
        <v>1497</v>
      </c>
    </row>
    <row r="4427" spans="1:11">
      <c r="A4427" s="203">
        <v>107</v>
      </c>
      <c r="B4427" s="203" t="s">
        <v>387</v>
      </c>
      <c r="C4427" s="203" t="s">
        <v>1557</v>
      </c>
      <c r="D4427" s="204">
        <v>23.157900000000001</v>
      </c>
      <c r="E4427" s="203" t="s">
        <v>472</v>
      </c>
      <c r="F4427" s="203" t="s">
        <v>1754</v>
      </c>
      <c r="G4427" s="203" t="s">
        <v>556</v>
      </c>
      <c r="H4427" s="204">
        <v>20.71</v>
      </c>
      <c r="I4427" s="204">
        <v>25.61</v>
      </c>
      <c r="J4427" s="204" t="s">
        <v>1497</v>
      </c>
      <c r="K4427" s="203" t="s">
        <v>1497</v>
      </c>
    </row>
    <row r="4428" spans="1:11">
      <c r="A4428" s="203">
        <v>107</v>
      </c>
      <c r="B4428" s="203" t="s">
        <v>388</v>
      </c>
      <c r="C4428" s="203" t="s">
        <v>1557</v>
      </c>
      <c r="D4428" s="204">
        <v>16.976099999999999</v>
      </c>
      <c r="E4428" s="203" t="s">
        <v>472</v>
      </c>
      <c r="F4428" s="203" t="s">
        <v>1754</v>
      </c>
      <c r="G4428" s="203" t="s">
        <v>556</v>
      </c>
      <c r="H4428" s="204">
        <v>14.78</v>
      </c>
      <c r="I4428" s="204">
        <v>19.170000000000002</v>
      </c>
      <c r="J4428" s="204" t="s">
        <v>1497</v>
      </c>
      <c r="K4428" s="203" t="s">
        <v>1497</v>
      </c>
    </row>
    <row r="4429" spans="1:11">
      <c r="A4429" s="203">
        <v>107</v>
      </c>
      <c r="B4429" s="203" t="s">
        <v>389</v>
      </c>
      <c r="C4429" s="203" t="s">
        <v>1557</v>
      </c>
      <c r="D4429" s="204">
        <v>21.664100000000001</v>
      </c>
      <c r="E4429" s="203" t="s">
        <v>472</v>
      </c>
      <c r="F4429" s="203" t="s">
        <v>1754</v>
      </c>
      <c r="G4429" s="203" t="s">
        <v>556</v>
      </c>
      <c r="H4429" s="204">
        <v>18.46</v>
      </c>
      <c r="I4429" s="204">
        <v>24.87</v>
      </c>
      <c r="J4429" s="204" t="s">
        <v>1497</v>
      </c>
      <c r="K4429" s="203" t="s">
        <v>1497</v>
      </c>
    </row>
    <row r="4430" spans="1:11">
      <c r="A4430" s="203">
        <v>107</v>
      </c>
      <c r="B4430" s="203" t="s">
        <v>390</v>
      </c>
      <c r="C4430" s="203" t="s">
        <v>1557</v>
      </c>
      <c r="D4430" s="204">
        <v>27.548200000000001</v>
      </c>
      <c r="E4430" s="203" t="s">
        <v>472</v>
      </c>
      <c r="F4430" s="203" t="s">
        <v>1754</v>
      </c>
      <c r="G4430" s="203" t="s">
        <v>556</v>
      </c>
      <c r="H4430" s="204">
        <v>24.29</v>
      </c>
      <c r="I4430" s="204">
        <v>30.81</v>
      </c>
      <c r="J4430" s="204" t="s">
        <v>1497</v>
      </c>
      <c r="K4430" s="203" t="s">
        <v>1497</v>
      </c>
    </row>
    <row r="4431" spans="1:11">
      <c r="A4431" s="203">
        <v>107</v>
      </c>
      <c r="B4431" s="203" t="s">
        <v>391</v>
      </c>
      <c r="C4431" s="203" t="s">
        <v>1557</v>
      </c>
      <c r="D4431" s="204">
        <v>20.930199999999999</v>
      </c>
      <c r="E4431" s="203" t="s">
        <v>472</v>
      </c>
      <c r="F4431" s="203" t="s">
        <v>1754</v>
      </c>
      <c r="G4431" s="203" t="s">
        <v>556</v>
      </c>
      <c r="H4431" s="204">
        <v>14.79</v>
      </c>
      <c r="I4431" s="204">
        <v>27.07</v>
      </c>
      <c r="J4431" s="204" t="s">
        <v>1497</v>
      </c>
      <c r="K4431" s="203" t="s">
        <v>1497</v>
      </c>
    </row>
    <row r="4432" spans="1:11">
      <c r="A4432" s="203">
        <v>107</v>
      </c>
      <c r="B4432" s="203" t="s">
        <v>392</v>
      </c>
      <c r="C4432" s="203" t="s">
        <v>1557</v>
      </c>
      <c r="D4432" s="204">
        <v>14.463800000000001</v>
      </c>
      <c r="E4432" s="203" t="s">
        <v>472</v>
      </c>
      <c r="F4432" s="203" t="s">
        <v>1754</v>
      </c>
      <c r="G4432" s="203" t="s">
        <v>556</v>
      </c>
      <c r="H4432" s="204">
        <v>11.01</v>
      </c>
      <c r="I4432" s="204">
        <v>17.920000000000002</v>
      </c>
      <c r="J4432" s="204" t="s">
        <v>1497</v>
      </c>
      <c r="K4432" s="203" t="s">
        <v>1497</v>
      </c>
    </row>
    <row r="4433" spans="1:11">
      <c r="A4433" s="203">
        <v>107</v>
      </c>
      <c r="B4433" s="203" t="s">
        <v>393</v>
      </c>
      <c r="C4433" s="203" t="s">
        <v>1557</v>
      </c>
      <c r="D4433" s="204">
        <v>21.5989</v>
      </c>
      <c r="E4433" s="203" t="s">
        <v>472</v>
      </c>
      <c r="F4433" s="203" t="s">
        <v>1754</v>
      </c>
      <c r="G4433" s="203" t="s">
        <v>556</v>
      </c>
      <c r="H4433" s="204">
        <v>20.27</v>
      </c>
      <c r="I4433" s="204">
        <v>22.93</v>
      </c>
      <c r="J4433" s="204" t="s">
        <v>1497</v>
      </c>
      <c r="K4433" s="203" t="s">
        <v>1497</v>
      </c>
    </row>
    <row r="4434" spans="1:11">
      <c r="A4434" s="203">
        <v>107</v>
      </c>
      <c r="B4434" s="203" t="s">
        <v>394</v>
      </c>
      <c r="C4434" s="203" t="s">
        <v>1557</v>
      </c>
      <c r="D4434" s="204">
        <v>22.833200000000001</v>
      </c>
      <c r="E4434" s="203" t="s">
        <v>472</v>
      </c>
      <c r="F4434" s="203" t="s">
        <v>1754</v>
      </c>
      <c r="G4434" s="203" t="s">
        <v>556</v>
      </c>
      <c r="H4434" s="204">
        <v>20.32</v>
      </c>
      <c r="I4434" s="204">
        <v>25.35</v>
      </c>
      <c r="J4434" s="204" t="s">
        <v>1497</v>
      </c>
      <c r="K4434" s="203" t="s">
        <v>1497</v>
      </c>
    </row>
    <row r="4435" spans="1:11">
      <c r="A4435" s="203">
        <v>107</v>
      </c>
      <c r="B4435" s="203" t="s">
        <v>395</v>
      </c>
      <c r="C4435" s="203" t="s">
        <v>1557</v>
      </c>
      <c r="D4435" s="204">
        <v>18.5139</v>
      </c>
      <c r="E4435" s="203" t="s">
        <v>472</v>
      </c>
      <c r="F4435" s="203" t="s">
        <v>1754</v>
      </c>
      <c r="G4435" s="203" t="s">
        <v>556</v>
      </c>
      <c r="H4435" s="204">
        <v>17.420000000000002</v>
      </c>
      <c r="I4435" s="204">
        <v>19.61</v>
      </c>
      <c r="J4435" s="204" t="s">
        <v>1497</v>
      </c>
      <c r="K4435" s="203" t="s">
        <v>1497</v>
      </c>
    </row>
    <row r="4436" spans="1:11">
      <c r="A4436" s="203">
        <v>107</v>
      </c>
      <c r="B4436" s="203" t="s">
        <v>396</v>
      </c>
      <c r="C4436" s="203" t="s">
        <v>1557</v>
      </c>
      <c r="D4436" s="204">
        <v>23.038399999999999</v>
      </c>
      <c r="E4436" s="203" t="s">
        <v>472</v>
      </c>
      <c r="F4436" s="203" t="s">
        <v>1754</v>
      </c>
      <c r="G4436" s="203" t="s">
        <v>556</v>
      </c>
      <c r="H4436" s="204">
        <v>19.66</v>
      </c>
      <c r="I4436" s="204">
        <v>26.42</v>
      </c>
      <c r="J4436" s="204" t="s">
        <v>1497</v>
      </c>
      <c r="K4436" s="203" t="s">
        <v>1497</v>
      </c>
    </row>
    <row r="4437" spans="1:11">
      <c r="A4437" s="203">
        <v>107</v>
      </c>
      <c r="B4437" s="203" t="s">
        <v>397</v>
      </c>
      <c r="C4437" s="203" t="s">
        <v>1557</v>
      </c>
      <c r="D4437" s="204">
        <v>23.836500000000001</v>
      </c>
      <c r="E4437" s="203" t="s">
        <v>472</v>
      </c>
      <c r="F4437" s="203" t="s">
        <v>1754</v>
      </c>
      <c r="G4437" s="203" t="s">
        <v>556</v>
      </c>
      <c r="H4437" s="204">
        <v>21.02</v>
      </c>
      <c r="I4437" s="204">
        <v>26.66</v>
      </c>
      <c r="J4437" s="204" t="s">
        <v>1497</v>
      </c>
      <c r="K4437" s="203" t="s">
        <v>1497</v>
      </c>
    </row>
    <row r="4438" spans="1:11">
      <c r="A4438" s="203">
        <v>107</v>
      </c>
      <c r="B4438" s="203" t="s">
        <v>398</v>
      </c>
      <c r="C4438" s="203" t="s">
        <v>1557</v>
      </c>
      <c r="D4438" s="204">
        <v>16.082799999999999</v>
      </c>
      <c r="E4438" s="203" t="s">
        <v>472</v>
      </c>
      <c r="F4438" s="203" t="s">
        <v>1754</v>
      </c>
      <c r="G4438" s="203" t="s">
        <v>556</v>
      </c>
      <c r="H4438" s="204">
        <v>13.2</v>
      </c>
      <c r="I4438" s="204">
        <v>18.96</v>
      </c>
      <c r="J4438" s="204" t="s">
        <v>1497</v>
      </c>
      <c r="K4438" s="203" t="s">
        <v>1497</v>
      </c>
    </row>
    <row r="4439" spans="1:11">
      <c r="A4439" s="203">
        <v>107</v>
      </c>
      <c r="B4439" s="203" t="s">
        <v>399</v>
      </c>
      <c r="C4439" s="203" t="s">
        <v>1557</v>
      </c>
      <c r="D4439" s="204">
        <v>20.018799999999999</v>
      </c>
      <c r="E4439" s="203" t="s">
        <v>472</v>
      </c>
      <c r="F4439" s="203" t="s">
        <v>1754</v>
      </c>
      <c r="G4439" s="203" t="s">
        <v>556</v>
      </c>
      <c r="H4439" s="204">
        <v>17.61</v>
      </c>
      <c r="I4439" s="204">
        <v>22.43</v>
      </c>
      <c r="J4439" s="204" t="s">
        <v>1497</v>
      </c>
      <c r="K4439" s="203" t="s">
        <v>1497</v>
      </c>
    </row>
    <row r="4440" spans="1:11">
      <c r="A4440" s="203">
        <v>107</v>
      </c>
      <c r="B4440" s="203" t="s">
        <v>400</v>
      </c>
      <c r="C4440" s="203" t="s">
        <v>1557</v>
      </c>
      <c r="D4440" s="204">
        <v>27.238800000000001</v>
      </c>
      <c r="E4440" s="203" t="s">
        <v>472</v>
      </c>
      <c r="F4440" s="203" t="s">
        <v>1754</v>
      </c>
      <c r="G4440" s="203" t="s">
        <v>556</v>
      </c>
      <c r="H4440" s="204">
        <v>24.15</v>
      </c>
      <c r="I4440" s="204">
        <v>30.32</v>
      </c>
      <c r="J4440" s="204" t="s">
        <v>1497</v>
      </c>
      <c r="K4440" s="203" t="s">
        <v>1497</v>
      </c>
    </row>
    <row r="4441" spans="1:11">
      <c r="A4441" s="203">
        <v>107</v>
      </c>
      <c r="B4441" s="203" t="s">
        <v>401</v>
      </c>
      <c r="C4441" s="203" t="s">
        <v>1557</v>
      </c>
      <c r="D4441" s="204">
        <v>21.448899999999998</v>
      </c>
      <c r="E4441" s="203" t="s">
        <v>472</v>
      </c>
      <c r="F4441" s="203" t="s">
        <v>1754</v>
      </c>
      <c r="G4441" s="203" t="s">
        <v>556</v>
      </c>
      <c r="H4441" s="204">
        <v>18.41</v>
      </c>
      <c r="I4441" s="204">
        <v>24.49</v>
      </c>
      <c r="J4441" s="204" t="s">
        <v>1497</v>
      </c>
      <c r="K4441" s="203" t="s">
        <v>1497</v>
      </c>
    </row>
    <row r="4442" spans="1:11">
      <c r="A4442" s="203">
        <v>107</v>
      </c>
      <c r="B4442" s="203" t="s">
        <v>402</v>
      </c>
      <c r="C4442" s="203" t="s">
        <v>1557</v>
      </c>
      <c r="D4442" s="204">
        <v>22.522500000000001</v>
      </c>
      <c r="E4442" s="203" t="s">
        <v>472</v>
      </c>
      <c r="F4442" s="203" t="s">
        <v>1754</v>
      </c>
      <c r="G4442" s="203" t="s">
        <v>556</v>
      </c>
      <c r="H4442" s="204">
        <v>18.62</v>
      </c>
      <c r="I4442" s="204">
        <v>26.42</v>
      </c>
      <c r="J4442" s="204" t="s">
        <v>1497</v>
      </c>
      <c r="K4442" s="203" t="s">
        <v>1497</v>
      </c>
    </row>
    <row r="4443" spans="1:11">
      <c r="A4443" s="203">
        <v>107</v>
      </c>
      <c r="B4443" s="203" t="s">
        <v>403</v>
      </c>
      <c r="C4443" s="203" t="s">
        <v>1557</v>
      </c>
      <c r="D4443" s="204">
        <v>20.893599999999999</v>
      </c>
      <c r="E4443" s="203" t="s">
        <v>472</v>
      </c>
      <c r="F4443" s="203" t="s">
        <v>1754</v>
      </c>
      <c r="G4443" s="203" t="s">
        <v>556</v>
      </c>
      <c r="H4443" s="204">
        <v>18</v>
      </c>
      <c r="I4443" s="204">
        <v>23.79</v>
      </c>
      <c r="J4443" s="204" t="s">
        <v>1497</v>
      </c>
      <c r="K4443" s="203" t="s">
        <v>1497</v>
      </c>
    </row>
    <row r="4444" spans="1:11">
      <c r="A4444" s="203">
        <v>107</v>
      </c>
      <c r="B4444" s="203" t="s">
        <v>404</v>
      </c>
      <c r="C4444" s="203" t="s">
        <v>1557</v>
      </c>
      <c r="D4444" s="204">
        <v>17.4603</v>
      </c>
      <c r="E4444" s="203" t="s">
        <v>472</v>
      </c>
      <c r="F4444" s="203" t="s">
        <v>1754</v>
      </c>
      <c r="G4444" s="203" t="s">
        <v>556</v>
      </c>
      <c r="H4444" s="204">
        <v>14.85</v>
      </c>
      <c r="I4444" s="204">
        <v>20.07</v>
      </c>
      <c r="J4444" s="204" t="s">
        <v>1497</v>
      </c>
      <c r="K4444" s="203" t="s">
        <v>1497</v>
      </c>
    </row>
    <row r="4445" spans="1:11">
      <c r="A4445" s="203">
        <v>107</v>
      </c>
      <c r="B4445" s="203" t="s">
        <v>405</v>
      </c>
      <c r="C4445" s="203" t="s">
        <v>1557</v>
      </c>
      <c r="D4445" s="204">
        <v>19.940999999999999</v>
      </c>
      <c r="E4445" s="203" t="s">
        <v>472</v>
      </c>
      <c r="F4445" s="203" t="s">
        <v>1754</v>
      </c>
      <c r="G4445" s="203" t="s">
        <v>556</v>
      </c>
      <c r="H4445" s="204">
        <v>19.48</v>
      </c>
      <c r="I4445" s="204">
        <v>20.420000000000002</v>
      </c>
      <c r="J4445" s="204" t="s">
        <v>1497</v>
      </c>
      <c r="K4445" s="203" t="s">
        <v>1497</v>
      </c>
    </row>
    <row r="4446" spans="1:11">
      <c r="A4446" s="203">
        <v>107</v>
      </c>
      <c r="B4446" s="203" t="s">
        <v>384</v>
      </c>
      <c r="C4446" s="203" t="s">
        <v>1555</v>
      </c>
      <c r="D4446" s="204">
        <v>18.8919</v>
      </c>
      <c r="E4446" s="203" t="s">
        <v>472</v>
      </c>
      <c r="F4446" s="203" t="s">
        <v>1754</v>
      </c>
      <c r="G4446" s="203" t="s">
        <v>556</v>
      </c>
      <c r="H4446" s="204">
        <v>18.239999999999998</v>
      </c>
      <c r="I4446" s="204">
        <v>19.55</v>
      </c>
      <c r="J4446" s="204" t="s">
        <v>1497</v>
      </c>
      <c r="K4446" s="203" t="s">
        <v>1497</v>
      </c>
    </row>
    <row r="4447" spans="1:11">
      <c r="A4447" s="203">
        <v>107</v>
      </c>
      <c r="B4447" s="203" t="s">
        <v>385</v>
      </c>
      <c r="C4447" s="203" t="s">
        <v>1555</v>
      </c>
      <c r="D4447" s="204">
        <v>19.414100000000001</v>
      </c>
      <c r="E4447" s="203" t="s">
        <v>472</v>
      </c>
      <c r="F4447" s="203" t="s">
        <v>1754</v>
      </c>
      <c r="G4447" s="203" t="s">
        <v>556</v>
      </c>
      <c r="H4447" s="204">
        <v>17.649999999999999</v>
      </c>
      <c r="I4447" s="204">
        <v>20.9</v>
      </c>
      <c r="J4447" s="204" t="s">
        <v>1497</v>
      </c>
      <c r="K4447" s="203" t="s">
        <v>1497</v>
      </c>
    </row>
    <row r="4448" spans="1:11">
      <c r="A4448" s="203">
        <v>107</v>
      </c>
      <c r="B4448" s="203" t="s">
        <v>386</v>
      </c>
      <c r="C4448" s="203" t="s">
        <v>1555</v>
      </c>
      <c r="D4448" s="204">
        <v>23.6068</v>
      </c>
      <c r="E4448" s="203" t="s">
        <v>472</v>
      </c>
      <c r="F4448" s="203" t="s">
        <v>1754</v>
      </c>
      <c r="G4448" s="203" t="s">
        <v>556</v>
      </c>
      <c r="H4448" s="204">
        <v>21.86</v>
      </c>
      <c r="I4448" s="204">
        <v>25.35</v>
      </c>
      <c r="J4448" s="204" t="s">
        <v>1497</v>
      </c>
      <c r="K4448" s="203" t="s">
        <v>1497</v>
      </c>
    </row>
    <row r="4449" spans="1:11">
      <c r="A4449" s="203">
        <v>107</v>
      </c>
      <c r="B4449" s="203" t="s">
        <v>387</v>
      </c>
      <c r="C4449" s="203" t="s">
        <v>1555</v>
      </c>
      <c r="D4449" s="204">
        <v>23.820399999999999</v>
      </c>
      <c r="E4449" s="203" t="s">
        <v>472</v>
      </c>
      <c r="F4449" s="203" t="s">
        <v>1754</v>
      </c>
      <c r="G4449" s="203" t="s">
        <v>556</v>
      </c>
      <c r="H4449" s="204">
        <v>22.28</v>
      </c>
      <c r="I4449" s="204">
        <v>25.31</v>
      </c>
      <c r="J4449" s="204" t="s">
        <v>1497</v>
      </c>
      <c r="K4449" s="203" t="s">
        <v>1497</v>
      </c>
    </row>
    <row r="4450" spans="1:11">
      <c r="A4450" s="203">
        <v>107</v>
      </c>
      <c r="B4450" s="203" t="s">
        <v>388</v>
      </c>
      <c r="C4450" s="203" t="s">
        <v>1555</v>
      </c>
      <c r="D4450" s="204">
        <v>19.0609</v>
      </c>
      <c r="E4450" s="203" t="s">
        <v>472</v>
      </c>
      <c r="F4450" s="203" t="s">
        <v>1754</v>
      </c>
      <c r="G4450" s="203" t="s">
        <v>556</v>
      </c>
      <c r="H4450" s="204">
        <v>18.5</v>
      </c>
      <c r="I4450" s="204">
        <v>21.49</v>
      </c>
      <c r="J4450" s="204" t="s">
        <v>1497</v>
      </c>
      <c r="K4450" s="203" t="s">
        <v>1497</v>
      </c>
    </row>
    <row r="4451" spans="1:11">
      <c r="A4451" s="203">
        <v>107</v>
      </c>
      <c r="B4451" s="203" t="s">
        <v>389</v>
      </c>
      <c r="C4451" s="203" t="s">
        <v>1555</v>
      </c>
      <c r="D4451" s="204">
        <v>22.027799999999999</v>
      </c>
      <c r="E4451" s="203" t="s">
        <v>472</v>
      </c>
      <c r="F4451" s="203" t="s">
        <v>1754</v>
      </c>
      <c r="G4451" s="203" t="s">
        <v>556</v>
      </c>
      <c r="H4451" s="204">
        <v>20.03</v>
      </c>
      <c r="I4451" s="204">
        <v>24.03</v>
      </c>
      <c r="J4451" s="204" t="s">
        <v>1497</v>
      </c>
      <c r="K4451" s="203" t="s">
        <v>1497</v>
      </c>
    </row>
    <row r="4452" spans="1:11">
      <c r="A4452" s="203">
        <v>107</v>
      </c>
      <c r="B4452" s="203" t="s">
        <v>390</v>
      </c>
      <c r="C4452" s="203" t="s">
        <v>1555</v>
      </c>
      <c r="D4452" s="204">
        <v>25.925899999999999</v>
      </c>
      <c r="E4452" s="203" t="s">
        <v>472</v>
      </c>
      <c r="F4452" s="203" t="s">
        <v>1754</v>
      </c>
      <c r="G4452" s="203" t="s">
        <v>556</v>
      </c>
      <c r="H4452" s="204">
        <v>23.9</v>
      </c>
      <c r="I4452" s="204">
        <v>27.83</v>
      </c>
      <c r="J4452" s="204" t="s">
        <v>1497</v>
      </c>
      <c r="K4452" s="203" t="s">
        <v>1497</v>
      </c>
    </row>
    <row r="4453" spans="1:11">
      <c r="A4453" s="203">
        <v>107</v>
      </c>
      <c r="B4453" s="203" t="s">
        <v>391</v>
      </c>
      <c r="C4453" s="203" t="s">
        <v>1555</v>
      </c>
      <c r="D4453" s="204">
        <v>23.201899999999998</v>
      </c>
      <c r="E4453" s="203" t="s">
        <v>472</v>
      </c>
      <c r="F4453" s="203" t="s">
        <v>1754</v>
      </c>
      <c r="G4453" s="203" t="s">
        <v>556</v>
      </c>
      <c r="H4453" s="204">
        <v>19.2</v>
      </c>
      <c r="I4453" s="204">
        <v>27.2</v>
      </c>
      <c r="J4453" s="204" t="s">
        <v>1497</v>
      </c>
      <c r="K4453" s="203" t="s">
        <v>1497</v>
      </c>
    </row>
    <row r="4454" spans="1:11">
      <c r="A4454" s="203">
        <v>107</v>
      </c>
      <c r="B4454" s="203" t="s">
        <v>392</v>
      </c>
      <c r="C4454" s="203" t="s">
        <v>1555</v>
      </c>
      <c r="D4454" s="204">
        <v>14.5403</v>
      </c>
      <c r="E4454" s="203" t="s">
        <v>472</v>
      </c>
      <c r="F4454" s="203" t="s">
        <v>1754</v>
      </c>
      <c r="G4454" s="203" t="s">
        <v>556</v>
      </c>
      <c r="H4454" s="204">
        <v>12.06</v>
      </c>
      <c r="I4454" s="204">
        <v>16.27</v>
      </c>
      <c r="J4454" s="204" t="s">
        <v>1497</v>
      </c>
      <c r="K4454" s="203" t="s">
        <v>1497</v>
      </c>
    </row>
    <row r="4455" spans="1:11">
      <c r="A4455" s="203">
        <v>107</v>
      </c>
      <c r="B4455" s="203" t="s">
        <v>393</v>
      </c>
      <c r="C4455" s="203" t="s">
        <v>1555</v>
      </c>
      <c r="D4455" s="204">
        <v>22.589700000000001</v>
      </c>
      <c r="E4455" s="203" t="s">
        <v>472</v>
      </c>
      <c r="F4455" s="203" t="s">
        <v>1754</v>
      </c>
      <c r="G4455" s="203" t="s">
        <v>556</v>
      </c>
      <c r="H4455" s="204">
        <v>21.57</v>
      </c>
      <c r="I4455" s="204">
        <v>23.28</v>
      </c>
      <c r="J4455" s="204" t="s">
        <v>1497</v>
      </c>
      <c r="K4455" s="203" t="s">
        <v>1497</v>
      </c>
    </row>
    <row r="4456" spans="1:11">
      <c r="A4456" s="203">
        <v>107</v>
      </c>
      <c r="B4456" s="203" t="s">
        <v>394</v>
      </c>
      <c r="C4456" s="203" t="s">
        <v>1555</v>
      </c>
      <c r="D4456" s="204">
        <v>23.9114</v>
      </c>
      <c r="E4456" s="203" t="s">
        <v>472</v>
      </c>
      <c r="F4456" s="203" t="s">
        <v>1754</v>
      </c>
      <c r="G4456" s="203" t="s">
        <v>556</v>
      </c>
      <c r="H4456" s="204">
        <v>22.3</v>
      </c>
      <c r="I4456" s="204">
        <v>25.52</v>
      </c>
      <c r="J4456" s="204" t="s">
        <v>1497</v>
      </c>
      <c r="K4456" s="203" t="s">
        <v>1497</v>
      </c>
    </row>
    <row r="4457" spans="1:11">
      <c r="A4457" s="203">
        <v>107</v>
      </c>
      <c r="B4457" s="203" t="s">
        <v>395</v>
      </c>
      <c r="C4457" s="203" t="s">
        <v>1555</v>
      </c>
      <c r="D4457" s="204">
        <v>20.822600000000001</v>
      </c>
      <c r="E4457" s="203" t="s">
        <v>472</v>
      </c>
      <c r="F4457" s="203" t="s">
        <v>1754</v>
      </c>
      <c r="G4457" s="203" t="s">
        <v>556</v>
      </c>
      <c r="H4457" s="204">
        <v>20.13</v>
      </c>
      <c r="I4457" s="204">
        <v>21.56</v>
      </c>
      <c r="J4457" s="204" t="s">
        <v>1497</v>
      </c>
      <c r="K4457" s="203" t="s">
        <v>1497</v>
      </c>
    </row>
    <row r="4458" spans="1:11">
      <c r="A4458" s="203">
        <v>107</v>
      </c>
      <c r="B4458" s="203" t="s">
        <v>396</v>
      </c>
      <c r="C4458" s="203" t="s">
        <v>1555</v>
      </c>
      <c r="D4458" s="204">
        <v>26.3523</v>
      </c>
      <c r="E4458" s="203" t="s">
        <v>472</v>
      </c>
      <c r="F4458" s="203" t="s">
        <v>1754</v>
      </c>
      <c r="G4458" s="203" t="s">
        <v>556</v>
      </c>
      <c r="H4458" s="204">
        <v>24.08</v>
      </c>
      <c r="I4458" s="204">
        <v>28.63</v>
      </c>
      <c r="J4458" s="204" t="s">
        <v>1497</v>
      </c>
      <c r="K4458" s="203" t="s">
        <v>1497</v>
      </c>
    </row>
    <row r="4459" spans="1:11">
      <c r="A4459" s="203">
        <v>107</v>
      </c>
      <c r="B4459" s="203" t="s">
        <v>397</v>
      </c>
      <c r="C4459" s="203" t="s">
        <v>1555</v>
      </c>
      <c r="D4459" s="204">
        <v>23.761500000000002</v>
      </c>
      <c r="E4459" s="203" t="s">
        <v>472</v>
      </c>
      <c r="F4459" s="203" t="s">
        <v>1754</v>
      </c>
      <c r="G4459" s="203" t="s">
        <v>556</v>
      </c>
      <c r="H4459" s="204">
        <v>21.97</v>
      </c>
      <c r="I4459" s="204">
        <v>25.55</v>
      </c>
      <c r="J4459" s="204" t="s">
        <v>1497</v>
      </c>
      <c r="K4459" s="203" t="s">
        <v>1497</v>
      </c>
    </row>
    <row r="4460" spans="1:11">
      <c r="A4460" s="203">
        <v>107</v>
      </c>
      <c r="B4460" s="203" t="s">
        <v>398</v>
      </c>
      <c r="C4460" s="203" t="s">
        <v>1555</v>
      </c>
      <c r="D4460" s="204">
        <v>15.4358</v>
      </c>
      <c r="E4460" s="203" t="s">
        <v>472</v>
      </c>
      <c r="F4460" s="203" t="s">
        <v>1754</v>
      </c>
      <c r="G4460" s="203" t="s">
        <v>556</v>
      </c>
      <c r="H4460" s="204">
        <v>13.58</v>
      </c>
      <c r="I4460" s="204">
        <v>17.079999999999998</v>
      </c>
      <c r="J4460" s="204" t="s">
        <v>1497</v>
      </c>
      <c r="K4460" s="203" t="s">
        <v>1497</v>
      </c>
    </row>
    <row r="4461" spans="1:11">
      <c r="A4461" s="203">
        <v>107</v>
      </c>
      <c r="B4461" s="203" t="s">
        <v>399</v>
      </c>
      <c r="C4461" s="203" t="s">
        <v>1555</v>
      </c>
      <c r="D4461" s="204">
        <v>22.114000000000001</v>
      </c>
      <c r="E4461" s="203" t="s">
        <v>472</v>
      </c>
      <c r="F4461" s="203" t="s">
        <v>1754</v>
      </c>
      <c r="G4461" s="203" t="s">
        <v>556</v>
      </c>
      <c r="H4461" s="204">
        <v>20.57</v>
      </c>
      <c r="I4461" s="204">
        <v>23.66</v>
      </c>
      <c r="J4461" s="204" t="s">
        <v>1497</v>
      </c>
      <c r="K4461" s="203" t="s">
        <v>1497</v>
      </c>
    </row>
    <row r="4462" spans="1:11">
      <c r="A4462" s="203">
        <v>107</v>
      </c>
      <c r="B4462" s="203" t="s">
        <v>400</v>
      </c>
      <c r="C4462" s="203" t="s">
        <v>1555</v>
      </c>
      <c r="D4462" s="204">
        <v>29.096</v>
      </c>
      <c r="E4462" s="203" t="s">
        <v>472</v>
      </c>
      <c r="F4462" s="203" t="s">
        <v>1754</v>
      </c>
      <c r="G4462" s="203" t="s">
        <v>556</v>
      </c>
      <c r="H4462" s="204">
        <v>27.19</v>
      </c>
      <c r="I4462" s="204">
        <v>31.07</v>
      </c>
      <c r="J4462" s="204" t="s">
        <v>1497</v>
      </c>
      <c r="K4462" s="203" t="s">
        <v>1497</v>
      </c>
    </row>
    <row r="4463" spans="1:11">
      <c r="A4463" s="203">
        <v>107</v>
      </c>
      <c r="B4463" s="203" t="s">
        <v>401</v>
      </c>
      <c r="C4463" s="203" t="s">
        <v>1555</v>
      </c>
      <c r="D4463" s="204">
        <v>23.710799999999999</v>
      </c>
      <c r="E4463" s="203" t="s">
        <v>472</v>
      </c>
      <c r="F4463" s="203" t="s">
        <v>1754</v>
      </c>
      <c r="G4463" s="203" t="s">
        <v>556</v>
      </c>
      <c r="H4463" s="204">
        <v>21.79</v>
      </c>
      <c r="I4463" s="204">
        <v>25.63</v>
      </c>
      <c r="J4463" s="204" t="s">
        <v>1497</v>
      </c>
      <c r="K4463" s="203" t="s">
        <v>1497</v>
      </c>
    </row>
    <row r="4464" spans="1:11">
      <c r="A4464" s="203">
        <v>107</v>
      </c>
      <c r="B4464" s="203" t="s">
        <v>402</v>
      </c>
      <c r="C4464" s="203" t="s">
        <v>1555</v>
      </c>
      <c r="D4464" s="204">
        <v>25</v>
      </c>
      <c r="E4464" s="203" t="s">
        <v>472</v>
      </c>
      <c r="F4464" s="203" t="s">
        <v>1754</v>
      </c>
      <c r="G4464" s="203" t="s">
        <v>556</v>
      </c>
      <c r="H4464" s="204">
        <v>22.48</v>
      </c>
      <c r="I4464" s="204">
        <v>27.52</v>
      </c>
      <c r="J4464" s="204" t="s">
        <v>1497</v>
      </c>
      <c r="K4464" s="203" t="s">
        <v>1497</v>
      </c>
    </row>
    <row r="4465" spans="1:11">
      <c r="A4465" s="203">
        <v>107</v>
      </c>
      <c r="B4465" s="203" t="s">
        <v>403</v>
      </c>
      <c r="C4465" s="203" t="s">
        <v>1555</v>
      </c>
      <c r="D4465" s="204">
        <v>21.834499999999998</v>
      </c>
      <c r="E4465" s="203" t="s">
        <v>472</v>
      </c>
      <c r="F4465" s="203" t="s">
        <v>1754</v>
      </c>
      <c r="G4465" s="203" t="s">
        <v>556</v>
      </c>
      <c r="H4465" s="204">
        <v>20.03</v>
      </c>
      <c r="I4465" s="204">
        <v>23.64</v>
      </c>
      <c r="J4465" s="204" t="s">
        <v>1497</v>
      </c>
      <c r="K4465" s="203" t="s">
        <v>1497</v>
      </c>
    </row>
    <row r="4466" spans="1:11">
      <c r="A4466" s="203">
        <v>107</v>
      </c>
      <c r="B4466" s="203" t="s">
        <v>404</v>
      </c>
      <c r="C4466" s="203" t="s">
        <v>1555</v>
      </c>
      <c r="D4466" s="204">
        <v>20.8293</v>
      </c>
      <c r="E4466" s="203" t="s">
        <v>472</v>
      </c>
      <c r="F4466" s="203" t="s">
        <v>1754</v>
      </c>
      <c r="G4466" s="203" t="s">
        <v>556</v>
      </c>
      <c r="H4466" s="204">
        <v>18.95</v>
      </c>
      <c r="I4466" s="204">
        <v>22.45</v>
      </c>
      <c r="J4466" s="204" t="s">
        <v>1497</v>
      </c>
      <c r="K4466" s="203" t="s">
        <v>1497</v>
      </c>
    </row>
    <row r="4467" spans="1:11">
      <c r="A4467" s="203">
        <v>107</v>
      </c>
      <c r="B4467" s="203" t="s">
        <v>405</v>
      </c>
      <c r="C4467" s="203" t="s">
        <v>1555</v>
      </c>
      <c r="D4467" s="204">
        <v>21.530100000000001</v>
      </c>
      <c r="E4467" s="203" t="s">
        <v>472</v>
      </c>
      <c r="F4467" s="203" t="s">
        <v>1754</v>
      </c>
      <c r="G4467" s="203" t="s">
        <v>556</v>
      </c>
      <c r="H4467" s="204">
        <v>21.27</v>
      </c>
      <c r="I4467" s="204">
        <v>21.87</v>
      </c>
      <c r="J4467" s="204" t="s">
        <v>1497</v>
      </c>
      <c r="K4467" s="203" t="s">
        <v>1497</v>
      </c>
    </row>
    <row r="4468" spans="1:11">
      <c r="A4468" s="203">
        <v>108</v>
      </c>
      <c r="B4468" s="203" t="s">
        <v>384</v>
      </c>
      <c r="C4468" s="203" t="s">
        <v>1837</v>
      </c>
      <c r="D4468" s="204">
        <v>9.3000000000000007</v>
      </c>
      <c r="E4468" s="203" t="s">
        <v>489</v>
      </c>
      <c r="F4468" s="203" t="s">
        <v>1754</v>
      </c>
      <c r="G4468" s="203" t="s">
        <v>488</v>
      </c>
      <c r="H4468" s="204" t="s">
        <v>1497</v>
      </c>
      <c r="I4468" s="204" t="s">
        <v>1497</v>
      </c>
      <c r="J4468" s="204">
        <v>11.25</v>
      </c>
      <c r="K4468" s="203" t="s">
        <v>490</v>
      </c>
    </row>
    <row r="4469" spans="1:11">
      <c r="A4469" s="203">
        <v>108</v>
      </c>
      <c r="B4469" s="203" t="s">
        <v>385</v>
      </c>
      <c r="C4469" s="203" t="s">
        <v>1837</v>
      </c>
      <c r="D4469" s="204">
        <v>16.38</v>
      </c>
      <c r="E4469" s="203" t="s">
        <v>489</v>
      </c>
      <c r="F4469" s="203" t="s">
        <v>1754</v>
      </c>
      <c r="G4469" s="203" t="s">
        <v>488</v>
      </c>
      <c r="H4469" s="204" t="s">
        <v>1497</v>
      </c>
      <c r="I4469" s="204" t="s">
        <v>1497</v>
      </c>
      <c r="J4469" s="204" t="s">
        <v>1497</v>
      </c>
      <c r="K4469" s="203" t="s">
        <v>490</v>
      </c>
    </row>
    <row r="4470" spans="1:11">
      <c r="A4470" s="203">
        <v>108</v>
      </c>
      <c r="B4470" s="203" t="s">
        <v>386</v>
      </c>
      <c r="C4470" s="203" t="s">
        <v>1837</v>
      </c>
      <c r="D4470" s="204">
        <v>28.08</v>
      </c>
      <c r="E4470" s="203" t="s">
        <v>489</v>
      </c>
      <c r="F4470" s="203" t="s">
        <v>1754</v>
      </c>
      <c r="G4470" s="203" t="s">
        <v>488</v>
      </c>
      <c r="H4470" s="204" t="s">
        <v>1497</v>
      </c>
      <c r="I4470" s="204" t="s">
        <v>1497</v>
      </c>
      <c r="J4470" s="204">
        <v>50.31</v>
      </c>
      <c r="K4470" s="203" t="s">
        <v>490</v>
      </c>
    </row>
    <row r="4471" spans="1:11">
      <c r="A4471" s="203">
        <v>108</v>
      </c>
      <c r="B4471" s="203" t="s">
        <v>387</v>
      </c>
      <c r="C4471" s="203" t="s">
        <v>1837</v>
      </c>
      <c r="D4471" s="204">
        <v>33.840000000000003</v>
      </c>
      <c r="E4471" s="203" t="s">
        <v>489</v>
      </c>
      <c r="F4471" s="203" t="s">
        <v>1754</v>
      </c>
      <c r="G4471" s="203" t="s">
        <v>488</v>
      </c>
      <c r="H4471" s="204" t="s">
        <v>1497</v>
      </c>
      <c r="I4471" s="204" t="s">
        <v>1497</v>
      </c>
      <c r="J4471" s="204" t="s">
        <v>1497</v>
      </c>
      <c r="K4471" s="203" t="s">
        <v>490</v>
      </c>
    </row>
    <row r="4472" spans="1:11">
      <c r="A4472" s="203">
        <v>108</v>
      </c>
      <c r="B4472" s="203" t="s">
        <v>388</v>
      </c>
      <c r="C4472" s="203" t="s">
        <v>1837</v>
      </c>
      <c r="D4472" s="204">
        <v>1.1299999999999999</v>
      </c>
      <c r="E4472" s="203" t="s">
        <v>489</v>
      </c>
      <c r="F4472" s="203" t="s">
        <v>1754</v>
      </c>
      <c r="G4472" s="203" t="s">
        <v>488</v>
      </c>
      <c r="H4472" s="204" t="s">
        <v>1497</v>
      </c>
      <c r="I4472" s="204" t="s">
        <v>1497</v>
      </c>
      <c r="J4472" s="204">
        <v>6.49</v>
      </c>
      <c r="K4472" s="203" t="s">
        <v>490</v>
      </c>
    </row>
    <row r="4473" spans="1:11">
      <c r="A4473" s="203">
        <v>108</v>
      </c>
      <c r="B4473" s="203" t="s">
        <v>389</v>
      </c>
      <c r="C4473" s="203" t="s">
        <v>1837</v>
      </c>
      <c r="D4473" s="204">
        <v>26.19</v>
      </c>
      <c r="E4473" s="203" t="s">
        <v>489</v>
      </c>
      <c r="F4473" s="203" t="s">
        <v>1754</v>
      </c>
      <c r="G4473" s="203" t="s">
        <v>488</v>
      </c>
      <c r="H4473" s="204" t="s">
        <v>1497</v>
      </c>
      <c r="I4473" s="204" t="s">
        <v>1497</v>
      </c>
      <c r="J4473" s="204">
        <v>39.049999999999997</v>
      </c>
      <c r="K4473" s="203" t="s">
        <v>490</v>
      </c>
    </row>
    <row r="4474" spans="1:11">
      <c r="A4474" s="203">
        <v>108</v>
      </c>
      <c r="B4474" s="203" t="s">
        <v>390</v>
      </c>
      <c r="C4474" s="203" t="s">
        <v>1837</v>
      </c>
      <c r="D4474" s="204">
        <v>5.04</v>
      </c>
      <c r="E4474" s="203" t="s">
        <v>489</v>
      </c>
      <c r="F4474" s="203" t="s">
        <v>1754</v>
      </c>
      <c r="G4474" s="203" t="s">
        <v>488</v>
      </c>
      <c r="H4474" s="204" t="s">
        <v>1497</v>
      </c>
      <c r="I4474" s="204" t="s">
        <v>1497</v>
      </c>
      <c r="J4474" s="204">
        <v>8.94</v>
      </c>
      <c r="K4474" s="203" t="s">
        <v>490</v>
      </c>
    </row>
    <row r="4475" spans="1:11">
      <c r="A4475" s="203">
        <v>108</v>
      </c>
      <c r="B4475" s="203" t="s">
        <v>391</v>
      </c>
      <c r="C4475" s="203" t="s">
        <v>1837</v>
      </c>
      <c r="D4475" s="204">
        <v>6.67</v>
      </c>
      <c r="E4475" s="203" t="s">
        <v>489</v>
      </c>
      <c r="F4475" s="203" t="s">
        <v>1754</v>
      </c>
      <c r="G4475" s="203" t="s">
        <v>488</v>
      </c>
      <c r="H4475" s="204" t="s">
        <v>1497</v>
      </c>
      <c r="I4475" s="204" t="s">
        <v>1497</v>
      </c>
      <c r="J4475" s="204">
        <v>27.95</v>
      </c>
      <c r="K4475" s="203" t="s">
        <v>490</v>
      </c>
    </row>
    <row r="4476" spans="1:11">
      <c r="A4476" s="203">
        <v>108</v>
      </c>
      <c r="B4476" s="203" t="s">
        <v>392</v>
      </c>
      <c r="C4476" s="203" t="s">
        <v>1837</v>
      </c>
      <c r="D4476" s="204">
        <v>31.38</v>
      </c>
      <c r="E4476" s="203" t="s">
        <v>489</v>
      </c>
      <c r="F4476" s="203" t="s">
        <v>1754</v>
      </c>
      <c r="G4476" s="203" t="s">
        <v>488</v>
      </c>
      <c r="H4476" s="204" t="s">
        <v>1497</v>
      </c>
      <c r="I4476" s="204" t="s">
        <v>1497</v>
      </c>
      <c r="J4476" s="204">
        <v>47.53</v>
      </c>
      <c r="K4476" s="203" t="s">
        <v>490</v>
      </c>
    </row>
    <row r="4477" spans="1:11">
      <c r="A4477" s="203">
        <v>108</v>
      </c>
      <c r="B4477" s="203" t="s">
        <v>393</v>
      </c>
      <c r="C4477" s="203" t="s">
        <v>1837</v>
      </c>
      <c r="D4477" s="204">
        <v>12.18</v>
      </c>
      <c r="E4477" s="203" t="s">
        <v>489</v>
      </c>
      <c r="F4477" s="203" t="s">
        <v>1754</v>
      </c>
      <c r="G4477" s="203" t="s">
        <v>488</v>
      </c>
      <c r="H4477" s="204" t="s">
        <v>1497</v>
      </c>
      <c r="I4477" s="204" t="s">
        <v>1497</v>
      </c>
      <c r="J4477" s="204">
        <v>32.19</v>
      </c>
      <c r="K4477" s="203" t="s">
        <v>490</v>
      </c>
    </row>
    <row r="4478" spans="1:11">
      <c r="A4478" s="203">
        <v>108</v>
      </c>
      <c r="B4478" s="203" t="s">
        <v>394</v>
      </c>
      <c r="C4478" s="203" t="s">
        <v>1837</v>
      </c>
      <c r="D4478" s="204">
        <v>2.74</v>
      </c>
      <c r="E4478" s="203" t="s">
        <v>489</v>
      </c>
      <c r="F4478" s="203" t="s">
        <v>1754</v>
      </c>
      <c r="G4478" s="203" t="s">
        <v>488</v>
      </c>
      <c r="H4478" s="204" t="s">
        <v>1497</v>
      </c>
      <c r="I4478" s="204" t="s">
        <v>1497</v>
      </c>
      <c r="J4478" s="204">
        <v>4.04</v>
      </c>
      <c r="K4478" s="203" t="s">
        <v>490</v>
      </c>
    </row>
    <row r="4479" spans="1:11">
      <c r="A4479" s="203">
        <v>108</v>
      </c>
      <c r="B4479" s="203" t="s">
        <v>395</v>
      </c>
      <c r="C4479" s="203" t="s">
        <v>1837</v>
      </c>
      <c r="D4479" s="204">
        <v>23.98</v>
      </c>
      <c r="E4479" s="203" t="s">
        <v>489</v>
      </c>
      <c r="F4479" s="203" t="s">
        <v>1754</v>
      </c>
      <c r="G4479" s="203" t="s">
        <v>488</v>
      </c>
      <c r="H4479" s="204" t="s">
        <v>1497</v>
      </c>
      <c r="I4479" s="204" t="s">
        <v>1497</v>
      </c>
      <c r="J4479" s="204">
        <v>17.260000000000002</v>
      </c>
      <c r="K4479" s="203" t="s">
        <v>490</v>
      </c>
    </row>
    <row r="4480" spans="1:11">
      <c r="A4480" s="203">
        <v>108</v>
      </c>
      <c r="B4480" s="203" t="s">
        <v>396</v>
      </c>
      <c r="C4480" s="203" t="s">
        <v>1837</v>
      </c>
      <c r="D4480" s="204">
        <v>28.15</v>
      </c>
      <c r="E4480" s="203" t="s">
        <v>489</v>
      </c>
      <c r="F4480" s="203" t="s">
        <v>1754</v>
      </c>
      <c r="G4480" s="203" t="s">
        <v>488</v>
      </c>
      <c r="H4480" s="204" t="s">
        <v>1497</v>
      </c>
      <c r="I4480" s="204" t="s">
        <v>1497</v>
      </c>
      <c r="J4480" s="204">
        <v>32.54</v>
      </c>
      <c r="K4480" s="203" t="s">
        <v>490</v>
      </c>
    </row>
    <row r="4481" spans="1:11">
      <c r="A4481" s="203">
        <v>108</v>
      </c>
      <c r="B4481" s="203" t="s">
        <v>397</v>
      </c>
      <c r="C4481" s="203" t="s">
        <v>1837</v>
      </c>
      <c r="D4481" s="204">
        <v>19.73</v>
      </c>
      <c r="E4481" s="203" t="s">
        <v>489</v>
      </c>
      <c r="F4481" s="203" t="s">
        <v>1754</v>
      </c>
      <c r="G4481" s="203" t="s">
        <v>488</v>
      </c>
      <c r="H4481" s="204" t="s">
        <v>1497</v>
      </c>
      <c r="I4481" s="204" t="s">
        <v>1497</v>
      </c>
      <c r="J4481" s="204">
        <v>30.99</v>
      </c>
      <c r="K4481" s="203" t="s">
        <v>490</v>
      </c>
    </row>
    <row r="4482" spans="1:11">
      <c r="A4482" s="203">
        <v>108</v>
      </c>
      <c r="B4482" s="203" t="s">
        <v>398</v>
      </c>
      <c r="C4482" s="203" t="s">
        <v>1837</v>
      </c>
      <c r="D4482" s="204">
        <v>20.56</v>
      </c>
      <c r="E4482" s="203" t="s">
        <v>489</v>
      </c>
      <c r="F4482" s="203" t="s">
        <v>1754</v>
      </c>
      <c r="G4482" s="203" t="s">
        <v>488</v>
      </c>
      <c r="H4482" s="204" t="s">
        <v>1497</v>
      </c>
      <c r="I4482" s="204" t="s">
        <v>1497</v>
      </c>
      <c r="J4482" s="204">
        <v>37.85</v>
      </c>
      <c r="K4482" s="203" t="s">
        <v>490</v>
      </c>
    </row>
    <row r="4483" spans="1:11">
      <c r="A4483" s="203">
        <v>108</v>
      </c>
      <c r="B4483" s="203" t="s">
        <v>399</v>
      </c>
      <c r="C4483" s="203" t="s">
        <v>1837</v>
      </c>
      <c r="D4483" s="204">
        <v>51.32</v>
      </c>
      <c r="E4483" s="203" t="s">
        <v>489</v>
      </c>
      <c r="F4483" s="203" t="s">
        <v>1754</v>
      </c>
      <c r="G4483" s="203" t="s">
        <v>488</v>
      </c>
      <c r="H4483" s="204" t="s">
        <v>1497</v>
      </c>
      <c r="I4483" s="204" t="s">
        <v>1497</v>
      </c>
      <c r="J4483" s="204">
        <v>59.92</v>
      </c>
      <c r="K4483" s="203" t="s">
        <v>490</v>
      </c>
    </row>
    <row r="4484" spans="1:11">
      <c r="A4484" s="203">
        <v>108</v>
      </c>
      <c r="B4484" s="203" t="s">
        <v>400</v>
      </c>
      <c r="C4484" s="203" t="s">
        <v>1837</v>
      </c>
      <c r="D4484" s="204">
        <v>24.8</v>
      </c>
      <c r="E4484" s="203" t="s">
        <v>489</v>
      </c>
      <c r="F4484" s="203" t="s">
        <v>1754</v>
      </c>
      <c r="G4484" s="203" t="s">
        <v>488</v>
      </c>
      <c r="H4484" s="204" t="s">
        <v>1497</v>
      </c>
      <c r="I4484" s="204" t="s">
        <v>1497</v>
      </c>
      <c r="J4484" s="204">
        <v>32.950000000000003</v>
      </c>
      <c r="K4484" s="203" t="s">
        <v>490</v>
      </c>
    </row>
    <row r="4485" spans="1:11">
      <c r="A4485" s="203">
        <v>108</v>
      </c>
      <c r="B4485" s="203" t="s">
        <v>401</v>
      </c>
      <c r="C4485" s="203" t="s">
        <v>1837</v>
      </c>
      <c r="D4485" s="204">
        <v>35.32</v>
      </c>
      <c r="E4485" s="203" t="s">
        <v>489</v>
      </c>
      <c r="F4485" s="203" t="s">
        <v>1754</v>
      </c>
      <c r="G4485" s="203" t="s">
        <v>488</v>
      </c>
      <c r="H4485" s="204" t="s">
        <v>1497</v>
      </c>
      <c r="I4485" s="204" t="s">
        <v>1497</v>
      </c>
      <c r="J4485" s="204">
        <v>39.9</v>
      </c>
      <c r="K4485" s="203" t="s">
        <v>490</v>
      </c>
    </row>
    <row r="4486" spans="1:11">
      <c r="A4486" s="203">
        <v>108</v>
      </c>
      <c r="B4486" s="203" t="s">
        <v>402</v>
      </c>
      <c r="C4486" s="203" t="s">
        <v>1837</v>
      </c>
      <c r="D4486" s="204">
        <v>33.93</v>
      </c>
      <c r="E4486" s="203" t="s">
        <v>489</v>
      </c>
      <c r="F4486" s="203" t="s">
        <v>1754</v>
      </c>
      <c r="G4486" s="203" t="s">
        <v>488</v>
      </c>
      <c r="H4486" s="204" t="s">
        <v>1497</v>
      </c>
      <c r="I4486" s="204" t="s">
        <v>1497</v>
      </c>
      <c r="J4486" s="204">
        <v>47.22</v>
      </c>
      <c r="K4486" s="203" t="s">
        <v>490</v>
      </c>
    </row>
    <row r="4487" spans="1:11">
      <c r="A4487" s="203">
        <v>108</v>
      </c>
      <c r="B4487" s="203" t="s">
        <v>403</v>
      </c>
      <c r="C4487" s="203" t="s">
        <v>1837</v>
      </c>
      <c r="D4487" s="204">
        <v>30.91</v>
      </c>
      <c r="E4487" s="203" t="s">
        <v>489</v>
      </c>
      <c r="F4487" s="203" t="s">
        <v>1754</v>
      </c>
      <c r="G4487" s="203" t="s">
        <v>488</v>
      </c>
      <c r="H4487" s="204" t="s">
        <v>1497</v>
      </c>
      <c r="I4487" s="204" t="s">
        <v>1497</v>
      </c>
      <c r="J4487" s="204">
        <v>46.22</v>
      </c>
      <c r="K4487" s="203" t="s">
        <v>490</v>
      </c>
    </row>
    <row r="4488" spans="1:11">
      <c r="A4488" s="203">
        <v>108</v>
      </c>
      <c r="B4488" s="203" t="s">
        <v>404</v>
      </c>
      <c r="C4488" s="203" t="s">
        <v>1837</v>
      </c>
      <c r="D4488" s="204">
        <v>17.989999999999998</v>
      </c>
      <c r="E4488" s="203" t="s">
        <v>489</v>
      </c>
      <c r="F4488" s="203" t="s">
        <v>1754</v>
      </c>
      <c r="G4488" s="203" t="s">
        <v>488</v>
      </c>
      <c r="H4488" s="204" t="s">
        <v>1497</v>
      </c>
      <c r="I4488" s="204" t="s">
        <v>1497</v>
      </c>
      <c r="J4488" s="204">
        <v>16.45</v>
      </c>
      <c r="K4488" s="203" t="s">
        <v>490</v>
      </c>
    </row>
    <row r="4489" spans="1:11">
      <c r="A4489" s="203">
        <v>108</v>
      </c>
      <c r="B4489" s="203" t="s">
        <v>405</v>
      </c>
      <c r="C4489" s="203" t="s">
        <v>1837</v>
      </c>
      <c r="D4489" s="204">
        <v>22.45</v>
      </c>
      <c r="E4489" s="203" t="s">
        <v>489</v>
      </c>
      <c r="F4489" s="203" t="s">
        <v>1754</v>
      </c>
      <c r="G4489" s="203" t="s">
        <v>488</v>
      </c>
      <c r="H4489" s="204" t="s">
        <v>1497</v>
      </c>
      <c r="I4489" s="204" t="s">
        <v>1497</v>
      </c>
      <c r="J4489" s="204">
        <v>32.42</v>
      </c>
      <c r="K4489" s="203" t="s">
        <v>490</v>
      </c>
    </row>
    <row r="4490" spans="1:11">
      <c r="A4490" s="203">
        <v>109</v>
      </c>
      <c r="B4490" s="203" t="s">
        <v>384</v>
      </c>
      <c r="C4490" s="203" t="s">
        <v>1825</v>
      </c>
      <c r="D4490" s="204">
        <v>13.59</v>
      </c>
      <c r="E4490" s="203" t="s">
        <v>489</v>
      </c>
      <c r="F4490" s="203" t="s">
        <v>1754</v>
      </c>
      <c r="G4490" s="203" t="s">
        <v>488</v>
      </c>
      <c r="H4490" s="204" t="s">
        <v>1497</v>
      </c>
      <c r="I4490" s="204" t="s">
        <v>1497</v>
      </c>
      <c r="J4490" s="204">
        <v>21.06</v>
      </c>
      <c r="K4490" s="203" t="s">
        <v>490</v>
      </c>
    </row>
    <row r="4491" spans="1:11">
      <c r="A4491" s="203">
        <v>109</v>
      </c>
      <c r="B4491" s="203" t="s">
        <v>385</v>
      </c>
      <c r="C4491" s="203" t="s">
        <v>1825</v>
      </c>
      <c r="D4491" s="204">
        <v>17.309999999999999</v>
      </c>
      <c r="E4491" s="203" t="s">
        <v>489</v>
      </c>
      <c r="F4491" s="203" t="s">
        <v>1754</v>
      </c>
      <c r="G4491" s="203" t="s">
        <v>488</v>
      </c>
      <c r="H4491" s="204" t="s">
        <v>1497</v>
      </c>
      <c r="I4491" s="204" t="s">
        <v>1497</v>
      </c>
      <c r="J4491" s="204" t="s">
        <v>1497</v>
      </c>
      <c r="K4491" s="203" t="s">
        <v>490</v>
      </c>
    </row>
    <row r="4492" spans="1:11">
      <c r="A4492" s="203">
        <v>109</v>
      </c>
      <c r="B4492" s="203" t="s">
        <v>386</v>
      </c>
      <c r="C4492" s="203" t="s">
        <v>1825</v>
      </c>
      <c r="D4492" s="204">
        <v>7.06</v>
      </c>
      <c r="E4492" s="203" t="s">
        <v>489</v>
      </c>
      <c r="F4492" s="203" t="s">
        <v>1754</v>
      </c>
      <c r="G4492" s="203" t="s">
        <v>488</v>
      </c>
      <c r="H4492" s="204" t="s">
        <v>1497</v>
      </c>
      <c r="I4492" s="204" t="s">
        <v>1497</v>
      </c>
      <c r="J4492" s="204">
        <v>62.2</v>
      </c>
      <c r="K4492" s="203" t="s">
        <v>490</v>
      </c>
    </row>
    <row r="4493" spans="1:11">
      <c r="A4493" s="203">
        <v>109</v>
      </c>
      <c r="B4493" s="203" t="s">
        <v>387</v>
      </c>
      <c r="C4493" s="203" t="s">
        <v>1825</v>
      </c>
      <c r="D4493" s="204">
        <v>16.670000000000002</v>
      </c>
      <c r="E4493" s="203" t="s">
        <v>489</v>
      </c>
      <c r="F4493" s="203" t="s">
        <v>1754</v>
      </c>
      <c r="G4493" s="203" t="s">
        <v>488</v>
      </c>
      <c r="H4493" s="204" t="s">
        <v>1497</v>
      </c>
      <c r="I4493" s="204" t="s">
        <v>1497</v>
      </c>
      <c r="J4493" s="204" t="s">
        <v>1497</v>
      </c>
      <c r="K4493" s="203" t="s">
        <v>490</v>
      </c>
    </row>
    <row r="4494" spans="1:11">
      <c r="A4494" s="203">
        <v>109</v>
      </c>
      <c r="B4494" s="203" t="s">
        <v>388</v>
      </c>
      <c r="C4494" s="203" t="s">
        <v>1825</v>
      </c>
      <c r="D4494" s="204">
        <v>0</v>
      </c>
      <c r="E4494" s="203" t="s">
        <v>489</v>
      </c>
      <c r="F4494" s="203" t="s">
        <v>1754</v>
      </c>
      <c r="G4494" s="203" t="s">
        <v>488</v>
      </c>
      <c r="H4494" s="204" t="s">
        <v>1497</v>
      </c>
      <c r="I4494" s="204" t="s">
        <v>1497</v>
      </c>
      <c r="J4494" s="204">
        <v>36.9</v>
      </c>
      <c r="K4494" s="203" t="s">
        <v>490</v>
      </c>
    </row>
    <row r="4495" spans="1:11">
      <c r="A4495" s="203">
        <v>109</v>
      </c>
      <c r="B4495" s="203" t="s">
        <v>389</v>
      </c>
      <c r="C4495" s="203" t="s">
        <v>1825</v>
      </c>
      <c r="D4495" s="204">
        <v>43.56</v>
      </c>
      <c r="E4495" s="203" t="s">
        <v>489</v>
      </c>
      <c r="F4495" s="203" t="s">
        <v>1754</v>
      </c>
      <c r="G4495" s="203" t="s">
        <v>488</v>
      </c>
      <c r="H4495" s="204" t="s">
        <v>1497</v>
      </c>
      <c r="I4495" s="204" t="s">
        <v>1497</v>
      </c>
      <c r="J4495" s="204">
        <v>67.78</v>
      </c>
      <c r="K4495" s="203" t="s">
        <v>490</v>
      </c>
    </row>
    <row r="4496" spans="1:11">
      <c r="A4496" s="203">
        <v>109</v>
      </c>
      <c r="B4496" s="203" t="s">
        <v>390</v>
      </c>
      <c r="C4496" s="203" t="s">
        <v>1825</v>
      </c>
      <c r="D4496" s="204">
        <v>7.14</v>
      </c>
      <c r="E4496" s="203" t="s">
        <v>489</v>
      </c>
      <c r="F4496" s="203" t="s">
        <v>1754</v>
      </c>
      <c r="G4496" s="203" t="s">
        <v>488</v>
      </c>
      <c r="H4496" s="204" t="s">
        <v>1497</v>
      </c>
      <c r="I4496" s="204" t="s">
        <v>1497</v>
      </c>
      <c r="J4496" s="204">
        <v>16.13</v>
      </c>
      <c r="K4496" s="203" t="s">
        <v>490</v>
      </c>
    </row>
    <row r="4497" spans="1:11">
      <c r="A4497" s="203">
        <v>109</v>
      </c>
      <c r="B4497" s="203" t="s">
        <v>391</v>
      </c>
      <c r="C4497" s="203" t="s">
        <v>1825</v>
      </c>
      <c r="D4497" s="204">
        <v>0</v>
      </c>
      <c r="E4497" s="203" t="s">
        <v>489</v>
      </c>
      <c r="F4497" s="203" t="s">
        <v>1754</v>
      </c>
      <c r="G4497" s="203" t="s">
        <v>488</v>
      </c>
      <c r="H4497" s="204" t="s">
        <v>1497</v>
      </c>
      <c r="I4497" s="204" t="s">
        <v>1497</v>
      </c>
      <c r="J4497" s="204">
        <v>23.53</v>
      </c>
      <c r="K4497" s="203" t="s">
        <v>490</v>
      </c>
    </row>
    <row r="4498" spans="1:11">
      <c r="A4498" s="203">
        <v>109</v>
      </c>
      <c r="B4498" s="203" t="s">
        <v>392</v>
      </c>
      <c r="C4498" s="203" t="s">
        <v>1825</v>
      </c>
      <c r="D4498" s="204">
        <v>42.99</v>
      </c>
      <c r="E4498" s="203" t="s">
        <v>489</v>
      </c>
      <c r="F4498" s="203" t="s">
        <v>1754</v>
      </c>
      <c r="G4498" s="203" t="s">
        <v>488</v>
      </c>
      <c r="H4498" s="204" t="s">
        <v>1497</v>
      </c>
      <c r="I4498" s="204" t="s">
        <v>1497</v>
      </c>
      <c r="J4498" s="204">
        <v>73.89</v>
      </c>
      <c r="K4498" s="203" t="s">
        <v>490</v>
      </c>
    </row>
    <row r="4499" spans="1:11">
      <c r="A4499" s="203">
        <v>109</v>
      </c>
      <c r="B4499" s="203" t="s">
        <v>393</v>
      </c>
      <c r="C4499" s="203" t="s">
        <v>1825</v>
      </c>
      <c r="D4499" s="204">
        <v>5.81</v>
      </c>
      <c r="E4499" s="203" t="s">
        <v>489</v>
      </c>
      <c r="F4499" s="203" t="s">
        <v>1754</v>
      </c>
      <c r="G4499" s="203" t="s">
        <v>488</v>
      </c>
      <c r="H4499" s="204" t="s">
        <v>1497</v>
      </c>
      <c r="I4499" s="204" t="s">
        <v>1497</v>
      </c>
      <c r="J4499" s="204">
        <v>48.38</v>
      </c>
      <c r="K4499" s="203" t="s">
        <v>490</v>
      </c>
    </row>
    <row r="4500" spans="1:11">
      <c r="A4500" s="203">
        <v>109</v>
      </c>
      <c r="B4500" s="203" t="s">
        <v>394</v>
      </c>
      <c r="C4500" s="203" t="s">
        <v>1825</v>
      </c>
      <c r="D4500" s="204">
        <v>3.09</v>
      </c>
      <c r="E4500" s="203" t="s">
        <v>489</v>
      </c>
      <c r="F4500" s="203" t="s">
        <v>1754</v>
      </c>
      <c r="G4500" s="203" t="s">
        <v>488</v>
      </c>
      <c r="H4500" s="204" t="s">
        <v>1497</v>
      </c>
      <c r="I4500" s="204" t="s">
        <v>1497</v>
      </c>
      <c r="J4500" s="204">
        <v>25</v>
      </c>
      <c r="K4500" s="203" t="s">
        <v>490</v>
      </c>
    </row>
    <row r="4501" spans="1:11">
      <c r="A4501" s="203">
        <v>109</v>
      </c>
      <c r="B4501" s="203" t="s">
        <v>395</v>
      </c>
      <c r="C4501" s="203" t="s">
        <v>1825</v>
      </c>
      <c r="D4501" s="204">
        <v>18.420000000000002</v>
      </c>
      <c r="E4501" s="203" t="s">
        <v>489</v>
      </c>
      <c r="F4501" s="203" t="s">
        <v>1754</v>
      </c>
      <c r="G4501" s="203" t="s">
        <v>488</v>
      </c>
      <c r="H4501" s="204" t="s">
        <v>1497</v>
      </c>
      <c r="I4501" s="204" t="s">
        <v>1497</v>
      </c>
      <c r="J4501" s="204">
        <v>20.59</v>
      </c>
      <c r="K4501" s="203" t="s">
        <v>490</v>
      </c>
    </row>
    <row r="4502" spans="1:11">
      <c r="A4502" s="203">
        <v>109</v>
      </c>
      <c r="B4502" s="203" t="s">
        <v>396</v>
      </c>
      <c r="C4502" s="203" t="s">
        <v>1825</v>
      </c>
      <c r="D4502" s="204">
        <v>1.01</v>
      </c>
      <c r="E4502" s="203" t="s">
        <v>489</v>
      </c>
      <c r="F4502" s="203" t="s">
        <v>1754</v>
      </c>
      <c r="G4502" s="203" t="s">
        <v>488</v>
      </c>
      <c r="H4502" s="204" t="s">
        <v>1497</v>
      </c>
      <c r="I4502" s="204" t="s">
        <v>1497</v>
      </c>
      <c r="J4502" s="204">
        <v>22.33</v>
      </c>
      <c r="K4502" s="203" t="s">
        <v>490</v>
      </c>
    </row>
    <row r="4503" spans="1:11">
      <c r="A4503" s="203">
        <v>109</v>
      </c>
      <c r="B4503" s="203" t="s">
        <v>397</v>
      </c>
      <c r="C4503" s="203" t="s">
        <v>1825</v>
      </c>
      <c r="D4503" s="204">
        <v>15.89</v>
      </c>
      <c r="E4503" s="203" t="s">
        <v>489</v>
      </c>
      <c r="F4503" s="203" t="s">
        <v>1754</v>
      </c>
      <c r="G4503" s="203" t="s">
        <v>488</v>
      </c>
      <c r="H4503" s="204" t="s">
        <v>1497</v>
      </c>
      <c r="I4503" s="204" t="s">
        <v>1497</v>
      </c>
      <c r="J4503" s="204">
        <v>30.28</v>
      </c>
      <c r="K4503" s="203" t="s">
        <v>490</v>
      </c>
    </row>
    <row r="4504" spans="1:11">
      <c r="A4504" s="203">
        <v>109</v>
      </c>
      <c r="B4504" s="203" t="s">
        <v>398</v>
      </c>
      <c r="C4504" s="203" t="s">
        <v>1825</v>
      </c>
      <c r="D4504" s="204">
        <v>24.85</v>
      </c>
      <c r="E4504" s="203" t="s">
        <v>489</v>
      </c>
      <c r="F4504" s="203" t="s">
        <v>1754</v>
      </c>
      <c r="G4504" s="203" t="s">
        <v>488</v>
      </c>
      <c r="H4504" s="204" t="s">
        <v>1497</v>
      </c>
      <c r="I4504" s="204" t="s">
        <v>1497</v>
      </c>
      <c r="J4504" s="204">
        <v>25</v>
      </c>
      <c r="K4504" s="203" t="s">
        <v>490</v>
      </c>
    </row>
    <row r="4505" spans="1:11">
      <c r="A4505" s="203">
        <v>109</v>
      </c>
      <c r="B4505" s="203" t="s">
        <v>399</v>
      </c>
      <c r="C4505" s="203" t="s">
        <v>1825</v>
      </c>
      <c r="D4505" s="204">
        <v>25.17</v>
      </c>
      <c r="E4505" s="203" t="s">
        <v>489</v>
      </c>
      <c r="F4505" s="203" t="s">
        <v>1754</v>
      </c>
      <c r="G4505" s="203" t="s">
        <v>488</v>
      </c>
      <c r="H4505" s="204" t="s">
        <v>1497</v>
      </c>
      <c r="I4505" s="204" t="s">
        <v>1497</v>
      </c>
      <c r="J4505" s="204">
        <v>29.96</v>
      </c>
      <c r="K4505" s="203" t="s">
        <v>490</v>
      </c>
    </row>
    <row r="4506" spans="1:11">
      <c r="A4506" s="203">
        <v>109</v>
      </c>
      <c r="B4506" s="203" t="s">
        <v>400</v>
      </c>
      <c r="C4506" s="203" t="s">
        <v>1825</v>
      </c>
      <c r="D4506" s="204">
        <v>32.97</v>
      </c>
      <c r="E4506" s="203" t="s">
        <v>489</v>
      </c>
      <c r="F4506" s="203" t="s">
        <v>1754</v>
      </c>
      <c r="G4506" s="203" t="s">
        <v>488</v>
      </c>
      <c r="H4506" s="204" t="s">
        <v>1497</v>
      </c>
      <c r="I4506" s="204" t="s">
        <v>1497</v>
      </c>
      <c r="J4506" s="204">
        <v>52.08</v>
      </c>
      <c r="K4506" s="203" t="s">
        <v>490</v>
      </c>
    </row>
    <row r="4507" spans="1:11">
      <c r="A4507" s="203">
        <v>109</v>
      </c>
      <c r="B4507" s="203" t="s">
        <v>401</v>
      </c>
      <c r="C4507" s="203" t="s">
        <v>1825</v>
      </c>
      <c r="D4507" s="204">
        <v>22.09</v>
      </c>
      <c r="E4507" s="203" t="s">
        <v>489</v>
      </c>
      <c r="F4507" s="203" t="s">
        <v>1754</v>
      </c>
      <c r="G4507" s="203" t="s">
        <v>488</v>
      </c>
      <c r="H4507" s="204" t="s">
        <v>1497</v>
      </c>
      <c r="I4507" s="204" t="s">
        <v>1497</v>
      </c>
      <c r="J4507" s="204">
        <v>23.73</v>
      </c>
      <c r="K4507" s="203" t="s">
        <v>490</v>
      </c>
    </row>
    <row r="4508" spans="1:11">
      <c r="A4508" s="203">
        <v>109</v>
      </c>
      <c r="B4508" s="203" t="s">
        <v>402</v>
      </c>
      <c r="C4508" s="203" t="s">
        <v>1825</v>
      </c>
      <c r="D4508" s="204">
        <v>27.91</v>
      </c>
      <c r="E4508" s="203" t="s">
        <v>489</v>
      </c>
      <c r="F4508" s="203" t="s">
        <v>1754</v>
      </c>
      <c r="G4508" s="203" t="s">
        <v>488</v>
      </c>
      <c r="H4508" s="204" t="s">
        <v>1497</v>
      </c>
      <c r="I4508" s="204" t="s">
        <v>1497</v>
      </c>
      <c r="J4508" s="204">
        <v>46.88</v>
      </c>
      <c r="K4508" s="203" t="s">
        <v>490</v>
      </c>
    </row>
    <row r="4509" spans="1:11">
      <c r="A4509" s="203">
        <v>109</v>
      </c>
      <c r="B4509" s="203" t="s">
        <v>403</v>
      </c>
      <c r="C4509" s="203" t="s">
        <v>1825</v>
      </c>
      <c r="D4509" s="204">
        <v>25.15</v>
      </c>
      <c r="E4509" s="203" t="s">
        <v>489</v>
      </c>
      <c r="F4509" s="203" t="s">
        <v>1754</v>
      </c>
      <c r="G4509" s="203" t="s">
        <v>488</v>
      </c>
      <c r="H4509" s="204" t="s">
        <v>1497</v>
      </c>
      <c r="I4509" s="204" t="s">
        <v>1497</v>
      </c>
      <c r="J4509" s="204">
        <v>44.23</v>
      </c>
      <c r="K4509" s="203" t="s">
        <v>490</v>
      </c>
    </row>
    <row r="4510" spans="1:11">
      <c r="A4510" s="203">
        <v>109</v>
      </c>
      <c r="B4510" s="203" t="s">
        <v>404</v>
      </c>
      <c r="C4510" s="203" t="s">
        <v>1825</v>
      </c>
      <c r="D4510" s="204">
        <v>24.62</v>
      </c>
      <c r="E4510" s="203" t="s">
        <v>489</v>
      </c>
      <c r="F4510" s="203" t="s">
        <v>1754</v>
      </c>
      <c r="G4510" s="203" t="s">
        <v>488</v>
      </c>
      <c r="H4510" s="204" t="s">
        <v>1497</v>
      </c>
      <c r="I4510" s="204" t="s">
        <v>1497</v>
      </c>
      <c r="J4510" s="204">
        <v>8.49</v>
      </c>
      <c r="K4510" s="203" t="s">
        <v>490</v>
      </c>
    </row>
    <row r="4511" spans="1:11">
      <c r="A4511" s="203">
        <v>109</v>
      </c>
      <c r="B4511" s="203" t="s">
        <v>405</v>
      </c>
      <c r="C4511" s="203" t="s">
        <v>1825</v>
      </c>
      <c r="D4511" s="204">
        <v>17.87</v>
      </c>
      <c r="E4511" s="203" t="s">
        <v>489</v>
      </c>
      <c r="F4511" s="203" t="s">
        <v>1754</v>
      </c>
      <c r="G4511" s="203" t="s">
        <v>488</v>
      </c>
      <c r="H4511" s="204" t="s">
        <v>1497</v>
      </c>
      <c r="I4511" s="204" t="s">
        <v>1497</v>
      </c>
      <c r="J4511" s="204">
        <v>36.369999999999997</v>
      </c>
      <c r="K4511" s="203" t="s">
        <v>490</v>
      </c>
    </row>
    <row r="4512" spans="1:11">
      <c r="A4512" s="203">
        <v>110</v>
      </c>
      <c r="B4512" s="203" t="s">
        <v>384</v>
      </c>
      <c r="C4512" s="203" t="s">
        <v>1832</v>
      </c>
      <c r="D4512" s="204">
        <v>12.09</v>
      </c>
      <c r="E4512" s="203" t="s">
        <v>489</v>
      </c>
      <c r="F4512" s="203" t="s">
        <v>1754</v>
      </c>
      <c r="G4512" s="203" t="s">
        <v>488</v>
      </c>
      <c r="H4512" s="204" t="s">
        <v>1497</v>
      </c>
      <c r="I4512" s="204" t="s">
        <v>1497</v>
      </c>
      <c r="J4512" s="204">
        <v>24.56</v>
      </c>
      <c r="K4512" s="203" t="s">
        <v>490</v>
      </c>
    </row>
    <row r="4513" spans="1:11">
      <c r="A4513" s="203">
        <v>110</v>
      </c>
      <c r="B4513" s="203" t="s">
        <v>385</v>
      </c>
      <c r="C4513" s="203" t="s">
        <v>1832</v>
      </c>
      <c r="D4513" s="204">
        <v>28.57</v>
      </c>
      <c r="E4513" s="203" t="s">
        <v>489</v>
      </c>
      <c r="F4513" s="203" t="s">
        <v>1754</v>
      </c>
      <c r="G4513" s="203" t="s">
        <v>488</v>
      </c>
      <c r="H4513" s="204" t="s">
        <v>1497</v>
      </c>
      <c r="I4513" s="204" t="s">
        <v>1497</v>
      </c>
      <c r="J4513" s="204" t="s">
        <v>1497</v>
      </c>
      <c r="K4513" s="203" t="s">
        <v>490</v>
      </c>
    </row>
    <row r="4514" spans="1:11">
      <c r="A4514" s="203">
        <v>110</v>
      </c>
      <c r="B4514" s="203" t="s">
        <v>386</v>
      </c>
      <c r="C4514" s="203" t="s">
        <v>1832</v>
      </c>
      <c r="D4514" s="204">
        <v>20</v>
      </c>
      <c r="E4514" s="203" t="s">
        <v>489</v>
      </c>
      <c r="F4514" s="203" t="s">
        <v>1754</v>
      </c>
      <c r="G4514" s="203" t="s">
        <v>488</v>
      </c>
      <c r="H4514" s="204" t="s">
        <v>1497</v>
      </c>
      <c r="I4514" s="204" t="s">
        <v>1497</v>
      </c>
      <c r="J4514" s="204">
        <v>76.77</v>
      </c>
      <c r="K4514" s="203" t="s">
        <v>490</v>
      </c>
    </row>
    <row r="4515" spans="1:11">
      <c r="A4515" s="203">
        <v>110</v>
      </c>
      <c r="B4515" s="203" t="s">
        <v>387</v>
      </c>
      <c r="C4515" s="203" t="s">
        <v>1832</v>
      </c>
      <c r="D4515" s="204">
        <v>11.69</v>
      </c>
      <c r="E4515" s="203" t="s">
        <v>489</v>
      </c>
      <c r="F4515" s="203" t="s">
        <v>1754</v>
      </c>
      <c r="G4515" s="203" t="s">
        <v>488</v>
      </c>
      <c r="H4515" s="204" t="s">
        <v>1497</v>
      </c>
      <c r="I4515" s="204" t="s">
        <v>1497</v>
      </c>
      <c r="J4515" s="204" t="s">
        <v>1497</v>
      </c>
      <c r="K4515" s="203" t="s">
        <v>490</v>
      </c>
    </row>
    <row r="4516" spans="1:11">
      <c r="A4516" s="203">
        <v>110</v>
      </c>
      <c r="B4516" s="203" t="s">
        <v>388</v>
      </c>
      <c r="C4516" s="203" t="s">
        <v>1832</v>
      </c>
      <c r="D4516" s="204">
        <v>0</v>
      </c>
      <c r="E4516" s="203" t="s">
        <v>489</v>
      </c>
      <c r="F4516" s="203" t="s">
        <v>1754</v>
      </c>
      <c r="G4516" s="203" t="s">
        <v>488</v>
      </c>
      <c r="H4516" s="204" t="s">
        <v>1497</v>
      </c>
      <c r="I4516" s="204" t="s">
        <v>1497</v>
      </c>
      <c r="J4516" s="204">
        <v>7.89</v>
      </c>
      <c r="K4516" s="203" t="s">
        <v>490</v>
      </c>
    </row>
    <row r="4517" spans="1:11">
      <c r="A4517" s="203">
        <v>110</v>
      </c>
      <c r="B4517" s="203" t="s">
        <v>389</v>
      </c>
      <c r="C4517" s="203" t="s">
        <v>1832</v>
      </c>
      <c r="D4517" s="204">
        <v>53.68</v>
      </c>
      <c r="E4517" s="203" t="s">
        <v>489</v>
      </c>
      <c r="F4517" s="203" t="s">
        <v>1754</v>
      </c>
      <c r="G4517" s="203" t="s">
        <v>488</v>
      </c>
      <c r="H4517" s="204" t="s">
        <v>1497</v>
      </c>
      <c r="I4517" s="204" t="s">
        <v>1497</v>
      </c>
      <c r="J4517" s="204">
        <v>67.5</v>
      </c>
      <c r="K4517" s="203" t="s">
        <v>490</v>
      </c>
    </row>
    <row r="4518" spans="1:11">
      <c r="A4518" s="203">
        <v>110</v>
      </c>
      <c r="B4518" s="203" t="s">
        <v>390</v>
      </c>
      <c r="C4518" s="203" t="s">
        <v>1832</v>
      </c>
      <c r="D4518" s="204">
        <v>9.3800000000000008</v>
      </c>
      <c r="E4518" s="203" t="s">
        <v>489</v>
      </c>
      <c r="F4518" s="203" t="s">
        <v>1754</v>
      </c>
      <c r="G4518" s="203" t="s">
        <v>488</v>
      </c>
      <c r="H4518" s="204" t="s">
        <v>1497</v>
      </c>
      <c r="I4518" s="204" t="s">
        <v>1497</v>
      </c>
      <c r="J4518" s="204">
        <v>9.68</v>
      </c>
      <c r="K4518" s="203" t="s">
        <v>490</v>
      </c>
    </row>
    <row r="4519" spans="1:11">
      <c r="A4519" s="203">
        <v>110</v>
      </c>
      <c r="B4519" s="203" t="s">
        <v>391</v>
      </c>
      <c r="C4519" s="203" t="s">
        <v>1832</v>
      </c>
      <c r="D4519" s="204">
        <v>0</v>
      </c>
      <c r="E4519" s="203" t="s">
        <v>489</v>
      </c>
      <c r="F4519" s="203" t="s">
        <v>1754</v>
      </c>
      <c r="G4519" s="203" t="s">
        <v>488</v>
      </c>
      <c r="H4519" s="204" t="s">
        <v>1497</v>
      </c>
      <c r="I4519" s="204" t="s">
        <v>1497</v>
      </c>
      <c r="J4519" s="204">
        <v>0</v>
      </c>
      <c r="K4519" s="203" t="s">
        <v>490</v>
      </c>
    </row>
    <row r="4520" spans="1:11">
      <c r="A4520" s="203">
        <v>110</v>
      </c>
      <c r="B4520" s="203" t="s">
        <v>392</v>
      </c>
      <c r="C4520" s="203" t="s">
        <v>1832</v>
      </c>
      <c r="D4520" s="204">
        <v>43.96</v>
      </c>
      <c r="E4520" s="203" t="s">
        <v>489</v>
      </c>
      <c r="F4520" s="203" t="s">
        <v>1754</v>
      </c>
      <c r="G4520" s="203" t="s">
        <v>488</v>
      </c>
      <c r="H4520" s="204" t="s">
        <v>1497</v>
      </c>
      <c r="I4520" s="204" t="s">
        <v>1497</v>
      </c>
      <c r="J4520" s="204">
        <v>57.73</v>
      </c>
      <c r="K4520" s="203" t="s">
        <v>490</v>
      </c>
    </row>
    <row r="4521" spans="1:11">
      <c r="A4521" s="203">
        <v>110</v>
      </c>
      <c r="B4521" s="203" t="s">
        <v>393</v>
      </c>
      <c r="C4521" s="203" t="s">
        <v>1832</v>
      </c>
      <c r="D4521" s="204">
        <v>6.19</v>
      </c>
      <c r="E4521" s="203" t="s">
        <v>489</v>
      </c>
      <c r="F4521" s="203" t="s">
        <v>1754</v>
      </c>
      <c r="G4521" s="203" t="s">
        <v>488</v>
      </c>
      <c r="H4521" s="204" t="s">
        <v>1497</v>
      </c>
      <c r="I4521" s="204" t="s">
        <v>1497</v>
      </c>
      <c r="J4521" s="204">
        <v>55.17</v>
      </c>
      <c r="K4521" s="203" t="s">
        <v>490</v>
      </c>
    </row>
    <row r="4522" spans="1:11">
      <c r="A4522" s="203">
        <v>110</v>
      </c>
      <c r="B4522" s="203" t="s">
        <v>394</v>
      </c>
      <c r="C4522" s="203" t="s">
        <v>1832</v>
      </c>
      <c r="D4522" s="204">
        <v>16.920000000000002</v>
      </c>
      <c r="E4522" s="203" t="s">
        <v>489</v>
      </c>
      <c r="F4522" s="203" t="s">
        <v>1754</v>
      </c>
      <c r="G4522" s="203" t="s">
        <v>488</v>
      </c>
      <c r="H4522" s="204" t="s">
        <v>1497</v>
      </c>
      <c r="I4522" s="204" t="s">
        <v>1497</v>
      </c>
      <c r="J4522" s="204">
        <v>44.44</v>
      </c>
      <c r="K4522" s="203" t="s">
        <v>490</v>
      </c>
    </row>
    <row r="4523" spans="1:11">
      <c r="A4523" s="203">
        <v>110</v>
      </c>
      <c r="B4523" s="203" t="s">
        <v>395</v>
      </c>
      <c r="C4523" s="203" t="s">
        <v>1832</v>
      </c>
      <c r="D4523" s="204">
        <v>5.33</v>
      </c>
      <c r="E4523" s="203" t="s">
        <v>489</v>
      </c>
      <c r="F4523" s="203" t="s">
        <v>1754</v>
      </c>
      <c r="G4523" s="203" t="s">
        <v>488</v>
      </c>
      <c r="H4523" s="204" t="s">
        <v>1497</v>
      </c>
      <c r="I4523" s="204" t="s">
        <v>1497</v>
      </c>
      <c r="J4523" s="204">
        <v>30.14</v>
      </c>
      <c r="K4523" s="203" t="s">
        <v>490</v>
      </c>
    </row>
    <row r="4524" spans="1:11">
      <c r="A4524" s="203">
        <v>110</v>
      </c>
      <c r="B4524" s="203" t="s">
        <v>396</v>
      </c>
      <c r="C4524" s="203" t="s">
        <v>1832</v>
      </c>
      <c r="D4524" s="204">
        <v>0</v>
      </c>
      <c r="E4524" s="203" t="s">
        <v>489</v>
      </c>
      <c r="F4524" s="203" t="s">
        <v>1754</v>
      </c>
      <c r="G4524" s="203" t="s">
        <v>488</v>
      </c>
      <c r="H4524" s="204" t="s">
        <v>1497</v>
      </c>
      <c r="I4524" s="204" t="s">
        <v>1497</v>
      </c>
      <c r="J4524" s="204">
        <v>21.93</v>
      </c>
      <c r="K4524" s="203" t="s">
        <v>490</v>
      </c>
    </row>
    <row r="4525" spans="1:11">
      <c r="A4525" s="203">
        <v>110</v>
      </c>
      <c r="B4525" s="203" t="s">
        <v>397</v>
      </c>
      <c r="C4525" s="203" t="s">
        <v>1832</v>
      </c>
      <c r="D4525" s="204">
        <v>45.12</v>
      </c>
      <c r="E4525" s="203" t="s">
        <v>489</v>
      </c>
      <c r="F4525" s="203" t="s">
        <v>1754</v>
      </c>
      <c r="G4525" s="203" t="s">
        <v>488</v>
      </c>
      <c r="H4525" s="204" t="s">
        <v>1497</v>
      </c>
      <c r="I4525" s="204" t="s">
        <v>1497</v>
      </c>
      <c r="J4525" s="204">
        <v>55</v>
      </c>
      <c r="K4525" s="203" t="s">
        <v>490</v>
      </c>
    </row>
    <row r="4526" spans="1:11">
      <c r="A4526" s="203">
        <v>110</v>
      </c>
      <c r="B4526" s="203" t="s">
        <v>398</v>
      </c>
      <c r="C4526" s="203" t="s">
        <v>1832</v>
      </c>
      <c r="D4526" s="204">
        <v>6.76</v>
      </c>
      <c r="E4526" s="203" t="s">
        <v>489</v>
      </c>
      <c r="F4526" s="203" t="s">
        <v>1754</v>
      </c>
      <c r="G4526" s="203" t="s">
        <v>488</v>
      </c>
      <c r="H4526" s="204" t="s">
        <v>1497</v>
      </c>
      <c r="I4526" s="204" t="s">
        <v>1497</v>
      </c>
      <c r="J4526" s="204">
        <v>36.25</v>
      </c>
      <c r="K4526" s="203" t="s">
        <v>490</v>
      </c>
    </row>
    <row r="4527" spans="1:11">
      <c r="A4527" s="203">
        <v>110</v>
      </c>
      <c r="B4527" s="203" t="s">
        <v>399</v>
      </c>
      <c r="C4527" s="203" t="s">
        <v>1832</v>
      </c>
      <c r="D4527" s="204">
        <v>23</v>
      </c>
      <c r="E4527" s="203" t="s">
        <v>489</v>
      </c>
      <c r="F4527" s="203" t="s">
        <v>1754</v>
      </c>
      <c r="G4527" s="203" t="s">
        <v>488</v>
      </c>
      <c r="H4527" s="204" t="s">
        <v>1497</v>
      </c>
      <c r="I4527" s="204" t="s">
        <v>1497</v>
      </c>
      <c r="J4527" s="204">
        <v>39</v>
      </c>
      <c r="K4527" s="203" t="s">
        <v>490</v>
      </c>
    </row>
    <row r="4528" spans="1:11">
      <c r="A4528" s="203">
        <v>110</v>
      </c>
      <c r="B4528" s="203" t="s">
        <v>400</v>
      </c>
      <c r="C4528" s="203" t="s">
        <v>1832</v>
      </c>
      <c r="D4528" s="204">
        <v>29.41</v>
      </c>
      <c r="E4528" s="203" t="s">
        <v>489</v>
      </c>
      <c r="F4528" s="203" t="s">
        <v>1754</v>
      </c>
      <c r="G4528" s="203" t="s">
        <v>488</v>
      </c>
      <c r="H4528" s="204" t="s">
        <v>1497</v>
      </c>
      <c r="I4528" s="204" t="s">
        <v>1497</v>
      </c>
      <c r="J4528" s="204">
        <v>46.91</v>
      </c>
      <c r="K4528" s="203" t="s">
        <v>490</v>
      </c>
    </row>
    <row r="4529" spans="1:11">
      <c r="A4529" s="203">
        <v>110</v>
      </c>
      <c r="B4529" s="203" t="s">
        <v>401</v>
      </c>
      <c r="C4529" s="203" t="s">
        <v>1832</v>
      </c>
      <c r="D4529" s="204">
        <v>25.42</v>
      </c>
      <c r="E4529" s="203" t="s">
        <v>489</v>
      </c>
      <c r="F4529" s="203" t="s">
        <v>1754</v>
      </c>
      <c r="G4529" s="203" t="s">
        <v>488</v>
      </c>
      <c r="H4529" s="204" t="s">
        <v>1497</v>
      </c>
      <c r="I4529" s="204" t="s">
        <v>1497</v>
      </c>
      <c r="J4529" s="204">
        <v>38.57</v>
      </c>
      <c r="K4529" s="203" t="s">
        <v>490</v>
      </c>
    </row>
    <row r="4530" spans="1:11">
      <c r="A4530" s="203">
        <v>110</v>
      </c>
      <c r="B4530" s="203" t="s">
        <v>402</v>
      </c>
      <c r="C4530" s="203" t="s">
        <v>1832</v>
      </c>
      <c r="D4530" s="204">
        <v>57.14</v>
      </c>
      <c r="E4530" s="203" t="s">
        <v>489</v>
      </c>
      <c r="F4530" s="203" t="s">
        <v>1754</v>
      </c>
      <c r="G4530" s="203" t="s">
        <v>488</v>
      </c>
      <c r="H4530" s="204" t="s">
        <v>1497</v>
      </c>
      <c r="I4530" s="204" t="s">
        <v>1497</v>
      </c>
      <c r="J4530" s="204">
        <v>25.64</v>
      </c>
      <c r="K4530" s="203" t="s">
        <v>490</v>
      </c>
    </row>
    <row r="4531" spans="1:11">
      <c r="A4531" s="203">
        <v>110</v>
      </c>
      <c r="B4531" s="203" t="s">
        <v>403</v>
      </c>
      <c r="C4531" s="203" t="s">
        <v>1832</v>
      </c>
      <c r="D4531" s="204">
        <v>33.33</v>
      </c>
      <c r="E4531" s="203" t="s">
        <v>489</v>
      </c>
      <c r="F4531" s="203" t="s">
        <v>1754</v>
      </c>
      <c r="G4531" s="203" t="s">
        <v>488</v>
      </c>
      <c r="H4531" s="204" t="s">
        <v>1497</v>
      </c>
      <c r="I4531" s="204" t="s">
        <v>1497</v>
      </c>
      <c r="J4531" s="204">
        <v>41.44</v>
      </c>
      <c r="K4531" s="203" t="s">
        <v>490</v>
      </c>
    </row>
    <row r="4532" spans="1:11">
      <c r="A4532" s="203">
        <v>110</v>
      </c>
      <c r="B4532" s="203" t="s">
        <v>404</v>
      </c>
      <c r="C4532" s="203" t="s">
        <v>1832</v>
      </c>
      <c r="D4532" s="204">
        <v>8.6199999999999992</v>
      </c>
      <c r="E4532" s="203" t="s">
        <v>489</v>
      </c>
      <c r="F4532" s="203" t="s">
        <v>1754</v>
      </c>
      <c r="G4532" s="203" t="s">
        <v>488</v>
      </c>
      <c r="H4532" s="204" t="s">
        <v>1497</v>
      </c>
      <c r="I4532" s="204" t="s">
        <v>1497</v>
      </c>
      <c r="J4532" s="204">
        <v>27.45</v>
      </c>
      <c r="K4532" s="203" t="s">
        <v>490</v>
      </c>
    </row>
    <row r="4533" spans="1:11">
      <c r="A4533" s="203">
        <v>110</v>
      </c>
      <c r="B4533" s="203" t="s">
        <v>405</v>
      </c>
      <c r="C4533" s="203" t="s">
        <v>1832</v>
      </c>
      <c r="D4533" s="204">
        <v>19.47</v>
      </c>
      <c r="E4533" s="203" t="s">
        <v>489</v>
      </c>
      <c r="F4533" s="203" t="s">
        <v>1754</v>
      </c>
      <c r="G4533" s="203" t="s">
        <v>488</v>
      </c>
      <c r="H4533" s="204" t="s">
        <v>1497</v>
      </c>
      <c r="I4533" s="204" t="s">
        <v>1497</v>
      </c>
      <c r="J4533" s="204">
        <v>42.36</v>
      </c>
      <c r="K4533" s="203" t="s">
        <v>490</v>
      </c>
    </row>
    <row r="4534" spans="1:11">
      <c r="A4534" s="203">
        <v>111</v>
      </c>
      <c r="B4534" s="203" t="s">
        <v>384</v>
      </c>
      <c r="C4534" s="203" t="s">
        <v>1836</v>
      </c>
      <c r="D4534" s="204">
        <v>40.130000000000003</v>
      </c>
      <c r="E4534" s="203" t="s">
        <v>489</v>
      </c>
      <c r="F4534" s="203" t="s">
        <v>1754</v>
      </c>
      <c r="G4534" s="203" t="s">
        <v>488</v>
      </c>
      <c r="H4534" s="204" t="s">
        <v>1497</v>
      </c>
      <c r="I4534" s="204" t="s">
        <v>1497</v>
      </c>
      <c r="J4534" s="204">
        <v>45.68</v>
      </c>
      <c r="K4534" s="203" t="s">
        <v>490</v>
      </c>
    </row>
    <row r="4535" spans="1:11">
      <c r="A4535" s="203">
        <v>111</v>
      </c>
      <c r="B4535" s="203" t="s">
        <v>385</v>
      </c>
      <c r="C4535" s="203" t="s">
        <v>1836</v>
      </c>
      <c r="D4535" s="204">
        <v>17.420000000000002</v>
      </c>
      <c r="E4535" s="203" t="s">
        <v>489</v>
      </c>
      <c r="F4535" s="203" t="s">
        <v>1754</v>
      </c>
      <c r="G4535" s="203" t="s">
        <v>488</v>
      </c>
      <c r="H4535" s="204" t="s">
        <v>1497</v>
      </c>
      <c r="I4535" s="204" t="s">
        <v>1497</v>
      </c>
      <c r="J4535" s="204" t="s">
        <v>1497</v>
      </c>
      <c r="K4535" s="203" t="s">
        <v>490</v>
      </c>
    </row>
    <row r="4536" spans="1:11">
      <c r="A4536" s="203">
        <v>111</v>
      </c>
      <c r="B4536" s="203" t="s">
        <v>386</v>
      </c>
      <c r="C4536" s="203" t="s">
        <v>1836</v>
      </c>
      <c r="D4536" s="204">
        <v>18.64</v>
      </c>
      <c r="E4536" s="203" t="s">
        <v>489</v>
      </c>
      <c r="F4536" s="203" t="s">
        <v>1754</v>
      </c>
      <c r="G4536" s="203" t="s">
        <v>488</v>
      </c>
      <c r="H4536" s="204" t="s">
        <v>1497</v>
      </c>
      <c r="I4536" s="204" t="s">
        <v>1497</v>
      </c>
      <c r="J4536" s="204">
        <v>37.1</v>
      </c>
      <c r="K4536" s="203" t="s">
        <v>490</v>
      </c>
    </row>
    <row r="4537" spans="1:11">
      <c r="A4537" s="203">
        <v>111</v>
      </c>
      <c r="B4537" s="203" t="s">
        <v>387</v>
      </c>
      <c r="C4537" s="203" t="s">
        <v>1836</v>
      </c>
      <c r="D4537" s="204">
        <v>25.57</v>
      </c>
      <c r="E4537" s="203" t="s">
        <v>489</v>
      </c>
      <c r="F4537" s="203" t="s">
        <v>1754</v>
      </c>
      <c r="G4537" s="203" t="s">
        <v>488</v>
      </c>
      <c r="H4537" s="204" t="s">
        <v>1497</v>
      </c>
      <c r="I4537" s="204" t="s">
        <v>1497</v>
      </c>
      <c r="J4537" s="204" t="s">
        <v>1497</v>
      </c>
      <c r="K4537" s="203" t="s">
        <v>490</v>
      </c>
    </row>
    <row r="4538" spans="1:11">
      <c r="A4538" s="203">
        <v>111</v>
      </c>
      <c r="B4538" s="203" t="s">
        <v>388</v>
      </c>
      <c r="C4538" s="203" t="s">
        <v>1836</v>
      </c>
      <c r="D4538" s="204">
        <v>2.61</v>
      </c>
      <c r="E4538" s="203" t="s">
        <v>489</v>
      </c>
      <c r="F4538" s="203" t="s">
        <v>1754</v>
      </c>
      <c r="G4538" s="203" t="s">
        <v>488</v>
      </c>
      <c r="H4538" s="204" t="s">
        <v>1497</v>
      </c>
      <c r="I4538" s="204" t="s">
        <v>1497</v>
      </c>
      <c r="J4538" s="204">
        <v>8.2899999999999991</v>
      </c>
      <c r="K4538" s="203" t="s">
        <v>490</v>
      </c>
    </row>
    <row r="4539" spans="1:11">
      <c r="A4539" s="203">
        <v>111</v>
      </c>
      <c r="B4539" s="203" t="s">
        <v>389</v>
      </c>
      <c r="C4539" s="203" t="s">
        <v>1836</v>
      </c>
      <c r="D4539" s="204">
        <v>0</v>
      </c>
      <c r="E4539" s="203" t="s">
        <v>489</v>
      </c>
      <c r="F4539" s="203" t="s">
        <v>1754</v>
      </c>
      <c r="G4539" s="203" t="s">
        <v>488</v>
      </c>
      <c r="H4539" s="204" t="s">
        <v>1497</v>
      </c>
      <c r="I4539" s="204" t="s">
        <v>1497</v>
      </c>
      <c r="J4539" s="204">
        <v>43.45</v>
      </c>
      <c r="K4539" s="203" t="s">
        <v>490</v>
      </c>
    </row>
    <row r="4540" spans="1:11">
      <c r="A4540" s="203">
        <v>111</v>
      </c>
      <c r="B4540" s="203" t="s">
        <v>390</v>
      </c>
      <c r="C4540" s="203" t="s">
        <v>1836</v>
      </c>
      <c r="D4540" s="204">
        <v>10.95</v>
      </c>
      <c r="E4540" s="203" t="s">
        <v>489</v>
      </c>
      <c r="F4540" s="203" t="s">
        <v>1754</v>
      </c>
      <c r="G4540" s="203" t="s">
        <v>488</v>
      </c>
      <c r="H4540" s="204" t="s">
        <v>1497</v>
      </c>
      <c r="I4540" s="204" t="s">
        <v>1497</v>
      </c>
      <c r="J4540" s="204">
        <v>12.67</v>
      </c>
      <c r="K4540" s="203" t="s">
        <v>490</v>
      </c>
    </row>
    <row r="4541" spans="1:11">
      <c r="A4541" s="203">
        <v>111</v>
      </c>
      <c r="B4541" s="203" t="s">
        <v>391</v>
      </c>
      <c r="C4541" s="203" t="s">
        <v>1836</v>
      </c>
      <c r="D4541" s="204">
        <v>2.84</v>
      </c>
      <c r="E4541" s="203" t="s">
        <v>489</v>
      </c>
      <c r="F4541" s="203" t="s">
        <v>1754</v>
      </c>
      <c r="G4541" s="203" t="s">
        <v>488</v>
      </c>
      <c r="H4541" s="204" t="s">
        <v>1497</v>
      </c>
      <c r="I4541" s="204" t="s">
        <v>1497</v>
      </c>
      <c r="J4541" s="204">
        <v>17.11</v>
      </c>
      <c r="K4541" s="203" t="s">
        <v>490</v>
      </c>
    </row>
    <row r="4542" spans="1:11">
      <c r="A4542" s="203">
        <v>111</v>
      </c>
      <c r="B4542" s="203" t="s">
        <v>392</v>
      </c>
      <c r="C4542" s="203" t="s">
        <v>1836</v>
      </c>
      <c r="D4542" s="204">
        <v>0.59</v>
      </c>
      <c r="E4542" s="203" t="s">
        <v>489</v>
      </c>
      <c r="F4542" s="203" t="s">
        <v>1754</v>
      </c>
      <c r="G4542" s="203" t="s">
        <v>488</v>
      </c>
      <c r="H4542" s="204" t="s">
        <v>1497</v>
      </c>
      <c r="I4542" s="204" t="s">
        <v>1497</v>
      </c>
      <c r="J4542" s="204">
        <v>3.26</v>
      </c>
      <c r="K4542" s="203" t="s">
        <v>490</v>
      </c>
    </row>
    <row r="4543" spans="1:11">
      <c r="A4543" s="203">
        <v>111</v>
      </c>
      <c r="B4543" s="203" t="s">
        <v>393</v>
      </c>
      <c r="C4543" s="203" t="s">
        <v>1836</v>
      </c>
      <c r="D4543" s="204">
        <v>8.5</v>
      </c>
      <c r="E4543" s="203" t="s">
        <v>489</v>
      </c>
      <c r="F4543" s="203" t="s">
        <v>1754</v>
      </c>
      <c r="G4543" s="203" t="s">
        <v>488</v>
      </c>
      <c r="H4543" s="204" t="s">
        <v>1497</v>
      </c>
      <c r="I4543" s="204" t="s">
        <v>1497</v>
      </c>
      <c r="J4543" s="204">
        <v>40.25</v>
      </c>
      <c r="K4543" s="203" t="s">
        <v>490</v>
      </c>
    </row>
    <row r="4544" spans="1:11">
      <c r="A4544" s="203">
        <v>111</v>
      </c>
      <c r="B4544" s="203" t="s">
        <v>394</v>
      </c>
      <c r="C4544" s="203" t="s">
        <v>1836</v>
      </c>
      <c r="D4544" s="204">
        <v>0.75</v>
      </c>
      <c r="E4544" s="203" t="s">
        <v>489</v>
      </c>
      <c r="F4544" s="203" t="s">
        <v>1754</v>
      </c>
      <c r="G4544" s="203" t="s">
        <v>488</v>
      </c>
      <c r="H4544" s="204" t="s">
        <v>1497</v>
      </c>
      <c r="I4544" s="204" t="s">
        <v>1497</v>
      </c>
      <c r="J4544" s="204" t="s">
        <v>1497</v>
      </c>
      <c r="K4544" s="203" t="s">
        <v>490</v>
      </c>
    </row>
    <row r="4545" spans="1:11">
      <c r="A4545" s="203">
        <v>111</v>
      </c>
      <c r="B4545" s="203" t="s">
        <v>395</v>
      </c>
      <c r="C4545" s="203" t="s">
        <v>1836</v>
      </c>
      <c r="D4545" s="204">
        <v>2.09</v>
      </c>
      <c r="E4545" s="203" t="s">
        <v>489</v>
      </c>
      <c r="F4545" s="203" t="s">
        <v>1754</v>
      </c>
      <c r="G4545" s="203" t="s">
        <v>488</v>
      </c>
      <c r="H4545" s="204" t="s">
        <v>1497</v>
      </c>
      <c r="I4545" s="204" t="s">
        <v>1497</v>
      </c>
      <c r="J4545" s="204">
        <v>3.86</v>
      </c>
      <c r="K4545" s="203" t="s">
        <v>490</v>
      </c>
    </row>
    <row r="4546" spans="1:11">
      <c r="A4546" s="203">
        <v>111</v>
      </c>
      <c r="B4546" s="203" t="s">
        <v>396</v>
      </c>
      <c r="C4546" s="203" t="s">
        <v>1836</v>
      </c>
      <c r="D4546" s="204">
        <v>4.3600000000000003</v>
      </c>
      <c r="E4546" s="203" t="s">
        <v>489</v>
      </c>
      <c r="F4546" s="203" t="s">
        <v>1754</v>
      </c>
      <c r="G4546" s="203" t="s">
        <v>488</v>
      </c>
      <c r="H4546" s="204" t="s">
        <v>1497</v>
      </c>
      <c r="I4546" s="204" t="s">
        <v>1497</v>
      </c>
      <c r="J4546" s="204">
        <v>9.77</v>
      </c>
      <c r="K4546" s="203" t="s">
        <v>490</v>
      </c>
    </row>
    <row r="4547" spans="1:11">
      <c r="A4547" s="203">
        <v>111</v>
      </c>
      <c r="B4547" s="203" t="s">
        <v>397</v>
      </c>
      <c r="C4547" s="203" t="s">
        <v>1836</v>
      </c>
      <c r="D4547" s="204">
        <v>9.4499999999999993</v>
      </c>
      <c r="E4547" s="203" t="s">
        <v>489</v>
      </c>
      <c r="F4547" s="203" t="s">
        <v>1754</v>
      </c>
      <c r="G4547" s="203" t="s">
        <v>488</v>
      </c>
      <c r="H4547" s="204" t="s">
        <v>1497</v>
      </c>
      <c r="I4547" s="204" t="s">
        <v>1497</v>
      </c>
      <c r="J4547" s="204">
        <v>9.18</v>
      </c>
      <c r="K4547" s="203" t="s">
        <v>490</v>
      </c>
    </row>
    <row r="4548" spans="1:11">
      <c r="A4548" s="203">
        <v>111</v>
      </c>
      <c r="B4548" s="203" t="s">
        <v>398</v>
      </c>
      <c r="C4548" s="203" t="s">
        <v>1836</v>
      </c>
      <c r="D4548" s="204">
        <v>9.8000000000000007</v>
      </c>
      <c r="E4548" s="203" t="s">
        <v>489</v>
      </c>
      <c r="F4548" s="203" t="s">
        <v>1754</v>
      </c>
      <c r="G4548" s="203" t="s">
        <v>488</v>
      </c>
      <c r="H4548" s="204" t="s">
        <v>1497</v>
      </c>
      <c r="I4548" s="204" t="s">
        <v>1497</v>
      </c>
      <c r="J4548" s="204">
        <v>8.52</v>
      </c>
      <c r="K4548" s="203" t="s">
        <v>490</v>
      </c>
    </row>
    <row r="4549" spans="1:11">
      <c r="A4549" s="203">
        <v>111</v>
      </c>
      <c r="B4549" s="203" t="s">
        <v>399</v>
      </c>
      <c r="C4549" s="203" t="s">
        <v>1836</v>
      </c>
      <c r="D4549" s="204">
        <v>27.78</v>
      </c>
      <c r="E4549" s="203" t="s">
        <v>489</v>
      </c>
      <c r="F4549" s="203" t="s">
        <v>1754</v>
      </c>
      <c r="G4549" s="203" t="s">
        <v>488</v>
      </c>
      <c r="H4549" s="204" t="s">
        <v>1497</v>
      </c>
      <c r="I4549" s="204" t="s">
        <v>1497</v>
      </c>
      <c r="J4549" s="204">
        <v>32.090000000000003</v>
      </c>
      <c r="K4549" s="203" t="s">
        <v>490</v>
      </c>
    </row>
    <row r="4550" spans="1:11">
      <c r="A4550" s="203">
        <v>111</v>
      </c>
      <c r="B4550" s="203" t="s">
        <v>400</v>
      </c>
      <c r="C4550" s="203" t="s">
        <v>1836</v>
      </c>
      <c r="D4550" s="204">
        <v>31.41</v>
      </c>
      <c r="E4550" s="203" t="s">
        <v>489</v>
      </c>
      <c r="F4550" s="203" t="s">
        <v>1754</v>
      </c>
      <c r="G4550" s="203" t="s">
        <v>488</v>
      </c>
      <c r="H4550" s="204" t="s">
        <v>1497</v>
      </c>
      <c r="I4550" s="204" t="s">
        <v>1497</v>
      </c>
      <c r="J4550" s="204">
        <v>47.2</v>
      </c>
      <c r="K4550" s="203" t="s">
        <v>490</v>
      </c>
    </row>
    <row r="4551" spans="1:11">
      <c r="A4551" s="203">
        <v>111</v>
      </c>
      <c r="B4551" s="203" t="s">
        <v>401</v>
      </c>
      <c r="C4551" s="203" t="s">
        <v>1836</v>
      </c>
      <c r="D4551" s="204">
        <v>14.72</v>
      </c>
      <c r="E4551" s="203" t="s">
        <v>489</v>
      </c>
      <c r="F4551" s="203" t="s">
        <v>1754</v>
      </c>
      <c r="G4551" s="203" t="s">
        <v>488</v>
      </c>
      <c r="H4551" s="204" t="s">
        <v>1497</v>
      </c>
      <c r="I4551" s="204" t="s">
        <v>1497</v>
      </c>
      <c r="J4551" s="204">
        <v>20.96</v>
      </c>
      <c r="K4551" s="203" t="s">
        <v>490</v>
      </c>
    </row>
    <row r="4552" spans="1:11">
      <c r="A4552" s="203">
        <v>111</v>
      </c>
      <c r="B4552" s="203" t="s">
        <v>402</v>
      </c>
      <c r="C4552" s="203" t="s">
        <v>1836</v>
      </c>
      <c r="D4552" s="204">
        <v>22.56</v>
      </c>
      <c r="E4552" s="203" t="s">
        <v>489</v>
      </c>
      <c r="F4552" s="203" t="s">
        <v>1754</v>
      </c>
      <c r="G4552" s="203" t="s">
        <v>488</v>
      </c>
      <c r="H4552" s="204" t="s">
        <v>1497</v>
      </c>
      <c r="I4552" s="204" t="s">
        <v>1497</v>
      </c>
      <c r="J4552" s="204">
        <v>17.149999999999999</v>
      </c>
      <c r="K4552" s="203" t="s">
        <v>490</v>
      </c>
    </row>
    <row r="4553" spans="1:11">
      <c r="A4553" s="203">
        <v>111</v>
      </c>
      <c r="B4553" s="203" t="s">
        <v>403</v>
      </c>
      <c r="C4553" s="203" t="s">
        <v>1836</v>
      </c>
      <c r="D4553" s="204">
        <v>14.82</v>
      </c>
      <c r="E4553" s="203" t="s">
        <v>489</v>
      </c>
      <c r="F4553" s="203" t="s">
        <v>1754</v>
      </c>
      <c r="G4553" s="203" t="s">
        <v>488</v>
      </c>
      <c r="H4553" s="204" t="s">
        <v>1497</v>
      </c>
      <c r="I4553" s="204" t="s">
        <v>1497</v>
      </c>
      <c r="J4553" s="204">
        <v>30.68</v>
      </c>
      <c r="K4553" s="203" t="s">
        <v>490</v>
      </c>
    </row>
    <row r="4554" spans="1:11">
      <c r="A4554" s="203">
        <v>111</v>
      </c>
      <c r="B4554" s="203" t="s">
        <v>404</v>
      </c>
      <c r="C4554" s="203" t="s">
        <v>1836</v>
      </c>
      <c r="D4554" s="204">
        <v>1.26</v>
      </c>
      <c r="E4554" s="203" t="s">
        <v>489</v>
      </c>
      <c r="F4554" s="203" t="s">
        <v>1754</v>
      </c>
      <c r="G4554" s="203" t="s">
        <v>488</v>
      </c>
      <c r="H4554" s="204" t="s">
        <v>1497</v>
      </c>
      <c r="I4554" s="204" t="s">
        <v>1497</v>
      </c>
      <c r="J4554" s="204">
        <v>6.87</v>
      </c>
      <c r="K4554" s="203" t="s">
        <v>490</v>
      </c>
    </row>
    <row r="4555" spans="1:11">
      <c r="A4555" s="203">
        <v>111</v>
      </c>
      <c r="B4555" s="203" t="s">
        <v>405</v>
      </c>
      <c r="C4555" s="203" t="s">
        <v>1836</v>
      </c>
      <c r="D4555" s="204">
        <v>14.94</v>
      </c>
      <c r="E4555" s="203" t="s">
        <v>489</v>
      </c>
      <c r="F4555" s="203" t="s">
        <v>1754</v>
      </c>
      <c r="G4555" s="203" t="s">
        <v>488</v>
      </c>
      <c r="H4555" s="204" t="s">
        <v>1497</v>
      </c>
      <c r="I4555" s="204" t="s">
        <v>1497</v>
      </c>
      <c r="J4555" s="204">
        <v>25.98</v>
      </c>
      <c r="K4555" s="203" t="s">
        <v>490</v>
      </c>
    </row>
    <row r="4556" spans="1:11">
      <c r="A4556" s="203">
        <v>98</v>
      </c>
      <c r="B4556" s="203" t="s">
        <v>384</v>
      </c>
      <c r="C4556" s="203" t="s">
        <v>1549</v>
      </c>
      <c r="D4556" s="204">
        <v>96.3</v>
      </c>
      <c r="E4556" s="203" t="s">
        <v>472</v>
      </c>
      <c r="F4556" s="203" t="s">
        <v>1754</v>
      </c>
      <c r="G4556" s="203" t="s">
        <v>557</v>
      </c>
      <c r="H4556" s="204">
        <v>95.5</v>
      </c>
      <c r="I4556" s="204">
        <v>97</v>
      </c>
      <c r="J4556" s="204">
        <v>95.6</v>
      </c>
      <c r="K4556" s="203" t="s">
        <v>558</v>
      </c>
    </row>
    <row r="4557" spans="1:11">
      <c r="A4557" s="203">
        <v>98</v>
      </c>
      <c r="B4557" s="203" t="s">
        <v>385</v>
      </c>
      <c r="C4557" s="203" t="s">
        <v>1549</v>
      </c>
      <c r="D4557" s="204">
        <v>97.6</v>
      </c>
      <c r="E4557" s="203" t="s">
        <v>472</v>
      </c>
      <c r="F4557" s="203" t="s">
        <v>1754</v>
      </c>
      <c r="G4557" s="203" t="s">
        <v>557</v>
      </c>
      <c r="H4557" s="204">
        <v>94.7</v>
      </c>
      <c r="I4557" s="204">
        <v>98.9</v>
      </c>
      <c r="J4557" s="204">
        <v>98.4</v>
      </c>
      <c r="K4557" s="203" t="s">
        <v>558</v>
      </c>
    </row>
    <row r="4558" spans="1:11">
      <c r="A4558" s="203">
        <v>98</v>
      </c>
      <c r="B4558" s="203" t="s">
        <v>386</v>
      </c>
      <c r="C4558" s="203" t="s">
        <v>1549</v>
      </c>
      <c r="D4558" s="204">
        <v>93.6</v>
      </c>
      <c r="E4558" s="203" t="s">
        <v>472</v>
      </c>
      <c r="F4558" s="203" t="s">
        <v>1754</v>
      </c>
      <c r="G4558" s="203" t="s">
        <v>557</v>
      </c>
      <c r="H4558" s="204">
        <v>90.2</v>
      </c>
      <c r="I4558" s="204">
        <v>95.8</v>
      </c>
      <c r="J4558" s="204">
        <v>97.3</v>
      </c>
      <c r="K4558" s="203" t="s">
        <v>558</v>
      </c>
    </row>
    <row r="4559" spans="1:11">
      <c r="A4559" s="203">
        <v>98</v>
      </c>
      <c r="B4559" s="203" t="s">
        <v>387</v>
      </c>
      <c r="C4559" s="203" t="s">
        <v>1549</v>
      </c>
      <c r="D4559" s="204">
        <v>96.4</v>
      </c>
      <c r="E4559" s="203" t="s">
        <v>472</v>
      </c>
      <c r="F4559" s="203" t="s">
        <v>1754</v>
      </c>
      <c r="G4559" s="203" t="s">
        <v>557</v>
      </c>
      <c r="H4559" s="204">
        <v>94.5</v>
      </c>
      <c r="I4559" s="204">
        <v>97.6</v>
      </c>
      <c r="J4559" s="204">
        <v>96.8</v>
      </c>
      <c r="K4559" s="203" t="s">
        <v>558</v>
      </c>
    </row>
    <row r="4560" spans="1:11">
      <c r="A4560" s="203">
        <v>98</v>
      </c>
      <c r="B4560" s="203" t="s">
        <v>388</v>
      </c>
      <c r="C4560" s="203" t="s">
        <v>1549</v>
      </c>
      <c r="D4560" s="204">
        <v>97.3</v>
      </c>
      <c r="E4560" s="203" t="s">
        <v>472</v>
      </c>
      <c r="F4560" s="203" t="s">
        <v>1754</v>
      </c>
      <c r="G4560" s="203" t="s">
        <v>557</v>
      </c>
      <c r="H4560" s="204">
        <v>96.5</v>
      </c>
      <c r="I4560" s="204">
        <v>97.9</v>
      </c>
      <c r="J4560" s="204">
        <v>97.6</v>
      </c>
      <c r="K4560" s="203" t="s">
        <v>558</v>
      </c>
    </row>
    <row r="4561" spans="1:11">
      <c r="A4561" s="203">
        <v>98</v>
      </c>
      <c r="B4561" s="203" t="s">
        <v>389</v>
      </c>
      <c r="C4561" s="203" t="s">
        <v>1549</v>
      </c>
      <c r="D4561" s="204">
        <v>97.8</v>
      </c>
      <c r="E4561" s="203" t="s">
        <v>472</v>
      </c>
      <c r="F4561" s="203" t="s">
        <v>1754</v>
      </c>
      <c r="G4561" s="203" t="s">
        <v>557</v>
      </c>
      <c r="H4561" s="204">
        <v>96.8</v>
      </c>
      <c r="I4561" s="204">
        <v>98.5</v>
      </c>
      <c r="J4561" s="204">
        <v>97.8</v>
      </c>
      <c r="K4561" s="203" t="s">
        <v>558</v>
      </c>
    </row>
    <row r="4562" spans="1:11">
      <c r="A4562" s="203">
        <v>98</v>
      </c>
      <c r="B4562" s="203" t="s">
        <v>390</v>
      </c>
      <c r="C4562" s="203" t="s">
        <v>1549</v>
      </c>
      <c r="D4562" s="204">
        <v>98.4</v>
      </c>
      <c r="E4562" s="203" t="s">
        <v>472</v>
      </c>
      <c r="F4562" s="203" t="s">
        <v>1754</v>
      </c>
      <c r="G4562" s="203" t="s">
        <v>557</v>
      </c>
      <c r="H4562" s="204">
        <v>97.6</v>
      </c>
      <c r="I4562" s="204">
        <v>98.9</v>
      </c>
      <c r="J4562" s="204">
        <v>97</v>
      </c>
      <c r="K4562" s="203" t="s">
        <v>558</v>
      </c>
    </row>
    <row r="4563" spans="1:11">
      <c r="A4563" s="203">
        <v>98</v>
      </c>
      <c r="B4563" s="203" t="s">
        <v>391</v>
      </c>
      <c r="C4563" s="203" t="s">
        <v>1549</v>
      </c>
      <c r="D4563" s="204">
        <v>95.9</v>
      </c>
      <c r="E4563" s="203" t="s">
        <v>472</v>
      </c>
      <c r="F4563" s="203" t="s">
        <v>1754</v>
      </c>
      <c r="G4563" s="203" t="s">
        <v>557</v>
      </c>
      <c r="H4563" s="204">
        <v>93.7</v>
      </c>
      <c r="I4563" s="204">
        <v>97.3</v>
      </c>
      <c r="J4563" s="204" t="s">
        <v>1497</v>
      </c>
      <c r="K4563" s="203" t="s">
        <v>558</v>
      </c>
    </row>
    <row r="4564" spans="1:11">
      <c r="A4564" s="203">
        <v>98</v>
      </c>
      <c r="B4564" s="203" t="s">
        <v>392</v>
      </c>
      <c r="C4564" s="203" t="s">
        <v>1549</v>
      </c>
      <c r="D4564" s="204">
        <v>97.7</v>
      </c>
      <c r="E4564" s="203" t="s">
        <v>472</v>
      </c>
      <c r="F4564" s="203" t="s">
        <v>1754</v>
      </c>
      <c r="G4564" s="203" t="s">
        <v>557</v>
      </c>
      <c r="H4564" s="204">
        <v>96.5</v>
      </c>
      <c r="I4564" s="204">
        <v>98.5</v>
      </c>
      <c r="J4564" s="204">
        <v>99</v>
      </c>
      <c r="K4564" s="203" t="s">
        <v>558</v>
      </c>
    </row>
    <row r="4565" spans="1:11">
      <c r="A4565" s="203">
        <v>98</v>
      </c>
      <c r="B4565" s="203" t="s">
        <v>393</v>
      </c>
      <c r="C4565" s="203" t="s">
        <v>1549</v>
      </c>
      <c r="D4565" s="204">
        <v>97.2</v>
      </c>
      <c r="E4565" s="203" t="s">
        <v>472</v>
      </c>
      <c r="F4565" s="203" t="s">
        <v>1754</v>
      </c>
      <c r="G4565" s="203" t="s">
        <v>557</v>
      </c>
      <c r="H4565" s="204">
        <v>96.3</v>
      </c>
      <c r="I4565" s="204">
        <v>97.8</v>
      </c>
      <c r="J4565" s="204">
        <v>96.5</v>
      </c>
      <c r="K4565" s="203" t="s">
        <v>558</v>
      </c>
    </row>
    <row r="4566" spans="1:11">
      <c r="A4566" s="203">
        <v>98</v>
      </c>
      <c r="B4566" s="203" t="s">
        <v>394</v>
      </c>
      <c r="C4566" s="203" t="s">
        <v>1549</v>
      </c>
      <c r="D4566" s="204">
        <v>92.8</v>
      </c>
      <c r="E4566" s="203" t="s">
        <v>472</v>
      </c>
      <c r="F4566" s="203" t="s">
        <v>1754</v>
      </c>
      <c r="G4566" s="203" t="s">
        <v>557</v>
      </c>
      <c r="H4566" s="204">
        <v>90.5</v>
      </c>
      <c r="I4566" s="204">
        <v>94.5</v>
      </c>
      <c r="J4566" s="204">
        <v>92.9</v>
      </c>
      <c r="K4566" s="203" t="s">
        <v>558</v>
      </c>
    </row>
    <row r="4567" spans="1:11">
      <c r="A4567" s="203">
        <v>98</v>
      </c>
      <c r="B4567" s="203" t="s">
        <v>395</v>
      </c>
      <c r="C4567" s="203" t="s">
        <v>1549</v>
      </c>
      <c r="D4567" s="204">
        <v>95.9</v>
      </c>
      <c r="E4567" s="203" t="s">
        <v>472</v>
      </c>
      <c r="F4567" s="203" t="s">
        <v>1754</v>
      </c>
      <c r="G4567" s="203" t="s">
        <v>557</v>
      </c>
      <c r="H4567" s="204">
        <v>95.3</v>
      </c>
      <c r="I4567" s="204">
        <v>96.4</v>
      </c>
      <c r="J4567" s="204">
        <v>95.9</v>
      </c>
      <c r="K4567" s="203" t="s">
        <v>558</v>
      </c>
    </row>
    <row r="4568" spans="1:11">
      <c r="A4568" s="203">
        <v>98</v>
      </c>
      <c r="B4568" s="203" t="s">
        <v>396</v>
      </c>
      <c r="C4568" s="203" t="s">
        <v>1549</v>
      </c>
      <c r="D4568" s="204">
        <v>96.5</v>
      </c>
      <c r="E4568" s="203" t="s">
        <v>472</v>
      </c>
      <c r="F4568" s="203" t="s">
        <v>1754</v>
      </c>
      <c r="G4568" s="203" t="s">
        <v>557</v>
      </c>
      <c r="H4568" s="204">
        <v>95.3</v>
      </c>
      <c r="I4568" s="204">
        <v>97.6</v>
      </c>
      <c r="J4568" s="204">
        <v>97.8</v>
      </c>
      <c r="K4568" s="203" t="s">
        <v>558</v>
      </c>
    </row>
    <row r="4569" spans="1:11">
      <c r="A4569" s="203">
        <v>98</v>
      </c>
      <c r="B4569" s="203" t="s">
        <v>397</v>
      </c>
      <c r="C4569" s="203" t="s">
        <v>1549</v>
      </c>
      <c r="D4569" s="204">
        <v>97.7</v>
      </c>
      <c r="E4569" s="203" t="s">
        <v>472</v>
      </c>
      <c r="F4569" s="203" t="s">
        <v>1754</v>
      </c>
      <c r="G4569" s="203" t="s">
        <v>557</v>
      </c>
      <c r="H4569" s="204">
        <v>96.7</v>
      </c>
      <c r="I4569" s="204">
        <v>98.4</v>
      </c>
      <c r="J4569" s="204">
        <v>98.6</v>
      </c>
      <c r="K4569" s="203" t="s">
        <v>558</v>
      </c>
    </row>
    <row r="4570" spans="1:11">
      <c r="A4570" s="203">
        <v>98</v>
      </c>
      <c r="B4570" s="203" t="s">
        <v>398</v>
      </c>
      <c r="C4570" s="203" t="s">
        <v>1549</v>
      </c>
      <c r="D4570" s="204">
        <v>98.6</v>
      </c>
      <c r="E4570" s="203" t="s">
        <v>472</v>
      </c>
      <c r="F4570" s="203" t="s">
        <v>1754</v>
      </c>
      <c r="G4570" s="203" t="s">
        <v>557</v>
      </c>
      <c r="H4570" s="204">
        <v>97.5</v>
      </c>
      <c r="I4570" s="204">
        <v>99.2</v>
      </c>
      <c r="J4570" s="204">
        <v>99.3</v>
      </c>
      <c r="K4570" s="203" t="s">
        <v>558</v>
      </c>
    </row>
    <row r="4571" spans="1:11">
      <c r="A4571" s="203">
        <v>98</v>
      </c>
      <c r="B4571" s="203" t="s">
        <v>399</v>
      </c>
      <c r="C4571" s="203" t="s">
        <v>1549</v>
      </c>
      <c r="D4571" s="204">
        <v>97.4</v>
      </c>
      <c r="E4571" s="203" t="s">
        <v>472</v>
      </c>
      <c r="F4571" s="203" t="s">
        <v>1754</v>
      </c>
      <c r="G4571" s="203" t="s">
        <v>557</v>
      </c>
      <c r="H4571" s="204">
        <v>96.1</v>
      </c>
      <c r="I4571" s="204">
        <v>98.2</v>
      </c>
      <c r="J4571" s="204">
        <v>98.3</v>
      </c>
      <c r="K4571" s="203" t="s">
        <v>558</v>
      </c>
    </row>
    <row r="4572" spans="1:11">
      <c r="A4572" s="203">
        <v>98</v>
      </c>
      <c r="B4572" s="203" t="s">
        <v>400</v>
      </c>
      <c r="C4572" s="203" t="s">
        <v>1549</v>
      </c>
      <c r="D4572" s="204">
        <v>95.6</v>
      </c>
      <c r="E4572" s="203" t="s">
        <v>472</v>
      </c>
      <c r="F4572" s="203" t="s">
        <v>1754</v>
      </c>
      <c r="G4572" s="203" t="s">
        <v>557</v>
      </c>
      <c r="H4572" s="204">
        <v>93.7</v>
      </c>
      <c r="I4572" s="204">
        <v>96.9</v>
      </c>
      <c r="J4572" s="204">
        <v>96.1</v>
      </c>
      <c r="K4572" s="203" t="s">
        <v>558</v>
      </c>
    </row>
    <row r="4573" spans="1:11">
      <c r="A4573" s="203">
        <v>98</v>
      </c>
      <c r="B4573" s="203" t="s">
        <v>401</v>
      </c>
      <c r="C4573" s="203" t="s">
        <v>1549</v>
      </c>
      <c r="D4573" s="204">
        <v>98.3</v>
      </c>
      <c r="E4573" s="203" t="s">
        <v>472</v>
      </c>
      <c r="F4573" s="203" t="s">
        <v>1754</v>
      </c>
      <c r="G4573" s="203" t="s">
        <v>557</v>
      </c>
      <c r="H4573" s="204">
        <v>96.1</v>
      </c>
      <c r="I4573" s="204">
        <v>99.3</v>
      </c>
      <c r="J4573" s="204">
        <v>99.3</v>
      </c>
      <c r="K4573" s="203" t="s">
        <v>558</v>
      </c>
    </row>
    <row r="4574" spans="1:11">
      <c r="A4574" s="203">
        <v>98</v>
      </c>
      <c r="B4574" s="203" t="s">
        <v>402</v>
      </c>
      <c r="C4574" s="203" t="s">
        <v>1549</v>
      </c>
      <c r="D4574" s="204">
        <v>97.9</v>
      </c>
      <c r="E4574" s="203" t="s">
        <v>472</v>
      </c>
      <c r="F4574" s="203" t="s">
        <v>1754</v>
      </c>
      <c r="G4574" s="203" t="s">
        <v>557</v>
      </c>
      <c r="H4574" s="204">
        <v>96.5</v>
      </c>
      <c r="I4574" s="204">
        <v>98.7</v>
      </c>
      <c r="J4574" s="204">
        <v>97.1</v>
      </c>
      <c r="K4574" s="203" t="s">
        <v>558</v>
      </c>
    </row>
    <row r="4575" spans="1:11">
      <c r="A4575" s="203">
        <v>98</v>
      </c>
      <c r="B4575" s="203" t="s">
        <v>403</v>
      </c>
      <c r="C4575" s="203" t="s">
        <v>1549</v>
      </c>
      <c r="D4575" s="204">
        <v>97.8</v>
      </c>
      <c r="E4575" s="203" t="s">
        <v>472</v>
      </c>
      <c r="F4575" s="203" t="s">
        <v>1754</v>
      </c>
      <c r="G4575" s="203" t="s">
        <v>557</v>
      </c>
      <c r="H4575" s="204">
        <v>96.6</v>
      </c>
      <c r="I4575" s="204">
        <v>98.6</v>
      </c>
      <c r="J4575" s="204">
        <v>95.8</v>
      </c>
      <c r="K4575" s="203" t="s">
        <v>558</v>
      </c>
    </row>
    <row r="4576" spans="1:11">
      <c r="A4576" s="203">
        <v>98</v>
      </c>
      <c r="B4576" s="203" t="s">
        <v>404</v>
      </c>
      <c r="C4576" s="203" t="s">
        <v>1549</v>
      </c>
      <c r="D4576" s="204">
        <v>96.9</v>
      </c>
      <c r="E4576" s="203" t="s">
        <v>472</v>
      </c>
      <c r="F4576" s="203" t="s">
        <v>1754</v>
      </c>
      <c r="G4576" s="203" t="s">
        <v>557</v>
      </c>
      <c r="H4576" s="204">
        <v>95</v>
      </c>
      <c r="I4576" s="204">
        <v>98</v>
      </c>
      <c r="J4576" s="204">
        <v>96.8</v>
      </c>
      <c r="K4576" s="203" t="s">
        <v>558</v>
      </c>
    </row>
    <row r="4577" spans="1:11">
      <c r="A4577" s="203">
        <v>98</v>
      </c>
      <c r="B4577" s="203" t="s">
        <v>405</v>
      </c>
      <c r="C4577" s="203" t="s">
        <v>1549</v>
      </c>
      <c r="D4577" s="204">
        <v>96.6</v>
      </c>
      <c r="E4577" s="203" t="s">
        <v>472</v>
      </c>
      <c r="F4577" s="203" t="s">
        <v>1754</v>
      </c>
      <c r="G4577" s="203" t="s">
        <v>557</v>
      </c>
      <c r="H4577" s="204">
        <v>96.4</v>
      </c>
      <c r="I4577" s="204">
        <v>96.9</v>
      </c>
      <c r="J4577" s="204">
        <v>96.7</v>
      </c>
      <c r="K4577" s="203" t="s">
        <v>558</v>
      </c>
    </row>
    <row r="4578" spans="1:11">
      <c r="A4578" s="203">
        <v>99</v>
      </c>
      <c r="B4578" s="203" t="s">
        <v>384</v>
      </c>
      <c r="C4578" s="203" t="s">
        <v>1505</v>
      </c>
      <c r="D4578" s="204">
        <v>68.8</v>
      </c>
      <c r="E4578" s="203" t="s">
        <v>472</v>
      </c>
      <c r="F4578" s="203" t="s">
        <v>1754</v>
      </c>
      <c r="G4578" s="203" t="s">
        <v>473</v>
      </c>
      <c r="H4578" s="204" t="s">
        <v>1497</v>
      </c>
      <c r="I4578" s="204" t="s">
        <v>1497</v>
      </c>
      <c r="J4578" s="204">
        <v>65.900000000000006</v>
      </c>
      <c r="K4578" s="203" t="s">
        <v>500</v>
      </c>
    </row>
    <row r="4579" spans="1:11">
      <c r="A4579" s="203">
        <v>99</v>
      </c>
      <c r="B4579" s="203" t="s">
        <v>385</v>
      </c>
      <c r="C4579" s="203" t="s">
        <v>1505</v>
      </c>
      <c r="D4579" s="204">
        <v>72.400000000000006</v>
      </c>
      <c r="E4579" s="203" t="s">
        <v>472</v>
      </c>
      <c r="F4579" s="203" t="s">
        <v>1754</v>
      </c>
      <c r="G4579" s="203" t="s">
        <v>473</v>
      </c>
      <c r="H4579" s="204" t="s">
        <v>1497</v>
      </c>
      <c r="I4579" s="204" t="s">
        <v>1497</v>
      </c>
      <c r="J4579" s="204">
        <v>80.099999999999994</v>
      </c>
      <c r="K4579" s="203" t="s">
        <v>500</v>
      </c>
    </row>
    <row r="4580" spans="1:11">
      <c r="A4580" s="203">
        <v>99</v>
      </c>
      <c r="B4580" s="203" t="s">
        <v>386</v>
      </c>
      <c r="C4580" s="203" t="s">
        <v>1505</v>
      </c>
      <c r="D4580" s="204">
        <v>85.2</v>
      </c>
      <c r="E4580" s="203" t="s">
        <v>472</v>
      </c>
      <c r="F4580" s="203" t="s">
        <v>1754</v>
      </c>
      <c r="G4580" s="203" t="s">
        <v>473</v>
      </c>
      <c r="H4580" s="204" t="s">
        <v>1497</v>
      </c>
      <c r="I4580" s="204" t="s">
        <v>1497</v>
      </c>
      <c r="J4580" s="204">
        <v>86.1</v>
      </c>
      <c r="K4580" s="203" t="s">
        <v>500</v>
      </c>
    </row>
    <row r="4581" spans="1:11">
      <c r="A4581" s="203">
        <v>99</v>
      </c>
      <c r="B4581" s="203" t="s">
        <v>387</v>
      </c>
      <c r="C4581" s="203" t="s">
        <v>1505</v>
      </c>
      <c r="D4581" s="204">
        <v>78</v>
      </c>
      <c r="E4581" s="203" t="s">
        <v>472</v>
      </c>
      <c r="F4581" s="203" t="s">
        <v>1754</v>
      </c>
      <c r="G4581" s="203" t="s">
        <v>473</v>
      </c>
      <c r="H4581" s="204" t="s">
        <v>1497</v>
      </c>
      <c r="I4581" s="204" t="s">
        <v>1497</v>
      </c>
      <c r="J4581" s="204">
        <v>76.7</v>
      </c>
      <c r="K4581" s="203" t="s">
        <v>500</v>
      </c>
    </row>
    <row r="4582" spans="1:11">
      <c r="A4582" s="203">
        <v>99</v>
      </c>
      <c r="B4582" s="203" t="s">
        <v>388</v>
      </c>
      <c r="C4582" s="203" t="s">
        <v>1505</v>
      </c>
      <c r="D4582" s="204">
        <v>72</v>
      </c>
      <c r="E4582" s="203" t="s">
        <v>472</v>
      </c>
      <c r="F4582" s="203" t="s">
        <v>1754</v>
      </c>
      <c r="G4582" s="203" t="s">
        <v>473</v>
      </c>
      <c r="H4582" s="204" t="s">
        <v>1497</v>
      </c>
      <c r="I4582" s="204" t="s">
        <v>1497</v>
      </c>
      <c r="J4582" s="204">
        <v>67.400000000000006</v>
      </c>
      <c r="K4582" s="203" t="s">
        <v>500</v>
      </c>
    </row>
    <row r="4583" spans="1:11">
      <c r="A4583" s="203">
        <v>99</v>
      </c>
      <c r="B4583" s="203" t="s">
        <v>389</v>
      </c>
      <c r="C4583" s="203" t="s">
        <v>1505</v>
      </c>
      <c r="D4583" s="204">
        <v>79.400000000000006</v>
      </c>
      <c r="E4583" s="203" t="s">
        <v>472</v>
      </c>
      <c r="F4583" s="203" t="s">
        <v>1754</v>
      </c>
      <c r="G4583" s="203" t="s">
        <v>473</v>
      </c>
      <c r="H4583" s="204" t="s">
        <v>1497</v>
      </c>
      <c r="I4583" s="204" t="s">
        <v>1497</v>
      </c>
      <c r="J4583" s="204">
        <v>76.900000000000006</v>
      </c>
      <c r="K4583" s="203" t="s">
        <v>500</v>
      </c>
    </row>
    <row r="4584" spans="1:11">
      <c r="A4584" s="203">
        <v>99</v>
      </c>
      <c r="B4584" s="203" t="s">
        <v>390</v>
      </c>
      <c r="C4584" s="203" t="s">
        <v>1505</v>
      </c>
      <c r="D4584" s="204">
        <v>87</v>
      </c>
      <c r="E4584" s="203" t="s">
        <v>472</v>
      </c>
      <c r="F4584" s="203" t="s">
        <v>1754</v>
      </c>
      <c r="G4584" s="203" t="s">
        <v>473</v>
      </c>
      <c r="H4584" s="204" t="s">
        <v>1497</v>
      </c>
      <c r="I4584" s="204" t="s">
        <v>1497</v>
      </c>
      <c r="J4584" s="204">
        <v>87.5</v>
      </c>
      <c r="K4584" s="203" t="s">
        <v>500</v>
      </c>
    </row>
    <row r="4585" spans="1:11">
      <c r="A4585" s="203">
        <v>99</v>
      </c>
      <c r="B4585" s="203" t="s">
        <v>391</v>
      </c>
      <c r="C4585" s="203" t="s">
        <v>1505</v>
      </c>
      <c r="D4585" s="204">
        <v>49.152000000000001</v>
      </c>
      <c r="E4585" s="203" t="s">
        <v>472</v>
      </c>
      <c r="F4585" s="203" t="s">
        <v>1754</v>
      </c>
      <c r="G4585" s="203" t="s">
        <v>473</v>
      </c>
      <c r="H4585" s="204" t="s">
        <v>1497</v>
      </c>
      <c r="I4585" s="204" t="s">
        <v>1497</v>
      </c>
      <c r="J4585" s="204">
        <v>60</v>
      </c>
      <c r="K4585" s="203" t="s">
        <v>500</v>
      </c>
    </row>
    <row r="4586" spans="1:11">
      <c r="A4586" s="203">
        <v>99</v>
      </c>
      <c r="B4586" s="203" t="s">
        <v>392</v>
      </c>
      <c r="C4586" s="203" t="s">
        <v>1505</v>
      </c>
      <c r="D4586" s="204">
        <v>88.4</v>
      </c>
      <c r="E4586" s="203" t="s">
        <v>472</v>
      </c>
      <c r="F4586" s="203" t="s">
        <v>1754</v>
      </c>
      <c r="G4586" s="203" t="s">
        <v>473</v>
      </c>
      <c r="H4586" s="204" t="s">
        <v>1497</v>
      </c>
      <c r="I4586" s="204" t="s">
        <v>1497</v>
      </c>
      <c r="J4586" s="204">
        <v>89.6</v>
      </c>
      <c r="K4586" s="203" t="s">
        <v>500</v>
      </c>
    </row>
    <row r="4587" spans="1:11">
      <c r="A4587" s="203">
        <v>99</v>
      </c>
      <c r="B4587" s="203" t="s">
        <v>393</v>
      </c>
      <c r="C4587" s="203" t="s">
        <v>1505</v>
      </c>
      <c r="D4587" s="204">
        <v>78.7</v>
      </c>
      <c r="E4587" s="203" t="s">
        <v>472</v>
      </c>
      <c r="F4587" s="203" t="s">
        <v>1754</v>
      </c>
      <c r="G4587" s="203" t="s">
        <v>473</v>
      </c>
      <c r="H4587" s="204" t="s">
        <v>1497</v>
      </c>
      <c r="I4587" s="204" t="s">
        <v>1497</v>
      </c>
      <c r="J4587" s="204">
        <v>76.099999999999994</v>
      </c>
      <c r="K4587" s="203" t="s">
        <v>500</v>
      </c>
    </row>
    <row r="4588" spans="1:11">
      <c r="A4588" s="203">
        <v>99</v>
      </c>
      <c r="B4588" s="203" t="s">
        <v>394</v>
      </c>
      <c r="C4588" s="203" t="s">
        <v>1505</v>
      </c>
      <c r="D4588" s="204">
        <v>79.599999999999994</v>
      </c>
      <c r="E4588" s="203" t="s">
        <v>472</v>
      </c>
      <c r="F4588" s="203" t="s">
        <v>1754</v>
      </c>
      <c r="G4588" s="203" t="s">
        <v>473</v>
      </c>
      <c r="H4588" s="204" t="s">
        <v>1497</v>
      </c>
      <c r="I4588" s="204" t="s">
        <v>1497</v>
      </c>
      <c r="J4588" s="204">
        <v>74.599999999999994</v>
      </c>
      <c r="K4588" s="203" t="s">
        <v>500</v>
      </c>
    </row>
    <row r="4589" spans="1:11">
      <c r="A4589" s="203">
        <v>99</v>
      </c>
      <c r="B4589" s="203" t="s">
        <v>395</v>
      </c>
      <c r="C4589" s="203" t="s">
        <v>1505</v>
      </c>
      <c r="D4589" s="204">
        <v>77.5</v>
      </c>
      <c r="E4589" s="203" t="s">
        <v>472</v>
      </c>
      <c r="F4589" s="203" t="s">
        <v>1754</v>
      </c>
      <c r="G4589" s="203" t="s">
        <v>473</v>
      </c>
      <c r="H4589" s="204" t="s">
        <v>1497</v>
      </c>
      <c r="I4589" s="204" t="s">
        <v>1497</v>
      </c>
      <c r="J4589" s="204">
        <v>73.7</v>
      </c>
      <c r="K4589" s="203" t="s">
        <v>500</v>
      </c>
    </row>
    <row r="4590" spans="1:11">
      <c r="A4590" s="203">
        <v>99</v>
      </c>
      <c r="B4590" s="203" t="s">
        <v>396</v>
      </c>
      <c r="C4590" s="203" t="s">
        <v>1505</v>
      </c>
      <c r="D4590" s="204">
        <v>91.3</v>
      </c>
      <c r="E4590" s="203" t="s">
        <v>472</v>
      </c>
      <c r="F4590" s="203" t="s">
        <v>1754</v>
      </c>
      <c r="G4590" s="203" t="s">
        <v>473</v>
      </c>
      <c r="H4590" s="204" t="s">
        <v>1497</v>
      </c>
      <c r="I4590" s="204" t="s">
        <v>1497</v>
      </c>
      <c r="J4590" s="204">
        <v>88.7</v>
      </c>
      <c r="K4590" s="203" t="s">
        <v>500</v>
      </c>
    </row>
    <row r="4591" spans="1:11">
      <c r="A4591" s="203">
        <v>99</v>
      </c>
      <c r="B4591" s="203" t="s">
        <v>397</v>
      </c>
      <c r="C4591" s="203" t="s">
        <v>1505</v>
      </c>
      <c r="D4591" s="204">
        <v>77.900000000000006</v>
      </c>
      <c r="E4591" s="203" t="s">
        <v>472</v>
      </c>
      <c r="F4591" s="203" t="s">
        <v>1754</v>
      </c>
      <c r="G4591" s="203" t="s">
        <v>473</v>
      </c>
      <c r="H4591" s="204" t="s">
        <v>1497</v>
      </c>
      <c r="I4591" s="204" t="s">
        <v>1497</v>
      </c>
      <c r="J4591" s="204">
        <v>78.3</v>
      </c>
      <c r="K4591" s="203" t="s">
        <v>500</v>
      </c>
    </row>
    <row r="4592" spans="1:11">
      <c r="A4592" s="203">
        <v>99</v>
      </c>
      <c r="B4592" s="203" t="s">
        <v>398</v>
      </c>
      <c r="C4592" s="203" t="s">
        <v>1505</v>
      </c>
      <c r="D4592" s="204">
        <v>82</v>
      </c>
      <c r="E4592" s="203" t="s">
        <v>472</v>
      </c>
      <c r="F4592" s="203" t="s">
        <v>1754</v>
      </c>
      <c r="G4592" s="203" t="s">
        <v>473</v>
      </c>
      <c r="H4592" s="204" t="s">
        <v>1497</v>
      </c>
      <c r="I4592" s="204" t="s">
        <v>1497</v>
      </c>
      <c r="J4592" s="204">
        <v>76.7</v>
      </c>
      <c r="K4592" s="203" t="s">
        <v>500</v>
      </c>
    </row>
    <row r="4593" spans="1:11">
      <c r="A4593" s="203">
        <v>99</v>
      </c>
      <c r="B4593" s="203" t="s">
        <v>399</v>
      </c>
      <c r="C4593" s="203" t="s">
        <v>1505</v>
      </c>
      <c r="D4593" s="204">
        <v>68.599999999999994</v>
      </c>
      <c r="E4593" s="203" t="s">
        <v>472</v>
      </c>
      <c r="F4593" s="203" t="s">
        <v>1754</v>
      </c>
      <c r="G4593" s="203" t="s">
        <v>473</v>
      </c>
      <c r="H4593" s="204" t="s">
        <v>1497</v>
      </c>
      <c r="I4593" s="204" t="s">
        <v>1497</v>
      </c>
      <c r="J4593" s="204">
        <v>71.099999999999994</v>
      </c>
      <c r="K4593" s="203" t="s">
        <v>500</v>
      </c>
    </row>
    <row r="4594" spans="1:11">
      <c r="A4594" s="203">
        <v>99</v>
      </c>
      <c r="B4594" s="203" t="s">
        <v>400</v>
      </c>
      <c r="C4594" s="203" t="s">
        <v>1505</v>
      </c>
      <c r="D4594" s="204">
        <v>72.7</v>
      </c>
      <c r="E4594" s="203" t="s">
        <v>472</v>
      </c>
      <c r="F4594" s="203" t="s">
        <v>1754</v>
      </c>
      <c r="G4594" s="203" t="s">
        <v>473</v>
      </c>
      <c r="H4594" s="204" t="s">
        <v>1497</v>
      </c>
      <c r="I4594" s="204" t="s">
        <v>1497</v>
      </c>
      <c r="J4594" s="204">
        <v>73.3</v>
      </c>
      <c r="K4594" s="203" t="s">
        <v>500</v>
      </c>
    </row>
    <row r="4595" spans="1:11">
      <c r="A4595" s="203">
        <v>99</v>
      </c>
      <c r="B4595" s="203" t="s">
        <v>401</v>
      </c>
      <c r="C4595" s="203" t="s">
        <v>1505</v>
      </c>
      <c r="D4595" s="204">
        <v>92.3</v>
      </c>
      <c r="E4595" s="203" t="s">
        <v>472</v>
      </c>
      <c r="F4595" s="203" t="s">
        <v>1754</v>
      </c>
      <c r="G4595" s="203" t="s">
        <v>473</v>
      </c>
      <c r="H4595" s="204" t="s">
        <v>1497</v>
      </c>
      <c r="I4595" s="204" t="s">
        <v>1497</v>
      </c>
      <c r="J4595" s="204">
        <v>89.4</v>
      </c>
      <c r="K4595" s="203" t="s">
        <v>500</v>
      </c>
    </row>
    <row r="4596" spans="1:11">
      <c r="A4596" s="203">
        <v>99</v>
      </c>
      <c r="B4596" s="203" t="s">
        <v>402</v>
      </c>
      <c r="C4596" s="203" t="s">
        <v>1505</v>
      </c>
      <c r="D4596" s="204">
        <v>82</v>
      </c>
      <c r="E4596" s="203" t="s">
        <v>472</v>
      </c>
      <c r="F4596" s="203" t="s">
        <v>1754</v>
      </c>
      <c r="G4596" s="203" t="s">
        <v>473</v>
      </c>
      <c r="H4596" s="204" t="s">
        <v>1497</v>
      </c>
      <c r="I4596" s="204" t="s">
        <v>1497</v>
      </c>
      <c r="J4596" s="204">
        <v>85.5</v>
      </c>
      <c r="K4596" s="203" t="s">
        <v>500</v>
      </c>
    </row>
    <row r="4597" spans="1:11">
      <c r="A4597" s="203">
        <v>99</v>
      </c>
      <c r="B4597" s="203" t="s">
        <v>403</v>
      </c>
      <c r="C4597" s="203" t="s">
        <v>1505</v>
      </c>
      <c r="D4597" s="204">
        <v>79.3</v>
      </c>
      <c r="E4597" s="203" t="s">
        <v>472</v>
      </c>
      <c r="F4597" s="203" t="s">
        <v>1754</v>
      </c>
      <c r="G4597" s="203" t="s">
        <v>473</v>
      </c>
      <c r="H4597" s="204" t="s">
        <v>1497</v>
      </c>
      <c r="I4597" s="204" t="s">
        <v>1497</v>
      </c>
      <c r="J4597" s="204">
        <v>79</v>
      </c>
      <c r="K4597" s="203" t="s">
        <v>500</v>
      </c>
    </row>
    <row r="4598" spans="1:11">
      <c r="A4598" s="203">
        <v>99</v>
      </c>
      <c r="B4598" s="203" t="s">
        <v>404</v>
      </c>
      <c r="C4598" s="203" t="s">
        <v>1505</v>
      </c>
      <c r="D4598" s="204">
        <v>85.3</v>
      </c>
      <c r="E4598" s="203" t="s">
        <v>472</v>
      </c>
      <c r="F4598" s="203" t="s">
        <v>1754</v>
      </c>
      <c r="G4598" s="203" t="s">
        <v>473</v>
      </c>
      <c r="H4598" s="204" t="s">
        <v>1497</v>
      </c>
      <c r="I4598" s="204" t="s">
        <v>1497</v>
      </c>
      <c r="J4598" s="204">
        <v>84.4</v>
      </c>
      <c r="K4598" s="203" t="s">
        <v>500</v>
      </c>
    </row>
    <row r="4599" spans="1:11">
      <c r="A4599" s="203">
        <v>99</v>
      </c>
      <c r="B4599" s="203" t="s">
        <v>405</v>
      </c>
      <c r="C4599" s="203" t="s">
        <v>1505</v>
      </c>
      <c r="D4599" s="204">
        <v>77.099999999999994</v>
      </c>
      <c r="E4599" s="203" t="s">
        <v>472</v>
      </c>
      <c r="F4599" s="203" t="s">
        <v>1754</v>
      </c>
      <c r="G4599" s="203" t="s">
        <v>473</v>
      </c>
      <c r="H4599" s="204" t="s">
        <v>1497</v>
      </c>
      <c r="I4599" s="204" t="s">
        <v>1497</v>
      </c>
      <c r="J4599" s="204">
        <v>75.2</v>
      </c>
      <c r="K4599" s="203" t="s">
        <v>500</v>
      </c>
    </row>
    <row r="4600" spans="1:11">
      <c r="A4600" s="203">
        <v>112</v>
      </c>
      <c r="B4600" s="203" t="s">
        <v>384</v>
      </c>
      <c r="C4600" s="203" t="s">
        <v>1513</v>
      </c>
      <c r="D4600" s="204">
        <v>0.61</v>
      </c>
      <c r="E4600" s="203" t="s">
        <v>472</v>
      </c>
      <c r="F4600" s="203" t="s">
        <v>559</v>
      </c>
      <c r="G4600" s="203" t="s">
        <v>560</v>
      </c>
      <c r="H4600" s="204">
        <v>0.53</v>
      </c>
      <c r="I4600" s="204">
        <v>0.7</v>
      </c>
      <c r="J4600" s="204" t="s">
        <v>1497</v>
      </c>
      <c r="K4600" s="203" t="s">
        <v>1497</v>
      </c>
    </row>
    <row r="4601" spans="1:11">
      <c r="A4601" s="203">
        <v>112</v>
      </c>
      <c r="B4601" s="203" t="s">
        <v>385</v>
      </c>
      <c r="C4601" s="203" t="s">
        <v>1513</v>
      </c>
      <c r="D4601" s="204" t="s">
        <v>1497</v>
      </c>
      <c r="E4601" s="203" t="s">
        <v>472</v>
      </c>
      <c r="F4601" s="203" t="s">
        <v>559</v>
      </c>
      <c r="G4601" s="203" t="s">
        <v>560</v>
      </c>
      <c r="H4601" s="204" t="s">
        <v>1497</v>
      </c>
      <c r="I4601" s="204" t="s">
        <v>1497</v>
      </c>
      <c r="J4601" s="204" t="s">
        <v>1497</v>
      </c>
      <c r="K4601" s="203" t="s">
        <v>1497</v>
      </c>
    </row>
    <row r="4602" spans="1:11">
      <c r="A4602" s="203">
        <v>112</v>
      </c>
      <c r="B4602" s="203" t="s">
        <v>386</v>
      </c>
      <c r="C4602" s="203" t="s">
        <v>1513</v>
      </c>
      <c r="D4602" s="204">
        <v>0.62</v>
      </c>
      <c r="E4602" s="203" t="s">
        <v>472</v>
      </c>
      <c r="F4602" s="203" t="s">
        <v>559</v>
      </c>
      <c r="G4602" s="203" t="s">
        <v>560</v>
      </c>
      <c r="H4602" s="204">
        <v>0.48</v>
      </c>
      <c r="I4602" s="204">
        <v>0.77</v>
      </c>
      <c r="J4602" s="204" t="s">
        <v>1497</v>
      </c>
      <c r="K4602" s="203" t="s">
        <v>1497</v>
      </c>
    </row>
    <row r="4603" spans="1:11">
      <c r="A4603" s="203">
        <v>112</v>
      </c>
      <c r="B4603" s="203" t="s">
        <v>387</v>
      </c>
      <c r="C4603" s="203" t="s">
        <v>1513</v>
      </c>
      <c r="D4603" s="204">
        <v>0.79</v>
      </c>
      <c r="E4603" s="203" t="s">
        <v>472</v>
      </c>
      <c r="F4603" s="203" t="s">
        <v>559</v>
      </c>
      <c r="G4603" s="203" t="s">
        <v>560</v>
      </c>
      <c r="H4603" s="204">
        <v>0.6</v>
      </c>
      <c r="I4603" s="204">
        <v>1.01</v>
      </c>
      <c r="J4603" s="204" t="s">
        <v>1497</v>
      </c>
      <c r="K4603" s="203" t="s">
        <v>1497</v>
      </c>
    </row>
    <row r="4604" spans="1:11">
      <c r="A4604" s="203">
        <v>112</v>
      </c>
      <c r="B4604" s="203" t="s">
        <v>388</v>
      </c>
      <c r="C4604" s="203" t="s">
        <v>1513</v>
      </c>
      <c r="D4604" s="204">
        <v>0.61</v>
      </c>
      <c r="E4604" s="203" t="s">
        <v>472</v>
      </c>
      <c r="F4604" s="203" t="s">
        <v>559</v>
      </c>
      <c r="G4604" s="203" t="s">
        <v>560</v>
      </c>
      <c r="H4604" s="204">
        <v>0.48</v>
      </c>
      <c r="I4604" s="204">
        <v>0.76</v>
      </c>
      <c r="J4604" s="204" t="s">
        <v>1497</v>
      </c>
      <c r="K4604" s="203" t="s">
        <v>1497</v>
      </c>
    </row>
    <row r="4605" spans="1:11">
      <c r="A4605" s="203">
        <v>112</v>
      </c>
      <c r="B4605" s="203" t="s">
        <v>389</v>
      </c>
      <c r="C4605" s="203" t="s">
        <v>1513</v>
      </c>
      <c r="D4605" s="204" t="s">
        <v>1497</v>
      </c>
      <c r="E4605" s="203" t="s">
        <v>472</v>
      </c>
      <c r="F4605" s="203" t="s">
        <v>559</v>
      </c>
      <c r="G4605" s="203" t="s">
        <v>560</v>
      </c>
      <c r="H4605" s="204" t="s">
        <v>1497</v>
      </c>
      <c r="I4605" s="204" t="s">
        <v>1497</v>
      </c>
      <c r="J4605" s="204" t="s">
        <v>1497</v>
      </c>
      <c r="K4605" s="203" t="s">
        <v>1497</v>
      </c>
    </row>
    <row r="4606" spans="1:11">
      <c r="A4606" s="203">
        <v>112</v>
      </c>
      <c r="B4606" s="203" t="s">
        <v>390</v>
      </c>
      <c r="C4606" s="203" t="s">
        <v>1513</v>
      </c>
      <c r="D4606" s="204">
        <v>0.67</v>
      </c>
      <c r="E4606" s="203" t="s">
        <v>472</v>
      </c>
      <c r="F4606" s="203" t="s">
        <v>559</v>
      </c>
      <c r="G4606" s="203" t="s">
        <v>560</v>
      </c>
      <c r="H4606" s="204">
        <v>0.48</v>
      </c>
      <c r="I4606" s="204">
        <v>0.91</v>
      </c>
      <c r="J4606" s="204" t="s">
        <v>1497</v>
      </c>
      <c r="K4606" s="203" t="s">
        <v>1497</v>
      </c>
    </row>
    <row r="4607" spans="1:11">
      <c r="A4607" s="203">
        <v>112</v>
      </c>
      <c r="B4607" s="203" t="s">
        <v>391</v>
      </c>
      <c r="C4607" s="203" t="s">
        <v>1513</v>
      </c>
      <c r="D4607" s="204" t="s">
        <v>1497</v>
      </c>
      <c r="E4607" s="203" t="s">
        <v>472</v>
      </c>
      <c r="F4607" s="203" t="s">
        <v>559</v>
      </c>
      <c r="G4607" s="203" t="s">
        <v>560</v>
      </c>
      <c r="H4607" s="204" t="s">
        <v>1497</v>
      </c>
      <c r="I4607" s="204" t="s">
        <v>1497</v>
      </c>
      <c r="J4607" s="204" t="s">
        <v>1497</v>
      </c>
      <c r="K4607" s="203" t="s">
        <v>1497</v>
      </c>
    </row>
    <row r="4608" spans="1:11">
      <c r="A4608" s="203">
        <v>112</v>
      </c>
      <c r="B4608" s="203" t="s">
        <v>392</v>
      </c>
      <c r="C4608" s="203" t="s">
        <v>1513</v>
      </c>
      <c r="D4608" s="204" t="s">
        <v>1497</v>
      </c>
      <c r="E4608" s="203" t="s">
        <v>472</v>
      </c>
      <c r="F4608" s="203" t="s">
        <v>559</v>
      </c>
      <c r="G4608" s="203" t="s">
        <v>560</v>
      </c>
      <c r="H4608" s="204" t="s">
        <v>1497</v>
      </c>
      <c r="I4608" s="204" t="s">
        <v>1497</v>
      </c>
      <c r="J4608" s="204" t="s">
        <v>1497</v>
      </c>
      <c r="K4608" s="203" t="s">
        <v>1497</v>
      </c>
    </row>
    <row r="4609" spans="1:11">
      <c r="A4609" s="203">
        <v>112</v>
      </c>
      <c r="B4609" s="203" t="s">
        <v>393</v>
      </c>
      <c r="C4609" s="203" t="s">
        <v>1513</v>
      </c>
      <c r="D4609" s="204">
        <v>0.55000000000000004</v>
      </c>
      <c r="E4609" s="203" t="s">
        <v>472</v>
      </c>
      <c r="F4609" s="203" t="s">
        <v>559</v>
      </c>
      <c r="G4609" s="203" t="s">
        <v>560</v>
      </c>
      <c r="H4609" s="204">
        <v>0.48</v>
      </c>
      <c r="I4609" s="204">
        <v>0.63</v>
      </c>
      <c r="J4609" s="204" t="s">
        <v>1497</v>
      </c>
      <c r="K4609" s="203" t="s">
        <v>1497</v>
      </c>
    </row>
    <row r="4610" spans="1:11">
      <c r="A4610" s="203">
        <v>112</v>
      </c>
      <c r="B4610" s="203" t="s">
        <v>394</v>
      </c>
      <c r="C4610" s="203" t="s">
        <v>1513</v>
      </c>
      <c r="D4610" s="204">
        <v>0.68</v>
      </c>
      <c r="E4610" s="203" t="s">
        <v>472</v>
      </c>
      <c r="F4610" s="203" t="s">
        <v>559</v>
      </c>
      <c r="G4610" s="203" t="s">
        <v>560</v>
      </c>
      <c r="H4610" s="204">
        <v>0.49</v>
      </c>
      <c r="I4610" s="204">
        <v>0.94</v>
      </c>
      <c r="J4610" s="204" t="s">
        <v>1497</v>
      </c>
      <c r="K4610" s="203" t="s">
        <v>1497</v>
      </c>
    </row>
    <row r="4611" spans="1:11">
      <c r="A4611" s="203">
        <v>112</v>
      </c>
      <c r="B4611" s="203" t="s">
        <v>395</v>
      </c>
      <c r="C4611" s="203" t="s">
        <v>1513</v>
      </c>
      <c r="D4611" s="204">
        <v>0.71</v>
      </c>
      <c r="E4611" s="203" t="s">
        <v>472</v>
      </c>
      <c r="F4611" s="203" t="s">
        <v>559</v>
      </c>
      <c r="G4611" s="203" t="s">
        <v>560</v>
      </c>
      <c r="H4611" s="204">
        <v>0.63</v>
      </c>
      <c r="I4611" s="204">
        <v>0.79</v>
      </c>
      <c r="J4611" s="204" t="s">
        <v>1497</v>
      </c>
      <c r="K4611" s="203" t="s">
        <v>1497</v>
      </c>
    </row>
    <row r="4612" spans="1:11">
      <c r="A4612" s="203">
        <v>112</v>
      </c>
      <c r="B4612" s="203" t="s">
        <v>396</v>
      </c>
      <c r="C4612" s="203" t="s">
        <v>1513</v>
      </c>
      <c r="D4612" s="204" t="s">
        <v>1497</v>
      </c>
      <c r="E4612" s="203" t="s">
        <v>472</v>
      </c>
      <c r="F4612" s="203" t="s">
        <v>559</v>
      </c>
      <c r="G4612" s="203" t="s">
        <v>560</v>
      </c>
      <c r="H4612" s="204" t="s">
        <v>1497</v>
      </c>
      <c r="I4612" s="204" t="s">
        <v>1497</v>
      </c>
      <c r="J4612" s="204" t="s">
        <v>1497</v>
      </c>
      <c r="K4612" s="203" t="s">
        <v>1497</v>
      </c>
    </row>
    <row r="4613" spans="1:11">
      <c r="A4613" s="203">
        <v>112</v>
      </c>
      <c r="B4613" s="203" t="s">
        <v>397</v>
      </c>
      <c r="C4613" s="203" t="s">
        <v>1513</v>
      </c>
      <c r="D4613" s="204">
        <v>0.57999999999999996</v>
      </c>
      <c r="E4613" s="203" t="s">
        <v>472</v>
      </c>
      <c r="F4613" s="203" t="s">
        <v>559</v>
      </c>
      <c r="G4613" s="203" t="s">
        <v>560</v>
      </c>
      <c r="H4613" s="204">
        <v>0.47</v>
      </c>
      <c r="I4613" s="204">
        <v>0.71</v>
      </c>
      <c r="J4613" s="204" t="s">
        <v>1497</v>
      </c>
      <c r="K4613" s="203" t="s">
        <v>1497</v>
      </c>
    </row>
    <row r="4614" spans="1:11">
      <c r="A4614" s="203">
        <v>112</v>
      </c>
      <c r="B4614" s="203" t="s">
        <v>398</v>
      </c>
      <c r="C4614" s="203" t="s">
        <v>1513</v>
      </c>
      <c r="D4614" s="204">
        <v>0.66</v>
      </c>
      <c r="E4614" s="203" t="s">
        <v>472</v>
      </c>
      <c r="F4614" s="203" t="s">
        <v>559</v>
      </c>
      <c r="G4614" s="203" t="s">
        <v>560</v>
      </c>
      <c r="H4614" s="204">
        <v>0.52</v>
      </c>
      <c r="I4614" s="204">
        <v>0.84</v>
      </c>
      <c r="J4614" s="204" t="s">
        <v>1497</v>
      </c>
      <c r="K4614" s="203" t="s">
        <v>1497</v>
      </c>
    </row>
    <row r="4615" spans="1:11">
      <c r="A4615" s="203">
        <v>112</v>
      </c>
      <c r="B4615" s="203" t="s">
        <v>399</v>
      </c>
      <c r="C4615" s="203" t="s">
        <v>1513</v>
      </c>
      <c r="D4615" s="204">
        <v>0.43</v>
      </c>
      <c r="E4615" s="203" t="s">
        <v>472</v>
      </c>
      <c r="F4615" s="203" t="s">
        <v>559</v>
      </c>
      <c r="G4615" s="203" t="s">
        <v>560</v>
      </c>
      <c r="H4615" s="204">
        <v>0.3</v>
      </c>
      <c r="I4615" s="204">
        <v>0.59</v>
      </c>
      <c r="J4615" s="204" t="s">
        <v>1497</v>
      </c>
      <c r="K4615" s="203" t="s">
        <v>1497</v>
      </c>
    </row>
    <row r="4616" spans="1:11">
      <c r="A4616" s="203">
        <v>112</v>
      </c>
      <c r="B4616" s="203" t="s">
        <v>400</v>
      </c>
      <c r="C4616" s="203" t="s">
        <v>1513</v>
      </c>
      <c r="D4616" s="204">
        <v>0.84</v>
      </c>
      <c r="E4616" s="203" t="s">
        <v>472</v>
      </c>
      <c r="F4616" s="203" t="s">
        <v>559</v>
      </c>
      <c r="G4616" s="203" t="s">
        <v>560</v>
      </c>
      <c r="H4616" s="204">
        <v>0.69</v>
      </c>
      <c r="I4616" s="204">
        <v>1.02</v>
      </c>
      <c r="J4616" s="204" t="s">
        <v>1497</v>
      </c>
      <c r="K4616" s="203" t="s">
        <v>1497</v>
      </c>
    </row>
    <row r="4617" spans="1:11">
      <c r="A4617" s="203">
        <v>112</v>
      </c>
      <c r="B4617" s="203" t="s">
        <v>401</v>
      </c>
      <c r="C4617" s="203" t="s">
        <v>1513</v>
      </c>
      <c r="D4617" s="204">
        <v>0.72</v>
      </c>
      <c r="E4617" s="203" t="s">
        <v>472</v>
      </c>
      <c r="F4617" s="203" t="s">
        <v>559</v>
      </c>
      <c r="G4617" s="203" t="s">
        <v>560</v>
      </c>
      <c r="H4617" s="204">
        <v>0.56000000000000005</v>
      </c>
      <c r="I4617" s="204">
        <v>0.91</v>
      </c>
      <c r="J4617" s="204" t="s">
        <v>1497</v>
      </c>
      <c r="K4617" s="203" t="s">
        <v>1497</v>
      </c>
    </row>
    <row r="4618" spans="1:11">
      <c r="A4618" s="203">
        <v>112</v>
      </c>
      <c r="B4618" s="203" t="s">
        <v>402</v>
      </c>
      <c r="C4618" s="203" t="s">
        <v>1513</v>
      </c>
      <c r="D4618" s="204">
        <v>0.48</v>
      </c>
      <c r="E4618" s="203" t="s">
        <v>472</v>
      </c>
      <c r="F4618" s="203" t="s">
        <v>559</v>
      </c>
      <c r="G4618" s="203" t="s">
        <v>560</v>
      </c>
      <c r="H4618" s="204">
        <v>0.32</v>
      </c>
      <c r="I4618" s="204">
        <v>0.7</v>
      </c>
      <c r="J4618" s="204" t="s">
        <v>1497</v>
      </c>
      <c r="K4618" s="203" t="s">
        <v>1497</v>
      </c>
    </row>
    <row r="4619" spans="1:11">
      <c r="A4619" s="203">
        <v>112</v>
      </c>
      <c r="B4619" s="203" t="s">
        <v>403</v>
      </c>
      <c r="C4619" s="203" t="s">
        <v>1513</v>
      </c>
      <c r="D4619" s="204" t="s">
        <v>1497</v>
      </c>
      <c r="E4619" s="203" t="s">
        <v>472</v>
      </c>
      <c r="F4619" s="203" t="s">
        <v>559</v>
      </c>
      <c r="G4619" s="203" t="s">
        <v>560</v>
      </c>
      <c r="H4619" s="204" t="s">
        <v>1497</v>
      </c>
      <c r="I4619" s="204" t="s">
        <v>1497</v>
      </c>
      <c r="J4619" s="204" t="s">
        <v>1497</v>
      </c>
      <c r="K4619" s="203" t="s">
        <v>1497</v>
      </c>
    </row>
    <row r="4620" spans="1:11">
      <c r="A4620" s="203">
        <v>112</v>
      </c>
      <c r="B4620" s="203" t="s">
        <v>404</v>
      </c>
      <c r="C4620" s="203" t="s">
        <v>1513</v>
      </c>
      <c r="D4620" s="204" t="s">
        <v>1497</v>
      </c>
      <c r="E4620" s="203" t="s">
        <v>472</v>
      </c>
      <c r="F4620" s="203" t="s">
        <v>559</v>
      </c>
      <c r="G4620" s="203" t="s">
        <v>560</v>
      </c>
      <c r="H4620" s="204" t="s">
        <v>1497</v>
      </c>
      <c r="I4620" s="204" t="s">
        <v>1497</v>
      </c>
      <c r="J4620" s="204" t="s">
        <v>1497</v>
      </c>
      <c r="K4620" s="203" t="s">
        <v>1497</v>
      </c>
    </row>
    <row r="4621" spans="1:11">
      <c r="A4621" s="203">
        <v>112</v>
      </c>
      <c r="B4621" s="203" t="s">
        <v>405</v>
      </c>
      <c r="C4621" s="203" t="s">
        <v>1513</v>
      </c>
      <c r="D4621" s="204">
        <v>0.61</v>
      </c>
      <c r="E4621" s="203" t="s">
        <v>472</v>
      </c>
      <c r="F4621" s="203" t="s">
        <v>559</v>
      </c>
      <c r="G4621" s="203" t="s">
        <v>560</v>
      </c>
      <c r="H4621" s="204">
        <v>0.56999999999999995</v>
      </c>
      <c r="I4621" s="204">
        <v>0.65</v>
      </c>
      <c r="J4621" s="204" t="s">
        <v>1497</v>
      </c>
      <c r="K4621" s="203" t="s">
        <v>1497</v>
      </c>
    </row>
    <row r="4622" spans="1:11">
      <c r="A4622" s="203">
        <v>112</v>
      </c>
      <c r="B4622" s="203" t="s">
        <v>384</v>
      </c>
      <c r="C4622" s="203" t="s">
        <v>1514</v>
      </c>
      <c r="D4622" s="204">
        <v>0.62</v>
      </c>
      <c r="E4622" s="203" t="s">
        <v>472</v>
      </c>
      <c r="F4622" s="203" t="s">
        <v>559</v>
      </c>
      <c r="G4622" s="203" t="s">
        <v>560</v>
      </c>
      <c r="H4622" s="204">
        <v>0.55000000000000004</v>
      </c>
      <c r="I4622" s="204">
        <v>0.69</v>
      </c>
      <c r="J4622" s="204" t="s">
        <v>1497</v>
      </c>
      <c r="K4622" s="203" t="s">
        <v>1497</v>
      </c>
    </row>
    <row r="4623" spans="1:11">
      <c r="A4623" s="203">
        <v>112</v>
      </c>
      <c r="B4623" s="203" t="s">
        <v>385</v>
      </c>
      <c r="C4623" s="203" t="s">
        <v>1514</v>
      </c>
      <c r="D4623" s="204" t="s">
        <v>1497</v>
      </c>
      <c r="E4623" s="203" t="s">
        <v>472</v>
      </c>
      <c r="F4623" s="203" t="s">
        <v>559</v>
      </c>
      <c r="G4623" s="203" t="s">
        <v>560</v>
      </c>
      <c r="H4623" s="204" t="s">
        <v>1497</v>
      </c>
      <c r="I4623" s="204" t="s">
        <v>1497</v>
      </c>
      <c r="J4623" s="204" t="s">
        <v>1497</v>
      </c>
      <c r="K4623" s="203" t="s">
        <v>1497</v>
      </c>
    </row>
    <row r="4624" spans="1:11">
      <c r="A4624" s="203">
        <v>112</v>
      </c>
      <c r="B4624" s="203" t="s">
        <v>386</v>
      </c>
      <c r="C4624" s="203" t="s">
        <v>1514</v>
      </c>
      <c r="D4624" s="204">
        <v>0.66</v>
      </c>
      <c r="E4624" s="203" t="s">
        <v>472</v>
      </c>
      <c r="F4624" s="203" t="s">
        <v>559</v>
      </c>
      <c r="G4624" s="203" t="s">
        <v>560</v>
      </c>
      <c r="H4624" s="204">
        <v>0.55000000000000004</v>
      </c>
      <c r="I4624" s="204">
        <v>0.79</v>
      </c>
      <c r="J4624" s="204" t="s">
        <v>1497</v>
      </c>
      <c r="K4624" s="203" t="s">
        <v>1497</v>
      </c>
    </row>
    <row r="4625" spans="1:11">
      <c r="A4625" s="203">
        <v>112</v>
      </c>
      <c r="B4625" s="203" t="s">
        <v>387</v>
      </c>
      <c r="C4625" s="203" t="s">
        <v>1514</v>
      </c>
      <c r="D4625" s="204">
        <v>0.71</v>
      </c>
      <c r="E4625" s="203" t="s">
        <v>472</v>
      </c>
      <c r="F4625" s="203" t="s">
        <v>559</v>
      </c>
      <c r="G4625" s="203" t="s">
        <v>560</v>
      </c>
      <c r="H4625" s="204">
        <v>0.56000000000000005</v>
      </c>
      <c r="I4625" s="204">
        <v>0.88</v>
      </c>
      <c r="J4625" s="204" t="s">
        <v>1497</v>
      </c>
      <c r="K4625" s="203" t="s">
        <v>1497</v>
      </c>
    </row>
    <row r="4626" spans="1:11">
      <c r="A4626" s="203">
        <v>112</v>
      </c>
      <c r="B4626" s="203" t="s">
        <v>388</v>
      </c>
      <c r="C4626" s="203" t="s">
        <v>1514</v>
      </c>
      <c r="D4626" s="204">
        <v>0.57999999999999996</v>
      </c>
      <c r="E4626" s="203" t="s">
        <v>472</v>
      </c>
      <c r="F4626" s="203" t="s">
        <v>559</v>
      </c>
      <c r="G4626" s="203" t="s">
        <v>560</v>
      </c>
      <c r="H4626" s="204">
        <v>0.48</v>
      </c>
      <c r="I4626" s="204">
        <v>0.7</v>
      </c>
      <c r="J4626" s="204" t="s">
        <v>1497</v>
      </c>
      <c r="K4626" s="203" t="s">
        <v>1497</v>
      </c>
    </row>
    <row r="4627" spans="1:11">
      <c r="A4627" s="203">
        <v>112</v>
      </c>
      <c r="B4627" s="203" t="s">
        <v>389</v>
      </c>
      <c r="C4627" s="203" t="s">
        <v>1514</v>
      </c>
      <c r="D4627" s="204" t="s">
        <v>1497</v>
      </c>
      <c r="E4627" s="203" t="s">
        <v>472</v>
      </c>
      <c r="F4627" s="203" t="s">
        <v>559</v>
      </c>
      <c r="G4627" s="203" t="s">
        <v>560</v>
      </c>
      <c r="H4627" s="204" t="s">
        <v>1497</v>
      </c>
      <c r="I4627" s="204" t="s">
        <v>1497</v>
      </c>
      <c r="J4627" s="204" t="s">
        <v>1497</v>
      </c>
      <c r="K4627" s="203" t="s">
        <v>1497</v>
      </c>
    </row>
    <row r="4628" spans="1:11">
      <c r="A4628" s="203">
        <v>112</v>
      </c>
      <c r="B4628" s="203" t="s">
        <v>390</v>
      </c>
      <c r="C4628" s="203" t="s">
        <v>1514</v>
      </c>
      <c r="D4628" s="204">
        <v>0.64</v>
      </c>
      <c r="E4628" s="203" t="s">
        <v>472</v>
      </c>
      <c r="F4628" s="203" t="s">
        <v>559</v>
      </c>
      <c r="G4628" s="203" t="s">
        <v>560</v>
      </c>
      <c r="H4628" s="204">
        <v>0.5</v>
      </c>
      <c r="I4628" s="204">
        <v>0.81</v>
      </c>
      <c r="J4628" s="204" t="s">
        <v>1497</v>
      </c>
      <c r="K4628" s="203" t="s">
        <v>1497</v>
      </c>
    </row>
    <row r="4629" spans="1:11">
      <c r="A4629" s="203">
        <v>112</v>
      </c>
      <c r="B4629" s="203" t="s">
        <v>391</v>
      </c>
      <c r="C4629" s="203" t="s">
        <v>1514</v>
      </c>
      <c r="D4629" s="204" t="s">
        <v>1497</v>
      </c>
      <c r="E4629" s="203" t="s">
        <v>472</v>
      </c>
      <c r="F4629" s="203" t="s">
        <v>559</v>
      </c>
      <c r="G4629" s="203" t="s">
        <v>560</v>
      </c>
      <c r="H4629" s="204" t="s">
        <v>1497</v>
      </c>
      <c r="I4629" s="204" t="s">
        <v>1497</v>
      </c>
      <c r="J4629" s="204" t="s">
        <v>1497</v>
      </c>
      <c r="K4629" s="203" t="s">
        <v>1497</v>
      </c>
    </row>
    <row r="4630" spans="1:11">
      <c r="A4630" s="203">
        <v>112</v>
      </c>
      <c r="B4630" s="203" t="s">
        <v>392</v>
      </c>
      <c r="C4630" s="203" t="s">
        <v>1514</v>
      </c>
      <c r="D4630" s="204" t="s">
        <v>1497</v>
      </c>
      <c r="E4630" s="203" t="s">
        <v>472</v>
      </c>
      <c r="F4630" s="203" t="s">
        <v>559</v>
      </c>
      <c r="G4630" s="203" t="s">
        <v>560</v>
      </c>
      <c r="H4630" s="204" t="s">
        <v>1497</v>
      </c>
      <c r="I4630" s="204" t="s">
        <v>1497</v>
      </c>
      <c r="J4630" s="204" t="s">
        <v>1497</v>
      </c>
      <c r="K4630" s="203" t="s">
        <v>1497</v>
      </c>
    </row>
    <row r="4631" spans="1:11">
      <c r="A4631" s="203">
        <v>112</v>
      </c>
      <c r="B4631" s="203" t="s">
        <v>393</v>
      </c>
      <c r="C4631" s="203" t="s">
        <v>1514</v>
      </c>
      <c r="D4631" s="204">
        <v>0.6</v>
      </c>
      <c r="E4631" s="203" t="s">
        <v>472</v>
      </c>
      <c r="F4631" s="203" t="s">
        <v>559</v>
      </c>
      <c r="G4631" s="203" t="s">
        <v>560</v>
      </c>
      <c r="H4631" s="204">
        <v>0.54</v>
      </c>
      <c r="I4631" s="204">
        <v>0.66</v>
      </c>
      <c r="J4631" s="204" t="s">
        <v>1497</v>
      </c>
      <c r="K4631" s="203" t="s">
        <v>1497</v>
      </c>
    </row>
    <row r="4632" spans="1:11">
      <c r="A4632" s="203">
        <v>112</v>
      </c>
      <c r="B4632" s="203" t="s">
        <v>394</v>
      </c>
      <c r="C4632" s="203" t="s">
        <v>1514</v>
      </c>
      <c r="D4632" s="204">
        <v>0.69</v>
      </c>
      <c r="E4632" s="203" t="s">
        <v>472</v>
      </c>
      <c r="F4632" s="203" t="s">
        <v>559</v>
      </c>
      <c r="G4632" s="203" t="s">
        <v>560</v>
      </c>
      <c r="H4632" s="204">
        <v>0.52</v>
      </c>
      <c r="I4632" s="204">
        <v>0.89</v>
      </c>
      <c r="J4632" s="204" t="s">
        <v>1497</v>
      </c>
      <c r="K4632" s="203" t="s">
        <v>1497</v>
      </c>
    </row>
    <row r="4633" spans="1:11">
      <c r="A4633" s="203">
        <v>112</v>
      </c>
      <c r="B4633" s="203" t="s">
        <v>395</v>
      </c>
      <c r="C4633" s="203" t="s">
        <v>1514</v>
      </c>
      <c r="D4633" s="204">
        <v>0.68</v>
      </c>
      <c r="E4633" s="203" t="s">
        <v>472</v>
      </c>
      <c r="F4633" s="203" t="s">
        <v>559</v>
      </c>
      <c r="G4633" s="203" t="s">
        <v>560</v>
      </c>
      <c r="H4633" s="204">
        <v>0.61</v>
      </c>
      <c r="I4633" s="204">
        <v>0.75</v>
      </c>
      <c r="J4633" s="204" t="s">
        <v>1497</v>
      </c>
      <c r="K4633" s="203" t="s">
        <v>1497</v>
      </c>
    </row>
    <row r="4634" spans="1:11">
      <c r="A4634" s="203">
        <v>112</v>
      </c>
      <c r="B4634" s="203" t="s">
        <v>396</v>
      </c>
      <c r="C4634" s="203" t="s">
        <v>1514</v>
      </c>
      <c r="D4634" s="204" t="s">
        <v>1497</v>
      </c>
      <c r="E4634" s="203" t="s">
        <v>472</v>
      </c>
      <c r="F4634" s="203" t="s">
        <v>559</v>
      </c>
      <c r="G4634" s="203" t="s">
        <v>560</v>
      </c>
      <c r="H4634" s="204" t="s">
        <v>1497</v>
      </c>
      <c r="I4634" s="204" t="s">
        <v>1497</v>
      </c>
      <c r="J4634" s="204" t="s">
        <v>1497</v>
      </c>
      <c r="K4634" s="203" t="s">
        <v>1497</v>
      </c>
    </row>
    <row r="4635" spans="1:11">
      <c r="A4635" s="203">
        <v>112</v>
      </c>
      <c r="B4635" s="203" t="s">
        <v>397</v>
      </c>
      <c r="C4635" s="203" t="s">
        <v>1514</v>
      </c>
      <c r="D4635" s="204">
        <v>0.65</v>
      </c>
      <c r="E4635" s="203" t="s">
        <v>472</v>
      </c>
      <c r="F4635" s="203" t="s">
        <v>559</v>
      </c>
      <c r="G4635" s="203" t="s">
        <v>560</v>
      </c>
      <c r="H4635" s="204">
        <v>0.55000000000000004</v>
      </c>
      <c r="I4635" s="204">
        <v>0.76</v>
      </c>
      <c r="J4635" s="204" t="s">
        <v>1497</v>
      </c>
      <c r="K4635" s="203" t="s">
        <v>1497</v>
      </c>
    </row>
    <row r="4636" spans="1:11">
      <c r="A4636" s="203">
        <v>112</v>
      </c>
      <c r="B4636" s="203" t="s">
        <v>398</v>
      </c>
      <c r="C4636" s="203" t="s">
        <v>1514</v>
      </c>
      <c r="D4636" s="204">
        <v>0.59</v>
      </c>
      <c r="E4636" s="203" t="s">
        <v>472</v>
      </c>
      <c r="F4636" s="203" t="s">
        <v>559</v>
      </c>
      <c r="G4636" s="203" t="s">
        <v>560</v>
      </c>
      <c r="H4636" s="204">
        <v>0.46</v>
      </c>
      <c r="I4636" s="204">
        <v>0.73</v>
      </c>
      <c r="J4636" s="204" t="s">
        <v>1497</v>
      </c>
      <c r="K4636" s="203" t="s">
        <v>1497</v>
      </c>
    </row>
    <row r="4637" spans="1:11">
      <c r="A4637" s="203">
        <v>112</v>
      </c>
      <c r="B4637" s="203" t="s">
        <v>399</v>
      </c>
      <c r="C4637" s="203" t="s">
        <v>1514</v>
      </c>
      <c r="D4637" s="204">
        <v>0.43</v>
      </c>
      <c r="E4637" s="203" t="s">
        <v>472</v>
      </c>
      <c r="F4637" s="203" t="s">
        <v>559</v>
      </c>
      <c r="G4637" s="203" t="s">
        <v>560</v>
      </c>
      <c r="H4637" s="204">
        <v>0.33</v>
      </c>
      <c r="I4637" s="204">
        <v>0.55000000000000004</v>
      </c>
      <c r="J4637" s="204" t="s">
        <v>1497</v>
      </c>
      <c r="K4637" s="203" t="s">
        <v>1497</v>
      </c>
    </row>
    <row r="4638" spans="1:11">
      <c r="A4638" s="203">
        <v>112</v>
      </c>
      <c r="B4638" s="203" t="s">
        <v>400</v>
      </c>
      <c r="C4638" s="203" t="s">
        <v>1514</v>
      </c>
      <c r="D4638" s="204">
        <v>0.7</v>
      </c>
      <c r="E4638" s="203" t="s">
        <v>472</v>
      </c>
      <c r="F4638" s="203" t="s">
        <v>559</v>
      </c>
      <c r="G4638" s="203" t="s">
        <v>560</v>
      </c>
      <c r="H4638" s="204">
        <v>0.57999999999999996</v>
      </c>
      <c r="I4638" s="204">
        <v>0.84</v>
      </c>
      <c r="J4638" s="204" t="s">
        <v>1497</v>
      </c>
      <c r="K4638" s="203" t="s">
        <v>1497</v>
      </c>
    </row>
    <row r="4639" spans="1:11">
      <c r="A4639" s="203">
        <v>112</v>
      </c>
      <c r="B4639" s="203" t="s">
        <v>401</v>
      </c>
      <c r="C4639" s="203" t="s">
        <v>1514</v>
      </c>
      <c r="D4639" s="204">
        <v>0.76</v>
      </c>
      <c r="E4639" s="203" t="s">
        <v>472</v>
      </c>
      <c r="F4639" s="203" t="s">
        <v>559</v>
      </c>
      <c r="G4639" s="203" t="s">
        <v>560</v>
      </c>
      <c r="H4639" s="204">
        <v>0.62</v>
      </c>
      <c r="I4639" s="204">
        <v>0.92</v>
      </c>
      <c r="J4639" s="204" t="s">
        <v>1497</v>
      </c>
      <c r="K4639" s="203" t="s">
        <v>1497</v>
      </c>
    </row>
    <row r="4640" spans="1:11">
      <c r="A4640" s="203">
        <v>112</v>
      </c>
      <c r="B4640" s="203" t="s">
        <v>402</v>
      </c>
      <c r="C4640" s="203" t="s">
        <v>1514</v>
      </c>
      <c r="D4640" s="204">
        <v>0.43</v>
      </c>
      <c r="E4640" s="203" t="s">
        <v>472</v>
      </c>
      <c r="F4640" s="203" t="s">
        <v>559</v>
      </c>
      <c r="G4640" s="203" t="s">
        <v>560</v>
      </c>
      <c r="H4640" s="204">
        <v>0.31</v>
      </c>
      <c r="I4640" s="204">
        <v>0.57999999999999996</v>
      </c>
      <c r="J4640" s="204" t="s">
        <v>1497</v>
      </c>
      <c r="K4640" s="203" t="s">
        <v>1497</v>
      </c>
    </row>
    <row r="4641" spans="1:11">
      <c r="A4641" s="203">
        <v>112</v>
      </c>
      <c r="B4641" s="203" t="s">
        <v>403</v>
      </c>
      <c r="C4641" s="203" t="s">
        <v>1514</v>
      </c>
      <c r="D4641" s="204" t="s">
        <v>1497</v>
      </c>
      <c r="E4641" s="203" t="s">
        <v>472</v>
      </c>
      <c r="F4641" s="203" t="s">
        <v>559</v>
      </c>
      <c r="G4641" s="203" t="s">
        <v>560</v>
      </c>
      <c r="H4641" s="204" t="s">
        <v>1497</v>
      </c>
      <c r="I4641" s="204" t="s">
        <v>1497</v>
      </c>
      <c r="J4641" s="204" t="s">
        <v>1497</v>
      </c>
      <c r="K4641" s="203" t="s">
        <v>1497</v>
      </c>
    </row>
    <row r="4642" spans="1:11">
      <c r="A4642" s="203">
        <v>112</v>
      </c>
      <c r="B4642" s="203" t="s">
        <v>404</v>
      </c>
      <c r="C4642" s="203" t="s">
        <v>1514</v>
      </c>
      <c r="D4642" s="204" t="s">
        <v>1497</v>
      </c>
      <c r="E4642" s="203" t="s">
        <v>472</v>
      </c>
      <c r="F4642" s="203" t="s">
        <v>559</v>
      </c>
      <c r="G4642" s="203" t="s">
        <v>560</v>
      </c>
      <c r="H4642" s="204" t="s">
        <v>1497</v>
      </c>
      <c r="I4642" s="204" t="s">
        <v>1497</v>
      </c>
      <c r="J4642" s="204" t="s">
        <v>1497</v>
      </c>
      <c r="K4642" s="203" t="s">
        <v>1497</v>
      </c>
    </row>
    <row r="4643" spans="1:11">
      <c r="A4643" s="203">
        <v>112</v>
      </c>
      <c r="B4643" s="203" t="s">
        <v>405</v>
      </c>
      <c r="C4643" s="203" t="s">
        <v>1514</v>
      </c>
      <c r="D4643" s="204">
        <v>0.62</v>
      </c>
      <c r="E4643" s="203" t="s">
        <v>472</v>
      </c>
      <c r="F4643" s="203" t="s">
        <v>559</v>
      </c>
      <c r="G4643" s="203" t="s">
        <v>560</v>
      </c>
      <c r="H4643" s="204">
        <v>0.57999999999999996</v>
      </c>
      <c r="I4643" s="204">
        <v>0.65</v>
      </c>
      <c r="J4643" s="204" t="s">
        <v>1497</v>
      </c>
      <c r="K4643" s="203" t="s">
        <v>1497</v>
      </c>
    </row>
    <row r="4644" spans="1:11">
      <c r="A4644" s="203">
        <v>112</v>
      </c>
      <c r="B4644" s="203" t="s">
        <v>384</v>
      </c>
      <c r="C4644" s="203" t="s">
        <v>1512</v>
      </c>
      <c r="D4644" s="204">
        <v>0.61</v>
      </c>
      <c r="E4644" s="203" t="s">
        <v>472</v>
      </c>
      <c r="F4644" s="203" t="s">
        <v>559</v>
      </c>
      <c r="G4644" s="203" t="s">
        <v>560</v>
      </c>
      <c r="H4644" s="204">
        <v>0.56000000000000005</v>
      </c>
      <c r="I4644" s="204">
        <v>0.67</v>
      </c>
      <c r="J4644" s="204" t="s">
        <v>1497</v>
      </c>
      <c r="K4644" s="203" t="s">
        <v>1497</v>
      </c>
    </row>
    <row r="4645" spans="1:11">
      <c r="A4645" s="203">
        <v>112</v>
      </c>
      <c r="B4645" s="203" t="s">
        <v>385</v>
      </c>
      <c r="C4645" s="203" t="s">
        <v>1512</v>
      </c>
      <c r="D4645" s="204" t="s">
        <v>1497</v>
      </c>
      <c r="E4645" s="203" t="s">
        <v>472</v>
      </c>
      <c r="F4645" s="203" t="s">
        <v>559</v>
      </c>
      <c r="G4645" s="203" t="s">
        <v>560</v>
      </c>
      <c r="H4645" s="204" t="s">
        <v>1497</v>
      </c>
      <c r="I4645" s="204" t="s">
        <v>1497</v>
      </c>
      <c r="J4645" s="204" t="s">
        <v>1497</v>
      </c>
      <c r="K4645" s="203" t="s">
        <v>1497</v>
      </c>
    </row>
    <row r="4646" spans="1:11">
      <c r="A4646" s="203">
        <v>112</v>
      </c>
      <c r="B4646" s="203" t="s">
        <v>386</v>
      </c>
      <c r="C4646" s="203" t="s">
        <v>1512</v>
      </c>
      <c r="D4646" s="204">
        <v>0.64</v>
      </c>
      <c r="E4646" s="203" t="s">
        <v>472</v>
      </c>
      <c r="F4646" s="203" t="s">
        <v>559</v>
      </c>
      <c r="G4646" s="203" t="s">
        <v>560</v>
      </c>
      <c r="H4646" s="204">
        <v>0.56000000000000005</v>
      </c>
      <c r="I4646" s="204">
        <v>0.74</v>
      </c>
      <c r="J4646" s="204" t="s">
        <v>1497</v>
      </c>
      <c r="K4646" s="203" t="s">
        <v>1497</v>
      </c>
    </row>
    <row r="4647" spans="1:11">
      <c r="A4647" s="203">
        <v>112</v>
      </c>
      <c r="B4647" s="203" t="s">
        <v>387</v>
      </c>
      <c r="C4647" s="203" t="s">
        <v>1512</v>
      </c>
      <c r="D4647" s="204">
        <v>0.74</v>
      </c>
      <c r="E4647" s="203" t="s">
        <v>472</v>
      </c>
      <c r="F4647" s="203" t="s">
        <v>559</v>
      </c>
      <c r="G4647" s="203" t="s">
        <v>560</v>
      </c>
      <c r="H4647" s="204">
        <v>0.62</v>
      </c>
      <c r="I4647" s="204">
        <v>0.87</v>
      </c>
      <c r="J4647" s="204" t="s">
        <v>1497</v>
      </c>
      <c r="K4647" s="203" t="s">
        <v>1497</v>
      </c>
    </row>
    <row r="4648" spans="1:11">
      <c r="A4648" s="203">
        <v>112</v>
      </c>
      <c r="B4648" s="203" t="s">
        <v>388</v>
      </c>
      <c r="C4648" s="203" t="s">
        <v>1512</v>
      </c>
      <c r="D4648" s="204">
        <v>0.59</v>
      </c>
      <c r="E4648" s="203" t="s">
        <v>472</v>
      </c>
      <c r="F4648" s="203" t="s">
        <v>559</v>
      </c>
      <c r="G4648" s="203" t="s">
        <v>560</v>
      </c>
      <c r="H4648" s="204">
        <v>0.51</v>
      </c>
      <c r="I4648" s="204">
        <v>0.68</v>
      </c>
      <c r="J4648" s="204" t="s">
        <v>1497</v>
      </c>
      <c r="K4648" s="203" t="s">
        <v>1497</v>
      </c>
    </row>
    <row r="4649" spans="1:11">
      <c r="A4649" s="203">
        <v>112</v>
      </c>
      <c r="B4649" s="203" t="s">
        <v>389</v>
      </c>
      <c r="C4649" s="203" t="s">
        <v>1512</v>
      </c>
      <c r="D4649" s="204" t="s">
        <v>1497</v>
      </c>
      <c r="E4649" s="203" t="s">
        <v>472</v>
      </c>
      <c r="F4649" s="203" t="s">
        <v>559</v>
      </c>
      <c r="G4649" s="203" t="s">
        <v>560</v>
      </c>
      <c r="H4649" s="204" t="s">
        <v>1497</v>
      </c>
      <c r="I4649" s="204" t="s">
        <v>1497</v>
      </c>
      <c r="J4649" s="204" t="s">
        <v>1497</v>
      </c>
      <c r="K4649" s="203" t="s">
        <v>1497</v>
      </c>
    </row>
    <row r="4650" spans="1:11">
      <c r="A4650" s="203">
        <v>112</v>
      </c>
      <c r="B4650" s="203" t="s">
        <v>390</v>
      </c>
      <c r="C4650" s="203" t="s">
        <v>1512</v>
      </c>
      <c r="D4650" s="204">
        <v>0.65</v>
      </c>
      <c r="E4650" s="203" t="s">
        <v>472</v>
      </c>
      <c r="F4650" s="203" t="s">
        <v>559</v>
      </c>
      <c r="G4650" s="203" t="s">
        <v>560</v>
      </c>
      <c r="H4650" s="204">
        <v>0.54</v>
      </c>
      <c r="I4650" s="204">
        <v>0.79</v>
      </c>
      <c r="J4650" s="204" t="s">
        <v>1497</v>
      </c>
      <c r="K4650" s="203" t="s">
        <v>1497</v>
      </c>
    </row>
    <row r="4651" spans="1:11">
      <c r="A4651" s="203">
        <v>112</v>
      </c>
      <c r="B4651" s="203" t="s">
        <v>391</v>
      </c>
      <c r="C4651" s="203" t="s">
        <v>1512</v>
      </c>
      <c r="D4651" s="204" t="s">
        <v>1497</v>
      </c>
      <c r="E4651" s="203" t="s">
        <v>472</v>
      </c>
      <c r="F4651" s="203" t="s">
        <v>559</v>
      </c>
      <c r="G4651" s="203" t="s">
        <v>560</v>
      </c>
      <c r="H4651" s="204" t="s">
        <v>1497</v>
      </c>
      <c r="I4651" s="204" t="s">
        <v>1497</v>
      </c>
      <c r="J4651" s="204" t="s">
        <v>1497</v>
      </c>
      <c r="K4651" s="203" t="s">
        <v>1497</v>
      </c>
    </row>
    <row r="4652" spans="1:11">
      <c r="A4652" s="203">
        <v>112</v>
      </c>
      <c r="B4652" s="203" t="s">
        <v>392</v>
      </c>
      <c r="C4652" s="203" t="s">
        <v>1512</v>
      </c>
      <c r="D4652" s="204" t="s">
        <v>1497</v>
      </c>
      <c r="E4652" s="203" t="s">
        <v>472</v>
      </c>
      <c r="F4652" s="203" t="s">
        <v>559</v>
      </c>
      <c r="G4652" s="203" t="s">
        <v>560</v>
      </c>
      <c r="H4652" s="204" t="s">
        <v>1497</v>
      </c>
      <c r="I4652" s="204" t="s">
        <v>1497</v>
      </c>
      <c r="J4652" s="204" t="s">
        <v>1497</v>
      </c>
      <c r="K4652" s="203" t="s">
        <v>1497</v>
      </c>
    </row>
    <row r="4653" spans="1:11">
      <c r="A4653" s="203">
        <v>112</v>
      </c>
      <c r="B4653" s="203" t="s">
        <v>393</v>
      </c>
      <c r="C4653" s="203" t="s">
        <v>1512</v>
      </c>
      <c r="D4653" s="204">
        <v>0.57999999999999996</v>
      </c>
      <c r="E4653" s="203" t="s">
        <v>472</v>
      </c>
      <c r="F4653" s="203" t="s">
        <v>559</v>
      </c>
      <c r="G4653" s="203" t="s">
        <v>560</v>
      </c>
      <c r="H4653" s="204">
        <v>0.53</v>
      </c>
      <c r="I4653" s="204">
        <v>0.63</v>
      </c>
      <c r="J4653" s="204" t="s">
        <v>1497</v>
      </c>
      <c r="K4653" s="203" t="s">
        <v>1497</v>
      </c>
    </row>
    <row r="4654" spans="1:11">
      <c r="A4654" s="203">
        <v>112</v>
      </c>
      <c r="B4654" s="203" t="s">
        <v>394</v>
      </c>
      <c r="C4654" s="203" t="s">
        <v>1512</v>
      </c>
      <c r="D4654" s="204">
        <v>0.69</v>
      </c>
      <c r="E4654" s="203" t="s">
        <v>472</v>
      </c>
      <c r="F4654" s="203" t="s">
        <v>559</v>
      </c>
      <c r="G4654" s="203" t="s">
        <v>560</v>
      </c>
      <c r="H4654" s="204">
        <v>0.56000000000000005</v>
      </c>
      <c r="I4654" s="204">
        <v>0.84</v>
      </c>
      <c r="J4654" s="204" t="s">
        <v>1497</v>
      </c>
      <c r="K4654" s="203" t="s">
        <v>1497</v>
      </c>
    </row>
    <row r="4655" spans="1:11">
      <c r="A4655" s="203">
        <v>112</v>
      </c>
      <c r="B4655" s="203" t="s">
        <v>395</v>
      </c>
      <c r="C4655" s="203" t="s">
        <v>1512</v>
      </c>
      <c r="D4655" s="204">
        <v>0.69</v>
      </c>
      <c r="E4655" s="203" t="s">
        <v>472</v>
      </c>
      <c r="F4655" s="203" t="s">
        <v>559</v>
      </c>
      <c r="G4655" s="203" t="s">
        <v>560</v>
      </c>
      <c r="H4655" s="204">
        <v>0.64</v>
      </c>
      <c r="I4655" s="204">
        <v>0.74</v>
      </c>
      <c r="J4655" s="204" t="s">
        <v>1497</v>
      </c>
      <c r="K4655" s="203" t="s">
        <v>1497</v>
      </c>
    </row>
    <row r="4656" spans="1:11">
      <c r="A4656" s="203">
        <v>112</v>
      </c>
      <c r="B4656" s="203" t="s">
        <v>396</v>
      </c>
      <c r="C4656" s="203" t="s">
        <v>1512</v>
      </c>
      <c r="D4656" s="204" t="s">
        <v>1497</v>
      </c>
      <c r="E4656" s="203" t="s">
        <v>472</v>
      </c>
      <c r="F4656" s="203" t="s">
        <v>559</v>
      </c>
      <c r="G4656" s="203" t="s">
        <v>560</v>
      </c>
      <c r="H4656" s="204" t="s">
        <v>1497</v>
      </c>
      <c r="I4656" s="204" t="s">
        <v>1497</v>
      </c>
      <c r="J4656" s="204" t="s">
        <v>1497</v>
      </c>
      <c r="K4656" s="203" t="s">
        <v>1497</v>
      </c>
    </row>
    <row r="4657" spans="1:11">
      <c r="A4657" s="203">
        <v>112</v>
      </c>
      <c r="B4657" s="203" t="s">
        <v>397</v>
      </c>
      <c r="C4657" s="203" t="s">
        <v>1512</v>
      </c>
      <c r="D4657" s="204">
        <v>0.62</v>
      </c>
      <c r="E4657" s="203" t="s">
        <v>472</v>
      </c>
      <c r="F4657" s="203" t="s">
        <v>559</v>
      </c>
      <c r="G4657" s="203" t="s">
        <v>560</v>
      </c>
      <c r="H4657" s="204">
        <v>0.54</v>
      </c>
      <c r="I4657" s="204">
        <v>0.7</v>
      </c>
      <c r="J4657" s="204" t="s">
        <v>1497</v>
      </c>
      <c r="K4657" s="203" t="s">
        <v>1497</v>
      </c>
    </row>
    <row r="4658" spans="1:11">
      <c r="A4658" s="203">
        <v>112</v>
      </c>
      <c r="B4658" s="203" t="s">
        <v>398</v>
      </c>
      <c r="C4658" s="203" t="s">
        <v>1512</v>
      </c>
      <c r="D4658" s="204">
        <v>0.62</v>
      </c>
      <c r="E4658" s="203" t="s">
        <v>472</v>
      </c>
      <c r="F4658" s="203" t="s">
        <v>559</v>
      </c>
      <c r="G4658" s="203" t="s">
        <v>560</v>
      </c>
      <c r="H4658" s="204">
        <v>0.52</v>
      </c>
      <c r="I4658" s="204">
        <v>0.72</v>
      </c>
      <c r="J4658" s="204" t="s">
        <v>1497</v>
      </c>
      <c r="K4658" s="203" t="s">
        <v>1497</v>
      </c>
    </row>
    <row r="4659" spans="1:11">
      <c r="A4659" s="203">
        <v>112</v>
      </c>
      <c r="B4659" s="203" t="s">
        <v>399</v>
      </c>
      <c r="C4659" s="203" t="s">
        <v>1512</v>
      </c>
      <c r="D4659" s="204">
        <v>0.43</v>
      </c>
      <c r="E4659" s="203" t="s">
        <v>472</v>
      </c>
      <c r="F4659" s="203" t="s">
        <v>559</v>
      </c>
      <c r="G4659" s="203" t="s">
        <v>560</v>
      </c>
      <c r="H4659" s="204">
        <v>0.35</v>
      </c>
      <c r="I4659" s="204">
        <v>0.52</v>
      </c>
      <c r="J4659" s="204" t="s">
        <v>1497</v>
      </c>
      <c r="K4659" s="203" t="s">
        <v>1497</v>
      </c>
    </row>
    <row r="4660" spans="1:11">
      <c r="A4660" s="203">
        <v>112</v>
      </c>
      <c r="B4660" s="203" t="s">
        <v>400</v>
      </c>
      <c r="C4660" s="203" t="s">
        <v>1512</v>
      </c>
      <c r="D4660" s="204">
        <v>0.76</v>
      </c>
      <c r="E4660" s="203" t="s">
        <v>472</v>
      </c>
      <c r="F4660" s="203" t="s">
        <v>559</v>
      </c>
      <c r="G4660" s="203" t="s">
        <v>560</v>
      </c>
      <c r="H4660" s="204">
        <v>0.66</v>
      </c>
      <c r="I4660" s="204">
        <v>0.87</v>
      </c>
      <c r="J4660" s="204" t="s">
        <v>1497</v>
      </c>
      <c r="K4660" s="203" t="s">
        <v>1497</v>
      </c>
    </row>
    <row r="4661" spans="1:11">
      <c r="A4661" s="203">
        <v>112</v>
      </c>
      <c r="B4661" s="203" t="s">
        <v>401</v>
      </c>
      <c r="C4661" s="203" t="s">
        <v>1512</v>
      </c>
      <c r="D4661" s="204">
        <v>0.74</v>
      </c>
      <c r="E4661" s="203" t="s">
        <v>472</v>
      </c>
      <c r="F4661" s="203" t="s">
        <v>559</v>
      </c>
      <c r="G4661" s="203" t="s">
        <v>560</v>
      </c>
      <c r="H4661" s="204">
        <v>0.64</v>
      </c>
      <c r="I4661" s="204">
        <v>0.86</v>
      </c>
      <c r="J4661" s="204" t="s">
        <v>1497</v>
      </c>
      <c r="K4661" s="203" t="s">
        <v>1497</v>
      </c>
    </row>
    <row r="4662" spans="1:11">
      <c r="A4662" s="203">
        <v>112</v>
      </c>
      <c r="B4662" s="203" t="s">
        <v>402</v>
      </c>
      <c r="C4662" s="203" t="s">
        <v>1512</v>
      </c>
      <c r="D4662" s="204">
        <v>0.45</v>
      </c>
      <c r="E4662" s="203" t="s">
        <v>472</v>
      </c>
      <c r="F4662" s="203" t="s">
        <v>559</v>
      </c>
      <c r="G4662" s="203" t="s">
        <v>560</v>
      </c>
      <c r="H4662" s="204">
        <v>0.35</v>
      </c>
      <c r="I4662" s="204">
        <v>0.56000000000000005</v>
      </c>
      <c r="J4662" s="204" t="s">
        <v>1497</v>
      </c>
      <c r="K4662" s="203" t="s">
        <v>1497</v>
      </c>
    </row>
    <row r="4663" spans="1:11">
      <c r="A4663" s="203">
        <v>112</v>
      </c>
      <c r="B4663" s="203" t="s">
        <v>403</v>
      </c>
      <c r="C4663" s="203" t="s">
        <v>1512</v>
      </c>
      <c r="D4663" s="204" t="s">
        <v>1497</v>
      </c>
      <c r="E4663" s="203" t="s">
        <v>472</v>
      </c>
      <c r="F4663" s="203" t="s">
        <v>559</v>
      </c>
      <c r="G4663" s="203" t="s">
        <v>560</v>
      </c>
      <c r="H4663" s="204" t="s">
        <v>1497</v>
      </c>
      <c r="I4663" s="204" t="s">
        <v>1497</v>
      </c>
      <c r="J4663" s="204" t="s">
        <v>1497</v>
      </c>
      <c r="K4663" s="203" t="s">
        <v>1497</v>
      </c>
    </row>
    <row r="4664" spans="1:11">
      <c r="A4664" s="203">
        <v>112</v>
      </c>
      <c r="B4664" s="203" t="s">
        <v>404</v>
      </c>
      <c r="C4664" s="203" t="s">
        <v>1512</v>
      </c>
      <c r="D4664" s="204" t="s">
        <v>1497</v>
      </c>
      <c r="E4664" s="203" t="s">
        <v>472</v>
      </c>
      <c r="F4664" s="203" t="s">
        <v>559</v>
      </c>
      <c r="G4664" s="203" t="s">
        <v>560</v>
      </c>
      <c r="H4664" s="204" t="s">
        <v>1497</v>
      </c>
      <c r="I4664" s="204" t="s">
        <v>1497</v>
      </c>
      <c r="J4664" s="204" t="s">
        <v>1497</v>
      </c>
      <c r="K4664" s="203" t="s">
        <v>1497</v>
      </c>
    </row>
    <row r="4665" spans="1:11">
      <c r="A4665" s="203">
        <v>112</v>
      </c>
      <c r="B4665" s="203" t="s">
        <v>405</v>
      </c>
      <c r="C4665" s="203" t="s">
        <v>1512</v>
      </c>
      <c r="D4665" s="204">
        <v>0.61</v>
      </c>
      <c r="E4665" s="203" t="s">
        <v>472</v>
      </c>
      <c r="F4665" s="203" t="s">
        <v>559</v>
      </c>
      <c r="G4665" s="203" t="s">
        <v>560</v>
      </c>
      <c r="H4665" s="204">
        <v>0.57999999999999996</v>
      </c>
      <c r="I4665" s="204">
        <v>0.63</v>
      </c>
      <c r="J4665" s="204" t="s">
        <v>1497</v>
      </c>
      <c r="K4665" s="203" t="s">
        <v>1497</v>
      </c>
    </row>
    <row r="4666" spans="1:11">
      <c r="A4666" s="203">
        <v>113</v>
      </c>
      <c r="B4666" s="203" t="s">
        <v>384</v>
      </c>
      <c r="C4666" s="203" t="s">
        <v>1838</v>
      </c>
      <c r="D4666" s="204">
        <v>8.26</v>
      </c>
      <c r="E4666" s="203" t="s">
        <v>472</v>
      </c>
      <c r="F4666" s="203" t="s">
        <v>1754</v>
      </c>
      <c r="G4666" s="203" t="s">
        <v>560</v>
      </c>
      <c r="H4666" s="204">
        <v>7</v>
      </c>
      <c r="I4666" s="204">
        <v>9.6999999999999993</v>
      </c>
      <c r="J4666" s="204" t="s">
        <v>1497</v>
      </c>
      <c r="K4666" s="203" t="s">
        <v>1497</v>
      </c>
    </row>
    <row r="4667" spans="1:11">
      <c r="A4667" s="203">
        <v>113</v>
      </c>
      <c r="B4667" s="203" t="s">
        <v>385</v>
      </c>
      <c r="C4667" s="203" t="s">
        <v>1838</v>
      </c>
      <c r="D4667" s="204" t="s">
        <v>1497</v>
      </c>
      <c r="E4667" s="203" t="s">
        <v>472</v>
      </c>
      <c r="F4667" s="203" t="s">
        <v>1754</v>
      </c>
      <c r="G4667" s="203" t="s">
        <v>560</v>
      </c>
      <c r="H4667" s="204" t="s">
        <v>1497</v>
      </c>
      <c r="I4667" s="204" t="s">
        <v>1497</v>
      </c>
      <c r="J4667" s="204" t="s">
        <v>1497</v>
      </c>
      <c r="K4667" s="203" t="s">
        <v>1497</v>
      </c>
    </row>
    <row r="4668" spans="1:11">
      <c r="A4668" s="203">
        <v>113</v>
      </c>
      <c r="B4668" s="203" t="s">
        <v>386</v>
      </c>
      <c r="C4668" s="203" t="s">
        <v>1838</v>
      </c>
      <c r="D4668" s="204">
        <v>5.54</v>
      </c>
      <c r="E4668" s="203" t="s">
        <v>472</v>
      </c>
      <c r="F4668" s="203" t="s">
        <v>1754</v>
      </c>
      <c r="G4668" s="203" t="s">
        <v>560</v>
      </c>
      <c r="H4668" s="204">
        <v>3.6</v>
      </c>
      <c r="I4668" s="204">
        <v>8.1999999999999993</v>
      </c>
      <c r="J4668" s="204" t="s">
        <v>1497</v>
      </c>
      <c r="K4668" s="203" t="s">
        <v>1497</v>
      </c>
    </row>
    <row r="4669" spans="1:11">
      <c r="A4669" s="203">
        <v>113</v>
      </c>
      <c r="B4669" s="203" t="s">
        <v>387</v>
      </c>
      <c r="C4669" s="203" t="s">
        <v>1838</v>
      </c>
      <c r="D4669" s="204">
        <v>6.52</v>
      </c>
      <c r="E4669" s="203" t="s">
        <v>472</v>
      </c>
      <c r="F4669" s="203" t="s">
        <v>1754</v>
      </c>
      <c r="G4669" s="203" t="s">
        <v>560</v>
      </c>
      <c r="H4669" s="204">
        <v>4.5</v>
      </c>
      <c r="I4669" s="204">
        <v>9.1999999999999993</v>
      </c>
      <c r="J4669" s="204" t="s">
        <v>1497</v>
      </c>
      <c r="K4669" s="203" t="s">
        <v>1497</v>
      </c>
    </row>
    <row r="4670" spans="1:11">
      <c r="A4670" s="203">
        <v>113</v>
      </c>
      <c r="B4670" s="203" t="s">
        <v>388</v>
      </c>
      <c r="C4670" s="203" t="s">
        <v>1838</v>
      </c>
      <c r="D4670" s="204">
        <v>5.28</v>
      </c>
      <c r="E4670" s="203" t="s">
        <v>472</v>
      </c>
      <c r="F4670" s="203" t="s">
        <v>1754</v>
      </c>
      <c r="G4670" s="203" t="s">
        <v>560</v>
      </c>
      <c r="H4670" s="204">
        <v>3.5</v>
      </c>
      <c r="I4670" s="204">
        <v>7.7</v>
      </c>
      <c r="J4670" s="204" t="s">
        <v>1497</v>
      </c>
      <c r="K4670" s="203" t="s">
        <v>1497</v>
      </c>
    </row>
    <row r="4671" spans="1:11">
      <c r="A4671" s="203">
        <v>113</v>
      </c>
      <c r="B4671" s="203" t="s">
        <v>389</v>
      </c>
      <c r="C4671" s="203" t="s">
        <v>1838</v>
      </c>
      <c r="D4671" s="204" t="s">
        <v>1497</v>
      </c>
      <c r="E4671" s="203" t="s">
        <v>472</v>
      </c>
      <c r="F4671" s="203" t="s">
        <v>1754</v>
      </c>
      <c r="G4671" s="203" t="s">
        <v>560</v>
      </c>
      <c r="H4671" s="204" t="s">
        <v>1497</v>
      </c>
      <c r="I4671" s="204" t="s">
        <v>1497</v>
      </c>
      <c r="J4671" s="204" t="s">
        <v>1497</v>
      </c>
      <c r="K4671" s="203" t="s">
        <v>1497</v>
      </c>
    </row>
    <row r="4672" spans="1:11">
      <c r="A4672" s="203">
        <v>113</v>
      </c>
      <c r="B4672" s="203" t="s">
        <v>390</v>
      </c>
      <c r="C4672" s="203" t="s">
        <v>1838</v>
      </c>
      <c r="D4672" s="204">
        <v>6.06</v>
      </c>
      <c r="E4672" s="203" t="s">
        <v>472</v>
      </c>
      <c r="F4672" s="203" t="s">
        <v>1754</v>
      </c>
      <c r="G4672" s="203" t="s">
        <v>560</v>
      </c>
      <c r="H4672" s="204">
        <v>4.0999999999999996</v>
      </c>
      <c r="I4672" s="204">
        <v>8.6</v>
      </c>
      <c r="J4672" s="204" t="s">
        <v>1497</v>
      </c>
      <c r="K4672" s="203" t="s">
        <v>1497</v>
      </c>
    </row>
    <row r="4673" spans="1:11">
      <c r="A4673" s="203">
        <v>113</v>
      </c>
      <c r="B4673" s="203" t="s">
        <v>391</v>
      </c>
      <c r="C4673" s="203" t="s">
        <v>1838</v>
      </c>
      <c r="D4673" s="204" t="s">
        <v>1497</v>
      </c>
      <c r="E4673" s="203" t="s">
        <v>472</v>
      </c>
      <c r="F4673" s="203" t="s">
        <v>1754</v>
      </c>
      <c r="G4673" s="203" t="s">
        <v>560</v>
      </c>
      <c r="H4673" s="204" t="s">
        <v>1497</v>
      </c>
      <c r="I4673" s="204" t="s">
        <v>1497</v>
      </c>
      <c r="J4673" s="204" t="s">
        <v>1497</v>
      </c>
      <c r="K4673" s="203" t="s">
        <v>1497</v>
      </c>
    </row>
    <row r="4674" spans="1:11">
      <c r="A4674" s="203">
        <v>113</v>
      </c>
      <c r="B4674" s="203" t="s">
        <v>392</v>
      </c>
      <c r="C4674" s="203" t="s">
        <v>1838</v>
      </c>
      <c r="D4674" s="204" t="s">
        <v>1497</v>
      </c>
      <c r="E4674" s="203" t="s">
        <v>472</v>
      </c>
      <c r="F4674" s="203" t="s">
        <v>1754</v>
      </c>
      <c r="G4674" s="203" t="s">
        <v>560</v>
      </c>
      <c r="H4674" s="204" t="s">
        <v>1497</v>
      </c>
      <c r="I4674" s="204" t="s">
        <v>1497</v>
      </c>
      <c r="J4674" s="204" t="s">
        <v>1497</v>
      </c>
      <c r="K4674" s="203" t="s">
        <v>1497</v>
      </c>
    </row>
    <row r="4675" spans="1:11">
      <c r="A4675" s="203">
        <v>113</v>
      </c>
      <c r="B4675" s="203" t="s">
        <v>393</v>
      </c>
      <c r="C4675" s="203" t="s">
        <v>1838</v>
      </c>
      <c r="D4675" s="204">
        <v>4.71</v>
      </c>
      <c r="E4675" s="203" t="s">
        <v>472</v>
      </c>
      <c r="F4675" s="203" t="s">
        <v>1754</v>
      </c>
      <c r="G4675" s="203" t="s">
        <v>560</v>
      </c>
      <c r="H4675" s="204">
        <v>3.6</v>
      </c>
      <c r="I4675" s="204">
        <v>6.1</v>
      </c>
      <c r="J4675" s="204" t="s">
        <v>1497</v>
      </c>
      <c r="K4675" s="203" t="s">
        <v>1497</v>
      </c>
    </row>
    <row r="4676" spans="1:11">
      <c r="A4676" s="203">
        <v>113</v>
      </c>
      <c r="B4676" s="203" t="s">
        <v>394</v>
      </c>
      <c r="C4676" s="203" t="s">
        <v>1838</v>
      </c>
      <c r="D4676" s="204">
        <v>4</v>
      </c>
      <c r="E4676" s="203" t="s">
        <v>472</v>
      </c>
      <c r="F4676" s="203" t="s">
        <v>1754</v>
      </c>
      <c r="G4676" s="203" t="s">
        <v>560</v>
      </c>
      <c r="H4676" s="204">
        <v>1.6</v>
      </c>
      <c r="I4676" s="204">
        <v>8.1999999999999993</v>
      </c>
      <c r="J4676" s="204" t="s">
        <v>1497</v>
      </c>
      <c r="K4676" s="203" t="s">
        <v>1497</v>
      </c>
    </row>
    <row r="4677" spans="1:11">
      <c r="A4677" s="203">
        <v>113</v>
      </c>
      <c r="B4677" s="203" t="s">
        <v>395</v>
      </c>
      <c r="C4677" s="203" t="s">
        <v>1838</v>
      </c>
      <c r="D4677" s="204">
        <v>7.01</v>
      </c>
      <c r="E4677" s="203" t="s">
        <v>472</v>
      </c>
      <c r="F4677" s="203" t="s">
        <v>1754</v>
      </c>
      <c r="G4677" s="203" t="s">
        <v>560</v>
      </c>
      <c r="H4677" s="204">
        <v>6.1</v>
      </c>
      <c r="I4677" s="204">
        <v>8.1</v>
      </c>
      <c r="J4677" s="204" t="s">
        <v>1497</v>
      </c>
      <c r="K4677" s="203" t="s">
        <v>1497</v>
      </c>
    </row>
    <row r="4678" spans="1:11">
      <c r="A4678" s="203">
        <v>113</v>
      </c>
      <c r="B4678" s="203" t="s">
        <v>396</v>
      </c>
      <c r="C4678" s="203" t="s">
        <v>1838</v>
      </c>
      <c r="D4678" s="204" t="s">
        <v>1497</v>
      </c>
      <c r="E4678" s="203" t="s">
        <v>472</v>
      </c>
      <c r="F4678" s="203" t="s">
        <v>1754</v>
      </c>
      <c r="G4678" s="203" t="s">
        <v>560</v>
      </c>
      <c r="H4678" s="204" t="s">
        <v>1497</v>
      </c>
      <c r="I4678" s="204" t="s">
        <v>1497</v>
      </c>
      <c r="J4678" s="204" t="s">
        <v>1497</v>
      </c>
      <c r="K4678" s="203" t="s">
        <v>1497</v>
      </c>
    </row>
    <row r="4679" spans="1:11">
      <c r="A4679" s="203">
        <v>113</v>
      </c>
      <c r="B4679" s="203" t="s">
        <v>397</v>
      </c>
      <c r="C4679" s="203" t="s">
        <v>1838</v>
      </c>
      <c r="D4679" s="204">
        <v>8.14</v>
      </c>
      <c r="E4679" s="203" t="s">
        <v>472</v>
      </c>
      <c r="F4679" s="203" t="s">
        <v>1754</v>
      </c>
      <c r="G4679" s="203" t="s">
        <v>560</v>
      </c>
      <c r="H4679" s="204">
        <v>6.3</v>
      </c>
      <c r="I4679" s="204">
        <v>10.4</v>
      </c>
      <c r="J4679" s="204" t="s">
        <v>1497</v>
      </c>
      <c r="K4679" s="203" t="s">
        <v>1497</v>
      </c>
    </row>
    <row r="4680" spans="1:11">
      <c r="A4680" s="203">
        <v>113</v>
      </c>
      <c r="B4680" s="203" t="s">
        <v>398</v>
      </c>
      <c r="C4680" s="203" t="s">
        <v>1838</v>
      </c>
      <c r="D4680" s="204">
        <v>5.64</v>
      </c>
      <c r="E4680" s="203" t="s">
        <v>472</v>
      </c>
      <c r="F4680" s="203" t="s">
        <v>1754</v>
      </c>
      <c r="G4680" s="203" t="s">
        <v>560</v>
      </c>
      <c r="H4680" s="204">
        <v>3.4</v>
      </c>
      <c r="I4680" s="204">
        <v>8.8000000000000007</v>
      </c>
      <c r="J4680" s="204" t="s">
        <v>1497</v>
      </c>
      <c r="K4680" s="203" t="s">
        <v>1497</v>
      </c>
    </row>
    <row r="4681" spans="1:11">
      <c r="A4681" s="203">
        <v>113</v>
      </c>
      <c r="B4681" s="203" t="s">
        <v>399</v>
      </c>
      <c r="C4681" s="203" t="s">
        <v>1838</v>
      </c>
      <c r="D4681" s="204">
        <v>8.31</v>
      </c>
      <c r="E4681" s="203" t="s">
        <v>472</v>
      </c>
      <c r="F4681" s="203" t="s">
        <v>1754</v>
      </c>
      <c r="G4681" s="203" t="s">
        <v>560</v>
      </c>
      <c r="H4681" s="204">
        <v>5.5</v>
      </c>
      <c r="I4681" s="204">
        <v>12</v>
      </c>
      <c r="J4681" s="204" t="s">
        <v>1497</v>
      </c>
      <c r="K4681" s="203" t="s">
        <v>1497</v>
      </c>
    </row>
    <row r="4682" spans="1:11">
      <c r="A4682" s="203">
        <v>113</v>
      </c>
      <c r="B4682" s="203" t="s">
        <v>400</v>
      </c>
      <c r="C4682" s="203" t="s">
        <v>1838</v>
      </c>
      <c r="D4682" s="204">
        <v>6.2</v>
      </c>
      <c r="E4682" s="203" t="s">
        <v>472</v>
      </c>
      <c r="F4682" s="203" t="s">
        <v>1754</v>
      </c>
      <c r="G4682" s="203" t="s">
        <v>560</v>
      </c>
      <c r="H4682" s="204">
        <v>3.9</v>
      </c>
      <c r="I4682" s="204">
        <v>9.3000000000000007</v>
      </c>
      <c r="J4682" s="204" t="s">
        <v>1497</v>
      </c>
      <c r="K4682" s="203" t="s">
        <v>1497</v>
      </c>
    </row>
    <row r="4683" spans="1:11">
      <c r="A4683" s="203">
        <v>113</v>
      </c>
      <c r="B4683" s="203" t="s">
        <v>401</v>
      </c>
      <c r="C4683" s="203" t="s">
        <v>1838</v>
      </c>
      <c r="D4683" s="204">
        <v>8.7100000000000009</v>
      </c>
      <c r="E4683" s="203" t="s">
        <v>472</v>
      </c>
      <c r="F4683" s="203" t="s">
        <v>1754</v>
      </c>
      <c r="G4683" s="203" t="s">
        <v>560</v>
      </c>
      <c r="H4683" s="204">
        <v>6.6</v>
      </c>
      <c r="I4683" s="204">
        <v>11.2</v>
      </c>
      <c r="J4683" s="204" t="s">
        <v>1497</v>
      </c>
      <c r="K4683" s="203" t="s">
        <v>1497</v>
      </c>
    </row>
    <row r="4684" spans="1:11">
      <c r="A4684" s="203">
        <v>113</v>
      </c>
      <c r="B4684" s="203" t="s">
        <v>402</v>
      </c>
      <c r="C4684" s="203" t="s">
        <v>1838</v>
      </c>
      <c r="D4684" s="204">
        <v>6.17</v>
      </c>
      <c r="E4684" s="203" t="s">
        <v>472</v>
      </c>
      <c r="F4684" s="203" t="s">
        <v>1754</v>
      </c>
      <c r="G4684" s="203" t="s">
        <v>560</v>
      </c>
      <c r="H4684" s="204">
        <v>3.4</v>
      </c>
      <c r="I4684" s="204">
        <v>10.3</v>
      </c>
      <c r="J4684" s="204" t="s">
        <v>1497</v>
      </c>
      <c r="K4684" s="203" t="s">
        <v>1497</v>
      </c>
    </row>
    <row r="4685" spans="1:11">
      <c r="A4685" s="203">
        <v>113</v>
      </c>
      <c r="B4685" s="203" t="s">
        <v>403</v>
      </c>
      <c r="C4685" s="203" t="s">
        <v>1838</v>
      </c>
      <c r="D4685" s="204">
        <v>2.68</v>
      </c>
      <c r="E4685" s="203" t="s">
        <v>472</v>
      </c>
      <c r="F4685" s="203" t="s">
        <v>1754</v>
      </c>
      <c r="G4685" s="203" t="s">
        <v>560</v>
      </c>
      <c r="H4685" s="204">
        <v>1.2</v>
      </c>
      <c r="I4685" s="204">
        <v>5.3</v>
      </c>
      <c r="J4685" s="204" t="s">
        <v>1497</v>
      </c>
      <c r="K4685" s="203" t="s">
        <v>1497</v>
      </c>
    </row>
    <row r="4686" spans="1:11">
      <c r="A4686" s="203">
        <v>113</v>
      </c>
      <c r="B4686" s="203" t="s">
        <v>404</v>
      </c>
      <c r="C4686" s="203" t="s">
        <v>1838</v>
      </c>
      <c r="D4686" s="204" t="s">
        <v>1497</v>
      </c>
      <c r="E4686" s="203" t="s">
        <v>472</v>
      </c>
      <c r="F4686" s="203" t="s">
        <v>1754</v>
      </c>
      <c r="G4686" s="203" t="s">
        <v>560</v>
      </c>
      <c r="H4686" s="204" t="s">
        <v>1497</v>
      </c>
      <c r="I4686" s="204" t="s">
        <v>1497</v>
      </c>
      <c r="J4686" s="204" t="s">
        <v>1497</v>
      </c>
      <c r="K4686" s="203" t="s">
        <v>1497</v>
      </c>
    </row>
    <row r="4687" spans="1:11">
      <c r="A4687" s="203">
        <v>113</v>
      </c>
      <c r="B4687" s="203" t="s">
        <v>405</v>
      </c>
      <c r="C4687" s="203" t="s">
        <v>1838</v>
      </c>
      <c r="D4687" s="204">
        <v>6.73</v>
      </c>
      <c r="E4687" s="203" t="s">
        <v>472</v>
      </c>
      <c r="F4687" s="203" t="s">
        <v>1754</v>
      </c>
      <c r="G4687" s="203" t="s">
        <v>560</v>
      </c>
      <c r="H4687" s="204">
        <v>6.2</v>
      </c>
      <c r="I4687" s="204">
        <v>7.2</v>
      </c>
      <c r="J4687" s="204" t="s">
        <v>1497</v>
      </c>
      <c r="K4687" s="203" t="s">
        <v>1497</v>
      </c>
    </row>
    <row r="4688" spans="1:11">
      <c r="A4688" s="203">
        <v>113</v>
      </c>
      <c r="B4688" s="203" t="s">
        <v>384</v>
      </c>
      <c r="C4688" s="203" t="s">
        <v>1839</v>
      </c>
      <c r="D4688" s="204">
        <v>7.09</v>
      </c>
      <c r="E4688" s="203" t="s">
        <v>472</v>
      </c>
      <c r="F4688" s="203" t="s">
        <v>1754</v>
      </c>
      <c r="G4688" s="203" t="s">
        <v>560</v>
      </c>
      <c r="H4688" s="204">
        <v>6.1</v>
      </c>
      <c r="I4688" s="204">
        <v>8.1999999999999993</v>
      </c>
      <c r="J4688" s="204" t="s">
        <v>1497</v>
      </c>
      <c r="K4688" s="203" t="s">
        <v>1497</v>
      </c>
    </row>
    <row r="4689" spans="1:11">
      <c r="A4689" s="203">
        <v>113</v>
      </c>
      <c r="B4689" s="203" t="s">
        <v>385</v>
      </c>
      <c r="C4689" s="203" t="s">
        <v>1839</v>
      </c>
      <c r="D4689" s="204" t="s">
        <v>1497</v>
      </c>
      <c r="E4689" s="203" t="s">
        <v>472</v>
      </c>
      <c r="F4689" s="203" t="s">
        <v>1754</v>
      </c>
      <c r="G4689" s="203" t="s">
        <v>560</v>
      </c>
      <c r="H4689" s="204" t="s">
        <v>1497</v>
      </c>
      <c r="I4689" s="204" t="s">
        <v>1497</v>
      </c>
      <c r="J4689" s="204" t="s">
        <v>1497</v>
      </c>
      <c r="K4689" s="203" t="s">
        <v>1497</v>
      </c>
    </row>
    <row r="4690" spans="1:11">
      <c r="A4690" s="203">
        <v>113</v>
      </c>
      <c r="B4690" s="203" t="s">
        <v>386</v>
      </c>
      <c r="C4690" s="203" t="s">
        <v>1839</v>
      </c>
      <c r="D4690" s="204">
        <v>7.17</v>
      </c>
      <c r="E4690" s="203" t="s">
        <v>472</v>
      </c>
      <c r="F4690" s="203" t="s">
        <v>1754</v>
      </c>
      <c r="G4690" s="203" t="s">
        <v>560</v>
      </c>
      <c r="H4690" s="204">
        <v>5.2</v>
      </c>
      <c r="I4690" s="204">
        <v>9.6999999999999993</v>
      </c>
      <c r="J4690" s="204" t="s">
        <v>1497</v>
      </c>
      <c r="K4690" s="203" t="s">
        <v>1497</v>
      </c>
    </row>
    <row r="4691" spans="1:11">
      <c r="A4691" s="203">
        <v>113</v>
      </c>
      <c r="B4691" s="203" t="s">
        <v>387</v>
      </c>
      <c r="C4691" s="203" t="s">
        <v>1839</v>
      </c>
      <c r="D4691" s="204">
        <v>5.64</v>
      </c>
      <c r="E4691" s="203" t="s">
        <v>472</v>
      </c>
      <c r="F4691" s="203" t="s">
        <v>1754</v>
      </c>
      <c r="G4691" s="203" t="s">
        <v>560</v>
      </c>
      <c r="H4691" s="204">
        <v>4</v>
      </c>
      <c r="I4691" s="204">
        <v>7.7</v>
      </c>
      <c r="J4691" s="204" t="s">
        <v>1497</v>
      </c>
      <c r="K4691" s="203" t="s">
        <v>1497</v>
      </c>
    </row>
    <row r="4692" spans="1:11">
      <c r="A4692" s="203">
        <v>113</v>
      </c>
      <c r="B4692" s="203" t="s">
        <v>388</v>
      </c>
      <c r="C4692" s="203" t="s">
        <v>1839</v>
      </c>
      <c r="D4692" s="204">
        <v>3.45</v>
      </c>
      <c r="E4692" s="203" t="s">
        <v>472</v>
      </c>
      <c r="F4692" s="203" t="s">
        <v>1754</v>
      </c>
      <c r="G4692" s="203" t="s">
        <v>560</v>
      </c>
      <c r="H4692" s="204">
        <v>2.2999999999999998</v>
      </c>
      <c r="I4692" s="204">
        <v>5.0999999999999996</v>
      </c>
      <c r="J4692" s="204" t="s">
        <v>1497</v>
      </c>
      <c r="K4692" s="203" t="s">
        <v>1497</v>
      </c>
    </row>
    <row r="4693" spans="1:11">
      <c r="A4693" s="203">
        <v>113</v>
      </c>
      <c r="B4693" s="203" t="s">
        <v>389</v>
      </c>
      <c r="C4693" s="203" t="s">
        <v>1839</v>
      </c>
      <c r="D4693" s="204" t="s">
        <v>1497</v>
      </c>
      <c r="E4693" s="203" t="s">
        <v>472</v>
      </c>
      <c r="F4693" s="203" t="s">
        <v>1754</v>
      </c>
      <c r="G4693" s="203" t="s">
        <v>560</v>
      </c>
      <c r="H4693" s="204" t="s">
        <v>1497</v>
      </c>
      <c r="I4693" s="204" t="s">
        <v>1497</v>
      </c>
      <c r="J4693" s="204" t="s">
        <v>1497</v>
      </c>
      <c r="K4693" s="203" t="s">
        <v>1497</v>
      </c>
    </row>
    <row r="4694" spans="1:11">
      <c r="A4694" s="203">
        <v>113</v>
      </c>
      <c r="B4694" s="203" t="s">
        <v>390</v>
      </c>
      <c r="C4694" s="203" t="s">
        <v>1839</v>
      </c>
      <c r="D4694" s="204">
        <v>5.91</v>
      </c>
      <c r="E4694" s="203" t="s">
        <v>472</v>
      </c>
      <c r="F4694" s="203" t="s">
        <v>1754</v>
      </c>
      <c r="G4694" s="203" t="s">
        <v>560</v>
      </c>
      <c r="H4694" s="204">
        <v>4.2</v>
      </c>
      <c r="I4694" s="204">
        <v>8</v>
      </c>
      <c r="J4694" s="204" t="s">
        <v>1497</v>
      </c>
      <c r="K4694" s="203" t="s">
        <v>1497</v>
      </c>
    </row>
    <row r="4695" spans="1:11">
      <c r="A4695" s="203">
        <v>113</v>
      </c>
      <c r="B4695" s="203" t="s">
        <v>391</v>
      </c>
      <c r="C4695" s="203" t="s">
        <v>1839</v>
      </c>
      <c r="D4695" s="204" t="s">
        <v>1497</v>
      </c>
      <c r="E4695" s="203" t="s">
        <v>472</v>
      </c>
      <c r="F4695" s="203" t="s">
        <v>1754</v>
      </c>
      <c r="G4695" s="203" t="s">
        <v>560</v>
      </c>
      <c r="H4695" s="204" t="s">
        <v>1497</v>
      </c>
      <c r="I4695" s="204" t="s">
        <v>1497</v>
      </c>
      <c r="J4695" s="204" t="s">
        <v>1497</v>
      </c>
      <c r="K4695" s="203" t="s">
        <v>1497</v>
      </c>
    </row>
    <row r="4696" spans="1:11">
      <c r="A4696" s="203">
        <v>113</v>
      </c>
      <c r="B4696" s="203" t="s">
        <v>392</v>
      </c>
      <c r="C4696" s="203" t="s">
        <v>1839</v>
      </c>
      <c r="D4696" s="204" t="s">
        <v>1497</v>
      </c>
      <c r="E4696" s="203" t="s">
        <v>472</v>
      </c>
      <c r="F4696" s="203" t="s">
        <v>1754</v>
      </c>
      <c r="G4696" s="203" t="s">
        <v>560</v>
      </c>
      <c r="H4696" s="204" t="s">
        <v>1497</v>
      </c>
      <c r="I4696" s="204" t="s">
        <v>1497</v>
      </c>
      <c r="J4696" s="204" t="s">
        <v>1497</v>
      </c>
      <c r="K4696" s="203" t="s">
        <v>1497</v>
      </c>
    </row>
    <row r="4697" spans="1:11">
      <c r="A4697" s="203">
        <v>113</v>
      </c>
      <c r="B4697" s="203" t="s">
        <v>393</v>
      </c>
      <c r="C4697" s="203" t="s">
        <v>1839</v>
      </c>
      <c r="D4697" s="204">
        <v>5.59</v>
      </c>
      <c r="E4697" s="203" t="s">
        <v>472</v>
      </c>
      <c r="F4697" s="203" t="s">
        <v>1754</v>
      </c>
      <c r="G4697" s="203" t="s">
        <v>560</v>
      </c>
      <c r="H4697" s="204">
        <v>4.5</v>
      </c>
      <c r="I4697" s="204">
        <v>6.9</v>
      </c>
      <c r="J4697" s="204" t="s">
        <v>1497</v>
      </c>
      <c r="K4697" s="203" t="s">
        <v>1497</v>
      </c>
    </row>
    <row r="4698" spans="1:11">
      <c r="A4698" s="203">
        <v>113</v>
      </c>
      <c r="B4698" s="203" t="s">
        <v>394</v>
      </c>
      <c r="C4698" s="203" t="s">
        <v>1839</v>
      </c>
      <c r="D4698" s="204">
        <v>3.86</v>
      </c>
      <c r="E4698" s="203" t="s">
        <v>472</v>
      </c>
      <c r="F4698" s="203" t="s">
        <v>1754</v>
      </c>
      <c r="G4698" s="203" t="s">
        <v>560</v>
      </c>
      <c r="H4698" s="204">
        <v>1.8</v>
      </c>
      <c r="I4698" s="204">
        <v>7.3</v>
      </c>
      <c r="J4698" s="204" t="s">
        <v>1497</v>
      </c>
      <c r="K4698" s="203" t="s">
        <v>1497</v>
      </c>
    </row>
    <row r="4699" spans="1:11">
      <c r="A4699" s="203">
        <v>113</v>
      </c>
      <c r="B4699" s="203" t="s">
        <v>395</v>
      </c>
      <c r="C4699" s="203" t="s">
        <v>1839</v>
      </c>
      <c r="D4699" s="204">
        <v>7.3</v>
      </c>
      <c r="E4699" s="203" t="s">
        <v>472</v>
      </c>
      <c r="F4699" s="203" t="s">
        <v>1754</v>
      </c>
      <c r="G4699" s="203" t="s">
        <v>560</v>
      </c>
      <c r="H4699" s="204">
        <v>6.4</v>
      </c>
      <c r="I4699" s="204">
        <v>8.1999999999999993</v>
      </c>
      <c r="J4699" s="204" t="s">
        <v>1497</v>
      </c>
      <c r="K4699" s="203" t="s">
        <v>1497</v>
      </c>
    </row>
    <row r="4700" spans="1:11">
      <c r="A4700" s="203">
        <v>113</v>
      </c>
      <c r="B4700" s="203" t="s">
        <v>396</v>
      </c>
      <c r="C4700" s="203" t="s">
        <v>1839</v>
      </c>
      <c r="D4700" s="204" t="s">
        <v>1497</v>
      </c>
      <c r="E4700" s="203" t="s">
        <v>472</v>
      </c>
      <c r="F4700" s="203" t="s">
        <v>1754</v>
      </c>
      <c r="G4700" s="203" t="s">
        <v>560</v>
      </c>
      <c r="H4700" s="204" t="s">
        <v>1497</v>
      </c>
      <c r="I4700" s="204" t="s">
        <v>1497</v>
      </c>
      <c r="J4700" s="204" t="s">
        <v>1497</v>
      </c>
      <c r="K4700" s="203" t="s">
        <v>1497</v>
      </c>
    </row>
    <row r="4701" spans="1:11">
      <c r="A4701" s="203">
        <v>113</v>
      </c>
      <c r="B4701" s="203" t="s">
        <v>397</v>
      </c>
      <c r="C4701" s="203" t="s">
        <v>1839</v>
      </c>
      <c r="D4701" s="204">
        <v>8.1999999999999993</v>
      </c>
      <c r="E4701" s="203" t="s">
        <v>472</v>
      </c>
      <c r="F4701" s="203" t="s">
        <v>1754</v>
      </c>
      <c r="G4701" s="203" t="s">
        <v>560</v>
      </c>
      <c r="H4701" s="204">
        <v>6.5</v>
      </c>
      <c r="I4701" s="204">
        <v>10.199999999999999</v>
      </c>
      <c r="J4701" s="204" t="s">
        <v>1497</v>
      </c>
      <c r="K4701" s="203" t="s">
        <v>1497</v>
      </c>
    </row>
    <row r="4702" spans="1:11">
      <c r="A4702" s="203">
        <v>113</v>
      </c>
      <c r="B4702" s="203" t="s">
        <v>398</v>
      </c>
      <c r="C4702" s="203" t="s">
        <v>1839</v>
      </c>
      <c r="D4702" s="204">
        <v>6.15</v>
      </c>
      <c r="E4702" s="203" t="s">
        <v>472</v>
      </c>
      <c r="F4702" s="203" t="s">
        <v>1754</v>
      </c>
      <c r="G4702" s="203" t="s">
        <v>560</v>
      </c>
      <c r="H4702" s="204">
        <v>4.0999999999999996</v>
      </c>
      <c r="I4702" s="204">
        <v>9</v>
      </c>
      <c r="J4702" s="204" t="s">
        <v>1497</v>
      </c>
      <c r="K4702" s="203" t="s">
        <v>1497</v>
      </c>
    </row>
    <row r="4703" spans="1:11">
      <c r="A4703" s="203">
        <v>113</v>
      </c>
      <c r="B4703" s="203" t="s">
        <v>399</v>
      </c>
      <c r="C4703" s="203" t="s">
        <v>1839</v>
      </c>
      <c r="D4703" s="204">
        <v>8.74</v>
      </c>
      <c r="E4703" s="203" t="s">
        <v>472</v>
      </c>
      <c r="F4703" s="203" t="s">
        <v>1754</v>
      </c>
      <c r="G4703" s="203" t="s">
        <v>560</v>
      </c>
      <c r="H4703" s="204">
        <v>6.3</v>
      </c>
      <c r="I4703" s="204">
        <v>11.9</v>
      </c>
      <c r="J4703" s="204" t="s">
        <v>1497</v>
      </c>
      <c r="K4703" s="203" t="s">
        <v>1497</v>
      </c>
    </row>
    <row r="4704" spans="1:11">
      <c r="A4704" s="203">
        <v>113</v>
      </c>
      <c r="B4704" s="203" t="s">
        <v>400</v>
      </c>
      <c r="C4704" s="203" t="s">
        <v>1839</v>
      </c>
      <c r="D4704" s="204">
        <v>7.01</v>
      </c>
      <c r="E4704" s="203" t="s">
        <v>472</v>
      </c>
      <c r="F4704" s="203" t="s">
        <v>1754</v>
      </c>
      <c r="G4704" s="203" t="s">
        <v>560</v>
      </c>
      <c r="H4704" s="204">
        <v>5</v>
      </c>
      <c r="I4704" s="204">
        <v>9.6</v>
      </c>
      <c r="J4704" s="204" t="s">
        <v>1497</v>
      </c>
      <c r="K4704" s="203" t="s">
        <v>1497</v>
      </c>
    </row>
    <row r="4705" spans="1:11">
      <c r="A4705" s="203">
        <v>113</v>
      </c>
      <c r="B4705" s="203" t="s">
        <v>401</v>
      </c>
      <c r="C4705" s="203" t="s">
        <v>1839</v>
      </c>
      <c r="D4705" s="204">
        <v>9.18</v>
      </c>
      <c r="E4705" s="203" t="s">
        <v>472</v>
      </c>
      <c r="F4705" s="203" t="s">
        <v>1754</v>
      </c>
      <c r="G4705" s="203" t="s">
        <v>560</v>
      </c>
      <c r="H4705" s="204">
        <v>7.4</v>
      </c>
      <c r="I4705" s="204">
        <v>11.3</v>
      </c>
      <c r="J4705" s="204" t="s">
        <v>1497</v>
      </c>
      <c r="K4705" s="203" t="s">
        <v>1497</v>
      </c>
    </row>
    <row r="4706" spans="1:11">
      <c r="A4706" s="203">
        <v>113</v>
      </c>
      <c r="B4706" s="203" t="s">
        <v>402</v>
      </c>
      <c r="C4706" s="203" t="s">
        <v>1839</v>
      </c>
      <c r="D4706" s="204">
        <v>6.28</v>
      </c>
      <c r="E4706" s="203" t="s">
        <v>472</v>
      </c>
      <c r="F4706" s="203" t="s">
        <v>1754</v>
      </c>
      <c r="G4706" s="203" t="s">
        <v>560</v>
      </c>
      <c r="H4706" s="204">
        <v>4.0999999999999996</v>
      </c>
      <c r="I4706" s="204">
        <v>9.3000000000000007</v>
      </c>
      <c r="J4706" s="204" t="s">
        <v>1497</v>
      </c>
      <c r="K4706" s="203" t="s">
        <v>1497</v>
      </c>
    </row>
    <row r="4707" spans="1:11">
      <c r="A4707" s="203">
        <v>113</v>
      </c>
      <c r="B4707" s="203" t="s">
        <v>403</v>
      </c>
      <c r="C4707" s="203" t="s">
        <v>1839</v>
      </c>
      <c r="D4707" s="204">
        <v>5.61</v>
      </c>
      <c r="E4707" s="203" t="s">
        <v>472</v>
      </c>
      <c r="F4707" s="203" t="s">
        <v>1754</v>
      </c>
      <c r="G4707" s="203" t="s">
        <v>560</v>
      </c>
      <c r="H4707" s="204">
        <v>3.5</v>
      </c>
      <c r="I4707" s="204">
        <v>8.6</v>
      </c>
      <c r="J4707" s="204" t="s">
        <v>1497</v>
      </c>
      <c r="K4707" s="203" t="s">
        <v>1497</v>
      </c>
    </row>
    <row r="4708" spans="1:11">
      <c r="A4708" s="203">
        <v>113</v>
      </c>
      <c r="B4708" s="203" t="s">
        <v>404</v>
      </c>
      <c r="C4708" s="203" t="s">
        <v>1839</v>
      </c>
      <c r="D4708" s="204" t="s">
        <v>1497</v>
      </c>
      <c r="E4708" s="203" t="s">
        <v>472</v>
      </c>
      <c r="F4708" s="203" t="s">
        <v>1754</v>
      </c>
      <c r="G4708" s="203" t="s">
        <v>560</v>
      </c>
      <c r="H4708" s="204" t="s">
        <v>1497</v>
      </c>
      <c r="I4708" s="204" t="s">
        <v>1497</v>
      </c>
      <c r="J4708" s="204" t="s">
        <v>1497</v>
      </c>
      <c r="K4708" s="203" t="s">
        <v>1497</v>
      </c>
    </row>
    <row r="4709" spans="1:11">
      <c r="A4709" s="203">
        <v>113</v>
      </c>
      <c r="B4709" s="203" t="s">
        <v>405</v>
      </c>
      <c r="C4709" s="203" t="s">
        <v>1839</v>
      </c>
      <c r="D4709" s="204">
        <v>6.8</v>
      </c>
      <c r="E4709" s="203" t="s">
        <v>472</v>
      </c>
      <c r="F4709" s="203" t="s">
        <v>1754</v>
      </c>
      <c r="G4709" s="203" t="s">
        <v>560</v>
      </c>
      <c r="H4709" s="204">
        <v>6.4</v>
      </c>
      <c r="I4709" s="204">
        <v>7.2</v>
      </c>
      <c r="J4709" s="204" t="s">
        <v>1497</v>
      </c>
      <c r="K4709" s="203" t="s">
        <v>1497</v>
      </c>
    </row>
    <row r="4710" spans="1:11">
      <c r="A4710" s="203">
        <v>113</v>
      </c>
      <c r="B4710" s="203" t="s">
        <v>384</v>
      </c>
      <c r="C4710" s="203" t="s">
        <v>1840</v>
      </c>
      <c r="D4710" s="204">
        <v>7.6</v>
      </c>
      <c r="E4710" s="203" t="s">
        <v>472</v>
      </c>
      <c r="F4710" s="203" t="s">
        <v>1754</v>
      </c>
      <c r="G4710" s="203" t="s">
        <v>560</v>
      </c>
      <c r="H4710" s="204">
        <v>6.8</v>
      </c>
      <c r="I4710" s="204">
        <v>8.5</v>
      </c>
      <c r="J4710" s="204" t="s">
        <v>1497</v>
      </c>
      <c r="K4710" s="203" t="s">
        <v>1497</v>
      </c>
    </row>
    <row r="4711" spans="1:11">
      <c r="A4711" s="203">
        <v>113</v>
      </c>
      <c r="B4711" s="203" t="s">
        <v>385</v>
      </c>
      <c r="C4711" s="203" t="s">
        <v>1840</v>
      </c>
      <c r="D4711" s="204" t="s">
        <v>1497</v>
      </c>
      <c r="E4711" s="203" t="s">
        <v>472</v>
      </c>
      <c r="F4711" s="203" t="s">
        <v>1754</v>
      </c>
      <c r="G4711" s="203" t="s">
        <v>560</v>
      </c>
      <c r="H4711" s="204" t="s">
        <v>1497</v>
      </c>
      <c r="I4711" s="204" t="s">
        <v>1497</v>
      </c>
      <c r="J4711" s="204" t="s">
        <v>1497</v>
      </c>
      <c r="K4711" s="203" t="s">
        <v>1497</v>
      </c>
    </row>
    <row r="4712" spans="1:11">
      <c r="A4712" s="203">
        <v>113</v>
      </c>
      <c r="B4712" s="203" t="s">
        <v>386</v>
      </c>
      <c r="C4712" s="203" t="s">
        <v>1840</v>
      </c>
      <c r="D4712" s="204">
        <v>6.49</v>
      </c>
      <c r="E4712" s="203" t="s">
        <v>472</v>
      </c>
      <c r="F4712" s="203" t="s">
        <v>1754</v>
      </c>
      <c r="G4712" s="203" t="s">
        <v>560</v>
      </c>
      <c r="H4712" s="204">
        <v>5</v>
      </c>
      <c r="I4712" s="204">
        <v>8.1999999999999993</v>
      </c>
      <c r="J4712" s="204" t="s">
        <v>1497</v>
      </c>
      <c r="K4712" s="203" t="s">
        <v>1497</v>
      </c>
    </row>
    <row r="4713" spans="1:11">
      <c r="A4713" s="203">
        <v>113</v>
      </c>
      <c r="B4713" s="203" t="s">
        <v>387</v>
      </c>
      <c r="C4713" s="203" t="s">
        <v>1840</v>
      </c>
      <c r="D4713" s="204">
        <v>6</v>
      </c>
      <c r="E4713" s="203" t="s">
        <v>472</v>
      </c>
      <c r="F4713" s="203" t="s">
        <v>1754</v>
      </c>
      <c r="G4713" s="203" t="s">
        <v>560</v>
      </c>
      <c r="H4713" s="204">
        <v>4.7</v>
      </c>
      <c r="I4713" s="204">
        <v>7.6</v>
      </c>
      <c r="J4713" s="204" t="s">
        <v>1497</v>
      </c>
      <c r="K4713" s="203" t="s">
        <v>1497</v>
      </c>
    </row>
    <row r="4714" spans="1:11">
      <c r="A4714" s="203">
        <v>113</v>
      </c>
      <c r="B4714" s="203" t="s">
        <v>388</v>
      </c>
      <c r="C4714" s="203" t="s">
        <v>1840</v>
      </c>
      <c r="D4714" s="204">
        <v>4.1900000000000004</v>
      </c>
      <c r="E4714" s="203" t="s">
        <v>472</v>
      </c>
      <c r="F4714" s="203" t="s">
        <v>1754</v>
      </c>
      <c r="G4714" s="203" t="s">
        <v>560</v>
      </c>
      <c r="H4714" s="204">
        <v>3.1</v>
      </c>
      <c r="I4714" s="204">
        <v>5.5</v>
      </c>
      <c r="J4714" s="204" t="s">
        <v>1497</v>
      </c>
      <c r="K4714" s="203" t="s">
        <v>1497</v>
      </c>
    </row>
    <row r="4715" spans="1:11">
      <c r="A4715" s="203">
        <v>113</v>
      </c>
      <c r="B4715" s="203" t="s">
        <v>389</v>
      </c>
      <c r="C4715" s="203" t="s">
        <v>1840</v>
      </c>
      <c r="D4715" s="204" t="s">
        <v>1497</v>
      </c>
      <c r="E4715" s="203" t="s">
        <v>472</v>
      </c>
      <c r="F4715" s="203" t="s">
        <v>1754</v>
      </c>
      <c r="G4715" s="203" t="s">
        <v>560</v>
      </c>
      <c r="H4715" s="204" t="s">
        <v>1497</v>
      </c>
      <c r="I4715" s="204" t="s">
        <v>1497</v>
      </c>
      <c r="J4715" s="204" t="s">
        <v>1497</v>
      </c>
      <c r="K4715" s="203" t="s">
        <v>1497</v>
      </c>
    </row>
    <row r="4716" spans="1:11">
      <c r="A4716" s="203">
        <v>113</v>
      </c>
      <c r="B4716" s="203" t="s">
        <v>390</v>
      </c>
      <c r="C4716" s="203" t="s">
        <v>1840</v>
      </c>
      <c r="D4716" s="204">
        <v>5.98</v>
      </c>
      <c r="E4716" s="203" t="s">
        <v>472</v>
      </c>
      <c r="F4716" s="203" t="s">
        <v>1754</v>
      </c>
      <c r="G4716" s="203" t="s">
        <v>560</v>
      </c>
      <c r="H4716" s="204">
        <v>4.7</v>
      </c>
      <c r="I4716" s="204">
        <v>7.5</v>
      </c>
      <c r="J4716" s="204" t="s">
        <v>1497</v>
      </c>
      <c r="K4716" s="203" t="s">
        <v>1497</v>
      </c>
    </row>
    <row r="4717" spans="1:11">
      <c r="A4717" s="203">
        <v>113</v>
      </c>
      <c r="B4717" s="203" t="s">
        <v>391</v>
      </c>
      <c r="C4717" s="203" t="s">
        <v>1840</v>
      </c>
      <c r="D4717" s="204" t="s">
        <v>1497</v>
      </c>
      <c r="E4717" s="203" t="s">
        <v>472</v>
      </c>
      <c r="F4717" s="203" t="s">
        <v>1754</v>
      </c>
      <c r="G4717" s="203" t="s">
        <v>560</v>
      </c>
      <c r="H4717" s="204" t="s">
        <v>1497</v>
      </c>
      <c r="I4717" s="204" t="s">
        <v>1497</v>
      </c>
      <c r="J4717" s="204" t="s">
        <v>1497</v>
      </c>
      <c r="K4717" s="203" t="s">
        <v>1497</v>
      </c>
    </row>
    <row r="4718" spans="1:11">
      <c r="A4718" s="203">
        <v>113</v>
      </c>
      <c r="B4718" s="203" t="s">
        <v>392</v>
      </c>
      <c r="C4718" s="203" t="s">
        <v>1840</v>
      </c>
      <c r="D4718" s="204" t="s">
        <v>1497</v>
      </c>
      <c r="E4718" s="203" t="s">
        <v>472</v>
      </c>
      <c r="F4718" s="203" t="s">
        <v>1754</v>
      </c>
      <c r="G4718" s="203" t="s">
        <v>560</v>
      </c>
      <c r="H4718" s="204" t="s">
        <v>1497</v>
      </c>
      <c r="I4718" s="204" t="s">
        <v>1497</v>
      </c>
      <c r="J4718" s="204" t="s">
        <v>1497</v>
      </c>
      <c r="K4718" s="203" t="s">
        <v>1497</v>
      </c>
    </row>
    <row r="4719" spans="1:11">
      <c r="A4719" s="203">
        <v>113</v>
      </c>
      <c r="B4719" s="203" t="s">
        <v>393</v>
      </c>
      <c r="C4719" s="203" t="s">
        <v>1840</v>
      </c>
      <c r="D4719" s="204">
        <v>5.21</v>
      </c>
      <c r="E4719" s="203" t="s">
        <v>472</v>
      </c>
      <c r="F4719" s="203" t="s">
        <v>1754</v>
      </c>
      <c r="G4719" s="203" t="s">
        <v>560</v>
      </c>
      <c r="H4719" s="204">
        <v>4.4000000000000004</v>
      </c>
      <c r="I4719" s="204">
        <v>6.1</v>
      </c>
      <c r="J4719" s="204" t="s">
        <v>1497</v>
      </c>
      <c r="K4719" s="203" t="s">
        <v>1497</v>
      </c>
    </row>
    <row r="4720" spans="1:11">
      <c r="A4720" s="203">
        <v>113</v>
      </c>
      <c r="B4720" s="203" t="s">
        <v>394</v>
      </c>
      <c r="C4720" s="203" t="s">
        <v>1840</v>
      </c>
      <c r="D4720" s="204">
        <v>3.92</v>
      </c>
      <c r="E4720" s="203" t="s">
        <v>472</v>
      </c>
      <c r="F4720" s="203" t="s">
        <v>1754</v>
      </c>
      <c r="G4720" s="203" t="s">
        <v>560</v>
      </c>
      <c r="H4720" s="204">
        <v>2.2000000000000002</v>
      </c>
      <c r="I4720" s="204">
        <v>6.4</v>
      </c>
      <c r="J4720" s="204" t="s">
        <v>1497</v>
      </c>
      <c r="K4720" s="203" t="s">
        <v>1497</v>
      </c>
    </row>
    <row r="4721" spans="1:11">
      <c r="A4721" s="203">
        <v>113</v>
      </c>
      <c r="B4721" s="203" t="s">
        <v>395</v>
      </c>
      <c r="C4721" s="203" t="s">
        <v>1840</v>
      </c>
      <c r="D4721" s="204">
        <v>7.2</v>
      </c>
      <c r="E4721" s="203" t="s">
        <v>472</v>
      </c>
      <c r="F4721" s="203" t="s">
        <v>1754</v>
      </c>
      <c r="G4721" s="203" t="s">
        <v>560</v>
      </c>
      <c r="H4721" s="204">
        <v>6.6</v>
      </c>
      <c r="I4721" s="204">
        <v>7.9</v>
      </c>
      <c r="J4721" s="204" t="s">
        <v>1497</v>
      </c>
      <c r="K4721" s="203" t="s">
        <v>1497</v>
      </c>
    </row>
    <row r="4722" spans="1:11">
      <c r="A4722" s="203">
        <v>113</v>
      </c>
      <c r="B4722" s="203" t="s">
        <v>396</v>
      </c>
      <c r="C4722" s="203" t="s">
        <v>1840</v>
      </c>
      <c r="D4722" s="204" t="s">
        <v>1497</v>
      </c>
      <c r="E4722" s="203" t="s">
        <v>472</v>
      </c>
      <c r="F4722" s="203" t="s">
        <v>1754</v>
      </c>
      <c r="G4722" s="203" t="s">
        <v>560</v>
      </c>
      <c r="H4722" s="204" t="s">
        <v>1497</v>
      </c>
      <c r="I4722" s="204" t="s">
        <v>1497</v>
      </c>
      <c r="J4722" s="204" t="s">
        <v>1497</v>
      </c>
      <c r="K4722" s="203" t="s">
        <v>1497</v>
      </c>
    </row>
    <row r="4723" spans="1:11">
      <c r="A4723" s="203">
        <v>113</v>
      </c>
      <c r="B4723" s="203" t="s">
        <v>397</v>
      </c>
      <c r="C4723" s="203" t="s">
        <v>1840</v>
      </c>
      <c r="D4723" s="204">
        <v>8.17</v>
      </c>
      <c r="E4723" s="203" t="s">
        <v>472</v>
      </c>
      <c r="F4723" s="203" t="s">
        <v>1754</v>
      </c>
      <c r="G4723" s="203" t="s">
        <v>560</v>
      </c>
      <c r="H4723" s="204">
        <v>6.9</v>
      </c>
      <c r="I4723" s="204">
        <v>9.6</v>
      </c>
      <c r="J4723" s="204" t="s">
        <v>1497</v>
      </c>
      <c r="K4723" s="203" t="s">
        <v>1497</v>
      </c>
    </row>
    <row r="4724" spans="1:11">
      <c r="A4724" s="203">
        <v>113</v>
      </c>
      <c r="B4724" s="203" t="s">
        <v>398</v>
      </c>
      <c r="C4724" s="203" t="s">
        <v>1840</v>
      </c>
      <c r="D4724" s="204">
        <v>5.93</v>
      </c>
      <c r="E4724" s="203" t="s">
        <v>472</v>
      </c>
      <c r="F4724" s="203" t="s">
        <v>1754</v>
      </c>
      <c r="G4724" s="203" t="s">
        <v>560</v>
      </c>
      <c r="H4724" s="204">
        <v>4.3</v>
      </c>
      <c r="I4724" s="204">
        <v>7.9</v>
      </c>
      <c r="J4724" s="204" t="s">
        <v>1497</v>
      </c>
      <c r="K4724" s="203" t="s">
        <v>1497</v>
      </c>
    </row>
    <row r="4725" spans="1:11">
      <c r="A4725" s="203">
        <v>113</v>
      </c>
      <c r="B4725" s="203" t="s">
        <v>399</v>
      </c>
      <c r="C4725" s="203" t="s">
        <v>1840</v>
      </c>
      <c r="D4725" s="204">
        <v>8.56</v>
      </c>
      <c r="E4725" s="203" t="s">
        <v>472</v>
      </c>
      <c r="F4725" s="203" t="s">
        <v>1754</v>
      </c>
      <c r="G4725" s="203" t="s">
        <v>560</v>
      </c>
      <c r="H4725" s="204">
        <v>6.6</v>
      </c>
      <c r="I4725" s="204">
        <v>10.8</v>
      </c>
      <c r="J4725" s="204" t="s">
        <v>1497</v>
      </c>
      <c r="K4725" s="203" t="s">
        <v>1497</v>
      </c>
    </row>
    <row r="4726" spans="1:11">
      <c r="A4726" s="203">
        <v>113</v>
      </c>
      <c r="B4726" s="203" t="s">
        <v>400</v>
      </c>
      <c r="C4726" s="203" t="s">
        <v>1840</v>
      </c>
      <c r="D4726" s="204">
        <v>6.68</v>
      </c>
      <c r="E4726" s="203" t="s">
        <v>472</v>
      </c>
      <c r="F4726" s="203" t="s">
        <v>1754</v>
      </c>
      <c r="G4726" s="203" t="s">
        <v>560</v>
      </c>
      <c r="H4726" s="204">
        <v>5.0999999999999996</v>
      </c>
      <c r="I4726" s="204">
        <v>8.6</v>
      </c>
      <c r="J4726" s="204" t="s">
        <v>1497</v>
      </c>
      <c r="K4726" s="203" t="s">
        <v>1497</v>
      </c>
    </row>
    <row r="4727" spans="1:11">
      <c r="A4727" s="203">
        <v>113</v>
      </c>
      <c r="B4727" s="203" t="s">
        <v>401</v>
      </c>
      <c r="C4727" s="203" t="s">
        <v>1840</v>
      </c>
      <c r="D4727" s="204">
        <v>8.99</v>
      </c>
      <c r="E4727" s="203" t="s">
        <v>472</v>
      </c>
      <c r="F4727" s="203" t="s">
        <v>1754</v>
      </c>
      <c r="G4727" s="203" t="s">
        <v>560</v>
      </c>
      <c r="H4727" s="204">
        <v>7.6</v>
      </c>
      <c r="I4727" s="204">
        <v>10.6</v>
      </c>
      <c r="J4727" s="204" t="s">
        <v>1497</v>
      </c>
      <c r="K4727" s="203" t="s">
        <v>1497</v>
      </c>
    </row>
    <row r="4728" spans="1:11">
      <c r="A4728" s="203">
        <v>113</v>
      </c>
      <c r="B4728" s="203" t="s">
        <v>402</v>
      </c>
      <c r="C4728" s="203" t="s">
        <v>1840</v>
      </c>
      <c r="D4728" s="204">
        <v>6.24</v>
      </c>
      <c r="E4728" s="203" t="s">
        <v>472</v>
      </c>
      <c r="F4728" s="203" t="s">
        <v>1754</v>
      </c>
      <c r="G4728" s="203" t="s">
        <v>560</v>
      </c>
      <c r="H4728" s="204">
        <v>4.4000000000000004</v>
      </c>
      <c r="I4728" s="204">
        <v>8.5</v>
      </c>
      <c r="J4728" s="204" t="s">
        <v>1497</v>
      </c>
      <c r="K4728" s="203" t="s">
        <v>1497</v>
      </c>
    </row>
    <row r="4729" spans="1:11">
      <c r="A4729" s="203">
        <v>113</v>
      </c>
      <c r="B4729" s="203" t="s">
        <v>403</v>
      </c>
      <c r="C4729" s="203" t="s">
        <v>1840</v>
      </c>
      <c r="D4729" s="204">
        <v>4.32</v>
      </c>
      <c r="E4729" s="203" t="s">
        <v>472</v>
      </c>
      <c r="F4729" s="203" t="s">
        <v>1754</v>
      </c>
      <c r="G4729" s="203" t="s">
        <v>560</v>
      </c>
      <c r="H4729" s="204">
        <v>2.9</v>
      </c>
      <c r="I4729" s="204">
        <v>6.2</v>
      </c>
      <c r="J4729" s="204" t="s">
        <v>1497</v>
      </c>
      <c r="K4729" s="203" t="s">
        <v>1497</v>
      </c>
    </row>
    <row r="4730" spans="1:11">
      <c r="A4730" s="203">
        <v>113</v>
      </c>
      <c r="B4730" s="203" t="s">
        <v>404</v>
      </c>
      <c r="C4730" s="203" t="s">
        <v>1840</v>
      </c>
      <c r="D4730" s="204" t="s">
        <v>1497</v>
      </c>
      <c r="E4730" s="203" t="s">
        <v>472</v>
      </c>
      <c r="F4730" s="203" t="s">
        <v>1754</v>
      </c>
      <c r="G4730" s="203" t="s">
        <v>560</v>
      </c>
      <c r="H4730" s="204" t="s">
        <v>1497</v>
      </c>
      <c r="I4730" s="204" t="s">
        <v>1497</v>
      </c>
      <c r="J4730" s="204" t="s">
        <v>1497</v>
      </c>
      <c r="K4730" s="203" t="s">
        <v>1497</v>
      </c>
    </row>
    <row r="4731" spans="1:11">
      <c r="A4731" s="203">
        <v>113</v>
      </c>
      <c r="B4731" s="203" t="s">
        <v>405</v>
      </c>
      <c r="C4731" s="203" t="s">
        <v>1840</v>
      </c>
      <c r="D4731" s="204">
        <v>6.78</v>
      </c>
      <c r="E4731" s="203" t="s">
        <v>472</v>
      </c>
      <c r="F4731" s="203" t="s">
        <v>1754</v>
      </c>
      <c r="G4731" s="203" t="s">
        <v>560</v>
      </c>
      <c r="H4731" s="204">
        <v>6.4</v>
      </c>
      <c r="I4731" s="204">
        <v>7.1</v>
      </c>
      <c r="J4731" s="204" t="s">
        <v>1497</v>
      </c>
      <c r="K4731" s="203" t="s">
        <v>1497</v>
      </c>
    </row>
    <row r="4732" spans="1:11">
      <c r="A4732" s="203">
        <v>114</v>
      </c>
      <c r="B4732" s="203" t="s">
        <v>384</v>
      </c>
      <c r="C4732" s="203" t="s">
        <v>1841</v>
      </c>
      <c r="D4732" s="204">
        <v>2.7</v>
      </c>
      <c r="E4732" s="203" t="s">
        <v>472</v>
      </c>
      <c r="F4732" s="203" t="s">
        <v>1754</v>
      </c>
      <c r="G4732" s="203" t="s">
        <v>560</v>
      </c>
      <c r="H4732" s="204">
        <v>2</v>
      </c>
      <c r="I4732" s="204">
        <v>3.5</v>
      </c>
      <c r="J4732" s="204" t="s">
        <v>1497</v>
      </c>
      <c r="K4732" s="203" t="s">
        <v>1497</v>
      </c>
    </row>
    <row r="4733" spans="1:11">
      <c r="A4733" s="203">
        <v>114</v>
      </c>
      <c r="B4733" s="203" t="s">
        <v>385</v>
      </c>
      <c r="C4733" s="203" t="s">
        <v>1841</v>
      </c>
      <c r="D4733" s="204" t="s">
        <v>1497</v>
      </c>
      <c r="E4733" s="203" t="s">
        <v>472</v>
      </c>
      <c r="F4733" s="203" t="s">
        <v>1754</v>
      </c>
      <c r="G4733" s="203" t="s">
        <v>560</v>
      </c>
      <c r="H4733" s="204" t="s">
        <v>1497</v>
      </c>
      <c r="I4733" s="204" t="s">
        <v>1497</v>
      </c>
      <c r="J4733" s="204" t="s">
        <v>1497</v>
      </c>
      <c r="K4733" s="203" t="s">
        <v>1497</v>
      </c>
    </row>
    <row r="4734" spans="1:11">
      <c r="A4734" s="203">
        <v>114</v>
      </c>
      <c r="B4734" s="203" t="s">
        <v>386</v>
      </c>
      <c r="C4734" s="203" t="s">
        <v>1841</v>
      </c>
      <c r="D4734" s="204">
        <v>2.4</v>
      </c>
      <c r="E4734" s="203" t="s">
        <v>472</v>
      </c>
      <c r="F4734" s="203" t="s">
        <v>1754</v>
      </c>
      <c r="G4734" s="203" t="s">
        <v>560</v>
      </c>
      <c r="H4734" s="204">
        <v>1.1000000000000001</v>
      </c>
      <c r="I4734" s="204">
        <v>4.5999999999999996</v>
      </c>
      <c r="J4734" s="204" t="s">
        <v>1497</v>
      </c>
      <c r="K4734" s="203" t="s">
        <v>1497</v>
      </c>
    </row>
    <row r="4735" spans="1:11">
      <c r="A4735" s="203">
        <v>114</v>
      </c>
      <c r="B4735" s="203" t="s">
        <v>387</v>
      </c>
      <c r="C4735" s="203" t="s">
        <v>1841</v>
      </c>
      <c r="D4735" s="204">
        <v>3.6</v>
      </c>
      <c r="E4735" s="203" t="s">
        <v>472</v>
      </c>
      <c r="F4735" s="203" t="s">
        <v>1754</v>
      </c>
      <c r="G4735" s="203" t="s">
        <v>560</v>
      </c>
      <c r="H4735" s="204">
        <v>2.1</v>
      </c>
      <c r="I4735" s="204">
        <v>5.9</v>
      </c>
      <c r="J4735" s="204" t="s">
        <v>1497</v>
      </c>
      <c r="K4735" s="203" t="s">
        <v>1497</v>
      </c>
    </row>
    <row r="4736" spans="1:11">
      <c r="A4736" s="203">
        <v>114</v>
      </c>
      <c r="B4736" s="203" t="s">
        <v>388</v>
      </c>
      <c r="C4736" s="203" t="s">
        <v>1841</v>
      </c>
      <c r="D4736" s="204">
        <v>2.6</v>
      </c>
      <c r="E4736" s="203" t="s">
        <v>472</v>
      </c>
      <c r="F4736" s="203" t="s">
        <v>1754</v>
      </c>
      <c r="G4736" s="203" t="s">
        <v>560</v>
      </c>
      <c r="H4736" s="204">
        <v>1.3</v>
      </c>
      <c r="I4736" s="204">
        <v>4.5</v>
      </c>
      <c r="J4736" s="204" t="s">
        <v>1497</v>
      </c>
      <c r="K4736" s="203" t="s">
        <v>1497</v>
      </c>
    </row>
    <row r="4737" spans="1:11">
      <c r="A4737" s="203">
        <v>114</v>
      </c>
      <c r="B4737" s="203" t="s">
        <v>389</v>
      </c>
      <c r="C4737" s="203" t="s">
        <v>1841</v>
      </c>
      <c r="D4737" s="204" t="s">
        <v>1497</v>
      </c>
      <c r="E4737" s="203" t="s">
        <v>472</v>
      </c>
      <c r="F4737" s="203" t="s">
        <v>1754</v>
      </c>
      <c r="G4737" s="203" t="s">
        <v>560</v>
      </c>
      <c r="H4737" s="204" t="s">
        <v>1497</v>
      </c>
      <c r="I4737" s="204" t="s">
        <v>1497</v>
      </c>
      <c r="J4737" s="204" t="s">
        <v>1497</v>
      </c>
      <c r="K4737" s="203" t="s">
        <v>1497</v>
      </c>
    </row>
    <row r="4738" spans="1:11">
      <c r="A4738" s="203">
        <v>114</v>
      </c>
      <c r="B4738" s="203" t="s">
        <v>390</v>
      </c>
      <c r="C4738" s="203" t="s">
        <v>1841</v>
      </c>
      <c r="D4738" s="204">
        <v>2.4</v>
      </c>
      <c r="E4738" s="203" t="s">
        <v>472</v>
      </c>
      <c r="F4738" s="203" t="s">
        <v>1754</v>
      </c>
      <c r="G4738" s="203" t="s">
        <v>560</v>
      </c>
      <c r="H4738" s="204">
        <v>1.2</v>
      </c>
      <c r="I4738" s="204">
        <v>4.4000000000000004</v>
      </c>
      <c r="J4738" s="204" t="s">
        <v>1497</v>
      </c>
      <c r="K4738" s="203" t="s">
        <v>1497</v>
      </c>
    </row>
    <row r="4739" spans="1:11">
      <c r="A4739" s="203">
        <v>114</v>
      </c>
      <c r="B4739" s="203" t="s">
        <v>391</v>
      </c>
      <c r="C4739" s="203" t="s">
        <v>1841</v>
      </c>
      <c r="D4739" s="204" t="s">
        <v>1497</v>
      </c>
      <c r="E4739" s="203" t="s">
        <v>472</v>
      </c>
      <c r="F4739" s="203" t="s">
        <v>1754</v>
      </c>
      <c r="G4739" s="203" t="s">
        <v>560</v>
      </c>
      <c r="H4739" s="204" t="s">
        <v>1497</v>
      </c>
      <c r="I4739" s="204" t="s">
        <v>1497</v>
      </c>
      <c r="J4739" s="204" t="s">
        <v>1497</v>
      </c>
      <c r="K4739" s="203" t="s">
        <v>1497</v>
      </c>
    </row>
    <row r="4740" spans="1:11">
      <c r="A4740" s="203">
        <v>114</v>
      </c>
      <c r="B4740" s="203" t="s">
        <v>392</v>
      </c>
      <c r="C4740" s="203" t="s">
        <v>1841</v>
      </c>
      <c r="D4740" s="204" t="s">
        <v>1497</v>
      </c>
      <c r="E4740" s="203" t="s">
        <v>472</v>
      </c>
      <c r="F4740" s="203" t="s">
        <v>1754</v>
      </c>
      <c r="G4740" s="203" t="s">
        <v>560</v>
      </c>
      <c r="H4740" s="204" t="s">
        <v>1497</v>
      </c>
      <c r="I4740" s="204" t="s">
        <v>1497</v>
      </c>
      <c r="J4740" s="204" t="s">
        <v>1497</v>
      </c>
      <c r="K4740" s="203" t="s">
        <v>1497</v>
      </c>
    </row>
    <row r="4741" spans="1:11">
      <c r="A4741" s="203">
        <v>114</v>
      </c>
      <c r="B4741" s="203" t="s">
        <v>393</v>
      </c>
      <c r="C4741" s="203" t="s">
        <v>1841</v>
      </c>
      <c r="D4741" s="204">
        <v>3.2</v>
      </c>
      <c r="E4741" s="203" t="s">
        <v>472</v>
      </c>
      <c r="F4741" s="203" t="s">
        <v>1754</v>
      </c>
      <c r="G4741" s="203" t="s">
        <v>560</v>
      </c>
      <c r="H4741" s="204">
        <v>2.2999999999999998</v>
      </c>
      <c r="I4741" s="204">
        <v>4.4000000000000004</v>
      </c>
      <c r="J4741" s="204" t="s">
        <v>1497</v>
      </c>
      <c r="K4741" s="203" t="s">
        <v>1497</v>
      </c>
    </row>
    <row r="4742" spans="1:11">
      <c r="A4742" s="203">
        <v>114</v>
      </c>
      <c r="B4742" s="203" t="s">
        <v>394</v>
      </c>
      <c r="C4742" s="203" t="s">
        <v>1841</v>
      </c>
      <c r="D4742" s="204">
        <v>2</v>
      </c>
      <c r="E4742" s="203" t="s">
        <v>472</v>
      </c>
      <c r="F4742" s="203" t="s">
        <v>1754</v>
      </c>
      <c r="G4742" s="203" t="s">
        <v>560</v>
      </c>
      <c r="H4742" s="204">
        <v>0.4</v>
      </c>
      <c r="I4742" s="204">
        <v>5.7</v>
      </c>
      <c r="J4742" s="204" t="s">
        <v>1497</v>
      </c>
      <c r="K4742" s="203" t="s">
        <v>1497</v>
      </c>
    </row>
    <row r="4743" spans="1:11">
      <c r="A4743" s="203">
        <v>114</v>
      </c>
      <c r="B4743" s="203" t="s">
        <v>395</v>
      </c>
      <c r="C4743" s="203" t="s">
        <v>1841</v>
      </c>
      <c r="D4743" s="204">
        <v>3.1</v>
      </c>
      <c r="E4743" s="203" t="s">
        <v>472</v>
      </c>
      <c r="F4743" s="203" t="s">
        <v>1754</v>
      </c>
      <c r="G4743" s="203" t="s">
        <v>560</v>
      </c>
      <c r="H4743" s="204">
        <v>2.5</v>
      </c>
      <c r="I4743" s="204">
        <v>3.9</v>
      </c>
      <c r="J4743" s="204" t="s">
        <v>1497</v>
      </c>
      <c r="K4743" s="203" t="s">
        <v>1497</v>
      </c>
    </row>
    <row r="4744" spans="1:11">
      <c r="A4744" s="203">
        <v>114</v>
      </c>
      <c r="B4744" s="203" t="s">
        <v>396</v>
      </c>
      <c r="C4744" s="203" t="s">
        <v>1841</v>
      </c>
      <c r="D4744" s="204" t="s">
        <v>1497</v>
      </c>
      <c r="E4744" s="203" t="s">
        <v>472</v>
      </c>
      <c r="F4744" s="203" t="s">
        <v>1754</v>
      </c>
      <c r="G4744" s="203" t="s">
        <v>560</v>
      </c>
      <c r="H4744" s="204" t="s">
        <v>1497</v>
      </c>
      <c r="I4744" s="204" t="s">
        <v>1497</v>
      </c>
      <c r="J4744" s="204" t="s">
        <v>1497</v>
      </c>
      <c r="K4744" s="203" t="s">
        <v>1497</v>
      </c>
    </row>
    <row r="4745" spans="1:11">
      <c r="A4745" s="203">
        <v>114</v>
      </c>
      <c r="B4745" s="203" t="s">
        <v>397</v>
      </c>
      <c r="C4745" s="203" t="s">
        <v>1841</v>
      </c>
      <c r="D4745" s="204">
        <v>1.6</v>
      </c>
      <c r="E4745" s="203" t="s">
        <v>472</v>
      </c>
      <c r="F4745" s="203" t="s">
        <v>1754</v>
      </c>
      <c r="G4745" s="203" t="s">
        <v>560</v>
      </c>
      <c r="H4745" s="204">
        <v>0.8</v>
      </c>
      <c r="I4745" s="204">
        <v>2.8</v>
      </c>
      <c r="J4745" s="204" t="s">
        <v>1497</v>
      </c>
      <c r="K4745" s="203" t="s">
        <v>1497</v>
      </c>
    </row>
    <row r="4746" spans="1:11">
      <c r="A4746" s="203">
        <v>114</v>
      </c>
      <c r="B4746" s="203" t="s">
        <v>398</v>
      </c>
      <c r="C4746" s="203" t="s">
        <v>1841</v>
      </c>
      <c r="D4746" s="204">
        <v>2.7</v>
      </c>
      <c r="E4746" s="203" t="s">
        <v>472</v>
      </c>
      <c r="F4746" s="203" t="s">
        <v>1754</v>
      </c>
      <c r="G4746" s="203" t="s">
        <v>560</v>
      </c>
      <c r="H4746" s="204">
        <v>1.1000000000000001</v>
      </c>
      <c r="I4746" s="204">
        <v>5.4</v>
      </c>
      <c r="J4746" s="204" t="s">
        <v>1497</v>
      </c>
      <c r="K4746" s="203" t="s">
        <v>1497</v>
      </c>
    </row>
    <row r="4747" spans="1:11">
      <c r="A4747" s="203">
        <v>114</v>
      </c>
      <c r="B4747" s="203" t="s">
        <v>399</v>
      </c>
      <c r="C4747" s="203" t="s">
        <v>1841</v>
      </c>
      <c r="D4747" s="204">
        <v>2.9</v>
      </c>
      <c r="E4747" s="203" t="s">
        <v>472</v>
      </c>
      <c r="F4747" s="203" t="s">
        <v>1754</v>
      </c>
      <c r="G4747" s="203" t="s">
        <v>560</v>
      </c>
      <c r="H4747" s="204">
        <v>1.3</v>
      </c>
      <c r="I4747" s="204">
        <v>5.6</v>
      </c>
      <c r="J4747" s="204" t="s">
        <v>1497</v>
      </c>
      <c r="K4747" s="203" t="s">
        <v>1497</v>
      </c>
    </row>
    <row r="4748" spans="1:11">
      <c r="A4748" s="203">
        <v>114</v>
      </c>
      <c r="B4748" s="203" t="s">
        <v>400</v>
      </c>
      <c r="C4748" s="203" t="s">
        <v>1841</v>
      </c>
      <c r="D4748" s="204">
        <v>2.9</v>
      </c>
      <c r="E4748" s="203" t="s">
        <v>472</v>
      </c>
      <c r="F4748" s="203" t="s">
        <v>1754</v>
      </c>
      <c r="G4748" s="203" t="s">
        <v>560</v>
      </c>
      <c r="H4748" s="204">
        <v>1.4</v>
      </c>
      <c r="I4748" s="204">
        <v>5.4</v>
      </c>
      <c r="J4748" s="204" t="s">
        <v>1497</v>
      </c>
      <c r="K4748" s="203" t="s">
        <v>1497</v>
      </c>
    </row>
    <row r="4749" spans="1:11">
      <c r="A4749" s="203">
        <v>114</v>
      </c>
      <c r="B4749" s="203" t="s">
        <v>401</v>
      </c>
      <c r="C4749" s="203" t="s">
        <v>1841</v>
      </c>
      <c r="D4749" s="204">
        <v>1.7</v>
      </c>
      <c r="E4749" s="203" t="s">
        <v>472</v>
      </c>
      <c r="F4749" s="203" t="s">
        <v>1754</v>
      </c>
      <c r="G4749" s="203" t="s">
        <v>560</v>
      </c>
      <c r="H4749" s="204">
        <v>0.8</v>
      </c>
      <c r="I4749" s="204">
        <v>3.1</v>
      </c>
      <c r="J4749" s="204" t="s">
        <v>1497</v>
      </c>
      <c r="K4749" s="203" t="s">
        <v>1497</v>
      </c>
    </row>
    <row r="4750" spans="1:11">
      <c r="A4750" s="203">
        <v>114</v>
      </c>
      <c r="B4750" s="203" t="s">
        <v>402</v>
      </c>
      <c r="C4750" s="203" t="s">
        <v>1841</v>
      </c>
      <c r="D4750" s="204">
        <v>2.4</v>
      </c>
      <c r="E4750" s="203" t="s">
        <v>472</v>
      </c>
      <c r="F4750" s="203" t="s">
        <v>1754</v>
      </c>
      <c r="G4750" s="203" t="s">
        <v>560</v>
      </c>
      <c r="H4750" s="204">
        <v>0.8</v>
      </c>
      <c r="I4750" s="204">
        <v>5.7</v>
      </c>
      <c r="J4750" s="204" t="s">
        <v>1497</v>
      </c>
      <c r="K4750" s="203" t="s">
        <v>1497</v>
      </c>
    </row>
    <row r="4751" spans="1:11">
      <c r="A4751" s="203">
        <v>114</v>
      </c>
      <c r="B4751" s="203" t="s">
        <v>403</v>
      </c>
      <c r="C4751" s="203" t="s">
        <v>1841</v>
      </c>
      <c r="D4751" s="204">
        <v>2.2999999999999998</v>
      </c>
      <c r="E4751" s="203" t="s">
        <v>472</v>
      </c>
      <c r="F4751" s="203" t="s">
        <v>1754</v>
      </c>
      <c r="G4751" s="203" t="s">
        <v>560</v>
      </c>
      <c r="H4751" s="204">
        <v>0.9</v>
      </c>
      <c r="I4751" s="204">
        <v>4.7</v>
      </c>
      <c r="J4751" s="204" t="s">
        <v>1497</v>
      </c>
      <c r="K4751" s="203" t="s">
        <v>1497</v>
      </c>
    </row>
    <row r="4752" spans="1:11">
      <c r="A4752" s="203">
        <v>114</v>
      </c>
      <c r="B4752" s="203" t="s">
        <v>404</v>
      </c>
      <c r="C4752" s="203" t="s">
        <v>1841</v>
      </c>
      <c r="D4752" s="204" t="s">
        <v>1497</v>
      </c>
      <c r="E4752" s="203" t="s">
        <v>472</v>
      </c>
      <c r="F4752" s="203" t="s">
        <v>1754</v>
      </c>
      <c r="G4752" s="203" t="s">
        <v>560</v>
      </c>
      <c r="H4752" s="204" t="s">
        <v>1497</v>
      </c>
      <c r="I4752" s="204" t="s">
        <v>1497</v>
      </c>
      <c r="J4752" s="204" t="s">
        <v>1497</v>
      </c>
      <c r="K4752" s="203" t="s">
        <v>1497</v>
      </c>
    </row>
    <row r="4753" spans="1:11">
      <c r="A4753" s="203">
        <v>114</v>
      </c>
      <c r="B4753" s="203" t="s">
        <v>405</v>
      </c>
      <c r="C4753" s="203" t="s">
        <v>1841</v>
      </c>
      <c r="D4753" s="204">
        <v>2.7</v>
      </c>
      <c r="E4753" s="203" t="s">
        <v>472</v>
      </c>
      <c r="F4753" s="203" t="s">
        <v>1754</v>
      </c>
      <c r="G4753" s="203" t="s">
        <v>560</v>
      </c>
      <c r="H4753" s="204">
        <v>2.4</v>
      </c>
      <c r="I4753" s="204">
        <v>3.1</v>
      </c>
      <c r="J4753" s="204" t="s">
        <v>1497</v>
      </c>
      <c r="K4753" s="203" t="s">
        <v>1497</v>
      </c>
    </row>
    <row r="4754" spans="1:11">
      <c r="A4754" s="203">
        <v>114</v>
      </c>
      <c r="B4754" s="203" t="s">
        <v>384</v>
      </c>
      <c r="C4754" s="203" t="s">
        <v>1842</v>
      </c>
      <c r="D4754" s="204">
        <v>3</v>
      </c>
      <c r="E4754" s="203" t="s">
        <v>472</v>
      </c>
      <c r="F4754" s="203" t="s">
        <v>1754</v>
      </c>
      <c r="G4754" s="203" t="s">
        <v>560</v>
      </c>
      <c r="H4754" s="204">
        <v>2</v>
      </c>
      <c r="I4754" s="204">
        <v>3.6</v>
      </c>
      <c r="J4754" s="204" t="s">
        <v>1497</v>
      </c>
      <c r="K4754" s="203" t="s">
        <v>1497</v>
      </c>
    </row>
    <row r="4755" spans="1:11">
      <c r="A4755" s="203">
        <v>114</v>
      </c>
      <c r="B4755" s="203" t="s">
        <v>385</v>
      </c>
      <c r="C4755" s="203" t="s">
        <v>1842</v>
      </c>
      <c r="D4755" s="204" t="s">
        <v>1497</v>
      </c>
      <c r="E4755" s="203" t="s">
        <v>472</v>
      </c>
      <c r="F4755" s="203" t="s">
        <v>1754</v>
      </c>
      <c r="G4755" s="203" t="s">
        <v>560</v>
      </c>
      <c r="H4755" s="204" t="s">
        <v>1497</v>
      </c>
      <c r="I4755" s="204" t="s">
        <v>1497</v>
      </c>
      <c r="J4755" s="204" t="s">
        <v>1497</v>
      </c>
      <c r="K4755" s="203" t="s">
        <v>1497</v>
      </c>
    </row>
    <row r="4756" spans="1:11">
      <c r="A4756" s="203">
        <v>114</v>
      </c>
      <c r="B4756" s="203" t="s">
        <v>386</v>
      </c>
      <c r="C4756" s="203" t="s">
        <v>1842</v>
      </c>
      <c r="D4756" s="204">
        <v>2.5</v>
      </c>
      <c r="E4756" s="203" t="s">
        <v>472</v>
      </c>
      <c r="F4756" s="203" t="s">
        <v>1754</v>
      </c>
      <c r="G4756" s="203" t="s">
        <v>560</v>
      </c>
      <c r="H4756" s="204">
        <v>1.3</v>
      </c>
      <c r="I4756" s="204">
        <v>4.3</v>
      </c>
      <c r="J4756" s="204" t="s">
        <v>1497</v>
      </c>
      <c r="K4756" s="203" t="s">
        <v>1497</v>
      </c>
    </row>
    <row r="4757" spans="1:11">
      <c r="A4757" s="203">
        <v>114</v>
      </c>
      <c r="B4757" s="203" t="s">
        <v>387</v>
      </c>
      <c r="C4757" s="203" t="s">
        <v>1842</v>
      </c>
      <c r="D4757" s="204">
        <v>4.0999999999999996</v>
      </c>
      <c r="E4757" s="203" t="s">
        <v>472</v>
      </c>
      <c r="F4757" s="203" t="s">
        <v>1754</v>
      </c>
      <c r="G4757" s="203" t="s">
        <v>560</v>
      </c>
      <c r="H4757" s="204">
        <v>2.6</v>
      </c>
      <c r="I4757" s="204">
        <v>6</v>
      </c>
      <c r="J4757" s="204" t="s">
        <v>1497</v>
      </c>
      <c r="K4757" s="203" t="s">
        <v>1497</v>
      </c>
    </row>
    <row r="4758" spans="1:11">
      <c r="A4758" s="203">
        <v>114</v>
      </c>
      <c r="B4758" s="203" t="s">
        <v>388</v>
      </c>
      <c r="C4758" s="203" t="s">
        <v>1842</v>
      </c>
      <c r="D4758" s="204">
        <v>3.2</v>
      </c>
      <c r="E4758" s="203" t="s">
        <v>472</v>
      </c>
      <c r="F4758" s="203" t="s">
        <v>1754</v>
      </c>
      <c r="G4758" s="203" t="s">
        <v>560</v>
      </c>
      <c r="H4758" s="204">
        <v>2</v>
      </c>
      <c r="I4758" s="204">
        <v>4.8</v>
      </c>
      <c r="J4758" s="204" t="s">
        <v>1497</v>
      </c>
      <c r="K4758" s="203" t="s">
        <v>1497</v>
      </c>
    </row>
    <row r="4759" spans="1:11">
      <c r="A4759" s="203">
        <v>114</v>
      </c>
      <c r="B4759" s="203" t="s">
        <v>389</v>
      </c>
      <c r="C4759" s="203" t="s">
        <v>1842</v>
      </c>
      <c r="D4759" s="204" t="s">
        <v>1497</v>
      </c>
      <c r="E4759" s="203" t="s">
        <v>472</v>
      </c>
      <c r="F4759" s="203" t="s">
        <v>1754</v>
      </c>
      <c r="G4759" s="203" t="s">
        <v>560</v>
      </c>
      <c r="H4759" s="204" t="s">
        <v>1497</v>
      </c>
      <c r="I4759" s="204" t="s">
        <v>1497</v>
      </c>
      <c r="J4759" s="204" t="s">
        <v>1497</v>
      </c>
      <c r="K4759" s="203" t="s">
        <v>1497</v>
      </c>
    </row>
    <row r="4760" spans="1:11">
      <c r="A4760" s="203">
        <v>114</v>
      </c>
      <c r="B4760" s="203" t="s">
        <v>390</v>
      </c>
      <c r="C4760" s="203" t="s">
        <v>1842</v>
      </c>
      <c r="D4760" s="204">
        <v>2.7</v>
      </c>
      <c r="E4760" s="203" t="s">
        <v>472</v>
      </c>
      <c r="F4760" s="203" t="s">
        <v>1754</v>
      </c>
      <c r="G4760" s="203" t="s">
        <v>560</v>
      </c>
      <c r="H4760" s="204">
        <v>1.6</v>
      </c>
      <c r="I4760" s="204">
        <v>4.4000000000000004</v>
      </c>
      <c r="J4760" s="204" t="s">
        <v>1497</v>
      </c>
      <c r="K4760" s="203" t="s">
        <v>1497</v>
      </c>
    </row>
    <row r="4761" spans="1:11">
      <c r="A4761" s="203">
        <v>114</v>
      </c>
      <c r="B4761" s="203" t="s">
        <v>391</v>
      </c>
      <c r="C4761" s="203" t="s">
        <v>1842</v>
      </c>
      <c r="D4761" s="204" t="s">
        <v>1497</v>
      </c>
      <c r="E4761" s="203" t="s">
        <v>472</v>
      </c>
      <c r="F4761" s="203" t="s">
        <v>1754</v>
      </c>
      <c r="G4761" s="203" t="s">
        <v>560</v>
      </c>
      <c r="H4761" s="204" t="s">
        <v>1497</v>
      </c>
      <c r="I4761" s="204" t="s">
        <v>1497</v>
      </c>
      <c r="J4761" s="204" t="s">
        <v>1497</v>
      </c>
      <c r="K4761" s="203" t="s">
        <v>1497</v>
      </c>
    </row>
    <row r="4762" spans="1:11">
      <c r="A4762" s="203">
        <v>114</v>
      </c>
      <c r="B4762" s="203" t="s">
        <v>392</v>
      </c>
      <c r="C4762" s="203" t="s">
        <v>1842</v>
      </c>
      <c r="D4762" s="204" t="s">
        <v>1497</v>
      </c>
      <c r="E4762" s="203" t="s">
        <v>472</v>
      </c>
      <c r="F4762" s="203" t="s">
        <v>1754</v>
      </c>
      <c r="G4762" s="203" t="s">
        <v>560</v>
      </c>
      <c r="H4762" s="204" t="s">
        <v>1497</v>
      </c>
      <c r="I4762" s="204" t="s">
        <v>1497</v>
      </c>
      <c r="J4762" s="204" t="s">
        <v>1497</v>
      </c>
      <c r="K4762" s="203" t="s">
        <v>1497</v>
      </c>
    </row>
    <row r="4763" spans="1:11">
      <c r="A4763" s="203">
        <v>114</v>
      </c>
      <c r="B4763" s="203" t="s">
        <v>393</v>
      </c>
      <c r="C4763" s="203" t="s">
        <v>1842</v>
      </c>
      <c r="D4763" s="204">
        <v>2.7</v>
      </c>
      <c r="E4763" s="203" t="s">
        <v>472</v>
      </c>
      <c r="F4763" s="203" t="s">
        <v>1754</v>
      </c>
      <c r="G4763" s="203" t="s">
        <v>560</v>
      </c>
      <c r="H4763" s="204">
        <v>2</v>
      </c>
      <c r="I4763" s="204">
        <v>3.6</v>
      </c>
      <c r="J4763" s="204" t="s">
        <v>1497</v>
      </c>
      <c r="K4763" s="203" t="s">
        <v>1497</v>
      </c>
    </row>
    <row r="4764" spans="1:11">
      <c r="A4764" s="203">
        <v>114</v>
      </c>
      <c r="B4764" s="203" t="s">
        <v>394</v>
      </c>
      <c r="C4764" s="203" t="s">
        <v>1842</v>
      </c>
      <c r="D4764" s="204">
        <v>2.9</v>
      </c>
      <c r="E4764" s="203" t="s">
        <v>472</v>
      </c>
      <c r="F4764" s="203" t="s">
        <v>1754</v>
      </c>
      <c r="G4764" s="203" t="s">
        <v>560</v>
      </c>
      <c r="H4764" s="204">
        <v>1.1000000000000001</v>
      </c>
      <c r="I4764" s="204">
        <v>6.3</v>
      </c>
      <c r="J4764" s="204" t="s">
        <v>1497</v>
      </c>
      <c r="K4764" s="203" t="s">
        <v>1497</v>
      </c>
    </row>
    <row r="4765" spans="1:11">
      <c r="A4765" s="203">
        <v>114</v>
      </c>
      <c r="B4765" s="203" t="s">
        <v>395</v>
      </c>
      <c r="C4765" s="203" t="s">
        <v>1842</v>
      </c>
      <c r="D4765" s="204">
        <v>3</v>
      </c>
      <c r="E4765" s="203" t="s">
        <v>472</v>
      </c>
      <c r="F4765" s="203" t="s">
        <v>1754</v>
      </c>
      <c r="G4765" s="203" t="s">
        <v>560</v>
      </c>
      <c r="H4765" s="204">
        <v>2.5</v>
      </c>
      <c r="I4765" s="204">
        <v>3.7</v>
      </c>
      <c r="J4765" s="204" t="s">
        <v>1497</v>
      </c>
      <c r="K4765" s="203" t="s">
        <v>1497</v>
      </c>
    </row>
    <row r="4766" spans="1:11">
      <c r="A4766" s="203">
        <v>114</v>
      </c>
      <c r="B4766" s="203" t="s">
        <v>396</v>
      </c>
      <c r="C4766" s="203" t="s">
        <v>1842</v>
      </c>
      <c r="D4766" s="204" t="s">
        <v>1497</v>
      </c>
      <c r="E4766" s="203" t="s">
        <v>472</v>
      </c>
      <c r="F4766" s="203" t="s">
        <v>1754</v>
      </c>
      <c r="G4766" s="203" t="s">
        <v>560</v>
      </c>
      <c r="H4766" s="204" t="s">
        <v>1497</v>
      </c>
      <c r="I4766" s="204" t="s">
        <v>1497</v>
      </c>
      <c r="J4766" s="204" t="s">
        <v>1497</v>
      </c>
      <c r="K4766" s="203" t="s">
        <v>1497</v>
      </c>
    </row>
    <row r="4767" spans="1:11">
      <c r="A4767" s="203">
        <v>114</v>
      </c>
      <c r="B4767" s="203" t="s">
        <v>397</v>
      </c>
      <c r="C4767" s="203" t="s">
        <v>1842</v>
      </c>
      <c r="D4767" s="204">
        <v>2.4</v>
      </c>
      <c r="E4767" s="203" t="s">
        <v>472</v>
      </c>
      <c r="F4767" s="203" t="s">
        <v>1754</v>
      </c>
      <c r="G4767" s="203" t="s">
        <v>560</v>
      </c>
      <c r="H4767" s="204">
        <v>1.5</v>
      </c>
      <c r="I4767" s="204">
        <v>3.6</v>
      </c>
      <c r="J4767" s="204" t="s">
        <v>1497</v>
      </c>
      <c r="K4767" s="203" t="s">
        <v>1497</v>
      </c>
    </row>
    <row r="4768" spans="1:11">
      <c r="A4768" s="203">
        <v>114</v>
      </c>
      <c r="B4768" s="203" t="s">
        <v>398</v>
      </c>
      <c r="C4768" s="203" t="s">
        <v>1842</v>
      </c>
      <c r="D4768" s="204">
        <v>2.1</v>
      </c>
      <c r="E4768" s="203" t="s">
        <v>472</v>
      </c>
      <c r="F4768" s="203" t="s">
        <v>1754</v>
      </c>
      <c r="G4768" s="203" t="s">
        <v>560</v>
      </c>
      <c r="H4768" s="204">
        <v>0.9</v>
      </c>
      <c r="I4768" s="204">
        <v>4.2</v>
      </c>
      <c r="J4768" s="204" t="s">
        <v>1497</v>
      </c>
      <c r="K4768" s="203" t="s">
        <v>1497</v>
      </c>
    </row>
    <row r="4769" spans="1:11">
      <c r="A4769" s="203">
        <v>114</v>
      </c>
      <c r="B4769" s="203" t="s">
        <v>399</v>
      </c>
      <c r="C4769" s="203" t="s">
        <v>1842</v>
      </c>
      <c r="D4769" s="204">
        <v>2.9</v>
      </c>
      <c r="E4769" s="203" t="s">
        <v>472</v>
      </c>
      <c r="F4769" s="203" t="s">
        <v>1754</v>
      </c>
      <c r="G4769" s="203" t="s">
        <v>560</v>
      </c>
      <c r="H4769" s="204">
        <v>1.6</v>
      </c>
      <c r="I4769" s="204">
        <v>5</v>
      </c>
      <c r="J4769" s="204" t="s">
        <v>1497</v>
      </c>
      <c r="K4769" s="203" t="s">
        <v>1497</v>
      </c>
    </row>
    <row r="4770" spans="1:11">
      <c r="A4770" s="203">
        <v>114</v>
      </c>
      <c r="B4770" s="203" t="s">
        <v>400</v>
      </c>
      <c r="C4770" s="203" t="s">
        <v>1842</v>
      </c>
      <c r="D4770" s="204">
        <v>1.4</v>
      </c>
      <c r="E4770" s="203" t="s">
        <v>472</v>
      </c>
      <c r="F4770" s="203" t="s">
        <v>1754</v>
      </c>
      <c r="G4770" s="203" t="s">
        <v>560</v>
      </c>
      <c r="H4770" s="204">
        <v>0.6</v>
      </c>
      <c r="I4770" s="204">
        <v>3</v>
      </c>
      <c r="J4770" s="204" t="s">
        <v>1497</v>
      </c>
      <c r="K4770" s="203" t="s">
        <v>1497</v>
      </c>
    </row>
    <row r="4771" spans="1:11">
      <c r="A4771" s="203">
        <v>114</v>
      </c>
      <c r="B4771" s="203" t="s">
        <v>401</v>
      </c>
      <c r="C4771" s="203" t="s">
        <v>1842</v>
      </c>
      <c r="D4771" s="204">
        <v>2.6</v>
      </c>
      <c r="E4771" s="203" t="s">
        <v>472</v>
      </c>
      <c r="F4771" s="203" t="s">
        <v>1754</v>
      </c>
      <c r="G4771" s="203" t="s">
        <v>560</v>
      </c>
      <c r="H4771" s="204">
        <v>1.6</v>
      </c>
      <c r="I4771" s="204">
        <v>3.9</v>
      </c>
      <c r="J4771" s="204" t="s">
        <v>1497</v>
      </c>
      <c r="K4771" s="203" t="s">
        <v>1497</v>
      </c>
    </row>
    <row r="4772" spans="1:11">
      <c r="A4772" s="203">
        <v>114</v>
      </c>
      <c r="B4772" s="203" t="s">
        <v>402</v>
      </c>
      <c r="C4772" s="203" t="s">
        <v>1842</v>
      </c>
      <c r="D4772" s="204">
        <v>1.1000000000000001</v>
      </c>
      <c r="E4772" s="203" t="s">
        <v>472</v>
      </c>
      <c r="F4772" s="203" t="s">
        <v>1754</v>
      </c>
      <c r="G4772" s="203" t="s">
        <v>560</v>
      </c>
      <c r="H4772" s="204">
        <v>0.3</v>
      </c>
      <c r="I4772" s="204">
        <v>2.8</v>
      </c>
      <c r="J4772" s="204" t="s">
        <v>1497</v>
      </c>
      <c r="K4772" s="203" t="s">
        <v>1497</v>
      </c>
    </row>
    <row r="4773" spans="1:11">
      <c r="A4773" s="203">
        <v>114</v>
      </c>
      <c r="B4773" s="203" t="s">
        <v>403</v>
      </c>
      <c r="C4773" s="203" t="s">
        <v>1842</v>
      </c>
      <c r="D4773" s="204">
        <v>2.7</v>
      </c>
      <c r="E4773" s="203" t="s">
        <v>472</v>
      </c>
      <c r="F4773" s="203" t="s">
        <v>1754</v>
      </c>
      <c r="G4773" s="203" t="s">
        <v>560</v>
      </c>
      <c r="H4773" s="204">
        <v>1.3</v>
      </c>
      <c r="I4773" s="204">
        <v>4.8</v>
      </c>
      <c r="J4773" s="204" t="s">
        <v>1497</v>
      </c>
      <c r="K4773" s="203" t="s">
        <v>1497</v>
      </c>
    </row>
    <row r="4774" spans="1:11">
      <c r="A4774" s="203">
        <v>114</v>
      </c>
      <c r="B4774" s="203" t="s">
        <v>404</v>
      </c>
      <c r="C4774" s="203" t="s">
        <v>1842</v>
      </c>
      <c r="D4774" s="204" t="s">
        <v>1497</v>
      </c>
      <c r="E4774" s="203" t="s">
        <v>472</v>
      </c>
      <c r="F4774" s="203" t="s">
        <v>1754</v>
      </c>
      <c r="G4774" s="203" t="s">
        <v>560</v>
      </c>
      <c r="H4774" s="204" t="s">
        <v>1497</v>
      </c>
      <c r="I4774" s="204" t="s">
        <v>1497</v>
      </c>
      <c r="J4774" s="204" t="s">
        <v>1497</v>
      </c>
      <c r="K4774" s="203" t="s">
        <v>1497</v>
      </c>
    </row>
    <row r="4775" spans="1:11">
      <c r="A4775" s="203">
        <v>114</v>
      </c>
      <c r="B4775" s="203" t="s">
        <v>405</v>
      </c>
      <c r="C4775" s="203" t="s">
        <v>1842</v>
      </c>
      <c r="D4775" s="204">
        <v>2.8</v>
      </c>
      <c r="E4775" s="203" t="s">
        <v>472</v>
      </c>
      <c r="F4775" s="203" t="s">
        <v>1754</v>
      </c>
      <c r="G4775" s="203" t="s">
        <v>560</v>
      </c>
      <c r="H4775" s="204">
        <v>2.5</v>
      </c>
      <c r="I4775" s="204">
        <v>3.1</v>
      </c>
      <c r="J4775" s="204" t="s">
        <v>1497</v>
      </c>
      <c r="K4775" s="203" t="s">
        <v>1497</v>
      </c>
    </row>
    <row r="4776" spans="1:11">
      <c r="A4776" s="203">
        <v>114</v>
      </c>
      <c r="B4776" s="203" t="s">
        <v>384</v>
      </c>
      <c r="C4776" s="203" t="s">
        <v>1843</v>
      </c>
      <c r="D4776" s="204">
        <v>2.9</v>
      </c>
      <c r="E4776" s="203" t="s">
        <v>472</v>
      </c>
      <c r="F4776" s="203" t="s">
        <v>1754</v>
      </c>
      <c r="G4776" s="203" t="s">
        <v>560</v>
      </c>
      <c r="H4776" s="204">
        <v>2.4</v>
      </c>
      <c r="I4776" s="204">
        <v>3.4</v>
      </c>
      <c r="J4776" s="204" t="s">
        <v>1497</v>
      </c>
      <c r="K4776" s="203" t="s">
        <v>1497</v>
      </c>
    </row>
    <row r="4777" spans="1:11">
      <c r="A4777" s="203">
        <v>114</v>
      </c>
      <c r="B4777" s="203" t="s">
        <v>385</v>
      </c>
      <c r="C4777" s="203" t="s">
        <v>1843</v>
      </c>
      <c r="D4777" s="204" t="s">
        <v>1497</v>
      </c>
      <c r="E4777" s="203" t="s">
        <v>472</v>
      </c>
      <c r="F4777" s="203" t="s">
        <v>1754</v>
      </c>
      <c r="G4777" s="203" t="s">
        <v>560</v>
      </c>
      <c r="H4777" s="204" t="s">
        <v>1497</v>
      </c>
      <c r="I4777" s="204" t="s">
        <v>1497</v>
      </c>
      <c r="J4777" s="204" t="s">
        <v>1497</v>
      </c>
      <c r="K4777" s="203" t="s">
        <v>1497</v>
      </c>
    </row>
    <row r="4778" spans="1:11">
      <c r="A4778" s="203">
        <v>114</v>
      </c>
      <c r="B4778" s="203" t="s">
        <v>386</v>
      </c>
      <c r="C4778" s="203" t="s">
        <v>1843</v>
      </c>
      <c r="D4778" s="204">
        <v>2.5</v>
      </c>
      <c r="E4778" s="203" t="s">
        <v>472</v>
      </c>
      <c r="F4778" s="203" t="s">
        <v>1754</v>
      </c>
      <c r="G4778" s="203" t="s">
        <v>560</v>
      </c>
      <c r="H4778" s="204">
        <v>1.5</v>
      </c>
      <c r="I4778" s="204">
        <v>3.7</v>
      </c>
      <c r="J4778" s="204" t="s">
        <v>1497</v>
      </c>
      <c r="K4778" s="203" t="s">
        <v>1497</v>
      </c>
    </row>
    <row r="4779" spans="1:11">
      <c r="A4779" s="203">
        <v>114</v>
      </c>
      <c r="B4779" s="203" t="s">
        <v>387</v>
      </c>
      <c r="C4779" s="203" t="s">
        <v>1843</v>
      </c>
      <c r="D4779" s="204">
        <v>3.9</v>
      </c>
      <c r="E4779" s="203" t="s">
        <v>472</v>
      </c>
      <c r="F4779" s="203" t="s">
        <v>1754</v>
      </c>
      <c r="G4779" s="203" t="s">
        <v>560</v>
      </c>
      <c r="H4779" s="204">
        <v>2.8</v>
      </c>
      <c r="I4779" s="204">
        <v>5.3</v>
      </c>
      <c r="J4779" s="204" t="s">
        <v>1497</v>
      </c>
      <c r="K4779" s="203" t="s">
        <v>1497</v>
      </c>
    </row>
    <row r="4780" spans="1:11">
      <c r="A4780" s="203">
        <v>114</v>
      </c>
      <c r="B4780" s="203" t="s">
        <v>388</v>
      </c>
      <c r="C4780" s="203" t="s">
        <v>1843</v>
      </c>
      <c r="D4780" s="204">
        <v>2.9</v>
      </c>
      <c r="E4780" s="203" t="s">
        <v>472</v>
      </c>
      <c r="F4780" s="203" t="s">
        <v>1754</v>
      </c>
      <c r="G4780" s="203" t="s">
        <v>560</v>
      </c>
      <c r="H4780" s="204">
        <v>2</v>
      </c>
      <c r="I4780" s="204">
        <v>4.0999999999999996</v>
      </c>
      <c r="J4780" s="204" t="s">
        <v>1497</v>
      </c>
      <c r="K4780" s="203" t="s">
        <v>1497</v>
      </c>
    </row>
    <row r="4781" spans="1:11">
      <c r="A4781" s="203">
        <v>114</v>
      </c>
      <c r="B4781" s="203" t="s">
        <v>389</v>
      </c>
      <c r="C4781" s="203" t="s">
        <v>1843</v>
      </c>
      <c r="D4781" s="204" t="s">
        <v>1497</v>
      </c>
      <c r="E4781" s="203" t="s">
        <v>472</v>
      </c>
      <c r="F4781" s="203" t="s">
        <v>1754</v>
      </c>
      <c r="G4781" s="203" t="s">
        <v>560</v>
      </c>
      <c r="H4781" s="204" t="s">
        <v>1497</v>
      </c>
      <c r="I4781" s="204" t="s">
        <v>1497</v>
      </c>
      <c r="J4781" s="204" t="s">
        <v>1497</v>
      </c>
      <c r="K4781" s="203" t="s">
        <v>1497</v>
      </c>
    </row>
    <row r="4782" spans="1:11">
      <c r="A4782" s="203">
        <v>114</v>
      </c>
      <c r="B4782" s="203" t="s">
        <v>390</v>
      </c>
      <c r="C4782" s="203" t="s">
        <v>1843</v>
      </c>
      <c r="D4782" s="204">
        <v>2.6</v>
      </c>
      <c r="E4782" s="203" t="s">
        <v>472</v>
      </c>
      <c r="F4782" s="203" t="s">
        <v>1754</v>
      </c>
      <c r="G4782" s="203" t="s">
        <v>560</v>
      </c>
      <c r="H4782" s="204">
        <v>1.7</v>
      </c>
      <c r="I4782" s="204">
        <v>3.8</v>
      </c>
      <c r="J4782" s="204" t="s">
        <v>1497</v>
      </c>
      <c r="K4782" s="203" t="s">
        <v>1497</v>
      </c>
    </row>
    <row r="4783" spans="1:11">
      <c r="A4783" s="203">
        <v>114</v>
      </c>
      <c r="B4783" s="203" t="s">
        <v>391</v>
      </c>
      <c r="C4783" s="203" t="s">
        <v>1843</v>
      </c>
      <c r="D4783" s="204" t="s">
        <v>1497</v>
      </c>
      <c r="E4783" s="203" t="s">
        <v>472</v>
      </c>
      <c r="F4783" s="203" t="s">
        <v>1754</v>
      </c>
      <c r="G4783" s="203" t="s">
        <v>560</v>
      </c>
      <c r="H4783" s="204" t="s">
        <v>1497</v>
      </c>
      <c r="I4783" s="204" t="s">
        <v>1497</v>
      </c>
      <c r="J4783" s="204" t="s">
        <v>1497</v>
      </c>
      <c r="K4783" s="203" t="s">
        <v>1497</v>
      </c>
    </row>
    <row r="4784" spans="1:11">
      <c r="A4784" s="203">
        <v>114</v>
      </c>
      <c r="B4784" s="203" t="s">
        <v>392</v>
      </c>
      <c r="C4784" s="203" t="s">
        <v>1843</v>
      </c>
      <c r="D4784" s="204" t="s">
        <v>1497</v>
      </c>
      <c r="E4784" s="203" t="s">
        <v>472</v>
      </c>
      <c r="F4784" s="203" t="s">
        <v>1754</v>
      </c>
      <c r="G4784" s="203" t="s">
        <v>560</v>
      </c>
      <c r="H4784" s="204" t="s">
        <v>1497</v>
      </c>
      <c r="I4784" s="204" t="s">
        <v>1497</v>
      </c>
      <c r="J4784" s="204" t="s">
        <v>1497</v>
      </c>
      <c r="K4784" s="203" t="s">
        <v>1497</v>
      </c>
    </row>
    <row r="4785" spans="1:11">
      <c r="A4785" s="203">
        <v>114</v>
      </c>
      <c r="B4785" s="203" t="s">
        <v>393</v>
      </c>
      <c r="C4785" s="203" t="s">
        <v>1843</v>
      </c>
      <c r="D4785" s="204">
        <v>2.9</v>
      </c>
      <c r="E4785" s="203" t="s">
        <v>472</v>
      </c>
      <c r="F4785" s="203" t="s">
        <v>1754</v>
      </c>
      <c r="G4785" s="203" t="s">
        <v>560</v>
      </c>
      <c r="H4785" s="204">
        <v>2.4</v>
      </c>
      <c r="I4785" s="204">
        <v>3.6</v>
      </c>
      <c r="J4785" s="204" t="s">
        <v>1497</v>
      </c>
      <c r="K4785" s="203" t="s">
        <v>1497</v>
      </c>
    </row>
    <row r="4786" spans="1:11">
      <c r="A4786" s="203">
        <v>114</v>
      </c>
      <c r="B4786" s="203" t="s">
        <v>394</v>
      </c>
      <c r="C4786" s="203" t="s">
        <v>1843</v>
      </c>
      <c r="D4786" s="204">
        <v>2.2000000000000002</v>
      </c>
      <c r="E4786" s="203" t="s">
        <v>472</v>
      </c>
      <c r="F4786" s="203" t="s">
        <v>1754</v>
      </c>
      <c r="G4786" s="203" t="s">
        <v>560</v>
      </c>
      <c r="H4786" s="204">
        <v>1</v>
      </c>
      <c r="I4786" s="204">
        <v>4.4000000000000004</v>
      </c>
      <c r="J4786" s="204" t="s">
        <v>1497</v>
      </c>
      <c r="K4786" s="203" t="s">
        <v>1497</v>
      </c>
    </row>
    <row r="4787" spans="1:11">
      <c r="A4787" s="203">
        <v>114</v>
      </c>
      <c r="B4787" s="203" t="s">
        <v>395</v>
      </c>
      <c r="C4787" s="203" t="s">
        <v>1843</v>
      </c>
      <c r="D4787" s="204">
        <v>3.1</v>
      </c>
      <c r="E4787" s="203" t="s">
        <v>472</v>
      </c>
      <c r="F4787" s="203" t="s">
        <v>1754</v>
      </c>
      <c r="G4787" s="203" t="s">
        <v>560</v>
      </c>
      <c r="H4787" s="204">
        <v>2.6</v>
      </c>
      <c r="I4787" s="204">
        <v>3.5</v>
      </c>
      <c r="J4787" s="204" t="s">
        <v>1497</v>
      </c>
      <c r="K4787" s="203" t="s">
        <v>1497</v>
      </c>
    </row>
    <row r="4788" spans="1:11">
      <c r="A4788" s="203">
        <v>114</v>
      </c>
      <c r="B4788" s="203" t="s">
        <v>396</v>
      </c>
      <c r="C4788" s="203" t="s">
        <v>1843</v>
      </c>
      <c r="D4788" s="204" t="s">
        <v>1497</v>
      </c>
      <c r="E4788" s="203" t="s">
        <v>472</v>
      </c>
      <c r="F4788" s="203" t="s">
        <v>1754</v>
      </c>
      <c r="G4788" s="203" t="s">
        <v>560</v>
      </c>
      <c r="H4788" s="204" t="s">
        <v>1497</v>
      </c>
      <c r="I4788" s="204" t="s">
        <v>1497</v>
      </c>
      <c r="J4788" s="204" t="s">
        <v>1497</v>
      </c>
      <c r="K4788" s="203" t="s">
        <v>1497</v>
      </c>
    </row>
    <row r="4789" spans="1:11">
      <c r="A4789" s="203">
        <v>114</v>
      </c>
      <c r="B4789" s="203" t="s">
        <v>397</v>
      </c>
      <c r="C4789" s="203" t="s">
        <v>1843</v>
      </c>
      <c r="D4789" s="204">
        <v>2.1</v>
      </c>
      <c r="E4789" s="203" t="s">
        <v>472</v>
      </c>
      <c r="F4789" s="203" t="s">
        <v>1754</v>
      </c>
      <c r="G4789" s="203" t="s">
        <v>560</v>
      </c>
      <c r="H4789" s="204">
        <v>1.4</v>
      </c>
      <c r="I4789" s="204">
        <v>2.9</v>
      </c>
      <c r="J4789" s="204" t="s">
        <v>1497</v>
      </c>
      <c r="K4789" s="203" t="s">
        <v>1497</v>
      </c>
    </row>
    <row r="4790" spans="1:11">
      <c r="A4790" s="203">
        <v>114</v>
      </c>
      <c r="B4790" s="203" t="s">
        <v>398</v>
      </c>
      <c r="C4790" s="203" t="s">
        <v>1843</v>
      </c>
      <c r="D4790" s="204">
        <v>2.4</v>
      </c>
      <c r="E4790" s="203" t="s">
        <v>472</v>
      </c>
      <c r="F4790" s="203" t="s">
        <v>1754</v>
      </c>
      <c r="G4790" s="203" t="s">
        <v>560</v>
      </c>
      <c r="H4790" s="204">
        <v>1.4</v>
      </c>
      <c r="I4790" s="204">
        <v>3.9</v>
      </c>
      <c r="J4790" s="204" t="s">
        <v>1497</v>
      </c>
      <c r="K4790" s="203" t="s">
        <v>1497</v>
      </c>
    </row>
    <row r="4791" spans="1:11">
      <c r="A4791" s="203">
        <v>114</v>
      </c>
      <c r="B4791" s="203" t="s">
        <v>399</v>
      </c>
      <c r="C4791" s="203" t="s">
        <v>1843</v>
      </c>
      <c r="D4791" s="204">
        <v>2.9</v>
      </c>
      <c r="E4791" s="203" t="s">
        <v>472</v>
      </c>
      <c r="F4791" s="203" t="s">
        <v>1754</v>
      </c>
      <c r="G4791" s="203" t="s">
        <v>560</v>
      </c>
      <c r="H4791" s="204">
        <v>1.8</v>
      </c>
      <c r="I4791" s="204">
        <v>4.4000000000000004</v>
      </c>
      <c r="J4791" s="204" t="s">
        <v>1497</v>
      </c>
      <c r="K4791" s="203" t="s">
        <v>1497</v>
      </c>
    </row>
    <row r="4792" spans="1:11">
      <c r="A4792" s="203">
        <v>114</v>
      </c>
      <c r="B4792" s="203" t="s">
        <v>400</v>
      </c>
      <c r="C4792" s="203" t="s">
        <v>1843</v>
      </c>
      <c r="D4792" s="204">
        <v>2.1</v>
      </c>
      <c r="E4792" s="203" t="s">
        <v>472</v>
      </c>
      <c r="F4792" s="203" t="s">
        <v>1754</v>
      </c>
      <c r="G4792" s="203" t="s">
        <v>560</v>
      </c>
      <c r="H4792" s="204">
        <v>1.2</v>
      </c>
      <c r="I4792" s="204">
        <v>3.3</v>
      </c>
      <c r="J4792" s="204" t="s">
        <v>1497</v>
      </c>
      <c r="K4792" s="203" t="s">
        <v>1497</v>
      </c>
    </row>
    <row r="4793" spans="1:11">
      <c r="A4793" s="203">
        <v>114</v>
      </c>
      <c r="B4793" s="203" t="s">
        <v>401</v>
      </c>
      <c r="C4793" s="203" t="s">
        <v>1843</v>
      </c>
      <c r="D4793" s="204">
        <v>2.2000000000000002</v>
      </c>
      <c r="E4793" s="203" t="s">
        <v>472</v>
      </c>
      <c r="F4793" s="203" t="s">
        <v>1754</v>
      </c>
      <c r="G4793" s="203" t="s">
        <v>560</v>
      </c>
      <c r="H4793" s="204">
        <v>1.5</v>
      </c>
      <c r="I4793" s="204">
        <v>3.1</v>
      </c>
      <c r="J4793" s="204" t="s">
        <v>1497</v>
      </c>
      <c r="K4793" s="203" t="s">
        <v>1497</v>
      </c>
    </row>
    <row r="4794" spans="1:11">
      <c r="A4794" s="203">
        <v>114</v>
      </c>
      <c r="B4794" s="203" t="s">
        <v>402</v>
      </c>
      <c r="C4794" s="203" t="s">
        <v>1843</v>
      </c>
      <c r="D4794" s="204">
        <v>1.6</v>
      </c>
      <c r="E4794" s="203" t="s">
        <v>472</v>
      </c>
      <c r="F4794" s="203" t="s">
        <v>1754</v>
      </c>
      <c r="G4794" s="203" t="s">
        <v>560</v>
      </c>
      <c r="H4794" s="204">
        <v>0.7</v>
      </c>
      <c r="I4794" s="204">
        <v>3</v>
      </c>
      <c r="J4794" s="204" t="s">
        <v>1497</v>
      </c>
      <c r="K4794" s="203" t="s">
        <v>1497</v>
      </c>
    </row>
    <row r="4795" spans="1:11">
      <c r="A4795" s="203">
        <v>114</v>
      </c>
      <c r="B4795" s="203" t="s">
        <v>403</v>
      </c>
      <c r="C4795" s="203" t="s">
        <v>1843</v>
      </c>
      <c r="D4795" s="204">
        <v>2.5</v>
      </c>
      <c r="E4795" s="203" t="s">
        <v>472</v>
      </c>
      <c r="F4795" s="203" t="s">
        <v>1754</v>
      </c>
      <c r="G4795" s="203" t="s">
        <v>560</v>
      </c>
      <c r="H4795" s="204">
        <v>1.5</v>
      </c>
      <c r="I4795" s="204">
        <v>4</v>
      </c>
      <c r="J4795" s="204" t="s">
        <v>1497</v>
      </c>
      <c r="K4795" s="203" t="s">
        <v>1497</v>
      </c>
    </row>
    <row r="4796" spans="1:11">
      <c r="A4796" s="203">
        <v>114</v>
      </c>
      <c r="B4796" s="203" t="s">
        <v>404</v>
      </c>
      <c r="C4796" s="203" t="s">
        <v>1843</v>
      </c>
      <c r="D4796" s="204" t="s">
        <v>1497</v>
      </c>
      <c r="E4796" s="203" t="s">
        <v>472</v>
      </c>
      <c r="F4796" s="203" t="s">
        <v>1754</v>
      </c>
      <c r="G4796" s="203" t="s">
        <v>560</v>
      </c>
      <c r="H4796" s="204" t="s">
        <v>1497</v>
      </c>
      <c r="I4796" s="204" t="s">
        <v>1497</v>
      </c>
      <c r="J4796" s="204" t="s">
        <v>1497</v>
      </c>
      <c r="K4796" s="203" t="s">
        <v>1497</v>
      </c>
    </row>
    <row r="4797" spans="1:11">
      <c r="A4797" s="203">
        <v>114</v>
      </c>
      <c r="B4797" s="203" t="s">
        <v>405</v>
      </c>
      <c r="C4797" s="203" t="s">
        <v>1843</v>
      </c>
      <c r="D4797" s="204">
        <v>2.7</v>
      </c>
      <c r="E4797" s="203" t="s">
        <v>472</v>
      </c>
      <c r="F4797" s="203" t="s">
        <v>1754</v>
      </c>
      <c r="G4797" s="203" t="s">
        <v>560</v>
      </c>
      <c r="H4797" s="204">
        <v>2.6</v>
      </c>
      <c r="I4797" s="204">
        <v>2.9</v>
      </c>
      <c r="J4797" s="204" t="s">
        <v>1497</v>
      </c>
      <c r="K4797" s="203" t="s">
        <v>1497</v>
      </c>
    </row>
    <row r="4798" spans="1:11">
      <c r="A4798" s="203">
        <v>115</v>
      </c>
      <c r="B4798" s="203" t="s">
        <v>384</v>
      </c>
      <c r="C4798" s="203" t="s">
        <v>1536</v>
      </c>
      <c r="D4798" s="204">
        <v>2.94</v>
      </c>
      <c r="E4798" s="203" t="s">
        <v>472</v>
      </c>
      <c r="F4798" s="203" t="s">
        <v>1754</v>
      </c>
      <c r="G4798" s="203" t="s">
        <v>499</v>
      </c>
      <c r="H4798" s="204">
        <v>2.8018000000000001</v>
      </c>
      <c r="I4798" s="204">
        <v>3.0821000000000001</v>
      </c>
      <c r="J4798" s="204" t="s">
        <v>1497</v>
      </c>
      <c r="K4798" s="203" t="s">
        <v>1497</v>
      </c>
    </row>
    <row r="4799" spans="1:11">
      <c r="A4799" s="203">
        <v>115</v>
      </c>
      <c r="B4799" s="203" t="s">
        <v>385</v>
      </c>
      <c r="C4799" s="203" t="s">
        <v>1536</v>
      </c>
      <c r="D4799" s="204">
        <v>2.74</v>
      </c>
      <c r="E4799" s="203" t="s">
        <v>472</v>
      </c>
      <c r="F4799" s="203" t="s">
        <v>1754</v>
      </c>
      <c r="G4799" s="203" t="s">
        <v>499</v>
      </c>
      <c r="H4799" s="204">
        <v>2.4035000000000002</v>
      </c>
      <c r="I4799" s="204">
        <v>3.0670999999999999</v>
      </c>
      <c r="J4799" s="204" t="s">
        <v>1497</v>
      </c>
      <c r="K4799" s="203" t="s">
        <v>1497</v>
      </c>
    </row>
    <row r="4800" spans="1:11">
      <c r="A4800" s="203">
        <v>115</v>
      </c>
      <c r="B4800" s="203" t="s">
        <v>386</v>
      </c>
      <c r="C4800" s="203" t="s">
        <v>1536</v>
      </c>
      <c r="D4800" s="204">
        <v>1.99</v>
      </c>
      <c r="E4800" s="203" t="s">
        <v>472</v>
      </c>
      <c r="F4800" s="203" t="s">
        <v>1754</v>
      </c>
      <c r="G4800" s="203" t="s">
        <v>499</v>
      </c>
      <c r="H4800" s="204">
        <v>1.7110000000000001</v>
      </c>
      <c r="I4800" s="204">
        <v>2.2698999999999998</v>
      </c>
      <c r="J4800" s="204" t="s">
        <v>1497</v>
      </c>
      <c r="K4800" s="203" t="s">
        <v>1497</v>
      </c>
    </row>
    <row r="4801" spans="1:11">
      <c r="A4801" s="203">
        <v>115</v>
      </c>
      <c r="B4801" s="203" t="s">
        <v>387</v>
      </c>
      <c r="C4801" s="203" t="s">
        <v>1536</v>
      </c>
      <c r="D4801" s="204">
        <v>2.81</v>
      </c>
      <c r="E4801" s="203" t="s">
        <v>472</v>
      </c>
      <c r="F4801" s="203" t="s">
        <v>1754</v>
      </c>
      <c r="G4801" s="203" t="s">
        <v>499</v>
      </c>
      <c r="H4801" s="204">
        <v>2.5442999999999998</v>
      </c>
      <c r="I4801" s="204">
        <v>3.0754999999999999</v>
      </c>
      <c r="J4801" s="204" t="s">
        <v>1497</v>
      </c>
      <c r="K4801" s="203" t="s">
        <v>1497</v>
      </c>
    </row>
    <row r="4802" spans="1:11">
      <c r="A4802" s="203">
        <v>115</v>
      </c>
      <c r="B4802" s="203" t="s">
        <v>388</v>
      </c>
      <c r="C4802" s="203" t="s">
        <v>1536</v>
      </c>
      <c r="D4802" s="204">
        <v>2.83</v>
      </c>
      <c r="E4802" s="203" t="s">
        <v>472</v>
      </c>
      <c r="F4802" s="203" t="s">
        <v>1754</v>
      </c>
      <c r="G4802" s="203" t="s">
        <v>499</v>
      </c>
      <c r="H4802" s="204">
        <v>2.5404</v>
      </c>
      <c r="I4802" s="204">
        <v>3.1246</v>
      </c>
      <c r="J4802" s="204" t="s">
        <v>1497</v>
      </c>
      <c r="K4802" s="203" t="s">
        <v>1497</v>
      </c>
    </row>
    <row r="4803" spans="1:11">
      <c r="A4803" s="203">
        <v>115</v>
      </c>
      <c r="B4803" s="203" t="s">
        <v>389</v>
      </c>
      <c r="C4803" s="203" t="s">
        <v>1536</v>
      </c>
      <c r="D4803" s="204">
        <v>2.4900000000000002</v>
      </c>
      <c r="E4803" s="203" t="s">
        <v>472</v>
      </c>
      <c r="F4803" s="203" t="s">
        <v>1754</v>
      </c>
      <c r="G4803" s="203" t="s">
        <v>499</v>
      </c>
      <c r="H4803" s="204">
        <v>2.1177000000000001</v>
      </c>
      <c r="I4803" s="204">
        <v>2.8637000000000001</v>
      </c>
      <c r="J4803" s="204" t="s">
        <v>1497</v>
      </c>
      <c r="K4803" s="203" t="s">
        <v>1497</v>
      </c>
    </row>
    <row r="4804" spans="1:11">
      <c r="A4804" s="203">
        <v>115</v>
      </c>
      <c r="B4804" s="203" t="s">
        <v>390</v>
      </c>
      <c r="C4804" s="203" t="s">
        <v>1536</v>
      </c>
      <c r="D4804" s="204">
        <v>2.6</v>
      </c>
      <c r="E4804" s="203" t="s">
        <v>472</v>
      </c>
      <c r="F4804" s="203" t="s">
        <v>1754</v>
      </c>
      <c r="G4804" s="203" t="s">
        <v>499</v>
      </c>
      <c r="H4804" s="204">
        <v>2.2814000000000001</v>
      </c>
      <c r="I4804" s="204">
        <v>2.9247000000000001</v>
      </c>
      <c r="J4804" s="204" t="s">
        <v>1497</v>
      </c>
      <c r="K4804" s="203" t="s">
        <v>1497</v>
      </c>
    </row>
    <row r="4805" spans="1:11">
      <c r="A4805" s="203">
        <v>115</v>
      </c>
      <c r="B4805" s="203" t="s">
        <v>391</v>
      </c>
      <c r="C4805" s="203" t="s">
        <v>1536</v>
      </c>
      <c r="D4805" s="204">
        <v>2.86</v>
      </c>
      <c r="E4805" s="203" t="s">
        <v>472</v>
      </c>
      <c r="F4805" s="203" t="s">
        <v>1754</v>
      </c>
      <c r="G4805" s="203" t="s">
        <v>499</v>
      </c>
      <c r="H4805" s="204">
        <v>2.1396000000000002</v>
      </c>
      <c r="I4805" s="204">
        <v>3.5773999999999999</v>
      </c>
      <c r="J4805" s="204" t="s">
        <v>1497</v>
      </c>
      <c r="K4805" s="203" t="s">
        <v>1497</v>
      </c>
    </row>
    <row r="4806" spans="1:11">
      <c r="A4806" s="203">
        <v>115</v>
      </c>
      <c r="B4806" s="203" t="s">
        <v>392</v>
      </c>
      <c r="C4806" s="203" t="s">
        <v>1536</v>
      </c>
      <c r="D4806" s="204">
        <v>3.18</v>
      </c>
      <c r="E4806" s="203" t="s">
        <v>472</v>
      </c>
      <c r="F4806" s="203" t="s">
        <v>1754</v>
      </c>
      <c r="G4806" s="203" t="s">
        <v>499</v>
      </c>
      <c r="H4806" s="204">
        <v>2.7279</v>
      </c>
      <c r="I4806" s="204">
        <v>3.6351</v>
      </c>
      <c r="J4806" s="204" t="s">
        <v>1497</v>
      </c>
      <c r="K4806" s="203" t="s">
        <v>1497</v>
      </c>
    </row>
    <row r="4807" spans="1:11">
      <c r="A4807" s="203">
        <v>115</v>
      </c>
      <c r="B4807" s="203" t="s">
        <v>393</v>
      </c>
      <c r="C4807" s="203" t="s">
        <v>1536</v>
      </c>
      <c r="D4807" s="204">
        <v>2.57</v>
      </c>
      <c r="E4807" s="203" t="s">
        <v>472</v>
      </c>
      <c r="F4807" s="203" t="s">
        <v>1754</v>
      </c>
      <c r="G4807" s="203" t="s">
        <v>499</v>
      </c>
      <c r="H4807" s="204">
        <v>2.4213</v>
      </c>
      <c r="I4807" s="204">
        <v>2.7244999999999999</v>
      </c>
      <c r="J4807" s="204" t="s">
        <v>1497</v>
      </c>
      <c r="K4807" s="203" t="s">
        <v>1497</v>
      </c>
    </row>
    <row r="4808" spans="1:11">
      <c r="A4808" s="203">
        <v>115</v>
      </c>
      <c r="B4808" s="203" t="s">
        <v>394</v>
      </c>
      <c r="C4808" s="203" t="s">
        <v>1536</v>
      </c>
      <c r="D4808" s="204">
        <v>2.6</v>
      </c>
      <c r="E4808" s="203" t="s">
        <v>472</v>
      </c>
      <c r="F4808" s="203" t="s">
        <v>1754</v>
      </c>
      <c r="G4808" s="203" t="s">
        <v>499</v>
      </c>
      <c r="H4808" s="204">
        <v>2.2863000000000002</v>
      </c>
      <c r="I4808" s="204">
        <v>2.9096000000000002</v>
      </c>
      <c r="J4808" s="204" t="s">
        <v>1497</v>
      </c>
      <c r="K4808" s="203" t="s">
        <v>1497</v>
      </c>
    </row>
    <row r="4809" spans="1:11">
      <c r="A4809" s="203">
        <v>115</v>
      </c>
      <c r="B4809" s="203" t="s">
        <v>395</v>
      </c>
      <c r="C4809" s="203" t="s">
        <v>1536</v>
      </c>
      <c r="D4809" s="204">
        <v>3.53</v>
      </c>
      <c r="E4809" s="203" t="s">
        <v>472</v>
      </c>
      <c r="F4809" s="203" t="s">
        <v>1754</v>
      </c>
      <c r="G4809" s="203" t="s">
        <v>499</v>
      </c>
      <c r="H4809" s="204">
        <v>3.3675000000000002</v>
      </c>
      <c r="I4809" s="204">
        <v>3.6850999999999998</v>
      </c>
      <c r="J4809" s="204" t="s">
        <v>1497</v>
      </c>
      <c r="K4809" s="203" t="s">
        <v>1497</v>
      </c>
    </row>
    <row r="4810" spans="1:11">
      <c r="A4810" s="203">
        <v>115</v>
      </c>
      <c r="B4810" s="203" t="s">
        <v>396</v>
      </c>
      <c r="C4810" s="203" t="s">
        <v>1536</v>
      </c>
      <c r="D4810" s="204">
        <v>3.28</v>
      </c>
      <c r="E4810" s="203" t="s">
        <v>472</v>
      </c>
      <c r="F4810" s="203" t="s">
        <v>1754</v>
      </c>
      <c r="G4810" s="203" t="s">
        <v>499</v>
      </c>
      <c r="H4810" s="204">
        <v>2.9457</v>
      </c>
      <c r="I4810" s="204">
        <v>3.6193</v>
      </c>
      <c r="J4810" s="204" t="s">
        <v>1497</v>
      </c>
      <c r="K4810" s="203" t="s">
        <v>1497</v>
      </c>
    </row>
    <row r="4811" spans="1:11">
      <c r="A4811" s="203">
        <v>115</v>
      </c>
      <c r="B4811" s="203" t="s">
        <v>397</v>
      </c>
      <c r="C4811" s="203" t="s">
        <v>1536</v>
      </c>
      <c r="D4811" s="204">
        <v>2.36</v>
      </c>
      <c r="E4811" s="203" t="s">
        <v>472</v>
      </c>
      <c r="F4811" s="203" t="s">
        <v>1754</v>
      </c>
      <c r="G4811" s="203" t="s">
        <v>499</v>
      </c>
      <c r="H4811" s="204">
        <v>2.0646</v>
      </c>
      <c r="I4811" s="204">
        <v>2.649</v>
      </c>
      <c r="J4811" s="204" t="s">
        <v>1497</v>
      </c>
      <c r="K4811" s="203" t="s">
        <v>1497</v>
      </c>
    </row>
    <row r="4812" spans="1:11">
      <c r="A4812" s="203">
        <v>115</v>
      </c>
      <c r="B4812" s="203" t="s">
        <v>398</v>
      </c>
      <c r="C4812" s="203" t="s">
        <v>1536</v>
      </c>
      <c r="D4812" s="204">
        <v>2.58</v>
      </c>
      <c r="E4812" s="203" t="s">
        <v>472</v>
      </c>
      <c r="F4812" s="203" t="s">
        <v>1754</v>
      </c>
      <c r="G4812" s="203" t="s">
        <v>499</v>
      </c>
      <c r="H4812" s="204">
        <v>2.2458</v>
      </c>
      <c r="I4812" s="204">
        <v>2.9075000000000002</v>
      </c>
      <c r="J4812" s="204" t="s">
        <v>1497</v>
      </c>
      <c r="K4812" s="203" t="s">
        <v>1497</v>
      </c>
    </row>
    <row r="4813" spans="1:11">
      <c r="A4813" s="203">
        <v>115</v>
      </c>
      <c r="B4813" s="203" t="s">
        <v>399</v>
      </c>
      <c r="C4813" s="203" t="s">
        <v>1536</v>
      </c>
      <c r="D4813" s="204">
        <v>2.61</v>
      </c>
      <c r="E4813" s="203" t="s">
        <v>472</v>
      </c>
      <c r="F4813" s="203" t="s">
        <v>1754</v>
      </c>
      <c r="G4813" s="203" t="s">
        <v>499</v>
      </c>
      <c r="H4813" s="204">
        <v>2.3079000000000001</v>
      </c>
      <c r="I4813" s="204">
        <v>2.9064000000000001</v>
      </c>
      <c r="J4813" s="204" t="s">
        <v>1497</v>
      </c>
      <c r="K4813" s="203" t="s">
        <v>1497</v>
      </c>
    </row>
    <row r="4814" spans="1:11">
      <c r="A4814" s="203">
        <v>115</v>
      </c>
      <c r="B4814" s="203" t="s">
        <v>400</v>
      </c>
      <c r="C4814" s="203" t="s">
        <v>1536</v>
      </c>
      <c r="D4814" s="204">
        <v>2.68</v>
      </c>
      <c r="E4814" s="203" t="s">
        <v>472</v>
      </c>
      <c r="F4814" s="203" t="s">
        <v>1754</v>
      </c>
      <c r="G4814" s="203" t="s">
        <v>499</v>
      </c>
      <c r="H4814" s="204">
        <v>2.3730000000000002</v>
      </c>
      <c r="I4814" s="204">
        <v>2.9881000000000002</v>
      </c>
      <c r="J4814" s="204" t="s">
        <v>1497</v>
      </c>
      <c r="K4814" s="203" t="s">
        <v>1497</v>
      </c>
    </row>
    <row r="4815" spans="1:11">
      <c r="A4815" s="203">
        <v>115</v>
      </c>
      <c r="B4815" s="203" t="s">
        <v>401</v>
      </c>
      <c r="C4815" s="203" t="s">
        <v>1536</v>
      </c>
      <c r="D4815" s="204">
        <v>3.03</v>
      </c>
      <c r="E4815" s="203" t="s">
        <v>472</v>
      </c>
      <c r="F4815" s="203" t="s">
        <v>1754</v>
      </c>
      <c r="G4815" s="203" t="s">
        <v>499</v>
      </c>
      <c r="H4815" s="204">
        <v>2.6800999999999999</v>
      </c>
      <c r="I4815" s="204">
        <v>3.3734000000000002</v>
      </c>
      <c r="J4815" s="204" t="s">
        <v>1497</v>
      </c>
      <c r="K4815" s="203" t="s">
        <v>1497</v>
      </c>
    </row>
    <row r="4816" spans="1:11">
      <c r="A4816" s="203">
        <v>115</v>
      </c>
      <c r="B4816" s="203" t="s">
        <v>402</v>
      </c>
      <c r="C4816" s="203" t="s">
        <v>1536</v>
      </c>
      <c r="D4816" s="204">
        <v>2.1</v>
      </c>
      <c r="E4816" s="203" t="s">
        <v>472</v>
      </c>
      <c r="F4816" s="203" t="s">
        <v>1754</v>
      </c>
      <c r="G4816" s="203" t="s">
        <v>499</v>
      </c>
      <c r="H4816" s="204">
        <v>1.7097</v>
      </c>
      <c r="I4816" s="204">
        <v>2.4986999999999999</v>
      </c>
      <c r="J4816" s="204" t="s">
        <v>1497</v>
      </c>
      <c r="K4816" s="203" t="s">
        <v>1497</v>
      </c>
    </row>
    <row r="4817" spans="1:11">
      <c r="A4817" s="203">
        <v>115</v>
      </c>
      <c r="B4817" s="203" t="s">
        <v>403</v>
      </c>
      <c r="C4817" s="203" t="s">
        <v>1536</v>
      </c>
      <c r="D4817" s="204">
        <v>2.79</v>
      </c>
      <c r="E4817" s="203" t="s">
        <v>472</v>
      </c>
      <c r="F4817" s="203" t="s">
        <v>1754</v>
      </c>
      <c r="G4817" s="203" t="s">
        <v>499</v>
      </c>
      <c r="H4817" s="204">
        <v>2.4375</v>
      </c>
      <c r="I4817" s="204">
        <v>3.1389999999999998</v>
      </c>
      <c r="J4817" s="204" t="s">
        <v>1497</v>
      </c>
      <c r="K4817" s="203" t="s">
        <v>1497</v>
      </c>
    </row>
    <row r="4818" spans="1:11">
      <c r="A4818" s="203">
        <v>115</v>
      </c>
      <c r="B4818" s="203" t="s">
        <v>404</v>
      </c>
      <c r="C4818" s="203" t="s">
        <v>1536</v>
      </c>
      <c r="D4818" s="204">
        <v>3.05</v>
      </c>
      <c r="E4818" s="203" t="s">
        <v>472</v>
      </c>
      <c r="F4818" s="203" t="s">
        <v>1754</v>
      </c>
      <c r="G4818" s="203" t="s">
        <v>499</v>
      </c>
      <c r="H4818" s="204">
        <v>2.6806000000000001</v>
      </c>
      <c r="I4818" s="204">
        <v>3.4293</v>
      </c>
      <c r="J4818" s="204" t="s">
        <v>1497</v>
      </c>
      <c r="K4818" s="203" t="s">
        <v>1497</v>
      </c>
    </row>
    <row r="4819" spans="1:11">
      <c r="A4819" s="203">
        <v>115</v>
      </c>
      <c r="B4819" s="203" t="s">
        <v>405</v>
      </c>
      <c r="C4819" s="203" t="s">
        <v>1536</v>
      </c>
      <c r="D4819" s="204">
        <v>2.87</v>
      </c>
      <c r="E4819" s="203" t="s">
        <v>472</v>
      </c>
      <c r="F4819" s="203" t="s">
        <v>1754</v>
      </c>
      <c r="G4819" s="203" t="s">
        <v>499</v>
      </c>
      <c r="H4819" s="204">
        <v>2.8071999999999999</v>
      </c>
      <c r="I4819" s="204">
        <v>2.9243000000000001</v>
      </c>
      <c r="J4819" s="204" t="s">
        <v>1497</v>
      </c>
      <c r="K4819" s="203" t="s">
        <v>1497</v>
      </c>
    </row>
    <row r="4820" spans="1:11">
      <c r="A4820" s="203">
        <v>115</v>
      </c>
      <c r="B4820" s="203" t="s">
        <v>384</v>
      </c>
      <c r="C4820" s="203" t="s">
        <v>1537</v>
      </c>
      <c r="D4820" s="204">
        <v>2.63</v>
      </c>
      <c r="E4820" s="203" t="s">
        <v>472</v>
      </c>
      <c r="F4820" s="203" t="s">
        <v>1754</v>
      </c>
      <c r="G4820" s="203" t="s">
        <v>499</v>
      </c>
      <c r="H4820" s="204">
        <v>2.4417</v>
      </c>
      <c r="I4820" s="204">
        <v>2.8092999999999999</v>
      </c>
      <c r="J4820" s="204" t="s">
        <v>1497</v>
      </c>
      <c r="K4820" s="203" t="s">
        <v>1497</v>
      </c>
    </row>
    <row r="4821" spans="1:11">
      <c r="A4821" s="203">
        <v>115</v>
      </c>
      <c r="B4821" s="203" t="s">
        <v>385</v>
      </c>
      <c r="C4821" s="203" t="s">
        <v>1537</v>
      </c>
      <c r="D4821" s="204">
        <v>2.95</v>
      </c>
      <c r="E4821" s="203" t="s">
        <v>472</v>
      </c>
      <c r="F4821" s="203" t="s">
        <v>1754</v>
      </c>
      <c r="G4821" s="203" t="s">
        <v>499</v>
      </c>
      <c r="H4821" s="204">
        <v>2.5057</v>
      </c>
      <c r="I4821" s="204">
        <v>3.3892000000000002</v>
      </c>
      <c r="J4821" s="204" t="s">
        <v>1497</v>
      </c>
      <c r="K4821" s="203" t="s">
        <v>1497</v>
      </c>
    </row>
    <row r="4822" spans="1:11">
      <c r="A4822" s="203">
        <v>115</v>
      </c>
      <c r="B4822" s="203" t="s">
        <v>386</v>
      </c>
      <c r="C4822" s="203" t="s">
        <v>1537</v>
      </c>
      <c r="D4822" s="204">
        <v>2.39</v>
      </c>
      <c r="E4822" s="203" t="s">
        <v>472</v>
      </c>
      <c r="F4822" s="203" t="s">
        <v>1754</v>
      </c>
      <c r="G4822" s="203" t="s">
        <v>499</v>
      </c>
      <c r="H4822" s="204">
        <v>1.9901</v>
      </c>
      <c r="I4822" s="204">
        <v>2.7968999999999999</v>
      </c>
      <c r="J4822" s="204" t="s">
        <v>1497</v>
      </c>
      <c r="K4822" s="203" t="s">
        <v>1497</v>
      </c>
    </row>
    <row r="4823" spans="1:11">
      <c r="A4823" s="203">
        <v>115</v>
      </c>
      <c r="B4823" s="203" t="s">
        <v>387</v>
      </c>
      <c r="C4823" s="203" t="s">
        <v>1537</v>
      </c>
      <c r="D4823" s="204">
        <v>3.04</v>
      </c>
      <c r="E4823" s="203" t="s">
        <v>472</v>
      </c>
      <c r="F4823" s="203" t="s">
        <v>1754</v>
      </c>
      <c r="G4823" s="203" t="s">
        <v>499</v>
      </c>
      <c r="H4823" s="204">
        <v>2.6739999999999999</v>
      </c>
      <c r="I4823" s="204">
        <v>3.3963999999999999</v>
      </c>
      <c r="J4823" s="204" t="s">
        <v>1497</v>
      </c>
      <c r="K4823" s="203" t="s">
        <v>1497</v>
      </c>
    </row>
    <row r="4824" spans="1:11">
      <c r="A4824" s="203">
        <v>115</v>
      </c>
      <c r="B4824" s="203" t="s">
        <v>388</v>
      </c>
      <c r="C4824" s="203" t="s">
        <v>1537</v>
      </c>
      <c r="D4824" s="204">
        <v>2.35</v>
      </c>
      <c r="E4824" s="203" t="s">
        <v>472</v>
      </c>
      <c r="F4824" s="203" t="s">
        <v>1754</v>
      </c>
      <c r="G4824" s="203" t="s">
        <v>499</v>
      </c>
      <c r="H4824" s="204">
        <v>2.0108000000000001</v>
      </c>
      <c r="I4824" s="204">
        <v>2.6983000000000001</v>
      </c>
      <c r="J4824" s="204" t="s">
        <v>1497</v>
      </c>
      <c r="K4824" s="203" t="s">
        <v>1497</v>
      </c>
    </row>
    <row r="4825" spans="1:11">
      <c r="A4825" s="203">
        <v>115</v>
      </c>
      <c r="B4825" s="203" t="s">
        <v>389</v>
      </c>
      <c r="C4825" s="203" t="s">
        <v>1537</v>
      </c>
      <c r="D4825" s="204">
        <v>2.0499999999999998</v>
      </c>
      <c r="E4825" s="203" t="s">
        <v>472</v>
      </c>
      <c r="F4825" s="203" t="s">
        <v>1754</v>
      </c>
      <c r="G4825" s="203" t="s">
        <v>499</v>
      </c>
      <c r="H4825" s="204">
        <v>1.6222000000000001</v>
      </c>
      <c r="I4825" s="204">
        <v>2.468</v>
      </c>
      <c r="J4825" s="204" t="s">
        <v>1497</v>
      </c>
      <c r="K4825" s="203" t="s">
        <v>1497</v>
      </c>
    </row>
    <row r="4826" spans="1:11">
      <c r="A4826" s="203">
        <v>115</v>
      </c>
      <c r="B4826" s="203" t="s">
        <v>390</v>
      </c>
      <c r="C4826" s="203" t="s">
        <v>1537</v>
      </c>
      <c r="D4826" s="204">
        <v>2.56</v>
      </c>
      <c r="E4826" s="203" t="s">
        <v>472</v>
      </c>
      <c r="F4826" s="203" t="s">
        <v>1754</v>
      </c>
      <c r="G4826" s="203" t="s">
        <v>499</v>
      </c>
      <c r="H4826" s="204">
        <v>2.1463999999999999</v>
      </c>
      <c r="I4826" s="204">
        <v>2.9681999999999999</v>
      </c>
      <c r="J4826" s="204" t="s">
        <v>1497</v>
      </c>
      <c r="K4826" s="203" t="s">
        <v>1497</v>
      </c>
    </row>
    <row r="4827" spans="1:11">
      <c r="A4827" s="203">
        <v>115</v>
      </c>
      <c r="B4827" s="203" t="s">
        <v>391</v>
      </c>
      <c r="C4827" s="203" t="s">
        <v>1537</v>
      </c>
      <c r="D4827" s="204">
        <v>2.81</v>
      </c>
      <c r="E4827" s="203" t="s">
        <v>472</v>
      </c>
      <c r="F4827" s="203" t="s">
        <v>1754</v>
      </c>
      <c r="G4827" s="203" t="s">
        <v>499</v>
      </c>
      <c r="H4827" s="204">
        <v>1.89</v>
      </c>
      <c r="I4827" s="204">
        <v>3.7235</v>
      </c>
      <c r="J4827" s="204" t="s">
        <v>1497</v>
      </c>
      <c r="K4827" s="203" t="s">
        <v>1497</v>
      </c>
    </row>
    <row r="4828" spans="1:11">
      <c r="A4828" s="203">
        <v>115</v>
      </c>
      <c r="B4828" s="203" t="s">
        <v>392</v>
      </c>
      <c r="C4828" s="203" t="s">
        <v>1537</v>
      </c>
      <c r="D4828" s="204">
        <v>2.87</v>
      </c>
      <c r="E4828" s="203" t="s">
        <v>472</v>
      </c>
      <c r="F4828" s="203" t="s">
        <v>1754</v>
      </c>
      <c r="G4828" s="203" t="s">
        <v>499</v>
      </c>
      <c r="H4828" s="204">
        <v>2.3151999999999999</v>
      </c>
      <c r="I4828" s="204">
        <v>3.4169999999999998</v>
      </c>
      <c r="J4828" s="204" t="s">
        <v>1497</v>
      </c>
      <c r="K4828" s="203" t="s">
        <v>1497</v>
      </c>
    </row>
    <row r="4829" spans="1:11">
      <c r="A4829" s="203">
        <v>115</v>
      </c>
      <c r="B4829" s="203" t="s">
        <v>393</v>
      </c>
      <c r="C4829" s="203" t="s">
        <v>1537</v>
      </c>
      <c r="D4829" s="204">
        <v>3.13</v>
      </c>
      <c r="E4829" s="203" t="s">
        <v>472</v>
      </c>
      <c r="F4829" s="203" t="s">
        <v>1754</v>
      </c>
      <c r="G4829" s="203" t="s">
        <v>499</v>
      </c>
      <c r="H4829" s="204">
        <v>2.9043999999999999</v>
      </c>
      <c r="I4829" s="204">
        <v>3.3469000000000002</v>
      </c>
      <c r="J4829" s="204" t="s">
        <v>1497</v>
      </c>
      <c r="K4829" s="203" t="s">
        <v>1497</v>
      </c>
    </row>
    <row r="4830" spans="1:11">
      <c r="A4830" s="203">
        <v>115</v>
      </c>
      <c r="B4830" s="203" t="s">
        <v>394</v>
      </c>
      <c r="C4830" s="203" t="s">
        <v>1537</v>
      </c>
      <c r="D4830" s="204">
        <v>3</v>
      </c>
      <c r="E4830" s="203" t="s">
        <v>472</v>
      </c>
      <c r="F4830" s="203" t="s">
        <v>1754</v>
      </c>
      <c r="G4830" s="203" t="s">
        <v>499</v>
      </c>
      <c r="H4830" s="204">
        <v>2.5844999999999998</v>
      </c>
      <c r="I4830" s="204">
        <v>3.4237000000000002</v>
      </c>
      <c r="J4830" s="204" t="s">
        <v>1497</v>
      </c>
      <c r="K4830" s="203" t="s">
        <v>1497</v>
      </c>
    </row>
    <row r="4831" spans="1:11">
      <c r="A4831" s="203">
        <v>115</v>
      </c>
      <c r="B4831" s="203" t="s">
        <v>395</v>
      </c>
      <c r="C4831" s="203" t="s">
        <v>1537</v>
      </c>
      <c r="D4831" s="204">
        <v>3.4</v>
      </c>
      <c r="E4831" s="203" t="s">
        <v>472</v>
      </c>
      <c r="F4831" s="203" t="s">
        <v>1754</v>
      </c>
      <c r="G4831" s="203" t="s">
        <v>499</v>
      </c>
      <c r="H4831" s="204">
        <v>3.1943999999999999</v>
      </c>
      <c r="I4831" s="204">
        <v>3.5991</v>
      </c>
      <c r="J4831" s="204" t="s">
        <v>1497</v>
      </c>
      <c r="K4831" s="203" t="s">
        <v>1497</v>
      </c>
    </row>
    <row r="4832" spans="1:11">
      <c r="A4832" s="203">
        <v>115</v>
      </c>
      <c r="B4832" s="203" t="s">
        <v>396</v>
      </c>
      <c r="C4832" s="203" t="s">
        <v>1537</v>
      </c>
      <c r="D4832" s="204">
        <v>3.13</v>
      </c>
      <c r="E4832" s="203" t="s">
        <v>472</v>
      </c>
      <c r="F4832" s="203" t="s">
        <v>1754</v>
      </c>
      <c r="G4832" s="203" t="s">
        <v>499</v>
      </c>
      <c r="H4832" s="204">
        <v>2.7082000000000002</v>
      </c>
      <c r="I4832" s="204">
        <v>3.5613000000000001</v>
      </c>
      <c r="J4832" s="204" t="s">
        <v>1497</v>
      </c>
      <c r="K4832" s="203" t="s">
        <v>1497</v>
      </c>
    </row>
    <row r="4833" spans="1:11">
      <c r="A4833" s="203">
        <v>115</v>
      </c>
      <c r="B4833" s="203" t="s">
        <v>397</v>
      </c>
      <c r="C4833" s="203" t="s">
        <v>1537</v>
      </c>
      <c r="D4833" s="204">
        <v>3.61</v>
      </c>
      <c r="E4833" s="203" t="s">
        <v>472</v>
      </c>
      <c r="F4833" s="203" t="s">
        <v>1754</v>
      </c>
      <c r="G4833" s="203" t="s">
        <v>499</v>
      </c>
      <c r="H4833" s="204">
        <v>3.1341999999999999</v>
      </c>
      <c r="I4833" s="204">
        <v>4.0861999999999998</v>
      </c>
      <c r="J4833" s="204" t="s">
        <v>1497</v>
      </c>
      <c r="K4833" s="203" t="s">
        <v>1497</v>
      </c>
    </row>
    <row r="4834" spans="1:11">
      <c r="A4834" s="203">
        <v>115</v>
      </c>
      <c r="B4834" s="203" t="s">
        <v>398</v>
      </c>
      <c r="C4834" s="203" t="s">
        <v>1537</v>
      </c>
      <c r="D4834" s="204">
        <v>3.35</v>
      </c>
      <c r="E4834" s="203" t="s">
        <v>472</v>
      </c>
      <c r="F4834" s="203" t="s">
        <v>1754</v>
      </c>
      <c r="G4834" s="203" t="s">
        <v>499</v>
      </c>
      <c r="H4834" s="204">
        <v>2.8540999999999999</v>
      </c>
      <c r="I4834" s="204">
        <v>3.8372000000000002</v>
      </c>
      <c r="J4834" s="204" t="s">
        <v>1497</v>
      </c>
      <c r="K4834" s="203" t="s">
        <v>1497</v>
      </c>
    </row>
    <row r="4835" spans="1:11">
      <c r="A4835" s="203">
        <v>115</v>
      </c>
      <c r="B4835" s="203" t="s">
        <v>399</v>
      </c>
      <c r="C4835" s="203" t="s">
        <v>1537</v>
      </c>
      <c r="D4835" s="204">
        <v>2.77</v>
      </c>
      <c r="E4835" s="203" t="s">
        <v>472</v>
      </c>
      <c r="F4835" s="203" t="s">
        <v>1754</v>
      </c>
      <c r="G4835" s="203" t="s">
        <v>499</v>
      </c>
      <c r="H4835" s="204">
        <v>2.3681999999999999</v>
      </c>
      <c r="I4835" s="204">
        <v>3.1627000000000001</v>
      </c>
      <c r="J4835" s="204" t="s">
        <v>1497</v>
      </c>
      <c r="K4835" s="203" t="s">
        <v>1497</v>
      </c>
    </row>
    <row r="4836" spans="1:11">
      <c r="A4836" s="203">
        <v>115</v>
      </c>
      <c r="B4836" s="203" t="s">
        <v>400</v>
      </c>
      <c r="C4836" s="203" t="s">
        <v>1537</v>
      </c>
      <c r="D4836" s="204">
        <v>2.63</v>
      </c>
      <c r="E4836" s="203" t="s">
        <v>472</v>
      </c>
      <c r="F4836" s="203" t="s">
        <v>1754</v>
      </c>
      <c r="G4836" s="203" t="s">
        <v>499</v>
      </c>
      <c r="H4836" s="204">
        <v>2.2298</v>
      </c>
      <c r="I4836" s="204">
        <v>3.0232000000000001</v>
      </c>
      <c r="J4836" s="204" t="s">
        <v>1497</v>
      </c>
      <c r="K4836" s="203" t="s">
        <v>1497</v>
      </c>
    </row>
    <row r="4837" spans="1:11">
      <c r="A4837" s="203">
        <v>115</v>
      </c>
      <c r="B4837" s="203" t="s">
        <v>401</v>
      </c>
      <c r="C4837" s="203" t="s">
        <v>1537</v>
      </c>
      <c r="D4837" s="204">
        <v>2.5499999999999998</v>
      </c>
      <c r="E4837" s="203" t="s">
        <v>472</v>
      </c>
      <c r="F4837" s="203" t="s">
        <v>1754</v>
      </c>
      <c r="G4837" s="203" t="s">
        <v>499</v>
      </c>
      <c r="H4837" s="204">
        <v>2.1345999999999998</v>
      </c>
      <c r="I4837" s="204">
        <v>2.9693000000000001</v>
      </c>
      <c r="J4837" s="204" t="s">
        <v>1497</v>
      </c>
      <c r="K4837" s="203" t="s">
        <v>1497</v>
      </c>
    </row>
    <row r="4838" spans="1:11">
      <c r="A4838" s="203">
        <v>115</v>
      </c>
      <c r="B4838" s="203" t="s">
        <v>402</v>
      </c>
      <c r="C4838" s="203" t="s">
        <v>1537</v>
      </c>
      <c r="D4838" s="204">
        <v>2.58</v>
      </c>
      <c r="E4838" s="203" t="s">
        <v>472</v>
      </c>
      <c r="F4838" s="203" t="s">
        <v>1754</v>
      </c>
      <c r="G4838" s="203" t="s">
        <v>499</v>
      </c>
      <c r="H4838" s="204">
        <v>2.0152000000000001</v>
      </c>
      <c r="I4838" s="204">
        <v>3.1364999999999998</v>
      </c>
      <c r="J4838" s="204" t="s">
        <v>1497</v>
      </c>
      <c r="K4838" s="203" t="s">
        <v>1497</v>
      </c>
    </row>
    <row r="4839" spans="1:11">
      <c r="A4839" s="203">
        <v>115</v>
      </c>
      <c r="B4839" s="203" t="s">
        <v>403</v>
      </c>
      <c r="C4839" s="203" t="s">
        <v>1537</v>
      </c>
      <c r="D4839" s="204">
        <v>2.3199999999999998</v>
      </c>
      <c r="E4839" s="203" t="s">
        <v>472</v>
      </c>
      <c r="F4839" s="203" t="s">
        <v>1754</v>
      </c>
      <c r="G4839" s="203" t="s">
        <v>499</v>
      </c>
      <c r="H4839" s="204">
        <v>1.9146000000000001</v>
      </c>
      <c r="I4839" s="204">
        <v>2.7330000000000001</v>
      </c>
      <c r="J4839" s="204" t="s">
        <v>1497</v>
      </c>
      <c r="K4839" s="203" t="s">
        <v>1497</v>
      </c>
    </row>
    <row r="4840" spans="1:11">
      <c r="A4840" s="203">
        <v>115</v>
      </c>
      <c r="B4840" s="203" t="s">
        <v>404</v>
      </c>
      <c r="C4840" s="203" t="s">
        <v>1537</v>
      </c>
      <c r="D4840" s="204">
        <v>2.0099999999999998</v>
      </c>
      <c r="E4840" s="203" t="s">
        <v>472</v>
      </c>
      <c r="F4840" s="203" t="s">
        <v>1754</v>
      </c>
      <c r="G4840" s="203" t="s">
        <v>499</v>
      </c>
      <c r="H4840" s="204">
        <v>1.6236999999999999</v>
      </c>
      <c r="I4840" s="204">
        <v>2.4053</v>
      </c>
      <c r="J4840" s="204" t="s">
        <v>1497</v>
      </c>
      <c r="K4840" s="203" t="s">
        <v>1497</v>
      </c>
    </row>
    <row r="4841" spans="1:11">
      <c r="A4841" s="203">
        <v>115</v>
      </c>
      <c r="B4841" s="203" t="s">
        <v>405</v>
      </c>
      <c r="C4841" s="203" t="s">
        <v>1537</v>
      </c>
      <c r="D4841" s="204">
        <v>2.88</v>
      </c>
      <c r="E4841" s="203" t="s">
        <v>472</v>
      </c>
      <c r="F4841" s="203" t="s">
        <v>1754</v>
      </c>
      <c r="G4841" s="203" t="s">
        <v>499</v>
      </c>
      <c r="H4841" s="204">
        <v>2.8077000000000001</v>
      </c>
      <c r="I4841" s="204">
        <v>2.9619</v>
      </c>
      <c r="J4841" s="204" t="s">
        <v>1497</v>
      </c>
      <c r="K4841" s="203" t="s">
        <v>1497</v>
      </c>
    </row>
    <row r="4842" spans="1:11">
      <c r="A4842" s="203">
        <v>115</v>
      </c>
      <c r="B4842" s="203" t="s">
        <v>384</v>
      </c>
      <c r="C4842" s="203" t="s">
        <v>1535</v>
      </c>
      <c r="D4842" s="204">
        <v>2.83</v>
      </c>
      <c r="E4842" s="203" t="s">
        <v>472</v>
      </c>
      <c r="F4842" s="203" t="s">
        <v>1754</v>
      </c>
      <c r="G4842" s="203" t="s">
        <v>499</v>
      </c>
      <c r="H4842" s="204">
        <v>2.722</v>
      </c>
      <c r="I4842" s="204">
        <v>2.9451999999999998</v>
      </c>
      <c r="J4842" s="204" t="s">
        <v>1497</v>
      </c>
      <c r="K4842" s="203" t="s">
        <v>1497</v>
      </c>
    </row>
    <row r="4843" spans="1:11">
      <c r="A4843" s="203">
        <v>115</v>
      </c>
      <c r="B4843" s="203" t="s">
        <v>385</v>
      </c>
      <c r="C4843" s="203" t="s">
        <v>1535</v>
      </c>
      <c r="D4843" s="204">
        <v>2.82</v>
      </c>
      <c r="E4843" s="203" t="s">
        <v>472</v>
      </c>
      <c r="F4843" s="203" t="s">
        <v>1754</v>
      </c>
      <c r="G4843" s="203" t="s">
        <v>499</v>
      </c>
      <c r="H4843" s="204">
        <v>2.5499000000000001</v>
      </c>
      <c r="I4843" s="204">
        <v>3.0808</v>
      </c>
      <c r="J4843" s="204" t="s">
        <v>1497</v>
      </c>
      <c r="K4843" s="203" t="s">
        <v>1497</v>
      </c>
    </row>
    <row r="4844" spans="1:11">
      <c r="A4844" s="203">
        <v>115</v>
      </c>
      <c r="B4844" s="203" t="s">
        <v>386</v>
      </c>
      <c r="C4844" s="203" t="s">
        <v>1535</v>
      </c>
      <c r="D4844" s="204">
        <v>2.14</v>
      </c>
      <c r="E4844" s="203" t="s">
        <v>472</v>
      </c>
      <c r="F4844" s="203" t="s">
        <v>1754</v>
      </c>
      <c r="G4844" s="203" t="s">
        <v>499</v>
      </c>
      <c r="H4844" s="204">
        <v>1.9069</v>
      </c>
      <c r="I4844" s="204">
        <v>2.3681000000000001</v>
      </c>
      <c r="J4844" s="204" t="s">
        <v>1497</v>
      </c>
      <c r="K4844" s="203" t="s">
        <v>1497</v>
      </c>
    </row>
    <row r="4845" spans="1:11">
      <c r="A4845" s="203">
        <v>115</v>
      </c>
      <c r="B4845" s="203" t="s">
        <v>387</v>
      </c>
      <c r="C4845" s="203" t="s">
        <v>1535</v>
      </c>
      <c r="D4845" s="204">
        <v>2.89</v>
      </c>
      <c r="E4845" s="203" t="s">
        <v>472</v>
      </c>
      <c r="F4845" s="203" t="s">
        <v>1754</v>
      </c>
      <c r="G4845" s="203" t="s">
        <v>499</v>
      </c>
      <c r="H4845" s="204">
        <v>2.6787000000000001</v>
      </c>
      <c r="I4845" s="204">
        <v>3.1069</v>
      </c>
      <c r="J4845" s="204" t="s">
        <v>1497</v>
      </c>
      <c r="K4845" s="203" t="s">
        <v>1497</v>
      </c>
    </row>
    <row r="4846" spans="1:11">
      <c r="A4846" s="203">
        <v>115</v>
      </c>
      <c r="B4846" s="203" t="s">
        <v>388</v>
      </c>
      <c r="C4846" s="203" t="s">
        <v>1535</v>
      </c>
      <c r="D4846" s="204">
        <v>2.65</v>
      </c>
      <c r="E4846" s="203" t="s">
        <v>472</v>
      </c>
      <c r="F4846" s="203" t="s">
        <v>1754</v>
      </c>
      <c r="G4846" s="203" t="s">
        <v>499</v>
      </c>
      <c r="H4846" s="204">
        <v>2.4291999999999998</v>
      </c>
      <c r="I4846" s="204">
        <v>2.8761000000000001</v>
      </c>
      <c r="J4846" s="204" t="s">
        <v>1497</v>
      </c>
      <c r="K4846" s="203" t="s">
        <v>1497</v>
      </c>
    </row>
    <row r="4847" spans="1:11">
      <c r="A4847" s="203">
        <v>115</v>
      </c>
      <c r="B4847" s="203" t="s">
        <v>389</v>
      </c>
      <c r="C4847" s="203" t="s">
        <v>1535</v>
      </c>
      <c r="D4847" s="204">
        <v>2.3199999999999998</v>
      </c>
      <c r="E4847" s="203" t="s">
        <v>472</v>
      </c>
      <c r="F4847" s="203" t="s">
        <v>1754</v>
      </c>
      <c r="G4847" s="203" t="s">
        <v>499</v>
      </c>
      <c r="H4847" s="204">
        <v>2.0354999999999999</v>
      </c>
      <c r="I4847" s="204">
        <v>2.5975000000000001</v>
      </c>
      <c r="J4847" s="204" t="s">
        <v>1497</v>
      </c>
      <c r="K4847" s="203" t="s">
        <v>1497</v>
      </c>
    </row>
    <row r="4848" spans="1:11">
      <c r="A4848" s="203">
        <v>115</v>
      </c>
      <c r="B4848" s="203" t="s">
        <v>390</v>
      </c>
      <c r="C4848" s="203" t="s">
        <v>1535</v>
      </c>
      <c r="D4848" s="204">
        <v>2.59</v>
      </c>
      <c r="E4848" s="203" t="s">
        <v>472</v>
      </c>
      <c r="F4848" s="203" t="s">
        <v>1754</v>
      </c>
      <c r="G4848" s="203" t="s">
        <v>499</v>
      </c>
      <c r="H4848" s="204">
        <v>2.3325999999999998</v>
      </c>
      <c r="I4848" s="204">
        <v>2.8391999999999999</v>
      </c>
      <c r="J4848" s="204" t="s">
        <v>1497</v>
      </c>
      <c r="K4848" s="203" t="s">
        <v>1497</v>
      </c>
    </row>
    <row r="4849" spans="1:11">
      <c r="A4849" s="203">
        <v>115</v>
      </c>
      <c r="B4849" s="203" t="s">
        <v>391</v>
      </c>
      <c r="C4849" s="203" t="s">
        <v>1535</v>
      </c>
      <c r="D4849" s="204">
        <v>2.84</v>
      </c>
      <c r="E4849" s="203" t="s">
        <v>472</v>
      </c>
      <c r="F4849" s="203" t="s">
        <v>1754</v>
      </c>
      <c r="G4849" s="203" t="s">
        <v>499</v>
      </c>
      <c r="H4849" s="204">
        <v>2.2732999999999999</v>
      </c>
      <c r="I4849" s="204">
        <v>3.4047000000000001</v>
      </c>
      <c r="J4849" s="204" t="s">
        <v>1497</v>
      </c>
      <c r="K4849" s="203" t="s">
        <v>1497</v>
      </c>
    </row>
    <row r="4850" spans="1:11">
      <c r="A4850" s="203">
        <v>115</v>
      </c>
      <c r="B4850" s="203" t="s">
        <v>392</v>
      </c>
      <c r="C4850" s="203" t="s">
        <v>1535</v>
      </c>
      <c r="D4850" s="204">
        <v>3.06</v>
      </c>
      <c r="E4850" s="203" t="s">
        <v>472</v>
      </c>
      <c r="F4850" s="203" t="s">
        <v>1754</v>
      </c>
      <c r="G4850" s="203" t="s">
        <v>499</v>
      </c>
      <c r="H4850" s="204">
        <v>2.7111000000000001</v>
      </c>
      <c r="I4850" s="204">
        <v>3.4123000000000001</v>
      </c>
      <c r="J4850" s="204" t="s">
        <v>1497</v>
      </c>
      <c r="K4850" s="203" t="s">
        <v>1497</v>
      </c>
    </row>
    <row r="4851" spans="1:11">
      <c r="A4851" s="203">
        <v>115</v>
      </c>
      <c r="B4851" s="203" t="s">
        <v>393</v>
      </c>
      <c r="C4851" s="203" t="s">
        <v>1535</v>
      </c>
      <c r="D4851" s="204">
        <v>2.77</v>
      </c>
      <c r="E4851" s="203" t="s">
        <v>472</v>
      </c>
      <c r="F4851" s="203" t="s">
        <v>1754</v>
      </c>
      <c r="G4851" s="203" t="s">
        <v>499</v>
      </c>
      <c r="H4851" s="204">
        <v>2.6474000000000002</v>
      </c>
      <c r="I4851" s="204">
        <v>2.8984999999999999</v>
      </c>
      <c r="J4851" s="204" t="s">
        <v>1497</v>
      </c>
      <c r="K4851" s="203" t="s">
        <v>1497</v>
      </c>
    </row>
    <row r="4852" spans="1:11">
      <c r="A4852" s="203">
        <v>115</v>
      </c>
      <c r="B4852" s="203" t="s">
        <v>394</v>
      </c>
      <c r="C4852" s="203" t="s">
        <v>1535</v>
      </c>
      <c r="D4852" s="204">
        <v>2.76</v>
      </c>
      <c r="E4852" s="203" t="s">
        <v>472</v>
      </c>
      <c r="F4852" s="203" t="s">
        <v>1754</v>
      </c>
      <c r="G4852" s="203" t="s">
        <v>499</v>
      </c>
      <c r="H4852" s="204">
        <v>2.5049000000000001</v>
      </c>
      <c r="I4852" s="204">
        <v>3.0065</v>
      </c>
      <c r="J4852" s="204" t="s">
        <v>1497</v>
      </c>
      <c r="K4852" s="203" t="s">
        <v>1497</v>
      </c>
    </row>
    <row r="4853" spans="1:11">
      <c r="A4853" s="203">
        <v>115</v>
      </c>
      <c r="B4853" s="203" t="s">
        <v>395</v>
      </c>
      <c r="C4853" s="203" t="s">
        <v>1535</v>
      </c>
      <c r="D4853" s="204">
        <v>3.48</v>
      </c>
      <c r="E4853" s="203" t="s">
        <v>472</v>
      </c>
      <c r="F4853" s="203" t="s">
        <v>1754</v>
      </c>
      <c r="G4853" s="203" t="s">
        <v>499</v>
      </c>
      <c r="H4853" s="204">
        <v>3.3531</v>
      </c>
      <c r="I4853" s="204">
        <v>3.6030000000000002</v>
      </c>
      <c r="J4853" s="204" t="s">
        <v>1497</v>
      </c>
      <c r="K4853" s="203" t="s">
        <v>1497</v>
      </c>
    </row>
    <row r="4854" spans="1:11">
      <c r="A4854" s="203">
        <v>115</v>
      </c>
      <c r="B4854" s="203" t="s">
        <v>396</v>
      </c>
      <c r="C4854" s="203" t="s">
        <v>1535</v>
      </c>
      <c r="D4854" s="204">
        <v>3.23</v>
      </c>
      <c r="E4854" s="203" t="s">
        <v>472</v>
      </c>
      <c r="F4854" s="203" t="s">
        <v>1754</v>
      </c>
      <c r="G4854" s="203" t="s">
        <v>499</v>
      </c>
      <c r="H4854" s="204">
        <v>2.9628999999999999</v>
      </c>
      <c r="I4854" s="204">
        <v>3.4916999999999998</v>
      </c>
      <c r="J4854" s="204" t="s">
        <v>1497</v>
      </c>
      <c r="K4854" s="203" t="s">
        <v>1497</v>
      </c>
    </row>
    <row r="4855" spans="1:11">
      <c r="A4855" s="203">
        <v>115</v>
      </c>
      <c r="B4855" s="203" t="s">
        <v>397</v>
      </c>
      <c r="C4855" s="203" t="s">
        <v>1535</v>
      </c>
      <c r="D4855" s="204">
        <v>2.81</v>
      </c>
      <c r="E4855" s="203" t="s">
        <v>472</v>
      </c>
      <c r="F4855" s="203" t="s">
        <v>1754</v>
      </c>
      <c r="G4855" s="203" t="s">
        <v>499</v>
      </c>
      <c r="H4855" s="204">
        <v>2.5575999999999999</v>
      </c>
      <c r="I4855" s="204">
        <v>3.0659000000000001</v>
      </c>
      <c r="J4855" s="204" t="s">
        <v>1497</v>
      </c>
      <c r="K4855" s="203" t="s">
        <v>1497</v>
      </c>
    </row>
    <row r="4856" spans="1:11">
      <c r="A4856" s="203">
        <v>115</v>
      </c>
      <c r="B4856" s="203" t="s">
        <v>398</v>
      </c>
      <c r="C4856" s="203" t="s">
        <v>1535</v>
      </c>
      <c r="D4856" s="204">
        <v>2.86</v>
      </c>
      <c r="E4856" s="203" t="s">
        <v>472</v>
      </c>
      <c r="F4856" s="203" t="s">
        <v>1754</v>
      </c>
      <c r="G4856" s="203" t="s">
        <v>499</v>
      </c>
      <c r="H4856" s="204">
        <v>2.5834000000000001</v>
      </c>
      <c r="I4856" s="204">
        <v>3.1366000000000001</v>
      </c>
      <c r="J4856" s="204" t="s">
        <v>1497</v>
      </c>
      <c r="K4856" s="203" t="s">
        <v>1497</v>
      </c>
    </row>
    <row r="4857" spans="1:11">
      <c r="A4857" s="203">
        <v>115</v>
      </c>
      <c r="B4857" s="203" t="s">
        <v>399</v>
      </c>
      <c r="C4857" s="203" t="s">
        <v>1535</v>
      </c>
      <c r="D4857" s="204">
        <v>2.67</v>
      </c>
      <c r="E4857" s="203" t="s">
        <v>472</v>
      </c>
      <c r="F4857" s="203" t="s">
        <v>1754</v>
      </c>
      <c r="G4857" s="203" t="s">
        <v>499</v>
      </c>
      <c r="H4857" s="204">
        <v>2.4275000000000002</v>
      </c>
      <c r="I4857" s="204">
        <v>2.9056999999999999</v>
      </c>
      <c r="J4857" s="204" t="s">
        <v>1497</v>
      </c>
      <c r="K4857" s="203" t="s">
        <v>1497</v>
      </c>
    </row>
    <row r="4858" spans="1:11">
      <c r="A4858" s="203">
        <v>115</v>
      </c>
      <c r="B4858" s="203" t="s">
        <v>400</v>
      </c>
      <c r="C4858" s="203" t="s">
        <v>1535</v>
      </c>
      <c r="D4858" s="204">
        <v>2.66</v>
      </c>
      <c r="E4858" s="203" t="s">
        <v>472</v>
      </c>
      <c r="F4858" s="203" t="s">
        <v>1754</v>
      </c>
      <c r="G4858" s="203" t="s">
        <v>499</v>
      </c>
      <c r="H4858" s="204">
        <v>2.4174000000000002</v>
      </c>
      <c r="I4858" s="204">
        <v>2.9036</v>
      </c>
      <c r="J4858" s="204" t="s">
        <v>1497</v>
      </c>
      <c r="K4858" s="203" t="s">
        <v>1497</v>
      </c>
    </row>
    <row r="4859" spans="1:11">
      <c r="A4859" s="203">
        <v>115</v>
      </c>
      <c r="B4859" s="203" t="s">
        <v>401</v>
      </c>
      <c r="C4859" s="203" t="s">
        <v>1535</v>
      </c>
      <c r="D4859" s="204">
        <v>2.85</v>
      </c>
      <c r="E4859" s="203" t="s">
        <v>472</v>
      </c>
      <c r="F4859" s="203" t="s">
        <v>1754</v>
      </c>
      <c r="G4859" s="203" t="s">
        <v>499</v>
      </c>
      <c r="H4859" s="204">
        <v>2.5840000000000001</v>
      </c>
      <c r="I4859" s="204">
        <v>3.1191</v>
      </c>
      <c r="J4859" s="204" t="s">
        <v>1497</v>
      </c>
      <c r="K4859" s="203" t="s">
        <v>1497</v>
      </c>
    </row>
    <row r="4860" spans="1:11">
      <c r="A4860" s="203">
        <v>115</v>
      </c>
      <c r="B4860" s="203" t="s">
        <v>402</v>
      </c>
      <c r="C4860" s="203" t="s">
        <v>1535</v>
      </c>
      <c r="D4860" s="204">
        <v>2.2799999999999998</v>
      </c>
      <c r="E4860" s="203" t="s">
        <v>472</v>
      </c>
      <c r="F4860" s="203" t="s">
        <v>1754</v>
      </c>
      <c r="G4860" s="203" t="s">
        <v>499</v>
      </c>
      <c r="H4860" s="204">
        <v>1.9575</v>
      </c>
      <c r="I4860" s="204">
        <v>2.6057999999999999</v>
      </c>
      <c r="J4860" s="204" t="s">
        <v>1497</v>
      </c>
      <c r="K4860" s="203" t="s">
        <v>1497</v>
      </c>
    </row>
    <row r="4861" spans="1:11">
      <c r="A4861" s="203">
        <v>115</v>
      </c>
      <c r="B4861" s="203" t="s">
        <v>403</v>
      </c>
      <c r="C4861" s="203" t="s">
        <v>1535</v>
      </c>
      <c r="D4861" s="204">
        <v>2.61</v>
      </c>
      <c r="E4861" s="203" t="s">
        <v>472</v>
      </c>
      <c r="F4861" s="203" t="s">
        <v>1754</v>
      </c>
      <c r="G4861" s="203" t="s">
        <v>499</v>
      </c>
      <c r="H4861" s="204">
        <v>2.3439999999999999</v>
      </c>
      <c r="I4861" s="204">
        <v>2.8786999999999998</v>
      </c>
      <c r="J4861" s="204" t="s">
        <v>1497</v>
      </c>
      <c r="K4861" s="203" t="s">
        <v>1497</v>
      </c>
    </row>
    <row r="4862" spans="1:11">
      <c r="A4862" s="203">
        <v>115</v>
      </c>
      <c r="B4862" s="203" t="s">
        <v>404</v>
      </c>
      <c r="C4862" s="203" t="s">
        <v>1535</v>
      </c>
      <c r="D4862" s="204">
        <v>2.66</v>
      </c>
      <c r="E4862" s="203" t="s">
        <v>472</v>
      </c>
      <c r="F4862" s="203" t="s">
        <v>1754</v>
      </c>
      <c r="G4862" s="203" t="s">
        <v>499</v>
      </c>
      <c r="H4862" s="204">
        <v>2.3843999999999999</v>
      </c>
      <c r="I4862" s="204">
        <v>2.9359000000000002</v>
      </c>
      <c r="J4862" s="204" t="s">
        <v>1497</v>
      </c>
      <c r="K4862" s="203" t="s">
        <v>1497</v>
      </c>
    </row>
    <row r="4863" spans="1:11">
      <c r="A4863" s="203">
        <v>115</v>
      </c>
      <c r="B4863" s="203" t="s">
        <v>405</v>
      </c>
      <c r="C4863" s="203" t="s">
        <v>1535</v>
      </c>
      <c r="D4863" s="204">
        <v>2.87</v>
      </c>
      <c r="E4863" s="203" t="s">
        <v>472</v>
      </c>
      <c r="F4863" s="203" t="s">
        <v>1754</v>
      </c>
      <c r="G4863" s="203" t="s">
        <v>499</v>
      </c>
      <c r="H4863" s="204">
        <v>2.8260999999999998</v>
      </c>
      <c r="I4863" s="204">
        <v>2.9194</v>
      </c>
      <c r="J4863" s="204" t="s">
        <v>1497</v>
      </c>
      <c r="K4863" s="203" t="s">
        <v>1497</v>
      </c>
    </row>
    <row r="4864" spans="1:11">
      <c r="A4864" s="203">
        <v>116</v>
      </c>
      <c r="B4864" s="203" t="s">
        <v>384</v>
      </c>
      <c r="C4864" s="203" t="s">
        <v>1561</v>
      </c>
      <c r="D4864" s="204">
        <v>10.59</v>
      </c>
      <c r="E4864" s="203" t="s">
        <v>472</v>
      </c>
      <c r="F4864" s="203" t="s">
        <v>1754</v>
      </c>
      <c r="G4864" s="203" t="s">
        <v>499</v>
      </c>
      <c r="H4864" s="204">
        <v>10.3325</v>
      </c>
      <c r="I4864" s="204">
        <v>10.8428</v>
      </c>
      <c r="J4864" s="204" t="s">
        <v>1497</v>
      </c>
      <c r="K4864" s="203" t="s">
        <v>1497</v>
      </c>
    </row>
    <row r="4865" spans="1:11">
      <c r="A4865" s="203">
        <v>116</v>
      </c>
      <c r="B4865" s="203" t="s">
        <v>385</v>
      </c>
      <c r="C4865" s="203" t="s">
        <v>1561</v>
      </c>
      <c r="D4865" s="204">
        <v>15.72</v>
      </c>
      <c r="E4865" s="203" t="s">
        <v>472</v>
      </c>
      <c r="F4865" s="203" t="s">
        <v>1754</v>
      </c>
      <c r="G4865" s="203" t="s">
        <v>499</v>
      </c>
      <c r="H4865" s="204">
        <v>14.982200000000001</v>
      </c>
      <c r="I4865" s="204">
        <v>16.463000000000001</v>
      </c>
      <c r="J4865" s="204" t="s">
        <v>1497</v>
      </c>
      <c r="K4865" s="203" t="s">
        <v>1497</v>
      </c>
    </row>
    <row r="4866" spans="1:11">
      <c r="A4866" s="203">
        <v>116</v>
      </c>
      <c r="B4866" s="203" t="s">
        <v>386</v>
      </c>
      <c r="C4866" s="203" t="s">
        <v>1561</v>
      </c>
      <c r="D4866" s="204">
        <v>10.5</v>
      </c>
      <c r="E4866" s="203" t="s">
        <v>472</v>
      </c>
      <c r="F4866" s="203" t="s">
        <v>1754</v>
      </c>
      <c r="G4866" s="203" t="s">
        <v>499</v>
      </c>
      <c r="H4866" s="204">
        <v>9.8909000000000002</v>
      </c>
      <c r="I4866" s="204">
        <v>11.117900000000001</v>
      </c>
      <c r="J4866" s="204" t="s">
        <v>1497</v>
      </c>
      <c r="K4866" s="203" t="s">
        <v>1497</v>
      </c>
    </row>
    <row r="4867" spans="1:11">
      <c r="A4867" s="203">
        <v>116</v>
      </c>
      <c r="B4867" s="203" t="s">
        <v>387</v>
      </c>
      <c r="C4867" s="203" t="s">
        <v>1561</v>
      </c>
      <c r="D4867" s="204">
        <v>10.43</v>
      </c>
      <c r="E4867" s="203" t="s">
        <v>472</v>
      </c>
      <c r="F4867" s="203" t="s">
        <v>1754</v>
      </c>
      <c r="G4867" s="203" t="s">
        <v>499</v>
      </c>
      <c r="H4867" s="204">
        <v>9.9417000000000009</v>
      </c>
      <c r="I4867" s="204">
        <v>10.924099999999999</v>
      </c>
      <c r="J4867" s="204" t="s">
        <v>1497</v>
      </c>
      <c r="K4867" s="203" t="s">
        <v>1497</v>
      </c>
    </row>
    <row r="4868" spans="1:11">
      <c r="A4868" s="203">
        <v>116</v>
      </c>
      <c r="B4868" s="203" t="s">
        <v>388</v>
      </c>
      <c r="C4868" s="203" t="s">
        <v>1561</v>
      </c>
      <c r="D4868" s="204">
        <v>12.07</v>
      </c>
      <c r="E4868" s="203" t="s">
        <v>472</v>
      </c>
      <c r="F4868" s="203" t="s">
        <v>1754</v>
      </c>
      <c r="G4868" s="203" t="s">
        <v>499</v>
      </c>
      <c r="H4868" s="204">
        <v>11.498699999999999</v>
      </c>
      <c r="I4868" s="204">
        <v>12.646000000000001</v>
      </c>
      <c r="J4868" s="204" t="s">
        <v>1497</v>
      </c>
      <c r="K4868" s="203" t="s">
        <v>1497</v>
      </c>
    </row>
    <row r="4869" spans="1:11">
      <c r="A4869" s="203">
        <v>116</v>
      </c>
      <c r="B4869" s="203" t="s">
        <v>389</v>
      </c>
      <c r="C4869" s="203" t="s">
        <v>1561</v>
      </c>
      <c r="D4869" s="204">
        <v>14.11</v>
      </c>
      <c r="E4869" s="203" t="s">
        <v>472</v>
      </c>
      <c r="F4869" s="203" t="s">
        <v>1754</v>
      </c>
      <c r="G4869" s="203" t="s">
        <v>499</v>
      </c>
      <c r="H4869" s="204">
        <v>13.275600000000001</v>
      </c>
      <c r="I4869" s="204">
        <v>14.9421</v>
      </c>
      <c r="J4869" s="204" t="s">
        <v>1497</v>
      </c>
      <c r="K4869" s="203" t="s">
        <v>1497</v>
      </c>
    </row>
    <row r="4870" spans="1:11">
      <c r="A4870" s="203">
        <v>116</v>
      </c>
      <c r="B4870" s="203" t="s">
        <v>390</v>
      </c>
      <c r="C4870" s="203" t="s">
        <v>1561</v>
      </c>
      <c r="D4870" s="204">
        <v>9.57</v>
      </c>
      <c r="E4870" s="203" t="s">
        <v>472</v>
      </c>
      <c r="F4870" s="203" t="s">
        <v>1754</v>
      </c>
      <c r="G4870" s="203" t="s">
        <v>499</v>
      </c>
      <c r="H4870" s="204">
        <v>8.9785000000000004</v>
      </c>
      <c r="I4870" s="204">
        <v>10.167299999999999</v>
      </c>
      <c r="J4870" s="204" t="s">
        <v>1497</v>
      </c>
      <c r="K4870" s="203" t="s">
        <v>1497</v>
      </c>
    </row>
    <row r="4871" spans="1:11">
      <c r="A4871" s="203">
        <v>116</v>
      </c>
      <c r="B4871" s="203" t="s">
        <v>391</v>
      </c>
      <c r="C4871" s="203" t="s">
        <v>1561</v>
      </c>
      <c r="D4871" s="204">
        <v>9.93</v>
      </c>
      <c r="E4871" s="203" t="s">
        <v>472</v>
      </c>
      <c r="F4871" s="203" t="s">
        <v>1754</v>
      </c>
      <c r="G4871" s="203" t="s">
        <v>499</v>
      </c>
      <c r="H4871" s="204">
        <v>8.6417999999999999</v>
      </c>
      <c r="I4871" s="204">
        <v>11.2225</v>
      </c>
      <c r="J4871" s="204" t="s">
        <v>1497</v>
      </c>
      <c r="K4871" s="203" t="s">
        <v>1497</v>
      </c>
    </row>
    <row r="4872" spans="1:11">
      <c r="A4872" s="203">
        <v>116</v>
      </c>
      <c r="B4872" s="203" t="s">
        <v>392</v>
      </c>
      <c r="C4872" s="203" t="s">
        <v>1561</v>
      </c>
      <c r="D4872" s="204">
        <v>11.06</v>
      </c>
      <c r="E4872" s="203" t="s">
        <v>472</v>
      </c>
      <c r="F4872" s="203" t="s">
        <v>1754</v>
      </c>
      <c r="G4872" s="203" t="s">
        <v>499</v>
      </c>
      <c r="H4872" s="204">
        <v>10.246600000000001</v>
      </c>
      <c r="I4872" s="204">
        <v>11.8675</v>
      </c>
      <c r="J4872" s="204" t="s">
        <v>1497</v>
      </c>
      <c r="K4872" s="203" t="s">
        <v>1497</v>
      </c>
    </row>
    <row r="4873" spans="1:11">
      <c r="A4873" s="203">
        <v>116</v>
      </c>
      <c r="B4873" s="203" t="s">
        <v>393</v>
      </c>
      <c r="C4873" s="203" t="s">
        <v>1561</v>
      </c>
      <c r="D4873" s="204">
        <v>12.35</v>
      </c>
      <c r="E4873" s="203" t="s">
        <v>472</v>
      </c>
      <c r="F4873" s="203" t="s">
        <v>1754</v>
      </c>
      <c r="G4873" s="203" t="s">
        <v>499</v>
      </c>
      <c r="H4873" s="204">
        <v>12.0337</v>
      </c>
      <c r="I4873" s="204">
        <v>12.6638</v>
      </c>
      <c r="J4873" s="204" t="s">
        <v>1497</v>
      </c>
      <c r="K4873" s="203" t="s">
        <v>1497</v>
      </c>
    </row>
    <row r="4874" spans="1:11">
      <c r="A4874" s="203">
        <v>116</v>
      </c>
      <c r="B4874" s="203" t="s">
        <v>394</v>
      </c>
      <c r="C4874" s="203" t="s">
        <v>1561</v>
      </c>
      <c r="D4874" s="204">
        <v>11.53</v>
      </c>
      <c r="E4874" s="203" t="s">
        <v>472</v>
      </c>
      <c r="F4874" s="203" t="s">
        <v>1754</v>
      </c>
      <c r="G4874" s="203" t="s">
        <v>499</v>
      </c>
      <c r="H4874" s="204">
        <v>10.904999999999999</v>
      </c>
      <c r="I4874" s="204">
        <v>12.156499999999999</v>
      </c>
      <c r="J4874" s="204" t="s">
        <v>1497</v>
      </c>
      <c r="K4874" s="203" t="s">
        <v>1497</v>
      </c>
    </row>
    <row r="4875" spans="1:11">
      <c r="A4875" s="203">
        <v>116</v>
      </c>
      <c r="B4875" s="203" t="s">
        <v>395</v>
      </c>
      <c r="C4875" s="203" t="s">
        <v>1561</v>
      </c>
      <c r="D4875" s="204">
        <v>14.31</v>
      </c>
      <c r="E4875" s="203" t="s">
        <v>472</v>
      </c>
      <c r="F4875" s="203" t="s">
        <v>1754</v>
      </c>
      <c r="G4875" s="203" t="s">
        <v>499</v>
      </c>
      <c r="H4875" s="204">
        <v>14.0063</v>
      </c>
      <c r="I4875" s="204">
        <v>14.6092</v>
      </c>
      <c r="J4875" s="204" t="s">
        <v>1497</v>
      </c>
      <c r="K4875" s="203" t="s">
        <v>1497</v>
      </c>
    </row>
    <row r="4876" spans="1:11">
      <c r="A4876" s="203">
        <v>116</v>
      </c>
      <c r="B4876" s="203" t="s">
        <v>396</v>
      </c>
      <c r="C4876" s="203" t="s">
        <v>1561</v>
      </c>
      <c r="D4876" s="204">
        <v>12.44</v>
      </c>
      <c r="E4876" s="203" t="s">
        <v>472</v>
      </c>
      <c r="F4876" s="203" t="s">
        <v>1754</v>
      </c>
      <c r="G4876" s="203" t="s">
        <v>499</v>
      </c>
      <c r="H4876" s="204">
        <v>11.818099999999999</v>
      </c>
      <c r="I4876" s="204">
        <v>13.0657</v>
      </c>
      <c r="J4876" s="204" t="s">
        <v>1497</v>
      </c>
      <c r="K4876" s="203" t="s">
        <v>1497</v>
      </c>
    </row>
    <row r="4877" spans="1:11">
      <c r="A4877" s="203">
        <v>116</v>
      </c>
      <c r="B4877" s="203" t="s">
        <v>397</v>
      </c>
      <c r="C4877" s="203" t="s">
        <v>1561</v>
      </c>
      <c r="D4877" s="204">
        <v>9.51</v>
      </c>
      <c r="E4877" s="203" t="s">
        <v>472</v>
      </c>
      <c r="F4877" s="203" t="s">
        <v>1754</v>
      </c>
      <c r="G4877" s="203" t="s">
        <v>499</v>
      </c>
      <c r="H4877" s="204">
        <v>8.9489999999999998</v>
      </c>
      <c r="I4877" s="204">
        <v>10.0793</v>
      </c>
      <c r="J4877" s="204" t="s">
        <v>1497</v>
      </c>
      <c r="K4877" s="203" t="s">
        <v>1497</v>
      </c>
    </row>
    <row r="4878" spans="1:11">
      <c r="A4878" s="203">
        <v>116</v>
      </c>
      <c r="B4878" s="203" t="s">
        <v>398</v>
      </c>
      <c r="C4878" s="203" t="s">
        <v>1561</v>
      </c>
      <c r="D4878" s="204">
        <v>11.63</v>
      </c>
      <c r="E4878" s="203" t="s">
        <v>472</v>
      </c>
      <c r="F4878" s="203" t="s">
        <v>1754</v>
      </c>
      <c r="G4878" s="203" t="s">
        <v>499</v>
      </c>
      <c r="H4878" s="204">
        <v>10.965</v>
      </c>
      <c r="I4878" s="204">
        <v>12.3041</v>
      </c>
      <c r="J4878" s="204" t="s">
        <v>1497</v>
      </c>
      <c r="K4878" s="203" t="s">
        <v>1497</v>
      </c>
    </row>
    <row r="4879" spans="1:11">
      <c r="A4879" s="203">
        <v>116</v>
      </c>
      <c r="B4879" s="203" t="s">
        <v>399</v>
      </c>
      <c r="C4879" s="203" t="s">
        <v>1561</v>
      </c>
      <c r="D4879" s="204">
        <v>10.41</v>
      </c>
      <c r="E4879" s="203" t="s">
        <v>472</v>
      </c>
      <c r="F4879" s="203" t="s">
        <v>1754</v>
      </c>
      <c r="G4879" s="203" t="s">
        <v>499</v>
      </c>
      <c r="H4879" s="204">
        <v>9.8368000000000002</v>
      </c>
      <c r="I4879" s="204">
        <v>10.9839</v>
      </c>
      <c r="J4879" s="204" t="s">
        <v>1497</v>
      </c>
      <c r="K4879" s="203" t="s">
        <v>1497</v>
      </c>
    </row>
    <row r="4880" spans="1:11">
      <c r="A4880" s="203">
        <v>116</v>
      </c>
      <c r="B4880" s="203" t="s">
        <v>400</v>
      </c>
      <c r="C4880" s="203" t="s">
        <v>1561</v>
      </c>
      <c r="D4880" s="204">
        <v>11.58</v>
      </c>
      <c r="E4880" s="203" t="s">
        <v>472</v>
      </c>
      <c r="F4880" s="203" t="s">
        <v>1754</v>
      </c>
      <c r="G4880" s="203" t="s">
        <v>499</v>
      </c>
      <c r="H4880" s="204">
        <v>10.9716</v>
      </c>
      <c r="I4880" s="204">
        <v>12.190300000000001</v>
      </c>
      <c r="J4880" s="204" t="s">
        <v>1497</v>
      </c>
      <c r="K4880" s="203" t="s">
        <v>1497</v>
      </c>
    </row>
    <row r="4881" spans="1:11">
      <c r="A4881" s="203">
        <v>116</v>
      </c>
      <c r="B4881" s="203" t="s">
        <v>401</v>
      </c>
      <c r="C4881" s="203" t="s">
        <v>1561</v>
      </c>
      <c r="D4881" s="204">
        <v>12.63</v>
      </c>
      <c r="E4881" s="203" t="s">
        <v>472</v>
      </c>
      <c r="F4881" s="203" t="s">
        <v>1754</v>
      </c>
      <c r="G4881" s="203" t="s">
        <v>499</v>
      </c>
      <c r="H4881" s="204">
        <v>11.957100000000001</v>
      </c>
      <c r="I4881" s="204">
        <v>13.301399999999999</v>
      </c>
      <c r="J4881" s="204" t="s">
        <v>1497</v>
      </c>
      <c r="K4881" s="203" t="s">
        <v>1497</v>
      </c>
    </row>
    <row r="4882" spans="1:11">
      <c r="A4882" s="203">
        <v>116</v>
      </c>
      <c r="B4882" s="203" t="s">
        <v>402</v>
      </c>
      <c r="C4882" s="203" t="s">
        <v>1561</v>
      </c>
      <c r="D4882" s="204">
        <v>9.56</v>
      </c>
      <c r="E4882" s="203" t="s">
        <v>472</v>
      </c>
      <c r="F4882" s="203" t="s">
        <v>1754</v>
      </c>
      <c r="G4882" s="203" t="s">
        <v>499</v>
      </c>
      <c r="H4882" s="204">
        <v>8.7493999999999996</v>
      </c>
      <c r="I4882" s="204">
        <v>10.365600000000001</v>
      </c>
      <c r="J4882" s="204" t="s">
        <v>1497</v>
      </c>
      <c r="K4882" s="203" t="s">
        <v>1497</v>
      </c>
    </row>
    <row r="4883" spans="1:11">
      <c r="A4883" s="203">
        <v>116</v>
      </c>
      <c r="B4883" s="203" t="s">
        <v>403</v>
      </c>
      <c r="C4883" s="203" t="s">
        <v>1561</v>
      </c>
      <c r="D4883" s="204">
        <v>15.67</v>
      </c>
      <c r="E4883" s="203" t="s">
        <v>472</v>
      </c>
      <c r="F4883" s="203" t="s">
        <v>1754</v>
      </c>
      <c r="G4883" s="203" t="s">
        <v>499</v>
      </c>
      <c r="H4883" s="204">
        <v>14.891999999999999</v>
      </c>
      <c r="I4883" s="204">
        <v>16.4407</v>
      </c>
      <c r="J4883" s="204" t="s">
        <v>1497</v>
      </c>
      <c r="K4883" s="203" t="s">
        <v>1497</v>
      </c>
    </row>
    <row r="4884" spans="1:11">
      <c r="A4884" s="203">
        <v>116</v>
      </c>
      <c r="B4884" s="203" t="s">
        <v>404</v>
      </c>
      <c r="C4884" s="203" t="s">
        <v>1561</v>
      </c>
      <c r="D4884" s="204">
        <v>12.07</v>
      </c>
      <c r="E4884" s="203" t="s">
        <v>472</v>
      </c>
      <c r="F4884" s="203" t="s">
        <v>1754</v>
      </c>
      <c r="G4884" s="203" t="s">
        <v>499</v>
      </c>
      <c r="H4884" s="204">
        <v>11.363200000000001</v>
      </c>
      <c r="I4884" s="204">
        <v>12.7807</v>
      </c>
      <c r="J4884" s="204" t="s">
        <v>1497</v>
      </c>
      <c r="K4884" s="203" t="s">
        <v>1497</v>
      </c>
    </row>
    <row r="4885" spans="1:11">
      <c r="A4885" s="203">
        <v>116</v>
      </c>
      <c r="B4885" s="203" t="s">
        <v>405</v>
      </c>
      <c r="C4885" s="203" t="s">
        <v>1561</v>
      </c>
      <c r="D4885" s="204">
        <v>12.03</v>
      </c>
      <c r="E4885" s="203" t="s">
        <v>472</v>
      </c>
      <c r="F4885" s="203" t="s">
        <v>1754</v>
      </c>
      <c r="G4885" s="203" t="s">
        <v>499</v>
      </c>
      <c r="H4885" s="204">
        <v>11.917</v>
      </c>
      <c r="I4885" s="204">
        <v>12.145300000000001</v>
      </c>
      <c r="J4885" s="204" t="s">
        <v>1497</v>
      </c>
      <c r="K4885" s="203" t="s">
        <v>1497</v>
      </c>
    </row>
    <row r="4886" spans="1:11">
      <c r="A4886" s="203">
        <v>116</v>
      </c>
      <c r="B4886" s="203" t="s">
        <v>384</v>
      </c>
      <c r="C4886" s="203" t="s">
        <v>1562</v>
      </c>
      <c r="D4886" s="204">
        <v>8.6</v>
      </c>
      <c r="E4886" s="203" t="s">
        <v>472</v>
      </c>
      <c r="F4886" s="203" t="s">
        <v>1754</v>
      </c>
      <c r="G4886" s="203" t="s">
        <v>499</v>
      </c>
      <c r="H4886" s="204">
        <v>8.2767999999999997</v>
      </c>
      <c r="I4886" s="204">
        <v>8.9215</v>
      </c>
      <c r="J4886" s="204" t="s">
        <v>1497</v>
      </c>
      <c r="K4886" s="203" t="s">
        <v>1497</v>
      </c>
    </row>
    <row r="4887" spans="1:11">
      <c r="A4887" s="203">
        <v>116</v>
      </c>
      <c r="B4887" s="203" t="s">
        <v>385</v>
      </c>
      <c r="C4887" s="203" t="s">
        <v>1562</v>
      </c>
      <c r="D4887" s="204">
        <v>11.29</v>
      </c>
      <c r="E4887" s="203" t="s">
        <v>472</v>
      </c>
      <c r="F4887" s="203" t="s">
        <v>1754</v>
      </c>
      <c r="G4887" s="203" t="s">
        <v>499</v>
      </c>
      <c r="H4887" s="204">
        <v>10.465999999999999</v>
      </c>
      <c r="I4887" s="204">
        <v>12.119199999999999</v>
      </c>
      <c r="J4887" s="204" t="s">
        <v>1497</v>
      </c>
      <c r="K4887" s="203" t="s">
        <v>1497</v>
      </c>
    </row>
    <row r="4888" spans="1:11">
      <c r="A4888" s="203">
        <v>116</v>
      </c>
      <c r="B4888" s="203" t="s">
        <v>386</v>
      </c>
      <c r="C4888" s="203" t="s">
        <v>1562</v>
      </c>
      <c r="D4888" s="204">
        <v>8.3000000000000007</v>
      </c>
      <c r="E4888" s="203" t="s">
        <v>472</v>
      </c>
      <c r="F4888" s="203" t="s">
        <v>1754</v>
      </c>
      <c r="G4888" s="203" t="s">
        <v>499</v>
      </c>
      <c r="H4888" s="204">
        <v>7.5762999999999998</v>
      </c>
      <c r="I4888" s="204">
        <v>9.0328999999999997</v>
      </c>
      <c r="J4888" s="204" t="s">
        <v>1497</v>
      </c>
      <c r="K4888" s="203" t="s">
        <v>1497</v>
      </c>
    </row>
    <row r="4889" spans="1:11">
      <c r="A4889" s="203">
        <v>116</v>
      </c>
      <c r="B4889" s="203" t="s">
        <v>387</v>
      </c>
      <c r="C4889" s="203" t="s">
        <v>1562</v>
      </c>
      <c r="D4889" s="204">
        <v>8.59</v>
      </c>
      <c r="E4889" s="203" t="s">
        <v>472</v>
      </c>
      <c r="F4889" s="203" t="s">
        <v>1754</v>
      </c>
      <c r="G4889" s="203" t="s">
        <v>499</v>
      </c>
      <c r="H4889" s="204">
        <v>7.9964000000000004</v>
      </c>
      <c r="I4889" s="204">
        <v>9.1761999999999997</v>
      </c>
      <c r="J4889" s="204" t="s">
        <v>1497</v>
      </c>
      <c r="K4889" s="203" t="s">
        <v>1497</v>
      </c>
    </row>
    <row r="4890" spans="1:11">
      <c r="A4890" s="203">
        <v>116</v>
      </c>
      <c r="B4890" s="203" t="s">
        <v>388</v>
      </c>
      <c r="C4890" s="203" t="s">
        <v>1562</v>
      </c>
      <c r="D4890" s="204">
        <v>9.61</v>
      </c>
      <c r="E4890" s="203" t="s">
        <v>472</v>
      </c>
      <c r="F4890" s="203" t="s">
        <v>1754</v>
      </c>
      <c r="G4890" s="203" t="s">
        <v>499</v>
      </c>
      <c r="H4890" s="204">
        <v>8.9373000000000005</v>
      </c>
      <c r="I4890" s="204">
        <v>10.273400000000001</v>
      </c>
      <c r="J4890" s="204" t="s">
        <v>1497</v>
      </c>
      <c r="K4890" s="203" t="s">
        <v>1497</v>
      </c>
    </row>
    <row r="4891" spans="1:11">
      <c r="A4891" s="203">
        <v>116</v>
      </c>
      <c r="B4891" s="203" t="s">
        <v>389</v>
      </c>
      <c r="C4891" s="203" t="s">
        <v>1562</v>
      </c>
      <c r="D4891" s="204">
        <v>11.6</v>
      </c>
      <c r="E4891" s="203" t="s">
        <v>472</v>
      </c>
      <c r="F4891" s="203" t="s">
        <v>1754</v>
      </c>
      <c r="G4891" s="203" t="s">
        <v>499</v>
      </c>
      <c r="H4891" s="204">
        <v>10.639900000000001</v>
      </c>
      <c r="I4891" s="204">
        <v>12.5532</v>
      </c>
      <c r="J4891" s="204" t="s">
        <v>1497</v>
      </c>
      <c r="K4891" s="203" t="s">
        <v>1497</v>
      </c>
    </row>
    <row r="4892" spans="1:11">
      <c r="A4892" s="203">
        <v>116</v>
      </c>
      <c r="B4892" s="203" t="s">
        <v>390</v>
      </c>
      <c r="C4892" s="203" t="s">
        <v>1562</v>
      </c>
      <c r="D4892" s="204">
        <v>7.88</v>
      </c>
      <c r="E4892" s="203" t="s">
        <v>472</v>
      </c>
      <c r="F4892" s="203" t="s">
        <v>1754</v>
      </c>
      <c r="G4892" s="203" t="s">
        <v>499</v>
      </c>
      <c r="H4892" s="204">
        <v>7.1821999999999999</v>
      </c>
      <c r="I4892" s="204">
        <v>8.5850000000000009</v>
      </c>
      <c r="J4892" s="204" t="s">
        <v>1497</v>
      </c>
      <c r="K4892" s="203" t="s">
        <v>1497</v>
      </c>
    </row>
    <row r="4893" spans="1:11">
      <c r="A4893" s="203">
        <v>116</v>
      </c>
      <c r="B4893" s="203" t="s">
        <v>391</v>
      </c>
      <c r="C4893" s="203" t="s">
        <v>1562</v>
      </c>
      <c r="D4893" s="204">
        <v>6.34</v>
      </c>
      <c r="E4893" s="203" t="s">
        <v>472</v>
      </c>
      <c r="F4893" s="203" t="s">
        <v>1754</v>
      </c>
      <c r="G4893" s="203" t="s">
        <v>499</v>
      </c>
      <c r="H4893" s="204">
        <v>4.9832000000000001</v>
      </c>
      <c r="I4893" s="204">
        <v>7.6872999999999996</v>
      </c>
      <c r="J4893" s="204" t="s">
        <v>1497</v>
      </c>
      <c r="K4893" s="203" t="s">
        <v>1497</v>
      </c>
    </row>
    <row r="4894" spans="1:11">
      <c r="A4894" s="203">
        <v>116</v>
      </c>
      <c r="B4894" s="203" t="s">
        <v>392</v>
      </c>
      <c r="C4894" s="203" t="s">
        <v>1562</v>
      </c>
      <c r="D4894" s="204">
        <v>8.0299999999999994</v>
      </c>
      <c r="E4894" s="203" t="s">
        <v>472</v>
      </c>
      <c r="F4894" s="203" t="s">
        <v>1754</v>
      </c>
      <c r="G4894" s="203" t="s">
        <v>499</v>
      </c>
      <c r="H4894" s="204">
        <v>7.1334</v>
      </c>
      <c r="I4894" s="204">
        <v>8.9278999999999993</v>
      </c>
      <c r="J4894" s="204" t="s">
        <v>1497</v>
      </c>
      <c r="K4894" s="203" t="s">
        <v>1497</v>
      </c>
    </row>
    <row r="4895" spans="1:11">
      <c r="A4895" s="203">
        <v>116</v>
      </c>
      <c r="B4895" s="203" t="s">
        <v>393</v>
      </c>
      <c r="C4895" s="203" t="s">
        <v>1562</v>
      </c>
      <c r="D4895" s="204">
        <v>10.51</v>
      </c>
      <c r="E4895" s="203" t="s">
        <v>472</v>
      </c>
      <c r="F4895" s="203" t="s">
        <v>1754</v>
      </c>
      <c r="G4895" s="203" t="s">
        <v>499</v>
      </c>
      <c r="H4895" s="204">
        <v>10.1229</v>
      </c>
      <c r="I4895" s="204">
        <v>10.902699999999999</v>
      </c>
      <c r="J4895" s="204" t="s">
        <v>1497</v>
      </c>
      <c r="K4895" s="203" t="s">
        <v>1497</v>
      </c>
    </row>
    <row r="4896" spans="1:11">
      <c r="A4896" s="203">
        <v>116</v>
      </c>
      <c r="B4896" s="203" t="s">
        <v>394</v>
      </c>
      <c r="C4896" s="203" t="s">
        <v>1562</v>
      </c>
      <c r="D4896" s="204">
        <v>8.41</v>
      </c>
      <c r="E4896" s="203" t="s">
        <v>472</v>
      </c>
      <c r="F4896" s="203" t="s">
        <v>1754</v>
      </c>
      <c r="G4896" s="203" t="s">
        <v>499</v>
      </c>
      <c r="H4896" s="204">
        <v>7.7321999999999997</v>
      </c>
      <c r="I4896" s="204">
        <v>9.0969999999999995</v>
      </c>
      <c r="J4896" s="204" t="s">
        <v>1497</v>
      </c>
      <c r="K4896" s="203" t="s">
        <v>1497</v>
      </c>
    </row>
    <row r="4897" spans="1:11">
      <c r="A4897" s="203">
        <v>116</v>
      </c>
      <c r="B4897" s="203" t="s">
        <v>395</v>
      </c>
      <c r="C4897" s="203" t="s">
        <v>1562</v>
      </c>
      <c r="D4897" s="204">
        <v>11</v>
      </c>
      <c r="E4897" s="203" t="s">
        <v>472</v>
      </c>
      <c r="F4897" s="203" t="s">
        <v>1754</v>
      </c>
      <c r="G4897" s="203" t="s">
        <v>499</v>
      </c>
      <c r="H4897" s="204">
        <v>10.6494</v>
      </c>
      <c r="I4897" s="204">
        <v>11.3484</v>
      </c>
      <c r="J4897" s="204" t="s">
        <v>1497</v>
      </c>
      <c r="K4897" s="203" t="s">
        <v>1497</v>
      </c>
    </row>
    <row r="4898" spans="1:11">
      <c r="A4898" s="203">
        <v>116</v>
      </c>
      <c r="B4898" s="203" t="s">
        <v>396</v>
      </c>
      <c r="C4898" s="203" t="s">
        <v>1562</v>
      </c>
      <c r="D4898" s="204">
        <v>9.92</v>
      </c>
      <c r="E4898" s="203" t="s">
        <v>472</v>
      </c>
      <c r="F4898" s="203" t="s">
        <v>1754</v>
      </c>
      <c r="G4898" s="203" t="s">
        <v>499</v>
      </c>
      <c r="H4898" s="204">
        <v>9.1872000000000007</v>
      </c>
      <c r="I4898" s="204">
        <v>10.650600000000001</v>
      </c>
      <c r="J4898" s="204" t="s">
        <v>1497</v>
      </c>
      <c r="K4898" s="203" t="s">
        <v>1497</v>
      </c>
    </row>
    <row r="4899" spans="1:11">
      <c r="A4899" s="203">
        <v>116</v>
      </c>
      <c r="B4899" s="203" t="s">
        <v>397</v>
      </c>
      <c r="C4899" s="203" t="s">
        <v>1562</v>
      </c>
      <c r="D4899" s="204">
        <v>8.17</v>
      </c>
      <c r="E4899" s="203" t="s">
        <v>472</v>
      </c>
      <c r="F4899" s="203" t="s">
        <v>1754</v>
      </c>
      <c r="G4899" s="203" t="s">
        <v>499</v>
      </c>
      <c r="H4899" s="204">
        <v>7.4706000000000001</v>
      </c>
      <c r="I4899" s="204">
        <v>8.8683999999999994</v>
      </c>
      <c r="J4899" s="204" t="s">
        <v>1497</v>
      </c>
      <c r="K4899" s="203" t="s">
        <v>1497</v>
      </c>
    </row>
    <row r="4900" spans="1:11">
      <c r="A4900" s="203">
        <v>116</v>
      </c>
      <c r="B4900" s="203" t="s">
        <v>398</v>
      </c>
      <c r="C4900" s="203" t="s">
        <v>1562</v>
      </c>
      <c r="D4900" s="204">
        <v>8.6199999999999992</v>
      </c>
      <c r="E4900" s="203" t="s">
        <v>472</v>
      </c>
      <c r="F4900" s="203" t="s">
        <v>1754</v>
      </c>
      <c r="G4900" s="203" t="s">
        <v>499</v>
      </c>
      <c r="H4900" s="204">
        <v>7.8498999999999999</v>
      </c>
      <c r="I4900" s="204">
        <v>9.3841000000000001</v>
      </c>
      <c r="J4900" s="204" t="s">
        <v>1497</v>
      </c>
      <c r="K4900" s="203" t="s">
        <v>1497</v>
      </c>
    </row>
    <row r="4901" spans="1:11">
      <c r="A4901" s="203">
        <v>116</v>
      </c>
      <c r="B4901" s="203" t="s">
        <v>399</v>
      </c>
      <c r="C4901" s="203" t="s">
        <v>1562</v>
      </c>
      <c r="D4901" s="204">
        <v>8.08</v>
      </c>
      <c r="E4901" s="203" t="s">
        <v>472</v>
      </c>
      <c r="F4901" s="203" t="s">
        <v>1754</v>
      </c>
      <c r="G4901" s="203" t="s">
        <v>499</v>
      </c>
      <c r="H4901" s="204">
        <v>7.4222000000000001</v>
      </c>
      <c r="I4901" s="204">
        <v>8.7429000000000006</v>
      </c>
      <c r="J4901" s="204" t="s">
        <v>1497</v>
      </c>
      <c r="K4901" s="203" t="s">
        <v>1497</v>
      </c>
    </row>
    <row r="4902" spans="1:11">
      <c r="A4902" s="203">
        <v>116</v>
      </c>
      <c r="B4902" s="203" t="s">
        <v>400</v>
      </c>
      <c r="C4902" s="203" t="s">
        <v>1562</v>
      </c>
      <c r="D4902" s="204">
        <v>8.76</v>
      </c>
      <c r="E4902" s="203" t="s">
        <v>472</v>
      </c>
      <c r="F4902" s="203" t="s">
        <v>1754</v>
      </c>
      <c r="G4902" s="203" t="s">
        <v>499</v>
      </c>
      <c r="H4902" s="204">
        <v>8.0592000000000006</v>
      </c>
      <c r="I4902" s="204">
        <v>9.4617000000000004</v>
      </c>
      <c r="J4902" s="204" t="s">
        <v>1497</v>
      </c>
      <c r="K4902" s="203" t="s">
        <v>1497</v>
      </c>
    </row>
    <row r="4903" spans="1:11">
      <c r="A4903" s="203">
        <v>116</v>
      </c>
      <c r="B4903" s="203" t="s">
        <v>401</v>
      </c>
      <c r="C4903" s="203" t="s">
        <v>1562</v>
      </c>
      <c r="D4903" s="204">
        <v>9.39</v>
      </c>
      <c r="E4903" s="203" t="s">
        <v>472</v>
      </c>
      <c r="F4903" s="203" t="s">
        <v>1754</v>
      </c>
      <c r="G4903" s="203" t="s">
        <v>499</v>
      </c>
      <c r="H4903" s="204">
        <v>8.6157000000000004</v>
      </c>
      <c r="I4903" s="204">
        <v>10.1593</v>
      </c>
      <c r="J4903" s="204" t="s">
        <v>1497</v>
      </c>
      <c r="K4903" s="203" t="s">
        <v>1497</v>
      </c>
    </row>
    <row r="4904" spans="1:11">
      <c r="A4904" s="203">
        <v>116</v>
      </c>
      <c r="B4904" s="203" t="s">
        <v>402</v>
      </c>
      <c r="C4904" s="203" t="s">
        <v>1562</v>
      </c>
      <c r="D4904" s="204">
        <v>7.14</v>
      </c>
      <c r="E4904" s="203" t="s">
        <v>472</v>
      </c>
      <c r="F4904" s="203" t="s">
        <v>1754</v>
      </c>
      <c r="G4904" s="203" t="s">
        <v>499</v>
      </c>
      <c r="H4904" s="204">
        <v>6.2291999999999996</v>
      </c>
      <c r="I4904" s="204">
        <v>8.0518999999999998</v>
      </c>
      <c r="J4904" s="204" t="s">
        <v>1497</v>
      </c>
      <c r="K4904" s="203" t="s">
        <v>1497</v>
      </c>
    </row>
    <row r="4905" spans="1:11">
      <c r="A4905" s="203">
        <v>116</v>
      </c>
      <c r="B4905" s="203" t="s">
        <v>403</v>
      </c>
      <c r="C4905" s="203" t="s">
        <v>1562</v>
      </c>
      <c r="D4905" s="204">
        <v>10.58</v>
      </c>
      <c r="E4905" s="203" t="s">
        <v>472</v>
      </c>
      <c r="F4905" s="203" t="s">
        <v>1754</v>
      </c>
      <c r="G4905" s="203" t="s">
        <v>499</v>
      </c>
      <c r="H4905" s="204">
        <v>9.7463999999999995</v>
      </c>
      <c r="I4905" s="204">
        <v>11.417400000000001</v>
      </c>
      <c r="J4905" s="204" t="s">
        <v>1497</v>
      </c>
      <c r="K4905" s="203" t="s">
        <v>1497</v>
      </c>
    </row>
    <row r="4906" spans="1:11">
      <c r="A4906" s="203">
        <v>116</v>
      </c>
      <c r="B4906" s="203" t="s">
        <v>404</v>
      </c>
      <c r="C4906" s="203" t="s">
        <v>1562</v>
      </c>
      <c r="D4906" s="204">
        <v>8.02</v>
      </c>
      <c r="E4906" s="203" t="s">
        <v>472</v>
      </c>
      <c r="F4906" s="203" t="s">
        <v>1754</v>
      </c>
      <c r="G4906" s="203" t="s">
        <v>499</v>
      </c>
      <c r="H4906" s="204">
        <v>7.2622999999999998</v>
      </c>
      <c r="I4906" s="204">
        <v>8.7731999999999992</v>
      </c>
      <c r="J4906" s="204" t="s">
        <v>1497</v>
      </c>
      <c r="K4906" s="203" t="s">
        <v>1497</v>
      </c>
    </row>
    <row r="4907" spans="1:11">
      <c r="A4907" s="203">
        <v>116</v>
      </c>
      <c r="B4907" s="203" t="s">
        <v>405</v>
      </c>
      <c r="C4907" s="203" t="s">
        <v>1562</v>
      </c>
      <c r="D4907" s="204">
        <v>9.4499999999999993</v>
      </c>
      <c r="E4907" s="203" t="s">
        <v>472</v>
      </c>
      <c r="F4907" s="203" t="s">
        <v>1754</v>
      </c>
      <c r="G4907" s="203" t="s">
        <v>499</v>
      </c>
      <c r="H4907" s="204">
        <v>9.3176000000000005</v>
      </c>
      <c r="I4907" s="204">
        <v>9.5871999999999993</v>
      </c>
      <c r="J4907" s="204" t="s">
        <v>1497</v>
      </c>
      <c r="K4907" s="203" t="s">
        <v>1497</v>
      </c>
    </row>
    <row r="4908" spans="1:11">
      <c r="A4908" s="203">
        <v>116</v>
      </c>
      <c r="B4908" s="203" t="s">
        <v>384</v>
      </c>
      <c r="C4908" s="203" t="s">
        <v>1560</v>
      </c>
      <c r="D4908" s="204">
        <v>9.91</v>
      </c>
      <c r="E4908" s="203" t="s">
        <v>472</v>
      </c>
      <c r="F4908" s="203" t="s">
        <v>1754</v>
      </c>
      <c r="G4908" s="203" t="s">
        <v>499</v>
      </c>
      <c r="H4908" s="204">
        <v>9.7060999999999993</v>
      </c>
      <c r="I4908" s="204">
        <v>10.108000000000001</v>
      </c>
      <c r="J4908" s="204" t="s">
        <v>1497</v>
      </c>
      <c r="K4908" s="203" t="s">
        <v>1497</v>
      </c>
    </row>
    <row r="4909" spans="1:11">
      <c r="A4909" s="203">
        <v>116</v>
      </c>
      <c r="B4909" s="203" t="s">
        <v>385</v>
      </c>
      <c r="C4909" s="203" t="s">
        <v>1560</v>
      </c>
      <c r="D4909" s="204">
        <v>14.05</v>
      </c>
      <c r="E4909" s="203" t="s">
        <v>472</v>
      </c>
      <c r="F4909" s="203" t="s">
        <v>1754</v>
      </c>
      <c r="G4909" s="203" t="s">
        <v>499</v>
      </c>
      <c r="H4909" s="204">
        <v>13.4925</v>
      </c>
      <c r="I4909" s="204">
        <v>14.607799999999999</v>
      </c>
      <c r="J4909" s="204" t="s">
        <v>1497</v>
      </c>
      <c r="K4909" s="203" t="s">
        <v>1497</v>
      </c>
    </row>
    <row r="4910" spans="1:11">
      <c r="A4910" s="203">
        <v>116</v>
      </c>
      <c r="B4910" s="203" t="s">
        <v>386</v>
      </c>
      <c r="C4910" s="203" t="s">
        <v>1560</v>
      </c>
      <c r="D4910" s="204">
        <v>9.6999999999999993</v>
      </c>
      <c r="E4910" s="203" t="s">
        <v>472</v>
      </c>
      <c r="F4910" s="203" t="s">
        <v>1754</v>
      </c>
      <c r="G4910" s="203" t="s">
        <v>499</v>
      </c>
      <c r="H4910" s="204">
        <v>9.2295999999999996</v>
      </c>
      <c r="I4910" s="204">
        <v>10.173500000000001</v>
      </c>
      <c r="J4910" s="204" t="s">
        <v>1497</v>
      </c>
      <c r="K4910" s="203" t="s">
        <v>1497</v>
      </c>
    </row>
    <row r="4911" spans="1:11">
      <c r="A4911" s="203">
        <v>116</v>
      </c>
      <c r="B4911" s="203" t="s">
        <v>387</v>
      </c>
      <c r="C4911" s="203" t="s">
        <v>1560</v>
      </c>
      <c r="D4911" s="204">
        <v>9.75</v>
      </c>
      <c r="E4911" s="203" t="s">
        <v>472</v>
      </c>
      <c r="F4911" s="203" t="s">
        <v>1754</v>
      </c>
      <c r="G4911" s="203" t="s">
        <v>499</v>
      </c>
      <c r="H4911" s="204">
        <v>9.3742000000000001</v>
      </c>
      <c r="I4911" s="204">
        <v>10.132199999999999</v>
      </c>
      <c r="J4911" s="204" t="s">
        <v>1497</v>
      </c>
      <c r="K4911" s="203" t="s">
        <v>1497</v>
      </c>
    </row>
    <row r="4912" spans="1:11">
      <c r="A4912" s="203">
        <v>116</v>
      </c>
      <c r="B4912" s="203" t="s">
        <v>388</v>
      </c>
      <c r="C4912" s="203" t="s">
        <v>1560</v>
      </c>
      <c r="D4912" s="204">
        <v>11.14</v>
      </c>
      <c r="E4912" s="203" t="s">
        <v>472</v>
      </c>
      <c r="F4912" s="203" t="s">
        <v>1754</v>
      </c>
      <c r="G4912" s="203" t="s">
        <v>499</v>
      </c>
      <c r="H4912" s="204">
        <v>10.7065</v>
      </c>
      <c r="I4912" s="204">
        <v>11.5817</v>
      </c>
      <c r="J4912" s="204" t="s">
        <v>1497</v>
      </c>
      <c r="K4912" s="203" t="s">
        <v>1497</v>
      </c>
    </row>
    <row r="4913" spans="1:11">
      <c r="A4913" s="203">
        <v>116</v>
      </c>
      <c r="B4913" s="203" t="s">
        <v>389</v>
      </c>
      <c r="C4913" s="203" t="s">
        <v>1560</v>
      </c>
      <c r="D4913" s="204">
        <v>13.13</v>
      </c>
      <c r="E4913" s="203" t="s">
        <v>472</v>
      </c>
      <c r="F4913" s="203" t="s">
        <v>1754</v>
      </c>
      <c r="G4913" s="203" t="s">
        <v>499</v>
      </c>
      <c r="H4913" s="204">
        <v>12.496</v>
      </c>
      <c r="I4913" s="204">
        <v>13.7577</v>
      </c>
      <c r="J4913" s="204" t="s">
        <v>1497</v>
      </c>
      <c r="K4913" s="203" t="s">
        <v>1497</v>
      </c>
    </row>
    <row r="4914" spans="1:11">
      <c r="A4914" s="203">
        <v>116</v>
      </c>
      <c r="B4914" s="203" t="s">
        <v>390</v>
      </c>
      <c r="C4914" s="203" t="s">
        <v>1560</v>
      </c>
      <c r="D4914" s="204">
        <v>8.94</v>
      </c>
      <c r="E4914" s="203" t="s">
        <v>472</v>
      </c>
      <c r="F4914" s="203" t="s">
        <v>1754</v>
      </c>
      <c r="G4914" s="203" t="s">
        <v>499</v>
      </c>
      <c r="H4914" s="204">
        <v>8.4824999999999999</v>
      </c>
      <c r="I4914" s="204">
        <v>9.3931000000000004</v>
      </c>
      <c r="J4914" s="204" t="s">
        <v>1497</v>
      </c>
      <c r="K4914" s="203" t="s">
        <v>1497</v>
      </c>
    </row>
    <row r="4915" spans="1:11">
      <c r="A4915" s="203">
        <v>116</v>
      </c>
      <c r="B4915" s="203" t="s">
        <v>391</v>
      </c>
      <c r="C4915" s="203" t="s">
        <v>1560</v>
      </c>
      <c r="D4915" s="204">
        <v>8.58</v>
      </c>
      <c r="E4915" s="203" t="s">
        <v>472</v>
      </c>
      <c r="F4915" s="203" t="s">
        <v>1754</v>
      </c>
      <c r="G4915" s="203" t="s">
        <v>499</v>
      </c>
      <c r="H4915" s="204">
        <v>7.6235999999999997</v>
      </c>
      <c r="I4915" s="204">
        <v>9.5312999999999999</v>
      </c>
      <c r="J4915" s="204" t="s">
        <v>1497</v>
      </c>
      <c r="K4915" s="203" t="s">
        <v>1497</v>
      </c>
    </row>
    <row r="4916" spans="1:11">
      <c r="A4916" s="203">
        <v>116</v>
      </c>
      <c r="B4916" s="203" t="s">
        <v>392</v>
      </c>
      <c r="C4916" s="203" t="s">
        <v>1560</v>
      </c>
      <c r="D4916" s="204">
        <v>9.91</v>
      </c>
      <c r="E4916" s="203" t="s">
        <v>472</v>
      </c>
      <c r="F4916" s="203" t="s">
        <v>1754</v>
      </c>
      <c r="G4916" s="203" t="s">
        <v>499</v>
      </c>
      <c r="H4916" s="204">
        <v>9.2993000000000006</v>
      </c>
      <c r="I4916" s="204">
        <v>10.5153</v>
      </c>
      <c r="J4916" s="204" t="s">
        <v>1497</v>
      </c>
      <c r="K4916" s="203" t="s">
        <v>1497</v>
      </c>
    </row>
    <row r="4917" spans="1:11">
      <c r="A4917" s="203">
        <v>116</v>
      </c>
      <c r="B4917" s="203" t="s">
        <v>393</v>
      </c>
      <c r="C4917" s="203" t="s">
        <v>1560</v>
      </c>
      <c r="D4917" s="204">
        <v>11.68</v>
      </c>
      <c r="E4917" s="203" t="s">
        <v>472</v>
      </c>
      <c r="F4917" s="203" t="s">
        <v>1754</v>
      </c>
      <c r="G4917" s="203" t="s">
        <v>499</v>
      </c>
      <c r="H4917" s="204">
        <v>11.438499999999999</v>
      </c>
      <c r="I4917" s="204">
        <v>11.9299</v>
      </c>
      <c r="J4917" s="204" t="s">
        <v>1497</v>
      </c>
      <c r="K4917" s="203" t="s">
        <v>1497</v>
      </c>
    </row>
    <row r="4918" spans="1:11">
      <c r="A4918" s="203">
        <v>116</v>
      </c>
      <c r="B4918" s="203" t="s">
        <v>394</v>
      </c>
      <c r="C4918" s="203" t="s">
        <v>1560</v>
      </c>
      <c r="D4918" s="204">
        <v>10.32</v>
      </c>
      <c r="E4918" s="203" t="s">
        <v>472</v>
      </c>
      <c r="F4918" s="203" t="s">
        <v>1754</v>
      </c>
      <c r="G4918" s="203" t="s">
        <v>499</v>
      </c>
      <c r="H4918" s="204">
        <v>9.8541000000000007</v>
      </c>
      <c r="I4918" s="204">
        <v>10.786300000000001</v>
      </c>
      <c r="J4918" s="204" t="s">
        <v>1497</v>
      </c>
      <c r="K4918" s="203" t="s">
        <v>1497</v>
      </c>
    </row>
    <row r="4919" spans="1:11">
      <c r="A4919" s="203">
        <v>116</v>
      </c>
      <c r="B4919" s="203" t="s">
        <v>395</v>
      </c>
      <c r="C4919" s="203" t="s">
        <v>1560</v>
      </c>
      <c r="D4919" s="204">
        <v>13.07</v>
      </c>
      <c r="E4919" s="203" t="s">
        <v>472</v>
      </c>
      <c r="F4919" s="203" t="s">
        <v>1754</v>
      </c>
      <c r="G4919" s="203" t="s">
        <v>499</v>
      </c>
      <c r="H4919" s="204">
        <v>12.844799999999999</v>
      </c>
      <c r="I4919" s="204">
        <v>13.304500000000001</v>
      </c>
      <c r="J4919" s="204" t="s">
        <v>1497</v>
      </c>
      <c r="K4919" s="203" t="s">
        <v>1497</v>
      </c>
    </row>
    <row r="4920" spans="1:11">
      <c r="A4920" s="203">
        <v>116</v>
      </c>
      <c r="B4920" s="203" t="s">
        <v>396</v>
      </c>
      <c r="C4920" s="203" t="s">
        <v>1560</v>
      </c>
      <c r="D4920" s="204">
        <v>11.5</v>
      </c>
      <c r="E4920" s="203" t="s">
        <v>472</v>
      </c>
      <c r="F4920" s="203" t="s">
        <v>1754</v>
      </c>
      <c r="G4920" s="203" t="s">
        <v>499</v>
      </c>
      <c r="H4920" s="204">
        <v>11.0222</v>
      </c>
      <c r="I4920" s="204">
        <v>11.976699999999999</v>
      </c>
      <c r="J4920" s="204" t="s">
        <v>1497</v>
      </c>
      <c r="K4920" s="203" t="s">
        <v>1497</v>
      </c>
    </row>
    <row r="4921" spans="1:11">
      <c r="A4921" s="203">
        <v>116</v>
      </c>
      <c r="B4921" s="203" t="s">
        <v>397</v>
      </c>
      <c r="C4921" s="203" t="s">
        <v>1560</v>
      </c>
      <c r="D4921" s="204">
        <v>9.0299999999999994</v>
      </c>
      <c r="E4921" s="203" t="s">
        <v>472</v>
      </c>
      <c r="F4921" s="203" t="s">
        <v>1754</v>
      </c>
      <c r="G4921" s="203" t="s">
        <v>499</v>
      </c>
      <c r="H4921" s="204">
        <v>8.5854999999999997</v>
      </c>
      <c r="I4921" s="204">
        <v>9.4665999999999997</v>
      </c>
      <c r="J4921" s="204" t="s">
        <v>1497</v>
      </c>
      <c r="K4921" s="203" t="s">
        <v>1497</v>
      </c>
    </row>
    <row r="4922" spans="1:11">
      <c r="A4922" s="203">
        <v>116</v>
      </c>
      <c r="B4922" s="203" t="s">
        <v>398</v>
      </c>
      <c r="C4922" s="203" t="s">
        <v>1560</v>
      </c>
      <c r="D4922" s="204">
        <v>10.52</v>
      </c>
      <c r="E4922" s="203" t="s">
        <v>472</v>
      </c>
      <c r="F4922" s="203" t="s">
        <v>1754</v>
      </c>
      <c r="G4922" s="203" t="s">
        <v>499</v>
      </c>
      <c r="H4922" s="204">
        <v>10.013400000000001</v>
      </c>
      <c r="I4922" s="204">
        <v>11.031700000000001</v>
      </c>
      <c r="J4922" s="204" t="s">
        <v>1497</v>
      </c>
      <c r="K4922" s="203" t="s">
        <v>1497</v>
      </c>
    </row>
    <row r="4923" spans="1:11">
      <c r="A4923" s="203">
        <v>116</v>
      </c>
      <c r="B4923" s="203" t="s">
        <v>399</v>
      </c>
      <c r="C4923" s="203" t="s">
        <v>1560</v>
      </c>
      <c r="D4923" s="204">
        <v>9.5399999999999991</v>
      </c>
      <c r="E4923" s="203" t="s">
        <v>472</v>
      </c>
      <c r="F4923" s="203" t="s">
        <v>1754</v>
      </c>
      <c r="G4923" s="203" t="s">
        <v>499</v>
      </c>
      <c r="H4923" s="204">
        <v>9.1006999999999998</v>
      </c>
      <c r="I4923" s="204">
        <v>9.9725999999999999</v>
      </c>
      <c r="J4923" s="204" t="s">
        <v>1497</v>
      </c>
      <c r="K4923" s="203" t="s">
        <v>1497</v>
      </c>
    </row>
    <row r="4924" spans="1:11">
      <c r="A4924" s="203">
        <v>116</v>
      </c>
      <c r="B4924" s="203" t="s">
        <v>400</v>
      </c>
      <c r="C4924" s="203" t="s">
        <v>1560</v>
      </c>
      <c r="D4924" s="204">
        <v>10.54</v>
      </c>
      <c r="E4924" s="203" t="s">
        <v>472</v>
      </c>
      <c r="F4924" s="203" t="s">
        <v>1754</v>
      </c>
      <c r="G4924" s="203" t="s">
        <v>499</v>
      </c>
      <c r="H4924" s="204">
        <v>10.071400000000001</v>
      </c>
      <c r="I4924" s="204">
        <v>10.998799999999999</v>
      </c>
      <c r="J4924" s="204" t="s">
        <v>1497</v>
      </c>
      <c r="K4924" s="203" t="s">
        <v>1497</v>
      </c>
    </row>
    <row r="4925" spans="1:11">
      <c r="A4925" s="203">
        <v>116</v>
      </c>
      <c r="B4925" s="203" t="s">
        <v>401</v>
      </c>
      <c r="C4925" s="203" t="s">
        <v>1560</v>
      </c>
      <c r="D4925" s="204">
        <v>11.43</v>
      </c>
      <c r="E4925" s="203" t="s">
        <v>472</v>
      </c>
      <c r="F4925" s="203" t="s">
        <v>1754</v>
      </c>
      <c r="G4925" s="203" t="s">
        <v>499</v>
      </c>
      <c r="H4925" s="204">
        <v>10.9217</v>
      </c>
      <c r="I4925" s="204">
        <v>11.944699999999999</v>
      </c>
      <c r="J4925" s="204" t="s">
        <v>1497</v>
      </c>
      <c r="K4925" s="203" t="s">
        <v>1497</v>
      </c>
    </row>
    <row r="4926" spans="1:11">
      <c r="A4926" s="203">
        <v>116</v>
      </c>
      <c r="B4926" s="203" t="s">
        <v>402</v>
      </c>
      <c r="C4926" s="203" t="s">
        <v>1560</v>
      </c>
      <c r="D4926" s="204">
        <v>8.65</v>
      </c>
      <c r="E4926" s="203" t="s">
        <v>472</v>
      </c>
      <c r="F4926" s="203" t="s">
        <v>1754</v>
      </c>
      <c r="G4926" s="203" t="s">
        <v>499</v>
      </c>
      <c r="H4926" s="204">
        <v>8.0380000000000003</v>
      </c>
      <c r="I4926" s="204">
        <v>9.2583000000000002</v>
      </c>
      <c r="J4926" s="204" t="s">
        <v>1497</v>
      </c>
      <c r="K4926" s="203" t="s">
        <v>1497</v>
      </c>
    </row>
    <row r="4927" spans="1:11">
      <c r="A4927" s="203">
        <v>116</v>
      </c>
      <c r="B4927" s="203" t="s">
        <v>403</v>
      </c>
      <c r="C4927" s="203" t="s">
        <v>1560</v>
      </c>
      <c r="D4927" s="204">
        <v>13.73</v>
      </c>
      <c r="E4927" s="203" t="s">
        <v>472</v>
      </c>
      <c r="F4927" s="203" t="s">
        <v>1754</v>
      </c>
      <c r="G4927" s="203" t="s">
        <v>499</v>
      </c>
      <c r="H4927" s="204">
        <v>13.152900000000001</v>
      </c>
      <c r="I4927" s="204">
        <v>14.306699999999999</v>
      </c>
      <c r="J4927" s="204" t="s">
        <v>1497</v>
      </c>
      <c r="K4927" s="203" t="s">
        <v>1497</v>
      </c>
    </row>
    <row r="4928" spans="1:11">
      <c r="A4928" s="203">
        <v>116</v>
      </c>
      <c r="B4928" s="203" t="s">
        <v>404</v>
      </c>
      <c r="C4928" s="203" t="s">
        <v>1560</v>
      </c>
      <c r="D4928" s="204">
        <v>10.53</v>
      </c>
      <c r="E4928" s="203" t="s">
        <v>472</v>
      </c>
      <c r="F4928" s="203" t="s">
        <v>1754</v>
      </c>
      <c r="G4928" s="203" t="s">
        <v>499</v>
      </c>
      <c r="H4928" s="204">
        <v>10.0075</v>
      </c>
      <c r="I4928" s="204">
        <v>11.0596</v>
      </c>
      <c r="J4928" s="204" t="s">
        <v>1497</v>
      </c>
      <c r="K4928" s="203" t="s">
        <v>1497</v>
      </c>
    </row>
    <row r="4929" spans="1:11">
      <c r="A4929" s="203">
        <v>116</v>
      </c>
      <c r="B4929" s="203" t="s">
        <v>405</v>
      </c>
      <c r="C4929" s="203" t="s">
        <v>1560</v>
      </c>
      <c r="D4929" s="204">
        <v>11.08</v>
      </c>
      <c r="E4929" s="203" t="s">
        <v>472</v>
      </c>
      <c r="F4929" s="203" t="s">
        <v>1754</v>
      </c>
      <c r="G4929" s="203" t="s">
        <v>499</v>
      </c>
      <c r="H4929" s="204">
        <v>10.9971</v>
      </c>
      <c r="I4929" s="204">
        <v>11.1723</v>
      </c>
      <c r="J4929" s="204" t="s">
        <v>1497</v>
      </c>
      <c r="K4929" s="203" t="s">
        <v>1497</v>
      </c>
    </row>
    <row r="4930" spans="1:11">
      <c r="A4930" s="203">
        <v>117</v>
      </c>
      <c r="B4930" s="203" t="s">
        <v>384</v>
      </c>
      <c r="C4930" s="203" t="s">
        <v>1522</v>
      </c>
      <c r="D4930" s="204">
        <v>29.77991475</v>
      </c>
      <c r="E4930" s="203" t="s">
        <v>528</v>
      </c>
      <c r="F4930" s="203" t="s">
        <v>1754</v>
      </c>
      <c r="G4930" s="203" t="s">
        <v>499</v>
      </c>
      <c r="H4930" s="204" t="s">
        <v>1497</v>
      </c>
      <c r="I4930" s="204" t="s">
        <v>1497</v>
      </c>
      <c r="J4930" s="204">
        <v>30.369952229999999</v>
      </c>
      <c r="K4930" s="203" t="s">
        <v>529</v>
      </c>
    </row>
    <row r="4931" spans="1:11">
      <c r="A4931" s="203">
        <v>117</v>
      </c>
      <c r="B4931" s="203" t="s">
        <v>385</v>
      </c>
      <c r="C4931" s="203" t="s">
        <v>1522</v>
      </c>
      <c r="D4931" s="204">
        <v>25.207431410000002</v>
      </c>
      <c r="E4931" s="203" t="s">
        <v>528</v>
      </c>
      <c r="F4931" s="203" t="s">
        <v>1754</v>
      </c>
      <c r="G4931" s="203" t="s">
        <v>499</v>
      </c>
      <c r="H4931" s="204" t="s">
        <v>1497</v>
      </c>
      <c r="I4931" s="204" t="s">
        <v>1497</v>
      </c>
      <c r="J4931" s="204">
        <v>26.340012120000001</v>
      </c>
      <c r="K4931" s="203" t="s">
        <v>529</v>
      </c>
    </row>
    <row r="4932" spans="1:11">
      <c r="A4932" s="203">
        <v>117</v>
      </c>
      <c r="B4932" s="203" t="s">
        <v>386</v>
      </c>
      <c r="C4932" s="203" t="s">
        <v>1522</v>
      </c>
      <c r="D4932" s="204">
        <v>25.876840829999999</v>
      </c>
      <c r="E4932" s="203" t="s">
        <v>528</v>
      </c>
      <c r="F4932" s="203" t="s">
        <v>1754</v>
      </c>
      <c r="G4932" s="203" t="s">
        <v>499</v>
      </c>
      <c r="H4932" s="204" t="s">
        <v>1497</v>
      </c>
      <c r="I4932" s="204" t="s">
        <v>1497</v>
      </c>
      <c r="J4932" s="204">
        <v>25.529987819999999</v>
      </c>
      <c r="K4932" s="203" t="s">
        <v>529</v>
      </c>
    </row>
    <row r="4933" spans="1:11">
      <c r="A4933" s="203">
        <v>117</v>
      </c>
      <c r="B4933" s="203" t="s">
        <v>387</v>
      </c>
      <c r="C4933" s="203" t="s">
        <v>1522</v>
      </c>
      <c r="D4933" s="204">
        <v>24.62401479</v>
      </c>
      <c r="E4933" s="203" t="s">
        <v>528</v>
      </c>
      <c r="F4933" s="203" t="s">
        <v>1754</v>
      </c>
      <c r="G4933" s="203" t="s">
        <v>499</v>
      </c>
      <c r="H4933" s="204" t="s">
        <v>1497</v>
      </c>
      <c r="I4933" s="204" t="s">
        <v>1497</v>
      </c>
      <c r="J4933" s="204">
        <v>24.64083741</v>
      </c>
      <c r="K4933" s="203" t="s">
        <v>529</v>
      </c>
    </row>
    <row r="4934" spans="1:11">
      <c r="A4934" s="203">
        <v>117</v>
      </c>
      <c r="B4934" s="203" t="s">
        <v>388</v>
      </c>
      <c r="C4934" s="203" t="s">
        <v>1522</v>
      </c>
      <c r="D4934" s="204">
        <v>23.537655600000001</v>
      </c>
      <c r="E4934" s="203" t="s">
        <v>528</v>
      </c>
      <c r="F4934" s="203" t="s">
        <v>1754</v>
      </c>
      <c r="G4934" s="203" t="s">
        <v>499</v>
      </c>
      <c r="H4934" s="204" t="s">
        <v>1497</v>
      </c>
      <c r="I4934" s="204" t="s">
        <v>1497</v>
      </c>
      <c r="J4934" s="204">
        <v>24.79079084</v>
      </c>
      <c r="K4934" s="203" t="s">
        <v>529</v>
      </c>
    </row>
    <row r="4935" spans="1:11">
      <c r="A4935" s="203">
        <v>117</v>
      </c>
      <c r="B4935" s="203" t="s">
        <v>389</v>
      </c>
      <c r="C4935" s="203" t="s">
        <v>1522</v>
      </c>
      <c r="D4935" s="204">
        <v>26.687107149999999</v>
      </c>
      <c r="E4935" s="203" t="s">
        <v>528</v>
      </c>
      <c r="F4935" s="203" t="s">
        <v>1754</v>
      </c>
      <c r="G4935" s="203" t="s">
        <v>499</v>
      </c>
      <c r="H4935" s="204" t="s">
        <v>1497</v>
      </c>
      <c r="I4935" s="204" t="s">
        <v>1497</v>
      </c>
      <c r="J4935" s="204">
        <v>28.138833720000001</v>
      </c>
      <c r="K4935" s="203" t="s">
        <v>529</v>
      </c>
    </row>
    <row r="4936" spans="1:11">
      <c r="A4936" s="203">
        <v>117</v>
      </c>
      <c r="B4936" s="203" t="s">
        <v>390</v>
      </c>
      <c r="C4936" s="203" t="s">
        <v>1522</v>
      </c>
      <c r="D4936" s="204">
        <v>26.112452319999999</v>
      </c>
      <c r="E4936" s="203" t="s">
        <v>528</v>
      </c>
      <c r="F4936" s="203" t="s">
        <v>1754</v>
      </c>
      <c r="G4936" s="203" t="s">
        <v>499</v>
      </c>
      <c r="H4936" s="204" t="s">
        <v>1497</v>
      </c>
      <c r="I4936" s="204" t="s">
        <v>1497</v>
      </c>
      <c r="J4936" s="204">
        <v>26.563701129999998</v>
      </c>
      <c r="K4936" s="203" t="s">
        <v>529</v>
      </c>
    </row>
    <row r="4937" spans="1:11">
      <c r="A4937" s="203">
        <v>117</v>
      </c>
      <c r="B4937" s="203" t="s">
        <v>391</v>
      </c>
      <c r="C4937" s="203" t="s">
        <v>1522</v>
      </c>
      <c r="D4937" s="204">
        <v>27.19284124</v>
      </c>
      <c r="E4937" s="203" t="s">
        <v>528</v>
      </c>
      <c r="F4937" s="203" t="s">
        <v>1754</v>
      </c>
      <c r="G4937" s="203" t="s">
        <v>499</v>
      </c>
      <c r="H4937" s="204" t="s">
        <v>1497</v>
      </c>
      <c r="I4937" s="204" t="s">
        <v>1497</v>
      </c>
      <c r="J4937" s="204">
        <v>28.11468318</v>
      </c>
      <c r="K4937" s="203" t="s">
        <v>529</v>
      </c>
    </row>
    <row r="4938" spans="1:11">
      <c r="A4938" s="203">
        <v>117</v>
      </c>
      <c r="B4938" s="203" t="s">
        <v>392</v>
      </c>
      <c r="C4938" s="203" t="s">
        <v>1522</v>
      </c>
      <c r="D4938" s="204">
        <v>27.701795260000001</v>
      </c>
      <c r="E4938" s="203" t="s">
        <v>528</v>
      </c>
      <c r="F4938" s="203" t="s">
        <v>1754</v>
      </c>
      <c r="G4938" s="203" t="s">
        <v>499</v>
      </c>
      <c r="H4938" s="204" t="s">
        <v>1497</v>
      </c>
      <c r="I4938" s="204" t="s">
        <v>1497</v>
      </c>
      <c r="J4938" s="204">
        <v>28.46284868</v>
      </c>
      <c r="K4938" s="203" t="s">
        <v>529</v>
      </c>
    </row>
    <row r="4939" spans="1:11">
      <c r="A4939" s="203">
        <v>117</v>
      </c>
      <c r="B4939" s="203" t="s">
        <v>393</v>
      </c>
      <c r="C4939" s="203" t="s">
        <v>1522</v>
      </c>
      <c r="D4939" s="204">
        <v>28.086523010000001</v>
      </c>
      <c r="E4939" s="203" t="s">
        <v>528</v>
      </c>
      <c r="F4939" s="203" t="s">
        <v>1754</v>
      </c>
      <c r="G4939" s="203" t="s">
        <v>499</v>
      </c>
      <c r="H4939" s="204" t="s">
        <v>1497</v>
      </c>
      <c r="I4939" s="204" t="s">
        <v>1497</v>
      </c>
      <c r="J4939" s="204">
        <v>29.770552980000001</v>
      </c>
      <c r="K4939" s="203" t="s">
        <v>529</v>
      </c>
    </row>
    <row r="4940" spans="1:11">
      <c r="A4940" s="203">
        <v>117</v>
      </c>
      <c r="B4940" s="203" t="s">
        <v>394</v>
      </c>
      <c r="C4940" s="203" t="s">
        <v>1522</v>
      </c>
      <c r="D4940" s="204">
        <v>28.270326430000001</v>
      </c>
      <c r="E4940" s="203" t="s">
        <v>528</v>
      </c>
      <c r="F4940" s="203" t="s">
        <v>1754</v>
      </c>
      <c r="G4940" s="203" t="s">
        <v>499</v>
      </c>
      <c r="H4940" s="204" t="s">
        <v>1497</v>
      </c>
      <c r="I4940" s="204" t="s">
        <v>1497</v>
      </c>
      <c r="J4940" s="204">
        <v>29.282340250000001</v>
      </c>
      <c r="K4940" s="203" t="s">
        <v>529</v>
      </c>
    </row>
    <row r="4941" spans="1:11">
      <c r="A4941" s="203">
        <v>117</v>
      </c>
      <c r="B4941" s="203" t="s">
        <v>395</v>
      </c>
      <c r="C4941" s="203" t="s">
        <v>1522</v>
      </c>
      <c r="D4941" s="204">
        <v>27.60014348</v>
      </c>
      <c r="E4941" s="203" t="s">
        <v>528</v>
      </c>
      <c r="F4941" s="203" t="s">
        <v>1754</v>
      </c>
      <c r="G4941" s="203" t="s">
        <v>499</v>
      </c>
      <c r="H4941" s="204" t="s">
        <v>1497</v>
      </c>
      <c r="I4941" s="204" t="s">
        <v>1497</v>
      </c>
      <c r="J4941" s="204">
        <v>28.358928679999998</v>
      </c>
      <c r="K4941" s="203" t="s">
        <v>529</v>
      </c>
    </row>
    <row r="4942" spans="1:11">
      <c r="A4942" s="203">
        <v>117</v>
      </c>
      <c r="B4942" s="203" t="s">
        <v>396</v>
      </c>
      <c r="C4942" s="203" t="s">
        <v>1522</v>
      </c>
      <c r="D4942" s="204">
        <v>24.191240820000001</v>
      </c>
      <c r="E4942" s="203" t="s">
        <v>528</v>
      </c>
      <c r="F4942" s="203" t="s">
        <v>1754</v>
      </c>
      <c r="G4942" s="203" t="s">
        <v>499</v>
      </c>
      <c r="H4942" s="204" t="s">
        <v>1497</v>
      </c>
      <c r="I4942" s="204" t="s">
        <v>1497</v>
      </c>
      <c r="J4942" s="204">
        <v>24.39125829</v>
      </c>
      <c r="K4942" s="203" t="s">
        <v>529</v>
      </c>
    </row>
    <row r="4943" spans="1:11">
      <c r="A4943" s="203">
        <v>117</v>
      </c>
      <c r="B4943" s="203" t="s">
        <v>397</v>
      </c>
      <c r="C4943" s="203" t="s">
        <v>1522</v>
      </c>
      <c r="D4943" s="204">
        <v>24.00538641</v>
      </c>
      <c r="E4943" s="203" t="s">
        <v>528</v>
      </c>
      <c r="F4943" s="203" t="s">
        <v>1754</v>
      </c>
      <c r="G4943" s="203" t="s">
        <v>499</v>
      </c>
      <c r="H4943" s="204" t="s">
        <v>1497</v>
      </c>
      <c r="I4943" s="204" t="s">
        <v>1497</v>
      </c>
      <c r="J4943" s="204">
        <v>25.367306119999999</v>
      </c>
      <c r="K4943" s="203" t="s">
        <v>529</v>
      </c>
    </row>
    <row r="4944" spans="1:11">
      <c r="A4944" s="203">
        <v>117</v>
      </c>
      <c r="B4944" s="203" t="s">
        <v>398</v>
      </c>
      <c r="C4944" s="203" t="s">
        <v>1522</v>
      </c>
      <c r="D4944" s="204">
        <v>26.426396230000002</v>
      </c>
      <c r="E4944" s="203" t="s">
        <v>528</v>
      </c>
      <c r="F4944" s="203" t="s">
        <v>1754</v>
      </c>
      <c r="G4944" s="203" t="s">
        <v>499</v>
      </c>
      <c r="H4944" s="204" t="s">
        <v>1497</v>
      </c>
      <c r="I4944" s="204" t="s">
        <v>1497</v>
      </c>
      <c r="J4944" s="204">
        <v>28.267081019999999</v>
      </c>
      <c r="K4944" s="203" t="s">
        <v>529</v>
      </c>
    </row>
    <row r="4945" spans="1:11">
      <c r="A4945" s="203">
        <v>117</v>
      </c>
      <c r="B4945" s="203" t="s">
        <v>399</v>
      </c>
      <c r="C4945" s="203" t="s">
        <v>1522</v>
      </c>
      <c r="D4945" s="204">
        <v>23.28018492</v>
      </c>
      <c r="E4945" s="203" t="s">
        <v>528</v>
      </c>
      <c r="F4945" s="203" t="s">
        <v>1754</v>
      </c>
      <c r="G4945" s="203" t="s">
        <v>499</v>
      </c>
      <c r="H4945" s="204" t="s">
        <v>1497</v>
      </c>
      <c r="I4945" s="204" t="s">
        <v>1497</v>
      </c>
      <c r="J4945" s="204">
        <v>23.484494980000001</v>
      </c>
      <c r="K4945" s="203" t="s">
        <v>529</v>
      </c>
    </row>
    <row r="4946" spans="1:11">
      <c r="A4946" s="203">
        <v>117</v>
      </c>
      <c r="B4946" s="203" t="s">
        <v>400</v>
      </c>
      <c r="C4946" s="203" t="s">
        <v>1522</v>
      </c>
      <c r="D4946" s="204">
        <v>24.096907940000001</v>
      </c>
      <c r="E4946" s="203" t="s">
        <v>528</v>
      </c>
      <c r="F4946" s="203" t="s">
        <v>1754</v>
      </c>
      <c r="G4946" s="203" t="s">
        <v>499</v>
      </c>
      <c r="H4946" s="204" t="s">
        <v>1497</v>
      </c>
      <c r="I4946" s="204" t="s">
        <v>1497</v>
      </c>
      <c r="J4946" s="204">
        <v>24.19274081</v>
      </c>
      <c r="K4946" s="203" t="s">
        <v>529</v>
      </c>
    </row>
    <row r="4947" spans="1:11">
      <c r="A4947" s="203">
        <v>117</v>
      </c>
      <c r="B4947" s="203" t="s">
        <v>401</v>
      </c>
      <c r="C4947" s="203" t="s">
        <v>1522</v>
      </c>
      <c r="D4947" s="204">
        <v>24.962544909999998</v>
      </c>
      <c r="E4947" s="203" t="s">
        <v>528</v>
      </c>
      <c r="F4947" s="203" t="s">
        <v>1754</v>
      </c>
      <c r="G4947" s="203" t="s">
        <v>499</v>
      </c>
      <c r="H4947" s="204" t="s">
        <v>1497</v>
      </c>
      <c r="I4947" s="204" t="s">
        <v>1497</v>
      </c>
      <c r="J4947" s="204">
        <v>25.688119400000001</v>
      </c>
      <c r="K4947" s="203" t="s">
        <v>529</v>
      </c>
    </row>
    <row r="4948" spans="1:11">
      <c r="A4948" s="203">
        <v>117</v>
      </c>
      <c r="B4948" s="203" t="s">
        <v>402</v>
      </c>
      <c r="C4948" s="203" t="s">
        <v>1522</v>
      </c>
      <c r="D4948" s="204">
        <v>23.48658335</v>
      </c>
      <c r="E4948" s="203" t="s">
        <v>528</v>
      </c>
      <c r="F4948" s="203" t="s">
        <v>1754</v>
      </c>
      <c r="G4948" s="203" t="s">
        <v>499</v>
      </c>
      <c r="H4948" s="204" t="s">
        <v>1497</v>
      </c>
      <c r="I4948" s="204" t="s">
        <v>1497</v>
      </c>
      <c r="J4948" s="204">
        <v>23.33804885</v>
      </c>
      <c r="K4948" s="203" t="s">
        <v>529</v>
      </c>
    </row>
    <row r="4949" spans="1:11">
      <c r="A4949" s="203">
        <v>117</v>
      </c>
      <c r="B4949" s="203" t="s">
        <v>403</v>
      </c>
      <c r="C4949" s="203" t="s">
        <v>1522</v>
      </c>
      <c r="D4949" s="204">
        <v>21.540036270000002</v>
      </c>
      <c r="E4949" s="203" t="s">
        <v>528</v>
      </c>
      <c r="F4949" s="203" t="s">
        <v>1754</v>
      </c>
      <c r="G4949" s="203" t="s">
        <v>499</v>
      </c>
      <c r="H4949" s="204" t="s">
        <v>1497</v>
      </c>
      <c r="I4949" s="204" t="s">
        <v>1497</v>
      </c>
      <c r="J4949" s="204">
        <v>22.700078269999999</v>
      </c>
      <c r="K4949" s="203" t="s">
        <v>529</v>
      </c>
    </row>
    <row r="4950" spans="1:11">
      <c r="A4950" s="203">
        <v>117</v>
      </c>
      <c r="B4950" s="203" t="s">
        <v>404</v>
      </c>
      <c r="C4950" s="203" t="s">
        <v>1522</v>
      </c>
      <c r="D4950" s="204">
        <v>24.539878680000001</v>
      </c>
      <c r="E4950" s="203" t="s">
        <v>528</v>
      </c>
      <c r="F4950" s="203" t="s">
        <v>1754</v>
      </c>
      <c r="G4950" s="203" t="s">
        <v>499</v>
      </c>
      <c r="H4950" s="204" t="s">
        <v>1497</v>
      </c>
      <c r="I4950" s="204" t="s">
        <v>1497</v>
      </c>
      <c r="J4950" s="204">
        <v>25.344065350000001</v>
      </c>
      <c r="K4950" s="203" t="s">
        <v>529</v>
      </c>
    </row>
    <row r="4951" spans="1:11">
      <c r="A4951" s="203">
        <v>117</v>
      </c>
      <c r="B4951" s="203" t="s">
        <v>405</v>
      </c>
      <c r="C4951" s="203" t="s">
        <v>1522</v>
      </c>
      <c r="D4951" s="204">
        <v>26.824314439999998</v>
      </c>
      <c r="E4951" s="203" t="s">
        <v>528</v>
      </c>
      <c r="F4951" s="203" t="s">
        <v>1754</v>
      </c>
      <c r="G4951" s="203" t="s">
        <v>499</v>
      </c>
      <c r="H4951" s="204" t="s">
        <v>1497</v>
      </c>
      <c r="I4951" s="204" t="s">
        <v>1497</v>
      </c>
      <c r="J4951" s="204">
        <v>27.61534653</v>
      </c>
      <c r="K4951" s="203" t="s">
        <v>529</v>
      </c>
    </row>
    <row r="4952" spans="1:11">
      <c r="A4952" s="203">
        <v>117</v>
      </c>
      <c r="B4952" s="203" t="s">
        <v>384</v>
      </c>
      <c r="C4952" s="203" t="s">
        <v>1523</v>
      </c>
      <c r="D4952" s="204">
        <v>22.55343749</v>
      </c>
      <c r="E4952" s="203" t="s">
        <v>528</v>
      </c>
      <c r="F4952" s="203" t="s">
        <v>1754</v>
      </c>
      <c r="G4952" s="203" t="s">
        <v>499</v>
      </c>
      <c r="H4952" s="204" t="s">
        <v>1497</v>
      </c>
      <c r="I4952" s="204" t="s">
        <v>1497</v>
      </c>
      <c r="J4952" s="204">
        <v>23.147087209999999</v>
      </c>
      <c r="K4952" s="203" t="s">
        <v>529</v>
      </c>
    </row>
    <row r="4953" spans="1:11">
      <c r="A4953" s="203">
        <v>117</v>
      </c>
      <c r="B4953" s="203" t="s">
        <v>385</v>
      </c>
      <c r="C4953" s="203" t="s">
        <v>1523</v>
      </c>
      <c r="D4953" s="204">
        <v>18.904102470000002</v>
      </c>
      <c r="E4953" s="203" t="s">
        <v>528</v>
      </c>
      <c r="F4953" s="203" t="s">
        <v>1754</v>
      </c>
      <c r="G4953" s="203" t="s">
        <v>499</v>
      </c>
      <c r="H4953" s="204" t="s">
        <v>1497</v>
      </c>
      <c r="I4953" s="204" t="s">
        <v>1497</v>
      </c>
      <c r="J4953" s="204">
        <v>19.859550550000002</v>
      </c>
      <c r="K4953" s="203" t="s">
        <v>529</v>
      </c>
    </row>
    <row r="4954" spans="1:11">
      <c r="A4954" s="203">
        <v>117</v>
      </c>
      <c r="B4954" s="203" t="s">
        <v>386</v>
      </c>
      <c r="C4954" s="203" t="s">
        <v>1523</v>
      </c>
      <c r="D4954" s="204">
        <v>18.805383490000001</v>
      </c>
      <c r="E4954" s="203" t="s">
        <v>528</v>
      </c>
      <c r="F4954" s="203" t="s">
        <v>1754</v>
      </c>
      <c r="G4954" s="203" t="s">
        <v>499</v>
      </c>
      <c r="H4954" s="204" t="s">
        <v>1497</v>
      </c>
      <c r="I4954" s="204" t="s">
        <v>1497</v>
      </c>
      <c r="J4954" s="204">
        <v>18.488352899999999</v>
      </c>
      <c r="K4954" s="203" t="s">
        <v>529</v>
      </c>
    </row>
    <row r="4955" spans="1:11">
      <c r="A4955" s="203">
        <v>117</v>
      </c>
      <c r="B4955" s="203" t="s">
        <v>387</v>
      </c>
      <c r="C4955" s="203" t="s">
        <v>1523</v>
      </c>
      <c r="D4955" s="204">
        <v>17.88403722</v>
      </c>
      <c r="E4955" s="203" t="s">
        <v>528</v>
      </c>
      <c r="F4955" s="203" t="s">
        <v>1754</v>
      </c>
      <c r="G4955" s="203" t="s">
        <v>499</v>
      </c>
      <c r="H4955" s="204" t="s">
        <v>1497</v>
      </c>
      <c r="I4955" s="204" t="s">
        <v>1497</v>
      </c>
      <c r="J4955" s="204">
        <v>18.109489270000001</v>
      </c>
      <c r="K4955" s="203" t="s">
        <v>529</v>
      </c>
    </row>
    <row r="4956" spans="1:11">
      <c r="A4956" s="203">
        <v>117</v>
      </c>
      <c r="B4956" s="203" t="s">
        <v>388</v>
      </c>
      <c r="C4956" s="203" t="s">
        <v>1523</v>
      </c>
      <c r="D4956" s="204">
        <v>17.98948262</v>
      </c>
      <c r="E4956" s="203" t="s">
        <v>528</v>
      </c>
      <c r="F4956" s="203" t="s">
        <v>1754</v>
      </c>
      <c r="G4956" s="203" t="s">
        <v>499</v>
      </c>
      <c r="H4956" s="204" t="s">
        <v>1497</v>
      </c>
      <c r="I4956" s="204" t="s">
        <v>1497</v>
      </c>
      <c r="J4956" s="204">
        <v>18.948420250000002</v>
      </c>
      <c r="K4956" s="203" t="s">
        <v>529</v>
      </c>
    </row>
    <row r="4957" spans="1:11">
      <c r="A4957" s="203">
        <v>117</v>
      </c>
      <c r="B4957" s="203" t="s">
        <v>389</v>
      </c>
      <c r="C4957" s="203" t="s">
        <v>1523</v>
      </c>
      <c r="D4957" s="204">
        <v>19.820170789999999</v>
      </c>
      <c r="E4957" s="203" t="s">
        <v>528</v>
      </c>
      <c r="F4957" s="203" t="s">
        <v>1754</v>
      </c>
      <c r="G4957" s="203" t="s">
        <v>499</v>
      </c>
      <c r="H4957" s="204" t="s">
        <v>1497</v>
      </c>
      <c r="I4957" s="204" t="s">
        <v>1497</v>
      </c>
      <c r="J4957" s="204">
        <v>20.808682699999999</v>
      </c>
      <c r="K4957" s="203" t="s">
        <v>529</v>
      </c>
    </row>
    <row r="4958" spans="1:11">
      <c r="A4958" s="203">
        <v>117</v>
      </c>
      <c r="B4958" s="203" t="s">
        <v>390</v>
      </c>
      <c r="C4958" s="203" t="s">
        <v>1523</v>
      </c>
      <c r="D4958" s="204">
        <v>20.096480029999999</v>
      </c>
      <c r="E4958" s="203" t="s">
        <v>528</v>
      </c>
      <c r="F4958" s="203" t="s">
        <v>1754</v>
      </c>
      <c r="G4958" s="203" t="s">
        <v>499</v>
      </c>
      <c r="H4958" s="204" t="s">
        <v>1497</v>
      </c>
      <c r="I4958" s="204" t="s">
        <v>1497</v>
      </c>
      <c r="J4958" s="204">
        <v>20.532609560000001</v>
      </c>
      <c r="K4958" s="203" t="s">
        <v>529</v>
      </c>
    </row>
    <row r="4959" spans="1:11">
      <c r="A4959" s="203">
        <v>117</v>
      </c>
      <c r="B4959" s="203" t="s">
        <v>391</v>
      </c>
      <c r="C4959" s="203" t="s">
        <v>1523</v>
      </c>
      <c r="D4959" s="204">
        <v>19.584916580000002</v>
      </c>
      <c r="E4959" s="203" t="s">
        <v>528</v>
      </c>
      <c r="F4959" s="203" t="s">
        <v>1754</v>
      </c>
      <c r="G4959" s="203" t="s">
        <v>499</v>
      </c>
      <c r="H4959" s="204" t="s">
        <v>1497</v>
      </c>
      <c r="I4959" s="204" t="s">
        <v>1497</v>
      </c>
      <c r="J4959" s="204">
        <v>21.062641330000002</v>
      </c>
      <c r="K4959" s="203" t="s">
        <v>529</v>
      </c>
    </row>
    <row r="4960" spans="1:11">
      <c r="A4960" s="203">
        <v>117</v>
      </c>
      <c r="B4960" s="203" t="s">
        <v>392</v>
      </c>
      <c r="C4960" s="203" t="s">
        <v>1523</v>
      </c>
      <c r="D4960" s="204">
        <v>20.18539719</v>
      </c>
      <c r="E4960" s="203" t="s">
        <v>528</v>
      </c>
      <c r="F4960" s="203" t="s">
        <v>1754</v>
      </c>
      <c r="G4960" s="203" t="s">
        <v>499</v>
      </c>
      <c r="H4960" s="204" t="s">
        <v>1497</v>
      </c>
      <c r="I4960" s="204" t="s">
        <v>1497</v>
      </c>
      <c r="J4960" s="204">
        <v>21.313301330000002</v>
      </c>
      <c r="K4960" s="203" t="s">
        <v>529</v>
      </c>
    </row>
    <row r="4961" spans="1:11">
      <c r="A4961" s="203">
        <v>117</v>
      </c>
      <c r="B4961" s="203" t="s">
        <v>393</v>
      </c>
      <c r="C4961" s="203" t="s">
        <v>1523</v>
      </c>
      <c r="D4961" s="204">
        <v>20.870910219999999</v>
      </c>
      <c r="E4961" s="203" t="s">
        <v>528</v>
      </c>
      <c r="F4961" s="203" t="s">
        <v>1754</v>
      </c>
      <c r="G4961" s="203" t="s">
        <v>499</v>
      </c>
      <c r="H4961" s="204" t="s">
        <v>1497</v>
      </c>
      <c r="I4961" s="204" t="s">
        <v>1497</v>
      </c>
      <c r="J4961" s="204">
        <v>22.461237650000001</v>
      </c>
      <c r="K4961" s="203" t="s">
        <v>529</v>
      </c>
    </row>
    <row r="4962" spans="1:11">
      <c r="A4962" s="203">
        <v>117</v>
      </c>
      <c r="B4962" s="203" t="s">
        <v>394</v>
      </c>
      <c r="C4962" s="203" t="s">
        <v>1523</v>
      </c>
      <c r="D4962" s="204">
        <v>21.261834910000001</v>
      </c>
      <c r="E4962" s="203" t="s">
        <v>528</v>
      </c>
      <c r="F4962" s="203" t="s">
        <v>1754</v>
      </c>
      <c r="G4962" s="203" t="s">
        <v>499</v>
      </c>
      <c r="H4962" s="204" t="s">
        <v>1497</v>
      </c>
      <c r="I4962" s="204" t="s">
        <v>1497</v>
      </c>
      <c r="J4962" s="204">
        <v>21.79770001</v>
      </c>
      <c r="K4962" s="203" t="s">
        <v>529</v>
      </c>
    </row>
    <row r="4963" spans="1:11">
      <c r="A4963" s="203">
        <v>117</v>
      </c>
      <c r="B4963" s="203" t="s">
        <v>395</v>
      </c>
      <c r="C4963" s="203" t="s">
        <v>1523</v>
      </c>
      <c r="D4963" s="204">
        <v>20.919580710000002</v>
      </c>
      <c r="E4963" s="203" t="s">
        <v>528</v>
      </c>
      <c r="F4963" s="203" t="s">
        <v>1754</v>
      </c>
      <c r="G4963" s="203" t="s">
        <v>499</v>
      </c>
      <c r="H4963" s="204" t="s">
        <v>1497</v>
      </c>
      <c r="I4963" s="204" t="s">
        <v>1497</v>
      </c>
      <c r="J4963" s="204">
        <v>21.769635780000002</v>
      </c>
      <c r="K4963" s="203" t="s">
        <v>529</v>
      </c>
    </row>
    <row r="4964" spans="1:11">
      <c r="A4964" s="203">
        <v>117</v>
      </c>
      <c r="B4964" s="203" t="s">
        <v>396</v>
      </c>
      <c r="C4964" s="203" t="s">
        <v>1523</v>
      </c>
      <c r="D4964" s="204">
        <v>17.600627639999999</v>
      </c>
      <c r="E4964" s="203" t="s">
        <v>528</v>
      </c>
      <c r="F4964" s="203" t="s">
        <v>1754</v>
      </c>
      <c r="G4964" s="203" t="s">
        <v>499</v>
      </c>
      <c r="H4964" s="204" t="s">
        <v>1497</v>
      </c>
      <c r="I4964" s="204" t="s">
        <v>1497</v>
      </c>
      <c r="J4964" s="204">
        <v>18.054331220000002</v>
      </c>
      <c r="K4964" s="203" t="s">
        <v>529</v>
      </c>
    </row>
    <row r="4965" spans="1:11">
      <c r="A4965" s="203">
        <v>117</v>
      </c>
      <c r="B4965" s="203" t="s">
        <v>397</v>
      </c>
      <c r="C4965" s="203" t="s">
        <v>1523</v>
      </c>
      <c r="D4965" s="204">
        <v>17.722800199999998</v>
      </c>
      <c r="E4965" s="203" t="s">
        <v>528</v>
      </c>
      <c r="F4965" s="203" t="s">
        <v>1754</v>
      </c>
      <c r="G4965" s="203" t="s">
        <v>499</v>
      </c>
      <c r="H4965" s="204" t="s">
        <v>1497</v>
      </c>
      <c r="I4965" s="204" t="s">
        <v>1497</v>
      </c>
      <c r="J4965" s="204">
        <v>18.727926530000001</v>
      </c>
      <c r="K4965" s="203" t="s">
        <v>529</v>
      </c>
    </row>
    <row r="4966" spans="1:11">
      <c r="A4966" s="203">
        <v>117</v>
      </c>
      <c r="B4966" s="203" t="s">
        <v>398</v>
      </c>
      <c r="C4966" s="203" t="s">
        <v>1523</v>
      </c>
      <c r="D4966" s="204">
        <v>19.391405710000001</v>
      </c>
      <c r="E4966" s="203" t="s">
        <v>528</v>
      </c>
      <c r="F4966" s="203" t="s">
        <v>1754</v>
      </c>
      <c r="G4966" s="203" t="s">
        <v>499</v>
      </c>
      <c r="H4966" s="204" t="s">
        <v>1497</v>
      </c>
      <c r="I4966" s="204" t="s">
        <v>1497</v>
      </c>
      <c r="J4966" s="204">
        <v>20.740560349999999</v>
      </c>
      <c r="K4966" s="203" t="s">
        <v>529</v>
      </c>
    </row>
    <row r="4967" spans="1:11">
      <c r="A4967" s="203">
        <v>117</v>
      </c>
      <c r="B4967" s="203" t="s">
        <v>399</v>
      </c>
      <c r="C4967" s="203" t="s">
        <v>1523</v>
      </c>
      <c r="D4967" s="204">
        <v>16.698241299999999</v>
      </c>
      <c r="E4967" s="203" t="s">
        <v>528</v>
      </c>
      <c r="F4967" s="203" t="s">
        <v>1754</v>
      </c>
      <c r="G4967" s="203" t="s">
        <v>499</v>
      </c>
      <c r="H4967" s="204" t="s">
        <v>1497</v>
      </c>
      <c r="I4967" s="204" t="s">
        <v>1497</v>
      </c>
      <c r="J4967" s="204">
        <v>16.847261920000001</v>
      </c>
      <c r="K4967" s="203" t="s">
        <v>529</v>
      </c>
    </row>
    <row r="4968" spans="1:11">
      <c r="A4968" s="203">
        <v>117</v>
      </c>
      <c r="B4968" s="203" t="s">
        <v>400</v>
      </c>
      <c r="C4968" s="203" t="s">
        <v>1523</v>
      </c>
      <c r="D4968" s="204">
        <v>17.425801140000001</v>
      </c>
      <c r="E4968" s="203" t="s">
        <v>528</v>
      </c>
      <c r="F4968" s="203" t="s">
        <v>1754</v>
      </c>
      <c r="G4968" s="203" t="s">
        <v>499</v>
      </c>
      <c r="H4968" s="204" t="s">
        <v>1497</v>
      </c>
      <c r="I4968" s="204" t="s">
        <v>1497</v>
      </c>
      <c r="J4968" s="204">
        <v>17.760581340000002</v>
      </c>
      <c r="K4968" s="203" t="s">
        <v>529</v>
      </c>
    </row>
    <row r="4969" spans="1:11">
      <c r="A4969" s="203">
        <v>117</v>
      </c>
      <c r="B4969" s="203" t="s">
        <v>401</v>
      </c>
      <c r="C4969" s="203" t="s">
        <v>1523</v>
      </c>
      <c r="D4969" s="204">
        <v>18.53525273</v>
      </c>
      <c r="E4969" s="203" t="s">
        <v>528</v>
      </c>
      <c r="F4969" s="203" t="s">
        <v>1754</v>
      </c>
      <c r="G4969" s="203" t="s">
        <v>499</v>
      </c>
      <c r="H4969" s="204" t="s">
        <v>1497</v>
      </c>
      <c r="I4969" s="204" t="s">
        <v>1497</v>
      </c>
      <c r="J4969" s="204">
        <v>18.836907360000001</v>
      </c>
      <c r="K4969" s="203" t="s">
        <v>529</v>
      </c>
    </row>
    <row r="4970" spans="1:11">
      <c r="A4970" s="203">
        <v>117</v>
      </c>
      <c r="B4970" s="203" t="s">
        <v>402</v>
      </c>
      <c r="C4970" s="203" t="s">
        <v>1523</v>
      </c>
      <c r="D4970" s="204">
        <v>17.08611685</v>
      </c>
      <c r="E4970" s="203" t="s">
        <v>528</v>
      </c>
      <c r="F4970" s="203" t="s">
        <v>1754</v>
      </c>
      <c r="G4970" s="203" t="s">
        <v>499</v>
      </c>
      <c r="H4970" s="204" t="s">
        <v>1497</v>
      </c>
      <c r="I4970" s="204" t="s">
        <v>1497</v>
      </c>
      <c r="J4970" s="204">
        <v>17.243871259999999</v>
      </c>
      <c r="K4970" s="203" t="s">
        <v>529</v>
      </c>
    </row>
    <row r="4971" spans="1:11">
      <c r="A4971" s="203">
        <v>117</v>
      </c>
      <c r="B4971" s="203" t="s">
        <v>403</v>
      </c>
      <c r="C4971" s="203" t="s">
        <v>1523</v>
      </c>
      <c r="D4971" s="204">
        <v>16.189879229999999</v>
      </c>
      <c r="E4971" s="203" t="s">
        <v>528</v>
      </c>
      <c r="F4971" s="203" t="s">
        <v>1754</v>
      </c>
      <c r="G4971" s="203" t="s">
        <v>499</v>
      </c>
      <c r="H4971" s="204" t="s">
        <v>1497</v>
      </c>
      <c r="I4971" s="204" t="s">
        <v>1497</v>
      </c>
      <c r="J4971" s="204">
        <v>16.80785874</v>
      </c>
      <c r="K4971" s="203" t="s">
        <v>529</v>
      </c>
    </row>
    <row r="4972" spans="1:11">
      <c r="A4972" s="203">
        <v>117</v>
      </c>
      <c r="B4972" s="203" t="s">
        <v>404</v>
      </c>
      <c r="C4972" s="203" t="s">
        <v>1523</v>
      </c>
      <c r="D4972" s="204">
        <v>17.581433650000001</v>
      </c>
      <c r="E4972" s="203" t="s">
        <v>528</v>
      </c>
      <c r="F4972" s="203" t="s">
        <v>1754</v>
      </c>
      <c r="G4972" s="203" t="s">
        <v>499</v>
      </c>
      <c r="H4972" s="204" t="s">
        <v>1497</v>
      </c>
      <c r="I4972" s="204" t="s">
        <v>1497</v>
      </c>
      <c r="J4972" s="204">
        <v>18.447387370000001</v>
      </c>
      <c r="K4972" s="203" t="s">
        <v>529</v>
      </c>
    </row>
    <row r="4973" spans="1:11">
      <c r="A4973" s="203">
        <v>117</v>
      </c>
      <c r="B4973" s="203" t="s">
        <v>405</v>
      </c>
      <c r="C4973" s="203" t="s">
        <v>1523</v>
      </c>
      <c r="D4973" s="204">
        <v>20.002159500000001</v>
      </c>
      <c r="E4973" s="203" t="s">
        <v>528</v>
      </c>
      <c r="F4973" s="203" t="s">
        <v>1754</v>
      </c>
      <c r="G4973" s="203" t="s">
        <v>499</v>
      </c>
      <c r="H4973" s="204" t="s">
        <v>1497</v>
      </c>
      <c r="I4973" s="204" t="s">
        <v>1497</v>
      </c>
      <c r="J4973" s="204">
        <v>20.745893039999999</v>
      </c>
      <c r="K4973" s="203" t="s">
        <v>529</v>
      </c>
    </row>
    <row r="4974" spans="1:11">
      <c r="A4974" s="203">
        <v>117</v>
      </c>
      <c r="B4974" s="203" t="s">
        <v>384</v>
      </c>
      <c r="C4974" s="203" t="s">
        <v>1521</v>
      </c>
      <c r="D4974" s="204">
        <v>26.169066449999999</v>
      </c>
      <c r="E4974" s="203" t="s">
        <v>528</v>
      </c>
      <c r="F4974" s="203" t="s">
        <v>1754</v>
      </c>
      <c r="G4974" s="203" t="s">
        <v>499</v>
      </c>
      <c r="H4974" s="204" t="s">
        <v>1497</v>
      </c>
      <c r="I4974" s="204" t="s">
        <v>1497</v>
      </c>
      <c r="J4974" s="204">
        <v>26.774534989999999</v>
      </c>
      <c r="K4974" s="203" t="s">
        <v>529</v>
      </c>
    </row>
    <row r="4975" spans="1:11">
      <c r="A4975" s="203">
        <v>117</v>
      </c>
      <c r="B4975" s="203" t="s">
        <v>385</v>
      </c>
      <c r="C4975" s="203" t="s">
        <v>1521</v>
      </c>
      <c r="D4975" s="204">
        <v>22.05728671</v>
      </c>
      <c r="E4975" s="203" t="s">
        <v>528</v>
      </c>
      <c r="F4975" s="203" t="s">
        <v>1754</v>
      </c>
      <c r="G4975" s="203" t="s">
        <v>499</v>
      </c>
      <c r="H4975" s="204" t="s">
        <v>1497</v>
      </c>
      <c r="I4975" s="204" t="s">
        <v>1497</v>
      </c>
      <c r="J4975" s="204">
        <v>23.129343859999999</v>
      </c>
      <c r="K4975" s="203" t="s">
        <v>529</v>
      </c>
    </row>
    <row r="4976" spans="1:11">
      <c r="A4976" s="203">
        <v>117</v>
      </c>
      <c r="B4976" s="203" t="s">
        <v>386</v>
      </c>
      <c r="C4976" s="203" t="s">
        <v>1521</v>
      </c>
      <c r="D4976" s="204">
        <v>22.313623060000001</v>
      </c>
      <c r="E4976" s="203" t="s">
        <v>528</v>
      </c>
      <c r="F4976" s="203" t="s">
        <v>1754</v>
      </c>
      <c r="G4976" s="203" t="s">
        <v>499</v>
      </c>
      <c r="H4976" s="204" t="s">
        <v>1497</v>
      </c>
      <c r="I4976" s="204" t="s">
        <v>1497</v>
      </c>
      <c r="J4976" s="204">
        <v>21.990238609999999</v>
      </c>
      <c r="K4976" s="203" t="s">
        <v>529</v>
      </c>
    </row>
    <row r="4977" spans="1:11">
      <c r="A4977" s="203">
        <v>117</v>
      </c>
      <c r="B4977" s="203" t="s">
        <v>387</v>
      </c>
      <c r="C4977" s="203" t="s">
        <v>1521</v>
      </c>
      <c r="D4977" s="204">
        <v>21.178311000000001</v>
      </c>
      <c r="E4977" s="203" t="s">
        <v>528</v>
      </c>
      <c r="F4977" s="203" t="s">
        <v>1754</v>
      </c>
      <c r="G4977" s="203" t="s">
        <v>499</v>
      </c>
      <c r="H4977" s="204" t="s">
        <v>1497</v>
      </c>
      <c r="I4977" s="204" t="s">
        <v>1497</v>
      </c>
      <c r="J4977" s="204">
        <v>21.321108469999999</v>
      </c>
      <c r="K4977" s="203" t="s">
        <v>529</v>
      </c>
    </row>
    <row r="4978" spans="1:11">
      <c r="A4978" s="203">
        <v>117</v>
      </c>
      <c r="B4978" s="203" t="s">
        <v>388</v>
      </c>
      <c r="C4978" s="203" t="s">
        <v>1521</v>
      </c>
      <c r="D4978" s="204">
        <v>20.70654618</v>
      </c>
      <c r="E4978" s="203" t="s">
        <v>528</v>
      </c>
      <c r="F4978" s="203" t="s">
        <v>1754</v>
      </c>
      <c r="G4978" s="203" t="s">
        <v>499</v>
      </c>
      <c r="H4978" s="204" t="s">
        <v>1497</v>
      </c>
      <c r="I4978" s="204" t="s">
        <v>1497</v>
      </c>
      <c r="J4978" s="204">
        <v>21.80503934</v>
      </c>
      <c r="K4978" s="203" t="s">
        <v>529</v>
      </c>
    </row>
    <row r="4979" spans="1:11">
      <c r="A4979" s="203">
        <v>117</v>
      </c>
      <c r="B4979" s="203" t="s">
        <v>389</v>
      </c>
      <c r="C4979" s="203" t="s">
        <v>1521</v>
      </c>
      <c r="D4979" s="204">
        <v>23.154146520000001</v>
      </c>
      <c r="E4979" s="203" t="s">
        <v>528</v>
      </c>
      <c r="F4979" s="203" t="s">
        <v>1754</v>
      </c>
      <c r="G4979" s="203" t="s">
        <v>499</v>
      </c>
      <c r="H4979" s="204" t="s">
        <v>1497</v>
      </c>
      <c r="I4979" s="204" t="s">
        <v>1497</v>
      </c>
      <c r="J4979" s="204">
        <v>24.4088691</v>
      </c>
      <c r="K4979" s="203" t="s">
        <v>529</v>
      </c>
    </row>
    <row r="4980" spans="1:11">
      <c r="A4980" s="203">
        <v>117</v>
      </c>
      <c r="B4980" s="203" t="s">
        <v>390</v>
      </c>
      <c r="C4980" s="203" t="s">
        <v>1521</v>
      </c>
      <c r="D4980" s="204">
        <v>23.035167659999999</v>
      </c>
      <c r="E4980" s="203" t="s">
        <v>528</v>
      </c>
      <c r="F4980" s="203" t="s">
        <v>1754</v>
      </c>
      <c r="G4980" s="203" t="s">
        <v>499</v>
      </c>
      <c r="H4980" s="204" t="s">
        <v>1497</v>
      </c>
      <c r="I4980" s="204" t="s">
        <v>1497</v>
      </c>
      <c r="J4980" s="204">
        <v>23.490793409999998</v>
      </c>
      <c r="K4980" s="203" t="s">
        <v>529</v>
      </c>
    </row>
    <row r="4981" spans="1:11">
      <c r="A4981" s="203">
        <v>117</v>
      </c>
      <c r="B4981" s="203" t="s">
        <v>391</v>
      </c>
      <c r="C4981" s="203" t="s">
        <v>1521</v>
      </c>
      <c r="D4981" s="204">
        <v>23.382805130000001</v>
      </c>
      <c r="E4981" s="203" t="s">
        <v>528</v>
      </c>
      <c r="F4981" s="203" t="s">
        <v>1754</v>
      </c>
      <c r="G4981" s="203" t="s">
        <v>499</v>
      </c>
      <c r="H4981" s="204" t="s">
        <v>1497</v>
      </c>
      <c r="I4981" s="204" t="s">
        <v>1497</v>
      </c>
      <c r="J4981" s="204">
        <v>24.598494179999999</v>
      </c>
      <c r="K4981" s="203" t="s">
        <v>529</v>
      </c>
    </row>
    <row r="4982" spans="1:11">
      <c r="A4982" s="203">
        <v>117</v>
      </c>
      <c r="B4982" s="203" t="s">
        <v>392</v>
      </c>
      <c r="C4982" s="203" t="s">
        <v>1521</v>
      </c>
      <c r="D4982" s="204">
        <v>23.79253971</v>
      </c>
      <c r="E4982" s="203" t="s">
        <v>528</v>
      </c>
      <c r="F4982" s="203" t="s">
        <v>1754</v>
      </c>
      <c r="G4982" s="203" t="s">
        <v>499</v>
      </c>
      <c r="H4982" s="204" t="s">
        <v>1497</v>
      </c>
      <c r="I4982" s="204" t="s">
        <v>1497</v>
      </c>
      <c r="J4982" s="204">
        <v>24.78791734</v>
      </c>
      <c r="K4982" s="203" t="s">
        <v>529</v>
      </c>
    </row>
    <row r="4983" spans="1:11">
      <c r="A4983" s="203">
        <v>117</v>
      </c>
      <c r="B4983" s="203" t="s">
        <v>393</v>
      </c>
      <c r="C4983" s="203" t="s">
        <v>1521</v>
      </c>
      <c r="D4983" s="204">
        <v>24.454102070000001</v>
      </c>
      <c r="E4983" s="203" t="s">
        <v>528</v>
      </c>
      <c r="F4983" s="203" t="s">
        <v>1754</v>
      </c>
      <c r="G4983" s="203" t="s">
        <v>499</v>
      </c>
      <c r="H4983" s="204" t="s">
        <v>1497</v>
      </c>
      <c r="I4983" s="204" t="s">
        <v>1497</v>
      </c>
      <c r="J4983" s="204">
        <v>26.10751518</v>
      </c>
      <c r="K4983" s="203" t="s">
        <v>529</v>
      </c>
    </row>
    <row r="4984" spans="1:11">
      <c r="A4984" s="203">
        <v>117</v>
      </c>
      <c r="B4984" s="203" t="s">
        <v>394</v>
      </c>
      <c r="C4984" s="203" t="s">
        <v>1521</v>
      </c>
      <c r="D4984" s="204">
        <v>24.74096243</v>
      </c>
      <c r="E4984" s="203" t="s">
        <v>528</v>
      </c>
      <c r="F4984" s="203" t="s">
        <v>1754</v>
      </c>
      <c r="G4984" s="203" t="s">
        <v>499</v>
      </c>
      <c r="H4984" s="204" t="s">
        <v>1497</v>
      </c>
      <c r="I4984" s="204" t="s">
        <v>1497</v>
      </c>
      <c r="J4984" s="204">
        <v>25.525400560000001</v>
      </c>
      <c r="K4984" s="203" t="s">
        <v>529</v>
      </c>
    </row>
    <row r="4985" spans="1:11">
      <c r="A4985" s="203">
        <v>117</v>
      </c>
      <c r="B4985" s="203" t="s">
        <v>395</v>
      </c>
      <c r="C4985" s="203" t="s">
        <v>1521</v>
      </c>
      <c r="D4985" s="204">
        <v>24.217655430000001</v>
      </c>
      <c r="E4985" s="203" t="s">
        <v>528</v>
      </c>
      <c r="F4985" s="203" t="s">
        <v>1754</v>
      </c>
      <c r="G4985" s="203" t="s">
        <v>499</v>
      </c>
      <c r="H4985" s="204" t="s">
        <v>1497</v>
      </c>
      <c r="I4985" s="204" t="s">
        <v>1497</v>
      </c>
      <c r="J4985" s="204">
        <v>25.032012569999999</v>
      </c>
      <c r="K4985" s="203" t="s">
        <v>529</v>
      </c>
    </row>
    <row r="4986" spans="1:11">
      <c r="A4986" s="203">
        <v>117</v>
      </c>
      <c r="B4986" s="203" t="s">
        <v>396</v>
      </c>
      <c r="C4986" s="203" t="s">
        <v>1521</v>
      </c>
      <c r="D4986" s="204">
        <v>20.8327992</v>
      </c>
      <c r="E4986" s="203" t="s">
        <v>528</v>
      </c>
      <c r="F4986" s="203" t="s">
        <v>1754</v>
      </c>
      <c r="G4986" s="203" t="s">
        <v>499</v>
      </c>
      <c r="H4986" s="204" t="s">
        <v>1497</v>
      </c>
      <c r="I4986" s="204" t="s">
        <v>1497</v>
      </c>
      <c r="J4986" s="204">
        <v>21.17171651</v>
      </c>
      <c r="K4986" s="203" t="s">
        <v>529</v>
      </c>
    </row>
    <row r="4987" spans="1:11">
      <c r="A4987" s="203">
        <v>117</v>
      </c>
      <c r="B4987" s="203" t="s">
        <v>397</v>
      </c>
      <c r="C4987" s="203" t="s">
        <v>1521</v>
      </c>
      <c r="D4987" s="204">
        <v>20.829282989999999</v>
      </c>
      <c r="E4987" s="203" t="s">
        <v>528</v>
      </c>
      <c r="F4987" s="203" t="s">
        <v>1754</v>
      </c>
      <c r="G4987" s="203" t="s">
        <v>499</v>
      </c>
      <c r="H4987" s="204" t="s">
        <v>1497</v>
      </c>
      <c r="I4987" s="204" t="s">
        <v>1497</v>
      </c>
      <c r="J4987" s="204">
        <v>22.030005249999999</v>
      </c>
      <c r="K4987" s="203" t="s">
        <v>529</v>
      </c>
    </row>
    <row r="4988" spans="1:11">
      <c r="A4988" s="203">
        <v>117</v>
      </c>
      <c r="B4988" s="203" t="s">
        <v>398</v>
      </c>
      <c r="C4988" s="203" t="s">
        <v>1521</v>
      </c>
      <c r="D4988" s="204">
        <v>22.86300894</v>
      </c>
      <c r="E4988" s="203" t="s">
        <v>528</v>
      </c>
      <c r="F4988" s="203" t="s">
        <v>1754</v>
      </c>
      <c r="G4988" s="203" t="s">
        <v>499</v>
      </c>
      <c r="H4988" s="204" t="s">
        <v>1497</v>
      </c>
      <c r="I4988" s="204" t="s">
        <v>1497</v>
      </c>
      <c r="J4988" s="204">
        <v>24.446648369999998</v>
      </c>
      <c r="K4988" s="203" t="s">
        <v>529</v>
      </c>
    </row>
    <row r="4989" spans="1:11">
      <c r="A4989" s="203">
        <v>117</v>
      </c>
      <c r="B4989" s="203" t="s">
        <v>399</v>
      </c>
      <c r="C4989" s="203" t="s">
        <v>1521</v>
      </c>
      <c r="D4989" s="204">
        <v>19.921579009999999</v>
      </c>
      <c r="E4989" s="203" t="s">
        <v>528</v>
      </c>
      <c r="F4989" s="203" t="s">
        <v>1754</v>
      </c>
      <c r="G4989" s="203" t="s">
        <v>499</v>
      </c>
      <c r="H4989" s="204" t="s">
        <v>1497</v>
      </c>
      <c r="I4989" s="204" t="s">
        <v>1497</v>
      </c>
      <c r="J4989" s="204">
        <v>20.094335229999999</v>
      </c>
      <c r="K4989" s="203" t="s">
        <v>529</v>
      </c>
    </row>
    <row r="4990" spans="1:11">
      <c r="A4990" s="203">
        <v>117</v>
      </c>
      <c r="B4990" s="203" t="s">
        <v>400</v>
      </c>
      <c r="C4990" s="203" t="s">
        <v>1521</v>
      </c>
      <c r="D4990" s="204">
        <v>20.680663150000001</v>
      </c>
      <c r="E4990" s="203" t="s">
        <v>528</v>
      </c>
      <c r="F4990" s="203" t="s">
        <v>1754</v>
      </c>
      <c r="G4990" s="203" t="s">
        <v>499</v>
      </c>
      <c r="H4990" s="204" t="s">
        <v>1497</v>
      </c>
      <c r="I4990" s="204" t="s">
        <v>1497</v>
      </c>
      <c r="J4990" s="204">
        <v>20.899276499999999</v>
      </c>
      <c r="K4990" s="203" t="s">
        <v>529</v>
      </c>
    </row>
    <row r="4991" spans="1:11">
      <c r="A4991" s="203">
        <v>117</v>
      </c>
      <c r="B4991" s="203" t="s">
        <v>401</v>
      </c>
      <c r="C4991" s="203" t="s">
        <v>1521</v>
      </c>
      <c r="D4991" s="204">
        <v>21.69875704</v>
      </c>
      <c r="E4991" s="203" t="s">
        <v>528</v>
      </c>
      <c r="F4991" s="203" t="s">
        <v>1754</v>
      </c>
      <c r="G4991" s="203" t="s">
        <v>499</v>
      </c>
      <c r="H4991" s="204" t="s">
        <v>1497</v>
      </c>
      <c r="I4991" s="204" t="s">
        <v>1497</v>
      </c>
      <c r="J4991" s="204">
        <v>22.222306849999999</v>
      </c>
      <c r="K4991" s="203" t="s">
        <v>529</v>
      </c>
    </row>
    <row r="4992" spans="1:11">
      <c r="A4992" s="203">
        <v>117</v>
      </c>
      <c r="B4992" s="203" t="s">
        <v>402</v>
      </c>
      <c r="C4992" s="203" t="s">
        <v>1521</v>
      </c>
      <c r="D4992" s="204">
        <v>20.236940740000001</v>
      </c>
      <c r="E4992" s="203" t="s">
        <v>528</v>
      </c>
      <c r="F4992" s="203" t="s">
        <v>1754</v>
      </c>
      <c r="G4992" s="203" t="s">
        <v>499</v>
      </c>
      <c r="H4992" s="204" t="s">
        <v>1497</v>
      </c>
      <c r="I4992" s="204" t="s">
        <v>1497</v>
      </c>
      <c r="J4992" s="204">
        <v>20.22279369</v>
      </c>
      <c r="K4992" s="203" t="s">
        <v>529</v>
      </c>
    </row>
    <row r="4993" spans="1:11">
      <c r="A4993" s="203">
        <v>117</v>
      </c>
      <c r="B4993" s="203" t="s">
        <v>403</v>
      </c>
      <c r="C4993" s="203" t="s">
        <v>1521</v>
      </c>
      <c r="D4993" s="204">
        <v>18.815503629999998</v>
      </c>
      <c r="E4993" s="203" t="s">
        <v>528</v>
      </c>
      <c r="F4993" s="203" t="s">
        <v>1754</v>
      </c>
      <c r="G4993" s="203" t="s">
        <v>499</v>
      </c>
      <c r="H4993" s="204" t="s">
        <v>1497</v>
      </c>
      <c r="I4993" s="204" t="s">
        <v>1497</v>
      </c>
      <c r="J4993" s="204">
        <v>19.731497430000001</v>
      </c>
      <c r="K4993" s="203" t="s">
        <v>529</v>
      </c>
    </row>
    <row r="4994" spans="1:11">
      <c r="A4994" s="203">
        <v>117</v>
      </c>
      <c r="B4994" s="203" t="s">
        <v>404</v>
      </c>
      <c r="C4994" s="203" t="s">
        <v>1521</v>
      </c>
      <c r="D4994" s="204">
        <v>20.947026080000001</v>
      </c>
      <c r="E4994" s="203" t="s">
        <v>528</v>
      </c>
      <c r="F4994" s="203" t="s">
        <v>1754</v>
      </c>
      <c r="G4994" s="203" t="s">
        <v>499</v>
      </c>
      <c r="H4994" s="204" t="s">
        <v>1497</v>
      </c>
      <c r="I4994" s="204" t="s">
        <v>1497</v>
      </c>
      <c r="J4994" s="204">
        <v>21.796778889999999</v>
      </c>
      <c r="K4994" s="203" t="s">
        <v>529</v>
      </c>
    </row>
    <row r="4995" spans="1:11">
      <c r="A4995" s="203">
        <v>117</v>
      </c>
      <c r="B4995" s="203" t="s">
        <v>405</v>
      </c>
      <c r="C4995" s="203" t="s">
        <v>1521</v>
      </c>
      <c r="D4995" s="204">
        <v>23.37598745</v>
      </c>
      <c r="E4995" s="203" t="s">
        <v>528</v>
      </c>
      <c r="F4995" s="203" t="s">
        <v>1754</v>
      </c>
      <c r="G4995" s="203" t="s">
        <v>499</v>
      </c>
      <c r="H4995" s="204" t="s">
        <v>1497</v>
      </c>
      <c r="I4995" s="204" t="s">
        <v>1497</v>
      </c>
      <c r="J4995" s="204">
        <v>24.156302520000001</v>
      </c>
      <c r="K4995" s="203" t="s">
        <v>529</v>
      </c>
    </row>
    <row r="4996" spans="1:11">
      <c r="A4996" s="203">
        <v>118</v>
      </c>
      <c r="B4996" s="203" t="s">
        <v>384</v>
      </c>
      <c r="C4996" s="203" t="s">
        <v>1846</v>
      </c>
      <c r="D4996" s="204">
        <v>64.585674659999995</v>
      </c>
      <c r="E4996" s="203" t="s">
        <v>528</v>
      </c>
      <c r="F4996" s="203" t="s">
        <v>1754</v>
      </c>
      <c r="G4996" s="203" t="s">
        <v>499</v>
      </c>
      <c r="H4996" s="204">
        <v>64.020461220000001</v>
      </c>
      <c r="I4996" s="204">
        <v>65.150888089999995</v>
      </c>
      <c r="J4996" s="204">
        <v>60.047845150000001</v>
      </c>
      <c r="K4996" s="203" t="s">
        <v>529</v>
      </c>
    </row>
    <row r="4997" spans="1:11">
      <c r="A4997" s="203">
        <v>118</v>
      </c>
      <c r="B4997" s="203" t="s">
        <v>385</v>
      </c>
      <c r="C4997" s="203" t="s">
        <v>1846</v>
      </c>
      <c r="D4997" s="204">
        <v>74.894150519999997</v>
      </c>
      <c r="E4997" s="203" t="s">
        <v>528</v>
      </c>
      <c r="F4997" s="203" t="s">
        <v>1754</v>
      </c>
      <c r="G4997" s="203" t="s">
        <v>499</v>
      </c>
      <c r="H4997" s="204">
        <v>73.350983369999994</v>
      </c>
      <c r="I4997" s="204">
        <v>76.437317669999999</v>
      </c>
      <c r="J4997" s="204">
        <v>71.899193789999998</v>
      </c>
      <c r="K4997" s="203" t="s">
        <v>529</v>
      </c>
    </row>
    <row r="4998" spans="1:11">
      <c r="A4998" s="203">
        <v>118</v>
      </c>
      <c r="B4998" s="203" t="s">
        <v>386</v>
      </c>
      <c r="C4998" s="203" t="s">
        <v>1846</v>
      </c>
      <c r="D4998" s="204">
        <v>76.368122819999996</v>
      </c>
      <c r="E4998" s="203" t="s">
        <v>528</v>
      </c>
      <c r="F4998" s="203" t="s">
        <v>1754</v>
      </c>
      <c r="G4998" s="203" t="s">
        <v>499</v>
      </c>
      <c r="H4998" s="204">
        <v>74.806272050000004</v>
      </c>
      <c r="I4998" s="204">
        <v>77.929973599999997</v>
      </c>
      <c r="J4998" s="204">
        <v>75.062458430000007</v>
      </c>
      <c r="K4998" s="203" t="s">
        <v>529</v>
      </c>
    </row>
    <row r="4999" spans="1:11">
      <c r="A4999" s="203">
        <v>118</v>
      </c>
      <c r="B4999" s="203" t="s">
        <v>387</v>
      </c>
      <c r="C4999" s="203" t="s">
        <v>1846</v>
      </c>
      <c r="D4999" s="204">
        <v>79.786737500000001</v>
      </c>
      <c r="E4999" s="203" t="s">
        <v>528</v>
      </c>
      <c r="F4999" s="203" t="s">
        <v>1754</v>
      </c>
      <c r="G4999" s="203" t="s">
        <v>499</v>
      </c>
      <c r="H4999" s="204">
        <v>78.503923940000007</v>
      </c>
      <c r="I4999" s="204">
        <v>81.069551070000003</v>
      </c>
      <c r="J4999" s="204">
        <v>74.419139610000002</v>
      </c>
      <c r="K4999" s="203" t="s">
        <v>529</v>
      </c>
    </row>
    <row r="5000" spans="1:11">
      <c r="A5000" s="203">
        <v>118</v>
      </c>
      <c r="B5000" s="203" t="s">
        <v>388</v>
      </c>
      <c r="C5000" s="203" t="s">
        <v>1846</v>
      </c>
      <c r="D5000" s="204">
        <v>78.537548760000007</v>
      </c>
      <c r="E5000" s="203" t="s">
        <v>528</v>
      </c>
      <c r="F5000" s="203" t="s">
        <v>1754</v>
      </c>
      <c r="G5000" s="203" t="s">
        <v>499</v>
      </c>
      <c r="H5000" s="204">
        <v>77.019339439999996</v>
      </c>
      <c r="I5000" s="204">
        <v>80.055758069999996</v>
      </c>
      <c r="J5000" s="204">
        <v>74.673984730000001</v>
      </c>
      <c r="K5000" s="203" t="s">
        <v>529</v>
      </c>
    </row>
    <row r="5001" spans="1:11">
      <c r="A5001" s="203">
        <v>118</v>
      </c>
      <c r="B5001" s="203" t="s">
        <v>389</v>
      </c>
      <c r="C5001" s="203" t="s">
        <v>1846</v>
      </c>
      <c r="D5001" s="204">
        <v>65.489215599999994</v>
      </c>
      <c r="E5001" s="203" t="s">
        <v>528</v>
      </c>
      <c r="F5001" s="203" t="s">
        <v>1754</v>
      </c>
      <c r="G5001" s="203" t="s">
        <v>499</v>
      </c>
      <c r="H5001" s="204">
        <v>63.398786610000002</v>
      </c>
      <c r="I5001" s="204">
        <v>67.579644599999995</v>
      </c>
      <c r="J5001" s="204">
        <v>61.719799379999998</v>
      </c>
      <c r="K5001" s="203" t="s">
        <v>529</v>
      </c>
    </row>
    <row r="5002" spans="1:11">
      <c r="A5002" s="203">
        <v>118</v>
      </c>
      <c r="B5002" s="203" t="s">
        <v>390</v>
      </c>
      <c r="C5002" s="203" t="s">
        <v>1846</v>
      </c>
      <c r="D5002" s="204">
        <v>75.785430210000001</v>
      </c>
      <c r="E5002" s="203" t="s">
        <v>528</v>
      </c>
      <c r="F5002" s="203" t="s">
        <v>1754</v>
      </c>
      <c r="G5002" s="203" t="s">
        <v>499</v>
      </c>
      <c r="H5002" s="204">
        <v>73.850733610000006</v>
      </c>
      <c r="I5002" s="204">
        <v>77.720126800000003</v>
      </c>
      <c r="J5002" s="204">
        <v>73.867136779999996</v>
      </c>
      <c r="K5002" s="203" t="s">
        <v>529</v>
      </c>
    </row>
    <row r="5003" spans="1:11">
      <c r="A5003" s="203">
        <v>118</v>
      </c>
      <c r="B5003" s="203" t="s">
        <v>391</v>
      </c>
      <c r="C5003" s="203" t="s">
        <v>1846</v>
      </c>
      <c r="D5003" s="204">
        <v>62.851647370000002</v>
      </c>
      <c r="E5003" s="203" t="s">
        <v>528</v>
      </c>
      <c r="F5003" s="203" t="s">
        <v>1754</v>
      </c>
      <c r="G5003" s="203" t="s">
        <v>499</v>
      </c>
      <c r="H5003" s="204">
        <v>58.203215929999999</v>
      </c>
      <c r="I5003" s="204">
        <v>67.500078810000005</v>
      </c>
      <c r="J5003" s="204">
        <v>63.768714080000002</v>
      </c>
      <c r="K5003" s="203" t="s">
        <v>529</v>
      </c>
    </row>
    <row r="5004" spans="1:11">
      <c r="A5004" s="203">
        <v>118</v>
      </c>
      <c r="B5004" s="203" t="s">
        <v>392</v>
      </c>
      <c r="C5004" s="203" t="s">
        <v>1846</v>
      </c>
      <c r="D5004" s="204">
        <v>71.928904549999999</v>
      </c>
      <c r="E5004" s="203" t="s">
        <v>528</v>
      </c>
      <c r="F5004" s="203" t="s">
        <v>1754</v>
      </c>
      <c r="G5004" s="203" t="s">
        <v>499</v>
      </c>
      <c r="H5004" s="204">
        <v>69.554015140000004</v>
      </c>
      <c r="I5004" s="204">
        <v>74.303793959999993</v>
      </c>
      <c r="J5004" s="204">
        <v>73.691597999999999</v>
      </c>
      <c r="K5004" s="203" t="s">
        <v>529</v>
      </c>
    </row>
    <row r="5005" spans="1:11">
      <c r="A5005" s="203">
        <v>118</v>
      </c>
      <c r="B5005" s="203" t="s">
        <v>393</v>
      </c>
      <c r="C5005" s="203" t="s">
        <v>1846</v>
      </c>
      <c r="D5005" s="204">
        <v>75.679540729999999</v>
      </c>
      <c r="E5005" s="203" t="s">
        <v>528</v>
      </c>
      <c r="F5005" s="203" t="s">
        <v>1754</v>
      </c>
      <c r="G5005" s="203" t="s">
        <v>499</v>
      </c>
      <c r="H5005" s="204">
        <v>74.973606320000002</v>
      </c>
      <c r="I5005" s="204">
        <v>76.385475150000005</v>
      </c>
      <c r="J5005" s="204">
        <v>73.296335029999995</v>
      </c>
      <c r="K5005" s="203" t="s">
        <v>529</v>
      </c>
    </row>
    <row r="5006" spans="1:11">
      <c r="A5006" s="203">
        <v>118</v>
      </c>
      <c r="B5006" s="203" t="s">
        <v>394</v>
      </c>
      <c r="C5006" s="203" t="s">
        <v>1846</v>
      </c>
      <c r="D5006" s="204">
        <v>67.855926240000002</v>
      </c>
      <c r="E5006" s="203" t="s">
        <v>528</v>
      </c>
      <c r="F5006" s="203" t="s">
        <v>1754</v>
      </c>
      <c r="G5006" s="203" t="s">
        <v>499</v>
      </c>
      <c r="H5006" s="204">
        <v>66.334461599999997</v>
      </c>
      <c r="I5006" s="204">
        <v>69.377390890000001</v>
      </c>
      <c r="J5006" s="204">
        <v>66.149384029999993</v>
      </c>
      <c r="K5006" s="203" t="s">
        <v>529</v>
      </c>
    </row>
    <row r="5007" spans="1:11">
      <c r="A5007" s="203">
        <v>118</v>
      </c>
      <c r="B5007" s="203" t="s">
        <v>395</v>
      </c>
      <c r="C5007" s="203" t="s">
        <v>1846</v>
      </c>
      <c r="D5007" s="204">
        <v>71.029024480000004</v>
      </c>
      <c r="E5007" s="203" t="s">
        <v>528</v>
      </c>
      <c r="F5007" s="203" t="s">
        <v>1754</v>
      </c>
      <c r="G5007" s="203" t="s">
        <v>499</v>
      </c>
      <c r="H5007" s="204">
        <v>70.350511740000002</v>
      </c>
      <c r="I5007" s="204">
        <v>71.707537209999998</v>
      </c>
      <c r="J5007" s="204">
        <v>67.416730599999994</v>
      </c>
      <c r="K5007" s="203" t="s">
        <v>529</v>
      </c>
    </row>
    <row r="5008" spans="1:11">
      <c r="A5008" s="203">
        <v>118</v>
      </c>
      <c r="B5008" s="203" t="s">
        <v>396</v>
      </c>
      <c r="C5008" s="203" t="s">
        <v>1846</v>
      </c>
      <c r="D5008" s="204">
        <v>87.804460840000004</v>
      </c>
      <c r="E5008" s="203" t="s">
        <v>528</v>
      </c>
      <c r="F5008" s="203" t="s">
        <v>1754</v>
      </c>
      <c r="G5008" s="203" t="s">
        <v>499</v>
      </c>
      <c r="H5008" s="204">
        <v>86.423656149999999</v>
      </c>
      <c r="I5008" s="204">
        <v>89.185265529999995</v>
      </c>
      <c r="J5008" s="204">
        <v>80.754921820000007</v>
      </c>
      <c r="K5008" s="203" t="s">
        <v>529</v>
      </c>
    </row>
    <row r="5009" spans="1:11">
      <c r="A5009" s="203">
        <v>118</v>
      </c>
      <c r="B5009" s="203" t="s">
        <v>397</v>
      </c>
      <c r="C5009" s="203" t="s">
        <v>1846</v>
      </c>
      <c r="D5009" s="204">
        <v>79.068129249999998</v>
      </c>
      <c r="E5009" s="203" t="s">
        <v>528</v>
      </c>
      <c r="F5009" s="203" t="s">
        <v>1754</v>
      </c>
      <c r="G5009" s="203" t="s">
        <v>499</v>
      </c>
      <c r="H5009" s="204">
        <v>77.422690509999995</v>
      </c>
      <c r="I5009" s="204">
        <v>80.713567999999995</v>
      </c>
      <c r="J5009" s="204">
        <v>71.687728770000007</v>
      </c>
      <c r="K5009" s="203" t="s">
        <v>529</v>
      </c>
    </row>
    <row r="5010" spans="1:11">
      <c r="A5010" s="203">
        <v>118</v>
      </c>
      <c r="B5010" s="203" t="s">
        <v>398</v>
      </c>
      <c r="C5010" s="203" t="s">
        <v>1846</v>
      </c>
      <c r="D5010" s="204">
        <v>79.11402769</v>
      </c>
      <c r="E5010" s="203" t="s">
        <v>528</v>
      </c>
      <c r="F5010" s="203" t="s">
        <v>1754</v>
      </c>
      <c r="G5010" s="203" t="s">
        <v>499</v>
      </c>
      <c r="H5010" s="204">
        <v>77.557444419999996</v>
      </c>
      <c r="I5010" s="204">
        <v>80.670610960000005</v>
      </c>
      <c r="J5010" s="204">
        <v>74.665242899999996</v>
      </c>
      <c r="K5010" s="203" t="s">
        <v>529</v>
      </c>
    </row>
    <row r="5011" spans="1:11">
      <c r="A5011" s="203">
        <v>118</v>
      </c>
      <c r="B5011" s="203" t="s">
        <v>399</v>
      </c>
      <c r="C5011" s="203" t="s">
        <v>1846</v>
      </c>
      <c r="D5011" s="204">
        <v>80.695811590000005</v>
      </c>
      <c r="E5011" s="203" t="s">
        <v>528</v>
      </c>
      <c r="F5011" s="203" t="s">
        <v>1754</v>
      </c>
      <c r="G5011" s="203" t="s">
        <v>499</v>
      </c>
      <c r="H5011" s="204">
        <v>78.940086039999997</v>
      </c>
      <c r="I5011" s="204">
        <v>82.451537149999993</v>
      </c>
      <c r="J5011" s="204">
        <v>79.181569510000003</v>
      </c>
      <c r="K5011" s="203" t="s">
        <v>529</v>
      </c>
    </row>
    <row r="5012" spans="1:11">
      <c r="A5012" s="203">
        <v>118</v>
      </c>
      <c r="B5012" s="203" t="s">
        <v>400</v>
      </c>
      <c r="C5012" s="203" t="s">
        <v>1846</v>
      </c>
      <c r="D5012" s="204">
        <v>75.853114110000007</v>
      </c>
      <c r="E5012" s="203" t="s">
        <v>528</v>
      </c>
      <c r="F5012" s="203" t="s">
        <v>1754</v>
      </c>
      <c r="G5012" s="203" t="s">
        <v>499</v>
      </c>
      <c r="H5012" s="204">
        <v>74.076192019999993</v>
      </c>
      <c r="I5012" s="204">
        <v>77.630036200000006</v>
      </c>
      <c r="J5012" s="204">
        <v>75.046758749999995</v>
      </c>
      <c r="K5012" s="203" t="s">
        <v>529</v>
      </c>
    </row>
    <row r="5013" spans="1:11">
      <c r="A5013" s="203">
        <v>118</v>
      </c>
      <c r="B5013" s="203" t="s">
        <v>401</v>
      </c>
      <c r="C5013" s="203" t="s">
        <v>1846</v>
      </c>
      <c r="D5013" s="204">
        <v>73.570233880000004</v>
      </c>
      <c r="E5013" s="203" t="s">
        <v>528</v>
      </c>
      <c r="F5013" s="203" t="s">
        <v>1754</v>
      </c>
      <c r="G5013" s="203" t="s">
        <v>499</v>
      </c>
      <c r="H5013" s="204">
        <v>71.743428800000004</v>
      </c>
      <c r="I5013" s="204">
        <v>75.397038960000003</v>
      </c>
      <c r="J5013" s="204">
        <v>67.154077029999996</v>
      </c>
      <c r="K5013" s="203" t="s">
        <v>529</v>
      </c>
    </row>
    <row r="5014" spans="1:11">
      <c r="A5014" s="203">
        <v>118</v>
      </c>
      <c r="B5014" s="203" t="s">
        <v>402</v>
      </c>
      <c r="C5014" s="203" t="s">
        <v>1846</v>
      </c>
      <c r="D5014" s="204">
        <v>80.444365910000002</v>
      </c>
      <c r="E5014" s="203" t="s">
        <v>528</v>
      </c>
      <c r="F5014" s="203" t="s">
        <v>1754</v>
      </c>
      <c r="G5014" s="203" t="s">
        <v>499</v>
      </c>
      <c r="H5014" s="204">
        <v>77.948776699999996</v>
      </c>
      <c r="I5014" s="204">
        <v>82.939955119999993</v>
      </c>
      <c r="J5014" s="204">
        <v>69.603392920000005</v>
      </c>
      <c r="K5014" s="203" t="s">
        <v>529</v>
      </c>
    </row>
    <row r="5015" spans="1:11">
      <c r="A5015" s="203">
        <v>118</v>
      </c>
      <c r="B5015" s="203" t="s">
        <v>403</v>
      </c>
      <c r="C5015" s="203" t="s">
        <v>1846</v>
      </c>
      <c r="D5015" s="204">
        <v>75.349851549999997</v>
      </c>
      <c r="E5015" s="203" t="s">
        <v>528</v>
      </c>
      <c r="F5015" s="203" t="s">
        <v>1754</v>
      </c>
      <c r="G5015" s="203" t="s">
        <v>499</v>
      </c>
      <c r="H5015" s="204">
        <v>73.314920079999993</v>
      </c>
      <c r="I5015" s="204">
        <v>77.38478302</v>
      </c>
      <c r="J5015" s="204">
        <v>71.696446870000003</v>
      </c>
      <c r="K5015" s="203" t="s">
        <v>529</v>
      </c>
    </row>
    <row r="5016" spans="1:11">
      <c r="A5016" s="203">
        <v>118</v>
      </c>
      <c r="B5016" s="203" t="s">
        <v>404</v>
      </c>
      <c r="C5016" s="203" t="s">
        <v>1846</v>
      </c>
      <c r="D5016" s="204">
        <v>78.675714850000006</v>
      </c>
      <c r="E5016" s="203" t="s">
        <v>528</v>
      </c>
      <c r="F5016" s="203" t="s">
        <v>1754</v>
      </c>
      <c r="G5016" s="203" t="s">
        <v>499</v>
      </c>
      <c r="H5016" s="204">
        <v>76.739449530000002</v>
      </c>
      <c r="I5016" s="204">
        <v>80.611980180000003</v>
      </c>
      <c r="J5016" s="204">
        <v>72.118461809999999</v>
      </c>
      <c r="K5016" s="203" t="s">
        <v>529</v>
      </c>
    </row>
    <row r="5017" spans="1:11">
      <c r="A5017" s="203">
        <v>118</v>
      </c>
      <c r="B5017" s="203" t="s">
        <v>405</v>
      </c>
      <c r="C5017" s="203" t="s">
        <v>1846</v>
      </c>
      <c r="D5017" s="204">
        <v>72.000855119999997</v>
      </c>
      <c r="E5017" s="203" t="s">
        <v>528</v>
      </c>
      <c r="F5017" s="203" t="s">
        <v>1754</v>
      </c>
      <c r="G5017" s="203" t="s">
        <v>499</v>
      </c>
      <c r="H5017" s="204">
        <v>71.720558530000005</v>
      </c>
      <c r="I5017" s="204">
        <v>72.281151710000003</v>
      </c>
      <c r="J5017" s="204">
        <v>68.331605339999996</v>
      </c>
      <c r="K5017" s="203" t="s">
        <v>529</v>
      </c>
    </row>
    <row r="5018" spans="1:11">
      <c r="A5018" s="203">
        <v>118</v>
      </c>
      <c r="B5018" s="203" t="s">
        <v>384</v>
      </c>
      <c r="C5018" s="203" t="s">
        <v>1844</v>
      </c>
      <c r="D5018" s="204">
        <v>66.277116320000005</v>
      </c>
      <c r="E5018" s="203" t="s">
        <v>528</v>
      </c>
      <c r="F5018" s="203" t="s">
        <v>1754</v>
      </c>
      <c r="G5018" s="203" t="s">
        <v>499</v>
      </c>
      <c r="H5018" s="204">
        <v>65.752949819999998</v>
      </c>
      <c r="I5018" s="204">
        <v>66.801282819999997</v>
      </c>
      <c r="J5018" s="204">
        <v>60.89840478</v>
      </c>
      <c r="K5018" s="203" t="s">
        <v>529</v>
      </c>
    </row>
    <row r="5019" spans="1:11">
      <c r="A5019" s="203">
        <v>118</v>
      </c>
      <c r="B5019" s="203" t="s">
        <v>385</v>
      </c>
      <c r="C5019" s="203" t="s">
        <v>1844</v>
      </c>
      <c r="D5019" s="204">
        <v>76.626039590000005</v>
      </c>
      <c r="E5019" s="203" t="s">
        <v>528</v>
      </c>
      <c r="F5019" s="203" t="s">
        <v>1754</v>
      </c>
      <c r="G5019" s="203" t="s">
        <v>499</v>
      </c>
      <c r="H5019" s="204">
        <v>75.208729160000004</v>
      </c>
      <c r="I5019" s="204">
        <v>78.043350020000005</v>
      </c>
      <c r="J5019" s="204">
        <v>75.327068179999998</v>
      </c>
      <c r="K5019" s="203" t="s">
        <v>529</v>
      </c>
    </row>
    <row r="5020" spans="1:11">
      <c r="A5020" s="203">
        <v>118</v>
      </c>
      <c r="B5020" s="203" t="s">
        <v>386</v>
      </c>
      <c r="C5020" s="203" t="s">
        <v>1844</v>
      </c>
      <c r="D5020" s="204">
        <v>77.04647027</v>
      </c>
      <c r="E5020" s="203" t="s">
        <v>528</v>
      </c>
      <c r="F5020" s="203" t="s">
        <v>1754</v>
      </c>
      <c r="G5020" s="203" t="s">
        <v>499</v>
      </c>
      <c r="H5020" s="204">
        <v>75.602698840000002</v>
      </c>
      <c r="I5020" s="204">
        <v>78.490241710000006</v>
      </c>
      <c r="J5020" s="204">
        <v>75.984929640000004</v>
      </c>
      <c r="K5020" s="203" t="s">
        <v>529</v>
      </c>
    </row>
    <row r="5021" spans="1:11">
      <c r="A5021" s="203">
        <v>118</v>
      </c>
      <c r="B5021" s="203" t="s">
        <v>387</v>
      </c>
      <c r="C5021" s="203" t="s">
        <v>1844</v>
      </c>
      <c r="D5021" s="204">
        <v>79.633938850000007</v>
      </c>
      <c r="E5021" s="203" t="s">
        <v>528</v>
      </c>
      <c r="F5021" s="203" t="s">
        <v>1754</v>
      </c>
      <c r="G5021" s="203" t="s">
        <v>499</v>
      </c>
      <c r="H5021" s="204">
        <v>78.432443739999997</v>
      </c>
      <c r="I5021" s="204">
        <v>80.835433960000003</v>
      </c>
      <c r="J5021" s="204">
        <v>75.707597230000005</v>
      </c>
      <c r="K5021" s="203" t="s">
        <v>529</v>
      </c>
    </row>
    <row r="5022" spans="1:11">
      <c r="A5022" s="203">
        <v>118</v>
      </c>
      <c r="B5022" s="203" t="s">
        <v>388</v>
      </c>
      <c r="C5022" s="203" t="s">
        <v>1844</v>
      </c>
      <c r="D5022" s="204">
        <v>80.247377470000004</v>
      </c>
      <c r="E5022" s="203" t="s">
        <v>528</v>
      </c>
      <c r="F5022" s="203" t="s">
        <v>1754</v>
      </c>
      <c r="G5022" s="203" t="s">
        <v>499</v>
      </c>
      <c r="H5022" s="204">
        <v>78.904365580000004</v>
      </c>
      <c r="I5022" s="204">
        <v>81.590389360000003</v>
      </c>
      <c r="J5022" s="204">
        <v>77.825202899999994</v>
      </c>
      <c r="K5022" s="203" t="s">
        <v>529</v>
      </c>
    </row>
    <row r="5023" spans="1:11">
      <c r="A5023" s="203">
        <v>118</v>
      </c>
      <c r="B5023" s="203" t="s">
        <v>389</v>
      </c>
      <c r="C5023" s="203" t="s">
        <v>1844</v>
      </c>
      <c r="D5023" s="204">
        <v>68.27559728</v>
      </c>
      <c r="E5023" s="203" t="s">
        <v>528</v>
      </c>
      <c r="F5023" s="203" t="s">
        <v>1754</v>
      </c>
      <c r="G5023" s="203" t="s">
        <v>499</v>
      </c>
      <c r="H5023" s="204">
        <v>66.306257049999999</v>
      </c>
      <c r="I5023" s="204">
        <v>70.244937500000006</v>
      </c>
      <c r="J5023" s="204">
        <v>64.085652280000005</v>
      </c>
      <c r="K5023" s="203" t="s">
        <v>529</v>
      </c>
    </row>
    <row r="5024" spans="1:11">
      <c r="A5024" s="203">
        <v>118</v>
      </c>
      <c r="B5024" s="203" t="s">
        <v>390</v>
      </c>
      <c r="C5024" s="203" t="s">
        <v>1844</v>
      </c>
      <c r="D5024" s="204">
        <v>77.595775720000006</v>
      </c>
      <c r="E5024" s="203" t="s">
        <v>528</v>
      </c>
      <c r="F5024" s="203" t="s">
        <v>1754</v>
      </c>
      <c r="G5024" s="203" t="s">
        <v>499</v>
      </c>
      <c r="H5024" s="204">
        <v>75.863780919999996</v>
      </c>
      <c r="I5024" s="204">
        <v>79.327770529999995</v>
      </c>
      <c r="J5024" s="204">
        <v>75.517797430000002</v>
      </c>
      <c r="K5024" s="203" t="s">
        <v>529</v>
      </c>
    </row>
    <row r="5025" spans="1:11">
      <c r="A5025" s="203">
        <v>118</v>
      </c>
      <c r="B5025" s="203" t="s">
        <v>391</v>
      </c>
      <c r="C5025" s="203" t="s">
        <v>1844</v>
      </c>
      <c r="D5025" s="204">
        <v>68.904484120000006</v>
      </c>
      <c r="E5025" s="203" t="s">
        <v>528</v>
      </c>
      <c r="F5025" s="203" t="s">
        <v>1754</v>
      </c>
      <c r="G5025" s="203" t="s">
        <v>499</v>
      </c>
      <c r="H5025" s="204">
        <v>64.751282500000002</v>
      </c>
      <c r="I5025" s="204">
        <v>73.057685750000005</v>
      </c>
      <c r="J5025" s="204">
        <v>61.415201179999997</v>
      </c>
      <c r="K5025" s="203" t="s">
        <v>529</v>
      </c>
    </row>
    <row r="5026" spans="1:11">
      <c r="A5026" s="203">
        <v>118</v>
      </c>
      <c r="B5026" s="203" t="s">
        <v>392</v>
      </c>
      <c r="C5026" s="203" t="s">
        <v>1844</v>
      </c>
      <c r="D5026" s="204">
        <v>73.857397309999996</v>
      </c>
      <c r="E5026" s="203" t="s">
        <v>528</v>
      </c>
      <c r="F5026" s="203" t="s">
        <v>1754</v>
      </c>
      <c r="G5026" s="203" t="s">
        <v>499</v>
      </c>
      <c r="H5026" s="204">
        <v>71.698725460000006</v>
      </c>
      <c r="I5026" s="204">
        <v>76.016069169999994</v>
      </c>
      <c r="J5026" s="204">
        <v>75.006532210000003</v>
      </c>
      <c r="K5026" s="203" t="s">
        <v>529</v>
      </c>
    </row>
    <row r="5027" spans="1:11">
      <c r="A5027" s="203">
        <v>118</v>
      </c>
      <c r="B5027" s="203" t="s">
        <v>393</v>
      </c>
      <c r="C5027" s="203" t="s">
        <v>1844</v>
      </c>
      <c r="D5027" s="204">
        <v>77.874814670000006</v>
      </c>
      <c r="E5027" s="203" t="s">
        <v>528</v>
      </c>
      <c r="F5027" s="203" t="s">
        <v>1754</v>
      </c>
      <c r="G5027" s="203" t="s">
        <v>499</v>
      </c>
      <c r="H5027" s="204">
        <v>77.229497879999997</v>
      </c>
      <c r="I5027" s="204">
        <v>78.520131449999994</v>
      </c>
      <c r="J5027" s="204">
        <v>74.493318270000003</v>
      </c>
      <c r="K5027" s="203" t="s">
        <v>529</v>
      </c>
    </row>
    <row r="5028" spans="1:11">
      <c r="A5028" s="203">
        <v>118</v>
      </c>
      <c r="B5028" s="203" t="s">
        <v>394</v>
      </c>
      <c r="C5028" s="203" t="s">
        <v>1844</v>
      </c>
      <c r="D5028" s="204">
        <v>70.409124520000006</v>
      </c>
      <c r="E5028" s="203" t="s">
        <v>528</v>
      </c>
      <c r="F5028" s="203" t="s">
        <v>1754</v>
      </c>
      <c r="G5028" s="203" t="s">
        <v>499</v>
      </c>
      <c r="H5028" s="204">
        <v>69.017058809999995</v>
      </c>
      <c r="I5028" s="204">
        <v>71.801190219999995</v>
      </c>
      <c r="J5028" s="204">
        <v>67.062103910000005</v>
      </c>
      <c r="K5028" s="203" t="s">
        <v>529</v>
      </c>
    </row>
    <row r="5029" spans="1:11">
      <c r="A5029" s="203">
        <v>118</v>
      </c>
      <c r="B5029" s="203" t="s">
        <v>395</v>
      </c>
      <c r="C5029" s="203" t="s">
        <v>1844</v>
      </c>
      <c r="D5029" s="204">
        <v>72.809505060000006</v>
      </c>
      <c r="E5029" s="203" t="s">
        <v>528</v>
      </c>
      <c r="F5029" s="203" t="s">
        <v>1754</v>
      </c>
      <c r="G5029" s="203" t="s">
        <v>499</v>
      </c>
      <c r="H5029" s="204">
        <v>72.182040279999995</v>
      </c>
      <c r="I5029" s="204">
        <v>73.436969849999997</v>
      </c>
      <c r="J5029" s="204">
        <v>68.750852370000004</v>
      </c>
      <c r="K5029" s="203" t="s">
        <v>529</v>
      </c>
    </row>
    <row r="5030" spans="1:11">
      <c r="A5030" s="203">
        <v>118</v>
      </c>
      <c r="B5030" s="203" t="s">
        <v>396</v>
      </c>
      <c r="C5030" s="203" t="s">
        <v>1844</v>
      </c>
      <c r="D5030" s="204">
        <v>87.728738300000003</v>
      </c>
      <c r="E5030" s="203" t="s">
        <v>528</v>
      </c>
      <c r="F5030" s="203" t="s">
        <v>1754</v>
      </c>
      <c r="G5030" s="203" t="s">
        <v>499</v>
      </c>
      <c r="H5030" s="204">
        <v>86.483306020000001</v>
      </c>
      <c r="I5030" s="204">
        <v>88.974170580000006</v>
      </c>
      <c r="J5030" s="204">
        <v>83.351460290000006</v>
      </c>
      <c r="K5030" s="203" t="s">
        <v>529</v>
      </c>
    </row>
    <row r="5031" spans="1:11">
      <c r="A5031" s="203">
        <v>118</v>
      </c>
      <c r="B5031" s="203" t="s">
        <v>397</v>
      </c>
      <c r="C5031" s="203" t="s">
        <v>1844</v>
      </c>
      <c r="D5031" s="204">
        <v>77.799890129999994</v>
      </c>
      <c r="E5031" s="203" t="s">
        <v>528</v>
      </c>
      <c r="F5031" s="203" t="s">
        <v>1754</v>
      </c>
      <c r="G5031" s="203" t="s">
        <v>499</v>
      </c>
      <c r="H5031" s="204">
        <v>76.218341629999998</v>
      </c>
      <c r="I5031" s="204">
        <v>79.381438630000005</v>
      </c>
      <c r="J5031" s="204">
        <v>73.444925380000001</v>
      </c>
      <c r="K5031" s="203" t="s">
        <v>529</v>
      </c>
    </row>
    <row r="5032" spans="1:11">
      <c r="A5032" s="203">
        <v>118</v>
      </c>
      <c r="B5032" s="203" t="s">
        <v>398</v>
      </c>
      <c r="C5032" s="203" t="s">
        <v>1844</v>
      </c>
      <c r="D5032" s="204">
        <v>79.261340419999996</v>
      </c>
      <c r="E5032" s="203" t="s">
        <v>528</v>
      </c>
      <c r="F5032" s="203" t="s">
        <v>1754</v>
      </c>
      <c r="G5032" s="203" t="s">
        <v>499</v>
      </c>
      <c r="H5032" s="204">
        <v>77.797771299999994</v>
      </c>
      <c r="I5032" s="204">
        <v>80.724909530000005</v>
      </c>
      <c r="J5032" s="204">
        <v>73.963579089999996</v>
      </c>
      <c r="K5032" s="203" t="s">
        <v>529</v>
      </c>
    </row>
    <row r="5033" spans="1:11">
      <c r="A5033" s="203">
        <v>118</v>
      </c>
      <c r="B5033" s="203" t="s">
        <v>399</v>
      </c>
      <c r="C5033" s="203" t="s">
        <v>1844</v>
      </c>
      <c r="D5033" s="204">
        <v>82.268260409999996</v>
      </c>
      <c r="E5033" s="203" t="s">
        <v>528</v>
      </c>
      <c r="F5033" s="203" t="s">
        <v>1754</v>
      </c>
      <c r="G5033" s="203" t="s">
        <v>499</v>
      </c>
      <c r="H5033" s="204">
        <v>80.684708639999997</v>
      </c>
      <c r="I5033" s="204">
        <v>83.851812179999996</v>
      </c>
      <c r="J5033" s="204">
        <v>76.879926949999998</v>
      </c>
      <c r="K5033" s="203" t="s">
        <v>529</v>
      </c>
    </row>
    <row r="5034" spans="1:11">
      <c r="A5034" s="203">
        <v>118</v>
      </c>
      <c r="B5034" s="203" t="s">
        <v>400</v>
      </c>
      <c r="C5034" s="203" t="s">
        <v>1844</v>
      </c>
      <c r="D5034" s="204">
        <v>79.383028109999998</v>
      </c>
      <c r="E5034" s="203" t="s">
        <v>528</v>
      </c>
      <c r="F5034" s="203" t="s">
        <v>1754</v>
      </c>
      <c r="G5034" s="203" t="s">
        <v>499</v>
      </c>
      <c r="H5034" s="204">
        <v>77.797119910000006</v>
      </c>
      <c r="I5034" s="204">
        <v>80.968936299999996</v>
      </c>
      <c r="J5034" s="204">
        <v>75.500881669999998</v>
      </c>
      <c r="K5034" s="203" t="s">
        <v>529</v>
      </c>
    </row>
    <row r="5035" spans="1:11">
      <c r="A5035" s="203">
        <v>118</v>
      </c>
      <c r="B5035" s="203" t="s">
        <v>401</v>
      </c>
      <c r="C5035" s="203" t="s">
        <v>1844</v>
      </c>
      <c r="D5035" s="204">
        <v>74.791265339999995</v>
      </c>
      <c r="E5035" s="203" t="s">
        <v>528</v>
      </c>
      <c r="F5035" s="203" t="s">
        <v>1754</v>
      </c>
      <c r="G5035" s="203" t="s">
        <v>499</v>
      </c>
      <c r="H5035" s="204">
        <v>73.077860049999998</v>
      </c>
      <c r="I5035" s="204">
        <v>76.504670630000007</v>
      </c>
      <c r="J5035" s="204">
        <v>65.857075179999995</v>
      </c>
      <c r="K5035" s="203" t="s">
        <v>529</v>
      </c>
    </row>
    <row r="5036" spans="1:11">
      <c r="A5036" s="203">
        <v>118</v>
      </c>
      <c r="B5036" s="203" t="s">
        <v>402</v>
      </c>
      <c r="C5036" s="203" t="s">
        <v>1844</v>
      </c>
      <c r="D5036" s="204">
        <v>81.357995270000004</v>
      </c>
      <c r="E5036" s="203" t="s">
        <v>528</v>
      </c>
      <c r="F5036" s="203" t="s">
        <v>1754</v>
      </c>
      <c r="G5036" s="203" t="s">
        <v>499</v>
      </c>
      <c r="H5036" s="204">
        <v>79.019837600000002</v>
      </c>
      <c r="I5036" s="204">
        <v>83.696152940000005</v>
      </c>
      <c r="J5036" s="204">
        <v>73.217042579999998</v>
      </c>
      <c r="K5036" s="203" t="s">
        <v>529</v>
      </c>
    </row>
    <row r="5037" spans="1:11">
      <c r="A5037" s="203">
        <v>118</v>
      </c>
      <c r="B5037" s="203" t="s">
        <v>403</v>
      </c>
      <c r="C5037" s="203" t="s">
        <v>1844</v>
      </c>
      <c r="D5037" s="204">
        <v>76.742111100000002</v>
      </c>
      <c r="E5037" s="203" t="s">
        <v>528</v>
      </c>
      <c r="F5037" s="203" t="s">
        <v>1754</v>
      </c>
      <c r="G5037" s="203" t="s">
        <v>499</v>
      </c>
      <c r="H5037" s="204">
        <v>74.852605690000004</v>
      </c>
      <c r="I5037" s="204">
        <v>78.631616500000007</v>
      </c>
      <c r="J5037" s="204">
        <v>72.842811979999993</v>
      </c>
      <c r="K5037" s="203" t="s">
        <v>529</v>
      </c>
    </row>
    <row r="5038" spans="1:11">
      <c r="A5038" s="203">
        <v>118</v>
      </c>
      <c r="B5038" s="203" t="s">
        <v>404</v>
      </c>
      <c r="C5038" s="203" t="s">
        <v>1844</v>
      </c>
      <c r="D5038" s="204">
        <v>79.255906229999994</v>
      </c>
      <c r="E5038" s="203" t="s">
        <v>528</v>
      </c>
      <c r="F5038" s="203" t="s">
        <v>1754</v>
      </c>
      <c r="G5038" s="203" t="s">
        <v>499</v>
      </c>
      <c r="H5038" s="204">
        <v>77.468481639999993</v>
      </c>
      <c r="I5038" s="204">
        <v>81.04333081</v>
      </c>
      <c r="J5038" s="204">
        <v>72.531365480000005</v>
      </c>
      <c r="K5038" s="203" t="s">
        <v>529</v>
      </c>
    </row>
    <row r="5039" spans="1:11">
      <c r="A5039" s="203">
        <v>118</v>
      </c>
      <c r="B5039" s="203" t="s">
        <v>405</v>
      </c>
      <c r="C5039" s="203" t="s">
        <v>1844</v>
      </c>
      <c r="D5039" s="204">
        <v>73.649686950000003</v>
      </c>
      <c r="E5039" s="203" t="s">
        <v>528</v>
      </c>
      <c r="F5039" s="203" t="s">
        <v>1754</v>
      </c>
      <c r="G5039" s="203" t="s">
        <v>499</v>
      </c>
      <c r="H5039" s="204">
        <v>73.391614439999998</v>
      </c>
      <c r="I5039" s="204">
        <v>73.90775945</v>
      </c>
      <c r="J5039" s="204">
        <v>69.493476889999997</v>
      </c>
      <c r="K5039" s="203" t="s">
        <v>529</v>
      </c>
    </row>
    <row r="5040" spans="1:11">
      <c r="A5040" s="203">
        <v>118</v>
      </c>
      <c r="B5040" s="203" t="s">
        <v>384</v>
      </c>
      <c r="C5040" s="203" t="s">
        <v>1845</v>
      </c>
      <c r="D5040" s="204">
        <v>65.470363750000004</v>
      </c>
      <c r="E5040" s="203" t="s">
        <v>528</v>
      </c>
      <c r="F5040" s="203" t="s">
        <v>1754</v>
      </c>
      <c r="G5040" s="203" t="s">
        <v>499</v>
      </c>
      <c r="H5040" s="204">
        <v>65.086067999999997</v>
      </c>
      <c r="I5040" s="204">
        <v>65.854659499999997</v>
      </c>
      <c r="J5040" s="204">
        <v>60.509520559999999</v>
      </c>
      <c r="K5040" s="203" t="s">
        <v>529</v>
      </c>
    </row>
    <row r="5041" spans="1:11">
      <c r="A5041" s="203">
        <v>118</v>
      </c>
      <c r="B5041" s="203" t="s">
        <v>385</v>
      </c>
      <c r="C5041" s="203" t="s">
        <v>1845</v>
      </c>
      <c r="D5041" s="204">
        <v>75.807010980000001</v>
      </c>
      <c r="E5041" s="203" t="s">
        <v>528</v>
      </c>
      <c r="F5041" s="203" t="s">
        <v>1754</v>
      </c>
      <c r="G5041" s="203" t="s">
        <v>499</v>
      </c>
      <c r="H5041" s="204">
        <v>74.762863260000003</v>
      </c>
      <c r="I5041" s="204">
        <v>76.851158699999999</v>
      </c>
      <c r="J5041" s="204">
        <v>73.713907230000004</v>
      </c>
      <c r="K5041" s="203" t="s">
        <v>529</v>
      </c>
    </row>
    <row r="5042" spans="1:11">
      <c r="A5042" s="203">
        <v>118</v>
      </c>
      <c r="B5042" s="203" t="s">
        <v>386</v>
      </c>
      <c r="C5042" s="203" t="s">
        <v>1845</v>
      </c>
      <c r="D5042" s="204">
        <v>76.739994100000004</v>
      </c>
      <c r="E5042" s="203" t="s">
        <v>528</v>
      </c>
      <c r="F5042" s="203" t="s">
        <v>1754</v>
      </c>
      <c r="G5042" s="203" t="s">
        <v>499</v>
      </c>
      <c r="H5042" s="204">
        <v>75.680535640000002</v>
      </c>
      <c r="I5042" s="204">
        <v>77.79945257</v>
      </c>
      <c r="J5042" s="204">
        <v>75.548288249999999</v>
      </c>
      <c r="K5042" s="203" t="s">
        <v>529</v>
      </c>
    </row>
    <row r="5043" spans="1:11">
      <c r="A5043" s="203">
        <v>118</v>
      </c>
      <c r="B5043" s="203" t="s">
        <v>387</v>
      </c>
      <c r="C5043" s="203" t="s">
        <v>1845</v>
      </c>
      <c r="D5043" s="204">
        <v>79.686684679999999</v>
      </c>
      <c r="E5043" s="203" t="s">
        <v>528</v>
      </c>
      <c r="F5043" s="203" t="s">
        <v>1754</v>
      </c>
      <c r="G5043" s="203" t="s">
        <v>499</v>
      </c>
      <c r="H5043" s="204">
        <v>78.809896980000005</v>
      </c>
      <c r="I5043" s="204">
        <v>80.563472379999993</v>
      </c>
      <c r="J5043" s="204">
        <v>75.095469910000006</v>
      </c>
      <c r="K5043" s="203" t="s">
        <v>529</v>
      </c>
    </row>
    <row r="5044" spans="1:11">
      <c r="A5044" s="203">
        <v>118</v>
      </c>
      <c r="B5044" s="203" t="s">
        <v>388</v>
      </c>
      <c r="C5044" s="203" t="s">
        <v>1845</v>
      </c>
      <c r="D5044" s="204">
        <v>79.484918829999998</v>
      </c>
      <c r="E5044" s="203" t="s">
        <v>528</v>
      </c>
      <c r="F5044" s="203" t="s">
        <v>1754</v>
      </c>
      <c r="G5044" s="203" t="s">
        <v>499</v>
      </c>
      <c r="H5044" s="204">
        <v>78.478820600000006</v>
      </c>
      <c r="I5044" s="204">
        <v>80.491017060000004</v>
      </c>
      <c r="J5044" s="204">
        <v>76.363083369999998</v>
      </c>
      <c r="K5044" s="203" t="s">
        <v>529</v>
      </c>
    </row>
    <row r="5045" spans="1:11">
      <c r="A5045" s="203">
        <v>118</v>
      </c>
      <c r="B5045" s="203" t="s">
        <v>389</v>
      </c>
      <c r="C5045" s="203" t="s">
        <v>1845</v>
      </c>
      <c r="D5045" s="204">
        <v>66.927974829999997</v>
      </c>
      <c r="E5045" s="203" t="s">
        <v>528</v>
      </c>
      <c r="F5045" s="203" t="s">
        <v>1754</v>
      </c>
      <c r="G5045" s="203" t="s">
        <v>499</v>
      </c>
      <c r="H5045" s="204">
        <v>65.493628150000006</v>
      </c>
      <c r="I5045" s="204">
        <v>68.362321510000001</v>
      </c>
      <c r="J5045" s="204">
        <v>62.974213849999998</v>
      </c>
      <c r="K5045" s="203" t="s">
        <v>529</v>
      </c>
    </row>
    <row r="5046" spans="1:11">
      <c r="A5046" s="203">
        <v>118</v>
      </c>
      <c r="B5046" s="203" t="s">
        <v>390</v>
      </c>
      <c r="C5046" s="203" t="s">
        <v>1845</v>
      </c>
      <c r="D5046" s="204">
        <v>76.737631480000005</v>
      </c>
      <c r="E5046" s="203" t="s">
        <v>528</v>
      </c>
      <c r="F5046" s="203" t="s">
        <v>1754</v>
      </c>
      <c r="G5046" s="203" t="s">
        <v>499</v>
      </c>
      <c r="H5046" s="204">
        <v>75.445738789999993</v>
      </c>
      <c r="I5046" s="204">
        <v>78.029524170000002</v>
      </c>
      <c r="J5046" s="204">
        <v>74.796928589999993</v>
      </c>
      <c r="K5046" s="203" t="s">
        <v>529</v>
      </c>
    </row>
    <row r="5047" spans="1:11">
      <c r="A5047" s="203">
        <v>118</v>
      </c>
      <c r="B5047" s="203" t="s">
        <v>391</v>
      </c>
      <c r="C5047" s="203" t="s">
        <v>1845</v>
      </c>
      <c r="D5047" s="204">
        <v>65.966924449999993</v>
      </c>
      <c r="E5047" s="203" t="s">
        <v>528</v>
      </c>
      <c r="F5047" s="203" t="s">
        <v>1754</v>
      </c>
      <c r="G5047" s="203" t="s">
        <v>499</v>
      </c>
      <c r="H5047" s="204">
        <v>62.850680130000001</v>
      </c>
      <c r="I5047" s="204">
        <v>69.08316877</v>
      </c>
      <c r="J5047" s="204">
        <v>62.529596419999997</v>
      </c>
      <c r="K5047" s="203" t="s">
        <v>529</v>
      </c>
    </row>
    <row r="5048" spans="1:11">
      <c r="A5048" s="203">
        <v>118</v>
      </c>
      <c r="B5048" s="203" t="s">
        <v>392</v>
      </c>
      <c r="C5048" s="203" t="s">
        <v>1845</v>
      </c>
      <c r="D5048" s="204">
        <v>72.961649480000005</v>
      </c>
      <c r="E5048" s="203" t="s">
        <v>528</v>
      </c>
      <c r="F5048" s="203" t="s">
        <v>1754</v>
      </c>
      <c r="G5048" s="203" t="s">
        <v>499</v>
      </c>
      <c r="H5048" s="204">
        <v>71.363423119999993</v>
      </c>
      <c r="I5048" s="204">
        <v>74.559875840000004</v>
      </c>
      <c r="J5048" s="204">
        <v>74.362163350000003</v>
      </c>
      <c r="K5048" s="203" t="s">
        <v>529</v>
      </c>
    </row>
    <row r="5049" spans="1:11">
      <c r="A5049" s="203">
        <v>118</v>
      </c>
      <c r="B5049" s="203" t="s">
        <v>393</v>
      </c>
      <c r="C5049" s="203" t="s">
        <v>1845</v>
      </c>
      <c r="D5049" s="204">
        <v>76.821980679999996</v>
      </c>
      <c r="E5049" s="203" t="s">
        <v>528</v>
      </c>
      <c r="F5049" s="203" t="s">
        <v>1754</v>
      </c>
      <c r="G5049" s="203" t="s">
        <v>499</v>
      </c>
      <c r="H5049" s="204">
        <v>76.345035969999998</v>
      </c>
      <c r="I5049" s="204">
        <v>77.298925400000002</v>
      </c>
      <c r="J5049" s="204">
        <v>73.934389100000004</v>
      </c>
      <c r="K5049" s="203" t="s">
        <v>529</v>
      </c>
    </row>
    <row r="5050" spans="1:11">
      <c r="A5050" s="203">
        <v>118</v>
      </c>
      <c r="B5050" s="203" t="s">
        <v>394</v>
      </c>
      <c r="C5050" s="203" t="s">
        <v>1845</v>
      </c>
      <c r="D5050" s="204">
        <v>69.181843760000007</v>
      </c>
      <c r="E5050" s="203" t="s">
        <v>528</v>
      </c>
      <c r="F5050" s="203" t="s">
        <v>1754</v>
      </c>
      <c r="G5050" s="203" t="s">
        <v>499</v>
      </c>
      <c r="H5050" s="204">
        <v>68.153841900000003</v>
      </c>
      <c r="I5050" s="204">
        <v>70.209845619999996</v>
      </c>
      <c r="J5050" s="204">
        <v>66.636271120000004</v>
      </c>
      <c r="K5050" s="203" t="s">
        <v>529</v>
      </c>
    </row>
    <row r="5051" spans="1:11">
      <c r="A5051" s="203">
        <v>118</v>
      </c>
      <c r="B5051" s="203" t="s">
        <v>395</v>
      </c>
      <c r="C5051" s="203" t="s">
        <v>1845</v>
      </c>
      <c r="D5051" s="204">
        <v>71.976254650000001</v>
      </c>
      <c r="E5051" s="203" t="s">
        <v>528</v>
      </c>
      <c r="F5051" s="203" t="s">
        <v>1754</v>
      </c>
      <c r="G5051" s="203" t="s">
        <v>499</v>
      </c>
      <c r="H5051" s="204">
        <v>71.515711319999994</v>
      </c>
      <c r="I5051" s="204">
        <v>72.436797990000002</v>
      </c>
      <c r="J5051" s="204">
        <v>68.130488670000005</v>
      </c>
      <c r="K5051" s="203" t="s">
        <v>529</v>
      </c>
    </row>
    <row r="5052" spans="1:11">
      <c r="A5052" s="203">
        <v>118</v>
      </c>
      <c r="B5052" s="203" t="s">
        <v>396</v>
      </c>
      <c r="C5052" s="203" t="s">
        <v>1845</v>
      </c>
      <c r="D5052" s="204">
        <v>87.768416259999995</v>
      </c>
      <c r="E5052" s="203" t="s">
        <v>528</v>
      </c>
      <c r="F5052" s="203" t="s">
        <v>1754</v>
      </c>
      <c r="G5052" s="203" t="s">
        <v>499</v>
      </c>
      <c r="H5052" s="204">
        <v>86.844219170000002</v>
      </c>
      <c r="I5052" s="204">
        <v>88.692613339999994</v>
      </c>
      <c r="J5052" s="204">
        <v>82.138188880000001</v>
      </c>
      <c r="K5052" s="203" t="s">
        <v>529</v>
      </c>
    </row>
    <row r="5053" spans="1:11">
      <c r="A5053" s="203">
        <v>118</v>
      </c>
      <c r="B5053" s="203" t="s">
        <v>397</v>
      </c>
      <c r="C5053" s="203" t="s">
        <v>1845</v>
      </c>
      <c r="D5053" s="204">
        <v>78.424123210000005</v>
      </c>
      <c r="E5053" s="203" t="s">
        <v>528</v>
      </c>
      <c r="F5053" s="203" t="s">
        <v>1754</v>
      </c>
      <c r="G5053" s="203" t="s">
        <v>499</v>
      </c>
      <c r="H5053" s="204">
        <v>77.285257020000003</v>
      </c>
      <c r="I5053" s="204">
        <v>79.562989389999998</v>
      </c>
      <c r="J5053" s="204">
        <v>72.63194258</v>
      </c>
      <c r="K5053" s="203" t="s">
        <v>529</v>
      </c>
    </row>
    <row r="5054" spans="1:11">
      <c r="A5054" s="203">
        <v>118</v>
      </c>
      <c r="B5054" s="203" t="s">
        <v>398</v>
      </c>
      <c r="C5054" s="203" t="s">
        <v>1845</v>
      </c>
      <c r="D5054" s="204">
        <v>79.180548729999998</v>
      </c>
      <c r="E5054" s="203" t="s">
        <v>528</v>
      </c>
      <c r="F5054" s="203" t="s">
        <v>1754</v>
      </c>
      <c r="G5054" s="203" t="s">
        <v>499</v>
      </c>
      <c r="H5054" s="204">
        <v>78.114576929999998</v>
      </c>
      <c r="I5054" s="204">
        <v>80.246520520000004</v>
      </c>
      <c r="J5054" s="204">
        <v>74.312477599999994</v>
      </c>
      <c r="K5054" s="203" t="s">
        <v>529</v>
      </c>
    </row>
    <row r="5055" spans="1:11">
      <c r="A5055" s="203">
        <v>118</v>
      </c>
      <c r="B5055" s="203" t="s">
        <v>399</v>
      </c>
      <c r="C5055" s="203" t="s">
        <v>1845</v>
      </c>
      <c r="D5055" s="204">
        <v>81.566070839999995</v>
      </c>
      <c r="E5055" s="203" t="s">
        <v>528</v>
      </c>
      <c r="F5055" s="203" t="s">
        <v>1754</v>
      </c>
      <c r="G5055" s="203" t="s">
        <v>499</v>
      </c>
      <c r="H5055" s="204">
        <v>80.390986510000005</v>
      </c>
      <c r="I5055" s="204">
        <v>82.741155169999999</v>
      </c>
      <c r="J5055" s="204">
        <v>77.990732949999995</v>
      </c>
      <c r="K5055" s="203" t="s">
        <v>529</v>
      </c>
    </row>
    <row r="5056" spans="1:11">
      <c r="A5056" s="203">
        <v>118</v>
      </c>
      <c r="B5056" s="203" t="s">
        <v>400</v>
      </c>
      <c r="C5056" s="203" t="s">
        <v>1845</v>
      </c>
      <c r="D5056" s="204">
        <v>77.714561250000003</v>
      </c>
      <c r="E5056" s="203" t="s">
        <v>528</v>
      </c>
      <c r="F5056" s="203" t="s">
        <v>1754</v>
      </c>
      <c r="G5056" s="203" t="s">
        <v>499</v>
      </c>
      <c r="H5056" s="204">
        <v>76.529543390000001</v>
      </c>
      <c r="I5056" s="204">
        <v>78.899579099999997</v>
      </c>
      <c r="J5056" s="204">
        <v>75.277587229999995</v>
      </c>
      <c r="K5056" s="203" t="s">
        <v>529</v>
      </c>
    </row>
    <row r="5057" spans="1:11">
      <c r="A5057" s="203">
        <v>118</v>
      </c>
      <c r="B5057" s="203" t="s">
        <v>401</v>
      </c>
      <c r="C5057" s="203" t="s">
        <v>1845</v>
      </c>
      <c r="D5057" s="204">
        <v>74.193515970000007</v>
      </c>
      <c r="E5057" s="203" t="s">
        <v>528</v>
      </c>
      <c r="F5057" s="203" t="s">
        <v>1754</v>
      </c>
      <c r="G5057" s="203" t="s">
        <v>499</v>
      </c>
      <c r="H5057" s="204">
        <v>72.94342623</v>
      </c>
      <c r="I5057" s="204">
        <v>75.44360571</v>
      </c>
      <c r="J5057" s="204">
        <v>66.459103510000006</v>
      </c>
      <c r="K5057" s="203" t="s">
        <v>529</v>
      </c>
    </row>
    <row r="5058" spans="1:11">
      <c r="A5058" s="203">
        <v>118</v>
      </c>
      <c r="B5058" s="203" t="s">
        <v>402</v>
      </c>
      <c r="C5058" s="203" t="s">
        <v>1845</v>
      </c>
      <c r="D5058" s="204">
        <v>80.844435559999994</v>
      </c>
      <c r="E5058" s="203" t="s">
        <v>528</v>
      </c>
      <c r="F5058" s="203" t="s">
        <v>1754</v>
      </c>
      <c r="G5058" s="203" t="s">
        <v>499</v>
      </c>
      <c r="H5058" s="204">
        <v>79.132413760000006</v>
      </c>
      <c r="I5058" s="204">
        <v>82.556457359999996</v>
      </c>
      <c r="J5058" s="204">
        <v>71.534269550000005</v>
      </c>
      <c r="K5058" s="203" t="s">
        <v>529</v>
      </c>
    </row>
    <row r="5059" spans="1:11">
      <c r="A5059" s="203">
        <v>118</v>
      </c>
      <c r="B5059" s="203" t="s">
        <v>403</v>
      </c>
      <c r="C5059" s="203" t="s">
        <v>1845</v>
      </c>
      <c r="D5059" s="204">
        <v>76.117973180000007</v>
      </c>
      <c r="E5059" s="203" t="s">
        <v>528</v>
      </c>
      <c r="F5059" s="203" t="s">
        <v>1754</v>
      </c>
      <c r="G5059" s="203" t="s">
        <v>499</v>
      </c>
      <c r="H5059" s="204">
        <v>74.734660059999996</v>
      </c>
      <c r="I5059" s="204">
        <v>77.501286309999998</v>
      </c>
      <c r="J5059" s="204">
        <v>72.324819239999997</v>
      </c>
      <c r="K5059" s="203" t="s">
        <v>529</v>
      </c>
    </row>
    <row r="5060" spans="1:11">
      <c r="A5060" s="203">
        <v>118</v>
      </c>
      <c r="B5060" s="203" t="s">
        <v>404</v>
      </c>
      <c r="C5060" s="203" t="s">
        <v>1845</v>
      </c>
      <c r="D5060" s="204">
        <v>78.984997410000005</v>
      </c>
      <c r="E5060" s="203" t="s">
        <v>528</v>
      </c>
      <c r="F5060" s="203" t="s">
        <v>1754</v>
      </c>
      <c r="G5060" s="203" t="s">
        <v>499</v>
      </c>
      <c r="H5060" s="204">
        <v>77.671678650000004</v>
      </c>
      <c r="I5060" s="204">
        <v>80.298316159999999</v>
      </c>
      <c r="J5060" s="204">
        <v>72.36758313</v>
      </c>
      <c r="K5060" s="203" t="s">
        <v>529</v>
      </c>
    </row>
    <row r="5061" spans="1:11">
      <c r="A5061" s="203">
        <v>118</v>
      </c>
      <c r="B5061" s="203" t="s">
        <v>405</v>
      </c>
      <c r="C5061" s="203" t="s">
        <v>1845</v>
      </c>
      <c r="D5061" s="204">
        <v>72.869806130000001</v>
      </c>
      <c r="E5061" s="203" t="s">
        <v>528</v>
      </c>
      <c r="F5061" s="203" t="s">
        <v>1754</v>
      </c>
      <c r="G5061" s="203" t="s">
        <v>499</v>
      </c>
      <c r="H5061" s="204">
        <v>72.679936900000001</v>
      </c>
      <c r="I5061" s="204">
        <v>73.05967536</v>
      </c>
      <c r="J5061" s="204">
        <v>68.952545099999995</v>
      </c>
      <c r="K5061" s="203" t="s">
        <v>529</v>
      </c>
    </row>
    <row r="5062" spans="1:11">
      <c r="A5062" s="203">
        <v>119</v>
      </c>
      <c r="B5062" s="203" t="s">
        <v>384</v>
      </c>
      <c r="C5062" s="203" t="s">
        <v>1531</v>
      </c>
      <c r="D5062" s="204">
        <v>17.74298976</v>
      </c>
      <c r="E5062" s="203" t="s">
        <v>472</v>
      </c>
      <c r="F5062" s="203" t="s">
        <v>1754</v>
      </c>
      <c r="G5062" s="203" t="s">
        <v>499</v>
      </c>
      <c r="H5062" s="204">
        <v>17.454364869999999</v>
      </c>
      <c r="I5062" s="204">
        <v>18.031614650000002</v>
      </c>
      <c r="J5062" s="204">
        <v>29.892125660000001</v>
      </c>
      <c r="K5062" s="203" t="s">
        <v>485</v>
      </c>
    </row>
    <row r="5063" spans="1:11">
      <c r="A5063" s="203">
        <v>119</v>
      </c>
      <c r="B5063" s="203" t="s">
        <v>385</v>
      </c>
      <c r="C5063" s="203" t="s">
        <v>1531</v>
      </c>
      <c r="D5063" s="204">
        <v>15.470115610000001</v>
      </c>
      <c r="E5063" s="203" t="s">
        <v>472</v>
      </c>
      <c r="F5063" s="203" t="s">
        <v>1754</v>
      </c>
      <c r="G5063" s="203" t="s">
        <v>499</v>
      </c>
      <c r="H5063" s="204">
        <v>14.76772748</v>
      </c>
      <c r="I5063" s="204">
        <v>16.17250374</v>
      </c>
      <c r="J5063" s="204">
        <v>25.253278550000001</v>
      </c>
      <c r="K5063" s="203" t="s">
        <v>485</v>
      </c>
    </row>
    <row r="5064" spans="1:11">
      <c r="A5064" s="203">
        <v>119</v>
      </c>
      <c r="B5064" s="203" t="s">
        <v>386</v>
      </c>
      <c r="C5064" s="203" t="s">
        <v>1531</v>
      </c>
      <c r="D5064" s="204">
        <v>14.13297607</v>
      </c>
      <c r="E5064" s="203" t="s">
        <v>472</v>
      </c>
      <c r="F5064" s="203" t="s">
        <v>1754</v>
      </c>
      <c r="G5064" s="203" t="s">
        <v>499</v>
      </c>
      <c r="H5064" s="204">
        <v>13.402695960000001</v>
      </c>
      <c r="I5064" s="204">
        <v>14.86325618</v>
      </c>
      <c r="J5064" s="204">
        <v>21.38428584</v>
      </c>
      <c r="K5064" s="203" t="s">
        <v>485</v>
      </c>
    </row>
    <row r="5065" spans="1:11">
      <c r="A5065" s="203">
        <v>119</v>
      </c>
      <c r="B5065" s="203" t="s">
        <v>387</v>
      </c>
      <c r="C5065" s="203" t="s">
        <v>1531</v>
      </c>
      <c r="D5065" s="204">
        <v>16.745277640000001</v>
      </c>
      <c r="E5065" s="203" t="s">
        <v>472</v>
      </c>
      <c r="F5065" s="203" t="s">
        <v>1754</v>
      </c>
      <c r="G5065" s="203" t="s">
        <v>499</v>
      </c>
      <c r="H5065" s="204">
        <v>16.114448459999998</v>
      </c>
      <c r="I5065" s="204">
        <v>17.37610682</v>
      </c>
      <c r="J5065" s="204">
        <v>24.53601484</v>
      </c>
      <c r="K5065" s="203" t="s">
        <v>485</v>
      </c>
    </row>
    <row r="5066" spans="1:11">
      <c r="A5066" s="203">
        <v>119</v>
      </c>
      <c r="B5066" s="203" t="s">
        <v>388</v>
      </c>
      <c r="C5066" s="203" t="s">
        <v>1531</v>
      </c>
      <c r="D5066" s="204">
        <v>14.927573560000001</v>
      </c>
      <c r="E5066" s="203" t="s">
        <v>472</v>
      </c>
      <c r="F5066" s="203" t="s">
        <v>1754</v>
      </c>
      <c r="G5066" s="203" t="s">
        <v>499</v>
      </c>
      <c r="H5066" s="204">
        <v>14.24212151</v>
      </c>
      <c r="I5066" s="204">
        <v>15.613025609999999</v>
      </c>
      <c r="J5066" s="204">
        <v>20.43880085</v>
      </c>
      <c r="K5066" s="203" t="s">
        <v>485</v>
      </c>
    </row>
    <row r="5067" spans="1:11">
      <c r="A5067" s="203">
        <v>119</v>
      </c>
      <c r="B5067" s="203" t="s">
        <v>389</v>
      </c>
      <c r="C5067" s="203" t="s">
        <v>1531</v>
      </c>
      <c r="D5067" s="204">
        <v>18.769607390000001</v>
      </c>
      <c r="E5067" s="203" t="s">
        <v>472</v>
      </c>
      <c r="F5067" s="203" t="s">
        <v>1754</v>
      </c>
      <c r="G5067" s="203" t="s">
        <v>499</v>
      </c>
      <c r="H5067" s="204">
        <v>17.771897589999998</v>
      </c>
      <c r="I5067" s="204">
        <v>19.767317200000001</v>
      </c>
      <c r="J5067" s="204">
        <v>32.030884190000002</v>
      </c>
      <c r="K5067" s="203" t="s">
        <v>485</v>
      </c>
    </row>
    <row r="5068" spans="1:11">
      <c r="A5068" s="203">
        <v>119</v>
      </c>
      <c r="B5068" s="203" t="s">
        <v>390</v>
      </c>
      <c r="C5068" s="203" t="s">
        <v>1531</v>
      </c>
      <c r="D5068" s="204">
        <v>14.078520040000001</v>
      </c>
      <c r="E5068" s="203" t="s">
        <v>472</v>
      </c>
      <c r="F5068" s="203" t="s">
        <v>1754</v>
      </c>
      <c r="G5068" s="203" t="s">
        <v>499</v>
      </c>
      <c r="H5068" s="204">
        <v>13.284841439999999</v>
      </c>
      <c r="I5068" s="204">
        <v>14.87219863</v>
      </c>
      <c r="J5068" s="204">
        <v>19.872033160000001</v>
      </c>
      <c r="K5068" s="203" t="s">
        <v>485</v>
      </c>
    </row>
    <row r="5069" spans="1:11">
      <c r="A5069" s="203">
        <v>119</v>
      </c>
      <c r="B5069" s="203" t="s">
        <v>391</v>
      </c>
      <c r="C5069" s="203" t="s">
        <v>1531</v>
      </c>
      <c r="D5069" s="204">
        <v>15.2789497</v>
      </c>
      <c r="E5069" s="203" t="s">
        <v>472</v>
      </c>
      <c r="F5069" s="203" t="s">
        <v>1754</v>
      </c>
      <c r="G5069" s="203" t="s">
        <v>499</v>
      </c>
      <c r="H5069" s="204">
        <v>13.665662169999999</v>
      </c>
      <c r="I5069" s="204">
        <v>16.89223724</v>
      </c>
      <c r="J5069" s="204">
        <v>19.680748229999999</v>
      </c>
      <c r="K5069" s="203" t="s">
        <v>485</v>
      </c>
    </row>
    <row r="5070" spans="1:11">
      <c r="A5070" s="203">
        <v>119</v>
      </c>
      <c r="B5070" s="203" t="s">
        <v>392</v>
      </c>
      <c r="C5070" s="203" t="s">
        <v>1531</v>
      </c>
      <c r="D5070" s="204">
        <v>16.138692219999999</v>
      </c>
      <c r="E5070" s="203" t="s">
        <v>472</v>
      </c>
      <c r="F5070" s="203" t="s">
        <v>1754</v>
      </c>
      <c r="G5070" s="203" t="s">
        <v>499</v>
      </c>
      <c r="H5070" s="204">
        <v>15.13527363</v>
      </c>
      <c r="I5070" s="204">
        <v>17.142110819999999</v>
      </c>
      <c r="J5070" s="204">
        <v>30.183766299999998</v>
      </c>
      <c r="K5070" s="203" t="s">
        <v>485</v>
      </c>
    </row>
    <row r="5071" spans="1:11">
      <c r="A5071" s="203">
        <v>119</v>
      </c>
      <c r="B5071" s="203" t="s">
        <v>393</v>
      </c>
      <c r="C5071" s="203" t="s">
        <v>1531</v>
      </c>
      <c r="D5071" s="204">
        <v>16.055948990000001</v>
      </c>
      <c r="E5071" s="203" t="s">
        <v>472</v>
      </c>
      <c r="F5071" s="203" t="s">
        <v>1754</v>
      </c>
      <c r="G5071" s="203" t="s">
        <v>499</v>
      </c>
      <c r="H5071" s="204">
        <v>15.70038746</v>
      </c>
      <c r="I5071" s="204">
        <v>16.411510530000001</v>
      </c>
      <c r="J5071" s="204">
        <v>24.219368679999999</v>
      </c>
      <c r="K5071" s="203" t="s">
        <v>485</v>
      </c>
    </row>
    <row r="5072" spans="1:11">
      <c r="A5072" s="203">
        <v>119</v>
      </c>
      <c r="B5072" s="203" t="s">
        <v>394</v>
      </c>
      <c r="C5072" s="203" t="s">
        <v>1531</v>
      </c>
      <c r="D5072" s="204">
        <v>17.418313390000002</v>
      </c>
      <c r="E5072" s="203" t="s">
        <v>472</v>
      </c>
      <c r="F5072" s="203" t="s">
        <v>1754</v>
      </c>
      <c r="G5072" s="203" t="s">
        <v>499</v>
      </c>
      <c r="H5072" s="204">
        <v>16.669531920000001</v>
      </c>
      <c r="I5072" s="204">
        <v>18.16709487</v>
      </c>
      <c r="J5072" s="204">
        <v>28.12886687</v>
      </c>
      <c r="K5072" s="203" t="s">
        <v>485</v>
      </c>
    </row>
    <row r="5073" spans="1:11">
      <c r="A5073" s="203">
        <v>119</v>
      </c>
      <c r="B5073" s="203" t="s">
        <v>395</v>
      </c>
      <c r="C5073" s="203" t="s">
        <v>1531</v>
      </c>
      <c r="D5073" s="204">
        <v>17.27824743</v>
      </c>
      <c r="E5073" s="203" t="s">
        <v>472</v>
      </c>
      <c r="F5073" s="203" t="s">
        <v>1754</v>
      </c>
      <c r="G5073" s="203" t="s">
        <v>499</v>
      </c>
      <c r="H5073" s="204">
        <v>16.949719399999999</v>
      </c>
      <c r="I5073" s="204">
        <v>17.606775460000001</v>
      </c>
      <c r="J5073" s="204">
        <v>27.994278770000001</v>
      </c>
      <c r="K5073" s="203" t="s">
        <v>485</v>
      </c>
    </row>
    <row r="5074" spans="1:11">
      <c r="A5074" s="203">
        <v>119</v>
      </c>
      <c r="B5074" s="203" t="s">
        <v>396</v>
      </c>
      <c r="C5074" s="203" t="s">
        <v>1531</v>
      </c>
      <c r="D5074" s="204">
        <v>15.65990963</v>
      </c>
      <c r="E5074" s="203" t="s">
        <v>472</v>
      </c>
      <c r="F5074" s="203" t="s">
        <v>1754</v>
      </c>
      <c r="G5074" s="203" t="s">
        <v>499</v>
      </c>
      <c r="H5074" s="204">
        <v>14.90352972</v>
      </c>
      <c r="I5074" s="204">
        <v>16.41628953</v>
      </c>
      <c r="J5074" s="204">
        <v>22.799051720000001</v>
      </c>
      <c r="K5074" s="203" t="s">
        <v>485</v>
      </c>
    </row>
    <row r="5075" spans="1:11">
      <c r="A5075" s="203">
        <v>119</v>
      </c>
      <c r="B5075" s="203" t="s">
        <v>397</v>
      </c>
      <c r="C5075" s="203" t="s">
        <v>1531</v>
      </c>
      <c r="D5075" s="204">
        <v>16.550144419999999</v>
      </c>
      <c r="E5075" s="203" t="s">
        <v>472</v>
      </c>
      <c r="F5075" s="203" t="s">
        <v>1754</v>
      </c>
      <c r="G5075" s="203" t="s">
        <v>499</v>
      </c>
      <c r="H5075" s="204">
        <v>15.77778857</v>
      </c>
      <c r="I5075" s="204">
        <v>17.32250028</v>
      </c>
      <c r="J5075" s="204">
        <v>24.71317444</v>
      </c>
      <c r="K5075" s="203" t="s">
        <v>485</v>
      </c>
    </row>
    <row r="5076" spans="1:11">
      <c r="A5076" s="203">
        <v>119</v>
      </c>
      <c r="B5076" s="203" t="s">
        <v>398</v>
      </c>
      <c r="C5076" s="203" t="s">
        <v>1531</v>
      </c>
      <c r="D5076" s="204">
        <v>14.354572080000001</v>
      </c>
      <c r="E5076" s="203" t="s">
        <v>472</v>
      </c>
      <c r="F5076" s="203" t="s">
        <v>1754</v>
      </c>
      <c r="G5076" s="203" t="s">
        <v>499</v>
      </c>
      <c r="H5076" s="204">
        <v>13.611928819999999</v>
      </c>
      <c r="I5076" s="204">
        <v>15.09721534</v>
      </c>
      <c r="J5076" s="204">
        <v>23.404317750000001</v>
      </c>
      <c r="K5076" s="203" t="s">
        <v>485</v>
      </c>
    </row>
    <row r="5077" spans="1:11">
      <c r="A5077" s="203">
        <v>119</v>
      </c>
      <c r="B5077" s="203" t="s">
        <v>399</v>
      </c>
      <c r="C5077" s="203" t="s">
        <v>1531</v>
      </c>
      <c r="D5077" s="204">
        <v>13.658729709999999</v>
      </c>
      <c r="E5077" s="203" t="s">
        <v>472</v>
      </c>
      <c r="F5077" s="203" t="s">
        <v>1754</v>
      </c>
      <c r="G5077" s="203" t="s">
        <v>499</v>
      </c>
      <c r="H5077" s="204">
        <v>12.94416068</v>
      </c>
      <c r="I5077" s="204">
        <v>14.37329873</v>
      </c>
      <c r="J5077" s="204">
        <v>22.039398630000001</v>
      </c>
      <c r="K5077" s="203" t="s">
        <v>485</v>
      </c>
    </row>
    <row r="5078" spans="1:11">
      <c r="A5078" s="203">
        <v>119</v>
      </c>
      <c r="B5078" s="203" t="s">
        <v>400</v>
      </c>
      <c r="C5078" s="203" t="s">
        <v>1531</v>
      </c>
      <c r="D5078" s="204">
        <v>16.743830540000001</v>
      </c>
      <c r="E5078" s="203" t="s">
        <v>472</v>
      </c>
      <c r="F5078" s="203" t="s">
        <v>1754</v>
      </c>
      <c r="G5078" s="203" t="s">
        <v>499</v>
      </c>
      <c r="H5078" s="204">
        <v>15.97369239</v>
      </c>
      <c r="I5078" s="204">
        <v>17.513968689999999</v>
      </c>
      <c r="J5078" s="204">
        <v>26.200105799999999</v>
      </c>
      <c r="K5078" s="203" t="s">
        <v>485</v>
      </c>
    </row>
    <row r="5079" spans="1:11">
      <c r="A5079" s="203">
        <v>119</v>
      </c>
      <c r="B5079" s="203" t="s">
        <v>401</v>
      </c>
      <c r="C5079" s="203" t="s">
        <v>1531</v>
      </c>
      <c r="D5079" s="204">
        <v>17.253093629999999</v>
      </c>
      <c r="E5079" s="203" t="s">
        <v>472</v>
      </c>
      <c r="F5079" s="203" t="s">
        <v>1754</v>
      </c>
      <c r="G5079" s="203" t="s">
        <v>499</v>
      </c>
      <c r="H5079" s="204">
        <v>16.419415999999998</v>
      </c>
      <c r="I5079" s="204">
        <v>18.086771259999999</v>
      </c>
      <c r="J5079" s="204">
        <v>24.644110869999999</v>
      </c>
      <c r="K5079" s="203" t="s">
        <v>485</v>
      </c>
    </row>
    <row r="5080" spans="1:11">
      <c r="A5080" s="203">
        <v>119</v>
      </c>
      <c r="B5080" s="203" t="s">
        <v>402</v>
      </c>
      <c r="C5080" s="203" t="s">
        <v>1531</v>
      </c>
      <c r="D5080" s="204">
        <v>13.85413127</v>
      </c>
      <c r="E5080" s="203" t="s">
        <v>472</v>
      </c>
      <c r="F5080" s="203" t="s">
        <v>1754</v>
      </c>
      <c r="G5080" s="203" t="s">
        <v>499</v>
      </c>
      <c r="H5080" s="204">
        <v>12.79779504</v>
      </c>
      <c r="I5080" s="204">
        <v>14.91046751</v>
      </c>
      <c r="J5080" s="204">
        <v>22.890995780000001</v>
      </c>
      <c r="K5080" s="203" t="s">
        <v>485</v>
      </c>
    </row>
    <row r="5081" spans="1:11">
      <c r="A5081" s="203">
        <v>119</v>
      </c>
      <c r="B5081" s="203" t="s">
        <v>403</v>
      </c>
      <c r="C5081" s="203" t="s">
        <v>1531</v>
      </c>
      <c r="D5081" s="204">
        <v>17.400351709999999</v>
      </c>
      <c r="E5081" s="203" t="s">
        <v>472</v>
      </c>
      <c r="F5081" s="203" t="s">
        <v>1754</v>
      </c>
      <c r="G5081" s="203" t="s">
        <v>499</v>
      </c>
      <c r="H5081" s="204">
        <v>16.573366180000001</v>
      </c>
      <c r="I5081" s="204">
        <v>18.227337250000001</v>
      </c>
      <c r="J5081" s="204">
        <v>21.995376419999999</v>
      </c>
      <c r="K5081" s="203" t="s">
        <v>485</v>
      </c>
    </row>
    <row r="5082" spans="1:11">
      <c r="A5082" s="203">
        <v>119</v>
      </c>
      <c r="B5082" s="203" t="s">
        <v>404</v>
      </c>
      <c r="C5082" s="203" t="s">
        <v>1531</v>
      </c>
      <c r="D5082" s="204">
        <v>15.011170979999999</v>
      </c>
      <c r="E5082" s="203" t="s">
        <v>472</v>
      </c>
      <c r="F5082" s="203" t="s">
        <v>1754</v>
      </c>
      <c r="G5082" s="203" t="s">
        <v>499</v>
      </c>
      <c r="H5082" s="204">
        <v>14.249344300000001</v>
      </c>
      <c r="I5082" s="204">
        <v>15.772997670000001</v>
      </c>
      <c r="J5082" s="204">
        <v>22.22620371</v>
      </c>
      <c r="K5082" s="203" t="s">
        <v>485</v>
      </c>
    </row>
    <row r="5083" spans="1:11">
      <c r="A5083" s="203">
        <v>119</v>
      </c>
      <c r="B5083" s="203" t="s">
        <v>405</v>
      </c>
      <c r="C5083" s="203" t="s">
        <v>1531</v>
      </c>
      <c r="D5083" s="204">
        <v>16.49151835</v>
      </c>
      <c r="E5083" s="203" t="s">
        <v>472</v>
      </c>
      <c r="F5083" s="203" t="s">
        <v>1754</v>
      </c>
      <c r="G5083" s="203" t="s">
        <v>499</v>
      </c>
      <c r="H5083" s="204">
        <v>16.360937010000001</v>
      </c>
      <c r="I5083" s="204">
        <v>16.622099689999999</v>
      </c>
      <c r="J5083" s="204">
        <v>25.988656339999999</v>
      </c>
      <c r="K5083" s="203" t="s">
        <v>485</v>
      </c>
    </row>
    <row r="5084" spans="1:11">
      <c r="A5084" s="203">
        <v>120</v>
      </c>
      <c r="B5084" s="203" t="s">
        <v>384</v>
      </c>
      <c r="C5084" s="203" t="s">
        <v>1847</v>
      </c>
      <c r="D5084" s="204">
        <v>40.20583938</v>
      </c>
      <c r="E5084" s="203" t="s">
        <v>528</v>
      </c>
      <c r="F5084" s="203" t="s">
        <v>1754</v>
      </c>
      <c r="G5084" s="203" t="s">
        <v>499</v>
      </c>
      <c r="H5084" s="204">
        <v>37.938908550000001</v>
      </c>
      <c r="I5084" s="204">
        <v>42.47277021</v>
      </c>
      <c r="J5084" s="204" t="s">
        <v>1497</v>
      </c>
      <c r="K5084" s="203" t="s">
        <v>1497</v>
      </c>
    </row>
    <row r="5085" spans="1:11">
      <c r="A5085" s="203">
        <v>120</v>
      </c>
      <c r="B5085" s="203" t="s">
        <v>385</v>
      </c>
      <c r="C5085" s="203" t="s">
        <v>1847</v>
      </c>
      <c r="D5085" s="204">
        <v>35.833836839999996</v>
      </c>
      <c r="E5085" s="203" t="s">
        <v>528</v>
      </c>
      <c r="F5085" s="203" t="s">
        <v>1754</v>
      </c>
      <c r="G5085" s="203" t="s">
        <v>499</v>
      </c>
      <c r="H5085" s="204">
        <v>29.062480130000001</v>
      </c>
      <c r="I5085" s="204">
        <v>42.605193540000002</v>
      </c>
      <c r="J5085" s="204" t="s">
        <v>1497</v>
      </c>
      <c r="K5085" s="203" t="s">
        <v>1497</v>
      </c>
    </row>
    <row r="5086" spans="1:11">
      <c r="A5086" s="203">
        <v>120</v>
      </c>
      <c r="B5086" s="203" t="s">
        <v>386</v>
      </c>
      <c r="C5086" s="203" t="s">
        <v>1847</v>
      </c>
      <c r="D5086" s="204">
        <v>44.281182739999998</v>
      </c>
      <c r="E5086" s="203" t="s">
        <v>528</v>
      </c>
      <c r="F5086" s="203" t="s">
        <v>1754</v>
      </c>
      <c r="G5086" s="203" t="s">
        <v>499</v>
      </c>
      <c r="H5086" s="204">
        <v>35.414892559999998</v>
      </c>
      <c r="I5086" s="204">
        <v>53.147472929999999</v>
      </c>
      <c r="J5086" s="204" t="s">
        <v>1497</v>
      </c>
      <c r="K5086" s="203" t="s">
        <v>1497</v>
      </c>
    </row>
    <row r="5087" spans="1:11">
      <c r="A5087" s="203">
        <v>120</v>
      </c>
      <c r="B5087" s="203" t="s">
        <v>387</v>
      </c>
      <c r="C5087" s="203" t="s">
        <v>1847</v>
      </c>
      <c r="D5087" s="204">
        <v>25.942335079999999</v>
      </c>
      <c r="E5087" s="203" t="s">
        <v>528</v>
      </c>
      <c r="F5087" s="203" t="s">
        <v>1754</v>
      </c>
      <c r="G5087" s="203" t="s">
        <v>499</v>
      </c>
      <c r="H5087" s="204">
        <v>20.156775069999998</v>
      </c>
      <c r="I5087" s="204">
        <v>31.727895100000001</v>
      </c>
      <c r="J5087" s="204" t="s">
        <v>1497</v>
      </c>
      <c r="K5087" s="203" t="s">
        <v>1497</v>
      </c>
    </row>
    <row r="5088" spans="1:11">
      <c r="A5088" s="203">
        <v>120</v>
      </c>
      <c r="B5088" s="203" t="s">
        <v>388</v>
      </c>
      <c r="C5088" s="203" t="s">
        <v>1847</v>
      </c>
      <c r="D5088" s="204">
        <v>33.630590320000003</v>
      </c>
      <c r="E5088" s="203" t="s">
        <v>528</v>
      </c>
      <c r="F5088" s="203" t="s">
        <v>1754</v>
      </c>
      <c r="G5088" s="203" t="s">
        <v>499</v>
      </c>
      <c r="H5088" s="204">
        <v>26.921410659999999</v>
      </c>
      <c r="I5088" s="204">
        <v>40.33976998</v>
      </c>
      <c r="J5088" s="204" t="s">
        <v>1497</v>
      </c>
      <c r="K5088" s="203" t="s">
        <v>1497</v>
      </c>
    </row>
    <row r="5089" spans="1:11">
      <c r="A5089" s="203">
        <v>120</v>
      </c>
      <c r="B5089" s="203" t="s">
        <v>389</v>
      </c>
      <c r="C5089" s="203" t="s">
        <v>1847</v>
      </c>
      <c r="D5089" s="204">
        <v>26.371007809999998</v>
      </c>
      <c r="E5089" s="203" t="s">
        <v>528</v>
      </c>
      <c r="F5089" s="203" t="s">
        <v>1754</v>
      </c>
      <c r="G5089" s="203" t="s">
        <v>499</v>
      </c>
      <c r="H5089" s="204">
        <v>17.197106160000001</v>
      </c>
      <c r="I5089" s="204">
        <v>35.54490946</v>
      </c>
      <c r="J5089" s="204" t="s">
        <v>1497</v>
      </c>
      <c r="K5089" s="203" t="s">
        <v>1497</v>
      </c>
    </row>
    <row r="5090" spans="1:11">
      <c r="A5090" s="203">
        <v>120</v>
      </c>
      <c r="B5090" s="203" t="s">
        <v>390</v>
      </c>
      <c r="C5090" s="203" t="s">
        <v>1847</v>
      </c>
      <c r="D5090" s="204">
        <v>44.010582419999999</v>
      </c>
      <c r="E5090" s="203" t="s">
        <v>528</v>
      </c>
      <c r="F5090" s="203" t="s">
        <v>1754</v>
      </c>
      <c r="G5090" s="203" t="s">
        <v>499</v>
      </c>
      <c r="H5090" s="204">
        <v>34.71451768</v>
      </c>
      <c r="I5090" s="204">
        <v>53.306647159999997</v>
      </c>
      <c r="J5090" s="204" t="s">
        <v>1497</v>
      </c>
      <c r="K5090" s="203" t="s">
        <v>1497</v>
      </c>
    </row>
    <row r="5091" spans="1:11">
      <c r="A5091" s="203">
        <v>120</v>
      </c>
      <c r="B5091" s="203" t="s">
        <v>391</v>
      </c>
      <c r="C5091" s="203" t="s">
        <v>1847</v>
      </c>
      <c r="D5091" s="204">
        <v>39.602216990000002</v>
      </c>
      <c r="E5091" s="203" t="s">
        <v>528</v>
      </c>
      <c r="F5091" s="203" t="s">
        <v>1754</v>
      </c>
      <c r="G5091" s="203" t="s">
        <v>499</v>
      </c>
      <c r="H5091" s="204">
        <v>18.886597309999999</v>
      </c>
      <c r="I5091" s="204">
        <v>60.317836669999998</v>
      </c>
      <c r="J5091" s="204" t="s">
        <v>1497</v>
      </c>
      <c r="K5091" s="203" t="s">
        <v>1497</v>
      </c>
    </row>
    <row r="5092" spans="1:11">
      <c r="A5092" s="203">
        <v>120</v>
      </c>
      <c r="B5092" s="203" t="s">
        <v>392</v>
      </c>
      <c r="C5092" s="203" t="s">
        <v>1847</v>
      </c>
      <c r="D5092" s="204">
        <v>41.12635152</v>
      </c>
      <c r="E5092" s="203" t="s">
        <v>528</v>
      </c>
      <c r="F5092" s="203" t="s">
        <v>1754</v>
      </c>
      <c r="G5092" s="203" t="s">
        <v>499</v>
      </c>
      <c r="H5092" s="204">
        <v>29.335723219999998</v>
      </c>
      <c r="I5092" s="204">
        <v>52.916979830000002</v>
      </c>
      <c r="J5092" s="204" t="s">
        <v>1497</v>
      </c>
      <c r="K5092" s="203" t="s">
        <v>1497</v>
      </c>
    </row>
    <row r="5093" spans="1:11">
      <c r="A5093" s="203">
        <v>120</v>
      </c>
      <c r="B5093" s="203" t="s">
        <v>393</v>
      </c>
      <c r="C5093" s="203" t="s">
        <v>1847</v>
      </c>
      <c r="D5093" s="204">
        <v>43.875938240000004</v>
      </c>
      <c r="E5093" s="203" t="s">
        <v>528</v>
      </c>
      <c r="F5093" s="203" t="s">
        <v>1754</v>
      </c>
      <c r="G5093" s="203" t="s">
        <v>499</v>
      </c>
      <c r="H5093" s="204">
        <v>40.4660394</v>
      </c>
      <c r="I5093" s="204">
        <v>47.28583708</v>
      </c>
      <c r="J5093" s="204" t="s">
        <v>1497</v>
      </c>
      <c r="K5093" s="203" t="s">
        <v>1497</v>
      </c>
    </row>
    <row r="5094" spans="1:11">
      <c r="A5094" s="203">
        <v>120</v>
      </c>
      <c r="B5094" s="203" t="s">
        <v>394</v>
      </c>
      <c r="C5094" s="203" t="s">
        <v>1847</v>
      </c>
      <c r="D5094" s="204">
        <v>36.384210439999997</v>
      </c>
      <c r="E5094" s="203" t="s">
        <v>528</v>
      </c>
      <c r="F5094" s="203" t="s">
        <v>1754</v>
      </c>
      <c r="G5094" s="203" t="s">
        <v>499</v>
      </c>
      <c r="H5094" s="204">
        <v>29.159882790000001</v>
      </c>
      <c r="I5094" s="204">
        <v>43.608538099999997</v>
      </c>
      <c r="J5094" s="204" t="s">
        <v>1497</v>
      </c>
      <c r="K5094" s="203" t="s">
        <v>1497</v>
      </c>
    </row>
    <row r="5095" spans="1:11">
      <c r="A5095" s="203">
        <v>120</v>
      </c>
      <c r="B5095" s="203" t="s">
        <v>395</v>
      </c>
      <c r="C5095" s="203" t="s">
        <v>1847</v>
      </c>
      <c r="D5095" s="204">
        <v>37.038665960000003</v>
      </c>
      <c r="E5095" s="203" t="s">
        <v>528</v>
      </c>
      <c r="F5095" s="203" t="s">
        <v>1754</v>
      </c>
      <c r="G5095" s="203" t="s">
        <v>499</v>
      </c>
      <c r="H5095" s="204">
        <v>33.694676790000003</v>
      </c>
      <c r="I5095" s="204">
        <v>40.382655120000003</v>
      </c>
      <c r="J5095" s="204" t="s">
        <v>1497</v>
      </c>
      <c r="K5095" s="203" t="s">
        <v>1497</v>
      </c>
    </row>
    <row r="5096" spans="1:11">
      <c r="A5096" s="203">
        <v>120</v>
      </c>
      <c r="B5096" s="203" t="s">
        <v>396</v>
      </c>
      <c r="C5096" s="203" t="s">
        <v>1847</v>
      </c>
      <c r="D5096" s="204">
        <v>36.800337159999998</v>
      </c>
      <c r="E5096" s="203" t="s">
        <v>528</v>
      </c>
      <c r="F5096" s="203" t="s">
        <v>1754</v>
      </c>
      <c r="G5096" s="203" t="s">
        <v>499</v>
      </c>
      <c r="H5096" s="204">
        <v>29.404114939999999</v>
      </c>
      <c r="I5096" s="204">
        <v>44.196559379999997</v>
      </c>
      <c r="J5096" s="204" t="s">
        <v>1497</v>
      </c>
      <c r="K5096" s="203" t="s">
        <v>1497</v>
      </c>
    </row>
    <row r="5097" spans="1:11">
      <c r="A5097" s="203">
        <v>120</v>
      </c>
      <c r="B5097" s="203" t="s">
        <v>397</v>
      </c>
      <c r="C5097" s="203" t="s">
        <v>1847</v>
      </c>
      <c r="D5097" s="204">
        <v>29.711439330000001</v>
      </c>
      <c r="E5097" s="203" t="s">
        <v>528</v>
      </c>
      <c r="F5097" s="203" t="s">
        <v>1754</v>
      </c>
      <c r="G5097" s="203" t="s">
        <v>499</v>
      </c>
      <c r="H5097" s="204">
        <v>22.435727180000001</v>
      </c>
      <c r="I5097" s="204">
        <v>36.987151470000001</v>
      </c>
      <c r="J5097" s="204" t="s">
        <v>1497</v>
      </c>
      <c r="K5097" s="203" t="s">
        <v>1497</v>
      </c>
    </row>
    <row r="5098" spans="1:11">
      <c r="A5098" s="203">
        <v>120</v>
      </c>
      <c r="B5098" s="203" t="s">
        <v>398</v>
      </c>
      <c r="C5098" s="203" t="s">
        <v>1847</v>
      </c>
      <c r="D5098" s="204">
        <v>39.130513100000002</v>
      </c>
      <c r="E5098" s="203" t="s">
        <v>528</v>
      </c>
      <c r="F5098" s="203" t="s">
        <v>1754</v>
      </c>
      <c r="G5098" s="203" t="s">
        <v>499</v>
      </c>
      <c r="H5098" s="204">
        <v>31.823560570000001</v>
      </c>
      <c r="I5098" s="204">
        <v>46.437465629999998</v>
      </c>
      <c r="J5098" s="204" t="s">
        <v>1497</v>
      </c>
      <c r="K5098" s="203" t="s">
        <v>1497</v>
      </c>
    </row>
    <row r="5099" spans="1:11">
      <c r="A5099" s="203">
        <v>120</v>
      </c>
      <c r="B5099" s="203" t="s">
        <v>399</v>
      </c>
      <c r="C5099" s="203" t="s">
        <v>1847</v>
      </c>
      <c r="D5099" s="204">
        <v>44.127118400000001</v>
      </c>
      <c r="E5099" s="203" t="s">
        <v>528</v>
      </c>
      <c r="F5099" s="203" t="s">
        <v>1754</v>
      </c>
      <c r="G5099" s="203" t="s">
        <v>499</v>
      </c>
      <c r="H5099" s="204">
        <v>35.221521989999999</v>
      </c>
      <c r="I5099" s="204">
        <v>53.032714800000001</v>
      </c>
      <c r="J5099" s="204" t="s">
        <v>1497</v>
      </c>
      <c r="K5099" s="203" t="s">
        <v>1497</v>
      </c>
    </row>
    <row r="5100" spans="1:11">
      <c r="A5100" s="203">
        <v>120</v>
      </c>
      <c r="B5100" s="203" t="s">
        <v>400</v>
      </c>
      <c r="C5100" s="203" t="s">
        <v>1847</v>
      </c>
      <c r="D5100" s="204">
        <v>41.495131899999997</v>
      </c>
      <c r="E5100" s="203" t="s">
        <v>528</v>
      </c>
      <c r="F5100" s="203" t="s">
        <v>1754</v>
      </c>
      <c r="G5100" s="203" t="s">
        <v>499</v>
      </c>
      <c r="H5100" s="204">
        <v>32.986657309999998</v>
      </c>
      <c r="I5100" s="204">
        <v>50.003606499999997</v>
      </c>
      <c r="J5100" s="204" t="s">
        <v>1497</v>
      </c>
      <c r="K5100" s="203" t="s">
        <v>1497</v>
      </c>
    </row>
    <row r="5101" spans="1:11">
      <c r="A5101" s="203">
        <v>120</v>
      </c>
      <c r="B5101" s="203" t="s">
        <v>401</v>
      </c>
      <c r="C5101" s="203" t="s">
        <v>1847</v>
      </c>
      <c r="D5101" s="204">
        <v>40.347767879999999</v>
      </c>
      <c r="E5101" s="203" t="s">
        <v>528</v>
      </c>
      <c r="F5101" s="203" t="s">
        <v>1754</v>
      </c>
      <c r="G5101" s="203" t="s">
        <v>499</v>
      </c>
      <c r="H5101" s="204">
        <v>31.11111944</v>
      </c>
      <c r="I5101" s="204">
        <v>49.584416330000003</v>
      </c>
      <c r="J5101" s="204" t="s">
        <v>1497</v>
      </c>
      <c r="K5101" s="203" t="s">
        <v>1497</v>
      </c>
    </row>
    <row r="5102" spans="1:11">
      <c r="A5102" s="203">
        <v>120</v>
      </c>
      <c r="B5102" s="203" t="s">
        <v>402</v>
      </c>
      <c r="C5102" s="203" t="s">
        <v>1847</v>
      </c>
      <c r="D5102" s="204">
        <v>35.329328969999999</v>
      </c>
      <c r="E5102" s="203" t="s">
        <v>528</v>
      </c>
      <c r="F5102" s="203" t="s">
        <v>1754</v>
      </c>
      <c r="G5102" s="203" t="s">
        <v>499</v>
      </c>
      <c r="H5102" s="204">
        <v>23.580625959999999</v>
      </c>
      <c r="I5102" s="204">
        <v>47.078031969999998</v>
      </c>
      <c r="J5102" s="204" t="s">
        <v>1497</v>
      </c>
      <c r="K5102" s="203" t="s">
        <v>1497</v>
      </c>
    </row>
    <row r="5103" spans="1:11">
      <c r="A5103" s="203">
        <v>120</v>
      </c>
      <c r="B5103" s="203" t="s">
        <v>403</v>
      </c>
      <c r="C5103" s="203" t="s">
        <v>1847</v>
      </c>
      <c r="D5103" s="204">
        <v>36.746180299999999</v>
      </c>
      <c r="E5103" s="203" t="s">
        <v>528</v>
      </c>
      <c r="F5103" s="203" t="s">
        <v>1754</v>
      </c>
      <c r="G5103" s="203" t="s">
        <v>499</v>
      </c>
      <c r="H5103" s="204">
        <v>28.381080789999999</v>
      </c>
      <c r="I5103" s="204">
        <v>45.111279799999998</v>
      </c>
      <c r="J5103" s="204" t="s">
        <v>1497</v>
      </c>
      <c r="K5103" s="203" t="s">
        <v>1497</v>
      </c>
    </row>
    <row r="5104" spans="1:11">
      <c r="A5104" s="203">
        <v>120</v>
      </c>
      <c r="B5104" s="203" t="s">
        <v>404</v>
      </c>
      <c r="C5104" s="203" t="s">
        <v>1847</v>
      </c>
      <c r="D5104" s="204">
        <v>31.461783629999999</v>
      </c>
      <c r="E5104" s="203" t="s">
        <v>528</v>
      </c>
      <c r="F5104" s="203" t="s">
        <v>1754</v>
      </c>
      <c r="G5104" s="203" t="s">
        <v>499</v>
      </c>
      <c r="H5104" s="204">
        <v>23.494552930000001</v>
      </c>
      <c r="I5104" s="204">
        <v>39.42901432</v>
      </c>
      <c r="J5104" s="204" t="s">
        <v>1497</v>
      </c>
      <c r="K5104" s="203" t="s">
        <v>1497</v>
      </c>
    </row>
    <row r="5105" spans="1:11">
      <c r="A5105" s="203">
        <v>120</v>
      </c>
      <c r="B5105" s="203" t="s">
        <v>405</v>
      </c>
      <c r="C5105" s="203" t="s">
        <v>1847</v>
      </c>
      <c r="D5105" s="204">
        <v>38.592375539999999</v>
      </c>
      <c r="E5105" s="203" t="s">
        <v>528</v>
      </c>
      <c r="F5105" s="203" t="s">
        <v>1754</v>
      </c>
      <c r="G5105" s="203" t="s">
        <v>499</v>
      </c>
      <c r="H5105" s="204">
        <v>37.333708979999997</v>
      </c>
      <c r="I5105" s="204">
        <v>39.85104209</v>
      </c>
      <c r="J5105" s="204" t="s">
        <v>1497</v>
      </c>
      <c r="K5105" s="203" t="s">
        <v>1497</v>
      </c>
    </row>
    <row r="5106" spans="1:11">
      <c r="A5106" s="203">
        <v>120</v>
      </c>
      <c r="B5106" s="203" t="s">
        <v>384</v>
      </c>
      <c r="C5106" s="203" t="s">
        <v>1848</v>
      </c>
      <c r="D5106" s="204">
        <v>44.744070290000003</v>
      </c>
      <c r="E5106" s="203" t="s">
        <v>528</v>
      </c>
      <c r="F5106" s="203" t="s">
        <v>1754</v>
      </c>
      <c r="G5106" s="203" t="s">
        <v>499</v>
      </c>
      <c r="H5106" s="204">
        <v>42.069487449999997</v>
      </c>
      <c r="I5106" s="204">
        <v>47.418653120000002</v>
      </c>
      <c r="J5106" s="204" t="s">
        <v>1497</v>
      </c>
      <c r="K5106" s="203" t="s">
        <v>1497</v>
      </c>
    </row>
    <row r="5107" spans="1:11">
      <c r="A5107" s="203">
        <v>120</v>
      </c>
      <c r="B5107" s="203" t="s">
        <v>385</v>
      </c>
      <c r="C5107" s="203" t="s">
        <v>1848</v>
      </c>
      <c r="D5107" s="204">
        <v>39.637699050000002</v>
      </c>
      <c r="E5107" s="203" t="s">
        <v>528</v>
      </c>
      <c r="F5107" s="203" t="s">
        <v>1754</v>
      </c>
      <c r="G5107" s="203" t="s">
        <v>499</v>
      </c>
      <c r="H5107" s="204">
        <v>32.039405719999998</v>
      </c>
      <c r="I5107" s="204">
        <v>47.235992379999999</v>
      </c>
      <c r="J5107" s="204" t="s">
        <v>1497</v>
      </c>
      <c r="K5107" s="203" t="s">
        <v>1497</v>
      </c>
    </row>
    <row r="5108" spans="1:11">
      <c r="A5108" s="203">
        <v>120</v>
      </c>
      <c r="B5108" s="203" t="s">
        <v>386</v>
      </c>
      <c r="C5108" s="203" t="s">
        <v>1848</v>
      </c>
      <c r="D5108" s="204">
        <v>41.47146</v>
      </c>
      <c r="E5108" s="203" t="s">
        <v>528</v>
      </c>
      <c r="F5108" s="203" t="s">
        <v>1754</v>
      </c>
      <c r="G5108" s="203" t="s">
        <v>499</v>
      </c>
      <c r="H5108" s="204">
        <v>32.104145469999999</v>
      </c>
      <c r="I5108" s="204">
        <v>50.838774530000002</v>
      </c>
      <c r="J5108" s="204" t="s">
        <v>1497</v>
      </c>
      <c r="K5108" s="203" t="s">
        <v>1497</v>
      </c>
    </row>
    <row r="5109" spans="1:11">
      <c r="A5109" s="203">
        <v>120</v>
      </c>
      <c r="B5109" s="203" t="s">
        <v>387</v>
      </c>
      <c r="C5109" s="203" t="s">
        <v>1848</v>
      </c>
      <c r="D5109" s="204">
        <v>34.851440969999999</v>
      </c>
      <c r="E5109" s="203" t="s">
        <v>528</v>
      </c>
      <c r="F5109" s="203" t="s">
        <v>1754</v>
      </c>
      <c r="G5109" s="203" t="s">
        <v>499</v>
      </c>
      <c r="H5109" s="204">
        <v>27.56456361</v>
      </c>
      <c r="I5109" s="204">
        <v>42.138318329999997</v>
      </c>
      <c r="J5109" s="204" t="s">
        <v>1497</v>
      </c>
      <c r="K5109" s="203" t="s">
        <v>1497</v>
      </c>
    </row>
    <row r="5110" spans="1:11">
      <c r="A5110" s="203">
        <v>120</v>
      </c>
      <c r="B5110" s="203" t="s">
        <v>388</v>
      </c>
      <c r="C5110" s="203" t="s">
        <v>1848</v>
      </c>
      <c r="D5110" s="204">
        <v>39.620436949999998</v>
      </c>
      <c r="E5110" s="203" t="s">
        <v>528</v>
      </c>
      <c r="F5110" s="203" t="s">
        <v>1754</v>
      </c>
      <c r="G5110" s="203" t="s">
        <v>499</v>
      </c>
      <c r="H5110" s="204">
        <v>31.56965602</v>
      </c>
      <c r="I5110" s="204">
        <v>47.67121788</v>
      </c>
      <c r="J5110" s="204" t="s">
        <v>1497</v>
      </c>
      <c r="K5110" s="203" t="s">
        <v>1497</v>
      </c>
    </row>
    <row r="5111" spans="1:11">
      <c r="A5111" s="203">
        <v>120</v>
      </c>
      <c r="B5111" s="203" t="s">
        <v>389</v>
      </c>
      <c r="C5111" s="203" t="s">
        <v>1848</v>
      </c>
      <c r="D5111" s="204">
        <v>44.572596099999998</v>
      </c>
      <c r="E5111" s="203" t="s">
        <v>528</v>
      </c>
      <c r="F5111" s="203" t="s">
        <v>1754</v>
      </c>
      <c r="G5111" s="203" t="s">
        <v>499</v>
      </c>
      <c r="H5111" s="204">
        <v>32.762921249999998</v>
      </c>
      <c r="I5111" s="204">
        <v>56.382270949999999</v>
      </c>
      <c r="J5111" s="204" t="s">
        <v>1497</v>
      </c>
      <c r="K5111" s="203" t="s">
        <v>1497</v>
      </c>
    </row>
    <row r="5112" spans="1:11">
      <c r="A5112" s="203">
        <v>120</v>
      </c>
      <c r="B5112" s="203" t="s">
        <v>390</v>
      </c>
      <c r="C5112" s="203" t="s">
        <v>1848</v>
      </c>
      <c r="D5112" s="204">
        <v>40.617090939999997</v>
      </c>
      <c r="E5112" s="203" t="s">
        <v>528</v>
      </c>
      <c r="F5112" s="203" t="s">
        <v>1754</v>
      </c>
      <c r="G5112" s="203" t="s">
        <v>499</v>
      </c>
      <c r="H5112" s="204">
        <v>29.790528760000001</v>
      </c>
      <c r="I5112" s="204">
        <v>51.44365311</v>
      </c>
      <c r="J5112" s="204" t="s">
        <v>1497</v>
      </c>
      <c r="K5112" s="203" t="s">
        <v>1497</v>
      </c>
    </row>
    <row r="5113" spans="1:11">
      <c r="A5113" s="203">
        <v>120</v>
      </c>
      <c r="B5113" s="203" t="s">
        <v>391</v>
      </c>
      <c r="C5113" s="203" t="s">
        <v>1848</v>
      </c>
      <c r="D5113" s="204">
        <v>41.302481849999999</v>
      </c>
      <c r="E5113" s="203" t="s">
        <v>528</v>
      </c>
      <c r="F5113" s="203" t="s">
        <v>1754</v>
      </c>
      <c r="G5113" s="203" t="s">
        <v>499</v>
      </c>
      <c r="H5113" s="204">
        <v>19.774035569999999</v>
      </c>
      <c r="I5113" s="204">
        <v>62.830928129999997</v>
      </c>
      <c r="J5113" s="204" t="s">
        <v>1497</v>
      </c>
      <c r="K5113" s="203" t="s">
        <v>1497</v>
      </c>
    </row>
    <row r="5114" spans="1:11">
      <c r="A5114" s="203">
        <v>120</v>
      </c>
      <c r="B5114" s="203" t="s">
        <v>392</v>
      </c>
      <c r="C5114" s="203" t="s">
        <v>1848</v>
      </c>
      <c r="D5114" s="204">
        <v>35.449803230000001</v>
      </c>
      <c r="E5114" s="203" t="s">
        <v>528</v>
      </c>
      <c r="F5114" s="203" t="s">
        <v>1754</v>
      </c>
      <c r="G5114" s="203" t="s">
        <v>499</v>
      </c>
      <c r="H5114" s="204">
        <v>23.356693870000001</v>
      </c>
      <c r="I5114" s="204">
        <v>47.54291259</v>
      </c>
      <c r="J5114" s="204" t="s">
        <v>1497</v>
      </c>
      <c r="K5114" s="203" t="s">
        <v>1497</v>
      </c>
    </row>
    <row r="5115" spans="1:11">
      <c r="A5115" s="203">
        <v>120</v>
      </c>
      <c r="B5115" s="203" t="s">
        <v>393</v>
      </c>
      <c r="C5115" s="203" t="s">
        <v>1848</v>
      </c>
      <c r="D5115" s="204">
        <v>45.77764105</v>
      </c>
      <c r="E5115" s="203" t="s">
        <v>528</v>
      </c>
      <c r="F5115" s="203" t="s">
        <v>1754</v>
      </c>
      <c r="G5115" s="203" t="s">
        <v>499</v>
      </c>
      <c r="H5115" s="204">
        <v>41.869947150000002</v>
      </c>
      <c r="I5115" s="204">
        <v>49.685334949999998</v>
      </c>
      <c r="J5115" s="204" t="s">
        <v>1497</v>
      </c>
      <c r="K5115" s="203" t="s">
        <v>1497</v>
      </c>
    </row>
    <row r="5116" spans="1:11">
      <c r="A5116" s="203">
        <v>120</v>
      </c>
      <c r="B5116" s="203" t="s">
        <v>394</v>
      </c>
      <c r="C5116" s="203" t="s">
        <v>1848</v>
      </c>
      <c r="D5116" s="204">
        <v>39.394251519999997</v>
      </c>
      <c r="E5116" s="203" t="s">
        <v>528</v>
      </c>
      <c r="F5116" s="203" t="s">
        <v>1754</v>
      </c>
      <c r="G5116" s="203" t="s">
        <v>499</v>
      </c>
      <c r="H5116" s="204">
        <v>30.969634410000001</v>
      </c>
      <c r="I5116" s="204">
        <v>47.818868629999997</v>
      </c>
      <c r="J5116" s="204" t="s">
        <v>1497</v>
      </c>
      <c r="K5116" s="203" t="s">
        <v>1497</v>
      </c>
    </row>
    <row r="5117" spans="1:11">
      <c r="A5117" s="203">
        <v>120</v>
      </c>
      <c r="B5117" s="203" t="s">
        <v>395</v>
      </c>
      <c r="C5117" s="203" t="s">
        <v>1848</v>
      </c>
      <c r="D5117" s="204">
        <v>46.416371439999999</v>
      </c>
      <c r="E5117" s="203" t="s">
        <v>528</v>
      </c>
      <c r="F5117" s="203" t="s">
        <v>1754</v>
      </c>
      <c r="G5117" s="203" t="s">
        <v>499</v>
      </c>
      <c r="H5117" s="204">
        <v>42.524173439999998</v>
      </c>
      <c r="I5117" s="204">
        <v>50.308569439999999</v>
      </c>
      <c r="J5117" s="204" t="s">
        <v>1497</v>
      </c>
      <c r="K5117" s="203" t="s">
        <v>1497</v>
      </c>
    </row>
    <row r="5118" spans="1:11">
      <c r="A5118" s="203">
        <v>120</v>
      </c>
      <c r="B5118" s="203" t="s">
        <v>396</v>
      </c>
      <c r="C5118" s="203" t="s">
        <v>1848</v>
      </c>
      <c r="D5118" s="204">
        <v>36.433791880000001</v>
      </c>
      <c r="E5118" s="203" t="s">
        <v>528</v>
      </c>
      <c r="F5118" s="203" t="s">
        <v>1754</v>
      </c>
      <c r="G5118" s="203" t="s">
        <v>499</v>
      </c>
      <c r="H5118" s="204">
        <v>27.764122759999999</v>
      </c>
      <c r="I5118" s="204">
        <v>45.103460990000002</v>
      </c>
      <c r="J5118" s="204" t="s">
        <v>1497</v>
      </c>
      <c r="K5118" s="203" t="s">
        <v>1497</v>
      </c>
    </row>
    <row r="5119" spans="1:11">
      <c r="A5119" s="203">
        <v>120</v>
      </c>
      <c r="B5119" s="203" t="s">
        <v>397</v>
      </c>
      <c r="C5119" s="203" t="s">
        <v>1848</v>
      </c>
      <c r="D5119" s="204">
        <v>30.5184055</v>
      </c>
      <c r="E5119" s="203" t="s">
        <v>528</v>
      </c>
      <c r="F5119" s="203" t="s">
        <v>1754</v>
      </c>
      <c r="G5119" s="203" t="s">
        <v>499</v>
      </c>
      <c r="H5119" s="204">
        <v>22.60787844</v>
      </c>
      <c r="I5119" s="204">
        <v>38.42893256</v>
      </c>
      <c r="J5119" s="204" t="s">
        <v>1497</v>
      </c>
      <c r="K5119" s="203" t="s">
        <v>1497</v>
      </c>
    </row>
    <row r="5120" spans="1:11">
      <c r="A5120" s="203">
        <v>120</v>
      </c>
      <c r="B5120" s="203" t="s">
        <v>398</v>
      </c>
      <c r="C5120" s="203" t="s">
        <v>1848</v>
      </c>
      <c r="D5120" s="204">
        <v>40.104871359999997</v>
      </c>
      <c r="E5120" s="203" t="s">
        <v>528</v>
      </c>
      <c r="F5120" s="203" t="s">
        <v>1754</v>
      </c>
      <c r="G5120" s="203" t="s">
        <v>499</v>
      </c>
      <c r="H5120" s="204">
        <v>30.809142479999998</v>
      </c>
      <c r="I5120" s="204">
        <v>49.400600249999997</v>
      </c>
      <c r="J5120" s="204" t="s">
        <v>1497</v>
      </c>
      <c r="K5120" s="203" t="s">
        <v>1497</v>
      </c>
    </row>
    <row r="5121" spans="1:11">
      <c r="A5121" s="203">
        <v>120</v>
      </c>
      <c r="B5121" s="203" t="s">
        <v>399</v>
      </c>
      <c r="C5121" s="203" t="s">
        <v>1848</v>
      </c>
      <c r="D5121" s="204">
        <v>45.563218489999997</v>
      </c>
      <c r="E5121" s="203" t="s">
        <v>528</v>
      </c>
      <c r="F5121" s="203" t="s">
        <v>1754</v>
      </c>
      <c r="G5121" s="203" t="s">
        <v>499</v>
      </c>
      <c r="H5121" s="204">
        <v>37.070480009999997</v>
      </c>
      <c r="I5121" s="204">
        <v>54.055956960000003</v>
      </c>
      <c r="J5121" s="204" t="s">
        <v>1497</v>
      </c>
      <c r="K5121" s="203" t="s">
        <v>1497</v>
      </c>
    </row>
    <row r="5122" spans="1:11">
      <c r="A5122" s="203">
        <v>120</v>
      </c>
      <c r="B5122" s="203" t="s">
        <v>400</v>
      </c>
      <c r="C5122" s="203" t="s">
        <v>1848</v>
      </c>
      <c r="D5122" s="204">
        <v>50.553466530000001</v>
      </c>
      <c r="E5122" s="203" t="s">
        <v>528</v>
      </c>
      <c r="F5122" s="203" t="s">
        <v>1754</v>
      </c>
      <c r="G5122" s="203" t="s">
        <v>499</v>
      </c>
      <c r="H5122" s="204">
        <v>41.079664739999998</v>
      </c>
      <c r="I5122" s="204">
        <v>60.027268319999997</v>
      </c>
      <c r="J5122" s="204" t="s">
        <v>1497</v>
      </c>
      <c r="K5122" s="203" t="s">
        <v>1497</v>
      </c>
    </row>
    <row r="5123" spans="1:11">
      <c r="A5123" s="203">
        <v>120</v>
      </c>
      <c r="B5123" s="203" t="s">
        <v>401</v>
      </c>
      <c r="C5123" s="203" t="s">
        <v>1848</v>
      </c>
      <c r="D5123" s="204">
        <v>42.790401920000001</v>
      </c>
      <c r="E5123" s="203" t="s">
        <v>528</v>
      </c>
      <c r="F5123" s="203" t="s">
        <v>1754</v>
      </c>
      <c r="G5123" s="203" t="s">
        <v>499</v>
      </c>
      <c r="H5123" s="204">
        <v>32.637457449999999</v>
      </c>
      <c r="I5123" s="204">
        <v>52.943346390000002</v>
      </c>
      <c r="J5123" s="204" t="s">
        <v>1497</v>
      </c>
      <c r="K5123" s="203" t="s">
        <v>1497</v>
      </c>
    </row>
    <row r="5124" spans="1:11">
      <c r="A5124" s="203">
        <v>120</v>
      </c>
      <c r="B5124" s="203" t="s">
        <v>402</v>
      </c>
      <c r="C5124" s="203" t="s">
        <v>1848</v>
      </c>
      <c r="D5124" s="204">
        <v>50.035241620000001</v>
      </c>
      <c r="E5124" s="203" t="s">
        <v>528</v>
      </c>
      <c r="F5124" s="203" t="s">
        <v>1754</v>
      </c>
      <c r="G5124" s="203" t="s">
        <v>499</v>
      </c>
      <c r="H5124" s="204">
        <v>38.075894460000001</v>
      </c>
      <c r="I5124" s="204">
        <v>61.994588780000001</v>
      </c>
      <c r="J5124" s="204" t="s">
        <v>1497</v>
      </c>
      <c r="K5124" s="203" t="s">
        <v>1497</v>
      </c>
    </row>
    <row r="5125" spans="1:11">
      <c r="A5125" s="203">
        <v>120</v>
      </c>
      <c r="B5125" s="203" t="s">
        <v>403</v>
      </c>
      <c r="C5125" s="203" t="s">
        <v>1848</v>
      </c>
      <c r="D5125" s="204">
        <v>42.130710200000003</v>
      </c>
      <c r="E5125" s="203" t="s">
        <v>528</v>
      </c>
      <c r="F5125" s="203" t="s">
        <v>1754</v>
      </c>
      <c r="G5125" s="203" t="s">
        <v>499</v>
      </c>
      <c r="H5125" s="204">
        <v>31.849652519999999</v>
      </c>
      <c r="I5125" s="204">
        <v>52.411767879999999</v>
      </c>
      <c r="J5125" s="204" t="s">
        <v>1497</v>
      </c>
      <c r="K5125" s="203" t="s">
        <v>1497</v>
      </c>
    </row>
    <row r="5126" spans="1:11">
      <c r="A5126" s="203">
        <v>120</v>
      </c>
      <c r="B5126" s="203" t="s">
        <v>404</v>
      </c>
      <c r="C5126" s="203" t="s">
        <v>1848</v>
      </c>
      <c r="D5126" s="204">
        <v>45.136976679999997</v>
      </c>
      <c r="E5126" s="203" t="s">
        <v>528</v>
      </c>
      <c r="F5126" s="203" t="s">
        <v>1754</v>
      </c>
      <c r="G5126" s="203" t="s">
        <v>499</v>
      </c>
      <c r="H5126" s="204">
        <v>36.124426589999999</v>
      </c>
      <c r="I5126" s="204">
        <v>54.149526780000002</v>
      </c>
      <c r="J5126" s="204" t="s">
        <v>1497</v>
      </c>
      <c r="K5126" s="203" t="s">
        <v>1497</v>
      </c>
    </row>
    <row r="5127" spans="1:11">
      <c r="A5127" s="203">
        <v>120</v>
      </c>
      <c r="B5127" s="203" t="s">
        <v>405</v>
      </c>
      <c r="C5127" s="203" t="s">
        <v>1848</v>
      </c>
      <c r="D5127" s="204">
        <v>43.349342569999997</v>
      </c>
      <c r="E5127" s="203" t="s">
        <v>528</v>
      </c>
      <c r="F5127" s="203" t="s">
        <v>1754</v>
      </c>
      <c r="G5127" s="203" t="s">
        <v>499</v>
      </c>
      <c r="H5127" s="204">
        <v>41.894697960000002</v>
      </c>
      <c r="I5127" s="204">
        <v>44.80398718</v>
      </c>
      <c r="J5127" s="204" t="s">
        <v>1497</v>
      </c>
      <c r="K5127" s="203" t="s">
        <v>1497</v>
      </c>
    </row>
    <row r="5128" spans="1:11">
      <c r="A5128" s="203">
        <v>120</v>
      </c>
      <c r="B5128" s="203" t="s">
        <v>384</v>
      </c>
      <c r="C5128" s="203" t="s">
        <v>1849</v>
      </c>
      <c r="D5128" s="204">
        <v>42.161000000000001</v>
      </c>
      <c r="E5128" s="203" t="s">
        <v>472</v>
      </c>
      <c r="F5128" s="203" t="s">
        <v>1754</v>
      </c>
      <c r="G5128" s="203" t="s">
        <v>499</v>
      </c>
      <c r="H5128" s="204">
        <v>40.429913939999999</v>
      </c>
      <c r="I5128" s="204">
        <v>43.891583249999996</v>
      </c>
      <c r="J5128" s="204" t="s">
        <v>1497</v>
      </c>
      <c r="K5128" s="203" t="s">
        <v>1497</v>
      </c>
    </row>
    <row r="5129" spans="1:11">
      <c r="A5129" s="203">
        <v>120</v>
      </c>
      <c r="B5129" s="203" t="s">
        <v>385</v>
      </c>
      <c r="C5129" s="203" t="s">
        <v>1849</v>
      </c>
      <c r="D5129" s="204">
        <v>37.487000000000002</v>
      </c>
      <c r="E5129" s="203" t="s">
        <v>472</v>
      </c>
      <c r="F5129" s="203" t="s">
        <v>1754</v>
      </c>
      <c r="G5129" s="203" t="s">
        <v>499</v>
      </c>
      <c r="H5129" s="204">
        <v>32.407858480000002</v>
      </c>
      <c r="I5129" s="204">
        <v>42.56647804</v>
      </c>
      <c r="J5129" s="204" t="s">
        <v>1497</v>
      </c>
      <c r="K5129" s="203" t="s">
        <v>1497</v>
      </c>
    </row>
    <row r="5130" spans="1:11">
      <c r="A5130" s="203">
        <v>120</v>
      </c>
      <c r="B5130" s="203" t="s">
        <v>386</v>
      </c>
      <c r="C5130" s="203" t="s">
        <v>1849</v>
      </c>
      <c r="D5130" s="204">
        <v>43.16</v>
      </c>
      <c r="E5130" s="203" t="s">
        <v>472</v>
      </c>
      <c r="F5130" s="203" t="s">
        <v>1754</v>
      </c>
      <c r="G5130" s="203" t="s">
        <v>499</v>
      </c>
      <c r="H5130" s="204">
        <v>36.707228280000002</v>
      </c>
      <c r="I5130" s="204">
        <v>49.612255859999998</v>
      </c>
      <c r="J5130" s="204" t="s">
        <v>1497</v>
      </c>
      <c r="K5130" s="203" t="s">
        <v>1497</v>
      </c>
    </row>
    <row r="5131" spans="1:11">
      <c r="A5131" s="203">
        <v>120</v>
      </c>
      <c r="B5131" s="203" t="s">
        <v>387</v>
      </c>
      <c r="C5131" s="203" t="s">
        <v>1849</v>
      </c>
      <c r="D5131" s="204">
        <v>30.209</v>
      </c>
      <c r="E5131" s="203" t="s">
        <v>472</v>
      </c>
      <c r="F5131" s="203" t="s">
        <v>1754</v>
      </c>
      <c r="G5131" s="203" t="s">
        <v>499</v>
      </c>
      <c r="H5131" s="204">
        <v>25.60348535</v>
      </c>
      <c r="I5131" s="204">
        <v>34.815079939999997</v>
      </c>
      <c r="J5131" s="204" t="s">
        <v>1497</v>
      </c>
      <c r="K5131" s="203" t="s">
        <v>1497</v>
      </c>
    </row>
    <row r="5132" spans="1:11">
      <c r="A5132" s="203">
        <v>120</v>
      </c>
      <c r="B5132" s="203" t="s">
        <v>388</v>
      </c>
      <c r="C5132" s="203" t="s">
        <v>1849</v>
      </c>
      <c r="D5132" s="204">
        <v>36.073999999999998</v>
      </c>
      <c r="E5132" s="203" t="s">
        <v>472</v>
      </c>
      <c r="F5132" s="203" t="s">
        <v>1754</v>
      </c>
      <c r="G5132" s="203" t="s">
        <v>499</v>
      </c>
      <c r="H5132" s="204">
        <v>30.931206289999999</v>
      </c>
      <c r="I5132" s="204">
        <v>41.217044639999997</v>
      </c>
      <c r="J5132" s="204" t="s">
        <v>1497</v>
      </c>
      <c r="K5132" s="203" t="s">
        <v>1497</v>
      </c>
    </row>
    <row r="5133" spans="1:11">
      <c r="A5133" s="203">
        <v>120</v>
      </c>
      <c r="B5133" s="203" t="s">
        <v>389</v>
      </c>
      <c r="C5133" s="203" t="s">
        <v>1849</v>
      </c>
      <c r="D5133" s="204">
        <v>34.481999999999999</v>
      </c>
      <c r="E5133" s="203" t="s">
        <v>472</v>
      </c>
      <c r="F5133" s="203" t="s">
        <v>1754</v>
      </c>
      <c r="G5133" s="203" t="s">
        <v>499</v>
      </c>
      <c r="H5133" s="204">
        <v>27.039498479999999</v>
      </c>
      <c r="I5133" s="204">
        <v>41.925484699999998</v>
      </c>
      <c r="J5133" s="204" t="s">
        <v>1497</v>
      </c>
      <c r="K5133" s="203" t="s">
        <v>1497</v>
      </c>
    </row>
    <row r="5134" spans="1:11">
      <c r="A5134" s="203">
        <v>120</v>
      </c>
      <c r="B5134" s="203" t="s">
        <v>390</v>
      </c>
      <c r="C5134" s="203" t="s">
        <v>1849</v>
      </c>
      <c r="D5134" s="204">
        <v>42.051000000000002</v>
      </c>
      <c r="E5134" s="203" t="s">
        <v>472</v>
      </c>
      <c r="F5134" s="203" t="s">
        <v>1754</v>
      </c>
      <c r="G5134" s="203" t="s">
        <v>499</v>
      </c>
      <c r="H5134" s="204">
        <v>35.15020604</v>
      </c>
      <c r="I5134" s="204">
        <v>48.951478909999999</v>
      </c>
      <c r="J5134" s="204" t="s">
        <v>1497</v>
      </c>
      <c r="K5134" s="203" t="s">
        <v>1497</v>
      </c>
    </row>
    <row r="5135" spans="1:11">
      <c r="A5135" s="203">
        <v>120</v>
      </c>
      <c r="B5135" s="203" t="s">
        <v>391</v>
      </c>
      <c r="C5135" s="203" t="s">
        <v>1849</v>
      </c>
      <c r="D5135" s="204">
        <v>40.341999999999999</v>
      </c>
      <c r="E5135" s="203" t="s">
        <v>472</v>
      </c>
      <c r="F5135" s="203" t="s">
        <v>1754</v>
      </c>
      <c r="G5135" s="203" t="s">
        <v>499</v>
      </c>
      <c r="H5135" s="204">
        <v>25.704771269999998</v>
      </c>
      <c r="I5135" s="204">
        <v>54.978430750000001</v>
      </c>
      <c r="J5135" s="204" t="s">
        <v>1497</v>
      </c>
      <c r="K5135" s="203" t="s">
        <v>1497</v>
      </c>
    </row>
    <row r="5136" spans="1:11">
      <c r="A5136" s="203">
        <v>120</v>
      </c>
      <c r="B5136" s="203" t="s">
        <v>392</v>
      </c>
      <c r="C5136" s="203" t="s">
        <v>1849</v>
      </c>
      <c r="D5136" s="204">
        <v>38.64</v>
      </c>
      <c r="E5136" s="203" t="s">
        <v>472</v>
      </c>
      <c r="F5136" s="203" t="s">
        <v>1754</v>
      </c>
      <c r="G5136" s="203" t="s">
        <v>499</v>
      </c>
      <c r="H5136" s="204">
        <v>30.207523269999999</v>
      </c>
      <c r="I5136" s="204">
        <v>47.072680439999999</v>
      </c>
      <c r="J5136" s="204" t="s">
        <v>1497</v>
      </c>
      <c r="K5136" s="203" t="s">
        <v>1497</v>
      </c>
    </row>
    <row r="5137" spans="1:11">
      <c r="A5137" s="203">
        <v>120</v>
      </c>
      <c r="B5137" s="203" t="s">
        <v>393</v>
      </c>
      <c r="C5137" s="203" t="s">
        <v>1849</v>
      </c>
      <c r="D5137" s="204">
        <v>44.691000000000003</v>
      </c>
      <c r="E5137" s="203" t="s">
        <v>472</v>
      </c>
      <c r="F5137" s="203" t="s">
        <v>1754</v>
      </c>
      <c r="G5137" s="203" t="s">
        <v>499</v>
      </c>
      <c r="H5137" s="204">
        <v>42.123130420000003</v>
      </c>
      <c r="I5137" s="204">
        <v>47.258381210000003</v>
      </c>
      <c r="J5137" s="204" t="s">
        <v>1497</v>
      </c>
      <c r="K5137" s="203" t="s">
        <v>1497</v>
      </c>
    </row>
    <row r="5138" spans="1:11">
      <c r="A5138" s="203">
        <v>120</v>
      </c>
      <c r="B5138" s="203" t="s">
        <v>394</v>
      </c>
      <c r="C5138" s="203" t="s">
        <v>1849</v>
      </c>
      <c r="D5138" s="204">
        <v>38.197000000000003</v>
      </c>
      <c r="E5138" s="203" t="s">
        <v>472</v>
      </c>
      <c r="F5138" s="203" t="s">
        <v>1754</v>
      </c>
      <c r="G5138" s="203" t="s">
        <v>499</v>
      </c>
      <c r="H5138" s="204">
        <v>32.710919259999997</v>
      </c>
      <c r="I5138" s="204">
        <v>43.682907489999998</v>
      </c>
      <c r="J5138" s="204" t="s">
        <v>1497</v>
      </c>
      <c r="K5138" s="203" t="s">
        <v>1497</v>
      </c>
    </row>
    <row r="5139" spans="1:11">
      <c r="A5139" s="203">
        <v>120</v>
      </c>
      <c r="B5139" s="203" t="s">
        <v>395</v>
      </c>
      <c r="C5139" s="203" t="s">
        <v>1849</v>
      </c>
      <c r="D5139" s="204">
        <v>41.152999999999999</v>
      </c>
      <c r="E5139" s="203" t="s">
        <v>472</v>
      </c>
      <c r="F5139" s="203" t="s">
        <v>1754</v>
      </c>
      <c r="G5139" s="203" t="s">
        <v>499</v>
      </c>
      <c r="H5139" s="204">
        <v>38.604434480000002</v>
      </c>
      <c r="I5139" s="204">
        <v>43.702289970000002</v>
      </c>
      <c r="J5139" s="204" t="s">
        <v>1497</v>
      </c>
      <c r="K5139" s="203" t="s">
        <v>1497</v>
      </c>
    </row>
    <row r="5140" spans="1:11">
      <c r="A5140" s="203">
        <v>120</v>
      </c>
      <c r="B5140" s="203" t="s">
        <v>396</v>
      </c>
      <c r="C5140" s="203" t="s">
        <v>1849</v>
      </c>
      <c r="D5140" s="204">
        <v>36.731000000000002</v>
      </c>
      <c r="E5140" s="203" t="s">
        <v>472</v>
      </c>
      <c r="F5140" s="203" t="s">
        <v>1754</v>
      </c>
      <c r="G5140" s="203" t="s">
        <v>499</v>
      </c>
      <c r="H5140" s="204">
        <v>31.100653250000001</v>
      </c>
      <c r="I5140" s="204">
        <v>42.361484220000001</v>
      </c>
      <c r="J5140" s="204" t="s">
        <v>1497</v>
      </c>
      <c r="K5140" s="203" t="s">
        <v>1497</v>
      </c>
    </row>
    <row r="5141" spans="1:11">
      <c r="A5141" s="203">
        <v>120</v>
      </c>
      <c r="B5141" s="203" t="s">
        <v>397</v>
      </c>
      <c r="C5141" s="203" t="s">
        <v>1849</v>
      </c>
      <c r="D5141" s="204">
        <v>30.027999999999999</v>
      </c>
      <c r="E5141" s="203" t="s">
        <v>472</v>
      </c>
      <c r="F5141" s="203" t="s">
        <v>1754</v>
      </c>
      <c r="G5141" s="203" t="s">
        <v>499</v>
      </c>
      <c r="H5141" s="204">
        <v>24.668731099999999</v>
      </c>
      <c r="I5141" s="204">
        <v>35.387079139999997</v>
      </c>
      <c r="J5141" s="204" t="s">
        <v>1497</v>
      </c>
      <c r="K5141" s="203" t="s">
        <v>1497</v>
      </c>
    </row>
    <row r="5142" spans="1:11">
      <c r="A5142" s="203">
        <v>120</v>
      </c>
      <c r="B5142" s="203" t="s">
        <v>398</v>
      </c>
      <c r="C5142" s="203" t="s">
        <v>1849</v>
      </c>
      <c r="D5142" s="204">
        <v>39.381999999999998</v>
      </c>
      <c r="E5142" s="203" t="s">
        <v>472</v>
      </c>
      <c r="F5142" s="203" t="s">
        <v>1754</v>
      </c>
      <c r="G5142" s="203" t="s">
        <v>499</v>
      </c>
      <c r="H5142" s="204">
        <v>33.619429779999997</v>
      </c>
      <c r="I5142" s="204">
        <v>45.145533479999997</v>
      </c>
      <c r="J5142" s="204" t="s">
        <v>1497</v>
      </c>
      <c r="K5142" s="203" t="s">
        <v>1497</v>
      </c>
    </row>
    <row r="5143" spans="1:11">
      <c r="A5143" s="203">
        <v>120</v>
      </c>
      <c r="B5143" s="203" t="s">
        <v>399</v>
      </c>
      <c r="C5143" s="203" t="s">
        <v>1849</v>
      </c>
      <c r="D5143" s="204">
        <v>44.664000000000001</v>
      </c>
      <c r="E5143" s="203" t="s">
        <v>472</v>
      </c>
      <c r="F5143" s="203" t="s">
        <v>1754</v>
      </c>
      <c r="G5143" s="203" t="s">
        <v>499</v>
      </c>
      <c r="H5143" s="204">
        <v>38.353928699999997</v>
      </c>
      <c r="I5143" s="204">
        <v>50.97414414</v>
      </c>
      <c r="J5143" s="204" t="s">
        <v>1497</v>
      </c>
      <c r="K5143" s="203" t="s">
        <v>1497</v>
      </c>
    </row>
    <row r="5144" spans="1:11">
      <c r="A5144" s="203">
        <v>120</v>
      </c>
      <c r="B5144" s="203" t="s">
        <v>400</v>
      </c>
      <c r="C5144" s="203" t="s">
        <v>1849</v>
      </c>
      <c r="D5144" s="204">
        <v>45.572000000000003</v>
      </c>
      <c r="E5144" s="203" t="s">
        <v>472</v>
      </c>
      <c r="F5144" s="203" t="s">
        <v>1754</v>
      </c>
      <c r="G5144" s="203" t="s">
        <v>499</v>
      </c>
      <c r="H5144" s="204">
        <v>39.192587340000003</v>
      </c>
      <c r="I5144" s="204">
        <v>51.951609949999998</v>
      </c>
      <c r="J5144" s="204" t="s">
        <v>1497</v>
      </c>
      <c r="K5144" s="203" t="s">
        <v>1497</v>
      </c>
    </row>
    <row r="5145" spans="1:11">
      <c r="A5145" s="203">
        <v>120</v>
      </c>
      <c r="B5145" s="203" t="s">
        <v>401</v>
      </c>
      <c r="C5145" s="203" t="s">
        <v>1849</v>
      </c>
      <c r="D5145" s="204">
        <v>41.884999999999998</v>
      </c>
      <c r="E5145" s="203" t="s">
        <v>472</v>
      </c>
      <c r="F5145" s="203" t="s">
        <v>1754</v>
      </c>
      <c r="G5145" s="203" t="s">
        <v>499</v>
      </c>
      <c r="H5145" s="204">
        <v>35.101321009999999</v>
      </c>
      <c r="I5145" s="204">
        <v>48.668622880000001</v>
      </c>
      <c r="J5145" s="204" t="s">
        <v>1497</v>
      </c>
      <c r="K5145" s="203" t="s">
        <v>1497</v>
      </c>
    </row>
    <row r="5146" spans="1:11">
      <c r="A5146" s="203">
        <v>120</v>
      </c>
      <c r="B5146" s="203" t="s">
        <v>402</v>
      </c>
      <c r="C5146" s="203" t="s">
        <v>1849</v>
      </c>
      <c r="D5146" s="204">
        <v>42.555</v>
      </c>
      <c r="E5146" s="203" t="s">
        <v>472</v>
      </c>
      <c r="F5146" s="203" t="s">
        <v>1754</v>
      </c>
      <c r="G5146" s="203" t="s">
        <v>499</v>
      </c>
      <c r="H5146" s="204">
        <v>34.134287880000002</v>
      </c>
      <c r="I5146" s="204">
        <v>50.975514080000004</v>
      </c>
      <c r="J5146" s="204" t="s">
        <v>1497</v>
      </c>
      <c r="K5146" s="203" t="s">
        <v>1497</v>
      </c>
    </row>
    <row r="5147" spans="1:11">
      <c r="A5147" s="203">
        <v>120</v>
      </c>
      <c r="B5147" s="203" t="s">
        <v>403</v>
      </c>
      <c r="C5147" s="203" t="s">
        <v>1849</v>
      </c>
      <c r="D5147" s="204">
        <v>38.954000000000001</v>
      </c>
      <c r="E5147" s="203" t="s">
        <v>472</v>
      </c>
      <c r="F5147" s="203" t="s">
        <v>1754</v>
      </c>
      <c r="G5147" s="203" t="s">
        <v>499</v>
      </c>
      <c r="H5147" s="204">
        <v>32.402716570000003</v>
      </c>
      <c r="I5147" s="204">
        <v>45.506182619999997</v>
      </c>
      <c r="J5147" s="204" t="s">
        <v>1497</v>
      </c>
      <c r="K5147" s="203" t="s">
        <v>1497</v>
      </c>
    </row>
    <row r="5148" spans="1:11">
      <c r="A5148" s="203">
        <v>120</v>
      </c>
      <c r="B5148" s="203" t="s">
        <v>404</v>
      </c>
      <c r="C5148" s="203" t="s">
        <v>1849</v>
      </c>
      <c r="D5148" s="204">
        <v>38.003999999999998</v>
      </c>
      <c r="E5148" s="203" t="s">
        <v>472</v>
      </c>
      <c r="F5148" s="203" t="s">
        <v>1754</v>
      </c>
      <c r="G5148" s="203" t="s">
        <v>499</v>
      </c>
      <c r="H5148" s="204">
        <v>31.917595550000001</v>
      </c>
      <c r="I5148" s="204">
        <v>44.09069015</v>
      </c>
      <c r="J5148" s="204" t="s">
        <v>1497</v>
      </c>
      <c r="K5148" s="203" t="s">
        <v>1497</v>
      </c>
    </row>
    <row r="5149" spans="1:11">
      <c r="A5149" s="203">
        <v>120</v>
      </c>
      <c r="B5149" s="203" t="s">
        <v>405</v>
      </c>
      <c r="C5149" s="203" t="s">
        <v>1849</v>
      </c>
      <c r="D5149" s="204">
        <v>40.661000000000001</v>
      </c>
      <c r="E5149" s="203" t="s">
        <v>472</v>
      </c>
      <c r="F5149" s="203" t="s">
        <v>1754</v>
      </c>
      <c r="G5149" s="203" t="s">
        <v>499</v>
      </c>
      <c r="H5149" s="204">
        <v>39.70809749</v>
      </c>
      <c r="I5149" s="204">
        <v>41.61424899</v>
      </c>
      <c r="J5149" s="204" t="s">
        <v>1497</v>
      </c>
      <c r="K5149" s="203" t="s">
        <v>1497</v>
      </c>
    </row>
    <row r="5150" spans="1:11">
      <c r="A5150" s="203">
        <v>121</v>
      </c>
      <c r="B5150" s="203" t="s">
        <v>384</v>
      </c>
      <c r="C5150" s="203" t="s">
        <v>1500</v>
      </c>
      <c r="D5150" s="204">
        <v>37.590639090000003</v>
      </c>
      <c r="E5150" s="203" t="s">
        <v>561</v>
      </c>
      <c r="F5150" s="203" t="s">
        <v>1754</v>
      </c>
      <c r="G5150" s="203" t="s">
        <v>499</v>
      </c>
      <c r="H5150" s="204">
        <v>36.132600009999997</v>
      </c>
      <c r="I5150" s="204">
        <v>39.048678170000002</v>
      </c>
      <c r="J5150" s="204">
        <v>51.021038509999997</v>
      </c>
      <c r="K5150" s="203" t="s">
        <v>562</v>
      </c>
    </row>
    <row r="5151" spans="1:11">
      <c r="A5151" s="203">
        <v>121</v>
      </c>
      <c r="B5151" s="203" t="s">
        <v>385</v>
      </c>
      <c r="C5151" s="203" t="s">
        <v>1500</v>
      </c>
      <c r="D5151" s="204">
        <v>22.89099435</v>
      </c>
      <c r="E5151" s="203" t="s">
        <v>561</v>
      </c>
      <c r="F5151" s="203" t="s">
        <v>1754</v>
      </c>
      <c r="G5151" s="203" t="s">
        <v>499</v>
      </c>
      <c r="H5151" s="204">
        <v>19.269177930000001</v>
      </c>
      <c r="I5151" s="204">
        <v>26.512810760000001</v>
      </c>
      <c r="J5151" s="204">
        <v>45.571723949999999</v>
      </c>
      <c r="K5151" s="203" t="s">
        <v>562</v>
      </c>
    </row>
    <row r="5152" spans="1:11">
      <c r="A5152" s="203">
        <v>121</v>
      </c>
      <c r="B5152" s="203" t="s">
        <v>386</v>
      </c>
      <c r="C5152" s="203" t="s">
        <v>1500</v>
      </c>
      <c r="D5152" s="204">
        <v>22.554952920000002</v>
      </c>
      <c r="E5152" s="203" t="s">
        <v>561</v>
      </c>
      <c r="F5152" s="203" t="s">
        <v>1754</v>
      </c>
      <c r="G5152" s="203" t="s">
        <v>499</v>
      </c>
      <c r="H5152" s="204">
        <v>19.179250939999999</v>
      </c>
      <c r="I5152" s="204">
        <v>25.9306549</v>
      </c>
      <c r="J5152" s="204">
        <v>42.047192289999998</v>
      </c>
      <c r="K5152" s="203" t="s">
        <v>562</v>
      </c>
    </row>
    <row r="5153" spans="1:11">
      <c r="A5153" s="203">
        <v>121</v>
      </c>
      <c r="B5153" s="203" t="s">
        <v>387</v>
      </c>
      <c r="C5153" s="203" t="s">
        <v>1500</v>
      </c>
      <c r="D5153" s="204">
        <v>19.96664195</v>
      </c>
      <c r="E5153" s="203" t="s">
        <v>561</v>
      </c>
      <c r="F5153" s="203" t="s">
        <v>1754</v>
      </c>
      <c r="G5153" s="203" t="s">
        <v>499</v>
      </c>
      <c r="H5153" s="204">
        <v>16.809162929999999</v>
      </c>
      <c r="I5153" s="204">
        <v>23.12412097</v>
      </c>
      <c r="J5153" s="204">
        <v>27.929573520000002</v>
      </c>
      <c r="K5153" s="203" t="s">
        <v>562</v>
      </c>
    </row>
    <row r="5154" spans="1:11">
      <c r="A5154" s="203">
        <v>121</v>
      </c>
      <c r="B5154" s="203" t="s">
        <v>388</v>
      </c>
      <c r="C5154" s="203" t="s">
        <v>1500</v>
      </c>
      <c r="D5154" s="204">
        <v>20.932075940000001</v>
      </c>
      <c r="E5154" s="203" t="s">
        <v>561</v>
      </c>
      <c r="F5154" s="203" t="s">
        <v>1754</v>
      </c>
      <c r="G5154" s="203" t="s">
        <v>499</v>
      </c>
      <c r="H5154" s="204">
        <v>17.680296609999999</v>
      </c>
      <c r="I5154" s="204">
        <v>24.183855260000001</v>
      </c>
      <c r="J5154" s="204">
        <v>35.682066059999997</v>
      </c>
      <c r="K5154" s="203" t="s">
        <v>562</v>
      </c>
    </row>
    <row r="5155" spans="1:11">
      <c r="A5155" s="203">
        <v>121</v>
      </c>
      <c r="B5155" s="203" t="s">
        <v>389</v>
      </c>
      <c r="C5155" s="203" t="s">
        <v>1500</v>
      </c>
      <c r="D5155" s="204">
        <v>29.712615589999999</v>
      </c>
      <c r="E5155" s="203" t="s">
        <v>561</v>
      </c>
      <c r="F5155" s="203" t="s">
        <v>1754</v>
      </c>
      <c r="G5155" s="203" t="s">
        <v>499</v>
      </c>
      <c r="H5155" s="204">
        <v>25.271329489999999</v>
      </c>
      <c r="I5155" s="204">
        <v>34.153901679999997</v>
      </c>
      <c r="J5155" s="204">
        <v>45.323584230000002</v>
      </c>
      <c r="K5155" s="203" t="s">
        <v>562</v>
      </c>
    </row>
    <row r="5156" spans="1:11">
      <c r="A5156" s="203">
        <v>121</v>
      </c>
      <c r="B5156" s="203" t="s">
        <v>390</v>
      </c>
      <c r="C5156" s="203" t="s">
        <v>1500</v>
      </c>
      <c r="D5156" s="204">
        <v>18.105298399999999</v>
      </c>
      <c r="E5156" s="203" t="s">
        <v>561</v>
      </c>
      <c r="F5156" s="203" t="s">
        <v>1754</v>
      </c>
      <c r="G5156" s="203" t="s">
        <v>499</v>
      </c>
      <c r="H5156" s="204">
        <v>14.63321841</v>
      </c>
      <c r="I5156" s="204">
        <v>21.57737839</v>
      </c>
      <c r="J5156" s="204">
        <v>33.402439479999998</v>
      </c>
      <c r="K5156" s="203" t="s">
        <v>562</v>
      </c>
    </row>
    <row r="5157" spans="1:11">
      <c r="A5157" s="203">
        <v>121</v>
      </c>
      <c r="B5157" s="203" t="s">
        <v>391</v>
      </c>
      <c r="C5157" s="203" t="s">
        <v>1500</v>
      </c>
      <c r="D5157" s="204">
        <v>19.70307991</v>
      </c>
      <c r="E5157" s="203" t="s">
        <v>561</v>
      </c>
      <c r="F5157" s="203" t="s">
        <v>1754</v>
      </c>
      <c r="G5157" s="203" t="s">
        <v>499</v>
      </c>
      <c r="H5157" s="204">
        <v>12.76315984</v>
      </c>
      <c r="I5157" s="204">
        <v>26.642999979999999</v>
      </c>
      <c r="J5157" s="204">
        <v>25.281372789999999</v>
      </c>
      <c r="K5157" s="203" t="s">
        <v>562</v>
      </c>
    </row>
    <row r="5158" spans="1:11">
      <c r="A5158" s="203">
        <v>121</v>
      </c>
      <c r="B5158" s="203" t="s">
        <v>392</v>
      </c>
      <c r="C5158" s="203" t="s">
        <v>1500</v>
      </c>
      <c r="D5158" s="204">
        <v>27.188290930000001</v>
      </c>
      <c r="E5158" s="203" t="s">
        <v>561</v>
      </c>
      <c r="F5158" s="203" t="s">
        <v>1754</v>
      </c>
      <c r="G5158" s="203" t="s">
        <v>499</v>
      </c>
      <c r="H5158" s="204">
        <v>22.35653125</v>
      </c>
      <c r="I5158" s="204">
        <v>32.020050609999998</v>
      </c>
      <c r="J5158" s="204">
        <v>39.019920390000003</v>
      </c>
      <c r="K5158" s="203" t="s">
        <v>562</v>
      </c>
    </row>
    <row r="5159" spans="1:11">
      <c r="A5159" s="203">
        <v>121</v>
      </c>
      <c r="B5159" s="203" t="s">
        <v>393</v>
      </c>
      <c r="C5159" s="203" t="s">
        <v>1500</v>
      </c>
      <c r="D5159" s="204">
        <v>37.3781374</v>
      </c>
      <c r="E5159" s="203" t="s">
        <v>561</v>
      </c>
      <c r="F5159" s="203" t="s">
        <v>1754</v>
      </c>
      <c r="G5159" s="203" t="s">
        <v>499</v>
      </c>
      <c r="H5159" s="204">
        <v>35.210259270000002</v>
      </c>
      <c r="I5159" s="204">
        <v>39.546015529999998</v>
      </c>
      <c r="J5159" s="204">
        <v>53.899126219999999</v>
      </c>
      <c r="K5159" s="203" t="s">
        <v>562</v>
      </c>
    </row>
    <row r="5160" spans="1:11">
      <c r="A5160" s="203">
        <v>121</v>
      </c>
      <c r="B5160" s="203" t="s">
        <v>394</v>
      </c>
      <c r="C5160" s="203" t="s">
        <v>1500</v>
      </c>
      <c r="D5160" s="204">
        <v>27.675435969999999</v>
      </c>
      <c r="E5160" s="203" t="s">
        <v>561</v>
      </c>
      <c r="F5160" s="203" t="s">
        <v>1754</v>
      </c>
      <c r="G5160" s="203" t="s">
        <v>499</v>
      </c>
      <c r="H5160" s="204">
        <v>23.667931410000001</v>
      </c>
      <c r="I5160" s="204">
        <v>31.682940540000001</v>
      </c>
      <c r="J5160" s="204">
        <v>38.270912430000003</v>
      </c>
      <c r="K5160" s="203" t="s">
        <v>562</v>
      </c>
    </row>
    <row r="5161" spans="1:11">
      <c r="A5161" s="203">
        <v>121</v>
      </c>
      <c r="B5161" s="203" t="s">
        <v>395</v>
      </c>
      <c r="C5161" s="203" t="s">
        <v>1500</v>
      </c>
      <c r="D5161" s="204">
        <v>39.812453249999997</v>
      </c>
      <c r="E5161" s="203" t="s">
        <v>561</v>
      </c>
      <c r="F5161" s="203" t="s">
        <v>1754</v>
      </c>
      <c r="G5161" s="203" t="s">
        <v>499</v>
      </c>
      <c r="H5161" s="204">
        <v>38.007469499999999</v>
      </c>
      <c r="I5161" s="204">
        <v>41.617437000000002</v>
      </c>
      <c r="J5161" s="204">
        <v>50.774539369999999</v>
      </c>
      <c r="K5161" s="203" t="s">
        <v>562</v>
      </c>
    </row>
    <row r="5162" spans="1:11">
      <c r="A5162" s="203">
        <v>121</v>
      </c>
      <c r="B5162" s="203" t="s">
        <v>396</v>
      </c>
      <c r="C5162" s="203" t="s">
        <v>1500</v>
      </c>
      <c r="D5162" s="204">
        <v>33.334783129999998</v>
      </c>
      <c r="E5162" s="203" t="s">
        <v>561</v>
      </c>
      <c r="F5162" s="203" t="s">
        <v>1754</v>
      </c>
      <c r="G5162" s="203" t="s">
        <v>499</v>
      </c>
      <c r="H5162" s="204">
        <v>29.659943899999998</v>
      </c>
      <c r="I5162" s="204">
        <v>37.009622350000001</v>
      </c>
      <c r="J5162" s="204">
        <v>42.476181590000003</v>
      </c>
      <c r="K5162" s="203" t="s">
        <v>562</v>
      </c>
    </row>
    <row r="5163" spans="1:11">
      <c r="A5163" s="203">
        <v>121</v>
      </c>
      <c r="B5163" s="203" t="s">
        <v>397</v>
      </c>
      <c r="C5163" s="203" t="s">
        <v>1500</v>
      </c>
      <c r="D5163" s="204">
        <v>26.68386529</v>
      </c>
      <c r="E5163" s="203" t="s">
        <v>561</v>
      </c>
      <c r="F5163" s="203" t="s">
        <v>1754</v>
      </c>
      <c r="G5163" s="203" t="s">
        <v>499</v>
      </c>
      <c r="H5163" s="204">
        <v>22.816810369999999</v>
      </c>
      <c r="I5163" s="204">
        <v>30.550920210000001</v>
      </c>
      <c r="J5163" s="204">
        <v>41.848659079999997</v>
      </c>
      <c r="K5163" s="203" t="s">
        <v>562</v>
      </c>
    </row>
    <row r="5164" spans="1:11">
      <c r="A5164" s="203">
        <v>121</v>
      </c>
      <c r="B5164" s="203" t="s">
        <v>398</v>
      </c>
      <c r="C5164" s="203" t="s">
        <v>1500</v>
      </c>
      <c r="D5164" s="204">
        <v>27.84432039</v>
      </c>
      <c r="E5164" s="203" t="s">
        <v>561</v>
      </c>
      <c r="F5164" s="203" t="s">
        <v>1754</v>
      </c>
      <c r="G5164" s="203" t="s">
        <v>499</v>
      </c>
      <c r="H5164" s="204">
        <v>24.441938740000001</v>
      </c>
      <c r="I5164" s="204">
        <v>31.246702039999999</v>
      </c>
      <c r="J5164" s="204">
        <v>46.909649260000002</v>
      </c>
      <c r="K5164" s="203" t="s">
        <v>562</v>
      </c>
    </row>
    <row r="5165" spans="1:11">
      <c r="A5165" s="203">
        <v>121</v>
      </c>
      <c r="B5165" s="203" t="s">
        <v>399</v>
      </c>
      <c r="C5165" s="203" t="s">
        <v>1500</v>
      </c>
      <c r="D5165" s="204">
        <v>27.079185259999999</v>
      </c>
      <c r="E5165" s="203" t="s">
        <v>561</v>
      </c>
      <c r="F5165" s="203" t="s">
        <v>1754</v>
      </c>
      <c r="G5165" s="203" t="s">
        <v>499</v>
      </c>
      <c r="H5165" s="204">
        <v>23.387494759999999</v>
      </c>
      <c r="I5165" s="204">
        <v>30.770875759999999</v>
      </c>
      <c r="J5165" s="204">
        <v>48.225921110000002</v>
      </c>
      <c r="K5165" s="203" t="s">
        <v>562</v>
      </c>
    </row>
    <row r="5166" spans="1:11">
      <c r="A5166" s="203">
        <v>121</v>
      </c>
      <c r="B5166" s="203" t="s">
        <v>400</v>
      </c>
      <c r="C5166" s="203" t="s">
        <v>1500</v>
      </c>
      <c r="D5166" s="204">
        <v>26.808053189999999</v>
      </c>
      <c r="E5166" s="203" t="s">
        <v>561</v>
      </c>
      <c r="F5166" s="203" t="s">
        <v>1754</v>
      </c>
      <c r="G5166" s="203" t="s">
        <v>499</v>
      </c>
      <c r="H5166" s="204">
        <v>23.332227549999999</v>
      </c>
      <c r="I5166" s="204">
        <v>30.283878829999999</v>
      </c>
      <c r="J5166" s="204">
        <v>36.479789429999997</v>
      </c>
      <c r="K5166" s="203" t="s">
        <v>562</v>
      </c>
    </row>
    <row r="5167" spans="1:11">
      <c r="A5167" s="203">
        <v>121</v>
      </c>
      <c r="B5167" s="203" t="s">
        <v>401</v>
      </c>
      <c r="C5167" s="203" t="s">
        <v>1500</v>
      </c>
      <c r="D5167" s="204">
        <v>25.595478109999998</v>
      </c>
      <c r="E5167" s="203" t="s">
        <v>561</v>
      </c>
      <c r="F5167" s="203" t="s">
        <v>1754</v>
      </c>
      <c r="G5167" s="203" t="s">
        <v>499</v>
      </c>
      <c r="H5167" s="204">
        <v>22.000130630000001</v>
      </c>
      <c r="I5167" s="204">
        <v>29.190825589999999</v>
      </c>
      <c r="J5167" s="204">
        <v>41.506227500000001</v>
      </c>
      <c r="K5167" s="203" t="s">
        <v>562</v>
      </c>
    </row>
    <row r="5168" spans="1:11">
      <c r="A5168" s="203">
        <v>121</v>
      </c>
      <c r="B5168" s="203" t="s">
        <v>402</v>
      </c>
      <c r="C5168" s="203" t="s">
        <v>1500</v>
      </c>
      <c r="D5168" s="204">
        <v>28.992113929999999</v>
      </c>
      <c r="E5168" s="203" t="s">
        <v>561</v>
      </c>
      <c r="F5168" s="203" t="s">
        <v>1754</v>
      </c>
      <c r="G5168" s="203" t="s">
        <v>499</v>
      </c>
      <c r="H5168" s="204">
        <v>23.507481129999999</v>
      </c>
      <c r="I5168" s="204">
        <v>34.476746730000002</v>
      </c>
      <c r="J5168" s="204">
        <v>41.338608100000002</v>
      </c>
      <c r="K5168" s="203" t="s">
        <v>562</v>
      </c>
    </row>
    <row r="5169" spans="1:11">
      <c r="A5169" s="203">
        <v>121</v>
      </c>
      <c r="B5169" s="203" t="s">
        <v>403</v>
      </c>
      <c r="C5169" s="203" t="s">
        <v>1500</v>
      </c>
      <c r="D5169" s="204">
        <v>16.70677216</v>
      </c>
      <c r="E5169" s="203" t="s">
        <v>561</v>
      </c>
      <c r="F5169" s="203" t="s">
        <v>1754</v>
      </c>
      <c r="G5169" s="203" t="s">
        <v>499</v>
      </c>
      <c r="H5169" s="204">
        <v>13.418695530000001</v>
      </c>
      <c r="I5169" s="204">
        <v>19.994848780000002</v>
      </c>
      <c r="J5169" s="204">
        <v>25.43160486</v>
      </c>
      <c r="K5169" s="203" t="s">
        <v>562</v>
      </c>
    </row>
    <row r="5170" spans="1:11">
      <c r="A5170" s="203">
        <v>121</v>
      </c>
      <c r="B5170" s="203" t="s">
        <v>404</v>
      </c>
      <c r="C5170" s="203" t="s">
        <v>1500</v>
      </c>
      <c r="D5170" s="204">
        <v>29.5447147</v>
      </c>
      <c r="E5170" s="203" t="s">
        <v>561</v>
      </c>
      <c r="F5170" s="203" t="s">
        <v>1754</v>
      </c>
      <c r="G5170" s="203" t="s">
        <v>499</v>
      </c>
      <c r="H5170" s="204">
        <v>26.011935739999998</v>
      </c>
      <c r="I5170" s="204">
        <v>33.077493650000001</v>
      </c>
      <c r="J5170" s="204">
        <v>36.322144790000003</v>
      </c>
      <c r="K5170" s="203" t="s">
        <v>562</v>
      </c>
    </row>
    <row r="5171" spans="1:11">
      <c r="A5171" s="203">
        <v>121</v>
      </c>
      <c r="B5171" s="203" t="s">
        <v>405</v>
      </c>
      <c r="C5171" s="203" t="s">
        <v>1500</v>
      </c>
      <c r="D5171" s="204">
        <v>31.684394340000001</v>
      </c>
      <c r="E5171" s="203" t="s">
        <v>561</v>
      </c>
      <c r="F5171" s="203" t="s">
        <v>1754</v>
      </c>
      <c r="G5171" s="203" t="s">
        <v>499</v>
      </c>
      <c r="H5171" s="204">
        <v>31.007297739999998</v>
      </c>
      <c r="I5171" s="204">
        <v>32.361490930000002</v>
      </c>
      <c r="J5171" s="204">
        <v>45.555929650000003</v>
      </c>
      <c r="K5171" s="203" t="s">
        <v>562</v>
      </c>
    </row>
    <row r="5172" spans="1:11">
      <c r="A5172" s="203">
        <v>121</v>
      </c>
      <c r="B5172" s="203" t="s">
        <v>384</v>
      </c>
      <c r="C5172" s="203" t="s">
        <v>1501</v>
      </c>
      <c r="D5172" s="204">
        <v>36.389131470000002</v>
      </c>
      <c r="E5172" s="203" t="s">
        <v>561</v>
      </c>
      <c r="F5172" s="203" t="s">
        <v>1754</v>
      </c>
      <c r="G5172" s="203" t="s">
        <v>499</v>
      </c>
      <c r="H5172" s="204">
        <v>34.906763840000004</v>
      </c>
      <c r="I5172" s="204">
        <v>37.871499110000002</v>
      </c>
      <c r="J5172" s="204">
        <v>49.687444849999999</v>
      </c>
      <c r="K5172" s="203" t="s">
        <v>562</v>
      </c>
    </row>
    <row r="5173" spans="1:11">
      <c r="A5173" s="203">
        <v>121</v>
      </c>
      <c r="B5173" s="203" t="s">
        <v>385</v>
      </c>
      <c r="C5173" s="203" t="s">
        <v>1501</v>
      </c>
      <c r="D5173" s="204">
        <v>27.959214200000002</v>
      </c>
      <c r="E5173" s="203" t="s">
        <v>561</v>
      </c>
      <c r="F5173" s="203" t="s">
        <v>1754</v>
      </c>
      <c r="G5173" s="203" t="s">
        <v>499</v>
      </c>
      <c r="H5173" s="204">
        <v>24.350411380000001</v>
      </c>
      <c r="I5173" s="204">
        <v>31.568017019999999</v>
      </c>
      <c r="J5173" s="204">
        <v>41.635369730000001</v>
      </c>
      <c r="K5173" s="203" t="s">
        <v>562</v>
      </c>
    </row>
    <row r="5174" spans="1:11">
      <c r="A5174" s="203">
        <v>121</v>
      </c>
      <c r="B5174" s="203" t="s">
        <v>386</v>
      </c>
      <c r="C5174" s="203" t="s">
        <v>1501</v>
      </c>
      <c r="D5174" s="204">
        <v>21.94969541</v>
      </c>
      <c r="E5174" s="203" t="s">
        <v>561</v>
      </c>
      <c r="F5174" s="203" t="s">
        <v>1754</v>
      </c>
      <c r="G5174" s="203" t="s">
        <v>499</v>
      </c>
      <c r="H5174" s="204">
        <v>18.569568189999998</v>
      </c>
      <c r="I5174" s="204">
        <v>25.329822629999999</v>
      </c>
      <c r="J5174" s="204">
        <v>40.692842040000002</v>
      </c>
      <c r="K5174" s="203" t="s">
        <v>562</v>
      </c>
    </row>
    <row r="5175" spans="1:11">
      <c r="A5175" s="203">
        <v>121</v>
      </c>
      <c r="B5175" s="203" t="s">
        <v>387</v>
      </c>
      <c r="C5175" s="203" t="s">
        <v>1501</v>
      </c>
      <c r="D5175" s="204">
        <v>17.706277450000002</v>
      </c>
      <c r="E5175" s="203" t="s">
        <v>561</v>
      </c>
      <c r="F5175" s="203" t="s">
        <v>1754</v>
      </c>
      <c r="G5175" s="203" t="s">
        <v>499</v>
      </c>
      <c r="H5175" s="204">
        <v>14.782444590000001</v>
      </c>
      <c r="I5175" s="204">
        <v>20.63011032</v>
      </c>
      <c r="J5175" s="204">
        <v>25.633554090000001</v>
      </c>
      <c r="K5175" s="203" t="s">
        <v>562</v>
      </c>
    </row>
    <row r="5176" spans="1:11">
      <c r="A5176" s="203">
        <v>121</v>
      </c>
      <c r="B5176" s="203" t="s">
        <v>388</v>
      </c>
      <c r="C5176" s="203" t="s">
        <v>1501</v>
      </c>
      <c r="D5176" s="204">
        <v>20.26488647</v>
      </c>
      <c r="E5176" s="203" t="s">
        <v>561</v>
      </c>
      <c r="F5176" s="203" t="s">
        <v>1754</v>
      </c>
      <c r="G5176" s="203" t="s">
        <v>499</v>
      </c>
      <c r="H5176" s="204">
        <v>17.029517290000001</v>
      </c>
      <c r="I5176" s="204">
        <v>23.500255660000001</v>
      </c>
      <c r="J5176" s="204">
        <v>35.829513220000003</v>
      </c>
      <c r="K5176" s="203" t="s">
        <v>562</v>
      </c>
    </row>
    <row r="5177" spans="1:11">
      <c r="A5177" s="203">
        <v>121</v>
      </c>
      <c r="B5177" s="203" t="s">
        <v>389</v>
      </c>
      <c r="C5177" s="203" t="s">
        <v>1501</v>
      </c>
      <c r="D5177" s="204">
        <v>24.525417390000001</v>
      </c>
      <c r="E5177" s="203" t="s">
        <v>561</v>
      </c>
      <c r="F5177" s="203" t="s">
        <v>1754</v>
      </c>
      <c r="G5177" s="203" t="s">
        <v>499</v>
      </c>
      <c r="H5177" s="204">
        <v>20.242679760000001</v>
      </c>
      <c r="I5177" s="204">
        <v>28.80815501</v>
      </c>
      <c r="J5177" s="204">
        <v>44.203469859999998</v>
      </c>
      <c r="K5177" s="203" t="s">
        <v>562</v>
      </c>
    </row>
    <row r="5178" spans="1:11">
      <c r="A5178" s="203">
        <v>121</v>
      </c>
      <c r="B5178" s="203" t="s">
        <v>390</v>
      </c>
      <c r="C5178" s="203" t="s">
        <v>1501</v>
      </c>
      <c r="D5178" s="204">
        <v>20.625771289999999</v>
      </c>
      <c r="E5178" s="203" t="s">
        <v>561</v>
      </c>
      <c r="F5178" s="203" t="s">
        <v>1754</v>
      </c>
      <c r="G5178" s="203" t="s">
        <v>499</v>
      </c>
      <c r="H5178" s="204">
        <v>16.856058699999998</v>
      </c>
      <c r="I5178" s="204">
        <v>24.39548387</v>
      </c>
      <c r="J5178" s="204">
        <v>36.354232400000001</v>
      </c>
      <c r="K5178" s="203" t="s">
        <v>562</v>
      </c>
    </row>
    <row r="5179" spans="1:11">
      <c r="A5179" s="203">
        <v>121</v>
      </c>
      <c r="B5179" s="203" t="s">
        <v>391</v>
      </c>
      <c r="C5179" s="203" t="s">
        <v>1501</v>
      </c>
      <c r="D5179" s="204">
        <v>13.21034364</v>
      </c>
      <c r="E5179" s="203" t="s">
        <v>561</v>
      </c>
      <c r="F5179" s="203" t="s">
        <v>1754</v>
      </c>
      <c r="G5179" s="203" t="s">
        <v>499</v>
      </c>
      <c r="H5179" s="204">
        <v>7.7451295419999999</v>
      </c>
      <c r="I5179" s="204">
        <v>18.675557730000001</v>
      </c>
      <c r="J5179" s="204">
        <v>15.288774139999999</v>
      </c>
      <c r="K5179" s="203" t="s">
        <v>562</v>
      </c>
    </row>
    <row r="5180" spans="1:11">
      <c r="A5180" s="203">
        <v>121</v>
      </c>
      <c r="B5180" s="203" t="s">
        <v>392</v>
      </c>
      <c r="C5180" s="203" t="s">
        <v>1501</v>
      </c>
      <c r="D5180" s="204">
        <v>26.01779561</v>
      </c>
      <c r="E5180" s="203" t="s">
        <v>561</v>
      </c>
      <c r="F5180" s="203" t="s">
        <v>1754</v>
      </c>
      <c r="G5180" s="203" t="s">
        <v>499</v>
      </c>
      <c r="H5180" s="204">
        <v>20.999943500000001</v>
      </c>
      <c r="I5180" s="204">
        <v>31.03564772</v>
      </c>
      <c r="J5180" s="204">
        <v>41.46512199</v>
      </c>
      <c r="K5180" s="203" t="s">
        <v>562</v>
      </c>
    </row>
    <row r="5181" spans="1:11">
      <c r="A5181" s="203">
        <v>121</v>
      </c>
      <c r="B5181" s="203" t="s">
        <v>393</v>
      </c>
      <c r="C5181" s="203" t="s">
        <v>1501</v>
      </c>
      <c r="D5181" s="204">
        <v>34.225312840000001</v>
      </c>
      <c r="E5181" s="203" t="s">
        <v>561</v>
      </c>
      <c r="F5181" s="203" t="s">
        <v>1754</v>
      </c>
      <c r="G5181" s="203" t="s">
        <v>499</v>
      </c>
      <c r="H5181" s="204">
        <v>32.13245131</v>
      </c>
      <c r="I5181" s="204">
        <v>36.318174380000002</v>
      </c>
      <c r="J5181" s="204">
        <v>52.965773630000001</v>
      </c>
      <c r="K5181" s="203" t="s">
        <v>562</v>
      </c>
    </row>
    <row r="5182" spans="1:11">
      <c r="A5182" s="203">
        <v>121</v>
      </c>
      <c r="B5182" s="203" t="s">
        <v>394</v>
      </c>
      <c r="C5182" s="203" t="s">
        <v>1501</v>
      </c>
      <c r="D5182" s="204">
        <v>27.289881309999998</v>
      </c>
      <c r="E5182" s="203" t="s">
        <v>561</v>
      </c>
      <c r="F5182" s="203" t="s">
        <v>1754</v>
      </c>
      <c r="G5182" s="203" t="s">
        <v>499</v>
      </c>
      <c r="H5182" s="204">
        <v>23.433938210000001</v>
      </c>
      <c r="I5182" s="204">
        <v>31.145824409999999</v>
      </c>
      <c r="J5182" s="204">
        <v>44.43215721</v>
      </c>
      <c r="K5182" s="203" t="s">
        <v>562</v>
      </c>
    </row>
    <row r="5183" spans="1:11">
      <c r="A5183" s="203">
        <v>121</v>
      </c>
      <c r="B5183" s="203" t="s">
        <v>395</v>
      </c>
      <c r="C5183" s="203" t="s">
        <v>1501</v>
      </c>
      <c r="D5183" s="204">
        <v>39.606267459999998</v>
      </c>
      <c r="E5183" s="203" t="s">
        <v>561</v>
      </c>
      <c r="F5183" s="203" t="s">
        <v>1754</v>
      </c>
      <c r="G5183" s="203" t="s">
        <v>499</v>
      </c>
      <c r="H5183" s="204">
        <v>37.850069980000001</v>
      </c>
      <c r="I5183" s="204">
        <v>41.362464940000002</v>
      </c>
      <c r="J5183" s="204">
        <v>49.819522890000002</v>
      </c>
      <c r="K5183" s="203" t="s">
        <v>562</v>
      </c>
    </row>
    <row r="5184" spans="1:11">
      <c r="A5184" s="203">
        <v>121</v>
      </c>
      <c r="B5184" s="203" t="s">
        <v>396</v>
      </c>
      <c r="C5184" s="203" t="s">
        <v>1501</v>
      </c>
      <c r="D5184" s="204">
        <v>29.68442842</v>
      </c>
      <c r="E5184" s="203" t="s">
        <v>561</v>
      </c>
      <c r="F5184" s="203" t="s">
        <v>1754</v>
      </c>
      <c r="G5184" s="203" t="s">
        <v>499</v>
      </c>
      <c r="H5184" s="204">
        <v>26.296145540000001</v>
      </c>
      <c r="I5184" s="204">
        <v>33.072711300000002</v>
      </c>
      <c r="J5184" s="204">
        <v>42.44825487</v>
      </c>
      <c r="K5184" s="203" t="s">
        <v>562</v>
      </c>
    </row>
    <row r="5185" spans="1:11">
      <c r="A5185" s="203">
        <v>121</v>
      </c>
      <c r="B5185" s="203" t="s">
        <v>397</v>
      </c>
      <c r="C5185" s="203" t="s">
        <v>1501</v>
      </c>
      <c r="D5185" s="204">
        <v>24.343508679999999</v>
      </c>
      <c r="E5185" s="203" t="s">
        <v>561</v>
      </c>
      <c r="F5185" s="203" t="s">
        <v>1754</v>
      </c>
      <c r="G5185" s="203" t="s">
        <v>499</v>
      </c>
      <c r="H5185" s="204">
        <v>20.56233177</v>
      </c>
      <c r="I5185" s="204">
        <v>28.124685599999999</v>
      </c>
      <c r="J5185" s="204">
        <v>43.8900644</v>
      </c>
      <c r="K5185" s="203" t="s">
        <v>562</v>
      </c>
    </row>
    <row r="5186" spans="1:11">
      <c r="A5186" s="203">
        <v>121</v>
      </c>
      <c r="B5186" s="203" t="s">
        <v>398</v>
      </c>
      <c r="C5186" s="203" t="s">
        <v>1501</v>
      </c>
      <c r="D5186" s="204">
        <v>30.673864779999999</v>
      </c>
      <c r="E5186" s="203" t="s">
        <v>561</v>
      </c>
      <c r="F5186" s="203" t="s">
        <v>1754</v>
      </c>
      <c r="G5186" s="203" t="s">
        <v>499</v>
      </c>
      <c r="H5186" s="204">
        <v>27.14275537</v>
      </c>
      <c r="I5186" s="204">
        <v>34.204974200000002</v>
      </c>
      <c r="J5186" s="204">
        <v>43.435707020000002</v>
      </c>
      <c r="K5186" s="203" t="s">
        <v>562</v>
      </c>
    </row>
    <row r="5187" spans="1:11">
      <c r="A5187" s="203">
        <v>121</v>
      </c>
      <c r="B5187" s="203" t="s">
        <v>399</v>
      </c>
      <c r="C5187" s="203" t="s">
        <v>1501</v>
      </c>
      <c r="D5187" s="204">
        <v>27.51452201</v>
      </c>
      <c r="E5187" s="203" t="s">
        <v>561</v>
      </c>
      <c r="F5187" s="203" t="s">
        <v>1754</v>
      </c>
      <c r="G5187" s="203" t="s">
        <v>499</v>
      </c>
      <c r="H5187" s="204">
        <v>23.96028724</v>
      </c>
      <c r="I5187" s="204">
        <v>31.068756780000001</v>
      </c>
      <c r="J5187" s="204">
        <v>46.092238170000002</v>
      </c>
      <c r="K5187" s="203" t="s">
        <v>562</v>
      </c>
    </row>
    <row r="5188" spans="1:11">
      <c r="A5188" s="203">
        <v>121</v>
      </c>
      <c r="B5188" s="203" t="s">
        <v>400</v>
      </c>
      <c r="C5188" s="203" t="s">
        <v>1501</v>
      </c>
      <c r="D5188" s="204">
        <v>25.740627190000001</v>
      </c>
      <c r="E5188" s="203" t="s">
        <v>561</v>
      </c>
      <c r="F5188" s="203" t="s">
        <v>1754</v>
      </c>
      <c r="G5188" s="203" t="s">
        <v>499</v>
      </c>
      <c r="H5188" s="204">
        <v>22.331359719999998</v>
      </c>
      <c r="I5188" s="204">
        <v>29.149894669999998</v>
      </c>
      <c r="J5188" s="204">
        <v>37.795084490000001</v>
      </c>
      <c r="K5188" s="203" t="s">
        <v>562</v>
      </c>
    </row>
    <row r="5189" spans="1:11">
      <c r="A5189" s="203">
        <v>121</v>
      </c>
      <c r="B5189" s="203" t="s">
        <v>401</v>
      </c>
      <c r="C5189" s="203" t="s">
        <v>1501</v>
      </c>
      <c r="D5189" s="204">
        <v>27.613687989999999</v>
      </c>
      <c r="E5189" s="203" t="s">
        <v>561</v>
      </c>
      <c r="F5189" s="203" t="s">
        <v>1754</v>
      </c>
      <c r="G5189" s="203" t="s">
        <v>499</v>
      </c>
      <c r="H5189" s="204">
        <v>24.14020094</v>
      </c>
      <c r="I5189" s="204">
        <v>31.087175030000001</v>
      </c>
      <c r="J5189" s="204">
        <v>41.204116659999997</v>
      </c>
      <c r="K5189" s="203" t="s">
        <v>562</v>
      </c>
    </row>
    <row r="5190" spans="1:11">
      <c r="A5190" s="203">
        <v>121</v>
      </c>
      <c r="B5190" s="203" t="s">
        <v>402</v>
      </c>
      <c r="C5190" s="203" t="s">
        <v>1501</v>
      </c>
      <c r="D5190" s="204">
        <v>33.319727030000003</v>
      </c>
      <c r="E5190" s="203" t="s">
        <v>561</v>
      </c>
      <c r="F5190" s="203" t="s">
        <v>1754</v>
      </c>
      <c r="G5190" s="203" t="s">
        <v>499</v>
      </c>
      <c r="H5190" s="204">
        <v>27.99634541</v>
      </c>
      <c r="I5190" s="204">
        <v>38.643108660000003</v>
      </c>
      <c r="J5190" s="204">
        <v>46.511301400000001</v>
      </c>
      <c r="K5190" s="203" t="s">
        <v>562</v>
      </c>
    </row>
    <row r="5191" spans="1:11">
      <c r="A5191" s="203">
        <v>121</v>
      </c>
      <c r="B5191" s="203" t="s">
        <v>403</v>
      </c>
      <c r="C5191" s="203" t="s">
        <v>1501</v>
      </c>
      <c r="D5191" s="204">
        <v>18.559157989999999</v>
      </c>
      <c r="E5191" s="203" t="s">
        <v>561</v>
      </c>
      <c r="F5191" s="203" t="s">
        <v>1754</v>
      </c>
      <c r="G5191" s="203" t="s">
        <v>499</v>
      </c>
      <c r="H5191" s="204">
        <v>15.26702034</v>
      </c>
      <c r="I5191" s="204">
        <v>21.85129564</v>
      </c>
      <c r="J5191" s="204">
        <v>27.267900919999999</v>
      </c>
      <c r="K5191" s="203" t="s">
        <v>562</v>
      </c>
    </row>
    <row r="5192" spans="1:11">
      <c r="A5192" s="203">
        <v>121</v>
      </c>
      <c r="B5192" s="203" t="s">
        <v>404</v>
      </c>
      <c r="C5192" s="203" t="s">
        <v>1501</v>
      </c>
      <c r="D5192" s="204">
        <v>24.945878369999999</v>
      </c>
      <c r="E5192" s="203" t="s">
        <v>561</v>
      </c>
      <c r="F5192" s="203" t="s">
        <v>1754</v>
      </c>
      <c r="G5192" s="203" t="s">
        <v>499</v>
      </c>
      <c r="H5192" s="204">
        <v>21.800746929999999</v>
      </c>
      <c r="I5192" s="204">
        <v>28.091009809999999</v>
      </c>
      <c r="J5192" s="204">
        <v>34.681146929999997</v>
      </c>
      <c r="K5192" s="203" t="s">
        <v>562</v>
      </c>
    </row>
    <row r="5193" spans="1:11">
      <c r="A5193" s="203">
        <v>121</v>
      </c>
      <c r="B5193" s="203" t="s">
        <v>405</v>
      </c>
      <c r="C5193" s="203" t="s">
        <v>1501</v>
      </c>
      <c r="D5193" s="204">
        <v>30.874797409999999</v>
      </c>
      <c r="E5193" s="203" t="s">
        <v>561</v>
      </c>
      <c r="F5193" s="203" t="s">
        <v>1754</v>
      </c>
      <c r="G5193" s="203" t="s">
        <v>499</v>
      </c>
      <c r="H5193" s="204">
        <v>30.211870990000001</v>
      </c>
      <c r="I5193" s="204">
        <v>31.53772382</v>
      </c>
      <c r="J5193" s="204">
        <v>44.902880660000001</v>
      </c>
      <c r="K5193" s="203" t="s">
        <v>562</v>
      </c>
    </row>
    <row r="5194" spans="1:11">
      <c r="A5194" s="203">
        <v>121</v>
      </c>
      <c r="B5194" s="203" t="s">
        <v>384</v>
      </c>
      <c r="C5194" s="203" t="s">
        <v>1499</v>
      </c>
      <c r="D5194" s="204">
        <v>37.021936480000001</v>
      </c>
      <c r="E5194" s="203" t="s">
        <v>561</v>
      </c>
      <c r="F5194" s="203" t="s">
        <v>1754</v>
      </c>
      <c r="G5194" s="203" t="s">
        <v>499</v>
      </c>
      <c r="H5194" s="204">
        <v>35.988990029999997</v>
      </c>
      <c r="I5194" s="204">
        <v>38.054882929999998</v>
      </c>
      <c r="J5194" s="204">
        <v>50.434960750000002</v>
      </c>
      <c r="K5194" s="203" t="s">
        <v>562</v>
      </c>
    </row>
    <row r="5195" spans="1:11">
      <c r="A5195" s="203">
        <v>121</v>
      </c>
      <c r="B5195" s="203" t="s">
        <v>385</v>
      </c>
      <c r="C5195" s="203" t="s">
        <v>1499</v>
      </c>
      <c r="D5195" s="204">
        <v>25.471365240000001</v>
      </c>
      <c r="E5195" s="203" t="s">
        <v>561</v>
      </c>
      <c r="F5195" s="203" t="s">
        <v>1754</v>
      </c>
      <c r="G5195" s="203" t="s">
        <v>499</v>
      </c>
      <c r="H5195" s="204">
        <v>22.93336854</v>
      </c>
      <c r="I5195" s="204">
        <v>28.009361940000002</v>
      </c>
      <c r="J5195" s="204">
        <v>43.469352790000002</v>
      </c>
      <c r="K5195" s="203" t="s">
        <v>562</v>
      </c>
    </row>
    <row r="5196" spans="1:11">
      <c r="A5196" s="203">
        <v>121</v>
      </c>
      <c r="B5196" s="203" t="s">
        <v>386</v>
      </c>
      <c r="C5196" s="203" t="s">
        <v>1499</v>
      </c>
      <c r="D5196" s="204">
        <v>22.220316180000001</v>
      </c>
      <c r="E5196" s="203" t="s">
        <v>561</v>
      </c>
      <c r="F5196" s="203" t="s">
        <v>1754</v>
      </c>
      <c r="G5196" s="203" t="s">
        <v>499</v>
      </c>
      <c r="H5196" s="204">
        <v>19.846750480000001</v>
      </c>
      <c r="I5196" s="204">
        <v>24.593881880000001</v>
      </c>
      <c r="J5196" s="204">
        <v>41.450428109999997</v>
      </c>
      <c r="K5196" s="203" t="s">
        <v>562</v>
      </c>
    </row>
    <row r="5197" spans="1:11">
      <c r="A5197" s="203">
        <v>121</v>
      </c>
      <c r="B5197" s="203" t="s">
        <v>387</v>
      </c>
      <c r="C5197" s="203" t="s">
        <v>1499</v>
      </c>
      <c r="D5197" s="204">
        <v>19.02869346</v>
      </c>
      <c r="E5197" s="203" t="s">
        <v>561</v>
      </c>
      <c r="F5197" s="203" t="s">
        <v>1754</v>
      </c>
      <c r="G5197" s="203" t="s">
        <v>499</v>
      </c>
      <c r="H5197" s="204">
        <v>16.880142070000002</v>
      </c>
      <c r="I5197" s="204">
        <v>21.17724484</v>
      </c>
      <c r="J5197" s="204">
        <v>27.009305739999999</v>
      </c>
      <c r="K5197" s="203" t="s">
        <v>562</v>
      </c>
    </row>
    <row r="5198" spans="1:11">
      <c r="A5198" s="203">
        <v>121</v>
      </c>
      <c r="B5198" s="203" t="s">
        <v>388</v>
      </c>
      <c r="C5198" s="203" t="s">
        <v>1499</v>
      </c>
      <c r="D5198" s="204">
        <v>20.575668369999999</v>
      </c>
      <c r="E5198" s="203" t="s">
        <v>561</v>
      </c>
      <c r="F5198" s="203" t="s">
        <v>1754</v>
      </c>
      <c r="G5198" s="203" t="s">
        <v>499</v>
      </c>
      <c r="H5198" s="204">
        <v>18.296004490000001</v>
      </c>
      <c r="I5198" s="204">
        <v>22.855332260000001</v>
      </c>
      <c r="J5198" s="204">
        <v>35.89837584</v>
      </c>
      <c r="K5198" s="203" t="s">
        <v>562</v>
      </c>
    </row>
    <row r="5199" spans="1:11">
      <c r="A5199" s="203">
        <v>121</v>
      </c>
      <c r="B5199" s="203" t="s">
        <v>389</v>
      </c>
      <c r="C5199" s="203" t="s">
        <v>1499</v>
      </c>
      <c r="D5199" s="204">
        <v>26.992130580000001</v>
      </c>
      <c r="E5199" s="203" t="s">
        <v>561</v>
      </c>
      <c r="F5199" s="203" t="s">
        <v>1754</v>
      </c>
      <c r="G5199" s="203" t="s">
        <v>499</v>
      </c>
      <c r="H5199" s="204">
        <v>23.910612919999998</v>
      </c>
      <c r="I5199" s="204">
        <v>30.073648250000002</v>
      </c>
      <c r="J5199" s="204">
        <v>44.815422230000003</v>
      </c>
      <c r="K5199" s="203" t="s">
        <v>562</v>
      </c>
    </row>
    <row r="5200" spans="1:11">
      <c r="A5200" s="203">
        <v>121</v>
      </c>
      <c r="B5200" s="203" t="s">
        <v>390</v>
      </c>
      <c r="C5200" s="203" t="s">
        <v>1499</v>
      </c>
      <c r="D5200" s="204">
        <v>19.511692450000002</v>
      </c>
      <c r="E5200" s="203" t="s">
        <v>561</v>
      </c>
      <c r="F5200" s="203" t="s">
        <v>1754</v>
      </c>
      <c r="G5200" s="203" t="s">
        <v>499</v>
      </c>
      <c r="H5200" s="204">
        <v>16.93273091</v>
      </c>
      <c r="I5200" s="204">
        <v>22.09065399</v>
      </c>
      <c r="J5200" s="204">
        <v>35.375910410000003</v>
      </c>
      <c r="K5200" s="203" t="s">
        <v>562</v>
      </c>
    </row>
    <row r="5201" spans="1:11">
      <c r="A5201" s="203">
        <v>121</v>
      </c>
      <c r="B5201" s="203" t="s">
        <v>391</v>
      </c>
      <c r="C5201" s="203" t="s">
        <v>1499</v>
      </c>
      <c r="D5201" s="204">
        <v>16.36939057</v>
      </c>
      <c r="E5201" s="203" t="s">
        <v>561</v>
      </c>
      <c r="F5201" s="203" t="s">
        <v>1754</v>
      </c>
      <c r="G5201" s="203" t="s">
        <v>499</v>
      </c>
      <c r="H5201" s="204">
        <v>11.95792894</v>
      </c>
      <c r="I5201" s="204">
        <v>20.780852200000002</v>
      </c>
      <c r="J5201" s="204">
        <v>19.729076630000002</v>
      </c>
      <c r="K5201" s="203" t="s">
        <v>562</v>
      </c>
    </row>
    <row r="5202" spans="1:11">
      <c r="A5202" s="203">
        <v>121</v>
      </c>
      <c r="B5202" s="203" t="s">
        <v>392</v>
      </c>
      <c r="C5202" s="203" t="s">
        <v>1499</v>
      </c>
      <c r="D5202" s="204">
        <v>26.693379400000001</v>
      </c>
      <c r="E5202" s="203" t="s">
        <v>561</v>
      </c>
      <c r="F5202" s="203" t="s">
        <v>1754</v>
      </c>
      <c r="G5202" s="203" t="s">
        <v>499</v>
      </c>
      <c r="H5202" s="204">
        <v>23.215576030000001</v>
      </c>
      <c r="I5202" s="204">
        <v>30.171182779999999</v>
      </c>
      <c r="J5202" s="204">
        <v>40.58475533</v>
      </c>
      <c r="K5202" s="203" t="s">
        <v>562</v>
      </c>
    </row>
    <row r="5203" spans="1:11">
      <c r="A5203" s="203">
        <v>121</v>
      </c>
      <c r="B5203" s="203" t="s">
        <v>393</v>
      </c>
      <c r="C5203" s="203" t="s">
        <v>1499</v>
      </c>
      <c r="D5203" s="204">
        <v>35.719725670000003</v>
      </c>
      <c r="E5203" s="203" t="s">
        <v>561</v>
      </c>
      <c r="F5203" s="203" t="s">
        <v>1754</v>
      </c>
      <c r="G5203" s="203" t="s">
        <v>499</v>
      </c>
      <c r="H5203" s="204">
        <v>34.21896984</v>
      </c>
      <c r="I5203" s="204">
        <v>37.220481499999998</v>
      </c>
      <c r="J5203" s="204">
        <v>53.248189109999998</v>
      </c>
      <c r="K5203" s="203" t="s">
        <v>562</v>
      </c>
    </row>
    <row r="5204" spans="1:11">
      <c r="A5204" s="203">
        <v>121</v>
      </c>
      <c r="B5204" s="203" t="s">
        <v>394</v>
      </c>
      <c r="C5204" s="203" t="s">
        <v>1499</v>
      </c>
      <c r="D5204" s="204">
        <v>27.43852257</v>
      </c>
      <c r="E5204" s="203" t="s">
        <v>561</v>
      </c>
      <c r="F5204" s="203" t="s">
        <v>1754</v>
      </c>
      <c r="G5204" s="203" t="s">
        <v>499</v>
      </c>
      <c r="H5204" s="204">
        <v>24.671890940000001</v>
      </c>
      <c r="I5204" s="204">
        <v>30.205154199999999</v>
      </c>
      <c r="J5204" s="204">
        <v>41.486029899999998</v>
      </c>
      <c r="K5204" s="203" t="s">
        <v>562</v>
      </c>
    </row>
    <row r="5205" spans="1:11">
      <c r="A5205" s="203">
        <v>121</v>
      </c>
      <c r="B5205" s="203" t="s">
        <v>395</v>
      </c>
      <c r="C5205" s="203" t="s">
        <v>1499</v>
      </c>
      <c r="D5205" s="204">
        <v>39.658947259999998</v>
      </c>
      <c r="E5205" s="203" t="s">
        <v>561</v>
      </c>
      <c r="F5205" s="203" t="s">
        <v>1754</v>
      </c>
      <c r="G5205" s="203" t="s">
        <v>499</v>
      </c>
      <c r="H5205" s="204">
        <v>38.404527600000002</v>
      </c>
      <c r="I5205" s="204">
        <v>40.913366920000001</v>
      </c>
      <c r="J5205" s="204">
        <v>50.319320959999999</v>
      </c>
      <c r="K5205" s="203" t="s">
        <v>562</v>
      </c>
    </row>
    <row r="5206" spans="1:11">
      <c r="A5206" s="203">
        <v>121</v>
      </c>
      <c r="B5206" s="203" t="s">
        <v>396</v>
      </c>
      <c r="C5206" s="203" t="s">
        <v>1499</v>
      </c>
      <c r="D5206" s="204">
        <v>31.290950169999999</v>
      </c>
      <c r="E5206" s="203" t="s">
        <v>561</v>
      </c>
      <c r="F5206" s="203" t="s">
        <v>1754</v>
      </c>
      <c r="G5206" s="203" t="s">
        <v>499</v>
      </c>
      <c r="H5206" s="204">
        <v>28.819914730000001</v>
      </c>
      <c r="I5206" s="204">
        <v>33.761985619999997</v>
      </c>
      <c r="J5206" s="204">
        <v>42.671799210000003</v>
      </c>
      <c r="K5206" s="203" t="s">
        <v>562</v>
      </c>
    </row>
    <row r="5207" spans="1:11">
      <c r="A5207" s="203">
        <v>121</v>
      </c>
      <c r="B5207" s="203" t="s">
        <v>397</v>
      </c>
      <c r="C5207" s="203" t="s">
        <v>1499</v>
      </c>
      <c r="D5207" s="204">
        <v>25.465154989999998</v>
      </c>
      <c r="E5207" s="203" t="s">
        <v>561</v>
      </c>
      <c r="F5207" s="203" t="s">
        <v>1754</v>
      </c>
      <c r="G5207" s="203" t="s">
        <v>499</v>
      </c>
      <c r="H5207" s="204">
        <v>22.728616259999999</v>
      </c>
      <c r="I5207" s="204">
        <v>28.201693720000002</v>
      </c>
      <c r="J5207" s="204">
        <v>42.847357250000002</v>
      </c>
      <c r="K5207" s="203" t="s">
        <v>562</v>
      </c>
    </row>
    <row r="5208" spans="1:11">
      <c r="A5208" s="203">
        <v>121</v>
      </c>
      <c r="B5208" s="203" t="s">
        <v>398</v>
      </c>
      <c r="C5208" s="203" t="s">
        <v>1499</v>
      </c>
      <c r="D5208" s="204">
        <v>29.304640379999999</v>
      </c>
      <c r="E5208" s="203" t="s">
        <v>561</v>
      </c>
      <c r="F5208" s="203" t="s">
        <v>1754</v>
      </c>
      <c r="G5208" s="203" t="s">
        <v>499</v>
      </c>
      <c r="H5208" s="204">
        <v>26.861419040000001</v>
      </c>
      <c r="I5208" s="204">
        <v>31.74786172</v>
      </c>
      <c r="J5208" s="204">
        <v>45.009309960000003</v>
      </c>
      <c r="K5208" s="203" t="s">
        <v>562</v>
      </c>
    </row>
    <row r="5209" spans="1:11">
      <c r="A5209" s="203">
        <v>121</v>
      </c>
      <c r="B5209" s="203" t="s">
        <v>399</v>
      </c>
      <c r="C5209" s="203" t="s">
        <v>1499</v>
      </c>
      <c r="D5209" s="204">
        <v>27.667473189999999</v>
      </c>
      <c r="E5209" s="203" t="s">
        <v>561</v>
      </c>
      <c r="F5209" s="203" t="s">
        <v>1754</v>
      </c>
      <c r="G5209" s="203" t="s">
        <v>499</v>
      </c>
      <c r="H5209" s="204">
        <v>25.09550707</v>
      </c>
      <c r="I5209" s="204">
        <v>30.239439319999999</v>
      </c>
      <c r="J5209" s="204">
        <v>46.978511779999998</v>
      </c>
      <c r="K5209" s="203" t="s">
        <v>562</v>
      </c>
    </row>
    <row r="5210" spans="1:11">
      <c r="A5210" s="203">
        <v>121</v>
      </c>
      <c r="B5210" s="203" t="s">
        <v>400</v>
      </c>
      <c r="C5210" s="203" t="s">
        <v>1499</v>
      </c>
      <c r="D5210" s="204">
        <v>26.439284740000002</v>
      </c>
      <c r="E5210" s="203" t="s">
        <v>561</v>
      </c>
      <c r="F5210" s="203" t="s">
        <v>1754</v>
      </c>
      <c r="G5210" s="203" t="s">
        <v>499</v>
      </c>
      <c r="H5210" s="204">
        <v>24.006091649999998</v>
      </c>
      <c r="I5210" s="204">
        <v>28.872477830000001</v>
      </c>
      <c r="J5210" s="204">
        <v>37.047679199999997</v>
      </c>
      <c r="K5210" s="203" t="s">
        <v>562</v>
      </c>
    </row>
    <row r="5211" spans="1:11">
      <c r="A5211" s="203">
        <v>121</v>
      </c>
      <c r="B5211" s="203" t="s">
        <v>401</v>
      </c>
      <c r="C5211" s="203" t="s">
        <v>1499</v>
      </c>
      <c r="D5211" s="204">
        <v>26.899769790000001</v>
      </c>
      <c r="E5211" s="203" t="s">
        <v>561</v>
      </c>
      <c r="F5211" s="203" t="s">
        <v>1754</v>
      </c>
      <c r="G5211" s="203" t="s">
        <v>499</v>
      </c>
      <c r="H5211" s="204">
        <v>24.399296209999999</v>
      </c>
      <c r="I5211" s="204">
        <v>29.400243369999998</v>
      </c>
      <c r="J5211" s="204">
        <v>41.134508949999997</v>
      </c>
      <c r="K5211" s="203" t="s">
        <v>562</v>
      </c>
    </row>
    <row r="5212" spans="1:11">
      <c r="A5212" s="203">
        <v>121</v>
      </c>
      <c r="B5212" s="203" t="s">
        <v>402</v>
      </c>
      <c r="C5212" s="203" t="s">
        <v>1499</v>
      </c>
      <c r="D5212" s="204">
        <v>32.128221779999997</v>
      </c>
      <c r="E5212" s="203" t="s">
        <v>561</v>
      </c>
      <c r="F5212" s="203" t="s">
        <v>1754</v>
      </c>
      <c r="G5212" s="203" t="s">
        <v>499</v>
      </c>
      <c r="H5212" s="204">
        <v>28.203540780000001</v>
      </c>
      <c r="I5212" s="204">
        <v>36.052902770000003</v>
      </c>
      <c r="J5212" s="204">
        <v>44.451302699999999</v>
      </c>
      <c r="K5212" s="203" t="s">
        <v>562</v>
      </c>
    </row>
    <row r="5213" spans="1:11">
      <c r="A5213" s="203">
        <v>121</v>
      </c>
      <c r="B5213" s="203" t="s">
        <v>403</v>
      </c>
      <c r="C5213" s="203" t="s">
        <v>1499</v>
      </c>
      <c r="D5213" s="204">
        <v>18.032037389999999</v>
      </c>
      <c r="E5213" s="203" t="s">
        <v>561</v>
      </c>
      <c r="F5213" s="203" t="s">
        <v>1754</v>
      </c>
      <c r="G5213" s="203" t="s">
        <v>499</v>
      </c>
      <c r="H5213" s="204">
        <v>15.667150510000001</v>
      </c>
      <c r="I5213" s="204">
        <v>20.39692428</v>
      </c>
      <c r="J5213" s="204">
        <v>26.54074138</v>
      </c>
      <c r="K5213" s="203" t="s">
        <v>562</v>
      </c>
    </row>
    <row r="5214" spans="1:11">
      <c r="A5214" s="203">
        <v>121</v>
      </c>
      <c r="B5214" s="203" t="s">
        <v>404</v>
      </c>
      <c r="C5214" s="203" t="s">
        <v>1499</v>
      </c>
      <c r="D5214" s="204">
        <v>27.07010459</v>
      </c>
      <c r="E5214" s="203" t="s">
        <v>561</v>
      </c>
      <c r="F5214" s="203" t="s">
        <v>1754</v>
      </c>
      <c r="G5214" s="203" t="s">
        <v>499</v>
      </c>
      <c r="H5214" s="204">
        <v>24.741612669999999</v>
      </c>
      <c r="I5214" s="204">
        <v>29.398596510000001</v>
      </c>
      <c r="J5214" s="204">
        <v>35.410081439999999</v>
      </c>
      <c r="K5214" s="203" t="s">
        <v>562</v>
      </c>
    </row>
    <row r="5215" spans="1:11">
      <c r="A5215" s="203">
        <v>121</v>
      </c>
      <c r="B5215" s="203" t="s">
        <v>405</v>
      </c>
      <c r="C5215" s="203" t="s">
        <v>1499</v>
      </c>
      <c r="D5215" s="204">
        <v>31.311641120000001</v>
      </c>
      <c r="E5215" s="203" t="s">
        <v>561</v>
      </c>
      <c r="F5215" s="203" t="s">
        <v>1754</v>
      </c>
      <c r="G5215" s="203" t="s">
        <v>499</v>
      </c>
      <c r="H5215" s="204">
        <v>30.839800440000001</v>
      </c>
      <c r="I5215" s="204">
        <v>31.783481800000001</v>
      </c>
      <c r="J5215" s="204">
        <v>45.248619249999997</v>
      </c>
      <c r="K5215" s="203" t="s">
        <v>562</v>
      </c>
    </row>
    <row r="5216" spans="1:11">
      <c r="A5216" s="203">
        <v>122</v>
      </c>
      <c r="B5216" s="203" t="s">
        <v>384</v>
      </c>
      <c r="C5216" s="203" t="s">
        <v>1850</v>
      </c>
      <c r="D5216" s="204">
        <v>90.855900000000005</v>
      </c>
      <c r="E5216" s="203" t="s">
        <v>563</v>
      </c>
      <c r="F5216" s="203" t="s">
        <v>1754</v>
      </c>
      <c r="G5216" s="203" t="s">
        <v>564</v>
      </c>
      <c r="H5216" s="204">
        <v>89.7</v>
      </c>
      <c r="I5216" s="204">
        <v>92.3</v>
      </c>
      <c r="J5216" s="204" t="s">
        <v>1497</v>
      </c>
      <c r="K5216" s="203" t="s">
        <v>1497</v>
      </c>
    </row>
    <row r="5217" spans="1:11">
      <c r="A5217" s="203">
        <v>122</v>
      </c>
      <c r="B5217" s="203" t="s">
        <v>385</v>
      </c>
      <c r="C5217" s="203" t="s">
        <v>1850</v>
      </c>
      <c r="D5217" s="204">
        <v>87.5</v>
      </c>
      <c r="E5217" s="203" t="s">
        <v>563</v>
      </c>
      <c r="F5217" s="203" t="s">
        <v>1754</v>
      </c>
      <c r="G5217" s="203" t="s">
        <v>564</v>
      </c>
      <c r="H5217" s="204">
        <v>80.599999999999994</v>
      </c>
      <c r="I5217" s="204">
        <v>95.4</v>
      </c>
      <c r="J5217" s="204" t="s">
        <v>1497</v>
      </c>
      <c r="K5217" s="203" t="s">
        <v>1497</v>
      </c>
    </row>
    <row r="5218" spans="1:11">
      <c r="A5218" s="203">
        <v>122</v>
      </c>
      <c r="B5218" s="203" t="s">
        <v>386</v>
      </c>
      <c r="C5218" s="203" t="s">
        <v>1850</v>
      </c>
      <c r="D5218" s="204">
        <v>75</v>
      </c>
      <c r="E5218" s="203" t="s">
        <v>563</v>
      </c>
      <c r="F5218" s="203" t="s">
        <v>1754</v>
      </c>
      <c r="G5218" s="203" t="s">
        <v>564</v>
      </c>
      <c r="H5218" s="204">
        <v>64</v>
      </c>
      <c r="I5218" s="204">
        <v>86</v>
      </c>
      <c r="J5218" s="204" t="s">
        <v>1497</v>
      </c>
      <c r="K5218" s="203" t="s">
        <v>1497</v>
      </c>
    </row>
    <row r="5219" spans="1:11">
      <c r="A5219" s="203">
        <v>122</v>
      </c>
      <c r="B5219" s="203" t="s">
        <v>387</v>
      </c>
      <c r="C5219" s="203" t="s">
        <v>1850</v>
      </c>
      <c r="D5219" s="204">
        <v>87.777799999999999</v>
      </c>
      <c r="E5219" s="203" t="s">
        <v>563</v>
      </c>
      <c r="F5219" s="203" t="s">
        <v>1754</v>
      </c>
      <c r="G5219" s="203" t="s">
        <v>564</v>
      </c>
      <c r="H5219" s="204">
        <v>81.3</v>
      </c>
      <c r="I5219" s="204">
        <v>94.7</v>
      </c>
      <c r="J5219" s="204" t="s">
        <v>1497</v>
      </c>
      <c r="K5219" s="203" t="s">
        <v>1497</v>
      </c>
    </row>
    <row r="5220" spans="1:11">
      <c r="A5220" s="203">
        <v>122</v>
      </c>
      <c r="B5220" s="203" t="s">
        <v>388</v>
      </c>
      <c r="C5220" s="203" t="s">
        <v>1850</v>
      </c>
      <c r="D5220" s="204">
        <v>82.456100000000006</v>
      </c>
      <c r="E5220" s="203" t="s">
        <v>563</v>
      </c>
      <c r="F5220" s="203" t="s">
        <v>1754</v>
      </c>
      <c r="G5220" s="203" t="s">
        <v>564</v>
      </c>
      <c r="H5220" s="204">
        <v>72</v>
      </c>
      <c r="I5220" s="204">
        <v>92</v>
      </c>
      <c r="J5220" s="204" t="s">
        <v>1497</v>
      </c>
      <c r="K5220" s="203" t="s">
        <v>1497</v>
      </c>
    </row>
    <row r="5221" spans="1:11">
      <c r="A5221" s="203">
        <v>122</v>
      </c>
      <c r="B5221" s="203" t="s">
        <v>389</v>
      </c>
      <c r="C5221" s="203" t="s">
        <v>1850</v>
      </c>
      <c r="D5221" s="204">
        <v>66.666700000000006</v>
      </c>
      <c r="E5221" s="203" t="s">
        <v>563</v>
      </c>
      <c r="F5221" s="203" t="s">
        <v>1754</v>
      </c>
      <c r="G5221" s="203" t="s">
        <v>564</v>
      </c>
      <c r="H5221" s="204">
        <v>51</v>
      </c>
      <c r="I5221" s="204">
        <v>83</v>
      </c>
      <c r="J5221" s="204" t="s">
        <v>1497</v>
      </c>
      <c r="K5221" s="203" t="s">
        <v>1497</v>
      </c>
    </row>
    <row r="5222" spans="1:11">
      <c r="A5222" s="203">
        <v>122</v>
      </c>
      <c r="B5222" s="203" t="s">
        <v>390</v>
      </c>
      <c r="C5222" s="203" t="s">
        <v>1850</v>
      </c>
      <c r="D5222" s="204">
        <v>80</v>
      </c>
      <c r="E5222" s="203" t="s">
        <v>563</v>
      </c>
      <c r="F5222" s="203" t="s">
        <v>1754</v>
      </c>
      <c r="G5222" s="203" t="s">
        <v>564</v>
      </c>
      <c r="H5222" s="204">
        <v>64.3</v>
      </c>
      <c r="I5222" s="204">
        <v>95.7</v>
      </c>
      <c r="J5222" s="204" t="s">
        <v>1497</v>
      </c>
      <c r="K5222" s="203" t="s">
        <v>1497</v>
      </c>
    </row>
    <row r="5223" spans="1:11">
      <c r="A5223" s="203">
        <v>122</v>
      </c>
      <c r="B5223" s="203" t="s">
        <v>391</v>
      </c>
      <c r="C5223" s="203" t="s">
        <v>1850</v>
      </c>
      <c r="D5223" s="204" t="s">
        <v>1497</v>
      </c>
      <c r="E5223" s="203" t="s">
        <v>563</v>
      </c>
      <c r="F5223" s="203" t="s">
        <v>1754</v>
      </c>
      <c r="G5223" s="203" t="s">
        <v>564</v>
      </c>
      <c r="H5223" s="204" t="s">
        <v>1497</v>
      </c>
      <c r="I5223" s="204" t="s">
        <v>1497</v>
      </c>
      <c r="J5223" s="204" t="s">
        <v>1497</v>
      </c>
      <c r="K5223" s="203" t="s">
        <v>1497</v>
      </c>
    </row>
    <row r="5224" spans="1:11">
      <c r="A5224" s="203">
        <v>122</v>
      </c>
      <c r="B5224" s="203" t="s">
        <v>392</v>
      </c>
      <c r="C5224" s="203" t="s">
        <v>1850</v>
      </c>
      <c r="D5224" s="204" t="s">
        <v>1497</v>
      </c>
      <c r="E5224" s="203" t="s">
        <v>563</v>
      </c>
      <c r="F5224" s="203" t="s">
        <v>1754</v>
      </c>
      <c r="G5224" s="203" t="s">
        <v>564</v>
      </c>
      <c r="H5224" s="204" t="s">
        <v>1497</v>
      </c>
      <c r="I5224" s="204" t="s">
        <v>1497</v>
      </c>
      <c r="J5224" s="204" t="s">
        <v>1497</v>
      </c>
      <c r="K5224" s="203" t="s">
        <v>1497</v>
      </c>
    </row>
    <row r="5225" spans="1:11">
      <c r="A5225" s="203">
        <v>122</v>
      </c>
      <c r="B5225" s="203" t="s">
        <v>393</v>
      </c>
      <c r="C5225" s="203" t="s">
        <v>1850</v>
      </c>
      <c r="D5225" s="204">
        <v>78.922700000000006</v>
      </c>
      <c r="E5225" s="203" t="s">
        <v>563</v>
      </c>
      <c r="F5225" s="203" t="s">
        <v>1754</v>
      </c>
      <c r="G5225" s="203" t="s">
        <v>564</v>
      </c>
      <c r="H5225" s="204">
        <v>75.099999999999994</v>
      </c>
      <c r="I5225" s="204">
        <v>82.9</v>
      </c>
      <c r="J5225" s="204" t="s">
        <v>1497</v>
      </c>
      <c r="K5225" s="203" t="s">
        <v>1497</v>
      </c>
    </row>
    <row r="5226" spans="1:11">
      <c r="A5226" s="203">
        <v>122</v>
      </c>
      <c r="B5226" s="203" t="s">
        <v>394</v>
      </c>
      <c r="C5226" s="203" t="s">
        <v>1850</v>
      </c>
      <c r="D5226" s="204" t="s">
        <v>1497</v>
      </c>
      <c r="E5226" s="203" t="s">
        <v>563</v>
      </c>
      <c r="F5226" s="203" t="s">
        <v>1754</v>
      </c>
      <c r="G5226" s="203" t="s">
        <v>564</v>
      </c>
      <c r="H5226" s="204" t="s">
        <v>1497</v>
      </c>
      <c r="I5226" s="204" t="s">
        <v>1497</v>
      </c>
      <c r="J5226" s="204" t="s">
        <v>1497</v>
      </c>
      <c r="K5226" s="203" t="s">
        <v>1497</v>
      </c>
    </row>
    <row r="5227" spans="1:11">
      <c r="A5227" s="203">
        <v>122</v>
      </c>
      <c r="B5227" s="203" t="s">
        <v>395</v>
      </c>
      <c r="C5227" s="203" t="s">
        <v>1850</v>
      </c>
      <c r="D5227" s="204">
        <v>86.829300000000003</v>
      </c>
      <c r="E5227" s="203" t="s">
        <v>563</v>
      </c>
      <c r="F5227" s="203" t="s">
        <v>1754</v>
      </c>
      <c r="G5227" s="203" t="s">
        <v>564</v>
      </c>
      <c r="H5227" s="204">
        <v>85.5</v>
      </c>
      <c r="I5227" s="204">
        <v>92.5</v>
      </c>
      <c r="J5227" s="204" t="s">
        <v>1497</v>
      </c>
      <c r="K5227" s="203" t="s">
        <v>1497</v>
      </c>
    </row>
    <row r="5228" spans="1:11">
      <c r="A5228" s="203">
        <v>122</v>
      </c>
      <c r="B5228" s="203" t="s">
        <v>396</v>
      </c>
      <c r="C5228" s="203" t="s">
        <v>1850</v>
      </c>
      <c r="D5228" s="204">
        <v>86.792500000000004</v>
      </c>
      <c r="E5228" s="203" t="s">
        <v>563</v>
      </c>
      <c r="F5228" s="203" t="s">
        <v>1754</v>
      </c>
      <c r="G5228" s="203" t="s">
        <v>564</v>
      </c>
      <c r="H5228" s="204">
        <v>78</v>
      </c>
      <c r="I5228" s="204">
        <v>96.1</v>
      </c>
      <c r="J5228" s="204" t="s">
        <v>1497</v>
      </c>
      <c r="K5228" s="203" t="s">
        <v>1497</v>
      </c>
    </row>
    <row r="5229" spans="1:11">
      <c r="A5229" s="203">
        <v>122</v>
      </c>
      <c r="B5229" s="203" t="s">
        <v>397</v>
      </c>
      <c r="C5229" s="203" t="s">
        <v>1850</v>
      </c>
      <c r="D5229" s="204">
        <v>84.375</v>
      </c>
      <c r="E5229" s="203" t="s">
        <v>563</v>
      </c>
      <c r="F5229" s="203" t="s">
        <v>1754</v>
      </c>
      <c r="G5229" s="203" t="s">
        <v>564</v>
      </c>
      <c r="H5229" s="204">
        <v>75</v>
      </c>
      <c r="I5229" s="204">
        <v>93</v>
      </c>
      <c r="J5229" s="204" t="s">
        <v>1497</v>
      </c>
      <c r="K5229" s="203" t="s">
        <v>1497</v>
      </c>
    </row>
    <row r="5230" spans="1:11">
      <c r="A5230" s="203">
        <v>122</v>
      </c>
      <c r="B5230" s="203" t="s">
        <v>398</v>
      </c>
      <c r="C5230" s="203" t="s">
        <v>1850</v>
      </c>
      <c r="D5230" s="204">
        <v>88.524600000000007</v>
      </c>
      <c r="E5230" s="203" t="s">
        <v>563</v>
      </c>
      <c r="F5230" s="203" t="s">
        <v>1754</v>
      </c>
      <c r="G5230" s="203" t="s">
        <v>564</v>
      </c>
      <c r="H5230" s="204">
        <v>81.2</v>
      </c>
      <c r="I5230" s="204">
        <v>96.9</v>
      </c>
      <c r="J5230" s="204" t="s">
        <v>1497</v>
      </c>
      <c r="K5230" s="203" t="s">
        <v>1497</v>
      </c>
    </row>
    <row r="5231" spans="1:11">
      <c r="A5231" s="203">
        <v>122</v>
      </c>
      <c r="B5231" s="203" t="s">
        <v>399</v>
      </c>
      <c r="C5231" s="203" t="s">
        <v>1850</v>
      </c>
      <c r="D5231" s="204">
        <v>91.666700000000006</v>
      </c>
      <c r="E5231" s="203" t="s">
        <v>563</v>
      </c>
      <c r="F5231" s="203" t="s">
        <v>1754</v>
      </c>
      <c r="G5231" s="203" t="s">
        <v>564</v>
      </c>
      <c r="H5231" s="204">
        <v>84.3</v>
      </c>
      <c r="I5231" s="204">
        <v>99.7</v>
      </c>
      <c r="J5231" s="204" t="s">
        <v>1497</v>
      </c>
      <c r="K5231" s="203" t="s">
        <v>1497</v>
      </c>
    </row>
    <row r="5232" spans="1:11">
      <c r="A5232" s="203">
        <v>122</v>
      </c>
      <c r="B5232" s="203" t="s">
        <v>400</v>
      </c>
      <c r="C5232" s="203" t="s">
        <v>1850</v>
      </c>
      <c r="D5232" s="204">
        <v>89.285700000000006</v>
      </c>
      <c r="E5232" s="203" t="s">
        <v>563</v>
      </c>
      <c r="F5232" s="203" t="s">
        <v>1754</v>
      </c>
      <c r="G5232" s="203" t="s">
        <v>564</v>
      </c>
      <c r="H5232" s="204">
        <v>80.8</v>
      </c>
      <c r="I5232" s="204">
        <v>97.2</v>
      </c>
      <c r="J5232" s="204" t="s">
        <v>1497</v>
      </c>
      <c r="K5232" s="203" t="s">
        <v>1497</v>
      </c>
    </row>
    <row r="5233" spans="1:11">
      <c r="A5233" s="203">
        <v>122</v>
      </c>
      <c r="B5233" s="203" t="s">
        <v>401</v>
      </c>
      <c r="C5233" s="203" t="s">
        <v>1850</v>
      </c>
      <c r="D5233" s="204">
        <v>86.206900000000005</v>
      </c>
      <c r="E5233" s="203" t="s">
        <v>563</v>
      </c>
      <c r="F5233" s="203" t="s">
        <v>1754</v>
      </c>
      <c r="G5233" s="203" t="s">
        <v>564</v>
      </c>
      <c r="H5233" s="204">
        <v>77.099999999999994</v>
      </c>
      <c r="I5233" s="204">
        <v>94.9</v>
      </c>
      <c r="J5233" s="204" t="s">
        <v>1497</v>
      </c>
      <c r="K5233" s="203" t="s">
        <v>1497</v>
      </c>
    </row>
    <row r="5234" spans="1:11">
      <c r="A5234" s="203">
        <v>122</v>
      </c>
      <c r="B5234" s="203" t="s">
        <v>402</v>
      </c>
      <c r="C5234" s="203" t="s">
        <v>1850</v>
      </c>
      <c r="D5234" s="204" t="s">
        <v>1497</v>
      </c>
      <c r="E5234" s="203" t="s">
        <v>563</v>
      </c>
      <c r="F5234" s="203" t="s">
        <v>1754</v>
      </c>
      <c r="G5234" s="203" t="s">
        <v>564</v>
      </c>
      <c r="H5234" s="204" t="s">
        <v>1497</v>
      </c>
      <c r="I5234" s="204" t="s">
        <v>1497</v>
      </c>
      <c r="J5234" s="204" t="s">
        <v>1497</v>
      </c>
      <c r="K5234" s="203" t="s">
        <v>1497</v>
      </c>
    </row>
    <row r="5235" spans="1:11">
      <c r="A5235" s="203">
        <v>122</v>
      </c>
      <c r="B5235" s="203" t="s">
        <v>403</v>
      </c>
      <c r="C5235" s="203" t="s">
        <v>1850</v>
      </c>
      <c r="D5235" s="204">
        <v>82.432400000000001</v>
      </c>
      <c r="E5235" s="203" t="s">
        <v>563</v>
      </c>
      <c r="F5235" s="203" t="s">
        <v>1754</v>
      </c>
      <c r="G5235" s="203" t="s">
        <v>564</v>
      </c>
      <c r="H5235" s="204">
        <v>73.3</v>
      </c>
      <c r="I5235" s="204">
        <v>90.8</v>
      </c>
      <c r="J5235" s="204" t="s">
        <v>1497</v>
      </c>
      <c r="K5235" s="203" t="s">
        <v>1497</v>
      </c>
    </row>
    <row r="5236" spans="1:11">
      <c r="A5236" s="203">
        <v>122</v>
      </c>
      <c r="B5236" s="203" t="s">
        <v>404</v>
      </c>
      <c r="C5236" s="203" t="s">
        <v>1850</v>
      </c>
      <c r="D5236" s="204">
        <v>91.489400000000003</v>
      </c>
      <c r="E5236" s="203" t="s">
        <v>563</v>
      </c>
      <c r="F5236" s="203" t="s">
        <v>1754</v>
      </c>
      <c r="G5236" s="203" t="s">
        <v>564</v>
      </c>
      <c r="H5236" s="204">
        <v>82.8</v>
      </c>
      <c r="I5236" s="204">
        <v>99.2</v>
      </c>
      <c r="J5236" s="204" t="s">
        <v>1497</v>
      </c>
      <c r="K5236" s="203" t="s">
        <v>1497</v>
      </c>
    </row>
    <row r="5237" spans="1:11">
      <c r="A5237" s="203">
        <v>122</v>
      </c>
      <c r="B5237" s="203" t="s">
        <v>405</v>
      </c>
      <c r="C5237" s="203" t="s">
        <v>1850</v>
      </c>
      <c r="D5237" s="204">
        <v>87.627099999999999</v>
      </c>
      <c r="E5237" s="203" t="s">
        <v>563</v>
      </c>
      <c r="F5237" s="203" t="s">
        <v>1754</v>
      </c>
      <c r="G5237" s="203" t="s">
        <v>564</v>
      </c>
      <c r="H5237" s="204">
        <v>86.9</v>
      </c>
      <c r="I5237" s="204">
        <v>89.1</v>
      </c>
      <c r="J5237" s="204" t="s">
        <v>1497</v>
      </c>
      <c r="K5237" s="203" t="s">
        <v>1497</v>
      </c>
    </row>
    <row r="5238" spans="1:11">
      <c r="A5238" s="203">
        <v>123</v>
      </c>
      <c r="B5238" s="203" t="s">
        <v>384</v>
      </c>
      <c r="C5238" s="203" t="s">
        <v>1860</v>
      </c>
      <c r="D5238" s="204">
        <v>31.8</v>
      </c>
      <c r="E5238" s="203" t="s">
        <v>521</v>
      </c>
      <c r="F5238" s="203" t="s">
        <v>1754</v>
      </c>
      <c r="G5238" s="203" t="s">
        <v>565</v>
      </c>
      <c r="H5238" s="204">
        <v>29.5</v>
      </c>
      <c r="I5238" s="204">
        <v>34.200000000000003</v>
      </c>
      <c r="J5238" s="204" t="s">
        <v>1497</v>
      </c>
      <c r="K5238" s="203" t="s">
        <v>1497</v>
      </c>
    </row>
    <row r="5239" spans="1:11">
      <c r="A5239" s="203">
        <v>123</v>
      </c>
      <c r="B5239" s="203" t="s">
        <v>385</v>
      </c>
      <c r="C5239" s="203" t="s">
        <v>1860</v>
      </c>
      <c r="D5239" s="204">
        <v>5.0999999999999996</v>
      </c>
      <c r="E5239" s="203" t="s">
        <v>521</v>
      </c>
      <c r="F5239" s="203" t="s">
        <v>1754</v>
      </c>
      <c r="G5239" s="203" t="s">
        <v>565</v>
      </c>
      <c r="H5239" s="204">
        <v>2.6</v>
      </c>
      <c r="I5239" s="204">
        <v>7.6</v>
      </c>
      <c r="J5239" s="204" t="s">
        <v>1497</v>
      </c>
      <c r="K5239" s="203" t="s">
        <v>1497</v>
      </c>
    </row>
    <row r="5240" spans="1:11">
      <c r="A5240" s="203">
        <v>123</v>
      </c>
      <c r="B5240" s="203" t="s">
        <v>386</v>
      </c>
      <c r="C5240" s="203" t="s">
        <v>1860</v>
      </c>
      <c r="D5240" s="204">
        <v>4.9000000000000004</v>
      </c>
      <c r="E5240" s="203" t="s">
        <v>521</v>
      </c>
      <c r="F5240" s="203" t="s">
        <v>1754</v>
      </c>
      <c r="G5240" s="203" t="s">
        <v>565</v>
      </c>
      <c r="H5240" s="204">
        <v>2.2999999999999998</v>
      </c>
      <c r="I5240" s="204">
        <v>7.5</v>
      </c>
      <c r="J5240" s="204" t="s">
        <v>1497</v>
      </c>
      <c r="K5240" s="203" t="s">
        <v>1497</v>
      </c>
    </row>
    <row r="5241" spans="1:11">
      <c r="A5241" s="203">
        <v>123</v>
      </c>
      <c r="B5241" s="203" t="s">
        <v>387</v>
      </c>
      <c r="C5241" s="203" t="s">
        <v>1860</v>
      </c>
      <c r="D5241" s="204">
        <v>16.5</v>
      </c>
      <c r="E5241" s="203" t="s">
        <v>521</v>
      </c>
      <c r="F5241" s="203" t="s">
        <v>1754</v>
      </c>
      <c r="G5241" s="203" t="s">
        <v>565</v>
      </c>
      <c r="H5241" s="204">
        <v>13.3</v>
      </c>
      <c r="I5241" s="204">
        <v>19.7</v>
      </c>
      <c r="J5241" s="204" t="s">
        <v>1497</v>
      </c>
      <c r="K5241" s="203" t="s">
        <v>1497</v>
      </c>
    </row>
    <row r="5242" spans="1:11">
      <c r="A5242" s="203">
        <v>123</v>
      </c>
      <c r="B5242" s="203" t="s">
        <v>388</v>
      </c>
      <c r="C5242" s="203" t="s">
        <v>1860</v>
      </c>
      <c r="D5242" s="204">
        <v>19.600000000000001</v>
      </c>
      <c r="E5242" s="203" t="s">
        <v>521</v>
      </c>
      <c r="F5242" s="203" t="s">
        <v>1754</v>
      </c>
      <c r="G5242" s="203" t="s">
        <v>565</v>
      </c>
      <c r="H5242" s="204">
        <v>12.9</v>
      </c>
      <c r="I5242" s="204">
        <v>26.2</v>
      </c>
      <c r="J5242" s="204" t="s">
        <v>1497</v>
      </c>
      <c r="K5242" s="203" t="s">
        <v>1497</v>
      </c>
    </row>
    <row r="5243" spans="1:11">
      <c r="A5243" s="203">
        <v>123</v>
      </c>
      <c r="B5243" s="203" t="s">
        <v>389</v>
      </c>
      <c r="C5243" s="203" t="s">
        <v>1860</v>
      </c>
      <c r="D5243" s="204">
        <v>7.8</v>
      </c>
      <c r="E5243" s="203" t="s">
        <v>521</v>
      </c>
      <c r="F5243" s="203" t="s">
        <v>1754</v>
      </c>
      <c r="G5243" s="203" t="s">
        <v>565</v>
      </c>
      <c r="H5243" s="204">
        <v>1.2</v>
      </c>
      <c r="I5243" s="204">
        <v>14.4</v>
      </c>
      <c r="J5243" s="204" t="s">
        <v>1497</v>
      </c>
      <c r="K5243" s="203" t="s">
        <v>1497</v>
      </c>
    </row>
    <row r="5244" spans="1:11">
      <c r="A5244" s="203">
        <v>123</v>
      </c>
      <c r="B5244" s="203" t="s">
        <v>390</v>
      </c>
      <c r="C5244" s="203" t="s">
        <v>1860</v>
      </c>
      <c r="D5244" s="204">
        <v>4.5999999999999996</v>
      </c>
      <c r="E5244" s="203" t="s">
        <v>521</v>
      </c>
      <c r="F5244" s="203" t="s">
        <v>1754</v>
      </c>
      <c r="G5244" s="203" t="s">
        <v>565</v>
      </c>
      <c r="H5244" s="204">
        <v>2</v>
      </c>
      <c r="I5244" s="204">
        <v>7.3</v>
      </c>
      <c r="J5244" s="204" t="s">
        <v>1497</v>
      </c>
      <c r="K5244" s="203" t="s">
        <v>1497</v>
      </c>
    </row>
    <row r="5245" spans="1:11">
      <c r="A5245" s="203">
        <v>123</v>
      </c>
      <c r="B5245" s="203" t="s">
        <v>391</v>
      </c>
      <c r="C5245" s="203" t="s">
        <v>1860</v>
      </c>
      <c r="D5245" s="204">
        <v>14.1</v>
      </c>
      <c r="E5245" s="203" t="s">
        <v>521</v>
      </c>
      <c r="F5245" s="203" t="s">
        <v>1754</v>
      </c>
      <c r="G5245" s="203" t="s">
        <v>565</v>
      </c>
      <c r="H5245" s="204">
        <v>6</v>
      </c>
      <c r="I5245" s="204">
        <v>22.2</v>
      </c>
      <c r="J5245" s="204" t="s">
        <v>1497</v>
      </c>
      <c r="K5245" s="203" t="s">
        <v>1497</v>
      </c>
    </row>
    <row r="5246" spans="1:11">
      <c r="A5246" s="203">
        <v>123</v>
      </c>
      <c r="B5246" s="203" t="s">
        <v>392</v>
      </c>
      <c r="C5246" s="203" t="s">
        <v>1860</v>
      </c>
      <c r="D5246" s="204">
        <v>17.899999999999999</v>
      </c>
      <c r="E5246" s="203" t="s">
        <v>521</v>
      </c>
      <c r="F5246" s="203" t="s">
        <v>1754</v>
      </c>
      <c r="G5246" s="203" t="s">
        <v>565</v>
      </c>
      <c r="H5246" s="204">
        <v>5.9</v>
      </c>
      <c r="I5246" s="204">
        <v>30</v>
      </c>
      <c r="J5246" s="204" t="s">
        <v>1497</v>
      </c>
      <c r="K5246" s="203" t="s">
        <v>1497</v>
      </c>
    </row>
    <row r="5247" spans="1:11">
      <c r="A5247" s="203">
        <v>123</v>
      </c>
      <c r="B5247" s="203" t="s">
        <v>393</v>
      </c>
      <c r="C5247" s="203" t="s">
        <v>1860</v>
      </c>
      <c r="D5247" s="204">
        <v>9</v>
      </c>
      <c r="E5247" s="203" t="s">
        <v>521</v>
      </c>
      <c r="F5247" s="203" t="s">
        <v>1754</v>
      </c>
      <c r="G5247" s="203" t="s">
        <v>565</v>
      </c>
      <c r="H5247" s="204">
        <v>7.2</v>
      </c>
      <c r="I5247" s="204">
        <v>10.8</v>
      </c>
      <c r="J5247" s="204" t="s">
        <v>1497</v>
      </c>
      <c r="K5247" s="203" t="s">
        <v>1497</v>
      </c>
    </row>
    <row r="5248" spans="1:11">
      <c r="A5248" s="203">
        <v>123</v>
      </c>
      <c r="B5248" s="203" t="s">
        <v>394</v>
      </c>
      <c r="C5248" s="203" t="s">
        <v>1860</v>
      </c>
      <c r="D5248" s="204">
        <v>1.7</v>
      </c>
      <c r="E5248" s="203" t="s">
        <v>521</v>
      </c>
      <c r="F5248" s="203" t="s">
        <v>1754</v>
      </c>
      <c r="G5248" s="203" t="s">
        <v>565</v>
      </c>
      <c r="H5248" s="204">
        <v>0</v>
      </c>
      <c r="I5248" s="204">
        <v>4</v>
      </c>
      <c r="J5248" s="204" t="s">
        <v>1497</v>
      </c>
      <c r="K5248" s="203" t="s">
        <v>1497</v>
      </c>
    </row>
    <row r="5249" spans="1:11">
      <c r="A5249" s="203">
        <v>123</v>
      </c>
      <c r="B5249" s="203" t="s">
        <v>395</v>
      </c>
      <c r="C5249" s="203" t="s">
        <v>1860</v>
      </c>
      <c r="D5249" s="204">
        <v>3.3</v>
      </c>
      <c r="E5249" s="203" t="s">
        <v>521</v>
      </c>
      <c r="F5249" s="203" t="s">
        <v>1754</v>
      </c>
      <c r="G5249" s="203" t="s">
        <v>565</v>
      </c>
      <c r="H5249" s="204">
        <v>2.1</v>
      </c>
      <c r="I5249" s="204">
        <v>4.5</v>
      </c>
      <c r="J5249" s="204" t="s">
        <v>1497</v>
      </c>
      <c r="K5249" s="203" t="s">
        <v>1497</v>
      </c>
    </row>
    <row r="5250" spans="1:11">
      <c r="A5250" s="203">
        <v>123</v>
      </c>
      <c r="B5250" s="203" t="s">
        <v>396</v>
      </c>
      <c r="C5250" s="203" t="s">
        <v>1860</v>
      </c>
      <c r="D5250" s="204">
        <v>8.1999999999999993</v>
      </c>
      <c r="E5250" s="203" t="s">
        <v>521</v>
      </c>
      <c r="F5250" s="203" t="s">
        <v>1754</v>
      </c>
      <c r="G5250" s="203" t="s">
        <v>565</v>
      </c>
      <c r="H5250" s="204">
        <v>5</v>
      </c>
      <c r="I5250" s="204">
        <v>11.5</v>
      </c>
      <c r="J5250" s="204" t="s">
        <v>1497</v>
      </c>
      <c r="K5250" s="203" t="s">
        <v>1497</v>
      </c>
    </row>
    <row r="5251" spans="1:11">
      <c r="A5251" s="203">
        <v>123</v>
      </c>
      <c r="B5251" s="203" t="s">
        <v>397</v>
      </c>
      <c r="C5251" s="203" t="s">
        <v>1860</v>
      </c>
      <c r="D5251" s="204">
        <v>10.199999999999999</v>
      </c>
      <c r="E5251" s="203" t="s">
        <v>521</v>
      </c>
      <c r="F5251" s="203" t="s">
        <v>1754</v>
      </c>
      <c r="G5251" s="203" t="s">
        <v>565</v>
      </c>
      <c r="H5251" s="204">
        <v>5.9</v>
      </c>
      <c r="I5251" s="204">
        <v>14.4</v>
      </c>
      <c r="J5251" s="204" t="s">
        <v>1497</v>
      </c>
      <c r="K5251" s="203" t="s">
        <v>1497</v>
      </c>
    </row>
    <row r="5252" spans="1:11">
      <c r="A5252" s="203">
        <v>123</v>
      </c>
      <c r="B5252" s="203" t="s">
        <v>398</v>
      </c>
      <c r="C5252" s="203" t="s">
        <v>1860</v>
      </c>
      <c r="D5252" s="204">
        <v>2.4</v>
      </c>
      <c r="E5252" s="203" t="s">
        <v>521</v>
      </c>
      <c r="F5252" s="203" t="s">
        <v>1754</v>
      </c>
      <c r="G5252" s="203" t="s">
        <v>565</v>
      </c>
      <c r="H5252" s="204">
        <v>0</v>
      </c>
      <c r="I5252" s="204">
        <v>5.6</v>
      </c>
      <c r="J5252" s="204" t="s">
        <v>1497</v>
      </c>
      <c r="K5252" s="203" t="s">
        <v>1497</v>
      </c>
    </row>
    <row r="5253" spans="1:11">
      <c r="A5253" s="203">
        <v>123</v>
      </c>
      <c r="B5253" s="203" t="s">
        <v>399</v>
      </c>
      <c r="C5253" s="203" t="s">
        <v>1860</v>
      </c>
      <c r="D5253" s="204">
        <v>3.3</v>
      </c>
      <c r="E5253" s="203" t="s">
        <v>521</v>
      </c>
      <c r="F5253" s="203" t="s">
        <v>1754</v>
      </c>
      <c r="G5253" s="203" t="s">
        <v>565</v>
      </c>
      <c r="H5253" s="204">
        <v>1.5</v>
      </c>
      <c r="I5253" s="204">
        <v>5</v>
      </c>
      <c r="J5253" s="204" t="s">
        <v>1497</v>
      </c>
      <c r="K5253" s="203" t="s">
        <v>1497</v>
      </c>
    </row>
    <row r="5254" spans="1:11">
      <c r="A5254" s="203">
        <v>123</v>
      </c>
      <c r="B5254" s="203" t="s">
        <v>400</v>
      </c>
      <c r="C5254" s="203" t="s">
        <v>1860</v>
      </c>
      <c r="D5254" s="204">
        <v>1.8</v>
      </c>
      <c r="E5254" s="203" t="s">
        <v>521</v>
      </c>
      <c r="F5254" s="203" t="s">
        <v>1754</v>
      </c>
      <c r="G5254" s="203" t="s">
        <v>565</v>
      </c>
      <c r="H5254" s="204">
        <v>0.1</v>
      </c>
      <c r="I5254" s="204">
        <v>3.6</v>
      </c>
      <c r="J5254" s="204" t="s">
        <v>1497</v>
      </c>
      <c r="K5254" s="203" t="s">
        <v>1497</v>
      </c>
    </row>
    <row r="5255" spans="1:11">
      <c r="A5255" s="203">
        <v>123</v>
      </c>
      <c r="B5255" s="203" t="s">
        <v>401</v>
      </c>
      <c r="C5255" s="203" t="s">
        <v>1860</v>
      </c>
      <c r="D5255" s="204">
        <v>17.100000000000001</v>
      </c>
      <c r="E5255" s="203" t="s">
        <v>521</v>
      </c>
      <c r="F5255" s="203" t="s">
        <v>1754</v>
      </c>
      <c r="G5255" s="203" t="s">
        <v>565</v>
      </c>
      <c r="H5255" s="204">
        <v>10.4</v>
      </c>
      <c r="I5255" s="204">
        <v>23.7</v>
      </c>
      <c r="J5255" s="204" t="s">
        <v>1497</v>
      </c>
      <c r="K5255" s="203" t="s">
        <v>1497</v>
      </c>
    </row>
    <row r="5256" spans="1:11">
      <c r="A5256" s="203">
        <v>123</v>
      </c>
      <c r="B5256" s="203" t="s">
        <v>402</v>
      </c>
      <c r="C5256" s="203" t="s">
        <v>1860</v>
      </c>
      <c r="D5256" s="204">
        <v>31.6</v>
      </c>
      <c r="E5256" s="203" t="s">
        <v>521</v>
      </c>
      <c r="F5256" s="203" t="s">
        <v>1754</v>
      </c>
      <c r="G5256" s="203" t="s">
        <v>565</v>
      </c>
      <c r="H5256" s="204">
        <v>24.3</v>
      </c>
      <c r="I5256" s="204">
        <v>38.9</v>
      </c>
      <c r="J5256" s="204" t="s">
        <v>1497</v>
      </c>
      <c r="K5256" s="203" t="s">
        <v>1497</v>
      </c>
    </row>
    <row r="5257" spans="1:11">
      <c r="A5257" s="203">
        <v>123</v>
      </c>
      <c r="B5257" s="203" t="s">
        <v>403</v>
      </c>
      <c r="C5257" s="203" t="s">
        <v>1860</v>
      </c>
      <c r="D5257" s="204">
        <v>8.1999999999999993</v>
      </c>
      <c r="E5257" s="203" t="s">
        <v>521</v>
      </c>
      <c r="F5257" s="203" t="s">
        <v>1754</v>
      </c>
      <c r="G5257" s="203" t="s">
        <v>565</v>
      </c>
      <c r="H5257" s="204">
        <v>4.0999999999999996</v>
      </c>
      <c r="I5257" s="204">
        <v>12.4</v>
      </c>
      <c r="J5257" s="204" t="s">
        <v>1497</v>
      </c>
      <c r="K5257" s="203" t="s">
        <v>1497</v>
      </c>
    </row>
    <row r="5258" spans="1:11">
      <c r="A5258" s="203">
        <v>123</v>
      </c>
      <c r="B5258" s="203" t="s">
        <v>404</v>
      </c>
      <c r="C5258" s="203" t="s">
        <v>1860</v>
      </c>
      <c r="D5258" s="204">
        <v>14.2</v>
      </c>
      <c r="E5258" s="203" t="s">
        <v>521</v>
      </c>
      <c r="F5258" s="203" t="s">
        <v>1754</v>
      </c>
      <c r="G5258" s="203" t="s">
        <v>565</v>
      </c>
      <c r="H5258" s="204">
        <v>8.3000000000000007</v>
      </c>
      <c r="I5258" s="204">
        <v>20.100000000000001</v>
      </c>
      <c r="J5258" s="204" t="s">
        <v>1497</v>
      </c>
      <c r="K5258" s="203" t="s">
        <v>1497</v>
      </c>
    </row>
    <row r="5259" spans="1:11">
      <c r="A5259" s="203">
        <v>123</v>
      </c>
      <c r="B5259" s="203" t="s">
        <v>405</v>
      </c>
      <c r="C5259" s="203" t="s">
        <v>1860</v>
      </c>
      <c r="D5259" s="204">
        <v>13.7</v>
      </c>
      <c r="E5259" s="203" t="s">
        <v>521</v>
      </c>
      <c r="F5259" s="203" t="s">
        <v>1754</v>
      </c>
      <c r="G5259" s="203" t="s">
        <v>565</v>
      </c>
      <c r="H5259" s="204">
        <v>12.9</v>
      </c>
      <c r="I5259" s="204">
        <v>14.5</v>
      </c>
      <c r="J5259" s="204" t="s">
        <v>1497</v>
      </c>
      <c r="K5259" s="203" t="s">
        <v>1497</v>
      </c>
    </row>
    <row r="5260" spans="1:11">
      <c r="A5260" s="203">
        <v>123</v>
      </c>
      <c r="B5260" s="203" t="s">
        <v>384</v>
      </c>
      <c r="C5260" s="203" t="s">
        <v>1861</v>
      </c>
      <c r="D5260" s="204">
        <v>31.6</v>
      </c>
      <c r="E5260" s="203" t="s">
        <v>521</v>
      </c>
      <c r="F5260" s="203" t="s">
        <v>1754</v>
      </c>
      <c r="G5260" s="203" t="s">
        <v>565</v>
      </c>
      <c r="H5260" s="204">
        <v>29.2</v>
      </c>
      <c r="I5260" s="204">
        <v>34.1</v>
      </c>
      <c r="J5260" s="204" t="s">
        <v>1497</v>
      </c>
      <c r="K5260" s="203" t="s">
        <v>1497</v>
      </c>
    </row>
    <row r="5261" spans="1:11">
      <c r="A5261" s="203">
        <v>123</v>
      </c>
      <c r="B5261" s="203" t="s">
        <v>385</v>
      </c>
      <c r="C5261" s="203" t="s">
        <v>1861</v>
      </c>
      <c r="D5261" s="204">
        <v>6.9</v>
      </c>
      <c r="E5261" s="203" t="s">
        <v>521</v>
      </c>
      <c r="F5261" s="203" t="s">
        <v>1754</v>
      </c>
      <c r="G5261" s="203" t="s">
        <v>565</v>
      </c>
      <c r="H5261" s="204">
        <v>3.9</v>
      </c>
      <c r="I5261" s="204">
        <v>9.9</v>
      </c>
      <c r="J5261" s="204" t="s">
        <v>1497</v>
      </c>
      <c r="K5261" s="203" t="s">
        <v>1497</v>
      </c>
    </row>
    <row r="5262" spans="1:11">
      <c r="A5262" s="203">
        <v>123</v>
      </c>
      <c r="B5262" s="203" t="s">
        <v>386</v>
      </c>
      <c r="C5262" s="203" t="s">
        <v>1861</v>
      </c>
      <c r="D5262" s="204">
        <v>7.9</v>
      </c>
      <c r="E5262" s="203" t="s">
        <v>521</v>
      </c>
      <c r="F5262" s="203" t="s">
        <v>1754</v>
      </c>
      <c r="G5262" s="203" t="s">
        <v>565</v>
      </c>
      <c r="H5262" s="204">
        <v>5</v>
      </c>
      <c r="I5262" s="204">
        <v>10.8</v>
      </c>
      <c r="J5262" s="204" t="s">
        <v>1497</v>
      </c>
      <c r="K5262" s="203" t="s">
        <v>1497</v>
      </c>
    </row>
    <row r="5263" spans="1:11">
      <c r="A5263" s="203">
        <v>123</v>
      </c>
      <c r="B5263" s="203" t="s">
        <v>387</v>
      </c>
      <c r="C5263" s="203" t="s">
        <v>1861</v>
      </c>
      <c r="D5263" s="204">
        <v>15.3</v>
      </c>
      <c r="E5263" s="203" t="s">
        <v>521</v>
      </c>
      <c r="F5263" s="203" t="s">
        <v>1754</v>
      </c>
      <c r="G5263" s="203" t="s">
        <v>565</v>
      </c>
      <c r="H5263" s="204">
        <v>12.2</v>
      </c>
      <c r="I5263" s="204">
        <v>18.3</v>
      </c>
      <c r="J5263" s="204" t="s">
        <v>1497</v>
      </c>
      <c r="K5263" s="203" t="s">
        <v>1497</v>
      </c>
    </row>
    <row r="5264" spans="1:11">
      <c r="A5264" s="203">
        <v>123</v>
      </c>
      <c r="B5264" s="203" t="s">
        <v>388</v>
      </c>
      <c r="C5264" s="203" t="s">
        <v>1861</v>
      </c>
      <c r="D5264" s="204">
        <v>20.6</v>
      </c>
      <c r="E5264" s="203" t="s">
        <v>521</v>
      </c>
      <c r="F5264" s="203" t="s">
        <v>1754</v>
      </c>
      <c r="G5264" s="203" t="s">
        <v>565</v>
      </c>
      <c r="H5264" s="204">
        <v>12.9</v>
      </c>
      <c r="I5264" s="204">
        <v>28.2</v>
      </c>
      <c r="J5264" s="204" t="s">
        <v>1497</v>
      </c>
      <c r="K5264" s="203" t="s">
        <v>1497</v>
      </c>
    </row>
    <row r="5265" spans="1:11">
      <c r="A5265" s="203">
        <v>123</v>
      </c>
      <c r="B5265" s="203" t="s">
        <v>389</v>
      </c>
      <c r="C5265" s="203" t="s">
        <v>1861</v>
      </c>
      <c r="D5265" s="204">
        <v>4.4000000000000004</v>
      </c>
      <c r="E5265" s="203" t="s">
        <v>521</v>
      </c>
      <c r="F5265" s="203" t="s">
        <v>1754</v>
      </c>
      <c r="G5265" s="203" t="s">
        <v>565</v>
      </c>
      <c r="H5265" s="204">
        <v>0</v>
      </c>
      <c r="I5265" s="204">
        <v>9.3000000000000007</v>
      </c>
      <c r="J5265" s="204" t="s">
        <v>1497</v>
      </c>
      <c r="K5265" s="203" t="s">
        <v>1497</v>
      </c>
    </row>
    <row r="5266" spans="1:11">
      <c r="A5266" s="203">
        <v>123</v>
      </c>
      <c r="B5266" s="203" t="s">
        <v>390</v>
      </c>
      <c r="C5266" s="203" t="s">
        <v>1861</v>
      </c>
      <c r="D5266" s="204">
        <v>6.6</v>
      </c>
      <c r="E5266" s="203" t="s">
        <v>521</v>
      </c>
      <c r="F5266" s="203" t="s">
        <v>1754</v>
      </c>
      <c r="G5266" s="203" t="s">
        <v>565</v>
      </c>
      <c r="H5266" s="204">
        <v>3.5</v>
      </c>
      <c r="I5266" s="204">
        <v>9.6</v>
      </c>
      <c r="J5266" s="204" t="s">
        <v>1497</v>
      </c>
      <c r="K5266" s="203" t="s">
        <v>1497</v>
      </c>
    </row>
    <row r="5267" spans="1:11">
      <c r="A5267" s="203">
        <v>123</v>
      </c>
      <c r="B5267" s="203" t="s">
        <v>391</v>
      </c>
      <c r="C5267" s="203" t="s">
        <v>1861</v>
      </c>
      <c r="D5267" s="204">
        <v>14.8</v>
      </c>
      <c r="E5267" s="203" t="s">
        <v>521</v>
      </c>
      <c r="F5267" s="203" t="s">
        <v>1754</v>
      </c>
      <c r="G5267" s="203" t="s">
        <v>565</v>
      </c>
      <c r="H5267" s="204">
        <v>5.9</v>
      </c>
      <c r="I5267" s="204">
        <v>23.7</v>
      </c>
      <c r="J5267" s="204" t="s">
        <v>1497</v>
      </c>
      <c r="K5267" s="203" t="s">
        <v>1497</v>
      </c>
    </row>
    <row r="5268" spans="1:11">
      <c r="A5268" s="203">
        <v>123</v>
      </c>
      <c r="B5268" s="203" t="s">
        <v>392</v>
      </c>
      <c r="C5268" s="203" t="s">
        <v>1861</v>
      </c>
      <c r="D5268" s="204">
        <v>7.1</v>
      </c>
      <c r="E5268" s="203" t="s">
        <v>521</v>
      </c>
      <c r="F5268" s="203" t="s">
        <v>1754</v>
      </c>
      <c r="G5268" s="203" t="s">
        <v>565</v>
      </c>
      <c r="H5268" s="204">
        <v>0</v>
      </c>
      <c r="I5268" s="204">
        <v>14.9</v>
      </c>
      <c r="J5268" s="204" t="s">
        <v>1497</v>
      </c>
      <c r="K5268" s="203" t="s">
        <v>1497</v>
      </c>
    </row>
    <row r="5269" spans="1:11">
      <c r="A5269" s="203">
        <v>123</v>
      </c>
      <c r="B5269" s="203" t="s">
        <v>393</v>
      </c>
      <c r="C5269" s="203" t="s">
        <v>1861</v>
      </c>
      <c r="D5269" s="204">
        <v>11.8</v>
      </c>
      <c r="E5269" s="203" t="s">
        <v>521</v>
      </c>
      <c r="F5269" s="203" t="s">
        <v>1754</v>
      </c>
      <c r="G5269" s="203" t="s">
        <v>565</v>
      </c>
      <c r="H5269" s="204">
        <v>9.6999999999999993</v>
      </c>
      <c r="I5269" s="204">
        <v>13.8</v>
      </c>
      <c r="J5269" s="204" t="s">
        <v>1497</v>
      </c>
      <c r="K5269" s="203" t="s">
        <v>1497</v>
      </c>
    </row>
    <row r="5270" spans="1:11">
      <c r="A5270" s="203">
        <v>123</v>
      </c>
      <c r="B5270" s="203" t="s">
        <v>394</v>
      </c>
      <c r="C5270" s="203" t="s">
        <v>1861</v>
      </c>
      <c r="D5270" s="204">
        <v>2.8</v>
      </c>
      <c r="E5270" s="203" t="s">
        <v>521</v>
      </c>
      <c r="F5270" s="203" t="s">
        <v>1754</v>
      </c>
      <c r="G5270" s="203" t="s">
        <v>565</v>
      </c>
      <c r="H5270" s="204">
        <v>0</v>
      </c>
      <c r="I5270" s="204">
        <v>5.9</v>
      </c>
      <c r="J5270" s="204" t="s">
        <v>1497</v>
      </c>
      <c r="K5270" s="203" t="s">
        <v>1497</v>
      </c>
    </row>
    <row r="5271" spans="1:11">
      <c r="A5271" s="203">
        <v>123</v>
      </c>
      <c r="B5271" s="203" t="s">
        <v>395</v>
      </c>
      <c r="C5271" s="203" t="s">
        <v>1861</v>
      </c>
      <c r="D5271" s="204">
        <v>4.2</v>
      </c>
      <c r="E5271" s="203" t="s">
        <v>521</v>
      </c>
      <c r="F5271" s="203" t="s">
        <v>1754</v>
      </c>
      <c r="G5271" s="203" t="s">
        <v>565</v>
      </c>
      <c r="H5271" s="204">
        <v>2.8</v>
      </c>
      <c r="I5271" s="204">
        <v>5.5</v>
      </c>
      <c r="J5271" s="204" t="s">
        <v>1497</v>
      </c>
      <c r="K5271" s="203" t="s">
        <v>1497</v>
      </c>
    </row>
    <row r="5272" spans="1:11">
      <c r="A5272" s="203">
        <v>123</v>
      </c>
      <c r="B5272" s="203" t="s">
        <v>396</v>
      </c>
      <c r="C5272" s="203" t="s">
        <v>1861</v>
      </c>
      <c r="D5272" s="204">
        <v>9.6999999999999993</v>
      </c>
      <c r="E5272" s="203" t="s">
        <v>521</v>
      </c>
      <c r="F5272" s="203" t="s">
        <v>1754</v>
      </c>
      <c r="G5272" s="203" t="s">
        <v>565</v>
      </c>
      <c r="H5272" s="204">
        <v>6.4</v>
      </c>
      <c r="I5272" s="204">
        <v>13</v>
      </c>
      <c r="J5272" s="204" t="s">
        <v>1497</v>
      </c>
      <c r="K5272" s="203" t="s">
        <v>1497</v>
      </c>
    </row>
    <row r="5273" spans="1:11">
      <c r="A5273" s="203">
        <v>123</v>
      </c>
      <c r="B5273" s="203" t="s">
        <v>397</v>
      </c>
      <c r="C5273" s="203" t="s">
        <v>1861</v>
      </c>
      <c r="D5273" s="204">
        <v>8.3000000000000007</v>
      </c>
      <c r="E5273" s="203" t="s">
        <v>521</v>
      </c>
      <c r="F5273" s="203" t="s">
        <v>1754</v>
      </c>
      <c r="G5273" s="203" t="s">
        <v>565</v>
      </c>
      <c r="H5273" s="204">
        <v>4.2</v>
      </c>
      <c r="I5273" s="204">
        <v>12.5</v>
      </c>
      <c r="J5273" s="204" t="s">
        <v>1497</v>
      </c>
      <c r="K5273" s="203" t="s">
        <v>1497</v>
      </c>
    </row>
    <row r="5274" spans="1:11">
      <c r="A5274" s="203">
        <v>123</v>
      </c>
      <c r="B5274" s="203" t="s">
        <v>398</v>
      </c>
      <c r="C5274" s="203" t="s">
        <v>1861</v>
      </c>
      <c r="D5274" s="204">
        <v>5.7</v>
      </c>
      <c r="E5274" s="203" t="s">
        <v>521</v>
      </c>
      <c r="F5274" s="203" t="s">
        <v>1754</v>
      </c>
      <c r="G5274" s="203" t="s">
        <v>565</v>
      </c>
      <c r="H5274" s="204">
        <v>0.9</v>
      </c>
      <c r="I5274" s="204">
        <v>10.6</v>
      </c>
      <c r="J5274" s="204" t="s">
        <v>1497</v>
      </c>
      <c r="K5274" s="203" t="s">
        <v>1497</v>
      </c>
    </row>
    <row r="5275" spans="1:11">
      <c r="A5275" s="203">
        <v>123</v>
      </c>
      <c r="B5275" s="203" t="s">
        <v>399</v>
      </c>
      <c r="C5275" s="203" t="s">
        <v>1861</v>
      </c>
      <c r="D5275" s="204">
        <v>5.4</v>
      </c>
      <c r="E5275" s="203" t="s">
        <v>521</v>
      </c>
      <c r="F5275" s="203" t="s">
        <v>1754</v>
      </c>
      <c r="G5275" s="203" t="s">
        <v>565</v>
      </c>
      <c r="H5275" s="204">
        <v>3.2</v>
      </c>
      <c r="I5275" s="204">
        <v>7.7</v>
      </c>
      <c r="J5275" s="204" t="s">
        <v>1497</v>
      </c>
      <c r="K5275" s="203" t="s">
        <v>1497</v>
      </c>
    </row>
    <row r="5276" spans="1:11">
      <c r="A5276" s="203">
        <v>123</v>
      </c>
      <c r="B5276" s="203" t="s">
        <v>400</v>
      </c>
      <c r="C5276" s="203" t="s">
        <v>1861</v>
      </c>
      <c r="D5276" s="204">
        <v>3.6</v>
      </c>
      <c r="E5276" s="203" t="s">
        <v>521</v>
      </c>
      <c r="F5276" s="203" t="s">
        <v>1754</v>
      </c>
      <c r="G5276" s="203" t="s">
        <v>565</v>
      </c>
      <c r="H5276" s="204">
        <v>1.3</v>
      </c>
      <c r="I5276" s="204">
        <v>5.8</v>
      </c>
      <c r="J5276" s="204" t="s">
        <v>1497</v>
      </c>
      <c r="K5276" s="203" t="s">
        <v>1497</v>
      </c>
    </row>
    <row r="5277" spans="1:11">
      <c r="A5277" s="203">
        <v>123</v>
      </c>
      <c r="B5277" s="203" t="s">
        <v>401</v>
      </c>
      <c r="C5277" s="203" t="s">
        <v>1861</v>
      </c>
      <c r="D5277" s="204">
        <v>21.6</v>
      </c>
      <c r="E5277" s="203" t="s">
        <v>521</v>
      </c>
      <c r="F5277" s="203" t="s">
        <v>1754</v>
      </c>
      <c r="G5277" s="203" t="s">
        <v>565</v>
      </c>
      <c r="H5277" s="204">
        <v>14.4</v>
      </c>
      <c r="I5277" s="204">
        <v>28.8</v>
      </c>
      <c r="J5277" s="204" t="s">
        <v>1497</v>
      </c>
      <c r="K5277" s="203" t="s">
        <v>1497</v>
      </c>
    </row>
    <row r="5278" spans="1:11">
      <c r="A5278" s="203">
        <v>123</v>
      </c>
      <c r="B5278" s="203" t="s">
        <v>402</v>
      </c>
      <c r="C5278" s="203" t="s">
        <v>1861</v>
      </c>
      <c r="D5278" s="204">
        <v>28.9</v>
      </c>
      <c r="E5278" s="203" t="s">
        <v>521</v>
      </c>
      <c r="F5278" s="203" t="s">
        <v>1754</v>
      </c>
      <c r="G5278" s="203" t="s">
        <v>565</v>
      </c>
      <c r="H5278" s="204">
        <v>21.6</v>
      </c>
      <c r="I5278" s="204">
        <v>36.1</v>
      </c>
      <c r="J5278" s="204" t="s">
        <v>1497</v>
      </c>
      <c r="K5278" s="203" t="s">
        <v>1497</v>
      </c>
    </row>
    <row r="5279" spans="1:11">
      <c r="A5279" s="203">
        <v>123</v>
      </c>
      <c r="B5279" s="203" t="s">
        <v>403</v>
      </c>
      <c r="C5279" s="203" t="s">
        <v>1861</v>
      </c>
      <c r="D5279" s="204">
        <v>5.2</v>
      </c>
      <c r="E5279" s="203" t="s">
        <v>521</v>
      </c>
      <c r="F5279" s="203" t="s">
        <v>1754</v>
      </c>
      <c r="G5279" s="203" t="s">
        <v>565</v>
      </c>
      <c r="H5279" s="204">
        <v>1.9</v>
      </c>
      <c r="I5279" s="204">
        <v>8.6</v>
      </c>
      <c r="J5279" s="204" t="s">
        <v>1497</v>
      </c>
      <c r="K5279" s="203" t="s">
        <v>1497</v>
      </c>
    </row>
    <row r="5280" spans="1:11">
      <c r="A5280" s="203">
        <v>123</v>
      </c>
      <c r="B5280" s="203" t="s">
        <v>404</v>
      </c>
      <c r="C5280" s="203" t="s">
        <v>1861</v>
      </c>
      <c r="D5280" s="204">
        <v>18.3</v>
      </c>
      <c r="E5280" s="203" t="s">
        <v>521</v>
      </c>
      <c r="F5280" s="203" t="s">
        <v>1754</v>
      </c>
      <c r="G5280" s="203" t="s">
        <v>565</v>
      </c>
      <c r="H5280" s="204">
        <v>12.4</v>
      </c>
      <c r="I5280" s="204">
        <v>24.2</v>
      </c>
      <c r="J5280" s="204" t="s">
        <v>1497</v>
      </c>
      <c r="K5280" s="203" t="s">
        <v>1497</v>
      </c>
    </row>
    <row r="5281" spans="1:11">
      <c r="A5281" s="203">
        <v>123</v>
      </c>
      <c r="B5281" s="203" t="s">
        <v>405</v>
      </c>
      <c r="C5281" s="203" t="s">
        <v>1861</v>
      </c>
      <c r="D5281" s="204">
        <v>14.2</v>
      </c>
      <c r="E5281" s="203" t="s">
        <v>521</v>
      </c>
      <c r="F5281" s="203" t="s">
        <v>1754</v>
      </c>
      <c r="G5281" s="203" t="s">
        <v>565</v>
      </c>
      <c r="H5281" s="204">
        <v>13.3</v>
      </c>
      <c r="I5281" s="204">
        <v>15</v>
      </c>
      <c r="J5281" s="204" t="s">
        <v>1497</v>
      </c>
      <c r="K5281" s="203" t="s">
        <v>1497</v>
      </c>
    </row>
    <row r="5282" spans="1:11">
      <c r="A5282" s="203">
        <v>123</v>
      </c>
      <c r="B5282" s="203" t="s">
        <v>384</v>
      </c>
      <c r="C5282" s="203" t="s">
        <v>1862</v>
      </c>
      <c r="D5282" s="204">
        <v>31.7</v>
      </c>
      <c r="E5282" s="203" t="s">
        <v>521</v>
      </c>
      <c r="F5282" s="203" t="s">
        <v>1754</v>
      </c>
      <c r="G5282" s="203" t="s">
        <v>565</v>
      </c>
      <c r="H5282" s="204">
        <v>30</v>
      </c>
      <c r="I5282" s="204">
        <v>33.4</v>
      </c>
      <c r="J5282" s="204" t="s">
        <v>1497</v>
      </c>
      <c r="K5282" s="203" t="s">
        <v>1497</v>
      </c>
    </row>
    <row r="5283" spans="1:11">
      <c r="A5283" s="203">
        <v>123</v>
      </c>
      <c r="B5283" s="203" t="s">
        <v>385</v>
      </c>
      <c r="C5283" s="203" t="s">
        <v>1862</v>
      </c>
      <c r="D5283" s="204">
        <v>6</v>
      </c>
      <c r="E5283" s="203" t="s">
        <v>521</v>
      </c>
      <c r="F5283" s="203" t="s">
        <v>1754</v>
      </c>
      <c r="G5283" s="203" t="s">
        <v>565</v>
      </c>
      <c r="H5283" s="204">
        <v>4</v>
      </c>
      <c r="I5283" s="204">
        <v>7.9</v>
      </c>
      <c r="J5283" s="204" t="s">
        <v>1497</v>
      </c>
      <c r="K5283" s="203" t="s">
        <v>1497</v>
      </c>
    </row>
    <row r="5284" spans="1:11">
      <c r="A5284" s="203">
        <v>123</v>
      </c>
      <c r="B5284" s="203" t="s">
        <v>386</v>
      </c>
      <c r="C5284" s="203" t="s">
        <v>1862</v>
      </c>
      <c r="D5284" s="204">
        <v>6.6</v>
      </c>
      <c r="E5284" s="203" t="s">
        <v>521</v>
      </c>
      <c r="F5284" s="203" t="s">
        <v>1754</v>
      </c>
      <c r="G5284" s="203" t="s">
        <v>565</v>
      </c>
      <c r="H5284" s="204">
        <v>4.5999999999999996</v>
      </c>
      <c r="I5284" s="204">
        <v>8.6</v>
      </c>
      <c r="J5284" s="204" t="s">
        <v>1497</v>
      </c>
      <c r="K5284" s="203" t="s">
        <v>1497</v>
      </c>
    </row>
    <row r="5285" spans="1:11">
      <c r="A5285" s="203">
        <v>123</v>
      </c>
      <c r="B5285" s="203" t="s">
        <v>387</v>
      </c>
      <c r="C5285" s="203" t="s">
        <v>1862</v>
      </c>
      <c r="D5285" s="204">
        <v>15.9</v>
      </c>
      <c r="E5285" s="203" t="s">
        <v>521</v>
      </c>
      <c r="F5285" s="203" t="s">
        <v>1754</v>
      </c>
      <c r="G5285" s="203" t="s">
        <v>565</v>
      </c>
      <c r="H5285" s="204">
        <v>13.7</v>
      </c>
      <c r="I5285" s="204">
        <v>18.100000000000001</v>
      </c>
      <c r="J5285" s="204" t="s">
        <v>1497</v>
      </c>
      <c r="K5285" s="203" t="s">
        <v>1497</v>
      </c>
    </row>
    <row r="5286" spans="1:11">
      <c r="A5286" s="203">
        <v>123</v>
      </c>
      <c r="B5286" s="203" t="s">
        <v>388</v>
      </c>
      <c r="C5286" s="203" t="s">
        <v>1862</v>
      </c>
      <c r="D5286" s="204">
        <v>20</v>
      </c>
      <c r="E5286" s="203" t="s">
        <v>521</v>
      </c>
      <c r="F5286" s="203" t="s">
        <v>1754</v>
      </c>
      <c r="G5286" s="203" t="s">
        <v>565</v>
      </c>
      <c r="H5286" s="204">
        <v>15</v>
      </c>
      <c r="I5286" s="204">
        <v>25</v>
      </c>
      <c r="J5286" s="204" t="s">
        <v>1497</v>
      </c>
      <c r="K5286" s="203" t="s">
        <v>1497</v>
      </c>
    </row>
    <row r="5287" spans="1:11">
      <c r="A5287" s="203">
        <v>123</v>
      </c>
      <c r="B5287" s="203" t="s">
        <v>389</v>
      </c>
      <c r="C5287" s="203" t="s">
        <v>1862</v>
      </c>
      <c r="D5287" s="204">
        <v>6.1</v>
      </c>
      <c r="E5287" s="203" t="s">
        <v>521</v>
      </c>
      <c r="F5287" s="203" t="s">
        <v>1754</v>
      </c>
      <c r="G5287" s="203" t="s">
        <v>565</v>
      </c>
      <c r="H5287" s="204">
        <v>2</v>
      </c>
      <c r="I5287" s="204">
        <v>10.1</v>
      </c>
      <c r="J5287" s="204" t="s">
        <v>1497</v>
      </c>
      <c r="K5287" s="203" t="s">
        <v>1497</v>
      </c>
    </row>
    <row r="5288" spans="1:11">
      <c r="A5288" s="203">
        <v>123</v>
      </c>
      <c r="B5288" s="203" t="s">
        <v>390</v>
      </c>
      <c r="C5288" s="203" t="s">
        <v>1862</v>
      </c>
      <c r="D5288" s="204">
        <v>5.6</v>
      </c>
      <c r="E5288" s="203" t="s">
        <v>521</v>
      </c>
      <c r="F5288" s="203" t="s">
        <v>1754</v>
      </c>
      <c r="G5288" s="203" t="s">
        <v>565</v>
      </c>
      <c r="H5288" s="204">
        <v>3.6</v>
      </c>
      <c r="I5288" s="204">
        <v>7.7</v>
      </c>
      <c r="J5288" s="204" t="s">
        <v>1497</v>
      </c>
      <c r="K5288" s="203" t="s">
        <v>1497</v>
      </c>
    </row>
    <row r="5289" spans="1:11">
      <c r="A5289" s="203">
        <v>123</v>
      </c>
      <c r="B5289" s="203" t="s">
        <v>391</v>
      </c>
      <c r="C5289" s="203" t="s">
        <v>1862</v>
      </c>
      <c r="D5289" s="204">
        <v>14.4</v>
      </c>
      <c r="E5289" s="203" t="s">
        <v>521</v>
      </c>
      <c r="F5289" s="203" t="s">
        <v>1754</v>
      </c>
      <c r="G5289" s="203" t="s">
        <v>565</v>
      </c>
      <c r="H5289" s="204">
        <v>8.4</v>
      </c>
      <c r="I5289" s="204">
        <v>20.399999999999999</v>
      </c>
      <c r="J5289" s="204" t="s">
        <v>1497</v>
      </c>
      <c r="K5289" s="203" t="s">
        <v>1497</v>
      </c>
    </row>
    <row r="5290" spans="1:11">
      <c r="A5290" s="203">
        <v>123</v>
      </c>
      <c r="B5290" s="203" t="s">
        <v>392</v>
      </c>
      <c r="C5290" s="203" t="s">
        <v>1862</v>
      </c>
      <c r="D5290" s="204">
        <v>12.3</v>
      </c>
      <c r="E5290" s="203" t="s">
        <v>521</v>
      </c>
      <c r="F5290" s="203" t="s">
        <v>1754</v>
      </c>
      <c r="G5290" s="203" t="s">
        <v>565</v>
      </c>
      <c r="H5290" s="204">
        <v>5.2</v>
      </c>
      <c r="I5290" s="204">
        <v>19.5</v>
      </c>
      <c r="J5290" s="204" t="s">
        <v>1497</v>
      </c>
      <c r="K5290" s="203" t="s">
        <v>1497</v>
      </c>
    </row>
    <row r="5291" spans="1:11">
      <c r="A5291" s="203">
        <v>123</v>
      </c>
      <c r="B5291" s="203" t="s">
        <v>393</v>
      </c>
      <c r="C5291" s="203" t="s">
        <v>1862</v>
      </c>
      <c r="D5291" s="204">
        <v>10.4</v>
      </c>
      <c r="E5291" s="203" t="s">
        <v>521</v>
      </c>
      <c r="F5291" s="203" t="s">
        <v>1754</v>
      </c>
      <c r="G5291" s="203" t="s">
        <v>565</v>
      </c>
      <c r="H5291" s="204">
        <v>9</v>
      </c>
      <c r="I5291" s="204">
        <v>11.8</v>
      </c>
      <c r="J5291" s="204" t="s">
        <v>1497</v>
      </c>
      <c r="K5291" s="203" t="s">
        <v>1497</v>
      </c>
    </row>
    <row r="5292" spans="1:11">
      <c r="A5292" s="203">
        <v>123</v>
      </c>
      <c r="B5292" s="203" t="s">
        <v>394</v>
      </c>
      <c r="C5292" s="203" t="s">
        <v>1862</v>
      </c>
      <c r="D5292" s="204">
        <v>2.2000000000000002</v>
      </c>
      <c r="E5292" s="203" t="s">
        <v>521</v>
      </c>
      <c r="F5292" s="203" t="s">
        <v>1754</v>
      </c>
      <c r="G5292" s="203" t="s">
        <v>565</v>
      </c>
      <c r="H5292" s="204">
        <v>0.3</v>
      </c>
      <c r="I5292" s="204">
        <v>4.0999999999999996</v>
      </c>
      <c r="J5292" s="204" t="s">
        <v>1497</v>
      </c>
      <c r="K5292" s="203" t="s">
        <v>1497</v>
      </c>
    </row>
    <row r="5293" spans="1:11">
      <c r="A5293" s="203">
        <v>123</v>
      </c>
      <c r="B5293" s="203" t="s">
        <v>395</v>
      </c>
      <c r="C5293" s="203" t="s">
        <v>1862</v>
      </c>
      <c r="D5293" s="204">
        <v>3.7</v>
      </c>
      <c r="E5293" s="203" t="s">
        <v>521</v>
      </c>
      <c r="F5293" s="203" t="s">
        <v>1754</v>
      </c>
      <c r="G5293" s="203" t="s">
        <v>565</v>
      </c>
      <c r="H5293" s="204">
        <v>2.8</v>
      </c>
      <c r="I5293" s="204">
        <v>4.5999999999999996</v>
      </c>
      <c r="J5293" s="204" t="s">
        <v>1497</v>
      </c>
      <c r="K5293" s="203" t="s">
        <v>1497</v>
      </c>
    </row>
    <row r="5294" spans="1:11">
      <c r="A5294" s="203">
        <v>123</v>
      </c>
      <c r="B5294" s="203" t="s">
        <v>396</v>
      </c>
      <c r="C5294" s="203" t="s">
        <v>1862</v>
      </c>
      <c r="D5294" s="204">
        <v>9</v>
      </c>
      <c r="E5294" s="203" t="s">
        <v>521</v>
      </c>
      <c r="F5294" s="203" t="s">
        <v>1754</v>
      </c>
      <c r="G5294" s="203" t="s">
        <v>565</v>
      </c>
      <c r="H5294" s="204">
        <v>6.7</v>
      </c>
      <c r="I5294" s="204">
        <v>11.3</v>
      </c>
      <c r="J5294" s="204" t="s">
        <v>1497</v>
      </c>
      <c r="K5294" s="203" t="s">
        <v>1497</v>
      </c>
    </row>
    <row r="5295" spans="1:11">
      <c r="A5295" s="203">
        <v>123</v>
      </c>
      <c r="B5295" s="203" t="s">
        <v>397</v>
      </c>
      <c r="C5295" s="203" t="s">
        <v>1862</v>
      </c>
      <c r="D5295" s="204">
        <v>9.3000000000000007</v>
      </c>
      <c r="E5295" s="203" t="s">
        <v>521</v>
      </c>
      <c r="F5295" s="203" t="s">
        <v>1754</v>
      </c>
      <c r="G5295" s="203" t="s">
        <v>565</v>
      </c>
      <c r="H5295" s="204">
        <v>6.3</v>
      </c>
      <c r="I5295" s="204">
        <v>12.3</v>
      </c>
      <c r="J5295" s="204" t="s">
        <v>1497</v>
      </c>
      <c r="K5295" s="203" t="s">
        <v>1497</v>
      </c>
    </row>
    <row r="5296" spans="1:11">
      <c r="A5296" s="203">
        <v>123</v>
      </c>
      <c r="B5296" s="203" t="s">
        <v>398</v>
      </c>
      <c r="C5296" s="203" t="s">
        <v>1862</v>
      </c>
      <c r="D5296" s="204">
        <v>4.0999999999999996</v>
      </c>
      <c r="E5296" s="203" t="s">
        <v>521</v>
      </c>
      <c r="F5296" s="203" t="s">
        <v>1754</v>
      </c>
      <c r="G5296" s="203" t="s">
        <v>565</v>
      </c>
      <c r="H5296" s="204">
        <v>1.1000000000000001</v>
      </c>
      <c r="I5296" s="204">
        <v>7</v>
      </c>
      <c r="J5296" s="204" t="s">
        <v>1497</v>
      </c>
      <c r="K5296" s="203" t="s">
        <v>1497</v>
      </c>
    </row>
    <row r="5297" spans="1:11">
      <c r="A5297" s="203">
        <v>123</v>
      </c>
      <c r="B5297" s="203" t="s">
        <v>399</v>
      </c>
      <c r="C5297" s="203" t="s">
        <v>1862</v>
      </c>
      <c r="D5297" s="204">
        <v>4.3</v>
      </c>
      <c r="E5297" s="203" t="s">
        <v>521</v>
      </c>
      <c r="F5297" s="203" t="s">
        <v>1754</v>
      </c>
      <c r="G5297" s="203" t="s">
        <v>565</v>
      </c>
      <c r="H5297" s="204">
        <v>2.9</v>
      </c>
      <c r="I5297" s="204">
        <v>5.8</v>
      </c>
      <c r="J5297" s="204" t="s">
        <v>1497</v>
      </c>
      <c r="K5297" s="203" t="s">
        <v>1497</v>
      </c>
    </row>
    <row r="5298" spans="1:11">
      <c r="A5298" s="203">
        <v>123</v>
      </c>
      <c r="B5298" s="203" t="s">
        <v>400</v>
      </c>
      <c r="C5298" s="203" t="s">
        <v>1862</v>
      </c>
      <c r="D5298" s="204">
        <v>2.8</v>
      </c>
      <c r="E5298" s="203" t="s">
        <v>521</v>
      </c>
      <c r="F5298" s="203" t="s">
        <v>1754</v>
      </c>
      <c r="G5298" s="203" t="s">
        <v>565</v>
      </c>
      <c r="H5298" s="204">
        <v>1.3</v>
      </c>
      <c r="I5298" s="204">
        <v>4.2</v>
      </c>
      <c r="J5298" s="204" t="s">
        <v>1497</v>
      </c>
      <c r="K5298" s="203" t="s">
        <v>1497</v>
      </c>
    </row>
    <row r="5299" spans="1:11">
      <c r="A5299" s="203">
        <v>123</v>
      </c>
      <c r="B5299" s="203" t="s">
        <v>401</v>
      </c>
      <c r="C5299" s="203" t="s">
        <v>1862</v>
      </c>
      <c r="D5299" s="204">
        <v>19.399999999999999</v>
      </c>
      <c r="E5299" s="203" t="s">
        <v>521</v>
      </c>
      <c r="F5299" s="203" t="s">
        <v>1754</v>
      </c>
      <c r="G5299" s="203" t="s">
        <v>565</v>
      </c>
      <c r="H5299" s="204">
        <v>14.4</v>
      </c>
      <c r="I5299" s="204">
        <v>24.3</v>
      </c>
      <c r="J5299" s="204" t="s">
        <v>1497</v>
      </c>
      <c r="K5299" s="203" t="s">
        <v>1497</v>
      </c>
    </row>
    <row r="5300" spans="1:11">
      <c r="A5300" s="203">
        <v>123</v>
      </c>
      <c r="B5300" s="203" t="s">
        <v>402</v>
      </c>
      <c r="C5300" s="203" t="s">
        <v>1862</v>
      </c>
      <c r="D5300" s="204">
        <v>30.3</v>
      </c>
      <c r="E5300" s="203" t="s">
        <v>521</v>
      </c>
      <c r="F5300" s="203" t="s">
        <v>1754</v>
      </c>
      <c r="G5300" s="203" t="s">
        <v>565</v>
      </c>
      <c r="H5300" s="204">
        <v>25.1</v>
      </c>
      <c r="I5300" s="204">
        <v>35.4</v>
      </c>
      <c r="J5300" s="204" t="s">
        <v>1497</v>
      </c>
      <c r="K5300" s="203" t="s">
        <v>1497</v>
      </c>
    </row>
    <row r="5301" spans="1:11">
      <c r="A5301" s="203">
        <v>123</v>
      </c>
      <c r="B5301" s="203" t="s">
        <v>403</v>
      </c>
      <c r="C5301" s="203" t="s">
        <v>1862</v>
      </c>
      <c r="D5301" s="204">
        <v>6.7</v>
      </c>
      <c r="E5301" s="203" t="s">
        <v>521</v>
      </c>
      <c r="F5301" s="203" t="s">
        <v>1754</v>
      </c>
      <c r="G5301" s="203" t="s">
        <v>565</v>
      </c>
      <c r="H5301" s="204">
        <v>4.0999999999999996</v>
      </c>
      <c r="I5301" s="204">
        <v>9.4</v>
      </c>
      <c r="J5301" s="204" t="s">
        <v>1497</v>
      </c>
      <c r="K5301" s="203" t="s">
        <v>1497</v>
      </c>
    </row>
    <row r="5302" spans="1:11">
      <c r="A5302" s="203">
        <v>123</v>
      </c>
      <c r="B5302" s="203" t="s">
        <v>404</v>
      </c>
      <c r="C5302" s="203" t="s">
        <v>1862</v>
      </c>
      <c r="D5302" s="204">
        <v>16.399999999999999</v>
      </c>
      <c r="E5302" s="203" t="s">
        <v>521</v>
      </c>
      <c r="F5302" s="203" t="s">
        <v>1754</v>
      </c>
      <c r="G5302" s="203" t="s">
        <v>565</v>
      </c>
      <c r="H5302" s="204">
        <v>12.2</v>
      </c>
      <c r="I5302" s="204">
        <v>20.7</v>
      </c>
      <c r="J5302" s="204" t="s">
        <v>1497</v>
      </c>
      <c r="K5302" s="203" t="s">
        <v>1497</v>
      </c>
    </row>
    <row r="5303" spans="1:11">
      <c r="A5303" s="203">
        <v>123</v>
      </c>
      <c r="B5303" s="203" t="s">
        <v>405</v>
      </c>
      <c r="C5303" s="203" t="s">
        <v>1862</v>
      </c>
      <c r="D5303" s="204">
        <v>13.9</v>
      </c>
      <c r="E5303" s="203" t="s">
        <v>521</v>
      </c>
      <c r="F5303" s="203" t="s">
        <v>1754</v>
      </c>
      <c r="G5303" s="203" t="s">
        <v>565</v>
      </c>
      <c r="H5303" s="204">
        <v>13.3</v>
      </c>
      <c r="I5303" s="204">
        <v>14.5</v>
      </c>
      <c r="J5303" s="204" t="s">
        <v>1497</v>
      </c>
      <c r="K5303" s="203" t="s">
        <v>1497</v>
      </c>
    </row>
    <row r="5304" spans="1:11">
      <c r="A5304" s="203">
        <v>124</v>
      </c>
      <c r="B5304" s="203" t="s">
        <v>384</v>
      </c>
      <c r="C5304" s="203" t="s">
        <v>1863</v>
      </c>
      <c r="D5304" s="204">
        <v>97.2</v>
      </c>
      <c r="E5304" s="203" t="s">
        <v>521</v>
      </c>
      <c r="F5304" s="203" t="s">
        <v>1754</v>
      </c>
      <c r="G5304" s="203" t="s">
        <v>565</v>
      </c>
      <c r="H5304" s="204">
        <v>96.4</v>
      </c>
      <c r="I5304" s="204">
        <v>98.1</v>
      </c>
      <c r="J5304" s="204" t="s">
        <v>1497</v>
      </c>
      <c r="K5304" s="203" t="s">
        <v>1497</v>
      </c>
    </row>
    <row r="5305" spans="1:11">
      <c r="A5305" s="203">
        <v>124</v>
      </c>
      <c r="B5305" s="203" t="s">
        <v>385</v>
      </c>
      <c r="C5305" s="203" t="s">
        <v>1863</v>
      </c>
      <c r="D5305" s="204">
        <v>98</v>
      </c>
      <c r="E5305" s="203" t="s">
        <v>521</v>
      </c>
      <c r="F5305" s="203" t="s">
        <v>1754</v>
      </c>
      <c r="G5305" s="203" t="s">
        <v>565</v>
      </c>
      <c r="H5305" s="204">
        <v>96.3</v>
      </c>
      <c r="I5305" s="204">
        <v>99.6</v>
      </c>
      <c r="J5305" s="204" t="s">
        <v>1497</v>
      </c>
      <c r="K5305" s="203" t="s">
        <v>1497</v>
      </c>
    </row>
    <row r="5306" spans="1:11">
      <c r="A5306" s="203">
        <v>124</v>
      </c>
      <c r="B5306" s="203" t="s">
        <v>386</v>
      </c>
      <c r="C5306" s="203" t="s">
        <v>1863</v>
      </c>
      <c r="D5306" s="204">
        <v>94.9</v>
      </c>
      <c r="E5306" s="203" t="s">
        <v>521</v>
      </c>
      <c r="F5306" s="203" t="s">
        <v>1754</v>
      </c>
      <c r="G5306" s="203" t="s">
        <v>565</v>
      </c>
      <c r="H5306" s="204">
        <v>92.2</v>
      </c>
      <c r="I5306" s="204">
        <v>97.6</v>
      </c>
      <c r="J5306" s="204" t="s">
        <v>1497</v>
      </c>
      <c r="K5306" s="203" t="s">
        <v>1497</v>
      </c>
    </row>
    <row r="5307" spans="1:11">
      <c r="A5307" s="203">
        <v>124</v>
      </c>
      <c r="B5307" s="203" t="s">
        <v>387</v>
      </c>
      <c r="C5307" s="203" t="s">
        <v>1863</v>
      </c>
      <c r="D5307" s="204">
        <v>95.2</v>
      </c>
      <c r="E5307" s="203" t="s">
        <v>521</v>
      </c>
      <c r="F5307" s="203" t="s">
        <v>1754</v>
      </c>
      <c r="G5307" s="203" t="s">
        <v>565</v>
      </c>
      <c r="H5307" s="204">
        <v>93.3</v>
      </c>
      <c r="I5307" s="204">
        <v>97.1</v>
      </c>
      <c r="J5307" s="204" t="s">
        <v>1497</v>
      </c>
      <c r="K5307" s="203" t="s">
        <v>1497</v>
      </c>
    </row>
    <row r="5308" spans="1:11">
      <c r="A5308" s="203">
        <v>124</v>
      </c>
      <c r="B5308" s="203" t="s">
        <v>388</v>
      </c>
      <c r="C5308" s="203" t="s">
        <v>1863</v>
      </c>
      <c r="D5308" s="204">
        <v>100</v>
      </c>
      <c r="E5308" s="203" t="s">
        <v>521</v>
      </c>
      <c r="F5308" s="203" t="s">
        <v>1754</v>
      </c>
      <c r="G5308" s="203" t="s">
        <v>565</v>
      </c>
      <c r="H5308" s="204">
        <v>100</v>
      </c>
      <c r="I5308" s="204">
        <v>100</v>
      </c>
      <c r="J5308" s="204" t="s">
        <v>1497</v>
      </c>
      <c r="K5308" s="203" t="s">
        <v>1497</v>
      </c>
    </row>
    <row r="5309" spans="1:11">
      <c r="A5309" s="203">
        <v>124</v>
      </c>
      <c r="B5309" s="203" t="s">
        <v>389</v>
      </c>
      <c r="C5309" s="203" t="s">
        <v>1863</v>
      </c>
      <c r="D5309" s="204">
        <v>96.9</v>
      </c>
      <c r="E5309" s="203" t="s">
        <v>521</v>
      </c>
      <c r="F5309" s="203" t="s">
        <v>1754</v>
      </c>
      <c r="G5309" s="203" t="s">
        <v>565</v>
      </c>
      <c r="H5309" s="204">
        <v>92.6</v>
      </c>
      <c r="I5309" s="204">
        <v>100</v>
      </c>
      <c r="J5309" s="204" t="s">
        <v>1497</v>
      </c>
      <c r="K5309" s="203" t="s">
        <v>1497</v>
      </c>
    </row>
    <row r="5310" spans="1:11">
      <c r="A5310" s="203">
        <v>124</v>
      </c>
      <c r="B5310" s="203" t="s">
        <v>390</v>
      </c>
      <c r="C5310" s="203" t="s">
        <v>1863</v>
      </c>
      <c r="D5310" s="204">
        <v>90.7</v>
      </c>
      <c r="E5310" s="203" t="s">
        <v>521</v>
      </c>
      <c r="F5310" s="203" t="s">
        <v>1754</v>
      </c>
      <c r="G5310" s="203" t="s">
        <v>565</v>
      </c>
      <c r="H5310" s="204">
        <v>87</v>
      </c>
      <c r="I5310" s="204">
        <v>94.5</v>
      </c>
      <c r="J5310" s="204" t="s">
        <v>1497</v>
      </c>
      <c r="K5310" s="203" t="s">
        <v>1497</v>
      </c>
    </row>
    <row r="5311" spans="1:11">
      <c r="A5311" s="203">
        <v>124</v>
      </c>
      <c r="B5311" s="203" t="s">
        <v>391</v>
      </c>
      <c r="C5311" s="203" t="s">
        <v>1863</v>
      </c>
      <c r="D5311" s="204">
        <v>98.6</v>
      </c>
      <c r="E5311" s="203" t="s">
        <v>521</v>
      </c>
      <c r="F5311" s="203" t="s">
        <v>1754</v>
      </c>
      <c r="G5311" s="203" t="s">
        <v>565</v>
      </c>
      <c r="H5311" s="204">
        <v>95.7</v>
      </c>
      <c r="I5311" s="204">
        <v>100</v>
      </c>
      <c r="J5311" s="204" t="s">
        <v>1497</v>
      </c>
      <c r="K5311" s="203" t="s">
        <v>1497</v>
      </c>
    </row>
    <row r="5312" spans="1:11">
      <c r="A5312" s="203">
        <v>124</v>
      </c>
      <c r="B5312" s="203" t="s">
        <v>392</v>
      </c>
      <c r="C5312" s="203" t="s">
        <v>1863</v>
      </c>
      <c r="D5312" s="204">
        <v>92.1</v>
      </c>
      <c r="E5312" s="203" t="s">
        <v>521</v>
      </c>
      <c r="F5312" s="203" t="s">
        <v>1754</v>
      </c>
      <c r="G5312" s="203" t="s">
        <v>565</v>
      </c>
      <c r="H5312" s="204">
        <v>83.5</v>
      </c>
      <c r="I5312" s="204">
        <v>100</v>
      </c>
      <c r="J5312" s="204" t="s">
        <v>1497</v>
      </c>
      <c r="K5312" s="203" t="s">
        <v>1497</v>
      </c>
    </row>
    <row r="5313" spans="1:11">
      <c r="A5313" s="203">
        <v>124</v>
      </c>
      <c r="B5313" s="203" t="s">
        <v>393</v>
      </c>
      <c r="C5313" s="203" t="s">
        <v>1863</v>
      </c>
      <c r="D5313" s="204">
        <v>98.5</v>
      </c>
      <c r="E5313" s="203" t="s">
        <v>521</v>
      </c>
      <c r="F5313" s="203" t="s">
        <v>1754</v>
      </c>
      <c r="G5313" s="203" t="s">
        <v>565</v>
      </c>
      <c r="H5313" s="204">
        <v>97.7</v>
      </c>
      <c r="I5313" s="204">
        <v>99.3</v>
      </c>
      <c r="J5313" s="204" t="s">
        <v>1497</v>
      </c>
      <c r="K5313" s="203" t="s">
        <v>1497</v>
      </c>
    </row>
    <row r="5314" spans="1:11">
      <c r="A5314" s="203">
        <v>124</v>
      </c>
      <c r="B5314" s="203" t="s">
        <v>394</v>
      </c>
      <c r="C5314" s="203" t="s">
        <v>1863</v>
      </c>
      <c r="D5314" s="204">
        <v>99.2</v>
      </c>
      <c r="E5314" s="203" t="s">
        <v>521</v>
      </c>
      <c r="F5314" s="203" t="s">
        <v>1754</v>
      </c>
      <c r="G5314" s="203" t="s">
        <v>565</v>
      </c>
      <c r="H5314" s="204">
        <v>97.5</v>
      </c>
      <c r="I5314" s="204">
        <v>100</v>
      </c>
      <c r="J5314" s="204" t="s">
        <v>1497</v>
      </c>
      <c r="K5314" s="203" t="s">
        <v>1497</v>
      </c>
    </row>
    <row r="5315" spans="1:11">
      <c r="A5315" s="203">
        <v>124</v>
      </c>
      <c r="B5315" s="203" t="s">
        <v>395</v>
      </c>
      <c r="C5315" s="203" t="s">
        <v>1863</v>
      </c>
      <c r="D5315" s="204">
        <v>97.4</v>
      </c>
      <c r="E5315" s="203" t="s">
        <v>521</v>
      </c>
      <c r="F5315" s="203" t="s">
        <v>1754</v>
      </c>
      <c r="G5315" s="203" t="s">
        <v>565</v>
      </c>
      <c r="H5315" s="204">
        <v>96.4</v>
      </c>
      <c r="I5315" s="204">
        <v>98.5</v>
      </c>
      <c r="J5315" s="204" t="s">
        <v>1497</v>
      </c>
      <c r="K5315" s="203" t="s">
        <v>1497</v>
      </c>
    </row>
    <row r="5316" spans="1:11">
      <c r="A5316" s="203">
        <v>124</v>
      </c>
      <c r="B5316" s="203" t="s">
        <v>396</v>
      </c>
      <c r="C5316" s="203" t="s">
        <v>1863</v>
      </c>
      <c r="D5316" s="204">
        <v>96.6</v>
      </c>
      <c r="E5316" s="203" t="s">
        <v>521</v>
      </c>
      <c r="F5316" s="203" t="s">
        <v>1754</v>
      </c>
      <c r="G5316" s="203" t="s">
        <v>565</v>
      </c>
      <c r="H5316" s="204">
        <v>94.5</v>
      </c>
      <c r="I5316" s="204">
        <v>98.8</v>
      </c>
      <c r="J5316" s="204" t="s">
        <v>1497</v>
      </c>
      <c r="K5316" s="203" t="s">
        <v>1497</v>
      </c>
    </row>
    <row r="5317" spans="1:11">
      <c r="A5317" s="203">
        <v>124</v>
      </c>
      <c r="B5317" s="203" t="s">
        <v>397</v>
      </c>
      <c r="C5317" s="203" t="s">
        <v>1863</v>
      </c>
      <c r="D5317" s="204">
        <v>99</v>
      </c>
      <c r="E5317" s="203" t="s">
        <v>521</v>
      </c>
      <c r="F5317" s="203" t="s">
        <v>1754</v>
      </c>
      <c r="G5317" s="203" t="s">
        <v>565</v>
      </c>
      <c r="H5317" s="204">
        <v>97.5</v>
      </c>
      <c r="I5317" s="204">
        <v>100</v>
      </c>
      <c r="J5317" s="204" t="s">
        <v>1497</v>
      </c>
      <c r="K5317" s="203" t="s">
        <v>1497</v>
      </c>
    </row>
    <row r="5318" spans="1:11">
      <c r="A5318" s="203">
        <v>124</v>
      </c>
      <c r="B5318" s="203" t="s">
        <v>398</v>
      </c>
      <c r="C5318" s="203" t="s">
        <v>1863</v>
      </c>
      <c r="D5318" s="204">
        <v>97.6</v>
      </c>
      <c r="E5318" s="203" t="s">
        <v>521</v>
      </c>
      <c r="F5318" s="203" t="s">
        <v>1754</v>
      </c>
      <c r="G5318" s="203" t="s">
        <v>565</v>
      </c>
      <c r="H5318" s="204">
        <v>94.4</v>
      </c>
      <c r="I5318" s="204">
        <v>100</v>
      </c>
      <c r="J5318" s="204" t="s">
        <v>1497</v>
      </c>
      <c r="K5318" s="203" t="s">
        <v>1497</v>
      </c>
    </row>
    <row r="5319" spans="1:11">
      <c r="A5319" s="203">
        <v>124</v>
      </c>
      <c r="B5319" s="203" t="s">
        <v>399</v>
      </c>
      <c r="C5319" s="203" t="s">
        <v>1863</v>
      </c>
      <c r="D5319" s="204">
        <v>94.3</v>
      </c>
      <c r="E5319" s="203" t="s">
        <v>521</v>
      </c>
      <c r="F5319" s="203" t="s">
        <v>1754</v>
      </c>
      <c r="G5319" s="203" t="s">
        <v>565</v>
      </c>
      <c r="H5319" s="204">
        <v>92</v>
      </c>
      <c r="I5319" s="204">
        <v>96.6</v>
      </c>
      <c r="J5319" s="204" t="s">
        <v>1497</v>
      </c>
      <c r="K5319" s="203" t="s">
        <v>1497</v>
      </c>
    </row>
    <row r="5320" spans="1:11">
      <c r="A5320" s="203">
        <v>124</v>
      </c>
      <c r="B5320" s="203" t="s">
        <v>400</v>
      </c>
      <c r="C5320" s="203" t="s">
        <v>1863</v>
      </c>
      <c r="D5320" s="204">
        <v>94</v>
      </c>
      <c r="E5320" s="203" t="s">
        <v>521</v>
      </c>
      <c r="F5320" s="203" t="s">
        <v>1754</v>
      </c>
      <c r="G5320" s="203" t="s">
        <v>565</v>
      </c>
      <c r="H5320" s="204">
        <v>90.9</v>
      </c>
      <c r="I5320" s="204">
        <v>97.2</v>
      </c>
      <c r="J5320" s="204" t="s">
        <v>1497</v>
      </c>
      <c r="K5320" s="203" t="s">
        <v>1497</v>
      </c>
    </row>
    <row r="5321" spans="1:11">
      <c r="A5321" s="203">
        <v>124</v>
      </c>
      <c r="B5321" s="203" t="s">
        <v>401</v>
      </c>
      <c r="C5321" s="203" t="s">
        <v>1863</v>
      </c>
      <c r="D5321" s="204">
        <v>98.3</v>
      </c>
      <c r="E5321" s="203" t="s">
        <v>521</v>
      </c>
      <c r="F5321" s="203" t="s">
        <v>1754</v>
      </c>
      <c r="G5321" s="203" t="s">
        <v>565</v>
      </c>
      <c r="H5321" s="204">
        <v>96</v>
      </c>
      <c r="I5321" s="204">
        <v>100</v>
      </c>
      <c r="J5321" s="204" t="s">
        <v>1497</v>
      </c>
      <c r="K5321" s="203" t="s">
        <v>1497</v>
      </c>
    </row>
    <row r="5322" spans="1:11">
      <c r="A5322" s="203">
        <v>124</v>
      </c>
      <c r="B5322" s="203" t="s">
        <v>402</v>
      </c>
      <c r="C5322" s="203" t="s">
        <v>1863</v>
      </c>
      <c r="D5322" s="204">
        <v>95.9</v>
      </c>
      <c r="E5322" s="203" t="s">
        <v>521</v>
      </c>
      <c r="F5322" s="203" t="s">
        <v>1754</v>
      </c>
      <c r="G5322" s="203" t="s">
        <v>565</v>
      </c>
      <c r="H5322" s="204">
        <v>92.7</v>
      </c>
      <c r="I5322" s="204">
        <v>99.1</v>
      </c>
      <c r="J5322" s="204" t="s">
        <v>1497</v>
      </c>
      <c r="K5322" s="203" t="s">
        <v>1497</v>
      </c>
    </row>
    <row r="5323" spans="1:11">
      <c r="A5323" s="203">
        <v>124</v>
      </c>
      <c r="B5323" s="203" t="s">
        <v>403</v>
      </c>
      <c r="C5323" s="203" t="s">
        <v>1863</v>
      </c>
      <c r="D5323" s="204">
        <v>97.6</v>
      </c>
      <c r="E5323" s="203" t="s">
        <v>521</v>
      </c>
      <c r="F5323" s="203" t="s">
        <v>1754</v>
      </c>
      <c r="G5323" s="203" t="s">
        <v>565</v>
      </c>
      <c r="H5323" s="204">
        <v>95.3</v>
      </c>
      <c r="I5323" s="204">
        <v>99.9</v>
      </c>
      <c r="J5323" s="204" t="s">
        <v>1497</v>
      </c>
      <c r="K5323" s="203" t="s">
        <v>1497</v>
      </c>
    </row>
    <row r="5324" spans="1:11">
      <c r="A5324" s="203">
        <v>124</v>
      </c>
      <c r="B5324" s="203" t="s">
        <v>404</v>
      </c>
      <c r="C5324" s="203" t="s">
        <v>1863</v>
      </c>
      <c r="D5324" s="204">
        <v>96.9</v>
      </c>
      <c r="E5324" s="203" t="s">
        <v>521</v>
      </c>
      <c r="F5324" s="203" t="s">
        <v>1754</v>
      </c>
      <c r="G5324" s="203" t="s">
        <v>565</v>
      </c>
      <c r="H5324" s="204">
        <v>94</v>
      </c>
      <c r="I5324" s="204">
        <v>99.9</v>
      </c>
      <c r="J5324" s="204" t="s">
        <v>1497</v>
      </c>
      <c r="K5324" s="203" t="s">
        <v>1497</v>
      </c>
    </row>
    <row r="5325" spans="1:11">
      <c r="A5325" s="203">
        <v>124</v>
      </c>
      <c r="B5325" s="203" t="s">
        <v>405</v>
      </c>
      <c r="C5325" s="203" t="s">
        <v>1863</v>
      </c>
      <c r="D5325" s="204">
        <v>96.8</v>
      </c>
      <c r="E5325" s="203" t="s">
        <v>521</v>
      </c>
      <c r="F5325" s="203" t="s">
        <v>1754</v>
      </c>
      <c r="G5325" s="203" t="s">
        <v>565</v>
      </c>
      <c r="H5325" s="204">
        <v>96.4</v>
      </c>
      <c r="I5325" s="204">
        <v>97.2</v>
      </c>
      <c r="J5325" s="204" t="s">
        <v>1497</v>
      </c>
      <c r="K5325" s="203" t="s">
        <v>1497</v>
      </c>
    </row>
    <row r="5326" spans="1:11">
      <c r="A5326" s="203">
        <v>124</v>
      </c>
      <c r="B5326" s="203" t="s">
        <v>384</v>
      </c>
      <c r="C5326" s="203" t="s">
        <v>1864</v>
      </c>
      <c r="D5326" s="204">
        <v>96.7</v>
      </c>
      <c r="E5326" s="203" t="s">
        <v>521</v>
      </c>
      <c r="F5326" s="203" t="s">
        <v>1754</v>
      </c>
      <c r="G5326" s="203" t="s">
        <v>565</v>
      </c>
      <c r="H5326" s="204">
        <v>95.7</v>
      </c>
      <c r="I5326" s="204">
        <v>97.6</v>
      </c>
      <c r="J5326" s="204" t="s">
        <v>1497</v>
      </c>
      <c r="K5326" s="203" t="s">
        <v>1497</v>
      </c>
    </row>
    <row r="5327" spans="1:11">
      <c r="A5327" s="203">
        <v>124</v>
      </c>
      <c r="B5327" s="203" t="s">
        <v>385</v>
      </c>
      <c r="C5327" s="203" t="s">
        <v>1864</v>
      </c>
      <c r="D5327" s="204">
        <v>97.4</v>
      </c>
      <c r="E5327" s="203" t="s">
        <v>521</v>
      </c>
      <c r="F5327" s="203" t="s">
        <v>1754</v>
      </c>
      <c r="G5327" s="203" t="s">
        <v>565</v>
      </c>
      <c r="H5327" s="204">
        <v>95.5</v>
      </c>
      <c r="I5327" s="204">
        <v>99.3</v>
      </c>
      <c r="J5327" s="204" t="s">
        <v>1497</v>
      </c>
      <c r="K5327" s="203" t="s">
        <v>1497</v>
      </c>
    </row>
    <row r="5328" spans="1:11">
      <c r="A5328" s="203">
        <v>124</v>
      </c>
      <c r="B5328" s="203" t="s">
        <v>386</v>
      </c>
      <c r="C5328" s="203" t="s">
        <v>1864</v>
      </c>
      <c r="D5328" s="204">
        <v>93.9</v>
      </c>
      <c r="E5328" s="203" t="s">
        <v>521</v>
      </c>
      <c r="F5328" s="203" t="s">
        <v>1754</v>
      </c>
      <c r="G5328" s="203" t="s">
        <v>565</v>
      </c>
      <c r="H5328" s="204">
        <v>91.3</v>
      </c>
      <c r="I5328" s="204">
        <v>96.5</v>
      </c>
      <c r="J5328" s="204" t="s">
        <v>1497</v>
      </c>
      <c r="K5328" s="203" t="s">
        <v>1497</v>
      </c>
    </row>
    <row r="5329" spans="1:11">
      <c r="A5329" s="203">
        <v>124</v>
      </c>
      <c r="B5329" s="203" t="s">
        <v>387</v>
      </c>
      <c r="C5329" s="203" t="s">
        <v>1864</v>
      </c>
      <c r="D5329" s="204">
        <v>93.8</v>
      </c>
      <c r="E5329" s="203" t="s">
        <v>521</v>
      </c>
      <c r="F5329" s="203" t="s">
        <v>1754</v>
      </c>
      <c r="G5329" s="203" t="s">
        <v>565</v>
      </c>
      <c r="H5329" s="204">
        <v>91.7</v>
      </c>
      <c r="I5329" s="204">
        <v>95.9</v>
      </c>
      <c r="J5329" s="204" t="s">
        <v>1497</v>
      </c>
      <c r="K5329" s="203" t="s">
        <v>1497</v>
      </c>
    </row>
    <row r="5330" spans="1:11">
      <c r="A5330" s="203">
        <v>124</v>
      </c>
      <c r="B5330" s="203" t="s">
        <v>388</v>
      </c>
      <c r="C5330" s="203" t="s">
        <v>1864</v>
      </c>
      <c r="D5330" s="204">
        <v>95.1</v>
      </c>
      <c r="E5330" s="203" t="s">
        <v>521</v>
      </c>
      <c r="F5330" s="203" t="s">
        <v>1754</v>
      </c>
      <c r="G5330" s="203" t="s">
        <v>565</v>
      </c>
      <c r="H5330" s="204">
        <v>91</v>
      </c>
      <c r="I5330" s="204">
        <v>99.3</v>
      </c>
      <c r="J5330" s="204" t="s">
        <v>1497</v>
      </c>
      <c r="K5330" s="203" t="s">
        <v>1497</v>
      </c>
    </row>
    <row r="5331" spans="1:11">
      <c r="A5331" s="203">
        <v>124</v>
      </c>
      <c r="B5331" s="203" t="s">
        <v>389</v>
      </c>
      <c r="C5331" s="203" t="s">
        <v>1864</v>
      </c>
      <c r="D5331" s="204">
        <v>95.3</v>
      </c>
      <c r="E5331" s="203" t="s">
        <v>521</v>
      </c>
      <c r="F5331" s="203" t="s">
        <v>1754</v>
      </c>
      <c r="G5331" s="203" t="s">
        <v>565</v>
      </c>
      <c r="H5331" s="204">
        <v>90.1</v>
      </c>
      <c r="I5331" s="204">
        <v>100</v>
      </c>
      <c r="J5331" s="204" t="s">
        <v>1497</v>
      </c>
      <c r="K5331" s="203" t="s">
        <v>1497</v>
      </c>
    </row>
    <row r="5332" spans="1:11">
      <c r="A5332" s="203">
        <v>124</v>
      </c>
      <c r="B5332" s="203" t="s">
        <v>390</v>
      </c>
      <c r="C5332" s="203" t="s">
        <v>1864</v>
      </c>
      <c r="D5332" s="204">
        <v>89.7</v>
      </c>
      <c r="E5332" s="203" t="s">
        <v>521</v>
      </c>
      <c r="F5332" s="203" t="s">
        <v>1754</v>
      </c>
      <c r="G5332" s="203" t="s">
        <v>565</v>
      </c>
      <c r="H5332" s="204">
        <v>85.9</v>
      </c>
      <c r="I5332" s="204">
        <v>93.5</v>
      </c>
      <c r="J5332" s="204" t="s">
        <v>1497</v>
      </c>
      <c r="K5332" s="203" t="s">
        <v>1497</v>
      </c>
    </row>
    <row r="5333" spans="1:11">
      <c r="A5333" s="203">
        <v>124</v>
      </c>
      <c r="B5333" s="203" t="s">
        <v>391</v>
      </c>
      <c r="C5333" s="203" t="s">
        <v>1864</v>
      </c>
      <c r="D5333" s="204">
        <v>93.2</v>
      </c>
      <c r="E5333" s="203" t="s">
        <v>521</v>
      </c>
      <c r="F5333" s="203" t="s">
        <v>1754</v>
      </c>
      <c r="G5333" s="203" t="s">
        <v>565</v>
      </c>
      <c r="H5333" s="204">
        <v>86.8</v>
      </c>
      <c r="I5333" s="204">
        <v>99.6</v>
      </c>
      <c r="J5333" s="204" t="s">
        <v>1497</v>
      </c>
      <c r="K5333" s="203" t="s">
        <v>1497</v>
      </c>
    </row>
    <row r="5334" spans="1:11">
      <c r="A5334" s="203">
        <v>124</v>
      </c>
      <c r="B5334" s="203" t="s">
        <v>392</v>
      </c>
      <c r="C5334" s="203" t="s">
        <v>1864</v>
      </c>
      <c r="D5334" s="204">
        <v>95.2</v>
      </c>
      <c r="E5334" s="203" t="s">
        <v>521</v>
      </c>
      <c r="F5334" s="203" t="s">
        <v>1754</v>
      </c>
      <c r="G5334" s="203" t="s">
        <v>565</v>
      </c>
      <c r="H5334" s="204">
        <v>88.8</v>
      </c>
      <c r="I5334" s="204">
        <v>100</v>
      </c>
      <c r="J5334" s="204" t="s">
        <v>1497</v>
      </c>
      <c r="K5334" s="203" t="s">
        <v>1497</v>
      </c>
    </row>
    <row r="5335" spans="1:11">
      <c r="A5335" s="203">
        <v>124</v>
      </c>
      <c r="B5335" s="203" t="s">
        <v>393</v>
      </c>
      <c r="C5335" s="203" t="s">
        <v>1864</v>
      </c>
      <c r="D5335" s="204">
        <v>98.2</v>
      </c>
      <c r="E5335" s="203" t="s">
        <v>521</v>
      </c>
      <c r="F5335" s="203" t="s">
        <v>1754</v>
      </c>
      <c r="G5335" s="203" t="s">
        <v>565</v>
      </c>
      <c r="H5335" s="204">
        <v>97.4</v>
      </c>
      <c r="I5335" s="204">
        <v>99</v>
      </c>
      <c r="J5335" s="204" t="s">
        <v>1497</v>
      </c>
      <c r="K5335" s="203" t="s">
        <v>1497</v>
      </c>
    </row>
    <row r="5336" spans="1:11">
      <c r="A5336" s="203">
        <v>124</v>
      </c>
      <c r="B5336" s="203" t="s">
        <v>394</v>
      </c>
      <c r="C5336" s="203" t="s">
        <v>1864</v>
      </c>
      <c r="D5336" s="204">
        <v>96.2</v>
      </c>
      <c r="E5336" s="203" t="s">
        <v>521</v>
      </c>
      <c r="F5336" s="203" t="s">
        <v>1754</v>
      </c>
      <c r="G5336" s="203" t="s">
        <v>565</v>
      </c>
      <c r="H5336" s="204">
        <v>92.5</v>
      </c>
      <c r="I5336" s="204">
        <v>99.8</v>
      </c>
      <c r="J5336" s="204" t="s">
        <v>1497</v>
      </c>
      <c r="K5336" s="203" t="s">
        <v>1497</v>
      </c>
    </row>
    <row r="5337" spans="1:11">
      <c r="A5337" s="203">
        <v>124</v>
      </c>
      <c r="B5337" s="203" t="s">
        <v>395</v>
      </c>
      <c r="C5337" s="203" t="s">
        <v>1864</v>
      </c>
      <c r="D5337" s="204">
        <v>96</v>
      </c>
      <c r="E5337" s="203" t="s">
        <v>521</v>
      </c>
      <c r="F5337" s="203" t="s">
        <v>1754</v>
      </c>
      <c r="G5337" s="203" t="s">
        <v>565</v>
      </c>
      <c r="H5337" s="204">
        <v>94.7</v>
      </c>
      <c r="I5337" s="204">
        <v>97.4</v>
      </c>
      <c r="J5337" s="204" t="s">
        <v>1497</v>
      </c>
      <c r="K5337" s="203" t="s">
        <v>1497</v>
      </c>
    </row>
    <row r="5338" spans="1:11">
      <c r="A5338" s="203">
        <v>124</v>
      </c>
      <c r="B5338" s="203" t="s">
        <v>396</v>
      </c>
      <c r="C5338" s="203" t="s">
        <v>1864</v>
      </c>
      <c r="D5338" s="204">
        <v>94.6</v>
      </c>
      <c r="E5338" s="203" t="s">
        <v>521</v>
      </c>
      <c r="F5338" s="203" t="s">
        <v>1754</v>
      </c>
      <c r="G5338" s="203" t="s">
        <v>565</v>
      </c>
      <c r="H5338" s="204">
        <v>92</v>
      </c>
      <c r="I5338" s="204">
        <v>97.2</v>
      </c>
      <c r="J5338" s="204" t="s">
        <v>1497</v>
      </c>
      <c r="K5338" s="203" t="s">
        <v>1497</v>
      </c>
    </row>
    <row r="5339" spans="1:11">
      <c r="A5339" s="203">
        <v>124</v>
      </c>
      <c r="B5339" s="203" t="s">
        <v>397</v>
      </c>
      <c r="C5339" s="203" t="s">
        <v>1864</v>
      </c>
      <c r="D5339" s="204">
        <v>97</v>
      </c>
      <c r="E5339" s="203" t="s">
        <v>521</v>
      </c>
      <c r="F5339" s="203" t="s">
        <v>1754</v>
      </c>
      <c r="G5339" s="203" t="s">
        <v>565</v>
      </c>
      <c r="H5339" s="204">
        <v>94.3</v>
      </c>
      <c r="I5339" s="204">
        <v>99.6</v>
      </c>
      <c r="J5339" s="204" t="s">
        <v>1497</v>
      </c>
      <c r="K5339" s="203" t="s">
        <v>1497</v>
      </c>
    </row>
    <row r="5340" spans="1:11">
      <c r="A5340" s="203">
        <v>124</v>
      </c>
      <c r="B5340" s="203" t="s">
        <v>398</v>
      </c>
      <c r="C5340" s="203" t="s">
        <v>1864</v>
      </c>
      <c r="D5340" s="204">
        <v>95.2</v>
      </c>
      <c r="E5340" s="203" t="s">
        <v>521</v>
      </c>
      <c r="F5340" s="203" t="s">
        <v>1754</v>
      </c>
      <c r="G5340" s="203" t="s">
        <v>565</v>
      </c>
      <c r="H5340" s="204">
        <v>90.7</v>
      </c>
      <c r="I5340" s="204">
        <v>99.8</v>
      </c>
      <c r="J5340" s="204" t="s">
        <v>1497</v>
      </c>
      <c r="K5340" s="203" t="s">
        <v>1497</v>
      </c>
    </row>
    <row r="5341" spans="1:11">
      <c r="A5341" s="203">
        <v>124</v>
      </c>
      <c r="B5341" s="203" t="s">
        <v>399</v>
      </c>
      <c r="C5341" s="203" t="s">
        <v>1864</v>
      </c>
      <c r="D5341" s="204">
        <v>95.7</v>
      </c>
      <c r="E5341" s="203" t="s">
        <v>521</v>
      </c>
      <c r="F5341" s="203" t="s">
        <v>1754</v>
      </c>
      <c r="G5341" s="203" t="s">
        <v>565</v>
      </c>
      <c r="H5341" s="204">
        <v>93.6</v>
      </c>
      <c r="I5341" s="204">
        <v>97.8</v>
      </c>
      <c r="J5341" s="204" t="s">
        <v>1497</v>
      </c>
      <c r="K5341" s="203" t="s">
        <v>1497</v>
      </c>
    </row>
    <row r="5342" spans="1:11">
      <c r="A5342" s="203">
        <v>124</v>
      </c>
      <c r="B5342" s="203" t="s">
        <v>400</v>
      </c>
      <c r="C5342" s="203" t="s">
        <v>1864</v>
      </c>
      <c r="D5342" s="204">
        <v>92.8</v>
      </c>
      <c r="E5342" s="203" t="s">
        <v>521</v>
      </c>
      <c r="F5342" s="203" t="s">
        <v>1754</v>
      </c>
      <c r="G5342" s="203" t="s">
        <v>565</v>
      </c>
      <c r="H5342" s="204">
        <v>89.6</v>
      </c>
      <c r="I5342" s="204">
        <v>96</v>
      </c>
      <c r="J5342" s="204" t="s">
        <v>1497</v>
      </c>
      <c r="K5342" s="203" t="s">
        <v>1497</v>
      </c>
    </row>
    <row r="5343" spans="1:11">
      <c r="A5343" s="203">
        <v>124</v>
      </c>
      <c r="B5343" s="203" t="s">
        <v>401</v>
      </c>
      <c r="C5343" s="203" t="s">
        <v>1864</v>
      </c>
      <c r="D5343" s="204">
        <v>93.4</v>
      </c>
      <c r="E5343" s="203" t="s">
        <v>521</v>
      </c>
      <c r="F5343" s="203" t="s">
        <v>1754</v>
      </c>
      <c r="G5343" s="203" t="s">
        <v>565</v>
      </c>
      <c r="H5343" s="204">
        <v>89.1</v>
      </c>
      <c r="I5343" s="204">
        <v>97.8</v>
      </c>
      <c r="J5343" s="204" t="s">
        <v>1497</v>
      </c>
      <c r="K5343" s="203" t="s">
        <v>1497</v>
      </c>
    </row>
    <row r="5344" spans="1:11">
      <c r="A5344" s="203">
        <v>124</v>
      </c>
      <c r="B5344" s="203" t="s">
        <v>402</v>
      </c>
      <c r="C5344" s="203" t="s">
        <v>1864</v>
      </c>
      <c r="D5344" s="204">
        <v>95.6</v>
      </c>
      <c r="E5344" s="203" t="s">
        <v>521</v>
      </c>
      <c r="F5344" s="203" t="s">
        <v>1754</v>
      </c>
      <c r="G5344" s="203" t="s">
        <v>565</v>
      </c>
      <c r="H5344" s="204">
        <v>92.1</v>
      </c>
      <c r="I5344" s="204">
        <v>99</v>
      </c>
      <c r="J5344" s="204" t="s">
        <v>1497</v>
      </c>
      <c r="K5344" s="203" t="s">
        <v>1497</v>
      </c>
    </row>
    <row r="5345" spans="1:11">
      <c r="A5345" s="203">
        <v>124</v>
      </c>
      <c r="B5345" s="203" t="s">
        <v>403</v>
      </c>
      <c r="C5345" s="203" t="s">
        <v>1864</v>
      </c>
      <c r="D5345" s="204">
        <v>98.8</v>
      </c>
      <c r="E5345" s="203" t="s">
        <v>521</v>
      </c>
      <c r="F5345" s="203" t="s">
        <v>1754</v>
      </c>
      <c r="G5345" s="203" t="s">
        <v>565</v>
      </c>
      <c r="H5345" s="204">
        <v>97.2</v>
      </c>
      <c r="I5345" s="204">
        <v>100</v>
      </c>
      <c r="J5345" s="204" t="s">
        <v>1497</v>
      </c>
      <c r="K5345" s="203" t="s">
        <v>1497</v>
      </c>
    </row>
    <row r="5346" spans="1:11">
      <c r="A5346" s="203">
        <v>124</v>
      </c>
      <c r="B5346" s="203" t="s">
        <v>404</v>
      </c>
      <c r="C5346" s="203" t="s">
        <v>1864</v>
      </c>
      <c r="D5346" s="204">
        <v>94.7</v>
      </c>
      <c r="E5346" s="203" t="s">
        <v>521</v>
      </c>
      <c r="F5346" s="203" t="s">
        <v>1754</v>
      </c>
      <c r="G5346" s="203" t="s">
        <v>565</v>
      </c>
      <c r="H5346" s="204">
        <v>91.1</v>
      </c>
      <c r="I5346" s="204">
        <v>98.3</v>
      </c>
      <c r="J5346" s="204" t="s">
        <v>1497</v>
      </c>
      <c r="K5346" s="203" t="s">
        <v>1497</v>
      </c>
    </row>
    <row r="5347" spans="1:11">
      <c r="A5347" s="203">
        <v>124</v>
      </c>
      <c r="B5347" s="203" t="s">
        <v>405</v>
      </c>
      <c r="C5347" s="203" t="s">
        <v>1864</v>
      </c>
      <c r="D5347" s="204">
        <v>95.8</v>
      </c>
      <c r="E5347" s="203" t="s">
        <v>521</v>
      </c>
      <c r="F5347" s="203" t="s">
        <v>1754</v>
      </c>
      <c r="G5347" s="203" t="s">
        <v>565</v>
      </c>
      <c r="H5347" s="204">
        <v>95.3</v>
      </c>
      <c r="I5347" s="204">
        <v>96.2</v>
      </c>
      <c r="J5347" s="204" t="s">
        <v>1497</v>
      </c>
      <c r="K5347" s="203" t="s">
        <v>1497</v>
      </c>
    </row>
    <row r="5348" spans="1:11">
      <c r="A5348" s="203">
        <v>124</v>
      </c>
      <c r="B5348" s="203" t="s">
        <v>384</v>
      </c>
      <c r="C5348" s="203" t="s">
        <v>1865</v>
      </c>
      <c r="D5348" s="204">
        <v>97</v>
      </c>
      <c r="E5348" s="203" t="s">
        <v>521</v>
      </c>
      <c r="F5348" s="203" t="s">
        <v>1754</v>
      </c>
      <c r="G5348" s="203" t="s">
        <v>565</v>
      </c>
      <c r="H5348" s="204">
        <v>96.3</v>
      </c>
      <c r="I5348" s="204">
        <v>97.6</v>
      </c>
      <c r="J5348" s="204" t="s">
        <v>1497</v>
      </c>
      <c r="K5348" s="203" t="s">
        <v>1497</v>
      </c>
    </row>
    <row r="5349" spans="1:11">
      <c r="A5349" s="203">
        <v>124</v>
      </c>
      <c r="B5349" s="203" t="s">
        <v>385</v>
      </c>
      <c r="C5349" s="203" t="s">
        <v>1865</v>
      </c>
      <c r="D5349" s="204">
        <v>97.7</v>
      </c>
      <c r="E5349" s="203" t="s">
        <v>521</v>
      </c>
      <c r="F5349" s="203" t="s">
        <v>1754</v>
      </c>
      <c r="G5349" s="203" t="s">
        <v>565</v>
      </c>
      <c r="H5349" s="204">
        <v>96.5</v>
      </c>
      <c r="I5349" s="204">
        <v>98.9</v>
      </c>
      <c r="J5349" s="204" t="s">
        <v>1497</v>
      </c>
      <c r="K5349" s="203" t="s">
        <v>1497</v>
      </c>
    </row>
    <row r="5350" spans="1:11">
      <c r="A5350" s="203">
        <v>124</v>
      </c>
      <c r="B5350" s="203" t="s">
        <v>386</v>
      </c>
      <c r="C5350" s="203" t="s">
        <v>1865</v>
      </c>
      <c r="D5350" s="204">
        <v>94.3</v>
      </c>
      <c r="E5350" s="203" t="s">
        <v>521</v>
      </c>
      <c r="F5350" s="203" t="s">
        <v>1754</v>
      </c>
      <c r="G5350" s="203" t="s">
        <v>565</v>
      </c>
      <c r="H5350" s="204">
        <v>92.5</v>
      </c>
      <c r="I5350" s="204">
        <v>96.2</v>
      </c>
      <c r="J5350" s="204" t="s">
        <v>1497</v>
      </c>
      <c r="K5350" s="203" t="s">
        <v>1497</v>
      </c>
    </row>
    <row r="5351" spans="1:11">
      <c r="A5351" s="203">
        <v>124</v>
      </c>
      <c r="B5351" s="203" t="s">
        <v>387</v>
      </c>
      <c r="C5351" s="203" t="s">
        <v>1865</v>
      </c>
      <c r="D5351" s="204">
        <v>94.5</v>
      </c>
      <c r="E5351" s="203" t="s">
        <v>521</v>
      </c>
      <c r="F5351" s="203" t="s">
        <v>1754</v>
      </c>
      <c r="G5351" s="203" t="s">
        <v>565</v>
      </c>
      <c r="H5351" s="204">
        <v>93.1</v>
      </c>
      <c r="I5351" s="204">
        <v>95.9</v>
      </c>
      <c r="J5351" s="204" t="s">
        <v>1497</v>
      </c>
      <c r="K5351" s="203" t="s">
        <v>1497</v>
      </c>
    </row>
    <row r="5352" spans="1:11">
      <c r="A5352" s="203">
        <v>124</v>
      </c>
      <c r="B5352" s="203" t="s">
        <v>388</v>
      </c>
      <c r="C5352" s="203" t="s">
        <v>1865</v>
      </c>
      <c r="D5352" s="204">
        <v>97.9</v>
      </c>
      <c r="E5352" s="203" t="s">
        <v>521</v>
      </c>
      <c r="F5352" s="203" t="s">
        <v>1754</v>
      </c>
      <c r="G5352" s="203" t="s">
        <v>565</v>
      </c>
      <c r="H5352" s="204">
        <v>96.1</v>
      </c>
      <c r="I5352" s="204">
        <v>99.7</v>
      </c>
      <c r="J5352" s="204" t="s">
        <v>1497</v>
      </c>
      <c r="K5352" s="203" t="s">
        <v>1497</v>
      </c>
    </row>
    <row r="5353" spans="1:11">
      <c r="A5353" s="203">
        <v>124</v>
      </c>
      <c r="B5353" s="203" t="s">
        <v>389</v>
      </c>
      <c r="C5353" s="203" t="s">
        <v>1865</v>
      </c>
      <c r="D5353" s="204">
        <v>96.1</v>
      </c>
      <c r="E5353" s="203" t="s">
        <v>521</v>
      </c>
      <c r="F5353" s="203" t="s">
        <v>1754</v>
      </c>
      <c r="G5353" s="203" t="s">
        <v>565</v>
      </c>
      <c r="H5353" s="204">
        <v>92.7</v>
      </c>
      <c r="I5353" s="204">
        <v>99.5</v>
      </c>
      <c r="J5353" s="204" t="s">
        <v>1497</v>
      </c>
      <c r="K5353" s="203" t="s">
        <v>1497</v>
      </c>
    </row>
    <row r="5354" spans="1:11">
      <c r="A5354" s="203">
        <v>124</v>
      </c>
      <c r="B5354" s="203" t="s">
        <v>390</v>
      </c>
      <c r="C5354" s="203" t="s">
        <v>1865</v>
      </c>
      <c r="D5354" s="204">
        <v>90.2</v>
      </c>
      <c r="E5354" s="203" t="s">
        <v>521</v>
      </c>
      <c r="F5354" s="203" t="s">
        <v>1754</v>
      </c>
      <c r="G5354" s="203" t="s">
        <v>565</v>
      </c>
      <c r="H5354" s="204">
        <v>87.5</v>
      </c>
      <c r="I5354" s="204">
        <v>92.9</v>
      </c>
      <c r="J5354" s="204" t="s">
        <v>1497</v>
      </c>
      <c r="K5354" s="203" t="s">
        <v>1497</v>
      </c>
    </row>
    <row r="5355" spans="1:11">
      <c r="A5355" s="203">
        <v>124</v>
      </c>
      <c r="B5355" s="203" t="s">
        <v>391</v>
      </c>
      <c r="C5355" s="203" t="s">
        <v>1865</v>
      </c>
      <c r="D5355" s="204">
        <v>96.1</v>
      </c>
      <c r="E5355" s="203" t="s">
        <v>521</v>
      </c>
      <c r="F5355" s="203" t="s">
        <v>1754</v>
      </c>
      <c r="G5355" s="203" t="s">
        <v>565</v>
      </c>
      <c r="H5355" s="204">
        <v>92.7</v>
      </c>
      <c r="I5355" s="204">
        <v>99.5</v>
      </c>
      <c r="J5355" s="204" t="s">
        <v>1497</v>
      </c>
      <c r="K5355" s="203" t="s">
        <v>1497</v>
      </c>
    </row>
    <row r="5356" spans="1:11">
      <c r="A5356" s="203">
        <v>124</v>
      </c>
      <c r="B5356" s="203" t="s">
        <v>392</v>
      </c>
      <c r="C5356" s="203" t="s">
        <v>1865</v>
      </c>
      <c r="D5356" s="204">
        <v>93.8</v>
      </c>
      <c r="E5356" s="203" t="s">
        <v>521</v>
      </c>
      <c r="F5356" s="203" t="s">
        <v>1754</v>
      </c>
      <c r="G5356" s="203" t="s">
        <v>565</v>
      </c>
      <c r="H5356" s="204">
        <v>88.4</v>
      </c>
      <c r="I5356" s="204">
        <v>99.1</v>
      </c>
      <c r="J5356" s="204" t="s">
        <v>1497</v>
      </c>
      <c r="K5356" s="203" t="s">
        <v>1497</v>
      </c>
    </row>
    <row r="5357" spans="1:11">
      <c r="A5357" s="203">
        <v>124</v>
      </c>
      <c r="B5357" s="203" t="s">
        <v>393</v>
      </c>
      <c r="C5357" s="203" t="s">
        <v>1865</v>
      </c>
      <c r="D5357" s="204">
        <v>98.3</v>
      </c>
      <c r="E5357" s="203" t="s">
        <v>521</v>
      </c>
      <c r="F5357" s="203" t="s">
        <v>1754</v>
      </c>
      <c r="G5357" s="203" t="s">
        <v>565</v>
      </c>
      <c r="H5357" s="204">
        <v>97.8</v>
      </c>
      <c r="I5357" s="204">
        <v>98.9</v>
      </c>
      <c r="J5357" s="204" t="s">
        <v>1497</v>
      </c>
      <c r="K5357" s="203" t="s">
        <v>1497</v>
      </c>
    </row>
    <row r="5358" spans="1:11">
      <c r="A5358" s="203">
        <v>124</v>
      </c>
      <c r="B5358" s="203" t="s">
        <v>394</v>
      </c>
      <c r="C5358" s="203" t="s">
        <v>1865</v>
      </c>
      <c r="D5358" s="204">
        <v>97.7</v>
      </c>
      <c r="E5358" s="203" t="s">
        <v>521</v>
      </c>
      <c r="F5358" s="203" t="s">
        <v>1754</v>
      </c>
      <c r="G5358" s="203" t="s">
        <v>565</v>
      </c>
      <c r="H5358" s="204">
        <v>95.8</v>
      </c>
      <c r="I5358" s="204">
        <v>99.7</v>
      </c>
      <c r="J5358" s="204" t="s">
        <v>1497</v>
      </c>
      <c r="K5358" s="203" t="s">
        <v>1497</v>
      </c>
    </row>
    <row r="5359" spans="1:11">
      <c r="A5359" s="203">
        <v>124</v>
      </c>
      <c r="B5359" s="203" t="s">
        <v>395</v>
      </c>
      <c r="C5359" s="203" t="s">
        <v>1865</v>
      </c>
      <c r="D5359" s="204">
        <v>96.8</v>
      </c>
      <c r="E5359" s="203" t="s">
        <v>521</v>
      </c>
      <c r="F5359" s="203" t="s">
        <v>1754</v>
      </c>
      <c r="G5359" s="203" t="s">
        <v>565</v>
      </c>
      <c r="H5359" s="204">
        <v>95.9</v>
      </c>
      <c r="I5359" s="204">
        <v>97.6</v>
      </c>
      <c r="J5359" s="204" t="s">
        <v>1497</v>
      </c>
      <c r="K5359" s="203" t="s">
        <v>1497</v>
      </c>
    </row>
    <row r="5360" spans="1:11">
      <c r="A5360" s="203">
        <v>124</v>
      </c>
      <c r="B5360" s="203" t="s">
        <v>396</v>
      </c>
      <c r="C5360" s="203" t="s">
        <v>1865</v>
      </c>
      <c r="D5360" s="204">
        <v>95.6</v>
      </c>
      <c r="E5360" s="203" t="s">
        <v>521</v>
      </c>
      <c r="F5360" s="203" t="s">
        <v>1754</v>
      </c>
      <c r="G5360" s="203" t="s">
        <v>565</v>
      </c>
      <c r="H5360" s="204">
        <v>93.9</v>
      </c>
      <c r="I5360" s="204">
        <v>97.3</v>
      </c>
      <c r="J5360" s="204" t="s">
        <v>1497</v>
      </c>
      <c r="K5360" s="203" t="s">
        <v>1497</v>
      </c>
    </row>
    <row r="5361" spans="1:11">
      <c r="A5361" s="203">
        <v>124</v>
      </c>
      <c r="B5361" s="203" t="s">
        <v>397</v>
      </c>
      <c r="C5361" s="203" t="s">
        <v>1865</v>
      </c>
      <c r="D5361" s="204">
        <v>98</v>
      </c>
      <c r="E5361" s="203" t="s">
        <v>521</v>
      </c>
      <c r="F5361" s="203" t="s">
        <v>1754</v>
      </c>
      <c r="G5361" s="203" t="s">
        <v>565</v>
      </c>
      <c r="H5361" s="204">
        <v>96.6</v>
      </c>
      <c r="I5361" s="204">
        <v>99.5</v>
      </c>
      <c r="J5361" s="204" t="s">
        <v>1497</v>
      </c>
      <c r="K5361" s="203" t="s">
        <v>1497</v>
      </c>
    </row>
    <row r="5362" spans="1:11">
      <c r="A5362" s="203">
        <v>124</v>
      </c>
      <c r="B5362" s="203" t="s">
        <v>398</v>
      </c>
      <c r="C5362" s="203" t="s">
        <v>1865</v>
      </c>
      <c r="D5362" s="204">
        <v>96.4</v>
      </c>
      <c r="E5362" s="203" t="s">
        <v>521</v>
      </c>
      <c r="F5362" s="203" t="s">
        <v>1754</v>
      </c>
      <c r="G5362" s="203" t="s">
        <v>565</v>
      </c>
      <c r="H5362" s="204">
        <v>93.6</v>
      </c>
      <c r="I5362" s="204">
        <v>99.2</v>
      </c>
      <c r="J5362" s="204" t="s">
        <v>1497</v>
      </c>
      <c r="K5362" s="203" t="s">
        <v>1497</v>
      </c>
    </row>
    <row r="5363" spans="1:11">
      <c r="A5363" s="203">
        <v>124</v>
      </c>
      <c r="B5363" s="203" t="s">
        <v>399</v>
      </c>
      <c r="C5363" s="203" t="s">
        <v>1865</v>
      </c>
      <c r="D5363" s="204">
        <v>95</v>
      </c>
      <c r="E5363" s="203" t="s">
        <v>521</v>
      </c>
      <c r="F5363" s="203" t="s">
        <v>1754</v>
      </c>
      <c r="G5363" s="203" t="s">
        <v>565</v>
      </c>
      <c r="H5363" s="204">
        <v>93.4</v>
      </c>
      <c r="I5363" s="204">
        <v>96.5</v>
      </c>
      <c r="J5363" s="204" t="s">
        <v>1497</v>
      </c>
      <c r="K5363" s="203" t="s">
        <v>1497</v>
      </c>
    </row>
    <row r="5364" spans="1:11">
      <c r="A5364" s="203">
        <v>124</v>
      </c>
      <c r="B5364" s="203" t="s">
        <v>400</v>
      </c>
      <c r="C5364" s="203" t="s">
        <v>1865</v>
      </c>
      <c r="D5364" s="204">
        <v>93.4</v>
      </c>
      <c r="E5364" s="203" t="s">
        <v>521</v>
      </c>
      <c r="F5364" s="203" t="s">
        <v>1754</v>
      </c>
      <c r="G5364" s="203" t="s">
        <v>565</v>
      </c>
      <c r="H5364" s="204">
        <v>91.1</v>
      </c>
      <c r="I5364" s="204">
        <v>95.6</v>
      </c>
      <c r="J5364" s="204" t="s">
        <v>1497</v>
      </c>
      <c r="K5364" s="203" t="s">
        <v>1497</v>
      </c>
    </row>
    <row r="5365" spans="1:11">
      <c r="A5365" s="203">
        <v>124</v>
      </c>
      <c r="B5365" s="203" t="s">
        <v>401</v>
      </c>
      <c r="C5365" s="203" t="s">
        <v>1865</v>
      </c>
      <c r="D5365" s="204">
        <v>95.9</v>
      </c>
      <c r="E5365" s="203" t="s">
        <v>521</v>
      </c>
      <c r="F5365" s="203" t="s">
        <v>1754</v>
      </c>
      <c r="G5365" s="203" t="s">
        <v>565</v>
      </c>
      <c r="H5365" s="204">
        <v>93.4</v>
      </c>
      <c r="I5365" s="204">
        <v>98.4</v>
      </c>
      <c r="J5365" s="204" t="s">
        <v>1497</v>
      </c>
      <c r="K5365" s="203" t="s">
        <v>1497</v>
      </c>
    </row>
    <row r="5366" spans="1:11">
      <c r="A5366" s="203">
        <v>124</v>
      </c>
      <c r="B5366" s="203" t="s">
        <v>402</v>
      </c>
      <c r="C5366" s="203" t="s">
        <v>1865</v>
      </c>
      <c r="D5366" s="204">
        <v>95.7</v>
      </c>
      <c r="E5366" s="203" t="s">
        <v>521</v>
      </c>
      <c r="F5366" s="203" t="s">
        <v>1754</v>
      </c>
      <c r="G5366" s="203" t="s">
        <v>565</v>
      </c>
      <c r="H5366" s="204">
        <v>93.4</v>
      </c>
      <c r="I5366" s="204">
        <v>98.1</v>
      </c>
      <c r="J5366" s="204" t="s">
        <v>1497</v>
      </c>
      <c r="K5366" s="203" t="s">
        <v>1497</v>
      </c>
    </row>
    <row r="5367" spans="1:11">
      <c r="A5367" s="203">
        <v>124</v>
      </c>
      <c r="B5367" s="203" t="s">
        <v>403</v>
      </c>
      <c r="C5367" s="203" t="s">
        <v>1865</v>
      </c>
      <c r="D5367" s="204">
        <v>98.2</v>
      </c>
      <c r="E5367" s="203" t="s">
        <v>521</v>
      </c>
      <c r="F5367" s="203" t="s">
        <v>1754</v>
      </c>
      <c r="G5367" s="203" t="s">
        <v>565</v>
      </c>
      <c r="H5367" s="204">
        <v>96.8</v>
      </c>
      <c r="I5367" s="204">
        <v>99.6</v>
      </c>
      <c r="J5367" s="204" t="s">
        <v>1497</v>
      </c>
      <c r="K5367" s="203" t="s">
        <v>1497</v>
      </c>
    </row>
    <row r="5368" spans="1:11">
      <c r="A5368" s="203">
        <v>124</v>
      </c>
      <c r="B5368" s="203" t="s">
        <v>404</v>
      </c>
      <c r="C5368" s="203" t="s">
        <v>1865</v>
      </c>
      <c r="D5368" s="204">
        <v>95.7</v>
      </c>
      <c r="E5368" s="203" t="s">
        <v>521</v>
      </c>
      <c r="F5368" s="203" t="s">
        <v>1754</v>
      </c>
      <c r="G5368" s="203" t="s">
        <v>565</v>
      </c>
      <c r="H5368" s="204">
        <v>93.4</v>
      </c>
      <c r="I5368" s="204">
        <v>98.1</v>
      </c>
      <c r="J5368" s="204" t="s">
        <v>1497</v>
      </c>
      <c r="K5368" s="203" t="s">
        <v>1497</v>
      </c>
    </row>
    <row r="5369" spans="1:11">
      <c r="A5369" s="203">
        <v>124</v>
      </c>
      <c r="B5369" s="203" t="s">
        <v>405</v>
      </c>
      <c r="C5369" s="203" t="s">
        <v>1865</v>
      </c>
      <c r="D5369" s="204">
        <v>96.3</v>
      </c>
      <c r="E5369" s="203" t="s">
        <v>521</v>
      </c>
      <c r="F5369" s="203" t="s">
        <v>1754</v>
      </c>
      <c r="G5369" s="203" t="s">
        <v>565</v>
      </c>
      <c r="H5369" s="204">
        <v>96</v>
      </c>
      <c r="I5369" s="204">
        <v>96.6</v>
      </c>
      <c r="J5369" s="204" t="s">
        <v>1497</v>
      </c>
      <c r="K5369" s="203" t="s">
        <v>1497</v>
      </c>
    </row>
  </sheetData>
  <autoFilter ref="A1:K5369"/>
  <phoneticPr fontId="0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indexed="8"/>
  </sheetPr>
  <dimension ref="A1:I2385"/>
  <sheetViews>
    <sheetView workbookViewId="0"/>
  </sheetViews>
  <sheetFormatPr defaultRowHeight="12"/>
  <cols>
    <col min="1" max="1" width="20" style="203" customWidth="1"/>
    <col min="2" max="2" width="9.140625" style="203"/>
    <col min="3" max="3" width="17.85546875" style="203" customWidth="1"/>
    <col min="4" max="4" width="19.5703125" style="203" customWidth="1"/>
    <col min="5" max="5" width="28.85546875" style="203" customWidth="1"/>
    <col min="6" max="6" width="10.5703125" style="203" bestFit="1" customWidth="1"/>
    <col min="7" max="7" width="10.7109375" style="203" customWidth="1"/>
    <col min="8" max="8" width="9.140625" style="203"/>
    <col min="9" max="9" width="22.7109375" style="203" customWidth="1"/>
    <col min="10" max="16384" width="9.140625" style="203"/>
  </cols>
  <sheetData>
    <row r="1" spans="1:9">
      <c r="A1" s="202" t="s">
        <v>449</v>
      </c>
      <c r="B1" s="202" t="s">
        <v>450</v>
      </c>
      <c r="C1" s="202" t="s">
        <v>566</v>
      </c>
      <c r="D1" s="202" t="s">
        <v>567</v>
      </c>
      <c r="E1" s="202" t="s">
        <v>451</v>
      </c>
      <c r="F1" s="202" t="s">
        <v>452</v>
      </c>
      <c r="G1" s="202" t="s">
        <v>453</v>
      </c>
      <c r="H1" s="202" t="s">
        <v>454</v>
      </c>
      <c r="I1" s="202" t="s">
        <v>455</v>
      </c>
    </row>
    <row r="2" spans="1:9">
      <c r="A2" s="203">
        <v>31</v>
      </c>
      <c r="B2" s="203" t="s">
        <v>404</v>
      </c>
      <c r="C2" s="203" t="s">
        <v>568</v>
      </c>
      <c r="D2" s="203" t="s">
        <v>569</v>
      </c>
      <c r="E2" s="205" t="s">
        <v>1617</v>
      </c>
      <c r="F2" s="204">
        <v>1.84</v>
      </c>
      <c r="G2" s="203" t="s">
        <v>463</v>
      </c>
      <c r="H2" s="203" t="s">
        <v>1754</v>
      </c>
      <c r="I2" s="203" t="s">
        <v>504</v>
      </c>
    </row>
    <row r="3" spans="1:9">
      <c r="A3" s="203">
        <v>31</v>
      </c>
      <c r="B3" s="203" t="s">
        <v>403</v>
      </c>
      <c r="C3" s="203" t="s">
        <v>570</v>
      </c>
      <c r="D3" s="203" t="s">
        <v>571</v>
      </c>
      <c r="E3" s="205" t="s">
        <v>1617</v>
      </c>
      <c r="F3" s="204">
        <v>2.34</v>
      </c>
      <c r="G3" s="203" t="s">
        <v>463</v>
      </c>
      <c r="H3" s="203" t="s">
        <v>1754</v>
      </c>
      <c r="I3" s="203" t="s">
        <v>504</v>
      </c>
    </row>
    <row r="4" spans="1:9">
      <c r="A4" s="203">
        <v>31</v>
      </c>
      <c r="B4" s="203" t="s">
        <v>395</v>
      </c>
      <c r="C4" s="203" t="s">
        <v>572</v>
      </c>
      <c r="D4" s="203" t="s">
        <v>572</v>
      </c>
      <c r="E4" s="205" t="s">
        <v>1617</v>
      </c>
      <c r="F4" s="204">
        <v>2.4500000000000002</v>
      </c>
      <c r="G4" s="203" t="s">
        <v>463</v>
      </c>
      <c r="H4" s="203" t="s">
        <v>1754</v>
      </c>
      <c r="I4" s="203" t="s">
        <v>504</v>
      </c>
    </row>
    <row r="5" spans="1:9">
      <c r="A5" s="203">
        <v>31</v>
      </c>
      <c r="B5" s="203" t="s">
        <v>388</v>
      </c>
      <c r="C5" s="203" t="s">
        <v>367</v>
      </c>
      <c r="D5" s="203" t="s">
        <v>573</v>
      </c>
      <c r="E5" s="205" t="s">
        <v>1617</v>
      </c>
      <c r="F5" s="204">
        <v>2.61</v>
      </c>
      <c r="G5" s="203" t="s">
        <v>463</v>
      </c>
      <c r="H5" s="203" t="s">
        <v>1754</v>
      </c>
      <c r="I5" s="203" t="s">
        <v>504</v>
      </c>
    </row>
    <row r="6" spans="1:9">
      <c r="A6" s="203">
        <v>31</v>
      </c>
      <c r="B6" s="203" t="s">
        <v>398</v>
      </c>
      <c r="C6" s="203" t="s">
        <v>574</v>
      </c>
      <c r="D6" s="203" t="s">
        <v>575</v>
      </c>
      <c r="E6" s="205" t="s">
        <v>1617</v>
      </c>
      <c r="F6" s="204">
        <v>2.69</v>
      </c>
      <c r="G6" s="203" t="s">
        <v>463</v>
      </c>
      <c r="H6" s="203" t="s">
        <v>1754</v>
      </c>
      <c r="I6" s="203" t="s">
        <v>504</v>
      </c>
    </row>
    <row r="7" spans="1:9">
      <c r="A7" s="203">
        <v>31</v>
      </c>
      <c r="B7" s="203" t="s">
        <v>393</v>
      </c>
      <c r="C7" s="203" t="s">
        <v>576</v>
      </c>
      <c r="D7" s="203" t="s">
        <v>577</v>
      </c>
      <c r="E7" s="205" t="s">
        <v>1617</v>
      </c>
      <c r="F7" s="204">
        <v>2.69</v>
      </c>
      <c r="G7" s="203" t="s">
        <v>463</v>
      </c>
      <c r="H7" s="203" t="s">
        <v>1754</v>
      </c>
      <c r="I7" s="203" t="s">
        <v>504</v>
      </c>
    </row>
    <row r="8" spans="1:9">
      <c r="A8" s="203">
        <v>31</v>
      </c>
      <c r="B8" s="203" t="s">
        <v>400</v>
      </c>
      <c r="C8" s="203" t="s">
        <v>578</v>
      </c>
      <c r="D8" s="203" t="s">
        <v>579</v>
      </c>
      <c r="E8" s="205" t="s">
        <v>1617</v>
      </c>
      <c r="F8" s="204">
        <v>2.71</v>
      </c>
      <c r="G8" s="203" t="s">
        <v>463</v>
      </c>
      <c r="H8" s="203" t="s">
        <v>1754</v>
      </c>
      <c r="I8" s="203" t="s">
        <v>504</v>
      </c>
    </row>
    <row r="9" spans="1:9">
      <c r="A9" s="203">
        <v>31</v>
      </c>
      <c r="B9" s="203" t="s">
        <v>385</v>
      </c>
      <c r="C9" s="203" t="s">
        <v>375</v>
      </c>
      <c r="D9" s="203" t="s">
        <v>580</v>
      </c>
      <c r="E9" s="205" t="s">
        <v>1617</v>
      </c>
      <c r="F9" s="204">
        <v>2.74</v>
      </c>
      <c r="G9" s="203" t="s">
        <v>463</v>
      </c>
      <c r="H9" s="203" t="s">
        <v>1754</v>
      </c>
      <c r="I9" s="203" t="s">
        <v>504</v>
      </c>
    </row>
    <row r="10" spans="1:9">
      <c r="A10" s="203">
        <v>31</v>
      </c>
      <c r="B10" s="203" t="s">
        <v>397</v>
      </c>
      <c r="C10" s="203" t="s">
        <v>581</v>
      </c>
      <c r="D10" s="203" t="s">
        <v>582</v>
      </c>
      <c r="E10" s="205" t="s">
        <v>1617</v>
      </c>
      <c r="F10" s="204">
        <v>2.79</v>
      </c>
      <c r="G10" s="203" t="s">
        <v>463</v>
      </c>
      <c r="H10" s="203" t="s">
        <v>1754</v>
      </c>
      <c r="I10" s="203" t="s">
        <v>504</v>
      </c>
    </row>
    <row r="11" spans="1:9">
      <c r="A11" s="203">
        <v>31</v>
      </c>
      <c r="B11" s="203" t="s">
        <v>396</v>
      </c>
      <c r="C11" s="203" t="s">
        <v>583</v>
      </c>
      <c r="D11" s="203" t="s">
        <v>584</v>
      </c>
      <c r="E11" s="205" t="s">
        <v>1617</v>
      </c>
      <c r="F11" s="204">
        <v>2.8</v>
      </c>
      <c r="G11" s="203" t="s">
        <v>463</v>
      </c>
      <c r="H11" s="203" t="s">
        <v>1754</v>
      </c>
      <c r="I11" s="203" t="s">
        <v>504</v>
      </c>
    </row>
    <row r="12" spans="1:9">
      <c r="A12" s="203">
        <v>31</v>
      </c>
      <c r="B12" s="203" t="s">
        <v>400</v>
      </c>
      <c r="C12" s="203" t="s">
        <v>585</v>
      </c>
      <c r="D12" s="203" t="s">
        <v>586</v>
      </c>
      <c r="E12" s="205" t="s">
        <v>1617</v>
      </c>
      <c r="F12" s="204">
        <v>2.8</v>
      </c>
      <c r="G12" s="203" t="s">
        <v>463</v>
      </c>
      <c r="H12" s="203" t="s">
        <v>1754</v>
      </c>
      <c r="I12" s="203" t="s">
        <v>504</v>
      </c>
    </row>
    <row r="13" spans="1:9">
      <c r="A13" s="203">
        <v>31</v>
      </c>
      <c r="B13" s="203" t="s">
        <v>389</v>
      </c>
      <c r="C13" s="203" t="s">
        <v>587</v>
      </c>
      <c r="D13" s="203" t="s">
        <v>588</v>
      </c>
      <c r="E13" s="205" t="s">
        <v>1617</v>
      </c>
      <c r="F13" s="204">
        <v>2.82</v>
      </c>
      <c r="G13" s="203" t="s">
        <v>463</v>
      </c>
      <c r="H13" s="203" t="s">
        <v>1754</v>
      </c>
      <c r="I13" s="203" t="s">
        <v>504</v>
      </c>
    </row>
    <row r="14" spans="1:9">
      <c r="A14" s="203">
        <v>31</v>
      </c>
      <c r="B14" s="203" t="s">
        <v>394</v>
      </c>
      <c r="C14" s="203" t="s">
        <v>589</v>
      </c>
      <c r="D14" s="203" t="s">
        <v>590</v>
      </c>
      <c r="E14" s="205" t="s">
        <v>1617</v>
      </c>
      <c r="F14" s="204">
        <v>2.98</v>
      </c>
      <c r="G14" s="203" t="s">
        <v>463</v>
      </c>
      <c r="H14" s="203" t="s">
        <v>1754</v>
      </c>
      <c r="I14" s="203" t="s">
        <v>504</v>
      </c>
    </row>
    <row r="15" spans="1:9">
      <c r="A15" s="203">
        <v>31</v>
      </c>
      <c r="B15" s="203" t="s">
        <v>402</v>
      </c>
      <c r="C15" s="203" t="s">
        <v>591</v>
      </c>
      <c r="D15" s="203" t="s">
        <v>592</v>
      </c>
      <c r="E15" s="205" t="s">
        <v>1617</v>
      </c>
      <c r="F15" s="204">
        <v>3.12</v>
      </c>
      <c r="G15" s="203" t="s">
        <v>463</v>
      </c>
      <c r="H15" s="203" t="s">
        <v>1754</v>
      </c>
      <c r="I15" s="203" t="s">
        <v>504</v>
      </c>
    </row>
    <row r="16" spans="1:9">
      <c r="A16" s="203">
        <v>31</v>
      </c>
      <c r="B16" s="203" t="s">
        <v>399</v>
      </c>
      <c r="C16" s="203" t="s">
        <v>593</v>
      </c>
      <c r="D16" s="203" t="s">
        <v>594</v>
      </c>
      <c r="E16" s="205" t="s">
        <v>1617</v>
      </c>
      <c r="F16" s="204">
        <v>3.22</v>
      </c>
      <c r="G16" s="203" t="s">
        <v>463</v>
      </c>
      <c r="H16" s="203" t="s">
        <v>1754</v>
      </c>
      <c r="I16" s="203" t="s">
        <v>504</v>
      </c>
    </row>
    <row r="17" spans="1:9">
      <c r="A17" s="203">
        <v>31</v>
      </c>
      <c r="B17" s="203" t="s">
        <v>395</v>
      </c>
      <c r="C17" s="203" t="s">
        <v>595</v>
      </c>
      <c r="D17" s="203" t="s">
        <v>596</v>
      </c>
      <c r="E17" s="205" t="s">
        <v>1617</v>
      </c>
      <c r="F17" s="204">
        <v>3.23</v>
      </c>
      <c r="G17" s="203" t="s">
        <v>463</v>
      </c>
      <c r="H17" s="203" t="s">
        <v>1754</v>
      </c>
      <c r="I17" s="203" t="s">
        <v>504</v>
      </c>
    </row>
    <row r="18" spans="1:9">
      <c r="A18" s="203">
        <v>31</v>
      </c>
      <c r="B18" s="203" t="s">
        <v>395</v>
      </c>
      <c r="C18" s="203" t="s">
        <v>597</v>
      </c>
      <c r="D18" s="203" t="s">
        <v>597</v>
      </c>
      <c r="E18" s="205" t="s">
        <v>1617</v>
      </c>
      <c r="F18" s="204">
        <v>3.24</v>
      </c>
      <c r="G18" s="203" t="s">
        <v>463</v>
      </c>
      <c r="H18" s="203" t="s">
        <v>1754</v>
      </c>
      <c r="I18" s="203" t="s">
        <v>504</v>
      </c>
    </row>
    <row r="19" spans="1:9">
      <c r="A19" s="203">
        <v>31</v>
      </c>
      <c r="B19" s="203" t="s">
        <v>388</v>
      </c>
      <c r="C19" s="203" t="s">
        <v>598</v>
      </c>
      <c r="D19" s="203" t="s">
        <v>599</v>
      </c>
      <c r="E19" s="205" t="s">
        <v>1617</v>
      </c>
      <c r="F19" s="204">
        <v>3.37</v>
      </c>
      <c r="G19" s="203" t="s">
        <v>463</v>
      </c>
      <c r="H19" s="203" t="s">
        <v>1754</v>
      </c>
      <c r="I19" s="203" t="s">
        <v>504</v>
      </c>
    </row>
    <row r="20" spans="1:9">
      <c r="A20" s="203">
        <v>31</v>
      </c>
      <c r="B20" s="203" t="s">
        <v>404</v>
      </c>
      <c r="C20" s="203" t="s">
        <v>600</v>
      </c>
      <c r="D20" s="203" t="s">
        <v>601</v>
      </c>
      <c r="E20" s="205" t="s">
        <v>1617</v>
      </c>
      <c r="F20" s="204">
        <v>3.43</v>
      </c>
      <c r="G20" s="203" t="s">
        <v>463</v>
      </c>
      <c r="H20" s="203" t="s">
        <v>1754</v>
      </c>
      <c r="I20" s="203" t="s">
        <v>504</v>
      </c>
    </row>
    <row r="21" spans="1:9">
      <c r="A21" s="203">
        <v>31</v>
      </c>
      <c r="B21" s="203" t="s">
        <v>399</v>
      </c>
      <c r="C21" s="203" t="s">
        <v>602</v>
      </c>
      <c r="D21" s="203" t="s">
        <v>603</v>
      </c>
      <c r="E21" s="205" t="s">
        <v>1617</v>
      </c>
      <c r="F21" s="204">
        <v>3.47</v>
      </c>
      <c r="G21" s="203" t="s">
        <v>463</v>
      </c>
      <c r="H21" s="203" t="s">
        <v>1754</v>
      </c>
      <c r="I21" s="203" t="s">
        <v>504</v>
      </c>
    </row>
    <row r="22" spans="1:9">
      <c r="A22" s="203">
        <v>31</v>
      </c>
      <c r="B22" s="203" t="s">
        <v>384</v>
      </c>
      <c r="C22" s="203" t="s">
        <v>604</v>
      </c>
      <c r="D22" s="203" t="s">
        <v>605</v>
      </c>
      <c r="E22" s="205" t="s">
        <v>1617</v>
      </c>
      <c r="F22" s="204">
        <v>3.55</v>
      </c>
      <c r="G22" s="203" t="s">
        <v>463</v>
      </c>
      <c r="H22" s="203" t="s">
        <v>1754</v>
      </c>
      <c r="I22" s="203" t="s">
        <v>504</v>
      </c>
    </row>
    <row r="23" spans="1:9">
      <c r="A23" s="203">
        <v>31</v>
      </c>
      <c r="B23" s="203" t="s">
        <v>388</v>
      </c>
      <c r="C23" s="203" t="s">
        <v>606</v>
      </c>
      <c r="D23" s="203" t="s">
        <v>607</v>
      </c>
      <c r="E23" s="205" t="s">
        <v>1617</v>
      </c>
      <c r="F23" s="204">
        <v>3.55</v>
      </c>
      <c r="G23" s="203" t="s">
        <v>463</v>
      </c>
      <c r="H23" s="203" t="s">
        <v>1754</v>
      </c>
      <c r="I23" s="203" t="s">
        <v>504</v>
      </c>
    </row>
    <row r="24" spans="1:9">
      <c r="A24" s="203">
        <v>31</v>
      </c>
      <c r="B24" s="203" t="s">
        <v>397</v>
      </c>
      <c r="C24" s="203" t="s">
        <v>381</v>
      </c>
      <c r="D24" s="203" t="s">
        <v>608</v>
      </c>
      <c r="E24" s="205" t="s">
        <v>1617</v>
      </c>
      <c r="F24" s="204">
        <v>3.57</v>
      </c>
      <c r="G24" s="203" t="s">
        <v>463</v>
      </c>
      <c r="H24" s="203" t="s">
        <v>1754</v>
      </c>
      <c r="I24" s="203" t="s">
        <v>504</v>
      </c>
    </row>
    <row r="25" spans="1:9">
      <c r="A25" s="203">
        <v>31</v>
      </c>
      <c r="B25" s="203" t="s">
        <v>394</v>
      </c>
      <c r="C25" s="203" t="s">
        <v>609</v>
      </c>
      <c r="D25" s="203" t="s">
        <v>610</v>
      </c>
      <c r="E25" s="205" t="s">
        <v>1617</v>
      </c>
      <c r="F25" s="204">
        <v>3.58</v>
      </c>
      <c r="G25" s="203" t="s">
        <v>463</v>
      </c>
      <c r="H25" s="203" t="s">
        <v>1754</v>
      </c>
      <c r="I25" s="203" t="s">
        <v>504</v>
      </c>
    </row>
    <row r="26" spans="1:9">
      <c r="A26" s="203">
        <v>31</v>
      </c>
      <c r="B26" s="203" t="s">
        <v>390</v>
      </c>
      <c r="C26" s="203" t="s">
        <v>611</v>
      </c>
      <c r="D26" s="203" t="s">
        <v>612</v>
      </c>
      <c r="E26" s="205" t="s">
        <v>1617</v>
      </c>
      <c r="F26" s="204">
        <v>3.75</v>
      </c>
      <c r="G26" s="203" t="s">
        <v>463</v>
      </c>
      <c r="H26" s="203" t="s">
        <v>1754</v>
      </c>
      <c r="I26" s="203" t="s">
        <v>504</v>
      </c>
    </row>
    <row r="27" spans="1:9">
      <c r="A27" s="203">
        <v>31</v>
      </c>
      <c r="B27" s="203" t="s">
        <v>386</v>
      </c>
      <c r="C27" s="203" t="s">
        <v>613</v>
      </c>
      <c r="D27" s="203" t="s">
        <v>614</v>
      </c>
      <c r="E27" s="205" t="s">
        <v>1617</v>
      </c>
      <c r="F27" s="204">
        <v>3.8</v>
      </c>
      <c r="G27" s="203" t="s">
        <v>463</v>
      </c>
      <c r="H27" s="203" t="s">
        <v>1754</v>
      </c>
      <c r="I27" s="203" t="s">
        <v>504</v>
      </c>
    </row>
    <row r="28" spans="1:9">
      <c r="A28" s="203">
        <v>31</v>
      </c>
      <c r="B28" s="203" t="s">
        <v>401</v>
      </c>
      <c r="C28" s="203" t="s">
        <v>615</v>
      </c>
      <c r="D28" s="203" t="s">
        <v>616</v>
      </c>
      <c r="E28" s="205" t="s">
        <v>1617</v>
      </c>
      <c r="F28" s="204">
        <v>3.9</v>
      </c>
      <c r="G28" s="203" t="s">
        <v>463</v>
      </c>
      <c r="H28" s="203" t="s">
        <v>1754</v>
      </c>
      <c r="I28" s="203" t="s">
        <v>504</v>
      </c>
    </row>
    <row r="29" spans="1:9">
      <c r="A29" s="203">
        <v>31</v>
      </c>
      <c r="B29" s="203" t="s">
        <v>395</v>
      </c>
      <c r="C29" s="203" t="s">
        <v>617</v>
      </c>
      <c r="D29" s="203" t="s">
        <v>618</v>
      </c>
      <c r="E29" s="205" t="s">
        <v>1617</v>
      </c>
      <c r="F29" s="204">
        <v>3.99</v>
      </c>
      <c r="G29" s="203" t="s">
        <v>463</v>
      </c>
      <c r="H29" s="203" t="s">
        <v>1754</v>
      </c>
      <c r="I29" s="203" t="s">
        <v>504</v>
      </c>
    </row>
    <row r="30" spans="1:9">
      <c r="A30" s="203">
        <v>31</v>
      </c>
      <c r="B30" s="203" t="s">
        <v>390</v>
      </c>
      <c r="C30" s="203" t="s">
        <v>368</v>
      </c>
      <c r="D30" s="203" t="s">
        <v>619</v>
      </c>
      <c r="E30" s="205" t="s">
        <v>1617</v>
      </c>
      <c r="F30" s="204">
        <v>4.01</v>
      </c>
      <c r="G30" s="203" t="s">
        <v>463</v>
      </c>
      <c r="H30" s="203" t="s">
        <v>1754</v>
      </c>
      <c r="I30" s="203" t="s">
        <v>504</v>
      </c>
    </row>
    <row r="31" spans="1:9">
      <c r="A31" s="203">
        <v>31</v>
      </c>
      <c r="B31" s="203" t="s">
        <v>387</v>
      </c>
      <c r="C31" s="203" t="s">
        <v>620</v>
      </c>
      <c r="D31" s="203" t="s">
        <v>621</v>
      </c>
      <c r="E31" s="205" t="s">
        <v>1617</v>
      </c>
      <c r="F31" s="204">
        <v>4.0199999999999996</v>
      </c>
      <c r="G31" s="203" t="s">
        <v>463</v>
      </c>
      <c r="H31" s="203" t="s">
        <v>1754</v>
      </c>
      <c r="I31" s="203" t="s">
        <v>504</v>
      </c>
    </row>
    <row r="32" spans="1:9">
      <c r="A32" s="203">
        <v>31</v>
      </c>
      <c r="B32" s="203" t="s">
        <v>384</v>
      </c>
      <c r="C32" s="203" t="s">
        <v>622</v>
      </c>
      <c r="D32" s="203" t="s">
        <v>623</v>
      </c>
      <c r="E32" s="205" t="s">
        <v>1617</v>
      </c>
      <c r="F32" s="204">
        <v>4.07</v>
      </c>
      <c r="G32" s="203" t="s">
        <v>463</v>
      </c>
      <c r="H32" s="203" t="s">
        <v>1754</v>
      </c>
      <c r="I32" s="203" t="s">
        <v>504</v>
      </c>
    </row>
    <row r="33" spans="1:9">
      <c r="A33" s="203">
        <v>31</v>
      </c>
      <c r="B33" s="203" t="s">
        <v>391</v>
      </c>
      <c r="C33" s="203" t="s">
        <v>624</v>
      </c>
      <c r="D33" s="203" t="s">
        <v>625</v>
      </c>
      <c r="E33" s="205" t="s">
        <v>1617</v>
      </c>
      <c r="F33" s="204">
        <v>4.1500000000000004</v>
      </c>
      <c r="G33" s="203" t="s">
        <v>463</v>
      </c>
      <c r="H33" s="203" t="s">
        <v>1754</v>
      </c>
      <c r="I33" s="203" t="s">
        <v>504</v>
      </c>
    </row>
    <row r="34" spans="1:9">
      <c r="A34" s="203">
        <v>31</v>
      </c>
      <c r="B34" s="203" t="s">
        <v>401</v>
      </c>
      <c r="C34" s="203" t="s">
        <v>626</v>
      </c>
      <c r="D34" s="203" t="s">
        <v>627</v>
      </c>
      <c r="E34" s="205" t="s">
        <v>1617</v>
      </c>
      <c r="F34" s="204">
        <v>4.17</v>
      </c>
      <c r="G34" s="203" t="s">
        <v>463</v>
      </c>
      <c r="H34" s="203" t="s">
        <v>1754</v>
      </c>
      <c r="I34" s="203" t="s">
        <v>504</v>
      </c>
    </row>
    <row r="35" spans="1:9">
      <c r="A35" s="203">
        <v>31</v>
      </c>
      <c r="B35" s="203" t="s">
        <v>393</v>
      </c>
      <c r="C35" s="203" t="s">
        <v>628</v>
      </c>
      <c r="D35" s="203" t="s">
        <v>629</v>
      </c>
      <c r="E35" s="205" t="s">
        <v>1617</v>
      </c>
      <c r="F35" s="204">
        <v>4.2</v>
      </c>
      <c r="G35" s="203" t="s">
        <v>463</v>
      </c>
      <c r="H35" s="203" t="s">
        <v>1754</v>
      </c>
      <c r="I35" s="203" t="s">
        <v>504</v>
      </c>
    </row>
    <row r="36" spans="1:9">
      <c r="A36" s="203">
        <v>31</v>
      </c>
      <c r="B36" s="203" t="s">
        <v>389</v>
      </c>
      <c r="C36" s="203" t="s">
        <v>630</v>
      </c>
      <c r="D36" s="203" t="s">
        <v>631</v>
      </c>
      <c r="E36" s="205" t="s">
        <v>1617</v>
      </c>
      <c r="F36" s="204">
        <v>4.2300000000000004</v>
      </c>
      <c r="G36" s="203" t="s">
        <v>463</v>
      </c>
      <c r="H36" s="203" t="s">
        <v>1754</v>
      </c>
      <c r="I36" s="203" t="s">
        <v>504</v>
      </c>
    </row>
    <row r="37" spans="1:9">
      <c r="A37" s="203">
        <v>31</v>
      </c>
      <c r="B37" s="203" t="s">
        <v>393</v>
      </c>
      <c r="C37" s="203" t="s">
        <v>632</v>
      </c>
      <c r="D37" s="203" t="s">
        <v>633</v>
      </c>
      <c r="E37" s="205" t="s">
        <v>1617</v>
      </c>
      <c r="F37" s="204">
        <v>4.38</v>
      </c>
      <c r="G37" s="203" t="s">
        <v>463</v>
      </c>
      <c r="H37" s="203" t="s">
        <v>1754</v>
      </c>
      <c r="I37" s="203" t="s">
        <v>504</v>
      </c>
    </row>
    <row r="38" spans="1:9">
      <c r="A38" s="203">
        <v>31</v>
      </c>
      <c r="B38" s="203" t="s">
        <v>403</v>
      </c>
      <c r="C38" s="203" t="s">
        <v>634</v>
      </c>
      <c r="D38" s="203" t="s">
        <v>635</v>
      </c>
      <c r="E38" s="205" t="s">
        <v>1617</v>
      </c>
      <c r="F38" s="204">
        <v>4.5</v>
      </c>
      <c r="G38" s="203" t="s">
        <v>463</v>
      </c>
      <c r="H38" s="203" t="s">
        <v>1754</v>
      </c>
      <c r="I38" s="203" t="s">
        <v>504</v>
      </c>
    </row>
    <row r="39" spans="1:9">
      <c r="A39" s="203">
        <v>31</v>
      </c>
      <c r="B39" s="203" t="s">
        <v>384</v>
      </c>
      <c r="C39" s="203" t="s">
        <v>636</v>
      </c>
      <c r="D39" s="203" t="s">
        <v>636</v>
      </c>
      <c r="E39" s="205" t="s">
        <v>1617</v>
      </c>
      <c r="F39" s="204">
        <v>4.63</v>
      </c>
      <c r="G39" s="203" t="s">
        <v>463</v>
      </c>
      <c r="H39" s="203" t="s">
        <v>1754</v>
      </c>
      <c r="I39" s="203" t="s">
        <v>504</v>
      </c>
    </row>
    <row r="40" spans="1:9">
      <c r="A40" s="203">
        <v>31</v>
      </c>
      <c r="B40" s="203" t="s">
        <v>393</v>
      </c>
      <c r="C40" s="203" t="s">
        <v>637</v>
      </c>
      <c r="D40" s="203" t="s">
        <v>638</v>
      </c>
      <c r="E40" s="205" t="s">
        <v>1617</v>
      </c>
      <c r="F40" s="204">
        <v>4.6399999999999997</v>
      </c>
      <c r="G40" s="203" t="s">
        <v>463</v>
      </c>
      <c r="H40" s="203" t="s">
        <v>1754</v>
      </c>
      <c r="I40" s="203" t="s">
        <v>504</v>
      </c>
    </row>
    <row r="41" spans="1:9">
      <c r="A41" s="203">
        <v>31</v>
      </c>
      <c r="B41" s="203" t="s">
        <v>401</v>
      </c>
      <c r="C41" s="203" t="s">
        <v>639</v>
      </c>
      <c r="D41" s="203" t="s">
        <v>640</v>
      </c>
      <c r="E41" s="205" t="s">
        <v>1617</v>
      </c>
      <c r="F41" s="204">
        <v>4.66</v>
      </c>
      <c r="G41" s="203" t="s">
        <v>463</v>
      </c>
      <c r="H41" s="203" t="s">
        <v>1754</v>
      </c>
      <c r="I41" s="203" t="s">
        <v>504</v>
      </c>
    </row>
    <row r="42" spans="1:9">
      <c r="A42" s="203">
        <v>31</v>
      </c>
      <c r="B42" s="203" t="s">
        <v>393</v>
      </c>
      <c r="C42" s="203" t="s">
        <v>641</v>
      </c>
      <c r="D42" s="203" t="s">
        <v>642</v>
      </c>
      <c r="E42" s="205" t="s">
        <v>1617</v>
      </c>
      <c r="F42" s="204">
        <v>4.75</v>
      </c>
      <c r="G42" s="203" t="s">
        <v>463</v>
      </c>
      <c r="H42" s="203" t="s">
        <v>1754</v>
      </c>
      <c r="I42" s="203" t="s">
        <v>504</v>
      </c>
    </row>
    <row r="43" spans="1:9">
      <c r="A43" s="203">
        <v>31</v>
      </c>
      <c r="B43" s="203" t="s">
        <v>392</v>
      </c>
      <c r="C43" s="203" t="s">
        <v>643</v>
      </c>
      <c r="D43" s="203" t="s">
        <v>643</v>
      </c>
      <c r="E43" s="205" t="s">
        <v>1617</v>
      </c>
      <c r="F43" s="204">
        <v>4.87</v>
      </c>
      <c r="G43" s="203" t="s">
        <v>463</v>
      </c>
      <c r="H43" s="203" t="s">
        <v>1754</v>
      </c>
      <c r="I43" s="203" t="s">
        <v>504</v>
      </c>
    </row>
    <row r="44" spans="1:9">
      <c r="A44" s="203">
        <v>31</v>
      </c>
      <c r="B44" s="203" t="s">
        <v>387</v>
      </c>
      <c r="C44" s="203" t="s">
        <v>644</v>
      </c>
      <c r="D44" s="203" t="s">
        <v>645</v>
      </c>
      <c r="E44" s="205" t="s">
        <v>1617</v>
      </c>
      <c r="F44" s="204">
        <v>4.93</v>
      </c>
      <c r="G44" s="203" t="s">
        <v>463</v>
      </c>
      <c r="H44" s="203" t="s">
        <v>1754</v>
      </c>
      <c r="I44" s="203" t="s">
        <v>504</v>
      </c>
    </row>
    <row r="45" spans="1:9">
      <c r="A45" s="203">
        <v>31</v>
      </c>
      <c r="B45" s="203" t="s">
        <v>403</v>
      </c>
      <c r="C45" s="203" t="s">
        <v>646</v>
      </c>
      <c r="D45" s="203" t="s">
        <v>647</v>
      </c>
      <c r="E45" s="205" t="s">
        <v>1617</v>
      </c>
      <c r="F45" s="204">
        <v>4.99</v>
      </c>
      <c r="G45" s="203" t="s">
        <v>463</v>
      </c>
      <c r="H45" s="203" t="s">
        <v>1754</v>
      </c>
      <c r="I45" s="203" t="s">
        <v>504</v>
      </c>
    </row>
    <row r="46" spans="1:9">
      <c r="A46" s="203">
        <v>31</v>
      </c>
      <c r="B46" s="203" t="s">
        <v>386</v>
      </c>
      <c r="C46" s="203" t="s">
        <v>648</v>
      </c>
      <c r="D46" s="203" t="s">
        <v>649</v>
      </c>
      <c r="E46" s="205" t="s">
        <v>1617</v>
      </c>
      <c r="F46" s="204">
        <v>5.1100000000000003</v>
      </c>
      <c r="G46" s="203" t="s">
        <v>463</v>
      </c>
      <c r="H46" s="203" t="s">
        <v>1754</v>
      </c>
      <c r="I46" s="203" t="s">
        <v>504</v>
      </c>
    </row>
    <row r="47" spans="1:9">
      <c r="A47" s="203">
        <v>31</v>
      </c>
      <c r="B47" s="203" t="s">
        <v>387</v>
      </c>
      <c r="C47" s="203" t="s">
        <v>650</v>
      </c>
      <c r="D47" s="203" t="s">
        <v>651</v>
      </c>
      <c r="E47" s="205" t="s">
        <v>1617</v>
      </c>
      <c r="F47" s="204">
        <v>5.18</v>
      </c>
      <c r="G47" s="203" t="s">
        <v>463</v>
      </c>
      <c r="H47" s="203" t="s">
        <v>1754</v>
      </c>
      <c r="I47" s="203" t="s">
        <v>504</v>
      </c>
    </row>
    <row r="48" spans="1:9">
      <c r="A48" s="203">
        <v>31</v>
      </c>
      <c r="B48" s="203" t="s">
        <v>384</v>
      </c>
      <c r="C48" s="203" t="s">
        <v>652</v>
      </c>
      <c r="D48" s="203" t="s">
        <v>653</v>
      </c>
      <c r="E48" s="205" t="s">
        <v>1617</v>
      </c>
      <c r="F48" s="204">
        <v>5.41</v>
      </c>
      <c r="G48" s="203" t="s">
        <v>463</v>
      </c>
      <c r="H48" s="203" t="s">
        <v>1754</v>
      </c>
      <c r="I48" s="203" t="s">
        <v>504</v>
      </c>
    </row>
    <row r="49" spans="1:9">
      <c r="A49" s="203">
        <v>31</v>
      </c>
      <c r="B49" s="203" t="s">
        <v>384</v>
      </c>
      <c r="C49" s="203" t="s">
        <v>654</v>
      </c>
      <c r="D49" s="203" t="s">
        <v>655</v>
      </c>
      <c r="E49" s="205" t="s">
        <v>1617</v>
      </c>
      <c r="F49" s="204">
        <v>5.55</v>
      </c>
      <c r="G49" s="203" t="s">
        <v>463</v>
      </c>
      <c r="H49" s="203" t="s">
        <v>1754</v>
      </c>
      <c r="I49" s="203" t="s">
        <v>504</v>
      </c>
    </row>
    <row r="50" spans="1:9">
      <c r="A50" s="203">
        <v>33</v>
      </c>
      <c r="B50" s="203" t="s">
        <v>384</v>
      </c>
      <c r="C50" s="203" t="s">
        <v>652</v>
      </c>
      <c r="D50" s="203" t="s">
        <v>652</v>
      </c>
      <c r="E50" s="205" t="s">
        <v>656</v>
      </c>
      <c r="F50" s="204" t="s">
        <v>1497</v>
      </c>
      <c r="G50" s="203">
        <v>2008</v>
      </c>
      <c r="H50" s="203" t="s">
        <v>491</v>
      </c>
      <c r="I50" s="203" t="s">
        <v>657</v>
      </c>
    </row>
    <row r="51" spans="1:9">
      <c r="A51" s="203">
        <v>33</v>
      </c>
      <c r="B51" s="203" t="s">
        <v>404</v>
      </c>
      <c r="C51" s="203" t="s">
        <v>568</v>
      </c>
      <c r="D51" s="203" t="s">
        <v>568</v>
      </c>
      <c r="E51" s="205" t="s">
        <v>656</v>
      </c>
      <c r="F51" s="204">
        <v>33008.588764044944</v>
      </c>
      <c r="G51" s="203">
        <v>2008</v>
      </c>
      <c r="H51" s="203" t="s">
        <v>491</v>
      </c>
      <c r="I51" s="203" t="s">
        <v>657</v>
      </c>
    </row>
    <row r="52" spans="1:9">
      <c r="A52" s="203">
        <v>33</v>
      </c>
      <c r="B52" s="203" t="s">
        <v>404</v>
      </c>
      <c r="C52" s="203" t="s">
        <v>600</v>
      </c>
      <c r="D52" s="203" t="s">
        <v>600</v>
      </c>
      <c r="E52" s="205" t="s">
        <v>656</v>
      </c>
      <c r="F52" s="204">
        <v>25377.127145922746</v>
      </c>
      <c r="G52" s="203">
        <v>2008</v>
      </c>
      <c r="H52" s="203" t="s">
        <v>491</v>
      </c>
      <c r="I52" s="203" t="s">
        <v>657</v>
      </c>
    </row>
    <row r="53" spans="1:9">
      <c r="A53" s="203">
        <v>33</v>
      </c>
      <c r="B53" s="203" t="s">
        <v>394</v>
      </c>
      <c r="C53" s="203" t="s">
        <v>609</v>
      </c>
      <c r="D53" s="203" t="s">
        <v>609</v>
      </c>
      <c r="E53" s="205" t="s">
        <v>656</v>
      </c>
      <c r="F53" s="204">
        <v>25873.961341671406</v>
      </c>
      <c r="G53" s="203">
        <v>2008</v>
      </c>
      <c r="H53" s="203" t="s">
        <v>491</v>
      </c>
      <c r="I53" s="203" t="s">
        <v>657</v>
      </c>
    </row>
    <row r="54" spans="1:9">
      <c r="A54" s="203">
        <v>33</v>
      </c>
      <c r="B54" s="203" t="s">
        <v>397</v>
      </c>
      <c r="C54" s="203" t="s">
        <v>581</v>
      </c>
      <c r="D54" s="203" t="s">
        <v>581</v>
      </c>
      <c r="E54" s="205" t="s">
        <v>656</v>
      </c>
      <c r="F54" s="204">
        <v>24401.104838709678</v>
      </c>
      <c r="G54" s="203">
        <v>2008</v>
      </c>
      <c r="H54" s="203" t="s">
        <v>491</v>
      </c>
      <c r="I54" s="203" t="s">
        <v>657</v>
      </c>
    </row>
    <row r="55" spans="1:9">
      <c r="A55" s="203">
        <v>33</v>
      </c>
      <c r="B55" s="203" t="s">
        <v>403</v>
      </c>
      <c r="C55" s="203" t="s">
        <v>634</v>
      </c>
      <c r="D55" s="203" t="s">
        <v>634</v>
      </c>
      <c r="E55" s="205" t="s">
        <v>656</v>
      </c>
      <c r="F55" s="204">
        <v>26077.814814814814</v>
      </c>
      <c r="G55" s="203">
        <v>2008</v>
      </c>
      <c r="H55" s="203" t="s">
        <v>491</v>
      </c>
      <c r="I55" s="203" t="s">
        <v>657</v>
      </c>
    </row>
    <row r="56" spans="1:9">
      <c r="A56" s="203">
        <v>33</v>
      </c>
      <c r="B56" s="203" t="s">
        <v>395</v>
      </c>
      <c r="C56" s="203" t="s">
        <v>597</v>
      </c>
      <c r="D56" s="203" t="s">
        <v>658</v>
      </c>
      <c r="E56" s="205" t="s">
        <v>656</v>
      </c>
      <c r="F56" s="204">
        <v>29680.947107438016</v>
      </c>
      <c r="G56" s="203">
        <v>2008</v>
      </c>
      <c r="H56" s="203" t="s">
        <v>491</v>
      </c>
      <c r="I56" s="203" t="s">
        <v>657</v>
      </c>
    </row>
    <row r="57" spans="1:9">
      <c r="A57" s="203">
        <v>33</v>
      </c>
      <c r="B57" s="203" t="s">
        <v>395</v>
      </c>
      <c r="C57" s="203" t="s">
        <v>659</v>
      </c>
      <c r="D57" s="203" t="s">
        <v>660</v>
      </c>
      <c r="E57" s="205" t="s">
        <v>656</v>
      </c>
      <c r="F57" s="204">
        <v>24733.313520871143</v>
      </c>
      <c r="G57" s="203">
        <v>2008</v>
      </c>
      <c r="H57" s="203" t="s">
        <v>491</v>
      </c>
      <c r="I57" s="203" t="s">
        <v>657</v>
      </c>
    </row>
    <row r="58" spans="1:9">
      <c r="A58" s="203">
        <v>33</v>
      </c>
      <c r="B58" s="203" t="s">
        <v>403</v>
      </c>
      <c r="C58" s="203" t="s">
        <v>570</v>
      </c>
      <c r="D58" s="203" t="s">
        <v>570</v>
      </c>
      <c r="E58" s="205" t="s">
        <v>656</v>
      </c>
      <c r="F58" s="204">
        <v>22404.87186261559</v>
      </c>
      <c r="G58" s="203">
        <v>2008</v>
      </c>
      <c r="H58" s="203" t="s">
        <v>491</v>
      </c>
      <c r="I58" s="203" t="s">
        <v>657</v>
      </c>
    </row>
    <row r="59" spans="1:9">
      <c r="A59" s="203">
        <v>33</v>
      </c>
      <c r="B59" s="203" t="s">
        <v>401</v>
      </c>
      <c r="C59" s="203" t="s">
        <v>626</v>
      </c>
      <c r="D59" s="203" t="s">
        <v>626</v>
      </c>
      <c r="E59" s="205" t="s">
        <v>656</v>
      </c>
      <c r="F59" s="204">
        <v>42865.880681818184</v>
      </c>
      <c r="G59" s="203">
        <v>2008</v>
      </c>
      <c r="H59" s="203" t="s">
        <v>491</v>
      </c>
      <c r="I59" s="203" t="s">
        <v>657</v>
      </c>
    </row>
    <row r="60" spans="1:9">
      <c r="A60" s="203">
        <v>33</v>
      </c>
      <c r="B60" s="203" t="s">
        <v>401</v>
      </c>
      <c r="C60" s="203" t="s">
        <v>639</v>
      </c>
      <c r="D60" s="203" t="s">
        <v>639</v>
      </c>
      <c r="E60" s="205" t="s">
        <v>656</v>
      </c>
      <c r="F60" s="204">
        <v>22759.710252600296</v>
      </c>
      <c r="G60" s="203">
        <v>2008</v>
      </c>
      <c r="H60" s="203" t="s">
        <v>491</v>
      </c>
      <c r="I60" s="203" t="s">
        <v>657</v>
      </c>
    </row>
    <row r="61" spans="1:9">
      <c r="A61" s="203">
        <v>33</v>
      </c>
      <c r="B61" s="203" t="s">
        <v>395</v>
      </c>
      <c r="C61" s="203" t="s">
        <v>661</v>
      </c>
      <c r="D61" s="203" t="s">
        <v>662</v>
      </c>
      <c r="E61" s="205" t="s">
        <v>656</v>
      </c>
      <c r="F61" s="204">
        <v>25437.174753289473</v>
      </c>
      <c r="G61" s="203">
        <v>2008</v>
      </c>
      <c r="H61" s="203" t="s">
        <v>491</v>
      </c>
      <c r="I61" s="203" t="s">
        <v>657</v>
      </c>
    </row>
    <row r="62" spans="1:9">
      <c r="A62" s="203">
        <v>33</v>
      </c>
      <c r="B62" s="203" t="s">
        <v>384</v>
      </c>
      <c r="C62" s="203" t="s">
        <v>636</v>
      </c>
      <c r="D62" s="203" t="s">
        <v>663</v>
      </c>
      <c r="E62" s="205" t="s">
        <v>656</v>
      </c>
      <c r="F62" s="204" t="s">
        <v>1497</v>
      </c>
      <c r="G62" s="203">
        <v>2008</v>
      </c>
      <c r="H62" s="203" t="s">
        <v>491</v>
      </c>
      <c r="I62" s="203" t="s">
        <v>657</v>
      </c>
    </row>
    <row r="63" spans="1:9">
      <c r="A63" s="203">
        <v>33</v>
      </c>
      <c r="B63" s="203" t="s">
        <v>394</v>
      </c>
      <c r="C63" s="203" t="s">
        <v>589</v>
      </c>
      <c r="D63" s="203" t="s">
        <v>589</v>
      </c>
      <c r="E63" s="205" t="s">
        <v>656</v>
      </c>
      <c r="F63" s="204">
        <v>24497.568792830785</v>
      </c>
      <c r="G63" s="203">
        <v>2008</v>
      </c>
      <c r="H63" s="203" t="s">
        <v>491</v>
      </c>
      <c r="I63" s="203" t="s">
        <v>657</v>
      </c>
    </row>
    <row r="64" spans="1:9">
      <c r="A64" s="203">
        <v>33</v>
      </c>
      <c r="B64" s="203" t="s">
        <v>387</v>
      </c>
      <c r="C64" s="203" t="s">
        <v>620</v>
      </c>
      <c r="D64" s="203" t="s">
        <v>664</v>
      </c>
      <c r="E64" s="203" t="s">
        <v>656</v>
      </c>
      <c r="F64" s="204">
        <v>23852.160530191457</v>
      </c>
      <c r="G64" s="203">
        <v>2008</v>
      </c>
      <c r="H64" s="203" t="s">
        <v>491</v>
      </c>
      <c r="I64" s="203" t="s">
        <v>657</v>
      </c>
    </row>
    <row r="65" spans="1:9">
      <c r="A65" s="203">
        <v>33</v>
      </c>
      <c r="B65" s="203" t="s">
        <v>398</v>
      </c>
      <c r="C65" s="203" t="s">
        <v>574</v>
      </c>
      <c r="D65" s="203" t="s">
        <v>574</v>
      </c>
      <c r="E65" s="203" t="s">
        <v>656</v>
      </c>
      <c r="F65" s="204">
        <v>27079.251137774099</v>
      </c>
      <c r="G65" s="203">
        <v>2008</v>
      </c>
      <c r="H65" s="203" t="s">
        <v>491</v>
      </c>
      <c r="I65" s="203" t="s">
        <v>657</v>
      </c>
    </row>
    <row r="66" spans="1:9">
      <c r="A66" s="203">
        <v>33</v>
      </c>
      <c r="B66" s="203" t="s">
        <v>401</v>
      </c>
      <c r="C66" s="203" t="s">
        <v>615</v>
      </c>
      <c r="D66" s="203" t="s">
        <v>615</v>
      </c>
      <c r="E66" s="203" t="s">
        <v>656</v>
      </c>
      <c r="F66" s="204">
        <v>32692.470790378007</v>
      </c>
      <c r="G66" s="203">
        <v>2008</v>
      </c>
      <c r="H66" s="203" t="s">
        <v>491</v>
      </c>
      <c r="I66" s="203" t="s">
        <v>657</v>
      </c>
    </row>
    <row r="67" spans="1:9">
      <c r="A67" s="203">
        <v>33</v>
      </c>
      <c r="B67" s="203" t="s">
        <v>405</v>
      </c>
      <c r="C67" s="203" t="s">
        <v>665</v>
      </c>
      <c r="D67" s="203" t="s">
        <v>666</v>
      </c>
      <c r="E67" s="203" t="s">
        <v>656</v>
      </c>
      <c r="F67" s="204">
        <v>26464.503278834454</v>
      </c>
      <c r="G67" s="203">
        <v>2008</v>
      </c>
      <c r="H67" s="203" t="s">
        <v>491</v>
      </c>
      <c r="I67" s="203" t="s">
        <v>657</v>
      </c>
    </row>
    <row r="68" spans="1:9">
      <c r="A68" s="203">
        <v>33</v>
      </c>
      <c r="B68" s="203" t="s">
        <v>384</v>
      </c>
      <c r="C68" s="203" t="s">
        <v>654</v>
      </c>
      <c r="D68" s="203" t="s">
        <v>654</v>
      </c>
      <c r="E68" s="203" t="s">
        <v>656</v>
      </c>
      <c r="F68" s="204">
        <v>31057.307222573174</v>
      </c>
      <c r="G68" s="203">
        <v>2008</v>
      </c>
      <c r="H68" s="203" t="s">
        <v>491</v>
      </c>
      <c r="I68" s="203" t="s">
        <v>657</v>
      </c>
    </row>
    <row r="69" spans="1:9">
      <c r="A69" s="203">
        <v>33</v>
      </c>
      <c r="B69" s="203" t="s">
        <v>385</v>
      </c>
      <c r="C69" s="203" t="s">
        <v>375</v>
      </c>
      <c r="D69" s="203" t="s">
        <v>667</v>
      </c>
      <c r="E69" s="203" t="s">
        <v>656</v>
      </c>
      <c r="F69" s="204">
        <v>23939.473200440327</v>
      </c>
      <c r="G69" s="203">
        <v>2008</v>
      </c>
      <c r="H69" s="203" t="s">
        <v>491</v>
      </c>
      <c r="I69" s="203" t="s">
        <v>657</v>
      </c>
    </row>
    <row r="70" spans="1:9">
      <c r="A70" s="203">
        <v>33</v>
      </c>
      <c r="B70" s="203" t="s">
        <v>387</v>
      </c>
      <c r="C70" s="203" t="s">
        <v>650</v>
      </c>
      <c r="D70" s="203" t="s">
        <v>650</v>
      </c>
      <c r="E70" s="203" t="s">
        <v>656</v>
      </c>
      <c r="F70" s="204">
        <v>15230.920866141732</v>
      </c>
      <c r="G70" s="203">
        <v>2008</v>
      </c>
      <c r="H70" s="203" t="s">
        <v>491</v>
      </c>
      <c r="I70" s="203" t="s">
        <v>657</v>
      </c>
    </row>
    <row r="71" spans="1:9">
      <c r="A71" s="203">
        <v>33</v>
      </c>
      <c r="B71" s="203" t="s">
        <v>393</v>
      </c>
      <c r="C71" s="203" t="s">
        <v>637</v>
      </c>
      <c r="D71" s="203" t="s">
        <v>637</v>
      </c>
      <c r="E71" s="203" t="s">
        <v>656</v>
      </c>
      <c r="F71" s="204">
        <v>24159.853101196954</v>
      </c>
      <c r="G71" s="203">
        <v>2008</v>
      </c>
      <c r="H71" s="203" t="s">
        <v>491</v>
      </c>
      <c r="I71" s="203" t="s">
        <v>657</v>
      </c>
    </row>
    <row r="72" spans="1:9">
      <c r="A72" s="203">
        <v>33</v>
      </c>
      <c r="B72" s="203" t="s">
        <v>393</v>
      </c>
      <c r="C72" s="203" t="s">
        <v>641</v>
      </c>
      <c r="D72" s="203" t="s">
        <v>668</v>
      </c>
      <c r="E72" s="203" t="s">
        <v>656</v>
      </c>
      <c r="F72" s="204">
        <v>22001.737575893862</v>
      </c>
      <c r="G72" s="203">
        <v>2008</v>
      </c>
      <c r="H72" s="203" t="s">
        <v>491</v>
      </c>
      <c r="I72" s="203" t="s">
        <v>657</v>
      </c>
    </row>
    <row r="73" spans="1:9">
      <c r="A73" s="203">
        <v>33</v>
      </c>
      <c r="B73" s="203" t="s">
        <v>395</v>
      </c>
      <c r="C73" s="203" t="s">
        <v>595</v>
      </c>
      <c r="D73" s="203" t="s">
        <v>595</v>
      </c>
      <c r="E73" s="203" t="s">
        <v>656</v>
      </c>
      <c r="F73" s="204">
        <v>23699.695680137207</v>
      </c>
      <c r="G73" s="203">
        <v>2008</v>
      </c>
      <c r="H73" s="203" t="s">
        <v>491</v>
      </c>
      <c r="I73" s="203" t="s">
        <v>657</v>
      </c>
    </row>
    <row r="74" spans="1:9">
      <c r="A74" s="203">
        <v>33</v>
      </c>
      <c r="B74" s="203" t="s">
        <v>397</v>
      </c>
      <c r="C74" s="203" t="s">
        <v>381</v>
      </c>
      <c r="D74" s="203" t="s">
        <v>381</v>
      </c>
      <c r="E74" s="203" t="s">
        <v>656</v>
      </c>
      <c r="F74" s="204">
        <v>26743.741162129216</v>
      </c>
      <c r="G74" s="203">
        <v>2008</v>
      </c>
      <c r="H74" s="203" t="s">
        <v>491</v>
      </c>
      <c r="I74" s="203" t="s">
        <v>657</v>
      </c>
    </row>
    <row r="75" spans="1:9">
      <c r="A75" s="203">
        <v>33</v>
      </c>
      <c r="B75" s="203" t="s">
        <v>403</v>
      </c>
      <c r="C75" s="203" t="s">
        <v>646</v>
      </c>
      <c r="D75" s="203" t="s">
        <v>669</v>
      </c>
      <c r="E75" s="203" t="s">
        <v>656</v>
      </c>
      <c r="F75" s="204">
        <v>23129.911414982165</v>
      </c>
      <c r="G75" s="203">
        <v>2008</v>
      </c>
      <c r="H75" s="203" t="s">
        <v>491</v>
      </c>
      <c r="I75" s="203" t="s">
        <v>657</v>
      </c>
    </row>
    <row r="76" spans="1:9">
      <c r="A76" s="203">
        <v>33</v>
      </c>
      <c r="B76" s="203" t="s">
        <v>405</v>
      </c>
      <c r="C76" s="203" t="s">
        <v>670</v>
      </c>
      <c r="D76" s="203" t="s">
        <v>671</v>
      </c>
      <c r="E76" s="203" t="s">
        <v>656</v>
      </c>
      <c r="F76" s="204">
        <v>25026.594373201915</v>
      </c>
      <c r="G76" s="203">
        <v>2008</v>
      </c>
      <c r="H76" s="203" t="s">
        <v>491</v>
      </c>
      <c r="I76" s="203" t="s">
        <v>657</v>
      </c>
    </row>
    <row r="77" spans="1:9">
      <c r="A77" s="203">
        <v>33</v>
      </c>
      <c r="B77" s="203" t="s">
        <v>405</v>
      </c>
      <c r="C77" s="203" t="s">
        <v>672</v>
      </c>
      <c r="D77" s="203" t="s">
        <v>672</v>
      </c>
      <c r="E77" s="203" t="s">
        <v>656</v>
      </c>
      <c r="F77" s="204">
        <v>25705.310416070377</v>
      </c>
      <c r="G77" s="203">
        <v>2008</v>
      </c>
      <c r="H77" s="203" t="s">
        <v>491</v>
      </c>
      <c r="I77" s="203" t="s">
        <v>657</v>
      </c>
    </row>
    <row r="78" spans="1:9">
      <c r="A78" s="203">
        <v>37</v>
      </c>
      <c r="B78" s="203" t="s">
        <v>392</v>
      </c>
      <c r="C78" s="203" t="s">
        <v>643</v>
      </c>
      <c r="D78" s="203" t="s">
        <v>643</v>
      </c>
      <c r="E78" s="205" t="s">
        <v>1627</v>
      </c>
      <c r="F78" s="204">
        <v>4.5454545454545459</v>
      </c>
      <c r="G78" s="203">
        <v>2008</v>
      </c>
      <c r="H78" s="203" t="s">
        <v>1754</v>
      </c>
      <c r="I78" s="203" t="s">
        <v>473</v>
      </c>
    </row>
    <row r="79" spans="1:9">
      <c r="A79" s="203">
        <v>37</v>
      </c>
      <c r="B79" s="203" t="s">
        <v>399</v>
      </c>
      <c r="C79" s="203" t="s">
        <v>602</v>
      </c>
      <c r="D79" s="203" t="s">
        <v>603</v>
      </c>
      <c r="E79" s="205" t="s">
        <v>1627</v>
      </c>
      <c r="F79" s="204">
        <v>0</v>
      </c>
      <c r="G79" s="203">
        <v>2008</v>
      </c>
      <c r="H79" s="203" t="s">
        <v>1754</v>
      </c>
      <c r="I79" s="203" t="s">
        <v>473</v>
      </c>
    </row>
    <row r="80" spans="1:9">
      <c r="A80" s="203">
        <v>37</v>
      </c>
      <c r="B80" s="203" t="s">
        <v>399</v>
      </c>
      <c r="C80" s="203" t="s">
        <v>593</v>
      </c>
      <c r="D80" s="203" t="s">
        <v>594</v>
      </c>
      <c r="E80" s="205" t="s">
        <v>1627</v>
      </c>
      <c r="F80" s="204">
        <v>1.4705882352941175</v>
      </c>
      <c r="G80" s="203">
        <v>2008</v>
      </c>
      <c r="H80" s="203" t="s">
        <v>1754</v>
      </c>
      <c r="I80" s="203" t="s">
        <v>473</v>
      </c>
    </row>
    <row r="81" spans="1:9">
      <c r="A81" s="203">
        <v>37</v>
      </c>
      <c r="B81" s="203" t="s">
        <v>391</v>
      </c>
      <c r="C81" s="203" t="s">
        <v>624</v>
      </c>
      <c r="D81" s="203" t="s">
        <v>625</v>
      </c>
      <c r="E81" s="205" t="s">
        <v>1627</v>
      </c>
      <c r="F81" s="204">
        <v>0</v>
      </c>
      <c r="G81" s="203">
        <v>2008</v>
      </c>
      <c r="H81" s="203" t="s">
        <v>1754</v>
      </c>
      <c r="I81" s="203" t="s">
        <v>473</v>
      </c>
    </row>
    <row r="82" spans="1:9">
      <c r="A82" s="203">
        <v>37</v>
      </c>
      <c r="B82" s="203" t="s">
        <v>400</v>
      </c>
      <c r="C82" s="203" t="s">
        <v>585</v>
      </c>
      <c r="D82" s="203" t="s">
        <v>586</v>
      </c>
      <c r="E82" s="205" t="s">
        <v>1627</v>
      </c>
      <c r="F82" s="204">
        <v>21.311475409836063</v>
      </c>
      <c r="G82" s="203">
        <v>2008</v>
      </c>
      <c r="H82" s="203" t="s">
        <v>1754</v>
      </c>
      <c r="I82" s="203" t="s">
        <v>473</v>
      </c>
    </row>
    <row r="83" spans="1:9">
      <c r="A83" s="203">
        <v>37</v>
      </c>
      <c r="B83" s="203" t="s">
        <v>400</v>
      </c>
      <c r="C83" s="203" t="s">
        <v>578</v>
      </c>
      <c r="D83" s="203" t="s">
        <v>579</v>
      </c>
      <c r="E83" s="205" t="s">
        <v>1627</v>
      </c>
      <c r="F83" s="204">
        <v>47.321428571428569</v>
      </c>
      <c r="G83" s="203">
        <v>2008</v>
      </c>
      <c r="H83" s="203" t="s">
        <v>1754</v>
      </c>
      <c r="I83" s="203" t="s">
        <v>473</v>
      </c>
    </row>
    <row r="84" spans="1:9">
      <c r="A84" s="203">
        <v>37</v>
      </c>
      <c r="B84" s="203" t="s">
        <v>394</v>
      </c>
      <c r="C84" s="203" t="s">
        <v>609</v>
      </c>
      <c r="D84" s="203" t="s">
        <v>673</v>
      </c>
      <c r="E84" s="205" t="s">
        <v>1627</v>
      </c>
      <c r="F84" s="204">
        <v>0</v>
      </c>
      <c r="G84" s="203">
        <v>2008</v>
      </c>
      <c r="H84" s="203" t="s">
        <v>1754</v>
      </c>
      <c r="I84" s="203" t="s">
        <v>473</v>
      </c>
    </row>
    <row r="85" spans="1:9">
      <c r="A85" s="203">
        <v>37</v>
      </c>
      <c r="B85" s="203" t="s">
        <v>394</v>
      </c>
      <c r="C85" s="203" t="s">
        <v>589</v>
      </c>
      <c r="D85" s="203" t="s">
        <v>674</v>
      </c>
      <c r="E85" s="205" t="s">
        <v>1627</v>
      </c>
      <c r="F85" s="204">
        <v>0</v>
      </c>
      <c r="G85" s="203">
        <v>2008</v>
      </c>
      <c r="H85" s="203" t="s">
        <v>1754</v>
      </c>
      <c r="I85" s="203" t="s">
        <v>473</v>
      </c>
    </row>
    <row r="86" spans="1:9">
      <c r="A86" s="203">
        <v>37</v>
      </c>
      <c r="B86" s="203" t="s">
        <v>394</v>
      </c>
      <c r="C86" s="203" t="s">
        <v>675</v>
      </c>
      <c r="D86" s="203" t="s">
        <v>676</v>
      </c>
      <c r="E86" s="205" t="s">
        <v>1627</v>
      </c>
      <c r="F86" s="204" t="s">
        <v>1497</v>
      </c>
      <c r="G86" s="203">
        <v>2008</v>
      </c>
      <c r="H86" s="203" t="s">
        <v>1754</v>
      </c>
      <c r="I86" s="203" t="s">
        <v>473</v>
      </c>
    </row>
    <row r="87" spans="1:9">
      <c r="A87" s="203">
        <v>37</v>
      </c>
      <c r="B87" s="203" t="s">
        <v>394</v>
      </c>
      <c r="C87" s="203" t="s">
        <v>677</v>
      </c>
      <c r="D87" s="203" t="s">
        <v>678</v>
      </c>
      <c r="E87" s="205" t="s">
        <v>1627</v>
      </c>
      <c r="F87" s="204" t="s">
        <v>1497</v>
      </c>
      <c r="G87" s="203">
        <v>2008</v>
      </c>
      <c r="H87" s="203" t="s">
        <v>1754</v>
      </c>
      <c r="I87" s="203" t="s">
        <v>473</v>
      </c>
    </row>
    <row r="88" spans="1:9">
      <c r="A88" s="203">
        <v>37</v>
      </c>
      <c r="B88" s="203" t="s">
        <v>402</v>
      </c>
      <c r="C88" s="203" t="s">
        <v>591</v>
      </c>
      <c r="D88" s="203" t="s">
        <v>592</v>
      </c>
      <c r="E88" s="205" t="s">
        <v>1627</v>
      </c>
      <c r="F88" s="204">
        <v>0</v>
      </c>
      <c r="G88" s="203">
        <v>2008</v>
      </c>
      <c r="H88" s="203" t="s">
        <v>1754</v>
      </c>
      <c r="I88" s="203" t="s">
        <v>473</v>
      </c>
    </row>
    <row r="89" spans="1:9">
      <c r="A89" s="203">
        <v>37</v>
      </c>
      <c r="B89" s="203" t="s">
        <v>388</v>
      </c>
      <c r="C89" s="203" t="s">
        <v>367</v>
      </c>
      <c r="D89" s="203" t="s">
        <v>679</v>
      </c>
      <c r="E89" s="205" t="s">
        <v>1627</v>
      </c>
      <c r="F89" s="204">
        <v>27.777777777777779</v>
      </c>
      <c r="G89" s="203">
        <v>2008</v>
      </c>
      <c r="H89" s="203" t="s">
        <v>1754</v>
      </c>
      <c r="I89" s="203" t="s">
        <v>473</v>
      </c>
    </row>
    <row r="90" spans="1:9">
      <c r="A90" s="203">
        <v>37</v>
      </c>
      <c r="B90" s="203" t="s">
        <v>388</v>
      </c>
      <c r="C90" s="203" t="s">
        <v>598</v>
      </c>
      <c r="D90" s="203" t="s">
        <v>680</v>
      </c>
      <c r="E90" s="205" t="s">
        <v>1627</v>
      </c>
      <c r="F90" s="204">
        <v>26.47058823529412</v>
      </c>
      <c r="G90" s="203">
        <v>2008</v>
      </c>
      <c r="H90" s="203" t="s">
        <v>1754</v>
      </c>
      <c r="I90" s="203" t="s">
        <v>473</v>
      </c>
    </row>
    <row r="91" spans="1:9">
      <c r="A91" s="203">
        <v>37</v>
      </c>
      <c r="B91" s="203" t="s">
        <v>388</v>
      </c>
      <c r="C91" s="203" t="s">
        <v>606</v>
      </c>
      <c r="D91" s="203" t="s">
        <v>607</v>
      </c>
      <c r="E91" s="205" t="s">
        <v>1627</v>
      </c>
      <c r="F91" s="204">
        <v>9.375</v>
      </c>
      <c r="G91" s="203">
        <v>2008</v>
      </c>
      <c r="H91" s="203" t="s">
        <v>1754</v>
      </c>
      <c r="I91" s="203" t="s">
        <v>473</v>
      </c>
    </row>
    <row r="92" spans="1:9">
      <c r="A92" s="203">
        <v>37</v>
      </c>
      <c r="B92" s="203" t="s">
        <v>390</v>
      </c>
      <c r="C92" s="203" t="s">
        <v>611</v>
      </c>
      <c r="D92" s="203" t="s">
        <v>612</v>
      </c>
      <c r="E92" s="205" t="s">
        <v>1627</v>
      </c>
      <c r="F92" s="204">
        <v>2.9702970297029703</v>
      </c>
      <c r="G92" s="203">
        <v>2008</v>
      </c>
      <c r="H92" s="203" t="s">
        <v>1754</v>
      </c>
      <c r="I92" s="203" t="s">
        <v>473</v>
      </c>
    </row>
    <row r="93" spans="1:9">
      <c r="A93" s="203">
        <v>37</v>
      </c>
      <c r="B93" s="203" t="s">
        <v>390</v>
      </c>
      <c r="C93" s="203" t="s">
        <v>368</v>
      </c>
      <c r="D93" s="203" t="s">
        <v>681</v>
      </c>
      <c r="E93" s="205" t="s">
        <v>1627</v>
      </c>
      <c r="F93" s="204">
        <v>0</v>
      </c>
      <c r="G93" s="203">
        <v>2008</v>
      </c>
      <c r="H93" s="203" t="s">
        <v>1754</v>
      </c>
      <c r="I93" s="203" t="s">
        <v>473</v>
      </c>
    </row>
    <row r="94" spans="1:9">
      <c r="A94" s="203">
        <v>37</v>
      </c>
      <c r="B94" s="203" t="s">
        <v>389</v>
      </c>
      <c r="C94" s="203" t="s">
        <v>630</v>
      </c>
      <c r="D94" s="203" t="s">
        <v>682</v>
      </c>
      <c r="E94" s="205" t="s">
        <v>1627</v>
      </c>
      <c r="F94" s="204">
        <v>6.3157894736842106</v>
      </c>
      <c r="G94" s="203">
        <v>2008</v>
      </c>
      <c r="H94" s="203" t="s">
        <v>1754</v>
      </c>
      <c r="I94" s="203" t="s">
        <v>473</v>
      </c>
    </row>
    <row r="95" spans="1:9">
      <c r="A95" s="203">
        <v>37</v>
      </c>
      <c r="B95" s="203" t="s">
        <v>389</v>
      </c>
      <c r="C95" s="203" t="s">
        <v>587</v>
      </c>
      <c r="D95" s="203" t="s">
        <v>683</v>
      </c>
      <c r="E95" s="205" t="s">
        <v>1627</v>
      </c>
      <c r="F95" s="204">
        <v>4</v>
      </c>
      <c r="G95" s="203">
        <v>2008</v>
      </c>
      <c r="H95" s="203" t="s">
        <v>1754</v>
      </c>
      <c r="I95" s="203" t="s">
        <v>473</v>
      </c>
    </row>
    <row r="96" spans="1:9">
      <c r="A96" s="203">
        <v>37</v>
      </c>
      <c r="B96" s="203" t="s">
        <v>404</v>
      </c>
      <c r="C96" s="203" t="s">
        <v>568</v>
      </c>
      <c r="D96" s="203" t="s">
        <v>684</v>
      </c>
      <c r="E96" s="205" t="s">
        <v>1627</v>
      </c>
      <c r="F96" s="204">
        <v>5.7142857142857144</v>
      </c>
      <c r="G96" s="203">
        <v>2008</v>
      </c>
      <c r="H96" s="203" t="s">
        <v>1754</v>
      </c>
      <c r="I96" s="203" t="s">
        <v>473</v>
      </c>
    </row>
    <row r="97" spans="1:9">
      <c r="A97" s="203">
        <v>37</v>
      </c>
      <c r="B97" s="203" t="s">
        <v>404</v>
      </c>
      <c r="C97" s="203" t="s">
        <v>685</v>
      </c>
      <c r="D97" s="203" t="s">
        <v>686</v>
      </c>
      <c r="E97" s="205" t="s">
        <v>1627</v>
      </c>
      <c r="F97" s="204">
        <v>100</v>
      </c>
      <c r="G97" s="203">
        <v>2008</v>
      </c>
      <c r="H97" s="203" t="s">
        <v>1754</v>
      </c>
      <c r="I97" s="203" t="s">
        <v>473</v>
      </c>
    </row>
    <row r="98" spans="1:9">
      <c r="A98" s="203">
        <v>37</v>
      </c>
      <c r="B98" s="203" t="s">
        <v>404</v>
      </c>
      <c r="C98" s="203" t="s">
        <v>687</v>
      </c>
      <c r="D98" s="203" t="s">
        <v>688</v>
      </c>
      <c r="E98" s="205" t="s">
        <v>1627</v>
      </c>
      <c r="F98" s="204">
        <v>100</v>
      </c>
      <c r="G98" s="203">
        <v>2008</v>
      </c>
      <c r="H98" s="203" t="s">
        <v>1754</v>
      </c>
      <c r="I98" s="203" t="s">
        <v>473</v>
      </c>
    </row>
    <row r="99" spans="1:9">
      <c r="A99" s="203">
        <v>37</v>
      </c>
      <c r="B99" s="203" t="s">
        <v>404</v>
      </c>
      <c r="C99" s="203" t="s">
        <v>600</v>
      </c>
      <c r="D99" s="203" t="s">
        <v>601</v>
      </c>
      <c r="E99" s="205" t="s">
        <v>1627</v>
      </c>
      <c r="F99" s="204">
        <v>4.4117647058823533</v>
      </c>
      <c r="G99" s="203">
        <v>2008</v>
      </c>
      <c r="H99" s="203" t="s">
        <v>1754</v>
      </c>
      <c r="I99" s="203" t="s">
        <v>473</v>
      </c>
    </row>
    <row r="100" spans="1:9">
      <c r="A100" s="203">
        <v>37</v>
      </c>
      <c r="B100" s="203" t="s">
        <v>393</v>
      </c>
      <c r="C100" s="203" t="s">
        <v>632</v>
      </c>
      <c r="D100" s="203" t="s">
        <v>633</v>
      </c>
      <c r="E100" s="205" t="s">
        <v>1627</v>
      </c>
      <c r="F100" s="204">
        <v>14.792899408284024</v>
      </c>
      <c r="G100" s="203">
        <v>2008</v>
      </c>
      <c r="H100" s="203" t="s">
        <v>1754</v>
      </c>
      <c r="I100" s="203" t="s">
        <v>473</v>
      </c>
    </row>
    <row r="101" spans="1:9">
      <c r="A101" s="203">
        <v>37</v>
      </c>
      <c r="B101" s="203" t="s">
        <v>393</v>
      </c>
      <c r="C101" s="203" t="s">
        <v>689</v>
      </c>
      <c r="D101" s="203" t="s">
        <v>690</v>
      </c>
      <c r="E101" s="205" t="s">
        <v>1627</v>
      </c>
      <c r="F101" s="204">
        <v>83.333333333333343</v>
      </c>
      <c r="G101" s="203">
        <v>2008</v>
      </c>
      <c r="H101" s="203" t="s">
        <v>1754</v>
      </c>
      <c r="I101" s="203" t="s">
        <v>473</v>
      </c>
    </row>
    <row r="102" spans="1:9">
      <c r="A102" s="203">
        <v>37</v>
      </c>
      <c r="B102" s="203" t="s">
        <v>393</v>
      </c>
      <c r="C102" s="203" t="s">
        <v>641</v>
      </c>
      <c r="D102" s="203" t="s">
        <v>691</v>
      </c>
      <c r="E102" s="205" t="s">
        <v>1627</v>
      </c>
      <c r="F102" s="204">
        <v>39.560439560439562</v>
      </c>
      <c r="G102" s="203">
        <v>2008</v>
      </c>
      <c r="H102" s="203" t="s">
        <v>1754</v>
      </c>
      <c r="I102" s="203" t="s">
        <v>473</v>
      </c>
    </row>
    <row r="103" spans="1:9">
      <c r="A103" s="203">
        <v>37</v>
      </c>
      <c r="B103" s="203" t="s">
        <v>393</v>
      </c>
      <c r="C103" s="203" t="s">
        <v>637</v>
      </c>
      <c r="D103" s="203" t="s">
        <v>638</v>
      </c>
      <c r="E103" s="205" t="s">
        <v>1627</v>
      </c>
      <c r="F103" s="204">
        <v>10</v>
      </c>
      <c r="G103" s="203">
        <v>2008</v>
      </c>
      <c r="H103" s="203" t="s">
        <v>1754</v>
      </c>
      <c r="I103" s="203" t="s">
        <v>473</v>
      </c>
    </row>
    <row r="104" spans="1:9">
      <c r="A104" s="203">
        <v>37</v>
      </c>
      <c r="B104" s="203" t="s">
        <v>393</v>
      </c>
      <c r="C104" s="203" t="s">
        <v>576</v>
      </c>
      <c r="D104" s="203" t="s">
        <v>577</v>
      </c>
      <c r="E104" s="205" t="s">
        <v>1627</v>
      </c>
      <c r="F104" s="204">
        <v>0.81300813008130091</v>
      </c>
      <c r="G104" s="203">
        <v>2008</v>
      </c>
      <c r="H104" s="203" t="s">
        <v>1754</v>
      </c>
      <c r="I104" s="203" t="s">
        <v>473</v>
      </c>
    </row>
    <row r="105" spans="1:9">
      <c r="A105" s="203">
        <v>37</v>
      </c>
      <c r="B105" s="203" t="s">
        <v>393</v>
      </c>
      <c r="C105" s="203" t="s">
        <v>628</v>
      </c>
      <c r="D105" s="203" t="s">
        <v>629</v>
      </c>
      <c r="E105" s="205" t="s">
        <v>1627</v>
      </c>
      <c r="F105" s="204">
        <v>2.6595744680851063</v>
      </c>
      <c r="G105" s="203">
        <v>2008</v>
      </c>
      <c r="H105" s="203" t="s">
        <v>1754</v>
      </c>
      <c r="I105" s="203" t="s">
        <v>473</v>
      </c>
    </row>
    <row r="106" spans="1:9">
      <c r="A106" s="203">
        <v>37</v>
      </c>
      <c r="B106" s="203" t="s">
        <v>384</v>
      </c>
      <c r="C106" s="203" t="s">
        <v>692</v>
      </c>
      <c r="D106" s="203" t="s">
        <v>693</v>
      </c>
      <c r="E106" s="205" t="s">
        <v>1627</v>
      </c>
      <c r="F106" s="204">
        <v>0.67114093959731547</v>
      </c>
      <c r="G106" s="203">
        <v>2008</v>
      </c>
      <c r="H106" s="203" t="s">
        <v>1754</v>
      </c>
      <c r="I106" s="203" t="s">
        <v>473</v>
      </c>
    </row>
    <row r="107" spans="1:9">
      <c r="A107" s="203">
        <v>37</v>
      </c>
      <c r="B107" s="203" t="s">
        <v>384</v>
      </c>
      <c r="C107" s="203" t="s">
        <v>636</v>
      </c>
      <c r="D107" s="203" t="s">
        <v>636</v>
      </c>
      <c r="E107" s="205" t="s">
        <v>1627</v>
      </c>
      <c r="F107" s="204">
        <v>2.0512820512820511</v>
      </c>
      <c r="G107" s="203">
        <v>2008</v>
      </c>
      <c r="H107" s="203" t="s">
        <v>1754</v>
      </c>
      <c r="I107" s="203" t="s">
        <v>473</v>
      </c>
    </row>
    <row r="108" spans="1:9">
      <c r="A108" s="203">
        <v>37</v>
      </c>
      <c r="B108" s="203" t="s">
        <v>384</v>
      </c>
      <c r="C108" s="203" t="s">
        <v>694</v>
      </c>
      <c r="D108" s="203" t="s">
        <v>694</v>
      </c>
      <c r="E108" s="205" t="s">
        <v>1627</v>
      </c>
      <c r="F108" s="204">
        <v>0</v>
      </c>
      <c r="G108" s="203">
        <v>2008</v>
      </c>
      <c r="H108" s="203" t="s">
        <v>1754</v>
      </c>
      <c r="I108" s="203" t="s">
        <v>473</v>
      </c>
    </row>
    <row r="109" spans="1:9">
      <c r="A109" s="203">
        <v>37</v>
      </c>
      <c r="B109" s="203" t="s">
        <v>384</v>
      </c>
      <c r="C109" s="203" t="s">
        <v>654</v>
      </c>
      <c r="D109" s="203" t="s">
        <v>655</v>
      </c>
      <c r="E109" s="205" t="s">
        <v>1627</v>
      </c>
      <c r="F109" s="204" t="s">
        <v>1497</v>
      </c>
      <c r="G109" s="203">
        <v>2008</v>
      </c>
      <c r="H109" s="203" t="s">
        <v>1754</v>
      </c>
      <c r="I109" s="203" t="s">
        <v>473</v>
      </c>
    </row>
    <row r="110" spans="1:9">
      <c r="A110" s="203">
        <v>37</v>
      </c>
      <c r="B110" s="203" t="s">
        <v>384</v>
      </c>
      <c r="C110" s="203" t="s">
        <v>622</v>
      </c>
      <c r="D110" s="203" t="s">
        <v>623</v>
      </c>
      <c r="E110" s="205" t="s">
        <v>1627</v>
      </c>
      <c r="F110" s="204">
        <v>0</v>
      </c>
      <c r="G110" s="203">
        <v>2008</v>
      </c>
      <c r="H110" s="203" t="s">
        <v>1754</v>
      </c>
      <c r="I110" s="203" t="s">
        <v>473</v>
      </c>
    </row>
    <row r="111" spans="1:9">
      <c r="A111" s="203">
        <v>37</v>
      </c>
      <c r="B111" s="203" t="s">
        <v>384</v>
      </c>
      <c r="C111" s="203" t="s">
        <v>652</v>
      </c>
      <c r="D111" s="203" t="s">
        <v>653</v>
      </c>
      <c r="E111" s="205" t="s">
        <v>1627</v>
      </c>
      <c r="F111" s="204">
        <v>0.43668122270742354</v>
      </c>
      <c r="G111" s="203">
        <v>2008</v>
      </c>
      <c r="H111" s="203" t="s">
        <v>1754</v>
      </c>
      <c r="I111" s="203" t="s">
        <v>473</v>
      </c>
    </row>
    <row r="112" spans="1:9">
      <c r="A112" s="203">
        <v>37</v>
      </c>
      <c r="B112" s="203" t="s">
        <v>384</v>
      </c>
      <c r="C112" s="203" t="s">
        <v>604</v>
      </c>
      <c r="D112" s="203" t="s">
        <v>605</v>
      </c>
      <c r="E112" s="205" t="s">
        <v>1627</v>
      </c>
      <c r="F112" s="204">
        <v>2.2988505747126435</v>
      </c>
      <c r="G112" s="203">
        <v>2008</v>
      </c>
      <c r="H112" s="203" t="s">
        <v>1754</v>
      </c>
      <c r="I112" s="203" t="s">
        <v>473</v>
      </c>
    </row>
    <row r="113" spans="1:9">
      <c r="A113" s="203">
        <v>37</v>
      </c>
      <c r="B113" s="203" t="s">
        <v>384</v>
      </c>
      <c r="C113" s="203" t="s">
        <v>695</v>
      </c>
      <c r="D113" s="203" t="s">
        <v>696</v>
      </c>
      <c r="E113" s="205" t="s">
        <v>1627</v>
      </c>
      <c r="F113" s="204">
        <v>0</v>
      </c>
      <c r="G113" s="203">
        <v>2008</v>
      </c>
      <c r="H113" s="203" t="s">
        <v>1754</v>
      </c>
      <c r="I113" s="203" t="s">
        <v>473</v>
      </c>
    </row>
    <row r="114" spans="1:9">
      <c r="A114" s="203">
        <v>37</v>
      </c>
      <c r="B114" s="203" t="s">
        <v>384</v>
      </c>
      <c r="C114" s="203" t="s">
        <v>697</v>
      </c>
      <c r="D114" s="203" t="s">
        <v>698</v>
      </c>
      <c r="E114" s="205" t="s">
        <v>1627</v>
      </c>
      <c r="F114" s="204">
        <v>50</v>
      </c>
      <c r="G114" s="203">
        <v>2008</v>
      </c>
      <c r="H114" s="203" t="s">
        <v>1754</v>
      </c>
      <c r="I114" s="203" t="s">
        <v>473</v>
      </c>
    </row>
    <row r="115" spans="1:9">
      <c r="A115" s="203">
        <v>37</v>
      </c>
      <c r="B115" s="203" t="s">
        <v>386</v>
      </c>
      <c r="C115" s="203" t="s">
        <v>613</v>
      </c>
      <c r="D115" s="203" t="s">
        <v>699</v>
      </c>
      <c r="E115" s="205" t="s">
        <v>1627</v>
      </c>
      <c r="F115" s="204">
        <v>36.986301369863014</v>
      </c>
      <c r="G115" s="203">
        <v>2008</v>
      </c>
      <c r="H115" s="203" t="s">
        <v>1754</v>
      </c>
      <c r="I115" s="203" t="s">
        <v>473</v>
      </c>
    </row>
    <row r="116" spans="1:9">
      <c r="A116" s="203">
        <v>37</v>
      </c>
      <c r="B116" s="203" t="s">
        <v>386</v>
      </c>
      <c r="C116" s="203" t="s">
        <v>648</v>
      </c>
      <c r="D116" s="203" t="s">
        <v>700</v>
      </c>
      <c r="E116" s="205" t="s">
        <v>1627</v>
      </c>
      <c r="F116" s="204">
        <v>0</v>
      </c>
      <c r="G116" s="203">
        <v>2008</v>
      </c>
      <c r="H116" s="203" t="s">
        <v>1754</v>
      </c>
      <c r="I116" s="203" t="s">
        <v>473</v>
      </c>
    </row>
    <row r="117" spans="1:9">
      <c r="A117" s="203">
        <v>37</v>
      </c>
      <c r="B117" s="203" t="s">
        <v>386</v>
      </c>
      <c r="C117" s="203" t="s">
        <v>701</v>
      </c>
      <c r="D117" s="203" t="s">
        <v>702</v>
      </c>
      <c r="E117" s="205" t="s">
        <v>1627</v>
      </c>
      <c r="F117" s="204">
        <v>32.432432432432435</v>
      </c>
      <c r="G117" s="203">
        <v>2008</v>
      </c>
      <c r="H117" s="203" t="s">
        <v>1754</v>
      </c>
      <c r="I117" s="203" t="s">
        <v>473</v>
      </c>
    </row>
    <row r="118" spans="1:9">
      <c r="A118" s="203">
        <v>37</v>
      </c>
      <c r="B118" s="203" t="s">
        <v>385</v>
      </c>
      <c r="C118" s="203" t="s">
        <v>375</v>
      </c>
      <c r="D118" s="203" t="s">
        <v>580</v>
      </c>
      <c r="E118" s="205" t="s">
        <v>1627</v>
      </c>
      <c r="F118" s="204">
        <v>0</v>
      </c>
      <c r="G118" s="203">
        <v>2008</v>
      </c>
      <c r="H118" s="203" t="s">
        <v>1754</v>
      </c>
      <c r="I118" s="203" t="s">
        <v>473</v>
      </c>
    </row>
    <row r="119" spans="1:9">
      <c r="A119" s="203">
        <v>37</v>
      </c>
      <c r="B119" s="203" t="s">
        <v>385</v>
      </c>
      <c r="C119" s="203" t="s">
        <v>703</v>
      </c>
      <c r="D119" s="203" t="s">
        <v>704</v>
      </c>
      <c r="E119" s="205" t="s">
        <v>1627</v>
      </c>
      <c r="F119" s="204">
        <v>0</v>
      </c>
      <c r="G119" s="203">
        <v>2008</v>
      </c>
      <c r="H119" s="203" t="s">
        <v>1754</v>
      </c>
      <c r="I119" s="203" t="s">
        <v>473</v>
      </c>
    </row>
    <row r="120" spans="1:9">
      <c r="A120" s="203">
        <v>37</v>
      </c>
      <c r="B120" s="203" t="s">
        <v>396</v>
      </c>
      <c r="C120" s="203" t="s">
        <v>583</v>
      </c>
      <c r="D120" s="203" t="s">
        <v>705</v>
      </c>
      <c r="E120" s="205" t="s">
        <v>1627</v>
      </c>
      <c r="F120" s="204">
        <v>17.391304347826086</v>
      </c>
      <c r="G120" s="203">
        <v>2008</v>
      </c>
      <c r="H120" s="203" t="s">
        <v>1754</v>
      </c>
      <c r="I120" s="203" t="s">
        <v>473</v>
      </c>
    </row>
    <row r="121" spans="1:9">
      <c r="A121" s="203">
        <v>37</v>
      </c>
      <c r="B121" s="203" t="s">
        <v>396</v>
      </c>
      <c r="C121" s="203" t="s">
        <v>706</v>
      </c>
      <c r="D121" s="203" t="s">
        <v>707</v>
      </c>
      <c r="E121" s="205" t="s">
        <v>1627</v>
      </c>
      <c r="F121" s="204" t="s">
        <v>1497</v>
      </c>
      <c r="G121" s="203">
        <v>2008</v>
      </c>
      <c r="H121" s="203" t="s">
        <v>1754</v>
      </c>
      <c r="I121" s="203" t="s">
        <v>473</v>
      </c>
    </row>
    <row r="122" spans="1:9">
      <c r="A122" s="203">
        <v>37</v>
      </c>
      <c r="B122" s="203" t="s">
        <v>403</v>
      </c>
      <c r="C122" s="203" t="s">
        <v>646</v>
      </c>
      <c r="D122" s="203" t="s">
        <v>708</v>
      </c>
      <c r="E122" s="205" t="s">
        <v>1627</v>
      </c>
      <c r="F122" s="204">
        <v>1.6129032258064515</v>
      </c>
      <c r="G122" s="203">
        <v>2008</v>
      </c>
      <c r="H122" s="203" t="s">
        <v>1754</v>
      </c>
      <c r="I122" s="203" t="s">
        <v>473</v>
      </c>
    </row>
    <row r="123" spans="1:9">
      <c r="A123" s="203">
        <v>37</v>
      </c>
      <c r="B123" s="203" t="s">
        <v>403</v>
      </c>
      <c r="C123" s="203" t="s">
        <v>570</v>
      </c>
      <c r="D123" s="203" t="s">
        <v>571</v>
      </c>
      <c r="E123" s="205" t="s">
        <v>1627</v>
      </c>
      <c r="F123" s="204">
        <v>0</v>
      </c>
      <c r="G123" s="203">
        <v>2008</v>
      </c>
      <c r="H123" s="203" t="s">
        <v>1754</v>
      </c>
      <c r="I123" s="203" t="s">
        <v>473</v>
      </c>
    </row>
    <row r="124" spans="1:9">
      <c r="A124" s="203">
        <v>37</v>
      </c>
      <c r="B124" s="203" t="s">
        <v>403</v>
      </c>
      <c r="C124" s="203" t="s">
        <v>634</v>
      </c>
      <c r="D124" s="203" t="s">
        <v>635</v>
      </c>
      <c r="E124" s="205" t="s">
        <v>1627</v>
      </c>
      <c r="F124" s="204">
        <v>0</v>
      </c>
      <c r="G124" s="203">
        <v>2008</v>
      </c>
      <c r="H124" s="203" t="s">
        <v>1754</v>
      </c>
      <c r="I124" s="203" t="s">
        <v>473</v>
      </c>
    </row>
    <row r="125" spans="1:9">
      <c r="A125" s="203">
        <v>37</v>
      </c>
      <c r="B125" s="203" t="s">
        <v>401</v>
      </c>
      <c r="C125" s="203" t="s">
        <v>639</v>
      </c>
      <c r="D125" s="203" t="s">
        <v>640</v>
      </c>
      <c r="E125" s="205" t="s">
        <v>1627</v>
      </c>
      <c r="F125" s="204">
        <v>73.333333333333329</v>
      </c>
      <c r="G125" s="203">
        <v>2008</v>
      </c>
      <c r="H125" s="203" t="s">
        <v>1754</v>
      </c>
      <c r="I125" s="203" t="s">
        <v>473</v>
      </c>
    </row>
    <row r="126" spans="1:9">
      <c r="A126" s="203">
        <v>37</v>
      </c>
      <c r="B126" s="203" t="s">
        <v>401</v>
      </c>
      <c r="C126" s="203" t="s">
        <v>615</v>
      </c>
      <c r="D126" s="203" t="s">
        <v>709</v>
      </c>
      <c r="E126" s="205" t="s">
        <v>1627</v>
      </c>
      <c r="F126" s="204">
        <v>37.254901960784316</v>
      </c>
      <c r="G126" s="203">
        <v>2008</v>
      </c>
      <c r="H126" s="203" t="s">
        <v>1754</v>
      </c>
      <c r="I126" s="203" t="s">
        <v>473</v>
      </c>
    </row>
    <row r="127" spans="1:9">
      <c r="A127" s="203">
        <v>37</v>
      </c>
      <c r="B127" s="203" t="s">
        <v>401</v>
      </c>
      <c r="C127" s="203" t="s">
        <v>626</v>
      </c>
      <c r="D127" s="203" t="s">
        <v>627</v>
      </c>
      <c r="E127" s="205" t="s">
        <v>1627</v>
      </c>
      <c r="F127" s="204">
        <v>0</v>
      </c>
      <c r="G127" s="203">
        <v>2008</v>
      </c>
      <c r="H127" s="203" t="s">
        <v>1754</v>
      </c>
      <c r="I127" s="203" t="s">
        <v>473</v>
      </c>
    </row>
    <row r="128" spans="1:9">
      <c r="A128" s="203">
        <v>37</v>
      </c>
      <c r="B128" s="203" t="s">
        <v>398</v>
      </c>
      <c r="C128" s="203" t="s">
        <v>574</v>
      </c>
      <c r="D128" s="203" t="s">
        <v>710</v>
      </c>
      <c r="E128" s="205" t="s">
        <v>1627</v>
      </c>
      <c r="F128" s="204">
        <v>0</v>
      </c>
      <c r="G128" s="203">
        <v>2008</v>
      </c>
      <c r="H128" s="203" t="s">
        <v>1754</v>
      </c>
      <c r="I128" s="203" t="s">
        <v>473</v>
      </c>
    </row>
    <row r="129" spans="1:9">
      <c r="A129" s="203">
        <v>37</v>
      </c>
      <c r="B129" s="203" t="s">
        <v>398</v>
      </c>
      <c r="C129" s="203" t="s">
        <v>711</v>
      </c>
      <c r="D129" s="203" t="s">
        <v>712</v>
      </c>
      <c r="E129" s="205" t="s">
        <v>1627</v>
      </c>
      <c r="F129" s="204" t="s">
        <v>1497</v>
      </c>
      <c r="G129" s="203">
        <v>2008</v>
      </c>
      <c r="H129" s="203" t="s">
        <v>1754</v>
      </c>
      <c r="I129" s="203" t="s">
        <v>473</v>
      </c>
    </row>
    <row r="130" spans="1:9">
      <c r="A130" s="203">
        <v>37</v>
      </c>
      <c r="B130" s="203" t="s">
        <v>395</v>
      </c>
      <c r="C130" s="203" t="s">
        <v>713</v>
      </c>
      <c r="D130" s="203" t="s">
        <v>713</v>
      </c>
      <c r="E130" s="205" t="s">
        <v>1627</v>
      </c>
      <c r="F130" s="204">
        <v>18.181818181818183</v>
      </c>
      <c r="G130" s="203">
        <v>2008</v>
      </c>
      <c r="H130" s="203" t="s">
        <v>1754</v>
      </c>
      <c r="I130" s="203" t="s">
        <v>473</v>
      </c>
    </row>
    <row r="131" spans="1:9">
      <c r="A131" s="203">
        <v>37</v>
      </c>
      <c r="B131" s="203" t="s">
        <v>395</v>
      </c>
      <c r="C131" s="203" t="s">
        <v>714</v>
      </c>
      <c r="D131" s="203" t="s">
        <v>715</v>
      </c>
      <c r="E131" s="205" t="s">
        <v>1627</v>
      </c>
      <c r="F131" s="204">
        <v>91.891891891891902</v>
      </c>
      <c r="G131" s="203">
        <v>2008</v>
      </c>
      <c r="H131" s="203" t="s">
        <v>1754</v>
      </c>
      <c r="I131" s="203" t="s">
        <v>473</v>
      </c>
    </row>
    <row r="132" spans="1:9">
      <c r="A132" s="203">
        <v>37</v>
      </c>
      <c r="B132" s="203" t="s">
        <v>395</v>
      </c>
      <c r="C132" s="203" t="s">
        <v>595</v>
      </c>
      <c r="D132" s="203" t="s">
        <v>716</v>
      </c>
      <c r="E132" s="205" t="s">
        <v>1627</v>
      </c>
      <c r="F132" s="204">
        <v>0.69767441860465118</v>
      </c>
      <c r="G132" s="203">
        <v>2008</v>
      </c>
      <c r="H132" s="203" t="s">
        <v>1754</v>
      </c>
      <c r="I132" s="203" t="s">
        <v>473</v>
      </c>
    </row>
    <row r="133" spans="1:9">
      <c r="A133" s="203">
        <v>37</v>
      </c>
      <c r="B133" s="203" t="s">
        <v>395</v>
      </c>
      <c r="C133" s="203" t="s">
        <v>597</v>
      </c>
      <c r="D133" s="203" t="s">
        <v>597</v>
      </c>
      <c r="E133" s="205" t="s">
        <v>1627</v>
      </c>
      <c r="F133" s="204">
        <v>36.516853932584269</v>
      </c>
      <c r="G133" s="203">
        <v>2008</v>
      </c>
      <c r="H133" s="203" t="s">
        <v>1754</v>
      </c>
      <c r="I133" s="203" t="s">
        <v>473</v>
      </c>
    </row>
    <row r="134" spans="1:9">
      <c r="A134" s="203">
        <v>37</v>
      </c>
      <c r="B134" s="203" t="s">
        <v>395</v>
      </c>
      <c r="C134" s="203" t="s">
        <v>661</v>
      </c>
      <c r="D134" s="203" t="s">
        <v>717</v>
      </c>
      <c r="E134" s="205" t="s">
        <v>1627</v>
      </c>
      <c r="F134" s="204">
        <v>30.322580645161288</v>
      </c>
      <c r="G134" s="203">
        <v>2008</v>
      </c>
      <c r="H134" s="203" t="s">
        <v>1754</v>
      </c>
      <c r="I134" s="203" t="s">
        <v>473</v>
      </c>
    </row>
    <row r="135" spans="1:9">
      <c r="A135" s="203">
        <v>37</v>
      </c>
      <c r="B135" s="203" t="s">
        <v>395</v>
      </c>
      <c r="C135" s="203" t="s">
        <v>718</v>
      </c>
      <c r="D135" s="203" t="s">
        <v>719</v>
      </c>
      <c r="E135" s="205" t="s">
        <v>1627</v>
      </c>
      <c r="F135" s="204" t="s">
        <v>1497</v>
      </c>
      <c r="G135" s="203">
        <v>2008</v>
      </c>
      <c r="H135" s="203" t="s">
        <v>1754</v>
      </c>
      <c r="I135" s="203" t="s">
        <v>473</v>
      </c>
    </row>
    <row r="136" spans="1:9">
      <c r="A136" s="203">
        <v>37</v>
      </c>
      <c r="B136" s="203" t="s">
        <v>395</v>
      </c>
      <c r="C136" s="203" t="s">
        <v>659</v>
      </c>
      <c r="D136" s="203" t="s">
        <v>659</v>
      </c>
      <c r="E136" s="205" t="s">
        <v>1627</v>
      </c>
      <c r="F136" s="204">
        <v>4.3668122270742353</v>
      </c>
      <c r="G136" s="203">
        <v>2008</v>
      </c>
      <c r="H136" s="203" t="s">
        <v>1754</v>
      </c>
      <c r="I136" s="203" t="s">
        <v>473</v>
      </c>
    </row>
    <row r="137" spans="1:9">
      <c r="A137" s="203">
        <v>37</v>
      </c>
      <c r="B137" s="203" t="s">
        <v>397</v>
      </c>
      <c r="C137" s="203" t="s">
        <v>381</v>
      </c>
      <c r="D137" s="203" t="s">
        <v>608</v>
      </c>
      <c r="E137" s="205" t="s">
        <v>1627</v>
      </c>
      <c r="F137" s="204">
        <v>0</v>
      </c>
      <c r="G137" s="203">
        <v>2008</v>
      </c>
      <c r="H137" s="203" t="s">
        <v>1754</v>
      </c>
      <c r="I137" s="203" t="s">
        <v>473</v>
      </c>
    </row>
    <row r="138" spans="1:9">
      <c r="A138" s="203">
        <v>37</v>
      </c>
      <c r="B138" s="203" t="s">
        <v>397</v>
      </c>
      <c r="C138" s="203" t="s">
        <v>581</v>
      </c>
      <c r="D138" s="203" t="s">
        <v>582</v>
      </c>
      <c r="E138" s="205" t="s">
        <v>1627</v>
      </c>
      <c r="F138" s="204">
        <v>0</v>
      </c>
      <c r="G138" s="203">
        <v>2008</v>
      </c>
      <c r="H138" s="203" t="s">
        <v>1754</v>
      </c>
      <c r="I138" s="203" t="s">
        <v>473</v>
      </c>
    </row>
    <row r="139" spans="1:9">
      <c r="A139" s="203">
        <v>37</v>
      </c>
      <c r="B139" s="203" t="s">
        <v>397</v>
      </c>
      <c r="C139" s="203" t="s">
        <v>720</v>
      </c>
      <c r="D139" s="203" t="s">
        <v>721</v>
      </c>
      <c r="E139" s="205" t="s">
        <v>1627</v>
      </c>
      <c r="F139" s="204">
        <v>48.837209302325576</v>
      </c>
      <c r="G139" s="203">
        <v>2008</v>
      </c>
      <c r="H139" s="203" t="s">
        <v>1754</v>
      </c>
      <c r="I139" s="203" t="s">
        <v>473</v>
      </c>
    </row>
    <row r="140" spans="1:9">
      <c r="A140" s="203">
        <v>37</v>
      </c>
      <c r="B140" s="203" t="s">
        <v>387</v>
      </c>
      <c r="C140" s="203" t="s">
        <v>650</v>
      </c>
      <c r="D140" s="203" t="s">
        <v>651</v>
      </c>
      <c r="E140" s="205" t="s">
        <v>1627</v>
      </c>
      <c r="F140" s="204">
        <v>0</v>
      </c>
      <c r="G140" s="203">
        <v>2008</v>
      </c>
      <c r="H140" s="203" t="s">
        <v>1754</v>
      </c>
      <c r="I140" s="203" t="s">
        <v>473</v>
      </c>
    </row>
    <row r="141" spans="1:9">
      <c r="A141" s="203">
        <v>37</v>
      </c>
      <c r="B141" s="203" t="s">
        <v>387</v>
      </c>
      <c r="C141" s="203" t="s">
        <v>620</v>
      </c>
      <c r="D141" s="203" t="s">
        <v>722</v>
      </c>
      <c r="E141" s="205" t="s">
        <v>1627</v>
      </c>
      <c r="F141" s="204">
        <v>4.8780487804878048</v>
      </c>
      <c r="G141" s="203">
        <v>2008</v>
      </c>
      <c r="H141" s="203" t="s">
        <v>1754</v>
      </c>
      <c r="I141" s="203" t="s">
        <v>473</v>
      </c>
    </row>
    <row r="142" spans="1:9">
      <c r="A142" s="203">
        <v>37</v>
      </c>
      <c r="B142" s="203" t="s">
        <v>387</v>
      </c>
      <c r="C142" s="203" t="s">
        <v>644</v>
      </c>
      <c r="D142" s="203" t="s">
        <v>645</v>
      </c>
      <c r="E142" s="205" t="s">
        <v>1627</v>
      </c>
      <c r="F142" s="204">
        <v>78.453038674033152</v>
      </c>
      <c r="G142" s="203">
        <v>2008</v>
      </c>
      <c r="H142" s="203" t="s">
        <v>1754</v>
      </c>
      <c r="I142" s="203" t="s">
        <v>473</v>
      </c>
    </row>
    <row r="143" spans="1:9">
      <c r="A143" s="203">
        <v>38</v>
      </c>
      <c r="B143" s="203" t="s">
        <v>384</v>
      </c>
      <c r="C143" s="203" t="s">
        <v>654</v>
      </c>
      <c r="D143" s="203" t="s">
        <v>723</v>
      </c>
      <c r="E143" s="205" t="s">
        <v>724</v>
      </c>
      <c r="F143" s="204">
        <v>62836.475490196077</v>
      </c>
      <c r="G143" s="203">
        <v>2008</v>
      </c>
      <c r="H143" s="203" t="s">
        <v>491</v>
      </c>
      <c r="I143" s="203" t="s">
        <v>657</v>
      </c>
    </row>
    <row r="144" spans="1:9">
      <c r="A144" s="203">
        <v>38</v>
      </c>
      <c r="B144" s="203" t="s">
        <v>385</v>
      </c>
      <c r="C144" s="203" t="s">
        <v>375</v>
      </c>
      <c r="D144" s="203" t="s">
        <v>580</v>
      </c>
      <c r="E144" s="205" t="s">
        <v>724</v>
      </c>
      <c r="F144" s="204">
        <v>52163.044819620911</v>
      </c>
      <c r="G144" s="203">
        <v>2008</v>
      </c>
      <c r="H144" s="203" t="s">
        <v>491</v>
      </c>
      <c r="I144" s="203" t="s">
        <v>657</v>
      </c>
    </row>
    <row r="145" spans="1:9">
      <c r="A145" s="203">
        <v>38</v>
      </c>
      <c r="B145" s="203" t="s">
        <v>387</v>
      </c>
      <c r="C145" s="203" t="s">
        <v>650</v>
      </c>
      <c r="D145" s="203" t="s">
        <v>651</v>
      </c>
      <c r="E145" s="205" t="s">
        <v>724</v>
      </c>
      <c r="F145" s="204">
        <v>42772.245161290324</v>
      </c>
      <c r="G145" s="203">
        <v>2008</v>
      </c>
      <c r="H145" s="203" t="s">
        <v>491</v>
      </c>
      <c r="I145" s="203" t="s">
        <v>657</v>
      </c>
    </row>
    <row r="146" spans="1:9">
      <c r="A146" s="203">
        <v>38</v>
      </c>
      <c r="B146" s="203" t="s">
        <v>393</v>
      </c>
      <c r="C146" s="203" t="s">
        <v>641</v>
      </c>
      <c r="D146" s="203" t="s">
        <v>691</v>
      </c>
      <c r="E146" s="205" t="s">
        <v>724</v>
      </c>
      <c r="F146" s="204">
        <v>57280.598039215685</v>
      </c>
      <c r="G146" s="203">
        <v>2008</v>
      </c>
      <c r="H146" s="203" t="s">
        <v>491</v>
      </c>
      <c r="I146" s="203" t="s">
        <v>657</v>
      </c>
    </row>
    <row r="147" spans="1:9">
      <c r="A147" s="203">
        <v>38</v>
      </c>
      <c r="B147" s="203" t="s">
        <v>393</v>
      </c>
      <c r="C147" s="203" t="s">
        <v>637</v>
      </c>
      <c r="D147" s="203" t="s">
        <v>638</v>
      </c>
      <c r="E147" s="205" t="s">
        <v>724</v>
      </c>
      <c r="F147" s="204">
        <v>55103.521126760563</v>
      </c>
      <c r="G147" s="203">
        <v>2008</v>
      </c>
      <c r="H147" s="203" t="s">
        <v>491</v>
      </c>
      <c r="I147" s="203" t="s">
        <v>657</v>
      </c>
    </row>
    <row r="148" spans="1:9">
      <c r="A148" s="203">
        <v>38</v>
      </c>
      <c r="B148" s="203" t="s">
        <v>395</v>
      </c>
      <c r="C148" s="203" t="s">
        <v>595</v>
      </c>
      <c r="D148" s="203" t="s">
        <v>716</v>
      </c>
      <c r="E148" s="205" t="s">
        <v>724</v>
      </c>
      <c r="F148" s="204">
        <v>54724.70327102804</v>
      </c>
      <c r="G148" s="203">
        <v>2008</v>
      </c>
      <c r="H148" s="203" t="s">
        <v>491</v>
      </c>
      <c r="I148" s="203" t="s">
        <v>657</v>
      </c>
    </row>
    <row r="149" spans="1:9">
      <c r="A149" s="203">
        <v>38</v>
      </c>
      <c r="B149" s="203" t="s">
        <v>397</v>
      </c>
      <c r="C149" s="203" t="s">
        <v>381</v>
      </c>
      <c r="D149" s="203" t="s">
        <v>725</v>
      </c>
      <c r="E149" s="205" t="s">
        <v>724</v>
      </c>
      <c r="F149" s="204">
        <v>56612.859813084113</v>
      </c>
      <c r="G149" s="203">
        <v>2008</v>
      </c>
      <c r="H149" s="203" t="s">
        <v>491</v>
      </c>
      <c r="I149" s="203" t="s">
        <v>657</v>
      </c>
    </row>
    <row r="150" spans="1:9">
      <c r="A150" s="203">
        <v>38</v>
      </c>
      <c r="B150" s="203" t="s">
        <v>403</v>
      </c>
      <c r="C150" s="203" t="s">
        <v>646</v>
      </c>
      <c r="D150" s="203" t="s">
        <v>708</v>
      </c>
      <c r="E150" s="205" t="s">
        <v>724</v>
      </c>
      <c r="F150" s="204">
        <v>40410.930555555555</v>
      </c>
      <c r="G150" s="203">
        <v>2008</v>
      </c>
      <c r="H150" s="203" t="s">
        <v>491</v>
      </c>
      <c r="I150" s="203" t="s">
        <v>657</v>
      </c>
    </row>
    <row r="151" spans="1:9">
      <c r="A151" s="203">
        <v>38</v>
      </c>
      <c r="B151" s="203" t="s">
        <v>405</v>
      </c>
      <c r="C151" s="203" t="s">
        <v>670</v>
      </c>
      <c r="D151" s="203" t="s">
        <v>726</v>
      </c>
      <c r="E151" s="205" t="s">
        <v>724</v>
      </c>
      <c r="F151" s="204">
        <v>53914.850959209092</v>
      </c>
      <c r="G151" s="203">
        <v>2008</v>
      </c>
      <c r="H151" s="203" t="s">
        <v>491</v>
      </c>
      <c r="I151" s="203" t="s">
        <v>657</v>
      </c>
    </row>
    <row r="152" spans="1:9">
      <c r="A152" s="203">
        <v>38</v>
      </c>
      <c r="B152" s="203" t="s">
        <v>384</v>
      </c>
      <c r="C152" s="203" t="s">
        <v>692</v>
      </c>
      <c r="D152" s="203" t="s">
        <v>693</v>
      </c>
      <c r="E152" s="205" t="s">
        <v>724</v>
      </c>
      <c r="F152" s="204" t="s">
        <v>1497</v>
      </c>
      <c r="G152" s="203">
        <v>2008</v>
      </c>
      <c r="H152" s="203" t="s">
        <v>491</v>
      </c>
      <c r="I152" s="203" t="s">
        <v>657</v>
      </c>
    </row>
    <row r="153" spans="1:9">
      <c r="A153" s="203">
        <v>38</v>
      </c>
      <c r="B153" s="203" t="s">
        <v>384</v>
      </c>
      <c r="C153" s="203" t="s">
        <v>636</v>
      </c>
      <c r="D153" s="203" t="s">
        <v>727</v>
      </c>
      <c r="E153" s="205" t="s">
        <v>724</v>
      </c>
      <c r="F153" s="204" t="s">
        <v>1497</v>
      </c>
      <c r="G153" s="203">
        <v>2008</v>
      </c>
      <c r="H153" s="203" t="s">
        <v>491</v>
      </c>
      <c r="I153" s="203" t="s">
        <v>657</v>
      </c>
    </row>
    <row r="154" spans="1:9">
      <c r="A154" s="203">
        <v>38</v>
      </c>
      <c r="B154" s="203" t="s">
        <v>384</v>
      </c>
      <c r="C154" s="203" t="s">
        <v>652</v>
      </c>
      <c r="D154" s="203" t="s">
        <v>653</v>
      </c>
      <c r="E154" s="205" t="s">
        <v>724</v>
      </c>
      <c r="F154" s="204" t="s">
        <v>1497</v>
      </c>
      <c r="G154" s="203">
        <v>2008</v>
      </c>
      <c r="H154" s="203" t="s">
        <v>491</v>
      </c>
      <c r="I154" s="203" t="s">
        <v>657</v>
      </c>
    </row>
    <row r="155" spans="1:9">
      <c r="A155" s="203">
        <v>38</v>
      </c>
      <c r="B155" s="203" t="s">
        <v>387</v>
      </c>
      <c r="C155" s="203" t="s">
        <v>620</v>
      </c>
      <c r="D155" s="203" t="s">
        <v>722</v>
      </c>
      <c r="E155" s="205" t="s">
        <v>724</v>
      </c>
      <c r="F155" s="204">
        <v>27380.166666666668</v>
      </c>
      <c r="G155" s="203">
        <v>2008</v>
      </c>
      <c r="H155" s="203" t="s">
        <v>491</v>
      </c>
      <c r="I155" s="203" t="s">
        <v>657</v>
      </c>
    </row>
    <row r="156" spans="1:9">
      <c r="A156" s="203">
        <v>38</v>
      </c>
      <c r="B156" s="203" t="s">
        <v>387</v>
      </c>
      <c r="C156" s="203" t="s">
        <v>644</v>
      </c>
      <c r="D156" s="203" t="s">
        <v>645</v>
      </c>
      <c r="E156" s="205" t="s">
        <v>724</v>
      </c>
      <c r="F156" s="204">
        <v>29022.357142857141</v>
      </c>
      <c r="G156" s="203">
        <v>2008</v>
      </c>
      <c r="H156" s="203" t="s">
        <v>491</v>
      </c>
      <c r="I156" s="203" t="s">
        <v>657</v>
      </c>
    </row>
    <row r="157" spans="1:9">
      <c r="A157" s="203">
        <v>38</v>
      </c>
      <c r="B157" s="203" t="s">
        <v>394</v>
      </c>
      <c r="C157" s="203" t="s">
        <v>609</v>
      </c>
      <c r="D157" s="203" t="s">
        <v>728</v>
      </c>
      <c r="E157" s="205" t="s">
        <v>724</v>
      </c>
      <c r="F157" s="204">
        <v>50371.606060606064</v>
      </c>
      <c r="G157" s="203">
        <v>2008</v>
      </c>
      <c r="H157" s="203" t="s">
        <v>491</v>
      </c>
      <c r="I157" s="203" t="s">
        <v>657</v>
      </c>
    </row>
    <row r="158" spans="1:9">
      <c r="A158" s="203">
        <v>38</v>
      </c>
      <c r="B158" s="203" t="s">
        <v>394</v>
      </c>
      <c r="C158" s="203" t="s">
        <v>589</v>
      </c>
      <c r="D158" s="203" t="s">
        <v>674</v>
      </c>
      <c r="E158" s="205" t="s">
        <v>724</v>
      </c>
      <c r="F158" s="204">
        <v>59319.682539682537</v>
      </c>
      <c r="G158" s="203">
        <v>2008</v>
      </c>
      <c r="H158" s="203" t="s">
        <v>491</v>
      </c>
      <c r="I158" s="203" t="s">
        <v>657</v>
      </c>
    </row>
    <row r="159" spans="1:9">
      <c r="A159" s="203">
        <v>38</v>
      </c>
      <c r="B159" s="203" t="s">
        <v>395</v>
      </c>
      <c r="C159" s="203" t="s">
        <v>597</v>
      </c>
      <c r="D159" s="203" t="s">
        <v>597</v>
      </c>
      <c r="E159" s="205" t="s">
        <v>724</v>
      </c>
      <c r="F159" s="204">
        <v>41630.98723404255</v>
      </c>
      <c r="G159" s="203">
        <v>2008</v>
      </c>
      <c r="H159" s="203" t="s">
        <v>491</v>
      </c>
      <c r="I159" s="203" t="s">
        <v>657</v>
      </c>
    </row>
    <row r="160" spans="1:9">
      <c r="A160" s="203">
        <v>38</v>
      </c>
      <c r="B160" s="203" t="s">
        <v>395</v>
      </c>
      <c r="C160" s="203" t="s">
        <v>661</v>
      </c>
      <c r="D160" s="203" t="s">
        <v>717</v>
      </c>
      <c r="E160" s="205" t="s">
        <v>724</v>
      </c>
      <c r="F160" s="204">
        <v>45695.401408450707</v>
      </c>
      <c r="G160" s="203">
        <v>2008</v>
      </c>
      <c r="H160" s="203" t="s">
        <v>491</v>
      </c>
      <c r="I160" s="203" t="s">
        <v>657</v>
      </c>
    </row>
    <row r="161" spans="1:9">
      <c r="A161" s="203">
        <v>38</v>
      </c>
      <c r="B161" s="203" t="s">
        <v>395</v>
      </c>
      <c r="C161" s="203" t="s">
        <v>659</v>
      </c>
      <c r="D161" s="203" t="s">
        <v>659</v>
      </c>
      <c r="E161" s="205" t="s">
        <v>724</v>
      </c>
      <c r="F161" s="204">
        <v>46523.274193548386</v>
      </c>
      <c r="G161" s="203">
        <v>2008</v>
      </c>
      <c r="H161" s="203" t="s">
        <v>491</v>
      </c>
      <c r="I161" s="203" t="s">
        <v>657</v>
      </c>
    </row>
    <row r="162" spans="1:9">
      <c r="A162" s="203">
        <v>38</v>
      </c>
      <c r="B162" s="203" t="s">
        <v>397</v>
      </c>
      <c r="C162" s="203" t="s">
        <v>581</v>
      </c>
      <c r="D162" s="203" t="s">
        <v>582</v>
      </c>
      <c r="E162" s="205" t="s">
        <v>724</v>
      </c>
      <c r="F162" s="204">
        <v>47430.612903225803</v>
      </c>
      <c r="G162" s="203">
        <v>2008</v>
      </c>
      <c r="H162" s="203" t="s">
        <v>491</v>
      </c>
      <c r="I162" s="203" t="s">
        <v>657</v>
      </c>
    </row>
    <row r="163" spans="1:9">
      <c r="A163" s="203">
        <v>38</v>
      </c>
      <c r="B163" s="203" t="s">
        <v>397</v>
      </c>
      <c r="C163" s="203" t="s">
        <v>720</v>
      </c>
      <c r="D163" s="203" t="s">
        <v>721</v>
      </c>
      <c r="E163" s="205" t="s">
        <v>724</v>
      </c>
      <c r="F163" s="204">
        <v>42898.260869565216</v>
      </c>
      <c r="G163" s="203">
        <v>2008</v>
      </c>
      <c r="H163" s="203" t="s">
        <v>491</v>
      </c>
      <c r="I163" s="203" t="s">
        <v>657</v>
      </c>
    </row>
    <row r="164" spans="1:9">
      <c r="A164" s="203">
        <v>38</v>
      </c>
      <c r="B164" s="203" t="s">
        <v>398</v>
      </c>
      <c r="C164" s="203" t="s">
        <v>574</v>
      </c>
      <c r="D164" s="203" t="s">
        <v>710</v>
      </c>
      <c r="E164" s="205" t="s">
        <v>724</v>
      </c>
      <c r="F164" s="204">
        <v>45440.388888888891</v>
      </c>
      <c r="G164" s="203">
        <v>2008</v>
      </c>
      <c r="H164" s="203" t="s">
        <v>491</v>
      </c>
      <c r="I164" s="203" t="s">
        <v>657</v>
      </c>
    </row>
    <row r="165" spans="1:9">
      <c r="A165" s="203">
        <v>38</v>
      </c>
      <c r="B165" s="203" t="s">
        <v>401</v>
      </c>
      <c r="C165" s="203" t="s">
        <v>639</v>
      </c>
      <c r="D165" s="203" t="s">
        <v>640</v>
      </c>
      <c r="E165" s="205" t="s">
        <v>724</v>
      </c>
      <c r="F165" s="204">
        <v>39942.618421052633</v>
      </c>
      <c r="G165" s="203">
        <v>2008</v>
      </c>
      <c r="H165" s="203" t="s">
        <v>491</v>
      </c>
      <c r="I165" s="203" t="s">
        <v>657</v>
      </c>
    </row>
    <row r="166" spans="1:9">
      <c r="A166" s="203">
        <v>38</v>
      </c>
      <c r="B166" s="203" t="s">
        <v>401</v>
      </c>
      <c r="C166" s="203" t="s">
        <v>615</v>
      </c>
      <c r="D166" s="203" t="s">
        <v>709</v>
      </c>
      <c r="E166" s="205" t="s">
        <v>724</v>
      </c>
      <c r="F166" s="204">
        <v>42688.035714285717</v>
      </c>
      <c r="G166" s="203">
        <v>2008</v>
      </c>
      <c r="H166" s="203" t="s">
        <v>491</v>
      </c>
      <c r="I166" s="203" t="s">
        <v>657</v>
      </c>
    </row>
    <row r="167" spans="1:9">
      <c r="A167" s="203">
        <v>38</v>
      </c>
      <c r="B167" s="203" t="s">
        <v>401</v>
      </c>
      <c r="C167" s="203" t="s">
        <v>626</v>
      </c>
      <c r="D167" s="203" t="s">
        <v>627</v>
      </c>
      <c r="E167" s="205" t="s">
        <v>724</v>
      </c>
      <c r="F167" s="204">
        <v>55707.545454545456</v>
      </c>
      <c r="G167" s="203">
        <v>2008</v>
      </c>
      <c r="H167" s="203" t="s">
        <v>491</v>
      </c>
      <c r="I167" s="203" t="s">
        <v>657</v>
      </c>
    </row>
    <row r="168" spans="1:9">
      <c r="A168" s="203">
        <v>38</v>
      </c>
      <c r="B168" s="203" t="s">
        <v>403</v>
      </c>
      <c r="C168" s="203" t="s">
        <v>570</v>
      </c>
      <c r="D168" s="203" t="s">
        <v>571</v>
      </c>
      <c r="E168" s="205" t="s">
        <v>724</v>
      </c>
      <c r="F168" s="204">
        <v>17541.875</v>
      </c>
      <c r="G168" s="203">
        <v>2008</v>
      </c>
      <c r="H168" s="203" t="s">
        <v>491</v>
      </c>
      <c r="I168" s="203" t="s">
        <v>657</v>
      </c>
    </row>
    <row r="169" spans="1:9">
      <c r="A169" s="203">
        <v>38</v>
      </c>
      <c r="B169" s="203" t="s">
        <v>403</v>
      </c>
      <c r="C169" s="203" t="s">
        <v>634</v>
      </c>
      <c r="D169" s="203" t="s">
        <v>635</v>
      </c>
      <c r="E169" s="205" t="s">
        <v>724</v>
      </c>
      <c r="F169" s="204">
        <v>63423.555555555555</v>
      </c>
      <c r="G169" s="203">
        <v>2008</v>
      </c>
      <c r="H169" s="203" t="s">
        <v>491</v>
      </c>
      <c r="I169" s="203" t="s">
        <v>657</v>
      </c>
    </row>
    <row r="170" spans="1:9">
      <c r="A170" s="203">
        <v>38</v>
      </c>
      <c r="B170" s="203" t="s">
        <v>404</v>
      </c>
      <c r="C170" s="203" t="s">
        <v>568</v>
      </c>
      <c r="D170" s="203" t="s">
        <v>684</v>
      </c>
      <c r="E170" s="205" t="s">
        <v>724</v>
      </c>
      <c r="F170" s="204">
        <v>71445.5</v>
      </c>
      <c r="G170" s="203">
        <v>2008</v>
      </c>
      <c r="H170" s="203" t="s">
        <v>491</v>
      </c>
      <c r="I170" s="203" t="s">
        <v>657</v>
      </c>
    </row>
    <row r="171" spans="1:9">
      <c r="A171" s="203">
        <v>38</v>
      </c>
      <c r="B171" s="203" t="s">
        <v>404</v>
      </c>
      <c r="C171" s="203" t="s">
        <v>600</v>
      </c>
      <c r="D171" s="203" t="s">
        <v>601</v>
      </c>
      <c r="E171" s="205" t="s">
        <v>724</v>
      </c>
      <c r="F171" s="204">
        <v>41032.515384615384</v>
      </c>
      <c r="G171" s="203">
        <v>2008</v>
      </c>
      <c r="H171" s="203" t="s">
        <v>491</v>
      </c>
      <c r="I171" s="203" t="s">
        <v>657</v>
      </c>
    </row>
    <row r="172" spans="1:9">
      <c r="A172" s="203">
        <v>38</v>
      </c>
      <c r="B172" s="203" t="s">
        <v>405</v>
      </c>
      <c r="C172" s="203" t="s">
        <v>665</v>
      </c>
      <c r="D172" s="203" t="s">
        <v>666</v>
      </c>
      <c r="E172" s="205" t="s">
        <v>724</v>
      </c>
      <c r="F172" s="204">
        <v>44866.010321797206</v>
      </c>
      <c r="G172" s="203">
        <v>2008</v>
      </c>
      <c r="H172" s="203" t="s">
        <v>491</v>
      </c>
      <c r="I172" s="203" t="s">
        <v>657</v>
      </c>
    </row>
    <row r="173" spans="1:9">
      <c r="A173" s="203">
        <v>38</v>
      </c>
      <c r="B173" s="203" t="s">
        <v>405</v>
      </c>
      <c r="C173" s="203" t="s">
        <v>672</v>
      </c>
      <c r="D173" s="203" t="s">
        <v>672</v>
      </c>
      <c r="E173" s="205" t="s">
        <v>724</v>
      </c>
      <c r="F173" s="204">
        <v>48963.541813090364</v>
      </c>
      <c r="G173" s="203">
        <v>2008</v>
      </c>
      <c r="H173" s="203" t="s">
        <v>491</v>
      </c>
      <c r="I173" s="203" t="s">
        <v>657</v>
      </c>
    </row>
    <row r="174" spans="1:9">
      <c r="A174" s="203">
        <v>40</v>
      </c>
      <c r="B174" s="203" t="s">
        <v>384</v>
      </c>
      <c r="C174" s="203" t="s">
        <v>692</v>
      </c>
      <c r="D174" s="203" t="s">
        <v>692</v>
      </c>
      <c r="E174" s="205" t="s">
        <v>1634</v>
      </c>
      <c r="F174" s="204">
        <v>94.1</v>
      </c>
      <c r="G174" s="203" t="s">
        <v>729</v>
      </c>
      <c r="H174" s="203" t="s">
        <v>1754</v>
      </c>
      <c r="I174" s="203" t="s">
        <v>511</v>
      </c>
    </row>
    <row r="175" spans="1:9">
      <c r="A175" s="203">
        <v>40</v>
      </c>
      <c r="B175" s="203" t="s">
        <v>384</v>
      </c>
      <c r="C175" s="203" t="s">
        <v>636</v>
      </c>
      <c r="D175" s="203" t="s">
        <v>636</v>
      </c>
      <c r="E175" s="205" t="s">
        <v>1634</v>
      </c>
      <c r="F175" s="204">
        <v>97</v>
      </c>
      <c r="G175" s="203" t="s">
        <v>729</v>
      </c>
      <c r="H175" s="203" t="s">
        <v>1754</v>
      </c>
      <c r="I175" s="203" t="s">
        <v>511</v>
      </c>
    </row>
    <row r="176" spans="1:9">
      <c r="A176" s="203">
        <v>40</v>
      </c>
      <c r="B176" s="203" t="s">
        <v>384</v>
      </c>
      <c r="C176" s="203" t="s">
        <v>730</v>
      </c>
      <c r="D176" s="203" t="s">
        <v>730</v>
      </c>
      <c r="E176" s="205" t="s">
        <v>1634</v>
      </c>
      <c r="F176" s="204">
        <v>93.8</v>
      </c>
      <c r="G176" s="203" t="s">
        <v>729</v>
      </c>
      <c r="H176" s="203" t="s">
        <v>1754</v>
      </c>
      <c r="I176" s="203" t="s">
        <v>511</v>
      </c>
    </row>
    <row r="177" spans="1:9">
      <c r="A177" s="203">
        <v>40</v>
      </c>
      <c r="B177" s="203" t="s">
        <v>384</v>
      </c>
      <c r="C177" s="203" t="s">
        <v>731</v>
      </c>
      <c r="D177" s="203" t="s">
        <v>732</v>
      </c>
      <c r="E177" s="205" t="s">
        <v>1634</v>
      </c>
      <c r="F177" s="204">
        <v>96.6</v>
      </c>
      <c r="G177" s="203" t="s">
        <v>729</v>
      </c>
      <c r="H177" s="203" t="s">
        <v>1754</v>
      </c>
      <c r="I177" s="203" t="s">
        <v>511</v>
      </c>
    </row>
    <row r="178" spans="1:9">
      <c r="A178" s="203">
        <v>40</v>
      </c>
      <c r="B178" s="203" t="s">
        <v>384</v>
      </c>
      <c r="C178" s="203" t="s">
        <v>733</v>
      </c>
      <c r="D178" s="203" t="s">
        <v>734</v>
      </c>
      <c r="E178" s="205" t="s">
        <v>1634</v>
      </c>
      <c r="F178" s="204">
        <v>94.7</v>
      </c>
      <c r="G178" s="203" t="s">
        <v>729</v>
      </c>
      <c r="H178" s="203" t="s">
        <v>1754</v>
      </c>
      <c r="I178" s="203" t="s">
        <v>511</v>
      </c>
    </row>
    <row r="179" spans="1:9">
      <c r="A179" s="203">
        <v>40</v>
      </c>
      <c r="B179" s="203" t="s">
        <v>384</v>
      </c>
      <c r="C179" s="203" t="s">
        <v>735</v>
      </c>
      <c r="D179" s="203" t="s">
        <v>736</v>
      </c>
      <c r="E179" s="205" t="s">
        <v>1634</v>
      </c>
      <c r="F179" s="204">
        <v>95.8</v>
      </c>
      <c r="G179" s="203" t="s">
        <v>729</v>
      </c>
      <c r="H179" s="203" t="s">
        <v>1754</v>
      </c>
      <c r="I179" s="203" t="s">
        <v>511</v>
      </c>
    </row>
    <row r="180" spans="1:9">
      <c r="A180" s="203">
        <v>40</v>
      </c>
      <c r="B180" s="203" t="s">
        <v>384</v>
      </c>
      <c r="C180" s="203" t="s">
        <v>652</v>
      </c>
      <c r="D180" s="203" t="s">
        <v>652</v>
      </c>
      <c r="E180" s="205" t="s">
        <v>1634</v>
      </c>
      <c r="F180" s="204">
        <v>94.3</v>
      </c>
      <c r="G180" s="203" t="s">
        <v>729</v>
      </c>
      <c r="H180" s="203" t="s">
        <v>1754</v>
      </c>
      <c r="I180" s="203" t="s">
        <v>511</v>
      </c>
    </row>
    <row r="181" spans="1:9">
      <c r="A181" s="203">
        <v>40</v>
      </c>
      <c r="B181" s="203" t="s">
        <v>384</v>
      </c>
      <c r="C181" s="203" t="s">
        <v>604</v>
      </c>
      <c r="D181" s="203" t="s">
        <v>604</v>
      </c>
      <c r="E181" s="205" t="s">
        <v>1634</v>
      </c>
      <c r="F181" s="204">
        <v>90.6</v>
      </c>
      <c r="G181" s="203" t="s">
        <v>729</v>
      </c>
      <c r="H181" s="203" t="s">
        <v>1754</v>
      </c>
      <c r="I181" s="203" t="s">
        <v>511</v>
      </c>
    </row>
    <row r="182" spans="1:9">
      <c r="A182" s="203">
        <v>40</v>
      </c>
      <c r="B182" s="203" t="s">
        <v>384</v>
      </c>
      <c r="C182" s="203" t="s">
        <v>695</v>
      </c>
      <c r="D182" s="203" t="s">
        <v>695</v>
      </c>
      <c r="E182" s="205" t="s">
        <v>1634</v>
      </c>
      <c r="F182" s="204">
        <v>96.1</v>
      </c>
      <c r="G182" s="203" t="s">
        <v>729</v>
      </c>
      <c r="H182" s="203" t="s">
        <v>1754</v>
      </c>
      <c r="I182" s="203" t="s">
        <v>511</v>
      </c>
    </row>
    <row r="183" spans="1:9">
      <c r="A183" s="203">
        <v>40</v>
      </c>
      <c r="B183" s="203" t="s">
        <v>385</v>
      </c>
      <c r="C183" s="203" t="s">
        <v>375</v>
      </c>
      <c r="D183" s="203" t="s">
        <v>375</v>
      </c>
      <c r="E183" s="205" t="s">
        <v>1634</v>
      </c>
      <c r="F183" s="204">
        <v>92.7</v>
      </c>
      <c r="G183" s="203" t="s">
        <v>729</v>
      </c>
      <c r="H183" s="203" t="s">
        <v>1754</v>
      </c>
      <c r="I183" s="203" t="s">
        <v>511</v>
      </c>
    </row>
    <row r="184" spans="1:9">
      <c r="A184" s="203">
        <v>40</v>
      </c>
      <c r="B184" s="203" t="s">
        <v>385</v>
      </c>
      <c r="C184" s="203" t="s">
        <v>703</v>
      </c>
      <c r="D184" s="203" t="s">
        <v>703</v>
      </c>
      <c r="E184" s="205" t="s">
        <v>1634</v>
      </c>
      <c r="F184" s="204">
        <v>93.9</v>
      </c>
      <c r="G184" s="203" t="s">
        <v>729</v>
      </c>
      <c r="H184" s="203" t="s">
        <v>1754</v>
      </c>
      <c r="I184" s="203" t="s">
        <v>511</v>
      </c>
    </row>
    <row r="185" spans="1:9">
      <c r="A185" s="203">
        <v>40</v>
      </c>
      <c r="B185" s="203" t="s">
        <v>385</v>
      </c>
      <c r="C185" s="203" t="s">
        <v>737</v>
      </c>
      <c r="D185" s="203" t="s">
        <v>737</v>
      </c>
      <c r="E185" s="205" t="s">
        <v>1634</v>
      </c>
      <c r="F185" s="204">
        <v>88.4</v>
      </c>
      <c r="G185" s="203" t="s">
        <v>729</v>
      </c>
      <c r="H185" s="203" t="s">
        <v>1754</v>
      </c>
      <c r="I185" s="203" t="s">
        <v>511</v>
      </c>
    </row>
    <row r="186" spans="1:9">
      <c r="A186" s="203">
        <v>40</v>
      </c>
      <c r="B186" s="203" t="s">
        <v>386</v>
      </c>
      <c r="C186" s="203" t="s">
        <v>613</v>
      </c>
      <c r="D186" s="203" t="s">
        <v>613</v>
      </c>
      <c r="E186" s="205" t="s">
        <v>1634</v>
      </c>
      <c r="F186" s="204">
        <v>97.7</v>
      </c>
      <c r="G186" s="203" t="s">
        <v>729</v>
      </c>
      <c r="H186" s="203" t="s">
        <v>1754</v>
      </c>
      <c r="I186" s="203" t="s">
        <v>511</v>
      </c>
    </row>
    <row r="187" spans="1:9">
      <c r="A187" s="203">
        <v>40</v>
      </c>
      <c r="B187" s="203" t="s">
        <v>386</v>
      </c>
      <c r="C187" s="203" t="s">
        <v>648</v>
      </c>
      <c r="D187" s="203" t="s">
        <v>648</v>
      </c>
      <c r="E187" s="205" t="s">
        <v>1634</v>
      </c>
      <c r="F187" s="204">
        <v>93.7</v>
      </c>
      <c r="G187" s="203" t="s">
        <v>729</v>
      </c>
      <c r="H187" s="203" t="s">
        <v>1754</v>
      </c>
      <c r="I187" s="203" t="s">
        <v>511</v>
      </c>
    </row>
    <row r="188" spans="1:9">
      <c r="A188" s="203">
        <v>40</v>
      </c>
      <c r="B188" s="203" t="s">
        <v>386</v>
      </c>
      <c r="C188" s="203" t="s">
        <v>701</v>
      </c>
      <c r="D188" s="203" t="s">
        <v>701</v>
      </c>
      <c r="E188" s="205" t="s">
        <v>1634</v>
      </c>
      <c r="F188" s="204">
        <v>95.6</v>
      </c>
      <c r="G188" s="203" t="s">
        <v>729</v>
      </c>
      <c r="H188" s="203" t="s">
        <v>1754</v>
      </c>
      <c r="I188" s="203" t="s">
        <v>511</v>
      </c>
    </row>
    <row r="189" spans="1:9">
      <c r="A189" s="203">
        <v>40</v>
      </c>
      <c r="B189" s="203" t="s">
        <v>387</v>
      </c>
      <c r="C189" s="203" t="s">
        <v>650</v>
      </c>
      <c r="D189" s="203" t="s">
        <v>650</v>
      </c>
      <c r="E189" s="205" t="s">
        <v>1634</v>
      </c>
      <c r="F189" s="204">
        <v>98.8</v>
      </c>
      <c r="G189" s="203" t="s">
        <v>729</v>
      </c>
      <c r="H189" s="203" t="s">
        <v>1754</v>
      </c>
      <c r="I189" s="203" t="s">
        <v>511</v>
      </c>
    </row>
    <row r="190" spans="1:9">
      <c r="A190" s="203">
        <v>40</v>
      </c>
      <c r="B190" s="203" t="s">
        <v>387</v>
      </c>
      <c r="C190" s="203" t="s">
        <v>620</v>
      </c>
      <c r="D190" s="203" t="s">
        <v>620</v>
      </c>
      <c r="E190" s="205" t="s">
        <v>1634</v>
      </c>
      <c r="F190" s="204">
        <v>98.2</v>
      </c>
      <c r="G190" s="203" t="s">
        <v>729</v>
      </c>
      <c r="H190" s="203" t="s">
        <v>1754</v>
      </c>
      <c r="I190" s="203" t="s">
        <v>511</v>
      </c>
    </row>
    <row r="191" spans="1:9">
      <c r="A191" s="203">
        <v>40</v>
      </c>
      <c r="B191" s="203" t="s">
        <v>387</v>
      </c>
      <c r="C191" s="203" t="s">
        <v>644</v>
      </c>
      <c r="D191" s="203" t="s">
        <v>644</v>
      </c>
      <c r="E191" s="205" t="s">
        <v>1634</v>
      </c>
      <c r="F191" s="204">
        <v>97.7</v>
      </c>
      <c r="G191" s="203" t="s">
        <v>729</v>
      </c>
      <c r="H191" s="203" t="s">
        <v>1754</v>
      </c>
      <c r="I191" s="203" t="s">
        <v>511</v>
      </c>
    </row>
    <row r="192" spans="1:9">
      <c r="A192" s="203">
        <v>40</v>
      </c>
      <c r="B192" s="203" t="s">
        <v>388</v>
      </c>
      <c r="C192" s="203" t="s">
        <v>367</v>
      </c>
      <c r="D192" s="203" t="s">
        <v>367</v>
      </c>
      <c r="E192" s="205" t="s">
        <v>1634</v>
      </c>
      <c r="F192" s="204">
        <v>96.1</v>
      </c>
      <c r="G192" s="203" t="s">
        <v>729</v>
      </c>
      <c r="H192" s="203" t="s">
        <v>1754</v>
      </c>
      <c r="I192" s="203" t="s">
        <v>511</v>
      </c>
    </row>
    <row r="193" spans="1:9">
      <c r="A193" s="203">
        <v>40</v>
      </c>
      <c r="B193" s="203" t="s">
        <v>388</v>
      </c>
      <c r="C193" s="203" t="s">
        <v>598</v>
      </c>
      <c r="D193" s="203" t="s">
        <v>598</v>
      </c>
      <c r="E193" s="205" t="s">
        <v>1634</v>
      </c>
      <c r="F193" s="204">
        <v>95.1</v>
      </c>
      <c r="G193" s="203" t="s">
        <v>729</v>
      </c>
      <c r="H193" s="203" t="s">
        <v>1754</v>
      </c>
      <c r="I193" s="203" t="s">
        <v>511</v>
      </c>
    </row>
    <row r="194" spans="1:9">
      <c r="A194" s="203">
        <v>40</v>
      </c>
      <c r="B194" s="203" t="s">
        <v>388</v>
      </c>
      <c r="C194" s="203" t="s">
        <v>606</v>
      </c>
      <c r="D194" s="203" t="s">
        <v>606</v>
      </c>
      <c r="E194" s="205" t="s">
        <v>1634</v>
      </c>
      <c r="F194" s="204">
        <v>97.1</v>
      </c>
      <c r="G194" s="203" t="s">
        <v>729</v>
      </c>
      <c r="H194" s="203" t="s">
        <v>1754</v>
      </c>
      <c r="I194" s="203" t="s">
        <v>511</v>
      </c>
    </row>
    <row r="195" spans="1:9">
      <c r="A195" s="203">
        <v>40</v>
      </c>
      <c r="B195" s="203" t="s">
        <v>389</v>
      </c>
      <c r="C195" s="203" t="s">
        <v>630</v>
      </c>
      <c r="D195" s="203" t="s">
        <v>630</v>
      </c>
      <c r="E195" s="205" t="s">
        <v>1634</v>
      </c>
      <c r="F195" s="204">
        <v>94.9</v>
      </c>
      <c r="G195" s="203" t="s">
        <v>729</v>
      </c>
      <c r="H195" s="203" t="s">
        <v>1754</v>
      </c>
      <c r="I195" s="203" t="s">
        <v>511</v>
      </c>
    </row>
    <row r="196" spans="1:9">
      <c r="A196" s="203">
        <v>40</v>
      </c>
      <c r="B196" s="203" t="s">
        <v>389</v>
      </c>
      <c r="C196" s="203" t="s">
        <v>587</v>
      </c>
      <c r="D196" s="203" t="s">
        <v>587</v>
      </c>
      <c r="E196" s="205" t="s">
        <v>1634</v>
      </c>
      <c r="F196" s="204">
        <v>95.3</v>
      </c>
      <c r="G196" s="203" t="s">
        <v>729</v>
      </c>
      <c r="H196" s="203" t="s">
        <v>1754</v>
      </c>
      <c r="I196" s="203" t="s">
        <v>511</v>
      </c>
    </row>
    <row r="197" spans="1:9">
      <c r="A197" s="203">
        <v>40</v>
      </c>
      <c r="B197" s="203" t="s">
        <v>390</v>
      </c>
      <c r="C197" s="203" t="s">
        <v>611</v>
      </c>
      <c r="D197" s="203" t="s">
        <v>611</v>
      </c>
      <c r="E197" s="205" t="s">
        <v>1634</v>
      </c>
      <c r="F197" s="204">
        <v>97.1</v>
      </c>
      <c r="G197" s="203" t="s">
        <v>729</v>
      </c>
      <c r="H197" s="203" t="s">
        <v>1754</v>
      </c>
      <c r="I197" s="203" t="s">
        <v>511</v>
      </c>
    </row>
    <row r="198" spans="1:9">
      <c r="A198" s="203">
        <v>40</v>
      </c>
      <c r="B198" s="203" t="s">
        <v>390</v>
      </c>
      <c r="C198" s="203" t="s">
        <v>368</v>
      </c>
      <c r="D198" s="203" t="s">
        <v>368</v>
      </c>
      <c r="E198" s="205" t="s">
        <v>1634</v>
      </c>
      <c r="F198" s="204">
        <v>97.8</v>
      </c>
      <c r="G198" s="203" t="s">
        <v>729</v>
      </c>
      <c r="H198" s="203" t="s">
        <v>1754</v>
      </c>
      <c r="I198" s="203" t="s">
        <v>511</v>
      </c>
    </row>
    <row r="199" spans="1:9">
      <c r="A199" s="203">
        <v>40</v>
      </c>
      <c r="B199" s="203" t="s">
        <v>390</v>
      </c>
      <c r="C199" s="203" t="s">
        <v>738</v>
      </c>
      <c r="D199" s="203" t="s">
        <v>738</v>
      </c>
      <c r="E199" s="205" t="s">
        <v>1634</v>
      </c>
      <c r="F199" s="204">
        <v>98.3</v>
      </c>
      <c r="G199" s="203" t="s">
        <v>729</v>
      </c>
      <c r="H199" s="203" t="s">
        <v>1754</v>
      </c>
      <c r="I199" s="203" t="s">
        <v>511</v>
      </c>
    </row>
    <row r="200" spans="1:9">
      <c r="A200" s="203">
        <v>40</v>
      </c>
      <c r="B200" s="203" t="s">
        <v>391</v>
      </c>
      <c r="C200" s="203" t="s">
        <v>624</v>
      </c>
      <c r="D200" s="203" t="s">
        <v>624</v>
      </c>
      <c r="E200" s="205" t="s">
        <v>1634</v>
      </c>
      <c r="F200" s="204">
        <v>87.3</v>
      </c>
      <c r="G200" s="203" t="s">
        <v>729</v>
      </c>
      <c r="H200" s="203" t="s">
        <v>1754</v>
      </c>
      <c r="I200" s="203" t="s">
        <v>511</v>
      </c>
    </row>
    <row r="201" spans="1:9">
      <c r="A201" s="203">
        <v>40</v>
      </c>
      <c r="B201" s="203" t="s">
        <v>392</v>
      </c>
      <c r="C201" s="203" t="s">
        <v>739</v>
      </c>
      <c r="D201" s="203" t="s">
        <v>739</v>
      </c>
      <c r="E201" s="205" t="s">
        <v>1634</v>
      </c>
      <c r="F201" s="204">
        <v>96.4</v>
      </c>
      <c r="G201" s="203" t="s">
        <v>729</v>
      </c>
      <c r="H201" s="203" t="s">
        <v>1754</v>
      </c>
      <c r="I201" s="203" t="s">
        <v>511</v>
      </c>
    </row>
    <row r="202" spans="1:9">
      <c r="A202" s="203">
        <v>40</v>
      </c>
      <c r="B202" s="203" t="s">
        <v>392</v>
      </c>
      <c r="C202" s="203" t="s">
        <v>740</v>
      </c>
      <c r="D202" s="203" t="s">
        <v>740</v>
      </c>
      <c r="E202" s="205" t="s">
        <v>1634</v>
      </c>
      <c r="F202" s="204">
        <v>91.2</v>
      </c>
      <c r="G202" s="203" t="s">
        <v>729</v>
      </c>
      <c r="H202" s="203" t="s">
        <v>1754</v>
      </c>
      <c r="I202" s="203" t="s">
        <v>511</v>
      </c>
    </row>
    <row r="203" spans="1:9">
      <c r="A203" s="203">
        <v>40</v>
      </c>
      <c r="B203" s="203" t="s">
        <v>393</v>
      </c>
      <c r="C203" s="203" t="s">
        <v>741</v>
      </c>
      <c r="D203" s="203" t="s">
        <v>741</v>
      </c>
      <c r="E203" s="205" t="s">
        <v>1634</v>
      </c>
      <c r="F203" s="204">
        <v>95</v>
      </c>
      <c r="G203" s="203" t="s">
        <v>729</v>
      </c>
      <c r="H203" s="203" t="s">
        <v>1754</v>
      </c>
      <c r="I203" s="203" t="s">
        <v>511</v>
      </c>
    </row>
    <row r="204" spans="1:9">
      <c r="A204" s="203">
        <v>40</v>
      </c>
      <c r="B204" s="203" t="s">
        <v>393</v>
      </c>
      <c r="C204" s="203" t="s">
        <v>641</v>
      </c>
      <c r="D204" s="203" t="s">
        <v>641</v>
      </c>
      <c r="E204" s="205" t="s">
        <v>1634</v>
      </c>
      <c r="F204" s="204">
        <v>95.8</v>
      </c>
      <c r="G204" s="203" t="s">
        <v>729</v>
      </c>
      <c r="H204" s="203" t="s">
        <v>1754</v>
      </c>
      <c r="I204" s="203" t="s">
        <v>511</v>
      </c>
    </row>
    <row r="205" spans="1:9">
      <c r="A205" s="203">
        <v>40</v>
      </c>
      <c r="B205" s="203" t="s">
        <v>393</v>
      </c>
      <c r="C205" s="203" t="s">
        <v>637</v>
      </c>
      <c r="D205" s="203" t="s">
        <v>637</v>
      </c>
      <c r="E205" s="205" t="s">
        <v>1634</v>
      </c>
      <c r="F205" s="204">
        <v>85.9</v>
      </c>
      <c r="G205" s="203" t="s">
        <v>729</v>
      </c>
      <c r="H205" s="203" t="s">
        <v>1754</v>
      </c>
      <c r="I205" s="203" t="s">
        <v>511</v>
      </c>
    </row>
    <row r="206" spans="1:9">
      <c r="A206" s="203">
        <v>40</v>
      </c>
      <c r="B206" s="203" t="s">
        <v>393</v>
      </c>
      <c r="C206" s="203" t="s">
        <v>742</v>
      </c>
      <c r="D206" s="203" t="s">
        <v>742</v>
      </c>
      <c r="E206" s="205" t="s">
        <v>1634</v>
      </c>
      <c r="F206" s="204">
        <v>92.9</v>
      </c>
      <c r="G206" s="203" t="s">
        <v>729</v>
      </c>
      <c r="H206" s="203" t="s">
        <v>1754</v>
      </c>
      <c r="I206" s="203" t="s">
        <v>511</v>
      </c>
    </row>
    <row r="207" spans="1:9">
      <c r="A207" s="203">
        <v>40</v>
      </c>
      <c r="B207" s="203" t="s">
        <v>393</v>
      </c>
      <c r="C207" s="203" t="s">
        <v>576</v>
      </c>
      <c r="D207" s="203" t="s">
        <v>576</v>
      </c>
      <c r="E207" s="205" t="s">
        <v>1634</v>
      </c>
      <c r="F207" s="204">
        <v>91.2</v>
      </c>
      <c r="G207" s="203" t="s">
        <v>729</v>
      </c>
      <c r="H207" s="203" t="s">
        <v>1754</v>
      </c>
      <c r="I207" s="203" t="s">
        <v>511</v>
      </c>
    </row>
    <row r="208" spans="1:9">
      <c r="A208" s="203">
        <v>40</v>
      </c>
      <c r="B208" s="203" t="s">
        <v>393</v>
      </c>
      <c r="C208" s="203" t="s">
        <v>628</v>
      </c>
      <c r="D208" s="203" t="s">
        <v>628</v>
      </c>
      <c r="E208" s="205" t="s">
        <v>1634</v>
      </c>
      <c r="F208" s="204">
        <v>91.8</v>
      </c>
      <c r="G208" s="203" t="s">
        <v>729</v>
      </c>
      <c r="H208" s="203" t="s">
        <v>1754</v>
      </c>
      <c r="I208" s="203" t="s">
        <v>511</v>
      </c>
    </row>
    <row r="209" spans="1:9">
      <c r="A209" s="203">
        <v>40</v>
      </c>
      <c r="B209" s="203" t="s">
        <v>394</v>
      </c>
      <c r="C209" s="203" t="s">
        <v>609</v>
      </c>
      <c r="D209" s="203" t="s">
        <v>609</v>
      </c>
      <c r="E209" s="205" t="s">
        <v>1634</v>
      </c>
      <c r="F209" s="204">
        <v>95.9</v>
      </c>
      <c r="G209" s="203" t="s">
        <v>729</v>
      </c>
      <c r="H209" s="203" t="s">
        <v>1754</v>
      </c>
      <c r="I209" s="203" t="s">
        <v>511</v>
      </c>
    </row>
    <row r="210" spans="1:9">
      <c r="A210" s="203">
        <v>40</v>
      </c>
      <c r="B210" s="203" t="s">
        <v>394</v>
      </c>
      <c r="C210" s="203" t="s">
        <v>589</v>
      </c>
      <c r="D210" s="203" t="s">
        <v>589</v>
      </c>
      <c r="E210" s="205" t="s">
        <v>1634</v>
      </c>
      <c r="F210" s="204">
        <v>92.3</v>
      </c>
      <c r="G210" s="203" t="s">
        <v>729</v>
      </c>
      <c r="H210" s="203" t="s">
        <v>1754</v>
      </c>
      <c r="I210" s="203" t="s">
        <v>511</v>
      </c>
    </row>
    <row r="211" spans="1:9">
      <c r="A211" s="203">
        <v>40</v>
      </c>
      <c r="B211" s="203" t="s">
        <v>395</v>
      </c>
      <c r="C211" s="203" t="s">
        <v>743</v>
      </c>
      <c r="D211" s="203" t="s">
        <v>744</v>
      </c>
      <c r="E211" s="205" t="s">
        <v>1634</v>
      </c>
      <c r="F211" s="204">
        <v>89</v>
      </c>
      <c r="G211" s="203" t="s">
        <v>729</v>
      </c>
      <c r="H211" s="203" t="s">
        <v>1754</v>
      </c>
      <c r="I211" s="203" t="s">
        <v>511</v>
      </c>
    </row>
    <row r="212" spans="1:9">
      <c r="A212" s="203">
        <v>40</v>
      </c>
      <c r="B212" s="203" t="s">
        <v>395</v>
      </c>
      <c r="C212" s="203" t="s">
        <v>745</v>
      </c>
      <c r="D212" s="203" t="s">
        <v>746</v>
      </c>
      <c r="E212" s="205" t="s">
        <v>1634</v>
      </c>
      <c r="F212" s="204">
        <v>94.6</v>
      </c>
      <c r="G212" s="203" t="s">
        <v>729</v>
      </c>
      <c r="H212" s="203" t="s">
        <v>1754</v>
      </c>
      <c r="I212" s="203" t="s">
        <v>511</v>
      </c>
    </row>
    <row r="213" spans="1:9">
      <c r="A213" s="203">
        <v>40</v>
      </c>
      <c r="B213" s="203" t="s">
        <v>395</v>
      </c>
      <c r="C213" s="203" t="s">
        <v>747</v>
      </c>
      <c r="D213" s="203" t="s">
        <v>748</v>
      </c>
      <c r="E213" s="205" t="s">
        <v>1634</v>
      </c>
      <c r="F213" s="204">
        <v>94.7</v>
      </c>
      <c r="G213" s="203" t="s">
        <v>729</v>
      </c>
      <c r="H213" s="203" t="s">
        <v>1754</v>
      </c>
      <c r="I213" s="203" t="s">
        <v>511</v>
      </c>
    </row>
    <row r="214" spans="1:9">
      <c r="A214" s="203">
        <v>40</v>
      </c>
      <c r="B214" s="203" t="s">
        <v>395</v>
      </c>
      <c r="C214" s="203" t="s">
        <v>749</v>
      </c>
      <c r="D214" s="203" t="s">
        <v>749</v>
      </c>
      <c r="E214" s="205" t="s">
        <v>1634</v>
      </c>
      <c r="F214" s="204">
        <v>97.6</v>
      </c>
      <c r="G214" s="203" t="s">
        <v>729</v>
      </c>
      <c r="H214" s="203" t="s">
        <v>1754</v>
      </c>
      <c r="I214" s="203" t="s">
        <v>511</v>
      </c>
    </row>
    <row r="215" spans="1:9">
      <c r="A215" s="203">
        <v>40</v>
      </c>
      <c r="B215" s="203" t="s">
        <v>395</v>
      </c>
      <c r="C215" s="203" t="s">
        <v>750</v>
      </c>
      <c r="D215" s="203" t="s">
        <v>751</v>
      </c>
      <c r="E215" s="205" t="s">
        <v>1634</v>
      </c>
      <c r="F215" s="204">
        <v>94.5</v>
      </c>
      <c r="G215" s="203" t="s">
        <v>729</v>
      </c>
      <c r="H215" s="203" t="s">
        <v>1754</v>
      </c>
      <c r="I215" s="203" t="s">
        <v>511</v>
      </c>
    </row>
    <row r="216" spans="1:9">
      <c r="A216" s="203">
        <v>40</v>
      </c>
      <c r="B216" s="203" t="s">
        <v>395</v>
      </c>
      <c r="C216" s="203" t="s">
        <v>752</v>
      </c>
      <c r="D216" s="203" t="s">
        <v>752</v>
      </c>
      <c r="E216" s="205" t="s">
        <v>1634</v>
      </c>
      <c r="F216" s="204">
        <v>95.2</v>
      </c>
      <c r="G216" s="203" t="s">
        <v>729</v>
      </c>
      <c r="H216" s="203" t="s">
        <v>1754</v>
      </c>
      <c r="I216" s="203" t="s">
        <v>511</v>
      </c>
    </row>
    <row r="217" spans="1:9">
      <c r="A217" s="203">
        <v>40</v>
      </c>
      <c r="B217" s="203" t="s">
        <v>395</v>
      </c>
      <c r="C217" s="203" t="s">
        <v>753</v>
      </c>
      <c r="D217" s="203" t="s">
        <v>754</v>
      </c>
      <c r="E217" s="205" t="s">
        <v>1634</v>
      </c>
      <c r="F217" s="204">
        <v>97.3</v>
      </c>
      <c r="G217" s="203" t="s">
        <v>729</v>
      </c>
      <c r="H217" s="203" t="s">
        <v>1754</v>
      </c>
      <c r="I217" s="203" t="s">
        <v>511</v>
      </c>
    </row>
    <row r="218" spans="1:9">
      <c r="A218" s="203">
        <v>40</v>
      </c>
      <c r="B218" s="203" t="s">
        <v>395</v>
      </c>
      <c r="C218" s="203" t="s">
        <v>718</v>
      </c>
      <c r="D218" s="203" t="s">
        <v>718</v>
      </c>
      <c r="E218" s="205" t="s">
        <v>1634</v>
      </c>
      <c r="F218" s="204">
        <v>97.5</v>
      </c>
      <c r="G218" s="203" t="s">
        <v>729</v>
      </c>
      <c r="H218" s="203" t="s">
        <v>1754</v>
      </c>
      <c r="I218" s="203" t="s">
        <v>511</v>
      </c>
    </row>
    <row r="219" spans="1:9">
      <c r="A219" s="203">
        <v>40</v>
      </c>
      <c r="B219" s="203" t="s">
        <v>395</v>
      </c>
      <c r="C219" s="203" t="s">
        <v>617</v>
      </c>
      <c r="D219" s="203" t="s">
        <v>617</v>
      </c>
      <c r="E219" s="205" t="s">
        <v>1634</v>
      </c>
      <c r="F219" s="204">
        <v>96.1</v>
      </c>
      <c r="G219" s="203" t="s">
        <v>729</v>
      </c>
      <c r="H219" s="203" t="s">
        <v>1754</v>
      </c>
      <c r="I219" s="203" t="s">
        <v>511</v>
      </c>
    </row>
    <row r="220" spans="1:9">
      <c r="A220" s="203">
        <v>40</v>
      </c>
      <c r="B220" s="203" t="s">
        <v>395</v>
      </c>
      <c r="C220" s="203" t="s">
        <v>755</v>
      </c>
      <c r="D220" s="203" t="s">
        <v>755</v>
      </c>
      <c r="E220" s="205" t="s">
        <v>1634</v>
      </c>
      <c r="F220" s="204">
        <v>97.5</v>
      </c>
      <c r="G220" s="203" t="s">
        <v>729</v>
      </c>
      <c r="H220" s="203" t="s">
        <v>1754</v>
      </c>
      <c r="I220" s="203" t="s">
        <v>511</v>
      </c>
    </row>
    <row r="221" spans="1:9">
      <c r="A221" s="203">
        <v>40</v>
      </c>
      <c r="B221" s="203" t="s">
        <v>395</v>
      </c>
      <c r="C221" s="203" t="s">
        <v>756</v>
      </c>
      <c r="D221" s="203" t="s">
        <v>756</v>
      </c>
      <c r="E221" s="205" t="s">
        <v>1634</v>
      </c>
      <c r="F221" s="204">
        <v>93.1</v>
      </c>
      <c r="G221" s="203" t="s">
        <v>729</v>
      </c>
      <c r="H221" s="203" t="s">
        <v>1754</v>
      </c>
      <c r="I221" s="203" t="s">
        <v>511</v>
      </c>
    </row>
    <row r="222" spans="1:9">
      <c r="A222" s="203">
        <v>40</v>
      </c>
      <c r="B222" s="203" t="s">
        <v>395</v>
      </c>
      <c r="C222" s="203" t="s">
        <v>757</v>
      </c>
      <c r="D222" s="203" t="s">
        <v>757</v>
      </c>
      <c r="E222" s="205" t="s">
        <v>1634</v>
      </c>
      <c r="F222" s="204">
        <v>94.3</v>
      </c>
      <c r="G222" s="203" t="s">
        <v>729</v>
      </c>
      <c r="H222" s="203" t="s">
        <v>1754</v>
      </c>
      <c r="I222" s="203" t="s">
        <v>511</v>
      </c>
    </row>
    <row r="223" spans="1:9">
      <c r="A223" s="203">
        <v>40</v>
      </c>
      <c r="B223" s="203" t="s">
        <v>396</v>
      </c>
      <c r="C223" s="203" t="s">
        <v>583</v>
      </c>
      <c r="D223" s="203" t="s">
        <v>583</v>
      </c>
      <c r="E223" s="205" t="s">
        <v>1634</v>
      </c>
      <c r="F223" s="204">
        <v>97.4</v>
      </c>
      <c r="G223" s="203" t="s">
        <v>729</v>
      </c>
      <c r="H223" s="203" t="s">
        <v>1754</v>
      </c>
      <c r="I223" s="203" t="s">
        <v>511</v>
      </c>
    </row>
    <row r="224" spans="1:9">
      <c r="A224" s="203">
        <v>40</v>
      </c>
      <c r="B224" s="203" t="s">
        <v>396</v>
      </c>
      <c r="C224" s="203" t="s">
        <v>758</v>
      </c>
      <c r="D224" s="203" t="s">
        <v>758</v>
      </c>
      <c r="E224" s="205" t="s">
        <v>1634</v>
      </c>
      <c r="F224" s="204">
        <v>88.2</v>
      </c>
      <c r="G224" s="203" t="s">
        <v>729</v>
      </c>
      <c r="H224" s="203" t="s">
        <v>1754</v>
      </c>
      <c r="I224" s="203" t="s">
        <v>511</v>
      </c>
    </row>
    <row r="225" spans="1:9">
      <c r="A225" s="203">
        <v>40</v>
      </c>
      <c r="B225" s="203" t="s">
        <v>396</v>
      </c>
      <c r="C225" s="203" t="s">
        <v>706</v>
      </c>
      <c r="D225" s="203" t="s">
        <v>706</v>
      </c>
      <c r="E225" s="205" t="s">
        <v>1634</v>
      </c>
      <c r="F225" s="204">
        <v>96.4</v>
      </c>
      <c r="G225" s="203" t="s">
        <v>729</v>
      </c>
      <c r="H225" s="203" t="s">
        <v>1754</v>
      </c>
      <c r="I225" s="203" t="s">
        <v>511</v>
      </c>
    </row>
    <row r="226" spans="1:9">
      <c r="A226" s="203">
        <v>40</v>
      </c>
      <c r="B226" s="203" t="s">
        <v>397</v>
      </c>
      <c r="C226" s="203" t="s">
        <v>381</v>
      </c>
      <c r="D226" s="203" t="s">
        <v>381</v>
      </c>
      <c r="E226" s="205" t="s">
        <v>1634</v>
      </c>
      <c r="F226" s="204">
        <v>96.9</v>
      </c>
      <c r="G226" s="203" t="s">
        <v>729</v>
      </c>
      <c r="H226" s="203" t="s">
        <v>1754</v>
      </c>
      <c r="I226" s="203" t="s">
        <v>511</v>
      </c>
    </row>
    <row r="227" spans="1:9">
      <c r="A227" s="203">
        <v>40</v>
      </c>
      <c r="B227" s="203" t="s">
        <v>397</v>
      </c>
      <c r="C227" s="203" t="s">
        <v>581</v>
      </c>
      <c r="D227" s="203" t="s">
        <v>581</v>
      </c>
      <c r="E227" s="205" t="s">
        <v>1634</v>
      </c>
      <c r="F227" s="204">
        <v>96.2</v>
      </c>
      <c r="G227" s="203" t="s">
        <v>729</v>
      </c>
      <c r="H227" s="203" t="s">
        <v>1754</v>
      </c>
      <c r="I227" s="203" t="s">
        <v>511</v>
      </c>
    </row>
    <row r="228" spans="1:9">
      <c r="A228" s="203">
        <v>40</v>
      </c>
      <c r="B228" s="203" t="s">
        <v>397</v>
      </c>
      <c r="C228" s="203" t="s">
        <v>720</v>
      </c>
      <c r="D228" s="203" t="s">
        <v>720</v>
      </c>
      <c r="E228" s="205" t="s">
        <v>1634</v>
      </c>
      <c r="F228" s="204">
        <v>94.9</v>
      </c>
      <c r="G228" s="203" t="s">
        <v>729</v>
      </c>
      <c r="H228" s="203" t="s">
        <v>1754</v>
      </c>
      <c r="I228" s="203" t="s">
        <v>511</v>
      </c>
    </row>
    <row r="229" spans="1:9">
      <c r="A229" s="203">
        <v>40</v>
      </c>
      <c r="B229" s="203" t="s">
        <v>398</v>
      </c>
      <c r="C229" s="203" t="s">
        <v>574</v>
      </c>
      <c r="D229" s="203" t="s">
        <v>574</v>
      </c>
      <c r="E229" s="205" t="s">
        <v>1634</v>
      </c>
      <c r="F229" s="204">
        <v>96</v>
      </c>
      <c r="G229" s="203" t="s">
        <v>729</v>
      </c>
      <c r="H229" s="203" t="s">
        <v>1754</v>
      </c>
      <c r="I229" s="203" t="s">
        <v>511</v>
      </c>
    </row>
    <row r="230" spans="1:9">
      <c r="A230" s="203">
        <v>40</v>
      </c>
      <c r="B230" s="203" t="s">
        <v>398</v>
      </c>
      <c r="C230" s="203" t="s">
        <v>711</v>
      </c>
      <c r="D230" s="203" t="s">
        <v>711</v>
      </c>
      <c r="E230" s="205" t="s">
        <v>1634</v>
      </c>
      <c r="F230" s="204">
        <v>97.1</v>
      </c>
      <c r="G230" s="203" t="s">
        <v>729</v>
      </c>
      <c r="H230" s="203" t="s">
        <v>1754</v>
      </c>
      <c r="I230" s="203" t="s">
        <v>511</v>
      </c>
    </row>
    <row r="231" spans="1:9">
      <c r="A231" s="203">
        <v>40</v>
      </c>
      <c r="B231" s="203" t="s">
        <v>399</v>
      </c>
      <c r="C231" s="203" t="s">
        <v>602</v>
      </c>
      <c r="D231" s="203" t="s">
        <v>602</v>
      </c>
      <c r="E231" s="205" t="s">
        <v>1634</v>
      </c>
      <c r="F231" s="204">
        <v>97</v>
      </c>
      <c r="G231" s="203" t="s">
        <v>729</v>
      </c>
      <c r="H231" s="203" t="s">
        <v>1754</v>
      </c>
      <c r="I231" s="203" t="s">
        <v>511</v>
      </c>
    </row>
    <row r="232" spans="1:9">
      <c r="A232" s="203">
        <v>40</v>
      </c>
      <c r="B232" s="203" t="s">
        <v>399</v>
      </c>
      <c r="C232" s="203" t="s">
        <v>593</v>
      </c>
      <c r="D232" s="203" t="s">
        <v>593</v>
      </c>
      <c r="E232" s="205" t="s">
        <v>1634</v>
      </c>
      <c r="F232" s="204">
        <v>96</v>
      </c>
      <c r="G232" s="203" t="s">
        <v>729</v>
      </c>
      <c r="H232" s="203" t="s">
        <v>1754</v>
      </c>
      <c r="I232" s="203" t="s">
        <v>511</v>
      </c>
    </row>
    <row r="233" spans="1:9">
      <c r="A233" s="203">
        <v>40</v>
      </c>
      <c r="B233" s="203" t="s">
        <v>400</v>
      </c>
      <c r="C233" s="203" t="s">
        <v>585</v>
      </c>
      <c r="D233" s="203" t="s">
        <v>585</v>
      </c>
      <c r="E233" s="205" t="s">
        <v>1634</v>
      </c>
      <c r="F233" s="204">
        <v>94.5</v>
      </c>
      <c r="G233" s="203" t="s">
        <v>729</v>
      </c>
      <c r="H233" s="203" t="s">
        <v>1754</v>
      </c>
      <c r="I233" s="203" t="s">
        <v>511</v>
      </c>
    </row>
    <row r="234" spans="1:9">
      <c r="A234" s="203">
        <v>40</v>
      </c>
      <c r="B234" s="203" t="s">
        <v>400</v>
      </c>
      <c r="C234" s="203" t="s">
        <v>759</v>
      </c>
      <c r="D234" s="203" t="s">
        <v>759</v>
      </c>
      <c r="E234" s="205" t="s">
        <v>1634</v>
      </c>
      <c r="F234" s="204">
        <v>91.7</v>
      </c>
      <c r="G234" s="203" t="s">
        <v>729</v>
      </c>
      <c r="H234" s="203" t="s">
        <v>1754</v>
      </c>
      <c r="I234" s="203" t="s">
        <v>511</v>
      </c>
    </row>
    <row r="235" spans="1:9">
      <c r="A235" s="203">
        <v>40</v>
      </c>
      <c r="B235" s="203" t="s">
        <v>400</v>
      </c>
      <c r="C235" s="203" t="s">
        <v>578</v>
      </c>
      <c r="D235" s="203" t="s">
        <v>578</v>
      </c>
      <c r="E235" s="205" t="s">
        <v>1634</v>
      </c>
      <c r="F235" s="204">
        <v>96.1</v>
      </c>
      <c r="G235" s="203" t="s">
        <v>729</v>
      </c>
      <c r="H235" s="203" t="s">
        <v>1754</v>
      </c>
      <c r="I235" s="203" t="s">
        <v>511</v>
      </c>
    </row>
    <row r="236" spans="1:9">
      <c r="A236" s="203">
        <v>40</v>
      </c>
      <c r="B236" s="203" t="s">
        <v>401</v>
      </c>
      <c r="C236" s="203" t="s">
        <v>639</v>
      </c>
      <c r="D236" s="203" t="s">
        <v>639</v>
      </c>
      <c r="E236" s="205" t="s">
        <v>1634</v>
      </c>
      <c r="F236" s="204">
        <v>91.9</v>
      </c>
      <c r="G236" s="203" t="s">
        <v>729</v>
      </c>
      <c r="H236" s="203" t="s">
        <v>1754</v>
      </c>
      <c r="I236" s="203" t="s">
        <v>511</v>
      </c>
    </row>
    <row r="237" spans="1:9">
      <c r="A237" s="203">
        <v>40</v>
      </c>
      <c r="B237" s="203" t="s">
        <v>401</v>
      </c>
      <c r="C237" s="203" t="s">
        <v>615</v>
      </c>
      <c r="D237" s="203" t="s">
        <v>615</v>
      </c>
      <c r="E237" s="205" t="s">
        <v>1634</v>
      </c>
      <c r="F237" s="204">
        <v>98.4</v>
      </c>
      <c r="G237" s="203" t="s">
        <v>729</v>
      </c>
      <c r="H237" s="203" t="s">
        <v>1754</v>
      </c>
      <c r="I237" s="203" t="s">
        <v>511</v>
      </c>
    </row>
    <row r="238" spans="1:9">
      <c r="A238" s="203">
        <v>40</v>
      </c>
      <c r="B238" s="203" t="s">
        <v>401</v>
      </c>
      <c r="C238" s="203" t="s">
        <v>626</v>
      </c>
      <c r="D238" s="203" t="s">
        <v>626</v>
      </c>
      <c r="E238" s="205" t="s">
        <v>1634</v>
      </c>
      <c r="F238" s="204">
        <v>97.3</v>
      </c>
      <c r="G238" s="203" t="s">
        <v>729</v>
      </c>
      <c r="H238" s="203" t="s">
        <v>1754</v>
      </c>
      <c r="I238" s="203" t="s">
        <v>511</v>
      </c>
    </row>
    <row r="239" spans="1:9">
      <c r="A239" s="203">
        <v>40</v>
      </c>
      <c r="B239" s="203" t="s">
        <v>402</v>
      </c>
      <c r="C239" s="203" t="s">
        <v>591</v>
      </c>
      <c r="D239" s="203" t="s">
        <v>591</v>
      </c>
      <c r="E239" s="205" t="s">
        <v>1634</v>
      </c>
      <c r="F239" s="204">
        <v>94.9</v>
      </c>
      <c r="G239" s="203" t="s">
        <v>729</v>
      </c>
      <c r="H239" s="203" t="s">
        <v>1754</v>
      </c>
      <c r="I239" s="203" t="s">
        <v>511</v>
      </c>
    </row>
    <row r="240" spans="1:9">
      <c r="A240" s="203">
        <v>40</v>
      </c>
      <c r="B240" s="203" t="s">
        <v>403</v>
      </c>
      <c r="C240" s="203" t="s">
        <v>646</v>
      </c>
      <c r="D240" s="203" t="s">
        <v>646</v>
      </c>
      <c r="E240" s="205" t="s">
        <v>1634</v>
      </c>
      <c r="F240" s="204">
        <v>97.2</v>
      </c>
      <c r="G240" s="203" t="s">
        <v>729</v>
      </c>
      <c r="H240" s="203" t="s">
        <v>1754</v>
      </c>
      <c r="I240" s="203" t="s">
        <v>511</v>
      </c>
    </row>
    <row r="241" spans="1:9">
      <c r="A241" s="203">
        <v>40</v>
      </c>
      <c r="B241" s="203" t="s">
        <v>403</v>
      </c>
      <c r="C241" s="203" t="s">
        <v>570</v>
      </c>
      <c r="D241" s="203" t="s">
        <v>570</v>
      </c>
      <c r="E241" s="205" t="s">
        <v>1634</v>
      </c>
      <c r="F241" s="204">
        <v>97.3</v>
      </c>
      <c r="G241" s="203" t="s">
        <v>729</v>
      </c>
      <c r="H241" s="203" t="s">
        <v>1754</v>
      </c>
      <c r="I241" s="203" t="s">
        <v>511</v>
      </c>
    </row>
    <row r="242" spans="1:9">
      <c r="A242" s="203">
        <v>40</v>
      </c>
      <c r="B242" s="203" t="s">
        <v>403</v>
      </c>
      <c r="C242" s="203" t="s">
        <v>634</v>
      </c>
      <c r="D242" s="203" t="s">
        <v>634</v>
      </c>
      <c r="E242" s="205" t="s">
        <v>1634</v>
      </c>
      <c r="F242" s="204">
        <v>97.8</v>
      </c>
      <c r="G242" s="203" t="s">
        <v>729</v>
      </c>
      <c r="H242" s="203" t="s">
        <v>1754</v>
      </c>
      <c r="I242" s="203" t="s">
        <v>511</v>
      </c>
    </row>
    <row r="243" spans="1:9">
      <c r="A243" s="203">
        <v>40</v>
      </c>
      <c r="B243" s="203" t="s">
        <v>404</v>
      </c>
      <c r="C243" s="203" t="s">
        <v>568</v>
      </c>
      <c r="D243" s="203" t="s">
        <v>568</v>
      </c>
      <c r="E243" s="205" t="s">
        <v>1634</v>
      </c>
      <c r="F243" s="204">
        <v>96.1</v>
      </c>
      <c r="G243" s="203" t="s">
        <v>729</v>
      </c>
      <c r="H243" s="203" t="s">
        <v>1754</v>
      </c>
      <c r="I243" s="203" t="s">
        <v>511</v>
      </c>
    </row>
    <row r="244" spans="1:9">
      <c r="A244" s="203">
        <v>40</v>
      </c>
      <c r="B244" s="203" t="s">
        <v>404</v>
      </c>
      <c r="C244" s="203" t="s">
        <v>685</v>
      </c>
      <c r="D244" s="203" t="s">
        <v>685</v>
      </c>
      <c r="E244" s="205" t="s">
        <v>1634</v>
      </c>
      <c r="F244" s="204">
        <v>97</v>
      </c>
      <c r="G244" s="203" t="s">
        <v>729</v>
      </c>
      <c r="H244" s="203" t="s">
        <v>1754</v>
      </c>
      <c r="I244" s="203" t="s">
        <v>511</v>
      </c>
    </row>
    <row r="245" spans="1:9">
      <c r="A245" s="203">
        <v>40</v>
      </c>
      <c r="B245" s="203" t="s">
        <v>404</v>
      </c>
      <c r="C245" s="203" t="s">
        <v>600</v>
      </c>
      <c r="D245" s="203" t="s">
        <v>600</v>
      </c>
      <c r="E245" s="205" t="s">
        <v>1634</v>
      </c>
      <c r="F245" s="204">
        <v>92.3</v>
      </c>
      <c r="G245" s="203" t="s">
        <v>729</v>
      </c>
      <c r="H245" s="203" t="s">
        <v>1754</v>
      </c>
      <c r="I245" s="203" t="s">
        <v>511</v>
      </c>
    </row>
    <row r="246" spans="1:9">
      <c r="A246" s="203">
        <v>41</v>
      </c>
      <c r="B246" s="203" t="s">
        <v>384</v>
      </c>
      <c r="C246" s="203" t="s">
        <v>692</v>
      </c>
      <c r="D246" s="203" t="s">
        <v>692</v>
      </c>
      <c r="E246" s="205" t="s">
        <v>1548</v>
      </c>
      <c r="F246" s="204">
        <v>1.01</v>
      </c>
      <c r="G246" s="203" t="s">
        <v>513</v>
      </c>
      <c r="H246" s="203" t="s">
        <v>1754</v>
      </c>
      <c r="I246" s="203" t="s">
        <v>511</v>
      </c>
    </row>
    <row r="247" spans="1:9">
      <c r="A247" s="203">
        <v>41</v>
      </c>
      <c r="B247" s="203" t="s">
        <v>384</v>
      </c>
      <c r="C247" s="203" t="s">
        <v>636</v>
      </c>
      <c r="D247" s="203" t="s">
        <v>636</v>
      </c>
      <c r="E247" s="205" t="s">
        <v>1548</v>
      </c>
      <c r="F247" s="204">
        <v>2.1</v>
      </c>
      <c r="G247" s="203" t="s">
        <v>513</v>
      </c>
      <c r="H247" s="203" t="s">
        <v>1754</v>
      </c>
      <c r="I247" s="203" t="s">
        <v>511</v>
      </c>
    </row>
    <row r="248" spans="1:9">
      <c r="A248" s="203">
        <v>41</v>
      </c>
      <c r="B248" s="203" t="s">
        <v>384</v>
      </c>
      <c r="C248" s="203" t="s">
        <v>730</v>
      </c>
      <c r="D248" s="203" t="s">
        <v>730</v>
      </c>
      <c r="E248" s="205" t="s">
        <v>1548</v>
      </c>
      <c r="F248" s="204">
        <v>1.3</v>
      </c>
      <c r="G248" s="203" t="s">
        <v>513</v>
      </c>
      <c r="H248" s="203" t="s">
        <v>1754</v>
      </c>
      <c r="I248" s="203" t="s">
        <v>511</v>
      </c>
    </row>
    <row r="249" spans="1:9">
      <c r="A249" s="203">
        <v>41</v>
      </c>
      <c r="B249" s="203" t="s">
        <v>384</v>
      </c>
      <c r="C249" s="203" t="s">
        <v>731</v>
      </c>
      <c r="D249" s="203" t="s">
        <v>732</v>
      </c>
      <c r="E249" s="205" t="s">
        <v>1548</v>
      </c>
      <c r="F249" s="204">
        <v>1.4</v>
      </c>
      <c r="G249" s="203" t="s">
        <v>513</v>
      </c>
      <c r="H249" s="203" t="s">
        <v>1754</v>
      </c>
      <c r="I249" s="203" t="s">
        <v>511</v>
      </c>
    </row>
    <row r="250" spans="1:9">
      <c r="A250" s="203">
        <v>41</v>
      </c>
      <c r="B250" s="203" t="s">
        <v>384</v>
      </c>
      <c r="C250" s="203" t="s">
        <v>733</v>
      </c>
      <c r="D250" s="203" t="s">
        <v>734</v>
      </c>
      <c r="E250" s="205" t="s">
        <v>1548</v>
      </c>
      <c r="F250" s="204">
        <v>3.53</v>
      </c>
      <c r="G250" s="203" t="s">
        <v>513</v>
      </c>
      <c r="H250" s="203" t="s">
        <v>1754</v>
      </c>
      <c r="I250" s="203" t="s">
        <v>511</v>
      </c>
    </row>
    <row r="251" spans="1:9">
      <c r="A251" s="203">
        <v>41</v>
      </c>
      <c r="B251" s="203" t="s">
        <v>384</v>
      </c>
      <c r="C251" s="203" t="s">
        <v>735</v>
      </c>
      <c r="D251" s="203" t="s">
        <v>736</v>
      </c>
      <c r="E251" s="205" t="s">
        <v>1548</v>
      </c>
      <c r="F251" s="204">
        <v>2.81</v>
      </c>
      <c r="G251" s="203" t="s">
        <v>513</v>
      </c>
      <c r="H251" s="203" t="s">
        <v>1754</v>
      </c>
      <c r="I251" s="203" t="s">
        <v>511</v>
      </c>
    </row>
    <row r="252" spans="1:9">
      <c r="A252" s="203">
        <v>41</v>
      </c>
      <c r="B252" s="203" t="s">
        <v>384</v>
      </c>
      <c r="C252" s="203" t="s">
        <v>652</v>
      </c>
      <c r="D252" s="203" t="s">
        <v>652</v>
      </c>
      <c r="E252" s="205" t="s">
        <v>1548</v>
      </c>
      <c r="F252" s="204">
        <v>2.15</v>
      </c>
      <c r="G252" s="203" t="s">
        <v>513</v>
      </c>
      <c r="H252" s="203" t="s">
        <v>1754</v>
      </c>
      <c r="I252" s="203" t="s">
        <v>511</v>
      </c>
    </row>
    <row r="253" spans="1:9">
      <c r="A253" s="203">
        <v>41</v>
      </c>
      <c r="B253" s="203" t="s">
        <v>384</v>
      </c>
      <c r="C253" s="203" t="s">
        <v>604</v>
      </c>
      <c r="D253" s="203" t="s">
        <v>604</v>
      </c>
      <c r="E253" s="205" t="s">
        <v>1548</v>
      </c>
      <c r="F253" s="204">
        <v>0.43</v>
      </c>
      <c r="G253" s="203" t="s">
        <v>513</v>
      </c>
      <c r="H253" s="203" t="s">
        <v>1754</v>
      </c>
      <c r="I253" s="203" t="s">
        <v>511</v>
      </c>
    </row>
    <row r="254" spans="1:9">
      <c r="A254" s="203">
        <v>41</v>
      </c>
      <c r="B254" s="203" t="s">
        <v>384</v>
      </c>
      <c r="C254" s="203" t="s">
        <v>695</v>
      </c>
      <c r="D254" s="203" t="s">
        <v>695</v>
      </c>
      <c r="E254" s="205" t="s">
        <v>1548</v>
      </c>
      <c r="F254" s="204">
        <v>0.7</v>
      </c>
      <c r="G254" s="203" t="s">
        <v>513</v>
      </c>
      <c r="H254" s="203" t="s">
        <v>1754</v>
      </c>
      <c r="I254" s="203" t="s">
        <v>511</v>
      </c>
    </row>
    <row r="255" spans="1:9">
      <c r="A255" s="203">
        <v>41</v>
      </c>
      <c r="B255" s="203" t="s">
        <v>384</v>
      </c>
      <c r="C255" s="203" t="s">
        <v>697</v>
      </c>
      <c r="D255" s="203" t="s">
        <v>760</v>
      </c>
      <c r="E255" s="205" t="s">
        <v>1548</v>
      </c>
      <c r="F255" s="204">
        <v>3.36</v>
      </c>
      <c r="G255" s="203" t="s">
        <v>513</v>
      </c>
      <c r="H255" s="203" t="s">
        <v>1754</v>
      </c>
      <c r="I255" s="203" t="s">
        <v>511</v>
      </c>
    </row>
    <row r="256" spans="1:9">
      <c r="A256" s="203">
        <v>41</v>
      </c>
      <c r="B256" s="203" t="s">
        <v>384</v>
      </c>
      <c r="C256" s="203" t="s">
        <v>761</v>
      </c>
      <c r="D256" s="203" t="s">
        <v>761</v>
      </c>
      <c r="E256" s="205" t="s">
        <v>1548</v>
      </c>
      <c r="F256" s="204">
        <v>2.31</v>
      </c>
      <c r="G256" s="203" t="s">
        <v>513</v>
      </c>
      <c r="H256" s="203" t="s">
        <v>1754</v>
      </c>
      <c r="I256" s="203" t="s">
        <v>511</v>
      </c>
    </row>
    <row r="257" spans="1:9">
      <c r="A257" s="203">
        <v>41</v>
      </c>
      <c r="B257" s="203" t="s">
        <v>385</v>
      </c>
      <c r="C257" s="203" t="s">
        <v>375</v>
      </c>
      <c r="D257" s="203" t="s">
        <v>375</v>
      </c>
      <c r="E257" s="205" t="s">
        <v>1548</v>
      </c>
      <c r="F257" s="204">
        <v>2.92</v>
      </c>
      <c r="G257" s="203" t="s">
        <v>513</v>
      </c>
      <c r="H257" s="203" t="s">
        <v>1754</v>
      </c>
      <c r="I257" s="203" t="s">
        <v>511</v>
      </c>
    </row>
    <row r="258" spans="1:9">
      <c r="A258" s="203">
        <v>41</v>
      </c>
      <c r="B258" s="203" t="s">
        <v>385</v>
      </c>
      <c r="C258" s="203" t="s">
        <v>703</v>
      </c>
      <c r="D258" s="203" t="s">
        <v>703</v>
      </c>
      <c r="E258" s="205" t="s">
        <v>1548</v>
      </c>
      <c r="F258" s="204">
        <v>2.0099999999999998</v>
      </c>
      <c r="G258" s="203" t="s">
        <v>513</v>
      </c>
      <c r="H258" s="203" t="s">
        <v>1754</v>
      </c>
      <c r="I258" s="203" t="s">
        <v>511</v>
      </c>
    </row>
    <row r="259" spans="1:9">
      <c r="A259" s="203">
        <v>41</v>
      </c>
      <c r="B259" s="203" t="s">
        <v>385</v>
      </c>
      <c r="C259" s="203" t="s">
        <v>737</v>
      </c>
      <c r="D259" s="203" t="s">
        <v>737</v>
      </c>
      <c r="E259" s="205" t="s">
        <v>1548</v>
      </c>
      <c r="F259" s="204">
        <v>0.52</v>
      </c>
      <c r="G259" s="203" t="s">
        <v>513</v>
      </c>
      <c r="H259" s="203" t="s">
        <v>1754</v>
      </c>
      <c r="I259" s="203" t="s">
        <v>511</v>
      </c>
    </row>
    <row r="260" spans="1:9">
      <c r="A260" s="203">
        <v>41</v>
      </c>
      <c r="B260" s="203" t="s">
        <v>386</v>
      </c>
      <c r="C260" s="203" t="s">
        <v>613</v>
      </c>
      <c r="D260" s="203" t="s">
        <v>613</v>
      </c>
      <c r="E260" s="205" t="s">
        <v>1548</v>
      </c>
      <c r="F260" s="204">
        <v>0.83</v>
      </c>
      <c r="G260" s="203" t="s">
        <v>513</v>
      </c>
      <c r="H260" s="203" t="s">
        <v>1754</v>
      </c>
      <c r="I260" s="203" t="s">
        <v>511</v>
      </c>
    </row>
    <row r="261" spans="1:9">
      <c r="A261" s="203">
        <v>41</v>
      </c>
      <c r="B261" s="203" t="s">
        <v>386</v>
      </c>
      <c r="C261" s="203" t="s">
        <v>648</v>
      </c>
      <c r="D261" s="203" t="s">
        <v>648</v>
      </c>
      <c r="E261" s="205" t="s">
        <v>1548</v>
      </c>
      <c r="F261" s="204">
        <v>1.33</v>
      </c>
      <c r="G261" s="203" t="s">
        <v>513</v>
      </c>
      <c r="H261" s="203" t="s">
        <v>1754</v>
      </c>
      <c r="I261" s="203" t="s">
        <v>511</v>
      </c>
    </row>
    <row r="262" spans="1:9">
      <c r="A262" s="203">
        <v>41</v>
      </c>
      <c r="B262" s="203" t="s">
        <v>386</v>
      </c>
      <c r="C262" s="203" t="s">
        <v>701</v>
      </c>
      <c r="D262" s="203" t="s">
        <v>701</v>
      </c>
      <c r="E262" s="205" t="s">
        <v>1548</v>
      </c>
      <c r="F262" s="204">
        <v>0.6</v>
      </c>
      <c r="G262" s="203" t="s">
        <v>513</v>
      </c>
      <c r="H262" s="203" t="s">
        <v>1754</v>
      </c>
      <c r="I262" s="203" t="s">
        <v>511</v>
      </c>
    </row>
    <row r="263" spans="1:9">
      <c r="A263" s="203">
        <v>41</v>
      </c>
      <c r="B263" s="203" t="s">
        <v>387</v>
      </c>
      <c r="C263" s="203" t="s">
        <v>650</v>
      </c>
      <c r="D263" s="203" t="s">
        <v>650</v>
      </c>
      <c r="E263" s="205" t="s">
        <v>1548</v>
      </c>
      <c r="F263" s="204">
        <v>0.89</v>
      </c>
      <c r="G263" s="203" t="s">
        <v>513</v>
      </c>
      <c r="H263" s="203" t="s">
        <v>1754</v>
      </c>
      <c r="I263" s="203" t="s">
        <v>511</v>
      </c>
    </row>
    <row r="264" spans="1:9">
      <c r="A264" s="203">
        <v>41</v>
      </c>
      <c r="B264" s="203" t="s">
        <v>387</v>
      </c>
      <c r="C264" s="203" t="s">
        <v>620</v>
      </c>
      <c r="D264" s="203" t="s">
        <v>620</v>
      </c>
      <c r="E264" s="205" t="s">
        <v>1548</v>
      </c>
      <c r="F264" s="204">
        <v>0.94</v>
      </c>
      <c r="G264" s="203" t="s">
        <v>513</v>
      </c>
      <c r="H264" s="203" t="s">
        <v>1754</v>
      </c>
      <c r="I264" s="203" t="s">
        <v>511</v>
      </c>
    </row>
    <row r="265" spans="1:9">
      <c r="A265" s="203">
        <v>41</v>
      </c>
      <c r="B265" s="203" t="s">
        <v>387</v>
      </c>
      <c r="C265" s="203" t="s">
        <v>644</v>
      </c>
      <c r="D265" s="203" t="s">
        <v>644</v>
      </c>
      <c r="E265" s="205" t="s">
        <v>1548</v>
      </c>
      <c r="F265" s="204">
        <v>1.43</v>
      </c>
      <c r="G265" s="203" t="s">
        <v>513</v>
      </c>
      <c r="H265" s="203" t="s">
        <v>1754</v>
      </c>
      <c r="I265" s="203" t="s">
        <v>511</v>
      </c>
    </row>
    <row r="266" spans="1:9">
      <c r="A266" s="203">
        <v>41</v>
      </c>
      <c r="B266" s="203" t="s">
        <v>388</v>
      </c>
      <c r="C266" s="203" t="s">
        <v>367</v>
      </c>
      <c r="D266" s="203" t="s">
        <v>367</v>
      </c>
      <c r="E266" s="205" t="s">
        <v>1548</v>
      </c>
      <c r="F266" s="204">
        <v>1.1599999999999999</v>
      </c>
      <c r="G266" s="203" t="s">
        <v>513</v>
      </c>
      <c r="H266" s="203" t="s">
        <v>1754</v>
      </c>
      <c r="I266" s="203" t="s">
        <v>511</v>
      </c>
    </row>
    <row r="267" spans="1:9">
      <c r="A267" s="203">
        <v>41</v>
      </c>
      <c r="B267" s="203" t="s">
        <v>388</v>
      </c>
      <c r="C267" s="203" t="s">
        <v>598</v>
      </c>
      <c r="D267" s="203" t="s">
        <v>598</v>
      </c>
      <c r="E267" s="205" t="s">
        <v>1548</v>
      </c>
      <c r="F267" s="204">
        <v>2.33</v>
      </c>
      <c r="G267" s="203" t="s">
        <v>513</v>
      </c>
      <c r="H267" s="203" t="s">
        <v>1754</v>
      </c>
      <c r="I267" s="203" t="s">
        <v>511</v>
      </c>
    </row>
    <row r="268" spans="1:9">
      <c r="A268" s="203">
        <v>41</v>
      </c>
      <c r="B268" s="203" t="s">
        <v>388</v>
      </c>
      <c r="C268" s="203" t="s">
        <v>606</v>
      </c>
      <c r="D268" s="203" t="s">
        <v>606</v>
      </c>
      <c r="E268" s="205" t="s">
        <v>1548</v>
      </c>
      <c r="F268" s="204">
        <v>0.52</v>
      </c>
      <c r="G268" s="203" t="s">
        <v>513</v>
      </c>
      <c r="H268" s="203" t="s">
        <v>1754</v>
      </c>
      <c r="I268" s="203" t="s">
        <v>511</v>
      </c>
    </row>
    <row r="269" spans="1:9">
      <c r="A269" s="203">
        <v>41</v>
      </c>
      <c r="B269" s="203" t="s">
        <v>389</v>
      </c>
      <c r="C269" s="203" t="s">
        <v>630</v>
      </c>
      <c r="D269" s="203" t="s">
        <v>630</v>
      </c>
      <c r="E269" s="205" t="s">
        <v>1548</v>
      </c>
      <c r="F269" s="204">
        <v>0.38</v>
      </c>
      <c r="G269" s="203" t="s">
        <v>513</v>
      </c>
      <c r="H269" s="203" t="s">
        <v>1754</v>
      </c>
      <c r="I269" s="203" t="s">
        <v>511</v>
      </c>
    </row>
    <row r="270" spans="1:9">
      <c r="A270" s="203">
        <v>41</v>
      </c>
      <c r="B270" s="203" t="s">
        <v>389</v>
      </c>
      <c r="C270" s="203" t="s">
        <v>587</v>
      </c>
      <c r="D270" s="203" t="s">
        <v>587</v>
      </c>
      <c r="E270" s="205" t="s">
        <v>1548</v>
      </c>
      <c r="F270" s="204">
        <v>0.88</v>
      </c>
      <c r="G270" s="203" t="s">
        <v>513</v>
      </c>
      <c r="H270" s="203" t="s">
        <v>1754</v>
      </c>
      <c r="I270" s="203" t="s">
        <v>511</v>
      </c>
    </row>
    <row r="271" spans="1:9">
      <c r="A271" s="203">
        <v>41</v>
      </c>
      <c r="B271" s="203" t="s">
        <v>390</v>
      </c>
      <c r="C271" s="203" t="s">
        <v>611</v>
      </c>
      <c r="D271" s="203" t="s">
        <v>611</v>
      </c>
      <c r="E271" s="205" t="s">
        <v>1548</v>
      </c>
      <c r="F271" s="204">
        <v>2.59</v>
      </c>
      <c r="G271" s="203" t="s">
        <v>513</v>
      </c>
      <c r="H271" s="203" t="s">
        <v>1754</v>
      </c>
      <c r="I271" s="203" t="s">
        <v>511</v>
      </c>
    </row>
    <row r="272" spans="1:9">
      <c r="A272" s="203">
        <v>41</v>
      </c>
      <c r="B272" s="203" t="s">
        <v>390</v>
      </c>
      <c r="C272" s="203" t="s">
        <v>368</v>
      </c>
      <c r="D272" s="203" t="s">
        <v>368</v>
      </c>
      <c r="E272" s="205" t="s">
        <v>1548</v>
      </c>
      <c r="F272" s="204">
        <v>2.38</v>
      </c>
      <c r="G272" s="203" t="s">
        <v>513</v>
      </c>
      <c r="H272" s="203" t="s">
        <v>1754</v>
      </c>
      <c r="I272" s="203" t="s">
        <v>511</v>
      </c>
    </row>
    <row r="273" spans="1:9">
      <c r="A273" s="203">
        <v>41</v>
      </c>
      <c r="B273" s="203" t="s">
        <v>390</v>
      </c>
      <c r="C273" s="203" t="s">
        <v>738</v>
      </c>
      <c r="D273" s="203" t="s">
        <v>738</v>
      </c>
      <c r="E273" s="205" t="s">
        <v>1548</v>
      </c>
      <c r="F273" s="204">
        <v>0.79</v>
      </c>
      <c r="G273" s="203" t="s">
        <v>513</v>
      </c>
      <c r="H273" s="203" t="s">
        <v>1754</v>
      </c>
      <c r="I273" s="203" t="s">
        <v>511</v>
      </c>
    </row>
    <row r="274" spans="1:9">
      <c r="A274" s="203">
        <v>41</v>
      </c>
      <c r="B274" s="203" t="s">
        <v>391</v>
      </c>
      <c r="C274" s="203" t="s">
        <v>624</v>
      </c>
      <c r="D274" s="203" t="s">
        <v>624</v>
      </c>
      <c r="E274" s="205" t="s">
        <v>1548</v>
      </c>
      <c r="F274" s="204">
        <v>2.1</v>
      </c>
      <c r="G274" s="203" t="s">
        <v>513</v>
      </c>
      <c r="H274" s="203" t="s">
        <v>1754</v>
      </c>
      <c r="I274" s="203" t="s">
        <v>511</v>
      </c>
    </row>
    <row r="275" spans="1:9">
      <c r="A275" s="203">
        <v>41</v>
      </c>
      <c r="B275" s="203" t="s">
        <v>392</v>
      </c>
      <c r="C275" s="203" t="s">
        <v>739</v>
      </c>
      <c r="D275" s="203" t="s">
        <v>739</v>
      </c>
      <c r="E275" s="205" t="s">
        <v>1548</v>
      </c>
      <c r="F275" s="204">
        <v>1.45</v>
      </c>
      <c r="G275" s="203" t="s">
        <v>513</v>
      </c>
      <c r="H275" s="203" t="s">
        <v>1754</v>
      </c>
      <c r="I275" s="203" t="s">
        <v>511</v>
      </c>
    </row>
    <row r="276" spans="1:9">
      <c r="A276" s="203">
        <v>41</v>
      </c>
      <c r="B276" s="203" t="s">
        <v>392</v>
      </c>
      <c r="C276" s="203" t="s">
        <v>740</v>
      </c>
      <c r="D276" s="203" t="s">
        <v>740</v>
      </c>
      <c r="E276" s="205" t="s">
        <v>1548</v>
      </c>
      <c r="F276" s="204">
        <v>5.08</v>
      </c>
      <c r="G276" s="203" t="s">
        <v>513</v>
      </c>
      <c r="H276" s="203" t="s">
        <v>1754</v>
      </c>
      <c r="I276" s="203" t="s">
        <v>511</v>
      </c>
    </row>
    <row r="277" spans="1:9">
      <c r="A277" s="203">
        <v>41</v>
      </c>
      <c r="B277" s="203" t="s">
        <v>393</v>
      </c>
      <c r="C277" s="203" t="s">
        <v>741</v>
      </c>
      <c r="D277" s="203" t="s">
        <v>741</v>
      </c>
      <c r="E277" s="205" t="s">
        <v>1548</v>
      </c>
      <c r="F277" s="204">
        <v>1.18</v>
      </c>
      <c r="G277" s="203" t="s">
        <v>513</v>
      </c>
      <c r="H277" s="203" t="s">
        <v>1754</v>
      </c>
      <c r="I277" s="203" t="s">
        <v>511</v>
      </c>
    </row>
    <row r="278" spans="1:9">
      <c r="A278" s="203">
        <v>41</v>
      </c>
      <c r="B278" s="203" t="s">
        <v>393</v>
      </c>
      <c r="C278" s="203" t="s">
        <v>641</v>
      </c>
      <c r="D278" s="203" t="s">
        <v>641</v>
      </c>
      <c r="E278" s="205" t="s">
        <v>1548</v>
      </c>
      <c r="F278" s="204">
        <v>1.62</v>
      </c>
      <c r="G278" s="203" t="s">
        <v>513</v>
      </c>
      <c r="H278" s="203" t="s">
        <v>1754</v>
      </c>
      <c r="I278" s="203" t="s">
        <v>511</v>
      </c>
    </row>
    <row r="279" spans="1:9">
      <c r="A279" s="203">
        <v>41</v>
      </c>
      <c r="B279" s="203" t="s">
        <v>393</v>
      </c>
      <c r="C279" s="203" t="s">
        <v>637</v>
      </c>
      <c r="D279" s="203" t="s">
        <v>637</v>
      </c>
      <c r="E279" s="205" t="s">
        <v>1548</v>
      </c>
      <c r="F279" s="204">
        <v>3.84</v>
      </c>
      <c r="G279" s="203" t="s">
        <v>513</v>
      </c>
      <c r="H279" s="203" t="s">
        <v>1754</v>
      </c>
      <c r="I279" s="203" t="s">
        <v>511</v>
      </c>
    </row>
    <row r="280" spans="1:9">
      <c r="A280" s="203">
        <v>41</v>
      </c>
      <c r="B280" s="203" t="s">
        <v>393</v>
      </c>
      <c r="C280" s="203" t="s">
        <v>742</v>
      </c>
      <c r="D280" s="203" t="s">
        <v>742</v>
      </c>
      <c r="E280" s="205" t="s">
        <v>1548</v>
      </c>
      <c r="F280" s="204">
        <v>1.52</v>
      </c>
      <c r="G280" s="203" t="s">
        <v>513</v>
      </c>
      <c r="H280" s="203" t="s">
        <v>1754</v>
      </c>
      <c r="I280" s="203" t="s">
        <v>511</v>
      </c>
    </row>
    <row r="281" spans="1:9">
      <c r="A281" s="203">
        <v>41</v>
      </c>
      <c r="B281" s="203" t="s">
        <v>393</v>
      </c>
      <c r="C281" s="203" t="s">
        <v>576</v>
      </c>
      <c r="D281" s="203" t="s">
        <v>576</v>
      </c>
      <c r="E281" s="205" t="s">
        <v>1548</v>
      </c>
      <c r="F281" s="204">
        <v>3</v>
      </c>
      <c r="G281" s="203" t="s">
        <v>513</v>
      </c>
      <c r="H281" s="203" t="s">
        <v>1754</v>
      </c>
      <c r="I281" s="203" t="s">
        <v>511</v>
      </c>
    </row>
    <row r="282" spans="1:9">
      <c r="A282" s="203">
        <v>41</v>
      </c>
      <c r="B282" s="203" t="s">
        <v>393</v>
      </c>
      <c r="C282" s="203" t="s">
        <v>628</v>
      </c>
      <c r="D282" s="203" t="s">
        <v>628</v>
      </c>
      <c r="E282" s="205" t="s">
        <v>1548</v>
      </c>
      <c r="F282" s="204">
        <v>4.84</v>
      </c>
      <c r="G282" s="203" t="s">
        <v>513</v>
      </c>
      <c r="H282" s="203" t="s">
        <v>1754</v>
      </c>
      <c r="I282" s="203" t="s">
        <v>511</v>
      </c>
    </row>
    <row r="283" spans="1:9">
      <c r="A283" s="203">
        <v>41</v>
      </c>
      <c r="B283" s="203" t="s">
        <v>394</v>
      </c>
      <c r="C283" s="203" t="s">
        <v>609</v>
      </c>
      <c r="D283" s="203" t="s">
        <v>609</v>
      </c>
      <c r="E283" s="205" t="s">
        <v>1548</v>
      </c>
      <c r="F283" s="204">
        <v>2.38</v>
      </c>
      <c r="G283" s="203" t="s">
        <v>513</v>
      </c>
      <c r="H283" s="203" t="s">
        <v>1754</v>
      </c>
      <c r="I283" s="203" t="s">
        <v>511</v>
      </c>
    </row>
    <row r="284" spans="1:9">
      <c r="A284" s="203">
        <v>41</v>
      </c>
      <c r="B284" s="203" t="s">
        <v>394</v>
      </c>
      <c r="C284" s="203" t="s">
        <v>589</v>
      </c>
      <c r="D284" s="203" t="s">
        <v>589</v>
      </c>
      <c r="E284" s="205" t="s">
        <v>1548</v>
      </c>
      <c r="F284" s="204">
        <v>1.2</v>
      </c>
      <c r="G284" s="203" t="s">
        <v>513</v>
      </c>
      <c r="H284" s="203" t="s">
        <v>1754</v>
      </c>
      <c r="I284" s="203" t="s">
        <v>511</v>
      </c>
    </row>
    <row r="285" spans="1:9">
      <c r="A285" s="203">
        <v>41</v>
      </c>
      <c r="B285" s="203" t="s">
        <v>394</v>
      </c>
      <c r="C285" s="203" t="s">
        <v>762</v>
      </c>
      <c r="D285" s="203" t="s">
        <v>762</v>
      </c>
      <c r="E285" s="205" t="s">
        <v>1548</v>
      </c>
      <c r="F285" s="204">
        <v>1.32</v>
      </c>
      <c r="G285" s="203" t="s">
        <v>513</v>
      </c>
      <c r="H285" s="203" t="s">
        <v>1754</v>
      </c>
      <c r="I285" s="203" t="s">
        <v>511</v>
      </c>
    </row>
    <row r="286" spans="1:9">
      <c r="A286" s="203">
        <v>41</v>
      </c>
      <c r="B286" s="203" t="s">
        <v>394</v>
      </c>
      <c r="C286" s="203" t="s">
        <v>763</v>
      </c>
      <c r="D286" s="203" t="s">
        <v>763</v>
      </c>
      <c r="E286" s="205" t="s">
        <v>1548</v>
      </c>
      <c r="F286" s="204">
        <v>1.43</v>
      </c>
      <c r="G286" s="203" t="s">
        <v>513</v>
      </c>
      <c r="H286" s="203" t="s">
        <v>1754</v>
      </c>
      <c r="I286" s="203" t="s">
        <v>511</v>
      </c>
    </row>
    <row r="287" spans="1:9">
      <c r="A287" s="203">
        <v>41</v>
      </c>
      <c r="B287" s="203" t="s">
        <v>395</v>
      </c>
      <c r="C287" s="203" t="s">
        <v>714</v>
      </c>
      <c r="D287" s="203" t="s">
        <v>764</v>
      </c>
      <c r="E287" s="205" t="s">
        <v>1548</v>
      </c>
      <c r="F287" s="204">
        <v>1.58</v>
      </c>
      <c r="G287" s="203" t="s">
        <v>513</v>
      </c>
      <c r="H287" s="203" t="s">
        <v>1754</v>
      </c>
      <c r="I287" s="203" t="s">
        <v>511</v>
      </c>
    </row>
    <row r="288" spans="1:9">
      <c r="A288" s="203">
        <v>41</v>
      </c>
      <c r="B288" s="203" t="s">
        <v>395</v>
      </c>
      <c r="C288" s="203" t="s">
        <v>743</v>
      </c>
      <c r="D288" s="203" t="s">
        <v>744</v>
      </c>
      <c r="E288" s="205" t="s">
        <v>1548</v>
      </c>
      <c r="F288" s="204">
        <v>3.24</v>
      </c>
      <c r="G288" s="203" t="s">
        <v>513</v>
      </c>
      <c r="H288" s="203" t="s">
        <v>1754</v>
      </c>
      <c r="I288" s="203" t="s">
        <v>511</v>
      </c>
    </row>
    <row r="289" spans="1:9">
      <c r="A289" s="203">
        <v>41</v>
      </c>
      <c r="B289" s="203" t="s">
        <v>395</v>
      </c>
      <c r="C289" s="203" t="s">
        <v>745</v>
      </c>
      <c r="D289" s="203" t="s">
        <v>746</v>
      </c>
      <c r="E289" s="205" t="s">
        <v>1548</v>
      </c>
      <c r="F289" s="204">
        <v>1.0900000000000001</v>
      </c>
      <c r="G289" s="203" t="s">
        <v>513</v>
      </c>
      <c r="H289" s="203" t="s">
        <v>1754</v>
      </c>
      <c r="I289" s="203" t="s">
        <v>511</v>
      </c>
    </row>
    <row r="290" spans="1:9">
      <c r="A290" s="203">
        <v>41</v>
      </c>
      <c r="B290" s="203" t="s">
        <v>395</v>
      </c>
      <c r="C290" s="203" t="s">
        <v>747</v>
      </c>
      <c r="D290" s="203" t="s">
        <v>765</v>
      </c>
      <c r="E290" s="205" t="s">
        <v>1548</v>
      </c>
      <c r="F290" s="204">
        <v>2.0699999999999998</v>
      </c>
      <c r="G290" s="203" t="s">
        <v>513</v>
      </c>
      <c r="H290" s="203" t="s">
        <v>1754</v>
      </c>
      <c r="I290" s="203" t="s">
        <v>511</v>
      </c>
    </row>
    <row r="291" spans="1:9">
      <c r="A291" s="203">
        <v>41</v>
      </c>
      <c r="B291" s="203" t="s">
        <v>395</v>
      </c>
      <c r="C291" s="203" t="s">
        <v>749</v>
      </c>
      <c r="D291" s="203" t="s">
        <v>749</v>
      </c>
      <c r="E291" s="205" t="s">
        <v>1548</v>
      </c>
      <c r="F291" s="204">
        <v>1.84</v>
      </c>
      <c r="G291" s="203" t="s">
        <v>513</v>
      </c>
      <c r="H291" s="203" t="s">
        <v>1754</v>
      </c>
      <c r="I291" s="203" t="s">
        <v>511</v>
      </c>
    </row>
    <row r="292" spans="1:9">
      <c r="A292" s="203">
        <v>41</v>
      </c>
      <c r="B292" s="203" t="s">
        <v>395</v>
      </c>
      <c r="C292" s="203" t="s">
        <v>750</v>
      </c>
      <c r="D292" s="203" t="s">
        <v>751</v>
      </c>
      <c r="E292" s="205" t="s">
        <v>1548</v>
      </c>
      <c r="F292" s="204">
        <v>1.84</v>
      </c>
      <c r="G292" s="203" t="s">
        <v>513</v>
      </c>
      <c r="H292" s="203" t="s">
        <v>1754</v>
      </c>
      <c r="I292" s="203" t="s">
        <v>511</v>
      </c>
    </row>
    <row r="293" spans="1:9">
      <c r="A293" s="203">
        <v>41</v>
      </c>
      <c r="B293" s="203" t="s">
        <v>395</v>
      </c>
      <c r="C293" s="203" t="s">
        <v>752</v>
      </c>
      <c r="D293" s="203" t="s">
        <v>752</v>
      </c>
      <c r="E293" s="205" t="s">
        <v>1548</v>
      </c>
      <c r="F293" s="204">
        <v>2.35</v>
      </c>
      <c r="G293" s="203" t="s">
        <v>513</v>
      </c>
      <c r="H293" s="203" t="s">
        <v>1754</v>
      </c>
      <c r="I293" s="203" t="s">
        <v>511</v>
      </c>
    </row>
    <row r="294" spans="1:9">
      <c r="A294" s="203">
        <v>41</v>
      </c>
      <c r="B294" s="203" t="s">
        <v>395</v>
      </c>
      <c r="C294" s="203" t="s">
        <v>753</v>
      </c>
      <c r="D294" s="203" t="s">
        <v>754</v>
      </c>
      <c r="E294" s="205" t="s">
        <v>1548</v>
      </c>
      <c r="F294" s="204">
        <v>1.32</v>
      </c>
      <c r="G294" s="203" t="s">
        <v>513</v>
      </c>
      <c r="H294" s="203" t="s">
        <v>1754</v>
      </c>
      <c r="I294" s="203" t="s">
        <v>511</v>
      </c>
    </row>
    <row r="295" spans="1:9">
      <c r="A295" s="203">
        <v>41</v>
      </c>
      <c r="B295" s="203" t="s">
        <v>395</v>
      </c>
      <c r="C295" s="203" t="s">
        <v>718</v>
      </c>
      <c r="D295" s="203" t="s">
        <v>718</v>
      </c>
      <c r="E295" s="205" t="s">
        <v>1548</v>
      </c>
      <c r="F295" s="204">
        <v>1.33</v>
      </c>
      <c r="G295" s="203" t="s">
        <v>513</v>
      </c>
      <c r="H295" s="203" t="s">
        <v>1754</v>
      </c>
      <c r="I295" s="203" t="s">
        <v>511</v>
      </c>
    </row>
    <row r="296" spans="1:9">
      <c r="A296" s="203">
        <v>41</v>
      </c>
      <c r="B296" s="203" t="s">
        <v>395</v>
      </c>
      <c r="C296" s="203" t="s">
        <v>617</v>
      </c>
      <c r="D296" s="203" t="s">
        <v>617</v>
      </c>
      <c r="E296" s="205" t="s">
        <v>1548</v>
      </c>
      <c r="F296" s="204">
        <v>0.72</v>
      </c>
      <c r="G296" s="203" t="s">
        <v>513</v>
      </c>
      <c r="H296" s="203" t="s">
        <v>1754</v>
      </c>
      <c r="I296" s="203" t="s">
        <v>511</v>
      </c>
    </row>
    <row r="297" spans="1:9">
      <c r="A297" s="203">
        <v>41</v>
      </c>
      <c r="B297" s="203" t="s">
        <v>395</v>
      </c>
      <c r="C297" s="203" t="s">
        <v>755</v>
      </c>
      <c r="D297" s="203" t="s">
        <v>755</v>
      </c>
      <c r="E297" s="205" t="s">
        <v>1548</v>
      </c>
      <c r="F297" s="204">
        <v>0.72</v>
      </c>
      <c r="G297" s="203" t="s">
        <v>513</v>
      </c>
      <c r="H297" s="203" t="s">
        <v>1754</v>
      </c>
      <c r="I297" s="203" t="s">
        <v>511</v>
      </c>
    </row>
    <row r="298" spans="1:9">
      <c r="A298" s="203">
        <v>41</v>
      </c>
      <c r="B298" s="203" t="s">
        <v>395</v>
      </c>
      <c r="C298" s="203" t="s">
        <v>756</v>
      </c>
      <c r="D298" s="203" t="s">
        <v>756</v>
      </c>
      <c r="E298" s="205" t="s">
        <v>1548</v>
      </c>
      <c r="F298" s="204">
        <v>0.11</v>
      </c>
      <c r="G298" s="203" t="s">
        <v>513</v>
      </c>
      <c r="H298" s="203" t="s">
        <v>1754</v>
      </c>
      <c r="I298" s="203" t="s">
        <v>511</v>
      </c>
    </row>
    <row r="299" spans="1:9">
      <c r="A299" s="203">
        <v>41</v>
      </c>
      <c r="B299" s="203" t="s">
        <v>395</v>
      </c>
      <c r="C299" s="203" t="s">
        <v>757</v>
      </c>
      <c r="D299" s="203" t="s">
        <v>757</v>
      </c>
      <c r="E299" s="205" t="s">
        <v>1548</v>
      </c>
      <c r="F299" s="204">
        <v>1.37</v>
      </c>
      <c r="G299" s="203" t="s">
        <v>513</v>
      </c>
      <c r="H299" s="203" t="s">
        <v>1754</v>
      </c>
      <c r="I299" s="203" t="s">
        <v>511</v>
      </c>
    </row>
    <row r="300" spans="1:9">
      <c r="A300" s="203">
        <v>41</v>
      </c>
      <c r="B300" s="203" t="s">
        <v>395</v>
      </c>
      <c r="C300" s="203" t="s">
        <v>766</v>
      </c>
      <c r="D300" s="203" t="s">
        <v>766</v>
      </c>
      <c r="E300" s="205" t="s">
        <v>1548</v>
      </c>
      <c r="F300" s="204">
        <v>0.96</v>
      </c>
      <c r="G300" s="203" t="s">
        <v>513</v>
      </c>
      <c r="H300" s="203" t="s">
        <v>1754</v>
      </c>
      <c r="I300" s="203" t="s">
        <v>511</v>
      </c>
    </row>
    <row r="301" spans="1:9">
      <c r="A301" s="203">
        <v>41</v>
      </c>
      <c r="B301" s="203" t="s">
        <v>395</v>
      </c>
      <c r="C301" s="203" t="s">
        <v>767</v>
      </c>
      <c r="D301" s="203" t="s">
        <v>767</v>
      </c>
      <c r="E301" s="205" t="s">
        <v>1548</v>
      </c>
      <c r="F301" s="204">
        <v>0</v>
      </c>
      <c r="G301" s="203" t="s">
        <v>513</v>
      </c>
      <c r="H301" s="203" t="s">
        <v>1754</v>
      </c>
      <c r="I301" s="203" t="s">
        <v>511</v>
      </c>
    </row>
    <row r="302" spans="1:9">
      <c r="A302" s="203">
        <v>41</v>
      </c>
      <c r="B302" s="203" t="s">
        <v>396</v>
      </c>
      <c r="C302" s="203" t="s">
        <v>583</v>
      </c>
      <c r="D302" s="203" t="s">
        <v>583</v>
      </c>
      <c r="E302" s="205" t="s">
        <v>1548</v>
      </c>
      <c r="F302" s="204">
        <v>2.69</v>
      </c>
      <c r="G302" s="203" t="s">
        <v>513</v>
      </c>
      <c r="H302" s="203" t="s">
        <v>1754</v>
      </c>
      <c r="I302" s="203" t="s">
        <v>511</v>
      </c>
    </row>
    <row r="303" spans="1:9">
      <c r="A303" s="203">
        <v>41</v>
      </c>
      <c r="B303" s="203" t="s">
        <v>396</v>
      </c>
      <c r="C303" s="203" t="s">
        <v>758</v>
      </c>
      <c r="D303" s="203" t="s">
        <v>758</v>
      </c>
      <c r="E303" s="205" t="s">
        <v>1548</v>
      </c>
      <c r="F303" s="204">
        <v>1.67</v>
      </c>
      <c r="G303" s="203" t="s">
        <v>513</v>
      </c>
      <c r="H303" s="203" t="s">
        <v>1754</v>
      </c>
      <c r="I303" s="203" t="s">
        <v>511</v>
      </c>
    </row>
    <row r="304" spans="1:9">
      <c r="A304" s="203">
        <v>41</v>
      </c>
      <c r="B304" s="203" t="s">
        <v>396</v>
      </c>
      <c r="C304" s="203" t="s">
        <v>706</v>
      </c>
      <c r="D304" s="203" t="s">
        <v>706</v>
      </c>
      <c r="E304" s="205" t="s">
        <v>1548</v>
      </c>
      <c r="F304" s="204">
        <v>1.9</v>
      </c>
      <c r="G304" s="203" t="s">
        <v>513</v>
      </c>
      <c r="H304" s="203" t="s">
        <v>1754</v>
      </c>
      <c r="I304" s="203" t="s">
        <v>511</v>
      </c>
    </row>
    <row r="305" spans="1:9">
      <c r="A305" s="203">
        <v>41</v>
      </c>
      <c r="B305" s="203" t="s">
        <v>397</v>
      </c>
      <c r="C305" s="203" t="s">
        <v>381</v>
      </c>
      <c r="D305" s="203" t="s">
        <v>381</v>
      </c>
      <c r="E305" s="205" t="s">
        <v>1548</v>
      </c>
      <c r="F305" s="204">
        <v>1.1100000000000001</v>
      </c>
      <c r="G305" s="203" t="s">
        <v>513</v>
      </c>
      <c r="H305" s="203" t="s">
        <v>1754</v>
      </c>
      <c r="I305" s="203" t="s">
        <v>511</v>
      </c>
    </row>
    <row r="306" spans="1:9">
      <c r="A306" s="203">
        <v>41</v>
      </c>
      <c r="B306" s="203" t="s">
        <v>397</v>
      </c>
      <c r="C306" s="203" t="s">
        <v>581</v>
      </c>
      <c r="D306" s="203" t="s">
        <v>581</v>
      </c>
      <c r="E306" s="205" t="s">
        <v>1548</v>
      </c>
      <c r="F306" s="204">
        <v>1.26</v>
      </c>
      <c r="G306" s="203" t="s">
        <v>513</v>
      </c>
      <c r="H306" s="203" t="s">
        <v>1754</v>
      </c>
      <c r="I306" s="203" t="s">
        <v>511</v>
      </c>
    </row>
    <row r="307" spans="1:9">
      <c r="A307" s="203">
        <v>41</v>
      </c>
      <c r="B307" s="203" t="s">
        <v>397</v>
      </c>
      <c r="C307" s="203" t="s">
        <v>720</v>
      </c>
      <c r="D307" s="203" t="s">
        <v>720</v>
      </c>
      <c r="E307" s="205" t="s">
        <v>1548</v>
      </c>
      <c r="F307" s="204">
        <v>1.94</v>
      </c>
      <c r="G307" s="203" t="s">
        <v>513</v>
      </c>
      <c r="H307" s="203" t="s">
        <v>1754</v>
      </c>
      <c r="I307" s="203" t="s">
        <v>511</v>
      </c>
    </row>
    <row r="308" spans="1:9">
      <c r="A308" s="203">
        <v>41</v>
      </c>
      <c r="B308" s="203" t="s">
        <v>398</v>
      </c>
      <c r="C308" s="203" t="s">
        <v>574</v>
      </c>
      <c r="D308" s="203" t="s">
        <v>574</v>
      </c>
      <c r="E308" s="205" t="s">
        <v>1548</v>
      </c>
      <c r="F308" s="204">
        <v>2.2200000000000002</v>
      </c>
      <c r="G308" s="203" t="s">
        <v>513</v>
      </c>
      <c r="H308" s="203" t="s">
        <v>1754</v>
      </c>
      <c r="I308" s="203" t="s">
        <v>511</v>
      </c>
    </row>
    <row r="309" spans="1:9">
      <c r="A309" s="203">
        <v>41</v>
      </c>
      <c r="B309" s="203" t="s">
        <v>398</v>
      </c>
      <c r="C309" s="203" t="s">
        <v>711</v>
      </c>
      <c r="D309" s="203" t="s">
        <v>711</v>
      </c>
      <c r="E309" s="205" t="s">
        <v>1548</v>
      </c>
      <c r="F309" s="204">
        <v>1.75</v>
      </c>
      <c r="G309" s="203" t="s">
        <v>513</v>
      </c>
      <c r="H309" s="203" t="s">
        <v>1754</v>
      </c>
      <c r="I309" s="203" t="s">
        <v>511</v>
      </c>
    </row>
    <row r="310" spans="1:9">
      <c r="A310" s="203">
        <v>41</v>
      </c>
      <c r="B310" s="203" t="s">
        <v>399</v>
      </c>
      <c r="C310" s="203" t="s">
        <v>602</v>
      </c>
      <c r="D310" s="203" t="s">
        <v>602</v>
      </c>
      <c r="E310" s="205" t="s">
        <v>1548</v>
      </c>
      <c r="F310" s="204">
        <v>1.08</v>
      </c>
      <c r="G310" s="203" t="s">
        <v>513</v>
      </c>
      <c r="H310" s="203" t="s">
        <v>1754</v>
      </c>
      <c r="I310" s="203" t="s">
        <v>511</v>
      </c>
    </row>
    <row r="311" spans="1:9">
      <c r="A311" s="203">
        <v>41</v>
      </c>
      <c r="B311" s="203" t="s">
        <v>399</v>
      </c>
      <c r="C311" s="203" t="s">
        <v>593</v>
      </c>
      <c r="D311" s="203" t="s">
        <v>593</v>
      </c>
      <c r="E311" s="205" t="s">
        <v>1548</v>
      </c>
      <c r="F311" s="204">
        <v>1.26</v>
      </c>
      <c r="G311" s="203" t="s">
        <v>513</v>
      </c>
      <c r="H311" s="203" t="s">
        <v>1754</v>
      </c>
      <c r="I311" s="203" t="s">
        <v>511</v>
      </c>
    </row>
    <row r="312" spans="1:9">
      <c r="A312" s="203">
        <v>41</v>
      </c>
      <c r="B312" s="203" t="s">
        <v>400</v>
      </c>
      <c r="C312" s="203" t="s">
        <v>585</v>
      </c>
      <c r="D312" s="203" t="s">
        <v>585</v>
      </c>
      <c r="E312" s="205" t="s">
        <v>1548</v>
      </c>
      <c r="F312" s="204">
        <v>4.29</v>
      </c>
      <c r="G312" s="203" t="s">
        <v>513</v>
      </c>
      <c r="H312" s="203" t="s">
        <v>1754</v>
      </c>
      <c r="I312" s="203" t="s">
        <v>511</v>
      </c>
    </row>
    <row r="313" spans="1:9">
      <c r="A313" s="203">
        <v>41</v>
      </c>
      <c r="B313" s="203" t="s">
        <v>400</v>
      </c>
      <c r="C313" s="203" t="s">
        <v>759</v>
      </c>
      <c r="D313" s="203" t="s">
        <v>759</v>
      </c>
      <c r="E313" s="205" t="s">
        <v>1548</v>
      </c>
      <c r="F313" s="204">
        <v>1.08</v>
      </c>
      <c r="G313" s="203" t="s">
        <v>513</v>
      </c>
      <c r="H313" s="203" t="s">
        <v>1754</v>
      </c>
      <c r="I313" s="203" t="s">
        <v>511</v>
      </c>
    </row>
    <row r="314" spans="1:9">
      <c r="A314" s="203">
        <v>41</v>
      </c>
      <c r="B314" s="203" t="s">
        <v>400</v>
      </c>
      <c r="C314" s="203" t="s">
        <v>578</v>
      </c>
      <c r="D314" s="203" t="s">
        <v>578</v>
      </c>
      <c r="E314" s="205" t="s">
        <v>1548</v>
      </c>
      <c r="F314" s="204">
        <v>2.59</v>
      </c>
      <c r="G314" s="203" t="s">
        <v>513</v>
      </c>
      <c r="H314" s="203" t="s">
        <v>1754</v>
      </c>
      <c r="I314" s="203" t="s">
        <v>511</v>
      </c>
    </row>
    <row r="315" spans="1:9">
      <c r="A315" s="203">
        <v>41</v>
      </c>
      <c r="B315" s="203" t="s">
        <v>401</v>
      </c>
      <c r="C315" s="203" t="s">
        <v>639</v>
      </c>
      <c r="D315" s="203" t="s">
        <v>639</v>
      </c>
      <c r="E315" s="205" t="s">
        <v>1548</v>
      </c>
      <c r="F315" s="204">
        <v>4.55</v>
      </c>
      <c r="G315" s="203" t="s">
        <v>513</v>
      </c>
      <c r="H315" s="203" t="s">
        <v>1754</v>
      </c>
      <c r="I315" s="203" t="s">
        <v>511</v>
      </c>
    </row>
    <row r="316" spans="1:9">
      <c r="A316" s="203">
        <v>41</v>
      </c>
      <c r="B316" s="203" t="s">
        <v>401</v>
      </c>
      <c r="C316" s="203" t="s">
        <v>615</v>
      </c>
      <c r="D316" s="203" t="s">
        <v>615</v>
      </c>
      <c r="E316" s="205" t="s">
        <v>1548</v>
      </c>
      <c r="F316" s="204">
        <v>0.43</v>
      </c>
      <c r="G316" s="203" t="s">
        <v>513</v>
      </c>
      <c r="H316" s="203" t="s">
        <v>1754</v>
      </c>
      <c r="I316" s="203" t="s">
        <v>511</v>
      </c>
    </row>
    <row r="317" spans="1:9">
      <c r="A317" s="203">
        <v>41</v>
      </c>
      <c r="B317" s="203" t="s">
        <v>401</v>
      </c>
      <c r="C317" s="203" t="s">
        <v>626</v>
      </c>
      <c r="D317" s="203" t="s">
        <v>626</v>
      </c>
      <c r="E317" s="205" t="s">
        <v>1548</v>
      </c>
      <c r="F317" s="204">
        <v>1.4</v>
      </c>
      <c r="G317" s="203" t="s">
        <v>513</v>
      </c>
      <c r="H317" s="203" t="s">
        <v>1754</v>
      </c>
      <c r="I317" s="203" t="s">
        <v>511</v>
      </c>
    </row>
    <row r="318" spans="1:9">
      <c r="A318" s="203">
        <v>41</v>
      </c>
      <c r="B318" s="203" t="s">
        <v>402</v>
      </c>
      <c r="C318" s="203" t="s">
        <v>591</v>
      </c>
      <c r="D318" s="203" t="s">
        <v>591</v>
      </c>
      <c r="E318" s="205" t="s">
        <v>1548</v>
      </c>
      <c r="F318" s="204">
        <v>2.13</v>
      </c>
      <c r="G318" s="203" t="s">
        <v>513</v>
      </c>
      <c r="H318" s="203" t="s">
        <v>1754</v>
      </c>
      <c r="I318" s="203" t="s">
        <v>511</v>
      </c>
    </row>
    <row r="319" spans="1:9">
      <c r="A319" s="203">
        <v>41</v>
      </c>
      <c r="B319" s="203" t="s">
        <v>403</v>
      </c>
      <c r="C319" s="203" t="s">
        <v>646</v>
      </c>
      <c r="D319" s="203" t="s">
        <v>646</v>
      </c>
      <c r="E319" s="205" t="s">
        <v>1548</v>
      </c>
      <c r="F319" s="204">
        <v>0.94</v>
      </c>
      <c r="G319" s="203" t="s">
        <v>513</v>
      </c>
      <c r="H319" s="203" t="s">
        <v>1754</v>
      </c>
      <c r="I319" s="203" t="s">
        <v>511</v>
      </c>
    </row>
    <row r="320" spans="1:9">
      <c r="A320" s="203">
        <v>41</v>
      </c>
      <c r="B320" s="203" t="s">
        <v>403</v>
      </c>
      <c r="C320" s="203" t="s">
        <v>570</v>
      </c>
      <c r="D320" s="203" t="s">
        <v>570</v>
      </c>
      <c r="E320" s="205" t="s">
        <v>1548</v>
      </c>
      <c r="F320" s="204">
        <v>0.49</v>
      </c>
      <c r="G320" s="203" t="s">
        <v>513</v>
      </c>
      <c r="H320" s="203" t="s">
        <v>1754</v>
      </c>
      <c r="I320" s="203" t="s">
        <v>511</v>
      </c>
    </row>
    <row r="321" spans="1:9">
      <c r="A321" s="203">
        <v>41</v>
      </c>
      <c r="B321" s="203" t="s">
        <v>403</v>
      </c>
      <c r="C321" s="203" t="s">
        <v>634</v>
      </c>
      <c r="D321" s="203" t="s">
        <v>634</v>
      </c>
      <c r="E321" s="205" t="s">
        <v>1548</v>
      </c>
      <c r="F321" s="204">
        <v>0.51</v>
      </c>
      <c r="G321" s="203" t="s">
        <v>513</v>
      </c>
      <c r="H321" s="203" t="s">
        <v>1754</v>
      </c>
      <c r="I321" s="203" t="s">
        <v>511</v>
      </c>
    </row>
    <row r="322" spans="1:9">
      <c r="A322" s="203">
        <v>41</v>
      </c>
      <c r="B322" s="203" t="s">
        <v>404</v>
      </c>
      <c r="C322" s="203" t="s">
        <v>568</v>
      </c>
      <c r="D322" s="203" t="s">
        <v>568</v>
      </c>
      <c r="E322" s="205" t="s">
        <v>1548</v>
      </c>
      <c r="F322" s="204">
        <v>0.94</v>
      </c>
      <c r="G322" s="203" t="s">
        <v>513</v>
      </c>
      <c r="H322" s="203" t="s">
        <v>1754</v>
      </c>
      <c r="I322" s="203" t="s">
        <v>511</v>
      </c>
    </row>
    <row r="323" spans="1:9">
      <c r="A323" s="203">
        <v>41</v>
      </c>
      <c r="B323" s="203" t="s">
        <v>404</v>
      </c>
      <c r="C323" s="203" t="s">
        <v>685</v>
      </c>
      <c r="D323" s="203" t="s">
        <v>685</v>
      </c>
      <c r="E323" s="205" t="s">
        <v>1548</v>
      </c>
      <c r="F323" s="204">
        <v>1.23</v>
      </c>
      <c r="G323" s="203" t="s">
        <v>513</v>
      </c>
      <c r="H323" s="203" t="s">
        <v>1754</v>
      </c>
      <c r="I323" s="203" t="s">
        <v>511</v>
      </c>
    </row>
    <row r="324" spans="1:9">
      <c r="A324" s="203">
        <v>41</v>
      </c>
      <c r="B324" s="203" t="s">
        <v>404</v>
      </c>
      <c r="C324" s="203" t="s">
        <v>600</v>
      </c>
      <c r="D324" s="203" t="s">
        <v>600</v>
      </c>
      <c r="E324" s="205" t="s">
        <v>1548</v>
      </c>
      <c r="F324" s="204">
        <v>5.1100000000000003</v>
      </c>
      <c r="G324" s="203" t="s">
        <v>513</v>
      </c>
      <c r="H324" s="203" t="s">
        <v>1754</v>
      </c>
      <c r="I324" s="203" t="s">
        <v>511</v>
      </c>
    </row>
    <row r="325" spans="1:9">
      <c r="A325" s="203">
        <v>42</v>
      </c>
      <c r="B325" s="203" t="s">
        <v>384</v>
      </c>
      <c r="C325" s="203" t="s">
        <v>692</v>
      </c>
      <c r="D325" s="203" t="s">
        <v>692</v>
      </c>
      <c r="E325" s="205" t="s">
        <v>1639</v>
      </c>
      <c r="F325" s="204">
        <v>0.38600000000000001</v>
      </c>
      <c r="G325" s="203" t="s">
        <v>515</v>
      </c>
      <c r="H325" s="203" t="s">
        <v>516</v>
      </c>
      <c r="I325" s="203" t="s">
        <v>511</v>
      </c>
    </row>
    <row r="326" spans="1:9">
      <c r="A326" s="203">
        <v>42</v>
      </c>
      <c r="B326" s="203" t="s">
        <v>384</v>
      </c>
      <c r="C326" s="203" t="s">
        <v>636</v>
      </c>
      <c r="D326" s="203" t="s">
        <v>636</v>
      </c>
      <c r="E326" s="205" t="s">
        <v>1639</v>
      </c>
      <c r="F326" s="204">
        <v>0.34100000000000003</v>
      </c>
      <c r="G326" s="203" t="s">
        <v>515</v>
      </c>
      <c r="H326" s="203" t="s">
        <v>516</v>
      </c>
      <c r="I326" s="203" t="s">
        <v>511</v>
      </c>
    </row>
    <row r="327" spans="1:9">
      <c r="A327" s="203">
        <v>42</v>
      </c>
      <c r="B327" s="203" t="s">
        <v>384</v>
      </c>
      <c r="C327" s="203" t="s">
        <v>730</v>
      </c>
      <c r="D327" s="203" t="s">
        <v>730</v>
      </c>
      <c r="E327" s="205" t="s">
        <v>1639</v>
      </c>
      <c r="F327" s="204" t="s">
        <v>1497</v>
      </c>
      <c r="G327" s="203" t="s">
        <v>515</v>
      </c>
      <c r="H327" s="203" t="s">
        <v>516</v>
      </c>
      <c r="I327" s="203" t="s">
        <v>511</v>
      </c>
    </row>
    <row r="328" spans="1:9">
      <c r="A328" s="203">
        <v>42</v>
      </c>
      <c r="B328" s="203" t="s">
        <v>384</v>
      </c>
      <c r="C328" s="203" t="s">
        <v>731</v>
      </c>
      <c r="D328" s="203" t="s">
        <v>732</v>
      </c>
      <c r="E328" s="205" t="s">
        <v>1639</v>
      </c>
      <c r="F328" s="204">
        <v>0.41899999999999998</v>
      </c>
      <c r="G328" s="203" t="s">
        <v>515</v>
      </c>
      <c r="H328" s="203" t="s">
        <v>516</v>
      </c>
      <c r="I328" s="203" t="s">
        <v>511</v>
      </c>
    </row>
    <row r="329" spans="1:9">
      <c r="A329" s="203">
        <v>42</v>
      </c>
      <c r="B329" s="203" t="s">
        <v>384</v>
      </c>
      <c r="C329" s="203" t="s">
        <v>733</v>
      </c>
      <c r="D329" s="203" t="s">
        <v>734</v>
      </c>
      <c r="E329" s="205" t="s">
        <v>1639</v>
      </c>
      <c r="F329" s="204">
        <v>0.40500000000000003</v>
      </c>
      <c r="G329" s="203" t="s">
        <v>515</v>
      </c>
      <c r="H329" s="203" t="s">
        <v>516</v>
      </c>
      <c r="I329" s="203" t="s">
        <v>511</v>
      </c>
    </row>
    <row r="330" spans="1:9">
      <c r="A330" s="203">
        <v>42</v>
      </c>
      <c r="B330" s="203" t="s">
        <v>384</v>
      </c>
      <c r="C330" s="203" t="s">
        <v>735</v>
      </c>
      <c r="D330" s="203" t="s">
        <v>736</v>
      </c>
      <c r="E330" s="205" t="s">
        <v>1639</v>
      </c>
      <c r="F330" s="204">
        <v>0.17299999999999999</v>
      </c>
      <c r="G330" s="203" t="s">
        <v>515</v>
      </c>
      <c r="H330" s="203" t="s">
        <v>516</v>
      </c>
      <c r="I330" s="203" t="s">
        <v>511</v>
      </c>
    </row>
    <row r="331" spans="1:9">
      <c r="A331" s="203">
        <v>42</v>
      </c>
      <c r="B331" s="203" t="s">
        <v>384</v>
      </c>
      <c r="C331" s="203" t="s">
        <v>652</v>
      </c>
      <c r="D331" s="203" t="s">
        <v>652</v>
      </c>
      <c r="E331" s="205" t="s">
        <v>1639</v>
      </c>
      <c r="F331" s="204">
        <v>0.40500000000000003</v>
      </c>
      <c r="G331" s="203" t="s">
        <v>515</v>
      </c>
      <c r="H331" s="203" t="s">
        <v>516</v>
      </c>
      <c r="I331" s="203" t="s">
        <v>511</v>
      </c>
    </row>
    <row r="332" spans="1:9">
      <c r="A332" s="203">
        <v>42</v>
      </c>
      <c r="B332" s="203" t="s">
        <v>384</v>
      </c>
      <c r="C332" s="203" t="s">
        <v>604</v>
      </c>
      <c r="D332" s="203" t="s">
        <v>604</v>
      </c>
      <c r="E332" s="205" t="s">
        <v>1639</v>
      </c>
      <c r="F332" s="204">
        <v>0.39400000000000002</v>
      </c>
      <c r="G332" s="203" t="s">
        <v>515</v>
      </c>
      <c r="H332" s="203" t="s">
        <v>516</v>
      </c>
      <c r="I332" s="203" t="s">
        <v>511</v>
      </c>
    </row>
    <row r="333" spans="1:9">
      <c r="A333" s="203">
        <v>42</v>
      </c>
      <c r="B333" s="203" t="s">
        <v>384</v>
      </c>
      <c r="C333" s="203" t="s">
        <v>695</v>
      </c>
      <c r="D333" s="203" t="s">
        <v>695</v>
      </c>
      <c r="E333" s="205" t="s">
        <v>1639</v>
      </c>
      <c r="F333" s="204" t="s">
        <v>1497</v>
      </c>
      <c r="G333" s="203" t="s">
        <v>515</v>
      </c>
      <c r="H333" s="203" t="s">
        <v>516</v>
      </c>
      <c r="I333" s="203" t="s">
        <v>511</v>
      </c>
    </row>
    <row r="334" spans="1:9">
      <c r="A334" s="203">
        <v>42</v>
      </c>
      <c r="B334" s="203" t="s">
        <v>384</v>
      </c>
      <c r="C334" s="203" t="s">
        <v>697</v>
      </c>
      <c r="D334" s="203" t="s">
        <v>760</v>
      </c>
      <c r="E334" s="205" t="s">
        <v>1639</v>
      </c>
      <c r="F334" s="204">
        <v>0.54800000000000004</v>
      </c>
      <c r="G334" s="203" t="s">
        <v>515</v>
      </c>
      <c r="H334" s="203" t="s">
        <v>516</v>
      </c>
      <c r="I334" s="203" t="s">
        <v>511</v>
      </c>
    </row>
    <row r="335" spans="1:9">
      <c r="A335" s="203">
        <v>42</v>
      </c>
      <c r="B335" s="203" t="s">
        <v>384</v>
      </c>
      <c r="C335" s="203" t="s">
        <v>761</v>
      </c>
      <c r="D335" s="203" t="s">
        <v>761</v>
      </c>
      <c r="E335" s="205" t="s">
        <v>1639</v>
      </c>
      <c r="F335" s="204">
        <v>0.34599999999999997</v>
      </c>
      <c r="G335" s="203" t="s">
        <v>515</v>
      </c>
      <c r="H335" s="203" t="s">
        <v>516</v>
      </c>
      <c r="I335" s="203" t="s">
        <v>511</v>
      </c>
    </row>
    <row r="336" spans="1:9">
      <c r="A336" s="203">
        <v>42</v>
      </c>
      <c r="B336" s="203" t="s">
        <v>385</v>
      </c>
      <c r="C336" s="203" t="s">
        <v>375</v>
      </c>
      <c r="D336" s="203" t="s">
        <v>375</v>
      </c>
      <c r="E336" s="205" t="s">
        <v>1639</v>
      </c>
      <c r="F336" s="204">
        <v>0.371</v>
      </c>
      <c r="G336" s="203" t="s">
        <v>515</v>
      </c>
      <c r="H336" s="203" t="s">
        <v>516</v>
      </c>
      <c r="I336" s="203" t="s">
        <v>511</v>
      </c>
    </row>
    <row r="337" spans="1:9">
      <c r="A337" s="203">
        <v>42</v>
      </c>
      <c r="B337" s="203" t="s">
        <v>385</v>
      </c>
      <c r="C337" s="203" t="s">
        <v>703</v>
      </c>
      <c r="D337" s="203" t="s">
        <v>703</v>
      </c>
      <c r="E337" s="205" t="s">
        <v>1639</v>
      </c>
      <c r="F337" s="204">
        <v>0.34899999999999998</v>
      </c>
      <c r="G337" s="203" t="s">
        <v>515</v>
      </c>
      <c r="H337" s="203" t="s">
        <v>516</v>
      </c>
      <c r="I337" s="203" t="s">
        <v>511</v>
      </c>
    </row>
    <row r="338" spans="1:9">
      <c r="A338" s="203">
        <v>42</v>
      </c>
      <c r="B338" s="203" t="s">
        <v>385</v>
      </c>
      <c r="C338" s="203" t="s">
        <v>737</v>
      </c>
      <c r="D338" s="203" t="s">
        <v>737</v>
      </c>
      <c r="E338" s="205" t="s">
        <v>1639</v>
      </c>
      <c r="F338" s="204">
        <v>0.35699999999999998</v>
      </c>
      <c r="G338" s="203" t="s">
        <v>515</v>
      </c>
      <c r="H338" s="203" t="s">
        <v>516</v>
      </c>
      <c r="I338" s="203" t="s">
        <v>511</v>
      </c>
    </row>
    <row r="339" spans="1:9">
      <c r="A339" s="203">
        <v>42</v>
      </c>
      <c r="B339" s="203" t="s">
        <v>386</v>
      </c>
      <c r="C339" s="203" t="s">
        <v>613</v>
      </c>
      <c r="D339" s="203" t="s">
        <v>613</v>
      </c>
      <c r="E339" s="205" t="s">
        <v>1639</v>
      </c>
      <c r="F339" s="204">
        <v>0.45300000000000001</v>
      </c>
      <c r="G339" s="203" t="s">
        <v>515</v>
      </c>
      <c r="H339" s="203" t="s">
        <v>516</v>
      </c>
      <c r="I339" s="203" t="s">
        <v>511</v>
      </c>
    </row>
    <row r="340" spans="1:9">
      <c r="A340" s="203">
        <v>42</v>
      </c>
      <c r="B340" s="203" t="s">
        <v>386</v>
      </c>
      <c r="C340" s="203" t="s">
        <v>648</v>
      </c>
      <c r="D340" s="203" t="s">
        <v>648</v>
      </c>
      <c r="E340" s="205" t="s">
        <v>1639</v>
      </c>
      <c r="F340" s="204" t="s">
        <v>1497</v>
      </c>
      <c r="G340" s="203" t="s">
        <v>515</v>
      </c>
      <c r="H340" s="203" t="s">
        <v>516</v>
      </c>
      <c r="I340" s="203" t="s">
        <v>511</v>
      </c>
    </row>
    <row r="341" spans="1:9">
      <c r="A341" s="203">
        <v>42</v>
      </c>
      <c r="B341" s="203" t="s">
        <v>386</v>
      </c>
      <c r="C341" s="203" t="s">
        <v>701</v>
      </c>
      <c r="D341" s="203" t="s">
        <v>701</v>
      </c>
      <c r="E341" s="205" t="s">
        <v>1639</v>
      </c>
      <c r="F341" s="204">
        <v>0.439</v>
      </c>
      <c r="G341" s="203" t="s">
        <v>515</v>
      </c>
      <c r="H341" s="203" t="s">
        <v>516</v>
      </c>
      <c r="I341" s="203" t="s">
        <v>511</v>
      </c>
    </row>
    <row r="342" spans="1:9">
      <c r="A342" s="203">
        <v>42</v>
      </c>
      <c r="B342" s="203" t="s">
        <v>387</v>
      </c>
      <c r="C342" s="203" t="s">
        <v>650</v>
      </c>
      <c r="D342" s="203" t="s">
        <v>650</v>
      </c>
      <c r="E342" s="205" t="s">
        <v>1639</v>
      </c>
      <c r="F342" s="204" t="s">
        <v>1497</v>
      </c>
      <c r="G342" s="203" t="s">
        <v>515</v>
      </c>
      <c r="H342" s="203" t="s">
        <v>516</v>
      </c>
      <c r="I342" s="203" t="s">
        <v>511</v>
      </c>
    </row>
    <row r="343" spans="1:9">
      <c r="A343" s="203">
        <v>42</v>
      </c>
      <c r="B343" s="203" t="s">
        <v>387</v>
      </c>
      <c r="C343" s="203" t="s">
        <v>620</v>
      </c>
      <c r="D343" s="203" t="s">
        <v>620</v>
      </c>
      <c r="E343" s="205" t="s">
        <v>1639</v>
      </c>
      <c r="F343" s="204" t="s">
        <v>1497</v>
      </c>
      <c r="G343" s="203" t="s">
        <v>515</v>
      </c>
      <c r="H343" s="203" t="s">
        <v>516</v>
      </c>
      <c r="I343" s="203" t="s">
        <v>511</v>
      </c>
    </row>
    <row r="344" spans="1:9">
      <c r="A344" s="203">
        <v>42</v>
      </c>
      <c r="B344" s="203" t="s">
        <v>387</v>
      </c>
      <c r="C344" s="203" t="s">
        <v>644</v>
      </c>
      <c r="D344" s="203" t="s">
        <v>644</v>
      </c>
      <c r="E344" s="205" t="s">
        <v>1639</v>
      </c>
      <c r="F344" s="204">
        <v>0.29699999999999999</v>
      </c>
      <c r="G344" s="203" t="s">
        <v>515</v>
      </c>
      <c r="H344" s="203" t="s">
        <v>516</v>
      </c>
      <c r="I344" s="203" t="s">
        <v>511</v>
      </c>
    </row>
    <row r="345" spans="1:9">
      <c r="A345" s="203">
        <v>42</v>
      </c>
      <c r="B345" s="203" t="s">
        <v>388</v>
      </c>
      <c r="C345" s="203" t="s">
        <v>367</v>
      </c>
      <c r="D345" s="203" t="s">
        <v>367</v>
      </c>
      <c r="E345" s="205" t="s">
        <v>1639</v>
      </c>
      <c r="F345" s="204">
        <v>0.40799999999999997</v>
      </c>
      <c r="G345" s="203" t="s">
        <v>515</v>
      </c>
      <c r="H345" s="203" t="s">
        <v>516</v>
      </c>
      <c r="I345" s="203" t="s">
        <v>511</v>
      </c>
    </row>
    <row r="346" spans="1:9">
      <c r="A346" s="203">
        <v>42</v>
      </c>
      <c r="B346" s="203" t="s">
        <v>388</v>
      </c>
      <c r="C346" s="203" t="s">
        <v>598</v>
      </c>
      <c r="D346" s="203" t="s">
        <v>598</v>
      </c>
      <c r="E346" s="205" t="s">
        <v>1639</v>
      </c>
      <c r="F346" s="204">
        <v>0.36399999999999999</v>
      </c>
      <c r="G346" s="203" t="s">
        <v>515</v>
      </c>
      <c r="H346" s="203" t="s">
        <v>516</v>
      </c>
      <c r="I346" s="203" t="s">
        <v>511</v>
      </c>
    </row>
    <row r="347" spans="1:9">
      <c r="A347" s="203">
        <v>42</v>
      </c>
      <c r="B347" s="203" t="s">
        <v>388</v>
      </c>
      <c r="C347" s="203" t="s">
        <v>606</v>
      </c>
      <c r="D347" s="203" t="s">
        <v>606</v>
      </c>
      <c r="E347" s="205" t="s">
        <v>1639</v>
      </c>
      <c r="F347" s="204">
        <v>0.29399999999999998</v>
      </c>
      <c r="G347" s="203" t="s">
        <v>515</v>
      </c>
      <c r="H347" s="203" t="s">
        <v>516</v>
      </c>
      <c r="I347" s="203" t="s">
        <v>511</v>
      </c>
    </row>
    <row r="348" spans="1:9">
      <c r="A348" s="203">
        <v>42</v>
      </c>
      <c r="B348" s="203" t="s">
        <v>389</v>
      </c>
      <c r="C348" s="203" t="s">
        <v>630</v>
      </c>
      <c r="D348" s="203" t="s">
        <v>630</v>
      </c>
      <c r="E348" s="205" t="s">
        <v>1639</v>
      </c>
      <c r="F348" s="204">
        <v>0.35499999999999998</v>
      </c>
      <c r="G348" s="203" t="s">
        <v>515</v>
      </c>
      <c r="H348" s="203" t="s">
        <v>516</v>
      </c>
      <c r="I348" s="203" t="s">
        <v>511</v>
      </c>
    </row>
    <row r="349" spans="1:9">
      <c r="A349" s="203">
        <v>42</v>
      </c>
      <c r="B349" s="203" t="s">
        <v>389</v>
      </c>
      <c r="C349" s="203" t="s">
        <v>587</v>
      </c>
      <c r="D349" s="203" t="s">
        <v>587</v>
      </c>
      <c r="E349" s="205" t="s">
        <v>1639</v>
      </c>
      <c r="F349" s="204">
        <v>0.34399999999999997</v>
      </c>
      <c r="G349" s="203" t="s">
        <v>515</v>
      </c>
      <c r="H349" s="203" t="s">
        <v>516</v>
      </c>
      <c r="I349" s="203" t="s">
        <v>511</v>
      </c>
    </row>
    <row r="350" spans="1:9">
      <c r="A350" s="203">
        <v>42</v>
      </c>
      <c r="B350" s="203" t="s">
        <v>390</v>
      </c>
      <c r="C350" s="203" t="s">
        <v>611</v>
      </c>
      <c r="D350" s="203" t="s">
        <v>611</v>
      </c>
      <c r="E350" s="205" t="s">
        <v>1639</v>
      </c>
      <c r="F350" s="204">
        <v>0.314</v>
      </c>
      <c r="G350" s="203" t="s">
        <v>515</v>
      </c>
      <c r="H350" s="203" t="s">
        <v>516</v>
      </c>
      <c r="I350" s="203" t="s">
        <v>511</v>
      </c>
    </row>
    <row r="351" spans="1:9">
      <c r="A351" s="203">
        <v>42</v>
      </c>
      <c r="B351" s="203" t="s">
        <v>390</v>
      </c>
      <c r="C351" s="203" t="s">
        <v>368</v>
      </c>
      <c r="D351" s="203" t="s">
        <v>368</v>
      </c>
      <c r="E351" s="205" t="s">
        <v>1639</v>
      </c>
      <c r="F351" s="204">
        <v>0.30199999999999999</v>
      </c>
      <c r="G351" s="203" t="s">
        <v>515</v>
      </c>
      <c r="H351" s="203" t="s">
        <v>516</v>
      </c>
      <c r="I351" s="203" t="s">
        <v>511</v>
      </c>
    </row>
    <row r="352" spans="1:9">
      <c r="A352" s="203">
        <v>42</v>
      </c>
      <c r="B352" s="203" t="s">
        <v>390</v>
      </c>
      <c r="C352" s="203" t="s">
        <v>738</v>
      </c>
      <c r="D352" s="203" t="s">
        <v>738</v>
      </c>
      <c r="E352" s="205" t="s">
        <v>1639</v>
      </c>
      <c r="F352" s="204">
        <v>0.317</v>
      </c>
      <c r="G352" s="203" t="s">
        <v>515</v>
      </c>
      <c r="H352" s="203" t="s">
        <v>516</v>
      </c>
      <c r="I352" s="203" t="s">
        <v>511</v>
      </c>
    </row>
    <row r="353" spans="1:9">
      <c r="A353" s="203">
        <v>42</v>
      </c>
      <c r="B353" s="203" t="s">
        <v>391</v>
      </c>
      <c r="C353" s="203" t="s">
        <v>624</v>
      </c>
      <c r="D353" s="203" t="s">
        <v>624</v>
      </c>
      <c r="E353" s="205" t="s">
        <v>1639</v>
      </c>
      <c r="F353" s="204">
        <v>0.26100000000000001</v>
      </c>
      <c r="G353" s="203" t="s">
        <v>515</v>
      </c>
      <c r="H353" s="203" t="s">
        <v>516</v>
      </c>
      <c r="I353" s="203" t="s">
        <v>511</v>
      </c>
    </row>
    <row r="354" spans="1:9">
      <c r="A354" s="203">
        <v>42</v>
      </c>
      <c r="B354" s="203" t="s">
        <v>392</v>
      </c>
      <c r="C354" s="203" t="s">
        <v>739</v>
      </c>
      <c r="D354" s="203" t="s">
        <v>739</v>
      </c>
      <c r="E354" s="205" t="s">
        <v>1639</v>
      </c>
      <c r="F354" s="204">
        <v>0.38700000000000001</v>
      </c>
      <c r="G354" s="203" t="s">
        <v>515</v>
      </c>
      <c r="H354" s="203" t="s">
        <v>516</v>
      </c>
      <c r="I354" s="203" t="s">
        <v>511</v>
      </c>
    </row>
    <row r="355" spans="1:9">
      <c r="A355" s="203">
        <v>42</v>
      </c>
      <c r="B355" s="203" t="s">
        <v>392</v>
      </c>
      <c r="C355" s="203" t="s">
        <v>740</v>
      </c>
      <c r="D355" s="203" t="s">
        <v>740</v>
      </c>
      <c r="E355" s="205" t="s">
        <v>1639</v>
      </c>
      <c r="F355" s="204">
        <v>0.312</v>
      </c>
      <c r="G355" s="203" t="s">
        <v>515</v>
      </c>
      <c r="H355" s="203" t="s">
        <v>516</v>
      </c>
      <c r="I355" s="203" t="s">
        <v>511</v>
      </c>
    </row>
    <row r="356" spans="1:9">
      <c r="A356" s="203">
        <v>42</v>
      </c>
      <c r="B356" s="203" t="s">
        <v>393</v>
      </c>
      <c r="C356" s="203" t="s">
        <v>741</v>
      </c>
      <c r="D356" s="203" t="s">
        <v>741</v>
      </c>
      <c r="E356" s="205" t="s">
        <v>1639</v>
      </c>
      <c r="F356" s="204">
        <v>0.42099999999999999</v>
      </c>
      <c r="G356" s="203" t="s">
        <v>515</v>
      </c>
      <c r="H356" s="203" t="s">
        <v>516</v>
      </c>
      <c r="I356" s="203" t="s">
        <v>511</v>
      </c>
    </row>
    <row r="357" spans="1:9">
      <c r="A357" s="203">
        <v>42</v>
      </c>
      <c r="B357" s="203" t="s">
        <v>393</v>
      </c>
      <c r="C357" s="203" t="s">
        <v>641</v>
      </c>
      <c r="D357" s="203" t="s">
        <v>641</v>
      </c>
      <c r="E357" s="205" t="s">
        <v>1639</v>
      </c>
      <c r="F357" s="204">
        <v>0.40500000000000003</v>
      </c>
      <c r="G357" s="203" t="s">
        <v>515</v>
      </c>
      <c r="H357" s="203" t="s">
        <v>516</v>
      </c>
      <c r="I357" s="203" t="s">
        <v>511</v>
      </c>
    </row>
    <row r="358" spans="1:9">
      <c r="A358" s="203">
        <v>42</v>
      </c>
      <c r="B358" s="203" t="s">
        <v>393</v>
      </c>
      <c r="C358" s="203" t="s">
        <v>637</v>
      </c>
      <c r="D358" s="203" t="s">
        <v>637</v>
      </c>
      <c r="E358" s="205" t="s">
        <v>1639</v>
      </c>
      <c r="F358" s="204">
        <v>0.38600000000000001</v>
      </c>
      <c r="G358" s="203" t="s">
        <v>515</v>
      </c>
      <c r="H358" s="203" t="s">
        <v>516</v>
      </c>
      <c r="I358" s="203" t="s">
        <v>511</v>
      </c>
    </row>
    <row r="359" spans="1:9">
      <c r="A359" s="203">
        <v>42</v>
      </c>
      <c r="B359" s="203" t="s">
        <v>393</v>
      </c>
      <c r="C359" s="203" t="s">
        <v>742</v>
      </c>
      <c r="D359" s="203" t="s">
        <v>742</v>
      </c>
      <c r="E359" s="205" t="s">
        <v>1639</v>
      </c>
      <c r="F359" s="204">
        <v>0.36599999999999999</v>
      </c>
      <c r="G359" s="203" t="s">
        <v>515</v>
      </c>
      <c r="H359" s="203" t="s">
        <v>516</v>
      </c>
      <c r="I359" s="203" t="s">
        <v>511</v>
      </c>
    </row>
    <row r="360" spans="1:9">
      <c r="A360" s="203">
        <v>42</v>
      </c>
      <c r="B360" s="203" t="s">
        <v>393</v>
      </c>
      <c r="C360" s="203" t="s">
        <v>576</v>
      </c>
      <c r="D360" s="203" t="s">
        <v>576</v>
      </c>
      <c r="E360" s="205" t="s">
        <v>1639</v>
      </c>
      <c r="F360" s="204" t="s">
        <v>1497</v>
      </c>
      <c r="G360" s="203" t="s">
        <v>515</v>
      </c>
      <c r="H360" s="203" t="s">
        <v>516</v>
      </c>
      <c r="I360" s="203" t="s">
        <v>511</v>
      </c>
    </row>
    <row r="361" spans="1:9">
      <c r="A361" s="203">
        <v>42</v>
      </c>
      <c r="B361" s="203" t="s">
        <v>393</v>
      </c>
      <c r="C361" s="203" t="s">
        <v>628</v>
      </c>
      <c r="D361" s="203" t="s">
        <v>628</v>
      </c>
      <c r="E361" s="205" t="s">
        <v>1639</v>
      </c>
      <c r="F361" s="204" t="s">
        <v>1497</v>
      </c>
      <c r="G361" s="203" t="s">
        <v>515</v>
      </c>
      <c r="H361" s="203" t="s">
        <v>516</v>
      </c>
      <c r="I361" s="203" t="s">
        <v>511</v>
      </c>
    </row>
    <row r="362" spans="1:9">
      <c r="A362" s="203">
        <v>42</v>
      </c>
      <c r="B362" s="203" t="s">
        <v>394</v>
      </c>
      <c r="C362" s="203" t="s">
        <v>609</v>
      </c>
      <c r="D362" s="203" t="s">
        <v>609</v>
      </c>
      <c r="E362" s="205" t="s">
        <v>1639</v>
      </c>
      <c r="F362" s="204">
        <v>0.36599999999999999</v>
      </c>
      <c r="G362" s="203" t="s">
        <v>515</v>
      </c>
      <c r="H362" s="203" t="s">
        <v>516</v>
      </c>
      <c r="I362" s="203" t="s">
        <v>511</v>
      </c>
    </row>
    <row r="363" spans="1:9">
      <c r="A363" s="203">
        <v>42</v>
      </c>
      <c r="B363" s="203" t="s">
        <v>394</v>
      </c>
      <c r="C363" s="203" t="s">
        <v>589</v>
      </c>
      <c r="D363" s="203" t="s">
        <v>589</v>
      </c>
      <c r="E363" s="205" t="s">
        <v>1639</v>
      </c>
      <c r="F363" s="204">
        <v>0.36499999999999999</v>
      </c>
      <c r="G363" s="203" t="s">
        <v>515</v>
      </c>
      <c r="H363" s="203" t="s">
        <v>516</v>
      </c>
      <c r="I363" s="203" t="s">
        <v>511</v>
      </c>
    </row>
    <row r="364" spans="1:9">
      <c r="A364" s="203">
        <v>42</v>
      </c>
      <c r="B364" s="203" t="s">
        <v>394</v>
      </c>
      <c r="C364" s="203" t="s">
        <v>762</v>
      </c>
      <c r="D364" s="203" t="s">
        <v>762</v>
      </c>
      <c r="E364" s="205" t="s">
        <v>1639</v>
      </c>
      <c r="F364" s="204" t="s">
        <v>1497</v>
      </c>
      <c r="G364" s="203" t="s">
        <v>515</v>
      </c>
      <c r="H364" s="203" t="s">
        <v>516</v>
      </c>
      <c r="I364" s="203" t="s">
        <v>511</v>
      </c>
    </row>
    <row r="365" spans="1:9">
      <c r="A365" s="203">
        <v>42</v>
      </c>
      <c r="B365" s="203" t="s">
        <v>394</v>
      </c>
      <c r="C365" s="203" t="s">
        <v>763</v>
      </c>
      <c r="D365" s="203" t="s">
        <v>763</v>
      </c>
      <c r="E365" s="205" t="s">
        <v>1639</v>
      </c>
      <c r="F365" s="204">
        <v>0.32</v>
      </c>
      <c r="G365" s="203" t="s">
        <v>515</v>
      </c>
      <c r="H365" s="203" t="s">
        <v>516</v>
      </c>
      <c r="I365" s="203" t="s">
        <v>511</v>
      </c>
    </row>
    <row r="366" spans="1:9">
      <c r="A366" s="203">
        <v>42</v>
      </c>
      <c r="B366" s="203" t="s">
        <v>395</v>
      </c>
      <c r="C366" s="203" t="s">
        <v>714</v>
      </c>
      <c r="D366" s="203" t="s">
        <v>764</v>
      </c>
      <c r="E366" s="205" t="s">
        <v>1639</v>
      </c>
      <c r="F366" s="204">
        <v>0.34300000000000003</v>
      </c>
      <c r="G366" s="203" t="s">
        <v>515</v>
      </c>
      <c r="H366" s="203" t="s">
        <v>516</v>
      </c>
      <c r="I366" s="203" t="s">
        <v>511</v>
      </c>
    </row>
    <row r="367" spans="1:9">
      <c r="A367" s="203">
        <v>42</v>
      </c>
      <c r="B367" s="203" t="s">
        <v>395</v>
      </c>
      <c r="C367" s="203" t="s">
        <v>743</v>
      </c>
      <c r="D367" s="203" t="s">
        <v>744</v>
      </c>
      <c r="E367" s="205" t="s">
        <v>1639</v>
      </c>
      <c r="F367" s="204">
        <v>0.379</v>
      </c>
      <c r="G367" s="203" t="s">
        <v>515</v>
      </c>
      <c r="H367" s="203" t="s">
        <v>516</v>
      </c>
      <c r="I367" s="203" t="s">
        <v>511</v>
      </c>
    </row>
    <row r="368" spans="1:9">
      <c r="A368" s="203">
        <v>42</v>
      </c>
      <c r="B368" s="203" t="s">
        <v>395</v>
      </c>
      <c r="C368" s="203" t="s">
        <v>745</v>
      </c>
      <c r="D368" s="203" t="s">
        <v>746</v>
      </c>
      <c r="E368" s="205" t="s">
        <v>1639</v>
      </c>
      <c r="F368" s="204">
        <v>0.38800000000000001</v>
      </c>
      <c r="G368" s="203" t="s">
        <v>515</v>
      </c>
      <c r="H368" s="203" t="s">
        <v>516</v>
      </c>
      <c r="I368" s="203" t="s">
        <v>511</v>
      </c>
    </row>
    <row r="369" spans="1:9">
      <c r="A369" s="203">
        <v>42</v>
      </c>
      <c r="B369" s="203" t="s">
        <v>395</v>
      </c>
      <c r="C369" s="203" t="s">
        <v>747</v>
      </c>
      <c r="D369" s="203" t="s">
        <v>765</v>
      </c>
      <c r="E369" s="205" t="s">
        <v>1639</v>
      </c>
      <c r="F369" s="204">
        <v>0.34899999999999998</v>
      </c>
      <c r="G369" s="203" t="s">
        <v>515</v>
      </c>
      <c r="H369" s="203" t="s">
        <v>516</v>
      </c>
      <c r="I369" s="203" t="s">
        <v>511</v>
      </c>
    </row>
    <row r="370" spans="1:9">
      <c r="A370" s="203">
        <v>42</v>
      </c>
      <c r="B370" s="203" t="s">
        <v>395</v>
      </c>
      <c r="C370" s="203" t="s">
        <v>749</v>
      </c>
      <c r="D370" s="203" t="s">
        <v>749</v>
      </c>
      <c r="E370" s="205" t="s">
        <v>1639</v>
      </c>
      <c r="F370" s="204">
        <v>0.33300000000000002</v>
      </c>
      <c r="G370" s="203" t="s">
        <v>515</v>
      </c>
      <c r="H370" s="203" t="s">
        <v>516</v>
      </c>
      <c r="I370" s="203" t="s">
        <v>511</v>
      </c>
    </row>
    <row r="371" spans="1:9">
      <c r="A371" s="203">
        <v>42</v>
      </c>
      <c r="B371" s="203" t="s">
        <v>395</v>
      </c>
      <c r="C371" s="203" t="s">
        <v>750</v>
      </c>
      <c r="D371" s="203" t="s">
        <v>751</v>
      </c>
      <c r="E371" s="205" t="s">
        <v>1639</v>
      </c>
      <c r="F371" s="204">
        <v>0.36799999999999999</v>
      </c>
      <c r="G371" s="203" t="s">
        <v>515</v>
      </c>
      <c r="H371" s="203" t="s">
        <v>516</v>
      </c>
      <c r="I371" s="203" t="s">
        <v>511</v>
      </c>
    </row>
    <row r="372" spans="1:9">
      <c r="A372" s="203">
        <v>42</v>
      </c>
      <c r="B372" s="203" t="s">
        <v>395</v>
      </c>
      <c r="C372" s="203" t="s">
        <v>752</v>
      </c>
      <c r="D372" s="203" t="s">
        <v>752</v>
      </c>
      <c r="E372" s="205" t="s">
        <v>1639</v>
      </c>
      <c r="F372" s="204">
        <v>0.34499999999999997</v>
      </c>
      <c r="G372" s="203" t="s">
        <v>515</v>
      </c>
      <c r="H372" s="203" t="s">
        <v>516</v>
      </c>
      <c r="I372" s="203" t="s">
        <v>511</v>
      </c>
    </row>
    <row r="373" spans="1:9">
      <c r="A373" s="203">
        <v>42</v>
      </c>
      <c r="B373" s="203" t="s">
        <v>395</v>
      </c>
      <c r="C373" s="203" t="s">
        <v>753</v>
      </c>
      <c r="D373" s="203" t="s">
        <v>754</v>
      </c>
      <c r="E373" s="205" t="s">
        <v>1639</v>
      </c>
      <c r="F373" s="204">
        <v>0.35099999999999998</v>
      </c>
      <c r="G373" s="203" t="s">
        <v>515</v>
      </c>
      <c r="H373" s="203" t="s">
        <v>516</v>
      </c>
      <c r="I373" s="203" t="s">
        <v>511</v>
      </c>
    </row>
    <row r="374" spans="1:9">
      <c r="A374" s="203">
        <v>42</v>
      </c>
      <c r="B374" s="203" t="s">
        <v>395</v>
      </c>
      <c r="C374" s="203" t="s">
        <v>718</v>
      </c>
      <c r="D374" s="203" t="s">
        <v>718</v>
      </c>
      <c r="E374" s="205" t="s">
        <v>1639</v>
      </c>
      <c r="F374" s="204">
        <v>0.34399999999999997</v>
      </c>
      <c r="G374" s="203" t="s">
        <v>515</v>
      </c>
      <c r="H374" s="203" t="s">
        <v>516</v>
      </c>
      <c r="I374" s="203" t="s">
        <v>511</v>
      </c>
    </row>
    <row r="375" spans="1:9">
      <c r="A375" s="203">
        <v>42</v>
      </c>
      <c r="B375" s="203" t="s">
        <v>395</v>
      </c>
      <c r="C375" s="203" t="s">
        <v>617</v>
      </c>
      <c r="D375" s="203" t="s">
        <v>617</v>
      </c>
      <c r="E375" s="205" t="s">
        <v>1639</v>
      </c>
      <c r="F375" s="204">
        <v>0.40600000000000003</v>
      </c>
      <c r="G375" s="203" t="s">
        <v>515</v>
      </c>
      <c r="H375" s="203" t="s">
        <v>516</v>
      </c>
      <c r="I375" s="203" t="s">
        <v>511</v>
      </c>
    </row>
    <row r="376" spans="1:9">
      <c r="A376" s="203">
        <v>42</v>
      </c>
      <c r="B376" s="203" t="s">
        <v>395</v>
      </c>
      <c r="C376" s="203" t="s">
        <v>755</v>
      </c>
      <c r="D376" s="203" t="s">
        <v>755</v>
      </c>
      <c r="E376" s="205" t="s">
        <v>1639</v>
      </c>
      <c r="F376" s="204">
        <v>0.34499999999999997</v>
      </c>
      <c r="G376" s="203" t="s">
        <v>515</v>
      </c>
      <c r="H376" s="203" t="s">
        <v>516</v>
      </c>
      <c r="I376" s="203" t="s">
        <v>511</v>
      </c>
    </row>
    <row r="377" spans="1:9">
      <c r="A377" s="203">
        <v>42</v>
      </c>
      <c r="B377" s="203" t="s">
        <v>395</v>
      </c>
      <c r="C377" s="203" t="s">
        <v>756</v>
      </c>
      <c r="D377" s="203" t="s">
        <v>756</v>
      </c>
      <c r="E377" s="205" t="s">
        <v>1639</v>
      </c>
      <c r="F377" s="204">
        <v>0.36</v>
      </c>
      <c r="G377" s="203" t="s">
        <v>515</v>
      </c>
      <c r="H377" s="203" t="s">
        <v>516</v>
      </c>
      <c r="I377" s="203" t="s">
        <v>511</v>
      </c>
    </row>
    <row r="378" spans="1:9">
      <c r="A378" s="203">
        <v>42</v>
      </c>
      <c r="B378" s="203" t="s">
        <v>395</v>
      </c>
      <c r="C378" s="203" t="s">
        <v>757</v>
      </c>
      <c r="D378" s="203" t="s">
        <v>757</v>
      </c>
      <c r="E378" s="205" t="s">
        <v>1639</v>
      </c>
      <c r="F378" s="204">
        <v>0.45200000000000001</v>
      </c>
      <c r="G378" s="203" t="s">
        <v>515</v>
      </c>
      <c r="H378" s="203" t="s">
        <v>516</v>
      </c>
      <c r="I378" s="203" t="s">
        <v>511</v>
      </c>
    </row>
    <row r="379" spans="1:9">
      <c r="A379" s="203">
        <v>42</v>
      </c>
      <c r="B379" s="203" t="s">
        <v>395</v>
      </c>
      <c r="C379" s="203" t="s">
        <v>766</v>
      </c>
      <c r="D379" s="203" t="s">
        <v>766</v>
      </c>
      <c r="E379" s="205" t="s">
        <v>1639</v>
      </c>
      <c r="F379" s="204" t="s">
        <v>1497</v>
      </c>
      <c r="G379" s="203" t="s">
        <v>515</v>
      </c>
      <c r="H379" s="203" t="s">
        <v>516</v>
      </c>
      <c r="I379" s="203" t="s">
        <v>511</v>
      </c>
    </row>
    <row r="380" spans="1:9">
      <c r="A380" s="203">
        <v>42</v>
      </c>
      <c r="B380" s="203" t="s">
        <v>395</v>
      </c>
      <c r="C380" s="203" t="s">
        <v>767</v>
      </c>
      <c r="D380" s="203" t="s">
        <v>767</v>
      </c>
      <c r="E380" s="205" t="s">
        <v>1639</v>
      </c>
      <c r="F380" s="204" t="s">
        <v>1497</v>
      </c>
      <c r="G380" s="203" t="s">
        <v>515</v>
      </c>
      <c r="H380" s="203" t="s">
        <v>516</v>
      </c>
      <c r="I380" s="203" t="s">
        <v>511</v>
      </c>
    </row>
    <row r="381" spans="1:9">
      <c r="A381" s="203">
        <v>42</v>
      </c>
      <c r="B381" s="203" t="s">
        <v>396</v>
      </c>
      <c r="C381" s="203" t="s">
        <v>583</v>
      </c>
      <c r="D381" s="203" t="s">
        <v>583</v>
      </c>
      <c r="E381" s="205" t="s">
        <v>1639</v>
      </c>
      <c r="F381" s="204">
        <v>0.38300000000000001</v>
      </c>
      <c r="G381" s="203" t="s">
        <v>515</v>
      </c>
      <c r="H381" s="203" t="s">
        <v>516</v>
      </c>
      <c r="I381" s="203" t="s">
        <v>511</v>
      </c>
    </row>
    <row r="382" spans="1:9">
      <c r="A382" s="203">
        <v>42</v>
      </c>
      <c r="B382" s="203" t="s">
        <v>396</v>
      </c>
      <c r="C382" s="203" t="s">
        <v>758</v>
      </c>
      <c r="D382" s="203" t="s">
        <v>758</v>
      </c>
      <c r="E382" s="205" t="s">
        <v>1639</v>
      </c>
      <c r="F382" s="204">
        <v>0.32400000000000001</v>
      </c>
      <c r="G382" s="203" t="s">
        <v>515</v>
      </c>
      <c r="H382" s="203" t="s">
        <v>516</v>
      </c>
      <c r="I382" s="203" t="s">
        <v>511</v>
      </c>
    </row>
    <row r="383" spans="1:9">
      <c r="A383" s="203">
        <v>42</v>
      </c>
      <c r="B383" s="203" t="s">
        <v>396</v>
      </c>
      <c r="C383" s="203" t="s">
        <v>706</v>
      </c>
      <c r="D383" s="203" t="s">
        <v>706</v>
      </c>
      <c r="E383" s="205" t="s">
        <v>1639</v>
      </c>
      <c r="F383" s="204">
        <v>0.40400000000000003</v>
      </c>
      <c r="G383" s="203" t="s">
        <v>515</v>
      </c>
      <c r="H383" s="203" t="s">
        <v>516</v>
      </c>
      <c r="I383" s="203" t="s">
        <v>511</v>
      </c>
    </row>
    <row r="384" spans="1:9">
      <c r="A384" s="203">
        <v>42</v>
      </c>
      <c r="B384" s="203" t="s">
        <v>397</v>
      </c>
      <c r="C384" s="203" t="s">
        <v>381</v>
      </c>
      <c r="D384" s="203" t="s">
        <v>381</v>
      </c>
      <c r="E384" s="205" t="s">
        <v>1639</v>
      </c>
      <c r="F384" s="204">
        <v>0.34399999999999997</v>
      </c>
      <c r="G384" s="203" t="s">
        <v>515</v>
      </c>
      <c r="H384" s="203" t="s">
        <v>516</v>
      </c>
      <c r="I384" s="203" t="s">
        <v>511</v>
      </c>
    </row>
    <row r="385" spans="1:9">
      <c r="A385" s="203">
        <v>42</v>
      </c>
      <c r="B385" s="203" t="s">
        <v>397</v>
      </c>
      <c r="C385" s="203" t="s">
        <v>581</v>
      </c>
      <c r="D385" s="203" t="s">
        <v>581</v>
      </c>
      <c r="E385" s="205" t="s">
        <v>1639</v>
      </c>
      <c r="F385" s="204">
        <v>0.39800000000000002</v>
      </c>
      <c r="G385" s="203" t="s">
        <v>515</v>
      </c>
      <c r="H385" s="203" t="s">
        <v>516</v>
      </c>
      <c r="I385" s="203" t="s">
        <v>511</v>
      </c>
    </row>
    <row r="386" spans="1:9">
      <c r="A386" s="203">
        <v>42</v>
      </c>
      <c r="B386" s="203" t="s">
        <v>397</v>
      </c>
      <c r="C386" s="203" t="s">
        <v>720</v>
      </c>
      <c r="D386" s="203" t="s">
        <v>720</v>
      </c>
      <c r="E386" s="205" t="s">
        <v>1639</v>
      </c>
      <c r="F386" s="204">
        <v>0.32600000000000001</v>
      </c>
      <c r="G386" s="203" t="s">
        <v>515</v>
      </c>
      <c r="H386" s="203" t="s">
        <v>516</v>
      </c>
      <c r="I386" s="203" t="s">
        <v>511</v>
      </c>
    </row>
    <row r="387" spans="1:9">
      <c r="A387" s="203">
        <v>42</v>
      </c>
      <c r="B387" s="203" t="s">
        <v>398</v>
      </c>
      <c r="C387" s="203" t="s">
        <v>574</v>
      </c>
      <c r="D387" s="203" t="s">
        <v>574</v>
      </c>
      <c r="E387" s="205" t="s">
        <v>1639</v>
      </c>
      <c r="F387" s="204">
        <v>0.44700000000000001</v>
      </c>
      <c r="G387" s="203" t="s">
        <v>515</v>
      </c>
      <c r="H387" s="203" t="s">
        <v>516</v>
      </c>
      <c r="I387" s="203" t="s">
        <v>511</v>
      </c>
    </row>
    <row r="388" spans="1:9">
      <c r="A388" s="203">
        <v>42</v>
      </c>
      <c r="B388" s="203" t="s">
        <v>398</v>
      </c>
      <c r="C388" s="203" t="s">
        <v>711</v>
      </c>
      <c r="D388" s="203" t="s">
        <v>711</v>
      </c>
      <c r="E388" s="205" t="s">
        <v>1639</v>
      </c>
      <c r="F388" s="204">
        <v>0.41099999999999998</v>
      </c>
      <c r="G388" s="203" t="s">
        <v>515</v>
      </c>
      <c r="H388" s="203" t="s">
        <v>516</v>
      </c>
      <c r="I388" s="203" t="s">
        <v>511</v>
      </c>
    </row>
    <row r="389" spans="1:9">
      <c r="A389" s="203">
        <v>42</v>
      </c>
      <c r="B389" s="203" t="s">
        <v>399</v>
      </c>
      <c r="C389" s="203" t="s">
        <v>602</v>
      </c>
      <c r="D389" s="203" t="s">
        <v>602</v>
      </c>
      <c r="E389" s="205" t="s">
        <v>1639</v>
      </c>
      <c r="F389" s="204">
        <v>0.39100000000000001</v>
      </c>
      <c r="G389" s="203" t="s">
        <v>515</v>
      </c>
      <c r="H389" s="203" t="s">
        <v>516</v>
      </c>
      <c r="I389" s="203" t="s">
        <v>511</v>
      </c>
    </row>
    <row r="390" spans="1:9">
      <c r="A390" s="203">
        <v>42</v>
      </c>
      <c r="B390" s="203" t="s">
        <v>399</v>
      </c>
      <c r="C390" s="203" t="s">
        <v>593</v>
      </c>
      <c r="D390" s="203" t="s">
        <v>593</v>
      </c>
      <c r="E390" s="205" t="s">
        <v>1639</v>
      </c>
      <c r="F390" s="204">
        <v>0.46500000000000002</v>
      </c>
      <c r="G390" s="203" t="s">
        <v>515</v>
      </c>
      <c r="H390" s="203" t="s">
        <v>516</v>
      </c>
      <c r="I390" s="203" t="s">
        <v>511</v>
      </c>
    </row>
    <row r="391" spans="1:9">
      <c r="A391" s="203">
        <v>42</v>
      </c>
      <c r="B391" s="203" t="s">
        <v>400</v>
      </c>
      <c r="C391" s="203" t="s">
        <v>585</v>
      </c>
      <c r="D391" s="203" t="s">
        <v>585</v>
      </c>
      <c r="E391" s="205" t="s">
        <v>1639</v>
      </c>
      <c r="F391" s="204">
        <v>0.39700000000000002</v>
      </c>
      <c r="G391" s="203" t="s">
        <v>515</v>
      </c>
      <c r="H391" s="203" t="s">
        <v>516</v>
      </c>
      <c r="I391" s="203" t="s">
        <v>511</v>
      </c>
    </row>
    <row r="392" spans="1:9">
      <c r="A392" s="203">
        <v>42</v>
      </c>
      <c r="B392" s="203" t="s">
        <v>400</v>
      </c>
      <c r="C392" s="203" t="s">
        <v>759</v>
      </c>
      <c r="D392" s="203" t="s">
        <v>759</v>
      </c>
      <c r="E392" s="205" t="s">
        <v>1639</v>
      </c>
      <c r="F392" s="204">
        <v>0.34599999999999997</v>
      </c>
      <c r="G392" s="203" t="s">
        <v>515</v>
      </c>
      <c r="H392" s="203" t="s">
        <v>516</v>
      </c>
      <c r="I392" s="203" t="s">
        <v>511</v>
      </c>
    </row>
    <row r="393" spans="1:9">
      <c r="A393" s="203">
        <v>42</v>
      </c>
      <c r="B393" s="203" t="s">
        <v>400</v>
      </c>
      <c r="C393" s="203" t="s">
        <v>578</v>
      </c>
      <c r="D393" s="203" t="s">
        <v>578</v>
      </c>
      <c r="E393" s="205" t="s">
        <v>1639</v>
      </c>
      <c r="F393" s="204">
        <v>0.32</v>
      </c>
      <c r="G393" s="203" t="s">
        <v>515</v>
      </c>
      <c r="H393" s="203" t="s">
        <v>516</v>
      </c>
      <c r="I393" s="203" t="s">
        <v>511</v>
      </c>
    </row>
    <row r="394" spans="1:9">
      <c r="A394" s="203">
        <v>42</v>
      </c>
      <c r="B394" s="203" t="s">
        <v>401</v>
      </c>
      <c r="C394" s="203" t="s">
        <v>639</v>
      </c>
      <c r="D394" s="203" t="s">
        <v>639</v>
      </c>
      <c r="E394" s="205" t="s">
        <v>1639</v>
      </c>
      <c r="F394" s="204">
        <v>0.36399999999999999</v>
      </c>
      <c r="G394" s="203" t="s">
        <v>515</v>
      </c>
      <c r="H394" s="203" t="s">
        <v>516</v>
      </c>
      <c r="I394" s="203" t="s">
        <v>511</v>
      </c>
    </row>
    <row r="395" spans="1:9">
      <c r="A395" s="203">
        <v>42</v>
      </c>
      <c r="B395" s="203" t="s">
        <v>401</v>
      </c>
      <c r="C395" s="203" t="s">
        <v>615</v>
      </c>
      <c r="D395" s="203" t="s">
        <v>615</v>
      </c>
      <c r="E395" s="205" t="s">
        <v>1639</v>
      </c>
      <c r="F395" s="204">
        <v>0.41</v>
      </c>
      <c r="G395" s="203" t="s">
        <v>515</v>
      </c>
      <c r="H395" s="203" t="s">
        <v>516</v>
      </c>
      <c r="I395" s="203" t="s">
        <v>511</v>
      </c>
    </row>
    <row r="396" spans="1:9">
      <c r="A396" s="203">
        <v>42</v>
      </c>
      <c r="B396" s="203" t="s">
        <v>401</v>
      </c>
      <c r="C396" s="203" t="s">
        <v>626</v>
      </c>
      <c r="D396" s="203" t="s">
        <v>626</v>
      </c>
      <c r="E396" s="205" t="s">
        <v>1639</v>
      </c>
      <c r="F396" s="204">
        <v>0.33800000000000002</v>
      </c>
      <c r="G396" s="203" t="s">
        <v>515</v>
      </c>
      <c r="H396" s="203" t="s">
        <v>516</v>
      </c>
      <c r="I396" s="203" t="s">
        <v>511</v>
      </c>
    </row>
    <row r="397" spans="1:9">
      <c r="A397" s="203">
        <v>42</v>
      </c>
      <c r="B397" s="203" t="s">
        <v>402</v>
      </c>
      <c r="C397" s="203" t="s">
        <v>591</v>
      </c>
      <c r="D397" s="203" t="s">
        <v>591</v>
      </c>
      <c r="E397" s="205" t="s">
        <v>1639</v>
      </c>
      <c r="F397" s="204">
        <v>0.40899999999999997</v>
      </c>
      <c r="G397" s="203" t="s">
        <v>515</v>
      </c>
      <c r="H397" s="203" t="s">
        <v>516</v>
      </c>
      <c r="I397" s="203" t="s">
        <v>511</v>
      </c>
    </row>
    <row r="398" spans="1:9">
      <c r="A398" s="203">
        <v>42</v>
      </c>
      <c r="B398" s="203" t="s">
        <v>403</v>
      </c>
      <c r="C398" s="203" t="s">
        <v>646</v>
      </c>
      <c r="D398" s="203" t="s">
        <v>646</v>
      </c>
      <c r="E398" s="205" t="s">
        <v>1639</v>
      </c>
      <c r="F398" s="204">
        <v>0.496</v>
      </c>
      <c r="G398" s="203" t="s">
        <v>515</v>
      </c>
      <c r="H398" s="203" t="s">
        <v>516</v>
      </c>
      <c r="I398" s="203" t="s">
        <v>511</v>
      </c>
    </row>
    <row r="399" spans="1:9">
      <c r="A399" s="203">
        <v>42</v>
      </c>
      <c r="B399" s="203" t="s">
        <v>403</v>
      </c>
      <c r="C399" s="203" t="s">
        <v>570</v>
      </c>
      <c r="D399" s="203" t="s">
        <v>570</v>
      </c>
      <c r="E399" s="205" t="s">
        <v>1639</v>
      </c>
      <c r="F399" s="204">
        <v>0.4</v>
      </c>
      <c r="G399" s="203" t="s">
        <v>515</v>
      </c>
      <c r="H399" s="203" t="s">
        <v>516</v>
      </c>
      <c r="I399" s="203" t="s">
        <v>511</v>
      </c>
    </row>
    <row r="400" spans="1:9">
      <c r="A400" s="203">
        <v>42</v>
      </c>
      <c r="B400" s="203" t="s">
        <v>403</v>
      </c>
      <c r="C400" s="203" t="s">
        <v>634</v>
      </c>
      <c r="D400" s="203" t="s">
        <v>634</v>
      </c>
      <c r="E400" s="205" t="s">
        <v>1639</v>
      </c>
      <c r="F400" s="204">
        <v>0.39100000000000001</v>
      </c>
      <c r="G400" s="203" t="s">
        <v>515</v>
      </c>
      <c r="H400" s="203" t="s">
        <v>516</v>
      </c>
      <c r="I400" s="203" t="s">
        <v>511</v>
      </c>
    </row>
    <row r="401" spans="1:9">
      <c r="A401" s="203">
        <v>42</v>
      </c>
      <c r="B401" s="203" t="s">
        <v>404</v>
      </c>
      <c r="C401" s="203" t="s">
        <v>568</v>
      </c>
      <c r="D401" s="203" t="s">
        <v>568</v>
      </c>
      <c r="E401" s="205" t="s">
        <v>1639</v>
      </c>
      <c r="F401" s="204">
        <v>0.373</v>
      </c>
      <c r="G401" s="203" t="s">
        <v>515</v>
      </c>
      <c r="H401" s="203" t="s">
        <v>516</v>
      </c>
      <c r="I401" s="203" t="s">
        <v>511</v>
      </c>
    </row>
    <row r="402" spans="1:9">
      <c r="A402" s="203">
        <v>42</v>
      </c>
      <c r="B402" s="203" t="s">
        <v>404</v>
      </c>
      <c r="C402" s="203" t="s">
        <v>685</v>
      </c>
      <c r="D402" s="203" t="s">
        <v>685</v>
      </c>
      <c r="E402" s="205" t="s">
        <v>1639</v>
      </c>
      <c r="F402" s="204">
        <v>0.41199999999999998</v>
      </c>
      <c r="G402" s="203" t="s">
        <v>515</v>
      </c>
      <c r="H402" s="203" t="s">
        <v>516</v>
      </c>
      <c r="I402" s="203" t="s">
        <v>511</v>
      </c>
    </row>
    <row r="403" spans="1:9">
      <c r="A403" s="203">
        <v>42</v>
      </c>
      <c r="B403" s="203" t="s">
        <v>404</v>
      </c>
      <c r="C403" s="203" t="s">
        <v>600</v>
      </c>
      <c r="D403" s="203" t="s">
        <v>600</v>
      </c>
      <c r="E403" s="205" t="s">
        <v>1639</v>
      </c>
      <c r="F403" s="204">
        <v>0.44700000000000001</v>
      </c>
      <c r="G403" s="203" t="s">
        <v>515</v>
      </c>
      <c r="H403" s="203" t="s">
        <v>516</v>
      </c>
      <c r="I403" s="203" t="s">
        <v>511</v>
      </c>
    </row>
    <row r="404" spans="1:9">
      <c r="A404" s="203">
        <v>44</v>
      </c>
      <c r="B404" s="203" t="s">
        <v>384</v>
      </c>
      <c r="C404" s="203" t="s">
        <v>652</v>
      </c>
      <c r="D404" s="203" t="s">
        <v>768</v>
      </c>
      <c r="E404" s="205" t="s">
        <v>1572</v>
      </c>
      <c r="F404" s="204" t="s">
        <v>1497</v>
      </c>
      <c r="G404" s="203">
        <v>2008</v>
      </c>
      <c r="H404" s="203" t="s">
        <v>518</v>
      </c>
      <c r="I404" s="203" t="s">
        <v>519</v>
      </c>
    </row>
    <row r="405" spans="1:9">
      <c r="A405" s="203">
        <v>44</v>
      </c>
      <c r="B405" s="203" t="s">
        <v>384</v>
      </c>
      <c r="C405" s="203" t="s">
        <v>735</v>
      </c>
      <c r="D405" s="203" t="s">
        <v>769</v>
      </c>
      <c r="E405" s="205" t="s">
        <v>1572</v>
      </c>
      <c r="F405" s="204">
        <v>31</v>
      </c>
      <c r="G405" s="203">
        <v>2008</v>
      </c>
      <c r="H405" s="203" t="s">
        <v>518</v>
      </c>
      <c r="I405" s="203" t="s">
        <v>519</v>
      </c>
    </row>
    <row r="406" spans="1:9">
      <c r="A406" s="203">
        <v>44</v>
      </c>
      <c r="B406" s="203" t="s">
        <v>384</v>
      </c>
      <c r="C406" s="203" t="s">
        <v>733</v>
      </c>
      <c r="D406" s="203" t="s">
        <v>770</v>
      </c>
      <c r="E406" s="205" t="s">
        <v>1572</v>
      </c>
      <c r="F406" s="204">
        <v>28</v>
      </c>
      <c r="G406" s="203">
        <v>2008</v>
      </c>
      <c r="H406" s="203" t="s">
        <v>518</v>
      </c>
      <c r="I406" s="203" t="s">
        <v>519</v>
      </c>
    </row>
    <row r="407" spans="1:9">
      <c r="A407" s="203">
        <v>44</v>
      </c>
      <c r="B407" s="203" t="s">
        <v>384</v>
      </c>
      <c r="C407" s="203" t="s">
        <v>692</v>
      </c>
      <c r="D407" s="203" t="s">
        <v>771</v>
      </c>
      <c r="E407" s="205" t="s">
        <v>1572</v>
      </c>
      <c r="F407" s="204" t="s">
        <v>1497</v>
      </c>
      <c r="G407" s="203">
        <v>2008</v>
      </c>
      <c r="H407" s="203" t="s">
        <v>518</v>
      </c>
      <c r="I407" s="203" t="s">
        <v>519</v>
      </c>
    </row>
    <row r="408" spans="1:9">
      <c r="A408" s="203">
        <v>44</v>
      </c>
      <c r="B408" s="203" t="s">
        <v>384</v>
      </c>
      <c r="C408" s="203" t="s">
        <v>636</v>
      </c>
      <c r="D408" s="203" t="s">
        <v>772</v>
      </c>
      <c r="E408" s="205" t="s">
        <v>1572</v>
      </c>
      <c r="F408" s="204">
        <v>31</v>
      </c>
      <c r="G408" s="203">
        <v>2008</v>
      </c>
      <c r="H408" s="203" t="s">
        <v>518</v>
      </c>
      <c r="I408" s="203" t="s">
        <v>519</v>
      </c>
    </row>
    <row r="409" spans="1:9">
      <c r="A409" s="203">
        <v>44</v>
      </c>
      <c r="B409" s="203" t="s">
        <v>384</v>
      </c>
      <c r="C409" s="203" t="s">
        <v>604</v>
      </c>
      <c r="D409" s="203" t="s">
        <v>604</v>
      </c>
      <c r="E409" s="205" t="s">
        <v>1572</v>
      </c>
      <c r="F409" s="204">
        <v>29</v>
      </c>
      <c r="G409" s="203">
        <v>2008</v>
      </c>
      <c r="H409" s="203" t="s">
        <v>518</v>
      </c>
      <c r="I409" s="203" t="s">
        <v>519</v>
      </c>
    </row>
    <row r="410" spans="1:9">
      <c r="A410" s="203">
        <v>44</v>
      </c>
      <c r="B410" s="203" t="s">
        <v>384</v>
      </c>
      <c r="C410" s="203" t="s">
        <v>695</v>
      </c>
      <c r="D410" s="203" t="s">
        <v>773</v>
      </c>
      <c r="E410" s="205" t="s">
        <v>1572</v>
      </c>
      <c r="F410" s="204" t="s">
        <v>1497</v>
      </c>
      <c r="G410" s="203">
        <v>2008</v>
      </c>
      <c r="H410" s="203" t="s">
        <v>518</v>
      </c>
      <c r="I410" s="203" t="s">
        <v>519</v>
      </c>
    </row>
    <row r="411" spans="1:9">
      <c r="A411" s="203">
        <v>44</v>
      </c>
      <c r="B411" s="203" t="s">
        <v>385</v>
      </c>
      <c r="C411" s="203" t="s">
        <v>375</v>
      </c>
      <c r="D411" s="203" t="s">
        <v>375</v>
      </c>
      <c r="E411" s="205" t="s">
        <v>1572</v>
      </c>
      <c r="F411" s="204" t="s">
        <v>1497</v>
      </c>
      <c r="G411" s="203">
        <v>2008</v>
      </c>
      <c r="H411" s="203" t="s">
        <v>518</v>
      </c>
      <c r="I411" s="203" t="s">
        <v>519</v>
      </c>
    </row>
    <row r="412" spans="1:9">
      <c r="A412" s="203">
        <v>44</v>
      </c>
      <c r="B412" s="203" t="s">
        <v>386</v>
      </c>
      <c r="C412" s="203" t="s">
        <v>613</v>
      </c>
      <c r="D412" s="203" t="s">
        <v>774</v>
      </c>
      <c r="E412" s="205" t="s">
        <v>1572</v>
      </c>
      <c r="F412" s="204">
        <v>28</v>
      </c>
      <c r="G412" s="203">
        <v>2008</v>
      </c>
      <c r="H412" s="203" t="s">
        <v>518</v>
      </c>
      <c r="I412" s="203" t="s">
        <v>519</v>
      </c>
    </row>
    <row r="413" spans="1:9">
      <c r="A413" s="203">
        <v>44</v>
      </c>
      <c r="B413" s="203" t="s">
        <v>386</v>
      </c>
      <c r="C413" s="203" t="s">
        <v>648</v>
      </c>
      <c r="D413" s="203" t="s">
        <v>648</v>
      </c>
      <c r="E413" s="205" t="s">
        <v>1572</v>
      </c>
      <c r="F413" s="204">
        <v>19</v>
      </c>
      <c r="G413" s="203">
        <v>2008</v>
      </c>
      <c r="H413" s="203" t="s">
        <v>518</v>
      </c>
      <c r="I413" s="203" t="s">
        <v>519</v>
      </c>
    </row>
    <row r="414" spans="1:9">
      <c r="A414" s="203">
        <v>44</v>
      </c>
      <c r="B414" s="203" t="s">
        <v>387</v>
      </c>
      <c r="C414" s="203" t="s">
        <v>650</v>
      </c>
      <c r="D414" s="203" t="s">
        <v>650</v>
      </c>
      <c r="E414" s="205" t="s">
        <v>1572</v>
      </c>
      <c r="F414" s="204">
        <v>27</v>
      </c>
      <c r="G414" s="203">
        <v>2008</v>
      </c>
      <c r="H414" s="203" t="s">
        <v>518</v>
      </c>
      <c r="I414" s="203" t="s">
        <v>519</v>
      </c>
    </row>
    <row r="415" spans="1:9">
      <c r="A415" s="203">
        <v>44</v>
      </c>
      <c r="B415" s="203" t="s">
        <v>387</v>
      </c>
      <c r="C415" s="203" t="s">
        <v>644</v>
      </c>
      <c r="D415" s="203" t="s">
        <v>644</v>
      </c>
      <c r="E415" s="205" t="s">
        <v>1572</v>
      </c>
      <c r="F415" s="204">
        <v>27</v>
      </c>
      <c r="G415" s="203">
        <v>2008</v>
      </c>
      <c r="H415" s="203" t="s">
        <v>518</v>
      </c>
      <c r="I415" s="203" t="s">
        <v>519</v>
      </c>
    </row>
    <row r="416" spans="1:9">
      <c r="A416" s="203">
        <v>44</v>
      </c>
      <c r="B416" s="203" t="s">
        <v>387</v>
      </c>
      <c r="C416" s="203" t="s">
        <v>620</v>
      </c>
      <c r="D416" s="203" t="s">
        <v>775</v>
      </c>
      <c r="E416" s="205" t="s">
        <v>1572</v>
      </c>
      <c r="F416" s="204">
        <v>20</v>
      </c>
      <c r="G416" s="203">
        <v>2008</v>
      </c>
      <c r="H416" s="203" t="s">
        <v>518</v>
      </c>
      <c r="I416" s="203" t="s">
        <v>519</v>
      </c>
    </row>
    <row r="417" spans="1:9">
      <c r="A417" s="203">
        <v>44</v>
      </c>
      <c r="B417" s="203" t="s">
        <v>388</v>
      </c>
      <c r="C417" s="203" t="s">
        <v>598</v>
      </c>
      <c r="D417" s="203" t="s">
        <v>776</v>
      </c>
      <c r="E417" s="205" t="s">
        <v>1572</v>
      </c>
      <c r="F417" s="204">
        <v>15</v>
      </c>
      <c r="G417" s="203">
        <v>2008</v>
      </c>
      <c r="H417" s="203" t="s">
        <v>518</v>
      </c>
      <c r="I417" s="203" t="s">
        <v>519</v>
      </c>
    </row>
    <row r="418" spans="1:9">
      <c r="A418" s="203">
        <v>44</v>
      </c>
      <c r="B418" s="203" t="s">
        <v>388</v>
      </c>
      <c r="C418" s="203" t="s">
        <v>367</v>
      </c>
      <c r="D418" s="203" t="s">
        <v>777</v>
      </c>
      <c r="E418" s="205" t="s">
        <v>1572</v>
      </c>
      <c r="F418" s="204">
        <v>25</v>
      </c>
      <c r="G418" s="203">
        <v>2008</v>
      </c>
      <c r="H418" s="203" t="s">
        <v>518</v>
      </c>
      <c r="I418" s="203" t="s">
        <v>519</v>
      </c>
    </row>
    <row r="419" spans="1:9">
      <c r="A419" s="203">
        <v>44</v>
      </c>
      <c r="B419" s="203" t="s">
        <v>388</v>
      </c>
      <c r="C419" s="203" t="s">
        <v>606</v>
      </c>
      <c r="D419" s="203" t="s">
        <v>606</v>
      </c>
      <c r="E419" s="205" t="s">
        <v>1572</v>
      </c>
      <c r="F419" s="204">
        <v>15</v>
      </c>
      <c r="G419" s="203">
        <v>2008</v>
      </c>
      <c r="H419" s="203" t="s">
        <v>518</v>
      </c>
      <c r="I419" s="203" t="s">
        <v>519</v>
      </c>
    </row>
    <row r="420" spans="1:9">
      <c r="A420" s="203">
        <v>44</v>
      </c>
      <c r="B420" s="203" t="s">
        <v>389</v>
      </c>
      <c r="C420" s="203" t="s">
        <v>587</v>
      </c>
      <c r="D420" s="203" t="s">
        <v>587</v>
      </c>
      <c r="E420" s="205" t="s">
        <v>1572</v>
      </c>
      <c r="F420" s="204">
        <v>25</v>
      </c>
      <c r="G420" s="203">
        <v>2008</v>
      </c>
      <c r="H420" s="203" t="s">
        <v>518</v>
      </c>
      <c r="I420" s="203" t="s">
        <v>519</v>
      </c>
    </row>
    <row r="421" spans="1:9">
      <c r="A421" s="203">
        <v>44</v>
      </c>
      <c r="B421" s="203" t="s">
        <v>389</v>
      </c>
      <c r="C421" s="203" t="s">
        <v>630</v>
      </c>
      <c r="D421" s="203" t="s">
        <v>630</v>
      </c>
      <c r="E421" s="205" t="s">
        <v>1572</v>
      </c>
      <c r="F421" s="204">
        <v>29</v>
      </c>
      <c r="G421" s="203">
        <v>2008</v>
      </c>
      <c r="H421" s="203" t="s">
        <v>518</v>
      </c>
      <c r="I421" s="203" t="s">
        <v>519</v>
      </c>
    </row>
    <row r="422" spans="1:9">
      <c r="A422" s="203">
        <v>44</v>
      </c>
      <c r="B422" s="203" t="s">
        <v>390</v>
      </c>
      <c r="C422" s="203" t="s">
        <v>368</v>
      </c>
      <c r="D422" s="203" t="s">
        <v>368</v>
      </c>
      <c r="E422" s="205" t="s">
        <v>1572</v>
      </c>
      <c r="F422" s="204">
        <v>21</v>
      </c>
      <c r="G422" s="203">
        <v>2008</v>
      </c>
      <c r="H422" s="203" t="s">
        <v>518</v>
      </c>
      <c r="I422" s="203" t="s">
        <v>519</v>
      </c>
    </row>
    <row r="423" spans="1:9">
      <c r="A423" s="203">
        <v>44</v>
      </c>
      <c r="B423" s="203" t="s">
        <v>390</v>
      </c>
      <c r="C423" s="203" t="s">
        <v>611</v>
      </c>
      <c r="D423" s="203" t="s">
        <v>611</v>
      </c>
      <c r="E423" s="205" t="s">
        <v>1572</v>
      </c>
      <c r="F423" s="204">
        <v>25</v>
      </c>
      <c r="G423" s="203">
        <v>2008</v>
      </c>
      <c r="H423" s="203" t="s">
        <v>518</v>
      </c>
      <c r="I423" s="203" t="s">
        <v>519</v>
      </c>
    </row>
    <row r="424" spans="1:9">
      <c r="A424" s="203">
        <v>44</v>
      </c>
      <c r="B424" s="203" t="s">
        <v>391</v>
      </c>
      <c r="C424" s="203" t="s">
        <v>624</v>
      </c>
      <c r="D424" s="203" t="s">
        <v>624</v>
      </c>
      <c r="E424" s="205" t="s">
        <v>1572</v>
      </c>
      <c r="F424" s="204">
        <v>23</v>
      </c>
      <c r="G424" s="203">
        <v>2008</v>
      </c>
      <c r="H424" s="203" t="s">
        <v>518</v>
      </c>
      <c r="I424" s="203" t="s">
        <v>519</v>
      </c>
    </row>
    <row r="425" spans="1:9">
      <c r="A425" s="203">
        <v>44</v>
      </c>
      <c r="B425" s="203" t="s">
        <v>392</v>
      </c>
      <c r="C425" s="203" t="s">
        <v>740</v>
      </c>
      <c r="D425" s="203" t="s">
        <v>740</v>
      </c>
      <c r="E425" s="205" t="s">
        <v>1572</v>
      </c>
      <c r="F425" s="204">
        <v>24</v>
      </c>
      <c r="G425" s="203">
        <v>2008</v>
      </c>
      <c r="H425" s="203" t="s">
        <v>518</v>
      </c>
      <c r="I425" s="203" t="s">
        <v>519</v>
      </c>
    </row>
    <row r="426" spans="1:9">
      <c r="A426" s="203">
        <v>44</v>
      </c>
      <c r="B426" s="203" t="s">
        <v>393</v>
      </c>
      <c r="C426" s="203" t="s">
        <v>632</v>
      </c>
      <c r="D426" s="203" t="s">
        <v>632</v>
      </c>
      <c r="E426" s="205" t="s">
        <v>1572</v>
      </c>
      <c r="F426" s="204">
        <v>21</v>
      </c>
      <c r="G426" s="203">
        <v>2008</v>
      </c>
      <c r="H426" s="203" t="s">
        <v>518</v>
      </c>
      <c r="I426" s="203" t="s">
        <v>519</v>
      </c>
    </row>
    <row r="427" spans="1:9">
      <c r="A427" s="203">
        <v>44</v>
      </c>
      <c r="B427" s="203" t="s">
        <v>393</v>
      </c>
      <c r="C427" s="203" t="s">
        <v>576</v>
      </c>
      <c r="D427" s="203" t="s">
        <v>576</v>
      </c>
      <c r="E427" s="205" t="s">
        <v>1572</v>
      </c>
      <c r="F427" s="204">
        <v>22</v>
      </c>
      <c r="G427" s="203">
        <v>2008</v>
      </c>
      <c r="H427" s="203" t="s">
        <v>518</v>
      </c>
      <c r="I427" s="203" t="s">
        <v>519</v>
      </c>
    </row>
    <row r="428" spans="1:9">
      <c r="A428" s="203">
        <v>44</v>
      </c>
      <c r="B428" s="203" t="s">
        <v>393</v>
      </c>
      <c r="C428" s="203" t="s">
        <v>637</v>
      </c>
      <c r="D428" s="203" t="s">
        <v>637</v>
      </c>
      <c r="E428" s="205" t="s">
        <v>1572</v>
      </c>
      <c r="F428" s="204">
        <v>25</v>
      </c>
      <c r="G428" s="203">
        <v>2008</v>
      </c>
      <c r="H428" s="203" t="s">
        <v>518</v>
      </c>
      <c r="I428" s="203" t="s">
        <v>519</v>
      </c>
    </row>
    <row r="429" spans="1:9">
      <c r="A429" s="203">
        <v>44</v>
      </c>
      <c r="B429" s="203" t="s">
        <v>393</v>
      </c>
      <c r="C429" s="203" t="s">
        <v>641</v>
      </c>
      <c r="D429" s="203" t="s">
        <v>641</v>
      </c>
      <c r="E429" s="205" t="s">
        <v>1572</v>
      </c>
      <c r="F429" s="204">
        <v>35</v>
      </c>
      <c r="G429" s="203">
        <v>2008</v>
      </c>
      <c r="H429" s="203" t="s">
        <v>518</v>
      </c>
      <c r="I429" s="203" t="s">
        <v>519</v>
      </c>
    </row>
    <row r="430" spans="1:9">
      <c r="A430" s="203">
        <v>44</v>
      </c>
      <c r="B430" s="203" t="s">
        <v>393</v>
      </c>
      <c r="C430" s="203" t="s">
        <v>628</v>
      </c>
      <c r="D430" s="203" t="s">
        <v>628</v>
      </c>
      <c r="E430" s="205" t="s">
        <v>1572</v>
      </c>
      <c r="F430" s="204">
        <v>20</v>
      </c>
      <c r="G430" s="203">
        <v>2008</v>
      </c>
      <c r="H430" s="203" t="s">
        <v>518</v>
      </c>
      <c r="I430" s="203" t="s">
        <v>519</v>
      </c>
    </row>
    <row r="431" spans="1:9">
      <c r="A431" s="203">
        <v>44</v>
      </c>
      <c r="B431" s="203" t="s">
        <v>394</v>
      </c>
      <c r="C431" s="203" t="s">
        <v>609</v>
      </c>
      <c r="D431" s="203" t="s">
        <v>609</v>
      </c>
      <c r="E431" s="205" t="s">
        <v>1572</v>
      </c>
      <c r="F431" s="204">
        <v>25</v>
      </c>
      <c r="G431" s="203">
        <v>2008</v>
      </c>
      <c r="H431" s="203" t="s">
        <v>518</v>
      </c>
      <c r="I431" s="203" t="s">
        <v>519</v>
      </c>
    </row>
    <row r="432" spans="1:9">
      <c r="A432" s="203">
        <v>44</v>
      </c>
      <c r="B432" s="203" t="s">
        <v>394</v>
      </c>
      <c r="C432" s="203" t="s">
        <v>589</v>
      </c>
      <c r="D432" s="203" t="s">
        <v>589</v>
      </c>
      <c r="E432" s="205" t="s">
        <v>1572</v>
      </c>
      <c r="F432" s="204">
        <v>20</v>
      </c>
      <c r="G432" s="203">
        <v>2008</v>
      </c>
      <c r="H432" s="203" t="s">
        <v>518</v>
      </c>
      <c r="I432" s="203" t="s">
        <v>519</v>
      </c>
    </row>
    <row r="433" spans="1:9">
      <c r="A433" s="203">
        <v>44</v>
      </c>
      <c r="B433" s="203" t="s">
        <v>395</v>
      </c>
      <c r="C433" s="203" t="s">
        <v>718</v>
      </c>
      <c r="D433" s="203" t="s">
        <v>718</v>
      </c>
      <c r="E433" s="205" t="s">
        <v>1572</v>
      </c>
      <c r="F433" s="204">
        <v>22</v>
      </c>
      <c r="G433" s="203">
        <v>2008</v>
      </c>
      <c r="H433" s="203" t="s">
        <v>518</v>
      </c>
      <c r="I433" s="203" t="s">
        <v>519</v>
      </c>
    </row>
    <row r="434" spans="1:9">
      <c r="A434" s="203">
        <v>44</v>
      </c>
      <c r="B434" s="203" t="s">
        <v>395</v>
      </c>
      <c r="C434" s="203" t="s">
        <v>572</v>
      </c>
      <c r="D434" s="203" t="s">
        <v>778</v>
      </c>
      <c r="E434" s="205" t="s">
        <v>1572</v>
      </c>
      <c r="F434" s="204">
        <v>35</v>
      </c>
      <c r="G434" s="203">
        <v>2008</v>
      </c>
      <c r="H434" s="203" t="s">
        <v>518</v>
      </c>
      <c r="I434" s="203" t="s">
        <v>519</v>
      </c>
    </row>
    <row r="435" spans="1:9">
      <c r="A435" s="203">
        <v>44</v>
      </c>
      <c r="B435" s="203" t="s">
        <v>395</v>
      </c>
      <c r="C435" s="203" t="s">
        <v>743</v>
      </c>
      <c r="D435" s="203" t="s">
        <v>743</v>
      </c>
      <c r="E435" s="205" t="s">
        <v>1572</v>
      </c>
      <c r="F435" s="204">
        <v>31</v>
      </c>
      <c r="G435" s="203">
        <v>2008</v>
      </c>
      <c r="H435" s="203" t="s">
        <v>518</v>
      </c>
      <c r="I435" s="203" t="s">
        <v>519</v>
      </c>
    </row>
    <row r="436" spans="1:9">
      <c r="A436" s="203">
        <v>44</v>
      </c>
      <c r="B436" s="203" t="s">
        <v>395</v>
      </c>
      <c r="C436" s="203" t="s">
        <v>749</v>
      </c>
      <c r="D436" s="203" t="s">
        <v>749</v>
      </c>
      <c r="E436" s="205" t="s">
        <v>1572</v>
      </c>
      <c r="F436" s="204">
        <v>31</v>
      </c>
      <c r="G436" s="203">
        <v>2008</v>
      </c>
      <c r="H436" s="203" t="s">
        <v>518</v>
      </c>
      <c r="I436" s="203" t="s">
        <v>519</v>
      </c>
    </row>
    <row r="437" spans="1:9">
      <c r="A437" s="203">
        <v>44</v>
      </c>
      <c r="B437" s="203" t="s">
        <v>395</v>
      </c>
      <c r="C437" s="203" t="s">
        <v>755</v>
      </c>
      <c r="D437" s="203" t="s">
        <v>755</v>
      </c>
      <c r="E437" s="205" t="s">
        <v>1572</v>
      </c>
      <c r="F437" s="204">
        <v>19</v>
      </c>
      <c r="G437" s="203">
        <v>2008</v>
      </c>
      <c r="H437" s="203" t="s">
        <v>518</v>
      </c>
      <c r="I437" s="203" t="s">
        <v>519</v>
      </c>
    </row>
    <row r="438" spans="1:9">
      <c r="A438" s="203">
        <v>44</v>
      </c>
      <c r="B438" s="203" t="s">
        <v>395</v>
      </c>
      <c r="C438" s="203" t="s">
        <v>617</v>
      </c>
      <c r="D438" s="203" t="s">
        <v>617</v>
      </c>
      <c r="E438" s="205" t="s">
        <v>1572</v>
      </c>
      <c r="F438" s="204">
        <v>22</v>
      </c>
      <c r="G438" s="203">
        <v>2008</v>
      </c>
      <c r="H438" s="203" t="s">
        <v>518</v>
      </c>
      <c r="I438" s="203" t="s">
        <v>519</v>
      </c>
    </row>
    <row r="439" spans="1:9">
      <c r="A439" s="203">
        <v>44</v>
      </c>
      <c r="B439" s="203" t="s">
        <v>395</v>
      </c>
      <c r="C439" s="203" t="s">
        <v>750</v>
      </c>
      <c r="D439" s="203" t="s">
        <v>751</v>
      </c>
      <c r="E439" s="205" t="s">
        <v>1572</v>
      </c>
      <c r="F439" s="204">
        <v>33</v>
      </c>
      <c r="G439" s="203">
        <v>2008</v>
      </c>
      <c r="H439" s="203" t="s">
        <v>518</v>
      </c>
      <c r="I439" s="203" t="s">
        <v>519</v>
      </c>
    </row>
    <row r="440" spans="1:9">
      <c r="A440" s="203">
        <v>44</v>
      </c>
      <c r="B440" s="203" t="s">
        <v>396</v>
      </c>
      <c r="C440" s="203" t="s">
        <v>758</v>
      </c>
      <c r="D440" s="203" t="s">
        <v>758</v>
      </c>
      <c r="E440" s="205" t="s">
        <v>1572</v>
      </c>
      <c r="F440" s="204">
        <v>39</v>
      </c>
      <c r="G440" s="203">
        <v>2008</v>
      </c>
      <c r="H440" s="203" t="s">
        <v>518</v>
      </c>
      <c r="I440" s="203" t="s">
        <v>519</v>
      </c>
    </row>
    <row r="441" spans="1:9">
      <c r="A441" s="203">
        <v>44</v>
      </c>
      <c r="B441" s="203" t="s">
        <v>396</v>
      </c>
      <c r="C441" s="203" t="s">
        <v>583</v>
      </c>
      <c r="D441" s="203" t="s">
        <v>583</v>
      </c>
      <c r="E441" s="205" t="s">
        <v>1572</v>
      </c>
      <c r="F441" s="204">
        <v>20</v>
      </c>
      <c r="G441" s="203">
        <v>2008</v>
      </c>
      <c r="H441" s="203" t="s">
        <v>518</v>
      </c>
      <c r="I441" s="203" t="s">
        <v>519</v>
      </c>
    </row>
    <row r="442" spans="1:9">
      <c r="A442" s="203">
        <v>44</v>
      </c>
      <c r="B442" s="203" t="s">
        <v>396</v>
      </c>
      <c r="C442" s="203" t="s">
        <v>706</v>
      </c>
      <c r="D442" s="203" t="s">
        <v>706</v>
      </c>
      <c r="E442" s="205" t="s">
        <v>1572</v>
      </c>
      <c r="F442" s="204">
        <v>28</v>
      </c>
      <c r="G442" s="203">
        <v>2008</v>
      </c>
      <c r="H442" s="203" t="s">
        <v>518</v>
      </c>
      <c r="I442" s="203" t="s">
        <v>519</v>
      </c>
    </row>
    <row r="443" spans="1:9">
      <c r="A443" s="203">
        <v>44</v>
      </c>
      <c r="B443" s="203" t="s">
        <v>397</v>
      </c>
      <c r="C443" s="203" t="s">
        <v>581</v>
      </c>
      <c r="D443" s="203" t="s">
        <v>581</v>
      </c>
      <c r="E443" s="205" t="s">
        <v>1572</v>
      </c>
      <c r="F443" s="204">
        <v>24</v>
      </c>
      <c r="G443" s="203">
        <v>2008</v>
      </c>
      <c r="H443" s="203" t="s">
        <v>518</v>
      </c>
      <c r="I443" s="203" t="s">
        <v>519</v>
      </c>
    </row>
    <row r="444" spans="1:9">
      <c r="A444" s="203">
        <v>44</v>
      </c>
      <c r="B444" s="203" t="s">
        <v>397</v>
      </c>
      <c r="C444" s="203" t="s">
        <v>720</v>
      </c>
      <c r="D444" s="203" t="s">
        <v>720</v>
      </c>
      <c r="E444" s="205" t="s">
        <v>1572</v>
      </c>
      <c r="F444" s="204">
        <v>24</v>
      </c>
      <c r="G444" s="203">
        <v>2008</v>
      </c>
      <c r="H444" s="203" t="s">
        <v>518</v>
      </c>
      <c r="I444" s="203" t="s">
        <v>519</v>
      </c>
    </row>
    <row r="445" spans="1:9">
      <c r="A445" s="203">
        <v>44</v>
      </c>
      <c r="B445" s="203" t="s">
        <v>397</v>
      </c>
      <c r="C445" s="203" t="s">
        <v>381</v>
      </c>
      <c r="D445" s="203" t="s">
        <v>381</v>
      </c>
      <c r="E445" s="205" t="s">
        <v>1572</v>
      </c>
      <c r="F445" s="204">
        <v>26</v>
      </c>
      <c r="G445" s="203">
        <v>2008</v>
      </c>
      <c r="H445" s="203" t="s">
        <v>518</v>
      </c>
      <c r="I445" s="203" t="s">
        <v>519</v>
      </c>
    </row>
    <row r="446" spans="1:9">
      <c r="A446" s="203">
        <v>44</v>
      </c>
      <c r="B446" s="203" t="s">
        <v>398</v>
      </c>
      <c r="C446" s="203" t="s">
        <v>574</v>
      </c>
      <c r="D446" s="203" t="s">
        <v>574</v>
      </c>
      <c r="E446" s="205" t="s">
        <v>1572</v>
      </c>
      <c r="F446" s="204" t="s">
        <v>1497</v>
      </c>
      <c r="G446" s="203">
        <v>2008</v>
      </c>
      <c r="H446" s="203" t="s">
        <v>518</v>
      </c>
      <c r="I446" s="203" t="s">
        <v>519</v>
      </c>
    </row>
    <row r="447" spans="1:9">
      <c r="A447" s="203">
        <v>44</v>
      </c>
      <c r="B447" s="203" t="s">
        <v>399</v>
      </c>
      <c r="C447" s="203" t="s">
        <v>602</v>
      </c>
      <c r="D447" s="203" t="s">
        <v>602</v>
      </c>
      <c r="E447" s="205" t="s">
        <v>1572</v>
      </c>
      <c r="F447" s="204">
        <v>24</v>
      </c>
      <c r="G447" s="203">
        <v>2008</v>
      </c>
      <c r="H447" s="203" t="s">
        <v>518</v>
      </c>
      <c r="I447" s="203" t="s">
        <v>519</v>
      </c>
    </row>
    <row r="448" spans="1:9">
      <c r="A448" s="203">
        <v>44</v>
      </c>
      <c r="B448" s="203" t="s">
        <v>399</v>
      </c>
      <c r="C448" s="203" t="s">
        <v>593</v>
      </c>
      <c r="D448" s="203" t="s">
        <v>593</v>
      </c>
      <c r="E448" s="205" t="s">
        <v>1572</v>
      </c>
      <c r="F448" s="204">
        <v>20</v>
      </c>
      <c r="G448" s="203">
        <v>2008</v>
      </c>
      <c r="H448" s="203" t="s">
        <v>518</v>
      </c>
      <c r="I448" s="203" t="s">
        <v>519</v>
      </c>
    </row>
    <row r="449" spans="1:9">
      <c r="A449" s="203">
        <v>44</v>
      </c>
      <c r="B449" s="203" t="s">
        <v>400</v>
      </c>
      <c r="C449" s="203" t="s">
        <v>585</v>
      </c>
      <c r="D449" s="203" t="s">
        <v>585</v>
      </c>
      <c r="E449" s="205" t="s">
        <v>1572</v>
      </c>
      <c r="F449" s="204" t="s">
        <v>1497</v>
      </c>
      <c r="G449" s="203">
        <v>2008</v>
      </c>
      <c r="H449" s="203" t="s">
        <v>518</v>
      </c>
      <c r="I449" s="203" t="s">
        <v>519</v>
      </c>
    </row>
    <row r="450" spans="1:9">
      <c r="A450" s="203">
        <v>44</v>
      </c>
      <c r="B450" s="203" t="s">
        <v>400</v>
      </c>
      <c r="C450" s="203" t="s">
        <v>578</v>
      </c>
      <c r="D450" s="203" t="s">
        <v>578</v>
      </c>
      <c r="E450" s="205" t="s">
        <v>1572</v>
      </c>
      <c r="F450" s="204">
        <v>15</v>
      </c>
      <c r="G450" s="203">
        <v>2008</v>
      </c>
      <c r="H450" s="203" t="s">
        <v>518</v>
      </c>
      <c r="I450" s="203" t="s">
        <v>519</v>
      </c>
    </row>
    <row r="451" spans="1:9">
      <c r="A451" s="203">
        <v>44</v>
      </c>
      <c r="B451" s="203" t="s">
        <v>401</v>
      </c>
      <c r="C451" s="203" t="s">
        <v>639</v>
      </c>
      <c r="D451" s="203" t="s">
        <v>639</v>
      </c>
      <c r="E451" s="205" t="s">
        <v>1572</v>
      </c>
      <c r="F451" s="204">
        <v>30</v>
      </c>
      <c r="G451" s="203">
        <v>2008</v>
      </c>
      <c r="H451" s="203" t="s">
        <v>518</v>
      </c>
      <c r="I451" s="203" t="s">
        <v>519</v>
      </c>
    </row>
    <row r="452" spans="1:9">
      <c r="A452" s="203">
        <v>44</v>
      </c>
      <c r="B452" s="203" t="s">
        <v>401</v>
      </c>
      <c r="C452" s="203" t="s">
        <v>615</v>
      </c>
      <c r="D452" s="203" t="s">
        <v>615</v>
      </c>
      <c r="E452" s="205" t="s">
        <v>1572</v>
      </c>
      <c r="F452" s="204" t="s">
        <v>1497</v>
      </c>
      <c r="G452" s="203">
        <v>2008</v>
      </c>
      <c r="H452" s="203" t="s">
        <v>518</v>
      </c>
      <c r="I452" s="203" t="s">
        <v>519</v>
      </c>
    </row>
    <row r="453" spans="1:9">
      <c r="A453" s="203">
        <v>44</v>
      </c>
      <c r="B453" s="203" t="s">
        <v>402</v>
      </c>
      <c r="C453" s="203" t="s">
        <v>591</v>
      </c>
      <c r="D453" s="203" t="s">
        <v>591</v>
      </c>
      <c r="E453" s="205" t="s">
        <v>1572</v>
      </c>
      <c r="F453" s="204">
        <v>29</v>
      </c>
      <c r="G453" s="203">
        <v>2008</v>
      </c>
      <c r="H453" s="203" t="s">
        <v>518</v>
      </c>
      <c r="I453" s="203" t="s">
        <v>519</v>
      </c>
    </row>
    <row r="454" spans="1:9">
      <c r="A454" s="203">
        <v>44</v>
      </c>
      <c r="B454" s="203" t="s">
        <v>403</v>
      </c>
      <c r="C454" s="203" t="s">
        <v>646</v>
      </c>
      <c r="D454" s="203" t="s">
        <v>646</v>
      </c>
      <c r="E454" s="205" t="s">
        <v>1572</v>
      </c>
      <c r="F454" s="204">
        <v>25</v>
      </c>
      <c r="G454" s="203">
        <v>2008</v>
      </c>
      <c r="H454" s="203" t="s">
        <v>518</v>
      </c>
      <c r="I454" s="203" t="s">
        <v>519</v>
      </c>
    </row>
    <row r="455" spans="1:9">
      <c r="A455" s="203">
        <v>44</v>
      </c>
      <c r="B455" s="203" t="s">
        <v>403</v>
      </c>
      <c r="C455" s="203" t="s">
        <v>570</v>
      </c>
      <c r="D455" s="203" t="s">
        <v>570</v>
      </c>
      <c r="E455" s="205" t="s">
        <v>1572</v>
      </c>
      <c r="F455" s="204">
        <v>17</v>
      </c>
      <c r="G455" s="203">
        <v>2008</v>
      </c>
      <c r="H455" s="203" t="s">
        <v>518</v>
      </c>
      <c r="I455" s="203" t="s">
        <v>519</v>
      </c>
    </row>
    <row r="456" spans="1:9">
      <c r="A456" s="203">
        <v>44</v>
      </c>
      <c r="B456" s="203" t="s">
        <v>404</v>
      </c>
      <c r="C456" s="203" t="s">
        <v>600</v>
      </c>
      <c r="D456" s="203" t="s">
        <v>779</v>
      </c>
      <c r="E456" s="205" t="s">
        <v>1572</v>
      </c>
      <c r="F456" s="204" t="s">
        <v>1497</v>
      </c>
      <c r="G456" s="203">
        <v>2008</v>
      </c>
      <c r="H456" s="203" t="s">
        <v>518</v>
      </c>
      <c r="I456" s="203" t="s">
        <v>519</v>
      </c>
    </row>
    <row r="457" spans="1:9">
      <c r="A457" s="203">
        <v>45</v>
      </c>
      <c r="B457" s="203" t="s">
        <v>403</v>
      </c>
      <c r="C457" s="203" t="s">
        <v>634</v>
      </c>
      <c r="D457" s="203" t="s">
        <v>635</v>
      </c>
      <c r="E457" s="205" t="s">
        <v>1645</v>
      </c>
      <c r="F457" s="204">
        <v>2.8001207707976685</v>
      </c>
      <c r="G457" s="203" t="s">
        <v>521</v>
      </c>
      <c r="H457" s="203" t="s">
        <v>1754</v>
      </c>
      <c r="I457" s="203" t="s">
        <v>473</v>
      </c>
    </row>
    <row r="458" spans="1:9">
      <c r="A458" s="203">
        <v>45</v>
      </c>
      <c r="B458" s="203" t="s">
        <v>404</v>
      </c>
      <c r="C458" s="203" t="s">
        <v>568</v>
      </c>
      <c r="D458" s="203" t="s">
        <v>684</v>
      </c>
      <c r="E458" s="205" t="s">
        <v>1645</v>
      </c>
      <c r="F458" s="204">
        <v>25.503405490299251</v>
      </c>
      <c r="G458" s="203" t="s">
        <v>521</v>
      </c>
      <c r="H458" s="203" t="s">
        <v>1754</v>
      </c>
      <c r="I458" s="203" t="s">
        <v>473</v>
      </c>
    </row>
    <row r="459" spans="1:9">
      <c r="A459" s="203">
        <v>45</v>
      </c>
      <c r="B459" s="203" t="s">
        <v>390</v>
      </c>
      <c r="C459" s="203" t="s">
        <v>611</v>
      </c>
      <c r="D459" s="203" t="s">
        <v>612</v>
      </c>
      <c r="E459" s="205" t="s">
        <v>1645</v>
      </c>
      <c r="F459" s="204">
        <v>26.02487225994069</v>
      </c>
      <c r="G459" s="203" t="s">
        <v>521</v>
      </c>
      <c r="H459" s="203" t="s">
        <v>1754</v>
      </c>
      <c r="I459" s="203" t="s">
        <v>473</v>
      </c>
    </row>
    <row r="460" spans="1:9">
      <c r="A460" s="203">
        <v>45</v>
      </c>
      <c r="B460" s="203" t="s">
        <v>384</v>
      </c>
      <c r="C460" s="203" t="s">
        <v>604</v>
      </c>
      <c r="D460" s="203" t="s">
        <v>605</v>
      </c>
      <c r="E460" s="205" t="s">
        <v>1645</v>
      </c>
      <c r="F460" s="204">
        <v>32.402838118286809</v>
      </c>
      <c r="G460" s="203" t="s">
        <v>521</v>
      </c>
      <c r="H460" s="203" t="s">
        <v>1754</v>
      </c>
      <c r="I460" s="203" t="s">
        <v>473</v>
      </c>
    </row>
    <row r="461" spans="1:9">
      <c r="A461" s="203">
        <v>45</v>
      </c>
      <c r="B461" s="203" t="s">
        <v>384</v>
      </c>
      <c r="C461" s="203" t="s">
        <v>695</v>
      </c>
      <c r="D461" s="203" t="s">
        <v>696</v>
      </c>
      <c r="E461" s="205" t="s">
        <v>1645</v>
      </c>
      <c r="F461" s="204">
        <v>33.24649966366875</v>
      </c>
      <c r="G461" s="203" t="s">
        <v>521</v>
      </c>
      <c r="H461" s="203" t="s">
        <v>1754</v>
      </c>
      <c r="I461" s="203" t="s">
        <v>473</v>
      </c>
    </row>
    <row r="462" spans="1:9">
      <c r="A462" s="203">
        <v>45</v>
      </c>
      <c r="B462" s="203" t="s">
        <v>386</v>
      </c>
      <c r="C462" s="203" t="s">
        <v>613</v>
      </c>
      <c r="D462" s="203" t="s">
        <v>699</v>
      </c>
      <c r="E462" s="205" t="s">
        <v>1645</v>
      </c>
      <c r="F462" s="204">
        <v>33.915214569845972</v>
      </c>
      <c r="G462" s="203" t="s">
        <v>521</v>
      </c>
      <c r="H462" s="203" t="s">
        <v>1754</v>
      </c>
      <c r="I462" s="203" t="s">
        <v>473</v>
      </c>
    </row>
    <row r="463" spans="1:9">
      <c r="A463" s="203">
        <v>45</v>
      </c>
      <c r="B463" s="203" t="s">
        <v>401</v>
      </c>
      <c r="C463" s="203" t="s">
        <v>639</v>
      </c>
      <c r="D463" s="203" t="s">
        <v>640</v>
      </c>
      <c r="E463" s="205" t="s">
        <v>1645</v>
      </c>
      <c r="F463" s="204">
        <v>38.037334375946806</v>
      </c>
      <c r="G463" s="203" t="s">
        <v>521</v>
      </c>
      <c r="H463" s="203" t="s">
        <v>1754</v>
      </c>
      <c r="I463" s="203" t="s">
        <v>473</v>
      </c>
    </row>
    <row r="464" spans="1:9">
      <c r="A464" s="203">
        <v>45</v>
      </c>
      <c r="B464" s="203" t="s">
        <v>397</v>
      </c>
      <c r="C464" s="203" t="s">
        <v>581</v>
      </c>
      <c r="D464" s="203" t="s">
        <v>582</v>
      </c>
      <c r="E464" s="205" t="s">
        <v>1645</v>
      </c>
      <c r="F464" s="204">
        <v>38.448309258845583</v>
      </c>
      <c r="G464" s="203" t="s">
        <v>521</v>
      </c>
      <c r="H464" s="203" t="s">
        <v>1754</v>
      </c>
      <c r="I464" s="203" t="s">
        <v>473</v>
      </c>
    </row>
    <row r="465" spans="1:9">
      <c r="A465" s="203">
        <v>45</v>
      </c>
      <c r="B465" s="203" t="s">
        <v>395</v>
      </c>
      <c r="C465" s="203" t="s">
        <v>659</v>
      </c>
      <c r="D465" s="203" t="s">
        <v>659</v>
      </c>
      <c r="E465" s="205" t="s">
        <v>1645</v>
      </c>
      <c r="F465" s="204">
        <v>39.960654661535543</v>
      </c>
      <c r="G465" s="203" t="s">
        <v>521</v>
      </c>
      <c r="H465" s="203" t="s">
        <v>1754</v>
      </c>
      <c r="I465" s="203" t="s">
        <v>473</v>
      </c>
    </row>
    <row r="466" spans="1:9">
      <c r="A466" s="203">
        <v>45</v>
      </c>
      <c r="B466" s="203" t="s">
        <v>403</v>
      </c>
      <c r="C466" s="203" t="s">
        <v>570</v>
      </c>
      <c r="D466" s="203" t="s">
        <v>571</v>
      </c>
      <c r="E466" s="205" t="s">
        <v>1645</v>
      </c>
      <c r="F466" s="204">
        <v>40.387315114603375</v>
      </c>
      <c r="G466" s="203" t="s">
        <v>521</v>
      </c>
      <c r="H466" s="203" t="s">
        <v>1754</v>
      </c>
      <c r="I466" s="203" t="s">
        <v>473</v>
      </c>
    </row>
    <row r="467" spans="1:9">
      <c r="A467" s="203">
        <v>45</v>
      </c>
      <c r="B467" s="203" t="s">
        <v>388</v>
      </c>
      <c r="C467" s="203" t="s">
        <v>598</v>
      </c>
      <c r="D467" s="203" t="s">
        <v>680</v>
      </c>
      <c r="E467" s="205" t="s">
        <v>1645</v>
      </c>
      <c r="F467" s="204">
        <v>41.587539533184511</v>
      </c>
      <c r="G467" s="203" t="s">
        <v>521</v>
      </c>
      <c r="H467" s="203" t="s">
        <v>1754</v>
      </c>
      <c r="I467" s="203" t="s">
        <v>473</v>
      </c>
    </row>
    <row r="468" spans="1:9">
      <c r="A468" s="203">
        <v>45</v>
      </c>
      <c r="B468" s="203" t="s">
        <v>396</v>
      </c>
      <c r="C468" s="203" t="s">
        <v>758</v>
      </c>
      <c r="D468" s="203" t="s">
        <v>780</v>
      </c>
      <c r="E468" s="205" t="s">
        <v>1645</v>
      </c>
      <c r="F468" s="204">
        <v>41.819484981995259</v>
      </c>
      <c r="G468" s="203" t="s">
        <v>521</v>
      </c>
      <c r="H468" s="203" t="s">
        <v>1754</v>
      </c>
      <c r="I468" s="203" t="s">
        <v>473</v>
      </c>
    </row>
    <row r="469" spans="1:9">
      <c r="A469" s="203">
        <v>45</v>
      </c>
      <c r="B469" s="203" t="s">
        <v>386</v>
      </c>
      <c r="C469" s="203" t="s">
        <v>648</v>
      </c>
      <c r="D469" s="203" t="s">
        <v>700</v>
      </c>
      <c r="E469" s="205" t="s">
        <v>1645</v>
      </c>
      <c r="F469" s="204">
        <v>43.754326360929305</v>
      </c>
      <c r="G469" s="203" t="s">
        <v>521</v>
      </c>
      <c r="H469" s="203" t="s">
        <v>1754</v>
      </c>
      <c r="I469" s="203" t="s">
        <v>473</v>
      </c>
    </row>
    <row r="470" spans="1:9">
      <c r="A470" s="203">
        <v>45</v>
      </c>
      <c r="B470" s="203" t="s">
        <v>384</v>
      </c>
      <c r="C470" s="203" t="s">
        <v>652</v>
      </c>
      <c r="D470" s="203" t="s">
        <v>653</v>
      </c>
      <c r="E470" s="205" t="s">
        <v>1645</v>
      </c>
      <c r="F470" s="204">
        <v>47.345336707423805</v>
      </c>
      <c r="G470" s="203" t="s">
        <v>521</v>
      </c>
      <c r="H470" s="203" t="s">
        <v>1754</v>
      </c>
      <c r="I470" s="203" t="s">
        <v>473</v>
      </c>
    </row>
    <row r="471" spans="1:9">
      <c r="A471" s="203">
        <v>45</v>
      </c>
      <c r="B471" s="203" t="s">
        <v>397</v>
      </c>
      <c r="C471" s="203" t="s">
        <v>381</v>
      </c>
      <c r="D471" s="203" t="s">
        <v>608</v>
      </c>
      <c r="E471" s="205" t="s">
        <v>1645</v>
      </c>
      <c r="F471" s="204">
        <v>49.686220449239556</v>
      </c>
      <c r="G471" s="203" t="s">
        <v>521</v>
      </c>
      <c r="H471" s="203" t="s">
        <v>1754</v>
      </c>
      <c r="I471" s="203" t="s">
        <v>473</v>
      </c>
    </row>
    <row r="472" spans="1:9">
      <c r="A472" s="203">
        <v>45</v>
      </c>
      <c r="B472" s="203" t="s">
        <v>403</v>
      </c>
      <c r="C472" s="203" t="s">
        <v>646</v>
      </c>
      <c r="D472" s="203" t="s">
        <v>708</v>
      </c>
      <c r="E472" s="205" t="s">
        <v>1645</v>
      </c>
      <c r="F472" s="204">
        <v>50.63038512048368</v>
      </c>
      <c r="G472" s="203" t="s">
        <v>521</v>
      </c>
      <c r="H472" s="203" t="s">
        <v>1754</v>
      </c>
      <c r="I472" s="203" t="s">
        <v>473</v>
      </c>
    </row>
    <row r="473" spans="1:9">
      <c r="A473" s="203">
        <v>45</v>
      </c>
      <c r="B473" s="203" t="s">
        <v>384</v>
      </c>
      <c r="C473" s="203" t="s">
        <v>692</v>
      </c>
      <c r="D473" s="203" t="s">
        <v>693</v>
      </c>
      <c r="E473" s="205" t="s">
        <v>1645</v>
      </c>
      <c r="F473" s="204">
        <v>50.766852647586404</v>
      </c>
      <c r="G473" s="203" t="s">
        <v>521</v>
      </c>
      <c r="H473" s="203" t="s">
        <v>1754</v>
      </c>
      <c r="I473" s="203" t="s">
        <v>473</v>
      </c>
    </row>
    <row r="474" spans="1:9">
      <c r="A474" s="203">
        <v>45</v>
      </c>
      <c r="B474" s="203" t="s">
        <v>402</v>
      </c>
      <c r="C474" s="203" t="s">
        <v>591</v>
      </c>
      <c r="D474" s="203" t="s">
        <v>592</v>
      </c>
      <c r="E474" s="205" t="s">
        <v>1645</v>
      </c>
      <c r="F474" s="204">
        <v>51.288546348776855</v>
      </c>
      <c r="G474" s="203" t="s">
        <v>521</v>
      </c>
      <c r="H474" s="203" t="s">
        <v>1754</v>
      </c>
      <c r="I474" s="203" t="s">
        <v>473</v>
      </c>
    </row>
    <row r="475" spans="1:9">
      <c r="A475" s="203">
        <v>45</v>
      </c>
      <c r="B475" s="203" t="s">
        <v>384</v>
      </c>
      <c r="C475" s="203" t="s">
        <v>654</v>
      </c>
      <c r="D475" s="203" t="s">
        <v>655</v>
      </c>
      <c r="E475" s="205" t="s">
        <v>1645</v>
      </c>
      <c r="F475" s="204">
        <v>51.73678011138955</v>
      </c>
      <c r="G475" s="203" t="s">
        <v>521</v>
      </c>
      <c r="H475" s="203" t="s">
        <v>1754</v>
      </c>
      <c r="I475" s="203" t="s">
        <v>473</v>
      </c>
    </row>
    <row r="476" spans="1:9">
      <c r="A476" s="203">
        <v>45</v>
      </c>
      <c r="B476" s="203" t="s">
        <v>399</v>
      </c>
      <c r="C476" s="203" t="s">
        <v>602</v>
      </c>
      <c r="D476" s="203" t="s">
        <v>603</v>
      </c>
      <c r="E476" s="205" t="s">
        <v>1645</v>
      </c>
      <c r="F476" s="204">
        <v>53.749178440756317</v>
      </c>
      <c r="G476" s="203" t="s">
        <v>521</v>
      </c>
      <c r="H476" s="203" t="s">
        <v>1754</v>
      </c>
      <c r="I476" s="203" t="s">
        <v>473</v>
      </c>
    </row>
    <row r="477" spans="1:9">
      <c r="A477" s="203">
        <v>45</v>
      </c>
      <c r="B477" s="203" t="s">
        <v>384</v>
      </c>
      <c r="C477" s="203" t="s">
        <v>636</v>
      </c>
      <c r="D477" s="203" t="s">
        <v>636</v>
      </c>
      <c r="E477" s="205" t="s">
        <v>1645</v>
      </c>
      <c r="F477" s="204">
        <v>54.536713933137861</v>
      </c>
      <c r="G477" s="203" t="s">
        <v>521</v>
      </c>
      <c r="H477" s="203" t="s">
        <v>1754</v>
      </c>
      <c r="I477" s="203" t="s">
        <v>473</v>
      </c>
    </row>
    <row r="478" spans="1:9">
      <c r="A478" s="203">
        <v>45</v>
      </c>
      <c r="B478" s="203" t="s">
        <v>384</v>
      </c>
      <c r="C478" s="203" t="s">
        <v>622</v>
      </c>
      <c r="D478" s="203" t="s">
        <v>623</v>
      </c>
      <c r="E478" s="205" t="s">
        <v>1645</v>
      </c>
      <c r="F478" s="204">
        <v>54.599499784822392</v>
      </c>
      <c r="G478" s="203" t="s">
        <v>521</v>
      </c>
      <c r="H478" s="203" t="s">
        <v>1754</v>
      </c>
      <c r="I478" s="203" t="s">
        <v>473</v>
      </c>
    </row>
    <row r="479" spans="1:9">
      <c r="A479" s="203">
        <v>45</v>
      </c>
      <c r="B479" s="203" t="s">
        <v>394</v>
      </c>
      <c r="C479" s="203" t="s">
        <v>589</v>
      </c>
      <c r="D479" s="203" t="s">
        <v>674</v>
      </c>
      <c r="E479" s="205" t="s">
        <v>1645</v>
      </c>
      <c r="F479" s="204">
        <v>56.38622364145791</v>
      </c>
      <c r="G479" s="203" t="s">
        <v>521</v>
      </c>
      <c r="H479" s="203" t="s">
        <v>1754</v>
      </c>
      <c r="I479" s="203" t="s">
        <v>473</v>
      </c>
    </row>
    <row r="480" spans="1:9">
      <c r="A480" s="203">
        <v>45</v>
      </c>
      <c r="B480" s="203" t="s">
        <v>399</v>
      </c>
      <c r="C480" s="203" t="s">
        <v>593</v>
      </c>
      <c r="D480" s="203" t="s">
        <v>594</v>
      </c>
      <c r="E480" s="205" t="s">
        <v>1645</v>
      </c>
      <c r="F480" s="204">
        <v>56.712455467251303</v>
      </c>
      <c r="G480" s="203" t="s">
        <v>521</v>
      </c>
      <c r="H480" s="203" t="s">
        <v>1754</v>
      </c>
      <c r="I480" s="203" t="s">
        <v>473</v>
      </c>
    </row>
    <row r="481" spans="1:9">
      <c r="A481" s="203">
        <v>45</v>
      </c>
      <c r="B481" s="203" t="s">
        <v>396</v>
      </c>
      <c r="C481" s="203" t="s">
        <v>583</v>
      </c>
      <c r="D481" s="203" t="s">
        <v>705</v>
      </c>
      <c r="E481" s="205" t="s">
        <v>1645</v>
      </c>
      <c r="F481" s="204">
        <v>56.855305459871708</v>
      </c>
      <c r="G481" s="203" t="s">
        <v>521</v>
      </c>
      <c r="H481" s="203" t="s">
        <v>1754</v>
      </c>
      <c r="I481" s="203" t="s">
        <v>473</v>
      </c>
    </row>
    <row r="482" spans="1:9">
      <c r="A482" s="203">
        <v>45</v>
      </c>
      <c r="B482" s="203" t="s">
        <v>388</v>
      </c>
      <c r="C482" s="203" t="s">
        <v>606</v>
      </c>
      <c r="D482" s="203" t="s">
        <v>607</v>
      </c>
      <c r="E482" s="205" t="s">
        <v>1645</v>
      </c>
      <c r="F482" s="204">
        <v>57.367085156025169</v>
      </c>
      <c r="G482" s="203" t="s">
        <v>521</v>
      </c>
      <c r="H482" s="203" t="s">
        <v>1754</v>
      </c>
      <c r="I482" s="203" t="s">
        <v>473</v>
      </c>
    </row>
    <row r="483" spans="1:9">
      <c r="A483" s="203">
        <v>45</v>
      </c>
      <c r="B483" s="203" t="s">
        <v>398</v>
      </c>
      <c r="C483" s="203" t="s">
        <v>574</v>
      </c>
      <c r="D483" s="203" t="s">
        <v>710</v>
      </c>
      <c r="E483" s="205" t="s">
        <v>1645</v>
      </c>
      <c r="F483" s="204">
        <v>57.482690913447442</v>
      </c>
      <c r="G483" s="203" t="s">
        <v>521</v>
      </c>
      <c r="H483" s="203" t="s">
        <v>1754</v>
      </c>
      <c r="I483" s="203" t="s">
        <v>473</v>
      </c>
    </row>
    <row r="484" spans="1:9">
      <c r="A484" s="203">
        <v>45</v>
      </c>
      <c r="B484" s="203" t="s">
        <v>391</v>
      </c>
      <c r="C484" s="203" t="s">
        <v>624</v>
      </c>
      <c r="D484" s="203" t="s">
        <v>625</v>
      </c>
      <c r="E484" s="205" t="s">
        <v>1645</v>
      </c>
      <c r="F484" s="204">
        <v>57.557536579992366</v>
      </c>
      <c r="G484" s="203" t="s">
        <v>521</v>
      </c>
      <c r="H484" s="203" t="s">
        <v>1754</v>
      </c>
      <c r="I484" s="203" t="s">
        <v>473</v>
      </c>
    </row>
    <row r="485" spans="1:9">
      <c r="A485" s="203">
        <v>45</v>
      </c>
      <c r="B485" s="203" t="s">
        <v>400</v>
      </c>
      <c r="C485" s="203" t="s">
        <v>585</v>
      </c>
      <c r="D485" s="203" t="s">
        <v>586</v>
      </c>
      <c r="E485" s="205" t="s">
        <v>1645</v>
      </c>
      <c r="F485" s="204">
        <v>57.641091677133801</v>
      </c>
      <c r="G485" s="203" t="s">
        <v>521</v>
      </c>
      <c r="H485" s="203" t="s">
        <v>1754</v>
      </c>
      <c r="I485" s="203" t="s">
        <v>473</v>
      </c>
    </row>
    <row r="486" spans="1:9">
      <c r="A486" s="203">
        <v>45</v>
      </c>
      <c r="B486" s="203" t="s">
        <v>393</v>
      </c>
      <c r="C486" s="203" t="s">
        <v>628</v>
      </c>
      <c r="D486" s="203" t="s">
        <v>629</v>
      </c>
      <c r="E486" s="205" t="s">
        <v>1645</v>
      </c>
      <c r="F486" s="204">
        <v>57.667621755471167</v>
      </c>
      <c r="G486" s="203" t="s">
        <v>521</v>
      </c>
      <c r="H486" s="203" t="s">
        <v>1754</v>
      </c>
      <c r="I486" s="203" t="s">
        <v>473</v>
      </c>
    </row>
    <row r="487" spans="1:9">
      <c r="A487" s="203">
        <v>45</v>
      </c>
      <c r="B487" s="203" t="s">
        <v>401</v>
      </c>
      <c r="C487" s="203" t="s">
        <v>615</v>
      </c>
      <c r="D487" s="203" t="s">
        <v>709</v>
      </c>
      <c r="E487" s="205" t="s">
        <v>1645</v>
      </c>
      <c r="F487" s="204">
        <v>59.265026798758846</v>
      </c>
      <c r="G487" s="203" t="s">
        <v>521</v>
      </c>
      <c r="H487" s="203" t="s">
        <v>1754</v>
      </c>
      <c r="I487" s="203" t="s">
        <v>473</v>
      </c>
    </row>
    <row r="488" spans="1:9">
      <c r="A488" s="203">
        <v>45</v>
      </c>
      <c r="B488" s="203" t="s">
        <v>389</v>
      </c>
      <c r="C488" s="203" t="s">
        <v>630</v>
      </c>
      <c r="D488" s="203" t="s">
        <v>682</v>
      </c>
      <c r="E488" s="205" t="s">
        <v>1645</v>
      </c>
      <c r="F488" s="204">
        <v>59.651552623265957</v>
      </c>
      <c r="G488" s="203" t="s">
        <v>521</v>
      </c>
      <c r="H488" s="203" t="s">
        <v>1754</v>
      </c>
      <c r="I488" s="203" t="s">
        <v>473</v>
      </c>
    </row>
    <row r="489" spans="1:9">
      <c r="A489" s="203">
        <v>45</v>
      </c>
      <c r="B489" s="203" t="s">
        <v>392</v>
      </c>
      <c r="C489" s="203" t="s">
        <v>643</v>
      </c>
      <c r="D489" s="203" t="s">
        <v>643</v>
      </c>
      <c r="E489" s="205" t="s">
        <v>1645</v>
      </c>
      <c r="F489" s="204">
        <v>59.845130286212481</v>
      </c>
      <c r="G489" s="203" t="s">
        <v>521</v>
      </c>
      <c r="H489" s="203" t="s">
        <v>1754</v>
      </c>
      <c r="I489" s="203" t="s">
        <v>473</v>
      </c>
    </row>
    <row r="490" spans="1:9">
      <c r="A490" s="203">
        <v>45</v>
      </c>
      <c r="B490" s="203" t="s">
        <v>395</v>
      </c>
      <c r="C490" s="203" t="s">
        <v>749</v>
      </c>
      <c r="D490" s="203" t="s">
        <v>781</v>
      </c>
      <c r="E490" s="205" t="s">
        <v>1645</v>
      </c>
      <c r="F490" s="204">
        <v>60.163668978639876</v>
      </c>
      <c r="G490" s="203" t="s">
        <v>521</v>
      </c>
      <c r="H490" s="203" t="s">
        <v>1754</v>
      </c>
      <c r="I490" s="203" t="s">
        <v>473</v>
      </c>
    </row>
    <row r="491" spans="1:9">
      <c r="A491" s="203">
        <v>45</v>
      </c>
      <c r="B491" s="203" t="s">
        <v>387</v>
      </c>
      <c r="C491" s="203" t="s">
        <v>650</v>
      </c>
      <c r="D491" s="203" t="s">
        <v>782</v>
      </c>
      <c r="E491" s="205" t="s">
        <v>1645</v>
      </c>
      <c r="F491" s="204">
        <v>60.857535844954135</v>
      </c>
      <c r="G491" s="203" t="s">
        <v>521</v>
      </c>
      <c r="H491" s="203" t="s">
        <v>1754</v>
      </c>
      <c r="I491" s="203" t="s">
        <v>473</v>
      </c>
    </row>
    <row r="492" spans="1:9">
      <c r="A492" s="203">
        <v>45</v>
      </c>
      <c r="B492" s="203" t="s">
        <v>387</v>
      </c>
      <c r="C492" s="203" t="s">
        <v>620</v>
      </c>
      <c r="D492" s="203" t="s">
        <v>722</v>
      </c>
      <c r="E492" s="205" t="s">
        <v>1645</v>
      </c>
      <c r="F492" s="204">
        <v>62.039491862481853</v>
      </c>
      <c r="G492" s="203" t="s">
        <v>521</v>
      </c>
      <c r="H492" s="203" t="s">
        <v>1754</v>
      </c>
      <c r="I492" s="203" t="s">
        <v>473</v>
      </c>
    </row>
    <row r="493" spans="1:9">
      <c r="A493" s="203">
        <v>45</v>
      </c>
      <c r="B493" s="203" t="s">
        <v>397</v>
      </c>
      <c r="C493" s="203" t="s">
        <v>720</v>
      </c>
      <c r="D493" s="203" t="s">
        <v>721</v>
      </c>
      <c r="E493" s="205" t="s">
        <v>1645</v>
      </c>
      <c r="F493" s="204">
        <v>62.085104130870093</v>
      </c>
      <c r="G493" s="203" t="s">
        <v>521</v>
      </c>
      <c r="H493" s="203" t="s">
        <v>1754</v>
      </c>
      <c r="I493" s="203" t="s">
        <v>473</v>
      </c>
    </row>
    <row r="494" spans="1:9">
      <c r="A494" s="203">
        <v>45</v>
      </c>
      <c r="B494" s="203" t="s">
        <v>395</v>
      </c>
      <c r="C494" s="203" t="s">
        <v>595</v>
      </c>
      <c r="D494" s="203" t="s">
        <v>783</v>
      </c>
      <c r="E494" s="205" t="s">
        <v>1645</v>
      </c>
      <c r="F494" s="204">
        <v>62.14627812659279</v>
      </c>
      <c r="G494" s="203" t="s">
        <v>521</v>
      </c>
      <c r="H494" s="203" t="s">
        <v>1754</v>
      </c>
      <c r="I494" s="203" t="s">
        <v>473</v>
      </c>
    </row>
    <row r="495" spans="1:9">
      <c r="A495" s="203">
        <v>45</v>
      </c>
      <c r="B495" s="203" t="s">
        <v>393</v>
      </c>
      <c r="C495" s="203" t="s">
        <v>576</v>
      </c>
      <c r="D495" s="203" t="s">
        <v>577</v>
      </c>
      <c r="E495" s="205" t="s">
        <v>1645</v>
      </c>
      <c r="F495" s="204">
        <v>63.382000441288319</v>
      </c>
      <c r="G495" s="203" t="s">
        <v>521</v>
      </c>
      <c r="H495" s="203" t="s">
        <v>1754</v>
      </c>
      <c r="I495" s="203" t="s">
        <v>473</v>
      </c>
    </row>
    <row r="496" spans="1:9">
      <c r="A496" s="203">
        <v>45</v>
      </c>
      <c r="B496" s="203" t="s">
        <v>387</v>
      </c>
      <c r="C496" s="203" t="s">
        <v>644</v>
      </c>
      <c r="D496" s="203" t="s">
        <v>645</v>
      </c>
      <c r="E496" s="205" t="s">
        <v>1645</v>
      </c>
      <c r="F496" s="204">
        <v>64.024595618334615</v>
      </c>
      <c r="G496" s="203" t="s">
        <v>521</v>
      </c>
      <c r="H496" s="203" t="s">
        <v>1754</v>
      </c>
      <c r="I496" s="203" t="s">
        <v>473</v>
      </c>
    </row>
    <row r="497" spans="1:9">
      <c r="A497" s="203">
        <v>45</v>
      </c>
      <c r="B497" s="203" t="s">
        <v>396</v>
      </c>
      <c r="C497" s="203" t="s">
        <v>706</v>
      </c>
      <c r="D497" s="203" t="s">
        <v>707</v>
      </c>
      <c r="E497" s="205" t="s">
        <v>1645</v>
      </c>
      <c r="F497" s="204">
        <v>64.045577371322835</v>
      </c>
      <c r="G497" s="203" t="s">
        <v>521</v>
      </c>
      <c r="H497" s="203" t="s">
        <v>1754</v>
      </c>
      <c r="I497" s="203" t="s">
        <v>473</v>
      </c>
    </row>
    <row r="498" spans="1:9">
      <c r="A498" s="203">
        <v>45</v>
      </c>
      <c r="B498" s="203" t="s">
        <v>393</v>
      </c>
      <c r="C498" s="203" t="s">
        <v>784</v>
      </c>
      <c r="D498" s="203" t="s">
        <v>785</v>
      </c>
      <c r="E498" s="205" t="s">
        <v>1645</v>
      </c>
      <c r="F498" s="204">
        <v>64.261194740166559</v>
      </c>
      <c r="G498" s="203" t="s">
        <v>521</v>
      </c>
      <c r="H498" s="203" t="s">
        <v>1754</v>
      </c>
      <c r="I498" s="203" t="s">
        <v>473</v>
      </c>
    </row>
    <row r="499" spans="1:9">
      <c r="A499" s="203">
        <v>45</v>
      </c>
      <c r="B499" s="203" t="s">
        <v>401</v>
      </c>
      <c r="C499" s="203" t="s">
        <v>626</v>
      </c>
      <c r="D499" s="203" t="s">
        <v>627</v>
      </c>
      <c r="E499" s="205" t="s">
        <v>1645</v>
      </c>
      <c r="F499" s="204">
        <v>64.305398233097293</v>
      </c>
      <c r="G499" s="203" t="s">
        <v>521</v>
      </c>
      <c r="H499" s="203" t="s">
        <v>1754</v>
      </c>
      <c r="I499" s="203" t="s">
        <v>473</v>
      </c>
    </row>
    <row r="500" spans="1:9">
      <c r="A500" s="203">
        <v>45</v>
      </c>
      <c r="B500" s="203" t="s">
        <v>388</v>
      </c>
      <c r="C500" s="203" t="s">
        <v>367</v>
      </c>
      <c r="D500" s="203" t="s">
        <v>679</v>
      </c>
      <c r="E500" s="205" t="s">
        <v>1645</v>
      </c>
      <c r="F500" s="204">
        <v>64.539588777083253</v>
      </c>
      <c r="G500" s="203" t="s">
        <v>521</v>
      </c>
      <c r="H500" s="203" t="s">
        <v>1754</v>
      </c>
      <c r="I500" s="203" t="s">
        <v>473</v>
      </c>
    </row>
    <row r="501" spans="1:9">
      <c r="A501" s="203">
        <v>45</v>
      </c>
      <c r="B501" s="203" t="s">
        <v>394</v>
      </c>
      <c r="C501" s="203" t="s">
        <v>609</v>
      </c>
      <c r="D501" s="203" t="s">
        <v>673</v>
      </c>
      <c r="E501" s="205" t="s">
        <v>1645</v>
      </c>
      <c r="F501" s="204">
        <v>64.762788940999187</v>
      </c>
      <c r="G501" s="203" t="s">
        <v>521</v>
      </c>
      <c r="H501" s="203" t="s">
        <v>1754</v>
      </c>
      <c r="I501" s="203" t="s">
        <v>473</v>
      </c>
    </row>
    <row r="502" spans="1:9">
      <c r="A502" s="203">
        <v>45</v>
      </c>
      <c r="B502" s="203" t="s">
        <v>395</v>
      </c>
      <c r="C502" s="203" t="s">
        <v>718</v>
      </c>
      <c r="D502" s="203" t="s">
        <v>719</v>
      </c>
      <c r="E502" s="205" t="s">
        <v>1645</v>
      </c>
      <c r="F502" s="204">
        <v>65.022653022784738</v>
      </c>
      <c r="G502" s="203" t="s">
        <v>521</v>
      </c>
      <c r="H502" s="203" t="s">
        <v>1754</v>
      </c>
      <c r="I502" s="203" t="s">
        <v>473</v>
      </c>
    </row>
    <row r="503" spans="1:9">
      <c r="A503" s="203">
        <v>45</v>
      </c>
      <c r="B503" s="203" t="s">
        <v>400</v>
      </c>
      <c r="C503" s="203" t="s">
        <v>578</v>
      </c>
      <c r="D503" s="203" t="s">
        <v>579</v>
      </c>
      <c r="E503" s="205" t="s">
        <v>1645</v>
      </c>
      <c r="F503" s="204">
        <v>65.287612088371773</v>
      </c>
      <c r="G503" s="203" t="s">
        <v>521</v>
      </c>
      <c r="H503" s="203" t="s">
        <v>1754</v>
      </c>
      <c r="I503" s="203" t="s">
        <v>473</v>
      </c>
    </row>
    <row r="504" spans="1:9">
      <c r="A504" s="203">
        <v>45</v>
      </c>
      <c r="B504" s="203" t="s">
        <v>404</v>
      </c>
      <c r="C504" s="203" t="s">
        <v>600</v>
      </c>
      <c r="D504" s="203" t="s">
        <v>601</v>
      </c>
      <c r="E504" s="205" t="s">
        <v>1645</v>
      </c>
      <c r="F504" s="204">
        <v>65.593705984608476</v>
      </c>
      <c r="G504" s="203" t="s">
        <v>521</v>
      </c>
      <c r="H504" s="203" t="s">
        <v>1754</v>
      </c>
      <c r="I504" s="203" t="s">
        <v>473</v>
      </c>
    </row>
    <row r="505" spans="1:9">
      <c r="A505" s="203">
        <v>45</v>
      </c>
      <c r="B505" s="203" t="s">
        <v>395</v>
      </c>
      <c r="C505" s="203" t="s">
        <v>661</v>
      </c>
      <c r="D505" s="203" t="s">
        <v>717</v>
      </c>
      <c r="E505" s="205" t="s">
        <v>1645</v>
      </c>
      <c r="F505" s="204">
        <v>66.12534589007663</v>
      </c>
      <c r="G505" s="203" t="s">
        <v>521</v>
      </c>
      <c r="H505" s="203" t="s">
        <v>1754</v>
      </c>
      <c r="I505" s="203" t="s">
        <v>473</v>
      </c>
    </row>
    <row r="506" spans="1:9">
      <c r="A506" s="203">
        <v>45</v>
      </c>
      <c r="B506" s="203" t="s">
        <v>385</v>
      </c>
      <c r="C506" s="203" t="s">
        <v>375</v>
      </c>
      <c r="D506" s="203" t="s">
        <v>580</v>
      </c>
      <c r="E506" s="205" t="s">
        <v>1645</v>
      </c>
      <c r="F506" s="204">
        <v>68.26468372840236</v>
      </c>
      <c r="G506" s="203" t="s">
        <v>521</v>
      </c>
      <c r="H506" s="203" t="s">
        <v>1754</v>
      </c>
      <c r="I506" s="203" t="s">
        <v>473</v>
      </c>
    </row>
    <row r="507" spans="1:9">
      <c r="A507" s="203">
        <v>45</v>
      </c>
      <c r="B507" s="203" t="s">
        <v>393</v>
      </c>
      <c r="C507" s="203" t="s">
        <v>641</v>
      </c>
      <c r="D507" s="203" t="s">
        <v>691</v>
      </c>
      <c r="E507" s="205" t="s">
        <v>1645</v>
      </c>
      <c r="F507" s="204">
        <v>68.735215270218788</v>
      </c>
      <c r="G507" s="203" t="s">
        <v>521</v>
      </c>
      <c r="H507" s="203" t="s">
        <v>1754</v>
      </c>
      <c r="I507" s="203" t="s">
        <v>473</v>
      </c>
    </row>
    <row r="508" spans="1:9">
      <c r="A508" s="203">
        <v>45</v>
      </c>
      <c r="B508" s="203" t="s">
        <v>395</v>
      </c>
      <c r="C508" s="203" t="s">
        <v>597</v>
      </c>
      <c r="D508" s="203" t="s">
        <v>597</v>
      </c>
      <c r="E508" s="205" t="s">
        <v>1645</v>
      </c>
      <c r="F508" s="204">
        <v>70.365447884922233</v>
      </c>
      <c r="G508" s="203" t="s">
        <v>521</v>
      </c>
      <c r="H508" s="203" t="s">
        <v>1754</v>
      </c>
      <c r="I508" s="203" t="s">
        <v>473</v>
      </c>
    </row>
    <row r="509" spans="1:9">
      <c r="A509" s="203">
        <v>45</v>
      </c>
      <c r="B509" s="203" t="s">
        <v>393</v>
      </c>
      <c r="C509" s="203" t="s">
        <v>637</v>
      </c>
      <c r="D509" s="203" t="s">
        <v>638</v>
      </c>
      <c r="E509" s="205" t="s">
        <v>1645</v>
      </c>
      <c r="F509" s="204">
        <v>71.941265909369818</v>
      </c>
      <c r="G509" s="203" t="s">
        <v>521</v>
      </c>
      <c r="H509" s="203" t="s">
        <v>1754</v>
      </c>
      <c r="I509" s="203" t="s">
        <v>473</v>
      </c>
    </row>
    <row r="510" spans="1:9">
      <c r="A510" s="203">
        <v>45</v>
      </c>
      <c r="B510" s="203" t="s">
        <v>389</v>
      </c>
      <c r="C510" s="203" t="s">
        <v>587</v>
      </c>
      <c r="D510" s="203" t="s">
        <v>683</v>
      </c>
      <c r="E510" s="205" t="s">
        <v>1645</v>
      </c>
      <c r="F510" s="204">
        <v>72.0234590711257</v>
      </c>
      <c r="G510" s="203" t="s">
        <v>521</v>
      </c>
      <c r="H510" s="203" t="s">
        <v>1754</v>
      </c>
      <c r="I510" s="203" t="s">
        <v>473</v>
      </c>
    </row>
    <row r="511" spans="1:9">
      <c r="A511" s="203">
        <v>45</v>
      </c>
      <c r="B511" s="203" t="s">
        <v>390</v>
      </c>
      <c r="C511" s="203" t="s">
        <v>368</v>
      </c>
      <c r="D511" s="203" t="s">
        <v>681</v>
      </c>
      <c r="E511" s="205" t="s">
        <v>1645</v>
      </c>
      <c r="F511" s="204">
        <v>75.739313644328632</v>
      </c>
      <c r="G511" s="203" t="s">
        <v>521</v>
      </c>
      <c r="H511" s="203" t="s">
        <v>1754</v>
      </c>
      <c r="I511" s="203" t="s">
        <v>473</v>
      </c>
    </row>
    <row r="512" spans="1:9">
      <c r="A512" s="203">
        <v>50</v>
      </c>
      <c r="B512" s="203" t="s">
        <v>384</v>
      </c>
      <c r="C512" s="203" t="s">
        <v>786</v>
      </c>
      <c r="D512" s="203" t="s">
        <v>786</v>
      </c>
      <c r="E512" s="205" t="s">
        <v>1648</v>
      </c>
      <c r="F512" s="204">
        <v>33.289986996098833</v>
      </c>
      <c r="G512" s="203">
        <v>39933</v>
      </c>
      <c r="H512" s="203" t="s">
        <v>1754</v>
      </c>
      <c r="I512" s="203" t="s">
        <v>488</v>
      </c>
    </row>
    <row r="513" spans="1:9">
      <c r="A513" s="203">
        <v>50</v>
      </c>
      <c r="B513" s="203" t="s">
        <v>384</v>
      </c>
      <c r="C513" s="203" t="s">
        <v>692</v>
      </c>
      <c r="D513" s="203" t="s">
        <v>787</v>
      </c>
      <c r="E513" s="205" t="s">
        <v>1648</v>
      </c>
      <c r="F513" s="204">
        <v>1.1264080100125156</v>
      </c>
      <c r="G513" s="203">
        <v>39933</v>
      </c>
      <c r="H513" s="203" t="s">
        <v>1754</v>
      </c>
      <c r="I513" s="203" t="s">
        <v>488</v>
      </c>
    </row>
    <row r="514" spans="1:9">
      <c r="A514" s="203">
        <v>50</v>
      </c>
      <c r="B514" s="203" t="s">
        <v>384</v>
      </c>
      <c r="C514" s="203" t="s">
        <v>652</v>
      </c>
      <c r="D514" s="203" t="s">
        <v>788</v>
      </c>
      <c r="E514" s="205" t="s">
        <v>1648</v>
      </c>
      <c r="F514" s="204">
        <v>19.938650306748464</v>
      </c>
      <c r="G514" s="203">
        <v>39933</v>
      </c>
      <c r="H514" s="203" t="s">
        <v>1754</v>
      </c>
      <c r="I514" s="203" t="s">
        <v>488</v>
      </c>
    </row>
    <row r="515" spans="1:9">
      <c r="A515" s="203">
        <v>50</v>
      </c>
      <c r="B515" s="203" t="s">
        <v>384</v>
      </c>
      <c r="C515" s="203" t="s">
        <v>789</v>
      </c>
      <c r="D515" s="203" t="s">
        <v>789</v>
      </c>
      <c r="E515" s="205" t="s">
        <v>1648</v>
      </c>
      <c r="F515" s="204">
        <v>0.83333333333333337</v>
      </c>
      <c r="G515" s="203">
        <v>39933</v>
      </c>
      <c r="H515" s="203" t="s">
        <v>1754</v>
      </c>
      <c r="I515" s="203" t="s">
        <v>488</v>
      </c>
    </row>
    <row r="516" spans="1:9">
      <c r="A516" s="203">
        <v>50</v>
      </c>
      <c r="B516" s="203" t="s">
        <v>384</v>
      </c>
      <c r="C516" s="203" t="s">
        <v>790</v>
      </c>
      <c r="D516" s="203" t="s">
        <v>791</v>
      </c>
      <c r="E516" s="205" t="s">
        <v>1648</v>
      </c>
      <c r="F516" s="204">
        <v>0.88888888888888884</v>
      </c>
      <c r="G516" s="203">
        <v>39933</v>
      </c>
      <c r="H516" s="203" t="s">
        <v>1754</v>
      </c>
      <c r="I516" s="203" t="s">
        <v>488</v>
      </c>
    </row>
    <row r="517" spans="1:9">
      <c r="A517" s="203">
        <v>50</v>
      </c>
      <c r="B517" s="203" t="s">
        <v>384</v>
      </c>
      <c r="C517" s="203" t="s">
        <v>792</v>
      </c>
      <c r="D517" s="203" t="s">
        <v>793</v>
      </c>
      <c r="E517" s="205" t="s">
        <v>1648</v>
      </c>
      <c r="F517" s="204">
        <v>10.552763819095476</v>
      </c>
      <c r="G517" s="203">
        <v>39933</v>
      </c>
      <c r="H517" s="203" t="s">
        <v>1754</v>
      </c>
      <c r="I517" s="203" t="s">
        <v>488</v>
      </c>
    </row>
    <row r="518" spans="1:9">
      <c r="A518" s="203">
        <v>50</v>
      </c>
      <c r="B518" s="203" t="s">
        <v>384</v>
      </c>
      <c r="C518" s="203" t="s">
        <v>794</v>
      </c>
      <c r="D518" s="203" t="s">
        <v>795</v>
      </c>
      <c r="E518" s="205" t="s">
        <v>1648</v>
      </c>
      <c r="F518" s="204">
        <v>2.0618556701030926</v>
      </c>
      <c r="G518" s="203">
        <v>39933</v>
      </c>
      <c r="H518" s="203" t="s">
        <v>1754</v>
      </c>
      <c r="I518" s="203" t="s">
        <v>488</v>
      </c>
    </row>
    <row r="519" spans="1:9">
      <c r="A519" s="203">
        <v>50</v>
      </c>
      <c r="B519" s="203" t="s">
        <v>384</v>
      </c>
      <c r="C519" s="203" t="s">
        <v>697</v>
      </c>
      <c r="D519" s="203" t="s">
        <v>796</v>
      </c>
      <c r="E519" s="205" t="s">
        <v>1648</v>
      </c>
      <c r="F519" s="204">
        <v>26.578560939794421</v>
      </c>
      <c r="G519" s="203">
        <v>39933</v>
      </c>
      <c r="H519" s="203" t="s">
        <v>1754</v>
      </c>
      <c r="I519" s="203" t="s">
        <v>488</v>
      </c>
    </row>
    <row r="520" spans="1:9">
      <c r="A520" s="203">
        <v>50</v>
      </c>
      <c r="B520" s="203" t="s">
        <v>384</v>
      </c>
      <c r="C520" s="203" t="s">
        <v>695</v>
      </c>
      <c r="D520" s="203" t="s">
        <v>696</v>
      </c>
      <c r="E520" s="205" t="s">
        <v>1648</v>
      </c>
      <c r="F520" s="204">
        <v>0</v>
      </c>
      <c r="G520" s="203">
        <v>39933</v>
      </c>
      <c r="H520" s="203" t="s">
        <v>1754</v>
      </c>
      <c r="I520" s="203" t="s">
        <v>488</v>
      </c>
    </row>
    <row r="521" spans="1:9">
      <c r="A521" s="203">
        <v>50</v>
      </c>
      <c r="B521" s="203" t="s">
        <v>384</v>
      </c>
      <c r="C521" s="203" t="s">
        <v>797</v>
      </c>
      <c r="D521" s="203" t="s">
        <v>797</v>
      </c>
      <c r="E521" s="205" t="s">
        <v>1648</v>
      </c>
      <c r="F521" s="204">
        <v>0</v>
      </c>
      <c r="G521" s="203">
        <v>39933</v>
      </c>
      <c r="H521" s="203" t="s">
        <v>1754</v>
      </c>
      <c r="I521" s="203" t="s">
        <v>488</v>
      </c>
    </row>
    <row r="522" spans="1:9">
      <c r="A522" s="203">
        <v>50</v>
      </c>
      <c r="B522" s="203" t="s">
        <v>384</v>
      </c>
      <c r="C522" s="203" t="s">
        <v>798</v>
      </c>
      <c r="D522" s="203" t="s">
        <v>798</v>
      </c>
      <c r="E522" s="205" t="s">
        <v>1648</v>
      </c>
      <c r="F522" s="204" t="s">
        <v>1497</v>
      </c>
      <c r="G522" s="203">
        <v>39933</v>
      </c>
      <c r="H522" s="203" t="s">
        <v>1754</v>
      </c>
      <c r="I522" s="203" t="s">
        <v>488</v>
      </c>
    </row>
    <row r="523" spans="1:9">
      <c r="A523" s="203">
        <v>50</v>
      </c>
      <c r="B523" s="203" t="s">
        <v>384</v>
      </c>
      <c r="C523" s="203" t="s">
        <v>731</v>
      </c>
      <c r="D523" s="203" t="s">
        <v>731</v>
      </c>
      <c r="E523" s="205" t="s">
        <v>1648</v>
      </c>
      <c r="F523" s="204" t="s">
        <v>1497</v>
      </c>
      <c r="G523" s="203">
        <v>39933</v>
      </c>
      <c r="H523" s="203" t="s">
        <v>1754</v>
      </c>
      <c r="I523" s="203" t="s">
        <v>488</v>
      </c>
    </row>
    <row r="524" spans="1:9">
      <c r="A524" s="203">
        <v>50</v>
      </c>
      <c r="B524" s="203" t="s">
        <v>384</v>
      </c>
      <c r="C524" s="203" t="s">
        <v>799</v>
      </c>
      <c r="D524" s="203" t="s">
        <v>799</v>
      </c>
      <c r="E524" s="205" t="s">
        <v>1648</v>
      </c>
      <c r="F524" s="204">
        <v>0</v>
      </c>
      <c r="G524" s="203">
        <v>39933</v>
      </c>
      <c r="H524" s="203" t="s">
        <v>1754</v>
      </c>
      <c r="I524" s="203" t="s">
        <v>488</v>
      </c>
    </row>
    <row r="525" spans="1:9">
      <c r="A525" s="203">
        <v>50</v>
      </c>
      <c r="B525" s="203" t="s">
        <v>384</v>
      </c>
      <c r="C525" s="203" t="s">
        <v>800</v>
      </c>
      <c r="D525" s="203" t="s">
        <v>800</v>
      </c>
      <c r="E525" s="205" t="s">
        <v>1648</v>
      </c>
      <c r="F525" s="204">
        <v>2.9850746268656714</v>
      </c>
      <c r="G525" s="203">
        <v>39933</v>
      </c>
      <c r="H525" s="203" t="s">
        <v>1754</v>
      </c>
      <c r="I525" s="203" t="s">
        <v>488</v>
      </c>
    </row>
    <row r="526" spans="1:9">
      <c r="A526" s="203">
        <v>50</v>
      </c>
      <c r="B526" s="203" t="s">
        <v>384</v>
      </c>
      <c r="C526" s="203" t="s">
        <v>694</v>
      </c>
      <c r="D526" s="203" t="s">
        <v>801</v>
      </c>
      <c r="E526" s="205" t="s">
        <v>1648</v>
      </c>
      <c r="F526" s="204">
        <v>7.4324324324324325</v>
      </c>
      <c r="G526" s="203">
        <v>39933</v>
      </c>
      <c r="H526" s="203" t="s">
        <v>1754</v>
      </c>
      <c r="I526" s="203" t="s">
        <v>488</v>
      </c>
    </row>
    <row r="527" spans="1:9">
      <c r="A527" s="203">
        <v>50</v>
      </c>
      <c r="B527" s="203" t="s">
        <v>384</v>
      </c>
      <c r="C527" s="203" t="s">
        <v>802</v>
      </c>
      <c r="D527" s="203" t="s">
        <v>802</v>
      </c>
      <c r="E527" s="205" t="s">
        <v>1648</v>
      </c>
      <c r="F527" s="204">
        <v>69.341894060995173</v>
      </c>
      <c r="G527" s="203">
        <v>39933</v>
      </c>
      <c r="H527" s="203" t="s">
        <v>1754</v>
      </c>
      <c r="I527" s="203" t="s">
        <v>488</v>
      </c>
    </row>
    <row r="528" spans="1:9">
      <c r="A528" s="203">
        <v>50</v>
      </c>
      <c r="B528" s="203" t="s">
        <v>384</v>
      </c>
      <c r="C528" s="203" t="s">
        <v>636</v>
      </c>
      <c r="D528" s="203" t="s">
        <v>727</v>
      </c>
      <c r="E528" s="205" t="s">
        <v>1648</v>
      </c>
      <c r="F528" s="204">
        <v>8.6294416243654819</v>
      </c>
      <c r="G528" s="203">
        <v>39933</v>
      </c>
      <c r="H528" s="203" t="s">
        <v>1754</v>
      </c>
      <c r="I528" s="203" t="s">
        <v>488</v>
      </c>
    </row>
    <row r="529" spans="1:9">
      <c r="A529" s="203">
        <v>50</v>
      </c>
      <c r="B529" s="203" t="s">
        <v>384</v>
      </c>
      <c r="C529" s="203" t="s">
        <v>604</v>
      </c>
      <c r="D529" s="203" t="s">
        <v>605</v>
      </c>
      <c r="E529" s="205" t="s">
        <v>1648</v>
      </c>
      <c r="F529" s="204">
        <v>17.8</v>
      </c>
      <c r="G529" s="203">
        <v>39933</v>
      </c>
      <c r="H529" s="203" t="s">
        <v>1754</v>
      </c>
      <c r="I529" s="203" t="s">
        <v>488</v>
      </c>
    </row>
    <row r="530" spans="1:9">
      <c r="A530" s="203">
        <v>50</v>
      </c>
      <c r="B530" s="203" t="s">
        <v>384</v>
      </c>
      <c r="C530" s="203" t="s">
        <v>803</v>
      </c>
      <c r="D530" s="203" t="s">
        <v>804</v>
      </c>
      <c r="E530" s="205" t="s">
        <v>1648</v>
      </c>
      <c r="F530" s="204">
        <v>3.7174721189591078</v>
      </c>
      <c r="G530" s="203">
        <v>39933</v>
      </c>
      <c r="H530" s="203" t="s">
        <v>1754</v>
      </c>
      <c r="I530" s="203" t="s">
        <v>488</v>
      </c>
    </row>
    <row r="531" spans="1:9">
      <c r="A531" s="203">
        <v>50</v>
      </c>
      <c r="B531" s="203" t="s">
        <v>385</v>
      </c>
      <c r="C531" s="203" t="s">
        <v>805</v>
      </c>
      <c r="D531" s="203" t="s">
        <v>806</v>
      </c>
      <c r="E531" s="205" t="s">
        <v>1648</v>
      </c>
      <c r="F531" s="204">
        <v>44.631680308136737</v>
      </c>
      <c r="G531" s="203">
        <v>39933</v>
      </c>
      <c r="H531" s="203" t="s">
        <v>1754</v>
      </c>
      <c r="I531" s="203" t="s">
        <v>488</v>
      </c>
    </row>
    <row r="532" spans="1:9">
      <c r="A532" s="203">
        <v>50</v>
      </c>
      <c r="B532" s="203" t="s">
        <v>386</v>
      </c>
      <c r="C532" s="203" t="s">
        <v>701</v>
      </c>
      <c r="D532" s="203" t="s">
        <v>807</v>
      </c>
      <c r="E532" s="205" t="s">
        <v>1648</v>
      </c>
      <c r="F532" s="204">
        <v>16.949152542372879</v>
      </c>
      <c r="G532" s="203">
        <v>39933</v>
      </c>
      <c r="H532" s="203" t="s">
        <v>1754</v>
      </c>
      <c r="I532" s="203" t="s">
        <v>488</v>
      </c>
    </row>
    <row r="533" spans="1:9">
      <c r="A533" s="203">
        <v>50</v>
      </c>
      <c r="B533" s="203" t="s">
        <v>386</v>
      </c>
      <c r="C533" s="203" t="s">
        <v>613</v>
      </c>
      <c r="D533" s="203" t="s">
        <v>614</v>
      </c>
      <c r="E533" s="205" t="s">
        <v>1648</v>
      </c>
      <c r="F533" s="204">
        <v>8.8135593220338979</v>
      </c>
      <c r="G533" s="203">
        <v>39933</v>
      </c>
      <c r="H533" s="203" t="s">
        <v>1754</v>
      </c>
      <c r="I533" s="203" t="s">
        <v>488</v>
      </c>
    </row>
    <row r="534" spans="1:9">
      <c r="A534" s="203">
        <v>50</v>
      </c>
      <c r="B534" s="203" t="s">
        <v>386</v>
      </c>
      <c r="C534" s="203" t="s">
        <v>648</v>
      </c>
      <c r="D534" s="203" t="s">
        <v>649</v>
      </c>
      <c r="E534" s="205" t="s">
        <v>1648</v>
      </c>
      <c r="F534" s="204">
        <v>14.814814814814813</v>
      </c>
      <c r="G534" s="203">
        <v>39933</v>
      </c>
      <c r="H534" s="203" t="s">
        <v>1754</v>
      </c>
      <c r="I534" s="203" t="s">
        <v>488</v>
      </c>
    </row>
    <row r="535" spans="1:9">
      <c r="A535" s="203">
        <v>50</v>
      </c>
      <c r="B535" s="203" t="s">
        <v>387</v>
      </c>
      <c r="C535" s="203" t="s">
        <v>644</v>
      </c>
      <c r="D535" s="203" t="s">
        <v>808</v>
      </c>
      <c r="E535" s="205" t="s">
        <v>1648</v>
      </c>
      <c r="F535" s="204">
        <v>48.856799037304455</v>
      </c>
      <c r="G535" s="203">
        <v>39933</v>
      </c>
      <c r="H535" s="203" t="s">
        <v>1754</v>
      </c>
      <c r="I535" s="203" t="s">
        <v>488</v>
      </c>
    </row>
    <row r="536" spans="1:9">
      <c r="A536" s="203">
        <v>50</v>
      </c>
      <c r="B536" s="203" t="s">
        <v>387</v>
      </c>
      <c r="C536" s="203" t="s">
        <v>650</v>
      </c>
      <c r="D536" s="203" t="s">
        <v>651</v>
      </c>
      <c r="E536" s="205" t="s">
        <v>1648</v>
      </c>
      <c r="F536" s="204">
        <v>48.312236286919827</v>
      </c>
      <c r="G536" s="203">
        <v>39933</v>
      </c>
      <c r="H536" s="203" t="s">
        <v>1754</v>
      </c>
      <c r="I536" s="203" t="s">
        <v>488</v>
      </c>
    </row>
    <row r="537" spans="1:9">
      <c r="A537" s="203">
        <v>50</v>
      </c>
      <c r="B537" s="203" t="s">
        <v>387</v>
      </c>
      <c r="C537" s="203" t="s">
        <v>620</v>
      </c>
      <c r="D537" s="203" t="s">
        <v>621</v>
      </c>
      <c r="E537" s="205" t="s">
        <v>1648</v>
      </c>
      <c r="F537" s="204">
        <v>43.078913324708928</v>
      </c>
      <c r="G537" s="203">
        <v>39933</v>
      </c>
      <c r="H537" s="203" t="s">
        <v>1754</v>
      </c>
      <c r="I537" s="203" t="s">
        <v>488</v>
      </c>
    </row>
    <row r="538" spans="1:9">
      <c r="A538" s="203">
        <v>50</v>
      </c>
      <c r="B538" s="203" t="s">
        <v>388</v>
      </c>
      <c r="C538" s="203" t="s">
        <v>598</v>
      </c>
      <c r="D538" s="203" t="s">
        <v>809</v>
      </c>
      <c r="E538" s="205" t="s">
        <v>1648</v>
      </c>
      <c r="F538" s="204">
        <v>0</v>
      </c>
      <c r="G538" s="203">
        <v>39933</v>
      </c>
      <c r="H538" s="203" t="s">
        <v>1754</v>
      </c>
      <c r="I538" s="203" t="s">
        <v>488</v>
      </c>
    </row>
    <row r="539" spans="1:9">
      <c r="A539" s="203">
        <v>50</v>
      </c>
      <c r="B539" s="203" t="s">
        <v>388</v>
      </c>
      <c r="C539" s="203" t="s">
        <v>367</v>
      </c>
      <c r="D539" s="203" t="s">
        <v>810</v>
      </c>
      <c r="E539" s="205" t="s">
        <v>1648</v>
      </c>
      <c r="F539" s="204">
        <v>0</v>
      </c>
      <c r="G539" s="203">
        <v>39933</v>
      </c>
      <c r="H539" s="203" t="s">
        <v>1754</v>
      </c>
      <c r="I539" s="203" t="s">
        <v>488</v>
      </c>
    </row>
    <row r="540" spans="1:9">
      <c r="A540" s="203">
        <v>50</v>
      </c>
      <c r="B540" s="203" t="s">
        <v>388</v>
      </c>
      <c r="C540" s="203" t="s">
        <v>606</v>
      </c>
      <c r="D540" s="203" t="s">
        <v>607</v>
      </c>
      <c r="E540" s="205" t="s">
        <v>1648</v>
      </c>
      <c r="F540" s="204">
        <v>2.5531914893617018</v>
      </c>
      <c r="G540" s="203">
        <v>39933</v>
      </c>
      <c r="H540" s="203" t="s">
        <v>1754</v>
      </c>
      <c r="I540" s="203" t="s">
        <v>488</v>
      </c>
    </row>
    <row r="541" spans="1:9">
      <c r="A541" s="203">
        <v>50</v>
      </c>
      <c r="B541" s="203" t="s">
        <v>389</v>
      </c>
      <c r="C541" s="203" t="s">
        <v>630</v>
      </c>
      <c r="D541" s="203" t="s">
        <v>811</v>
      </c>
      <c r="E541" s="205" t="s">
        <v>1648</v>
      </c>
      <c r="F541" s="204">
        <v>8.3067092651757193</v>
      </c>
      <c r="G541" s="203">
        <v>39933</v>
      </c>
      <c r="H541" s="203" t="s">
        <v>1754</v>
      </c>
      <c r="I541" s="203" t="s">
        <v>488</v>
      </c>
    </row>
    <row r="542" spans="1:9">
      <c r="A542" s="203">
        <v>50</v>
      </c>
      <c r="B542" s="203" t="s">
        <v>389</v>
      </c>
      <c r="C542" s="203" t="s">
        <v>587</v>
      </c>
      <c r="D542" s="203" t="s">
        <v>683</v>
      </c>
      <c r="E542" s="205" t="s">
        <v>1648</v>
      </c>
      <c r="F542" s="204">
        <v>6.7873303167420813</v>
      </c>
      <c r="G542" s="203">
        <v>39933</v>
      </c>
      <c r="H542" s="203" t="s">
        <v>1754</v>
      </c>
      <c r="I542" s="203" t="s">
        <v>488</v>
      </c>
    </row>
    <row r="543" spans="1:9">
      <c r="A543" s="203">
        <v>50</v>
      </c>
      <c r="B543" s="203" t="s">
        <v>390</v>
      </c>
      <c r="C543" s="203" t="s">
        <v>368</v>
      </c>
      <c r="D543" s="203" t="s">
        <v>619</v>
      </c>
      <c r="E543" s="205" t="s">
        <v>1648</v>
      </c>
      <c r="F543" s="204">
        <v>0.41152263374485598</v>
      </c>
      <c r="G543" s="203">
        <v>39933</v>
      </c>
      <c r="H543" s="203" t="s">
        <v>1754</v>
      </c>
      <c r="I543" s="203" t="s">
        <v>488</v>
      </c>
    </row>
    <row r="544" spans="1:9">
      <c r="A544" s="203">
        <v>50</v>
      </c>
      <c r="B544" s="203" t="s">
        <v>390</v>
      </c>
      <c r="C544" s="203" t="s">
        <v>738</v>
      </c>
      <c r="D544" s="203" t="s">
        <v>812</v>
      </c>
      <c r="E544" s="205" t="s">
        <v>1648</v>
      </c>
      <c r="F544" s="204">
        <v>0</v>
      </c>
      <c r="G544" s="203">
        <v>39933</v>
      </c>
      <c r="H544" s="203" t="s">
        <v>1754</v>
      </c>
      <c r="I544" s="203" t="s">
        <v>488</v>
      </c>
    </row>
    <row r="545" spans="1:9">
      <c r="A545" s="203">
        <v>50</v>
      </c>
      <c r="B545" s="203" t="s">
        <v>390</v>
      </c>
      <c r="C545" s="203" t="s">
        <v>611</v>
      </c>
      <c r="D545" s="203" t="s">
        <v>612</v>
      </c>
      <c r="E545" s="205" t="s">
        <v>1648</v>
      </c>
      <c r="F545" s="204">
        <v>0</v>
      </c>
      <c r="G545" s="203">
        <v>39933</v>
      </c>
      <c r="H545" s="203" t="s">
        <v>1754</v>
      </c>
      <c r="I545" s="203" t="s">
        <v>488</v>
      </c>
    </row>
    <row r="546" spans="1:9">
      <c r="A546" s="203">
        <v>50</v>
      </c>
      <c r="B546" s="203" t="s">
        <v>391</v>
      </c>
      <c r="C546" s="203" t="s">
        <v>624</v>
      </c>
      <c r="D546" s="203" t="s">
        <v>625</v>
      </c>
      <c r="E546" s="205" t="s">
        <v>1648</v>
      </c>
      <c r="F546" s="204">
        <v>29.642248722316864</v>
      </c>
      <c r="G546" s="203">
        <v>39933</v>
      </c>
      <c r="H546" s="203" t="s">
        <v>1754</v>
      </c>
      <c r="I546" s="203" t="s">
        <v>488</v>
      </c>
    </row>
    <row r="547" spans="1:9">
      <c r="A547" s="203">
        <v>50</v>
      </c>
      <c r="B547" s="203" t="s">
        <v>392</v>
      </c>
      <c r="C547" s="203" t="s">
        <v>643</v>
      </c>
      <c r="D547" s="203" t="s">
        <v>813</v>
      </c>
      <c r="E547" s="205" t="s">
        <v>1648</v>
      </c>
      <c r="F547" s="204">
        <v>16.689098250336475</v>
      </c>
      <c r="G547" s="203">
        <v>39933</v>
      </c>
      <c r="H547" s="203" t="s">
        <v>1754</v>
      </c>
      <c r="I547" s="203" t="s">
        <v>488</v>
      </c>
    </row>
    <row r="548" spans="1:9">
      <c r="A548" s="203">
        <v>50</v>
      </c>
      <c r="B548" s="203" t="s">
        <v>393</v>
      </c>
      <c r="C548" s="203" t="s">
        <v>814</v>
      </c>
      <c r="D548" s="203" t="s">
        <v>814</v>
      </c>
      <c r="E548" s="205" t="s">
        <v>1648</v>
      </c>
      <c r="F548" s="204">
        <v>18.848167539267017</v>
      </c>
      <c r="G548" s="203">
        <v>39933</v>
      </c>
      <c r="H548" s="203" t="s">
        <v>1754</v>
      </c>
      <c r="I548" s="203" t="s">
        <v>488</v>
      </c>
    </row>
    <row r="549" spans="1:9">
      <c r="A549" s="203">
        <v>50</v>
      </c>
      <c r="B549" s="203" t="s">
        <v>393</v>
      </c>
      <c r="C549" s="203" t="s">
        <v>815</v>
      </c>
      <c r="D549" s="203" t="s">
        <v>815</v>
      </c>
      <c r="E549" s="205" t="s">
        <v>1648</v>
      </c>
      <c r="F549" s="204">
        <v>0</v>
      </c>
      <c r="G549" s="203">
        <v>39933</v>
      </c>
      <c r="H549" s="203" t="s">
        <v>1754</v>
      </c>
      <c r="I549" s="203" t="s">
        <v>488</v>
      </c>
    </row>
    <row r="550" spans="1:9">
      <c r="A550" s="203">
        <v>50</v>
      </c>
      <c r="B550" s="203" t="s">
        <v>393</v>
      </c>
      <c r="C550" s="203" t="s">
        <v>816</v>
      </c>
      <c r="D550" s="203" t="s">
        <v>816</v>
      </c>
      <c r="E550" s="205" t="s">
        <v>1648</v>
      </c>
      <c r="F550" s="204">
        <v>0</v>
      </c>
      <c r="G550" s="203">
        <v>39933</v>
      </c>
      <c r="H550" s="203" t="s">
        <v>1754</v>
      </c>
      <c r="I550" s="203" t="s">
        <v>488</v>
      </c>
    </row>
    <row r="551" spans="1:9">
      <c r="A551" s="203">
        <v>50</v>
      </c>
      <c r="B551" s="203" t="s">
        <v>393</v>
      </c>
      <c r="C551" s="203" t="s">
        <v>632</v>
      </c>
      <c r="D551" s="203" t="s">
        <v>817</v>
      </c>
      <c r="E551" s="205" t="s">
        <v>1648</v>
      </c>
      <c r="F551" s="204" t="s">
        <v>1497</v>
      </c>
      <c r="G551" s="203">
        <v>39933</v>
      </c>
      <c r="H551" s="203" t="s">
        <v>1754</v>
      </c>
      <c r="I551" s="203" t="s">
        <v>488</v>
      </c>
    </row>
    <row r="552" spans="1:9">
      <c r="A552" s="203">
        <v>50</v>
      </c>
      <c r="B552" s="203" t="s">
        <v>393</v>
      </c>
      <c r="C552" s="203" t="s">
        <v>818</v>
      </c>
      <c r="D552" s="203" t="s">
        <v>818</v>
      </c>
      <c r="E552" s="205" t="s">
        <v>1648</v>
      </c>
      <c r="F552" s="204">
        <v>0</v>
      </c>
      <c r="G552" s="203">
        <v>39933</v>
      </c>
      <c r="H552" s="203" t="s">
        <v>1754</v>
      </c>
      <c r="I552" s="203" t="s">
        <v>488</v>
      </c>
    </row>
    <row r="553" spans="1:9">
      <c r="A553" s="203">
        <v>50</v>
      </c>
      <c r="B553" s="203" t="s">
        <v>393</v>
      </c>
      <c r="C553" s="203" t="s">
        <v>628</v>
      </c>
      <c r="D553" s="203" t="s">
        <v>819</v>
      </c>
      <c r="E553" s="205" t="s">
        <v>1648</v>
      </c>
      <c r="F553" s="204">
        <v>0</v>
      </c>
      <c r="G553" s="203">
        <v>39933</v>
      </c>
      <c r="H553" s="203" t="s">
        <v>1754</v>
      </c>
      <c r="I553" s="203" t="s">
        <v>488</v>
      </c>
    </row>
    <row r="554" spans="1:9">
      <c r="A554" s="203">
        <v>50</v>
      </c>
      <c r="B554" s="203" t="s">
        <v>393</v>
      </c>
      <c r="C554" s="203" t="s">
        <v>784</v>
      </c>
      <c r="D554" s="203" t="s">
        <v>820</v>
      </c>
      <c r="E554" s="205" t="s">
        <v>1648</v>
      </c>
      <c r="F554" s="204">
        <v>0</v>
      </c>
      <c r="G554" s="203">
        <v>39933</v>
      </c>
      <c r="H554" s="203" t="s">
        <v>1754</v>
      </c>
      <c r="I554" s="203" t="s">
        <v>488</v>
      </c>
    </row>
    <row r="555" spans="1:9">
      <c r="A555" s="203">
        <v>50</v>
      </c>
      <c r="B555" s="203" t="s">
        <v>393</v>
      </c>
      <c r="C555" s="203" t="s">
        <v>689</v>
      </c>
      <c r="D555" s="203" t="s">
        <v>821</v>
      </c>
      <c r="E555" s="205" t="s">
        <v>1648</v>
      </c>
      <c r="F555" s="204">
        <v>13.669064748201439</v>
      </c>
      <c r="G555" s="203">
        <v>39933</v>
      </c>
      <c r="H555" s="203" t="s">
        <v>1754</v>
      </c>
      <c r="I555" s="203" t="s">
        <v>488</v>
      </c>
    </row>
    <row r="556" spans="1:9">
      <c r="A556" s="203">
        <v>50</v>
      </c>
      <c r="B556" s="203" t="s">
        <v>393</v>
      </c>
      <c r="C556" s="203" t="s">
        <v>822</v>
      </c>
      <c r="D556" s="203" t="s">
        <v>823</v>
      </c>
      <c r="E556" s="205" t="s">
        <v>1648</v>
      </c>
      <c r="F556" s="204">
        <v>0.16420361247947454</v>
      </c>
      <c r="G556" s="203">
        <v>39933</v>
      </c>
      <c r="H556" s="203" t="s">
        <v>1754</v>
      </c>
      <c r="I556" s="203" t="s">
        <v>488</v>
      </c>
    </row>
    <row r="557" spans="1:9">
      <c r="A557" s="203">
        <v>50</v>
      </c>
      <c r="B557" s="203" t="s">
        <v>393</v>
      </c>
      <c r="C557" s="203" t="s">
        <v>824</v>
      </c>
      <c r="D557" s="203" t="s">
        <v>825</v>
      </c>
      <c r="E557" s="205" t="s">
        <v>1648</v>
      </c>
      <c r="F557" s="204">
        <v>47.713226205191596</v>
      </c>
      <c r="G557" s="203">
        <v>39933</v>
      </c>
      <c r="H557" s="203" t="s">
        <v>1754</v>
      </c>
      <c r="I557" s="203" t="s">
        <v>488</v>
      </c>
    </row>
    <row r="558" spans="1:9">
      <c r="A558" s="203">
        <v>50</v>
      </c>
      <c r="B558" s="203" t="s">
        <v>393</v>
      </c>
      <c r="C558" s="203" t="s">
        <v>826</v>
      </c>
      <c r="D558" s="203" t="s">
        <v>827</v>
      </c>
      <c r="E558" s="205" t="s">
        <v>1648</v>
      </c>
      <c r="F558" s="204">
        <v>0</v>
      </c>
      <c r="G558" s="203">
        <v>39933</v>
      </c>
      <c r="H558" s="203" t="s">
        <v>1754</v>
      </c>
      <c r="I558" s="203" t="s">
        <v>488</v>
      </c>
    </row>
    <row r="559" spans="1:9">
      <c r="A559" s="203">
        <v>50</v>
      </c>
      <c r="B559" s="203" t="s">
        <v>394</v>
      </c>
      <c r="C559" s="203" t="s">
        <v>675</v>
      </c>
      <c r="D559" s="203" t="s">
        <v>676</v>
      </c>
      <c r="E559" s="205" t="s">
        <v>1648</v>
      </c>
      <c r="F559" s="204">
        <v>62.835249042145591</v>
      </c>
      <c r="G559" s="203">
        <v>39933</v>
      </c>
      <c r="H559" s="203" t="s">
        <v>1754</v>
      </c>
      <c r="I559" s="203" t="s">
        <v>488</v>
      </c>
    </row>
    <row r="560" spans="1:9">
      <c r="A560" s="203">
        <v>50</v>
      </c>
      <c r="B560" s="203" t="s">
        <v>394</v>
      </c>
      <c r="C560" s="203" t="s">
        <v>609</v>
      </c>
      <c r="D560" s="203" t="s">
        <v>828</v>
      </c>
      <c r="E560" s="205" t="s">
        <v>1648</v>
      </c>
      <c r="F560" s="204">
        <v>1.8134715025906734</v>
      </c>
      <c r="G560" s="203">
        <v>39933</v>
      </c>
      <c r="H560" s="203" t="s">
        <v>1754</v>
      </c>
      <c r="I560" s="203" t="s">
        <v>488</v>
      </c>
    </row>
    <row r="561" spans="1:9">
      <c r="A561" s="203">
        <v>50</v>
      </c>
      <c r="B561" s="203" t="s">
        <v>394</v>
      </c>
      <c r="C561" s="203" t="s">
        <v>589</v>
      </c>
      <c r="D561" s="203" t="s">
        <v>590</v>
      </c>
      <c r="E561" s="205" t="s">
        <v>1648</v>
      </c>
      <c r="F561" s="204">
        <v>21.794871794871796</v>
      </c>
      <c r="G561" s="203">
        <v>39933</v>
      </c>
      <c r="H561" s="203" t="s">
        <v>1754</v>
      </c>
      <c r="I561" s="203" t="s">
        <v>488</v>
      </c>
    </row>
    <row r="562" spans="1:9">
      <c r="A562" s="203">
        <v>50</v>
      </c>
      <c r="B562" s="203" t="s">
        <v>395</v>
      </c>
      <c r="C562" s="203" t="s">
        <v>718</v>
      </c>
      <c r="D562" s="203" t="s">
        <v>719</v>
      </c>
      <c r="E562" s="205" t="s">
        <v>1648</v>
      </c>
      <c r="F562" s="204">
        <v>0</v>
      </c>
      <c r="G562" s="203">
        <v>39933</v>
      </c>
      <c r="H562" s="203" t="s">
        <v>1754</v>
      </c>
      <c r="I562" s="203" t="s">
        <v>488</v>
      </c>
    </row>
    <row r="563" spans="1:9">
      <c r="A563" s="203">
        <v>50</v>
      </c>
      <c r="B563" s="203" t="s">
        <v>395</v>
      </c>
      <c r="C563" s="203" t="s">
        <v>829</v>
      </c>
      <c r="D563" s="203" t="s">
        <v>830</v>
      </c>
      <c r="E563" s="205" t="s">
        <v>1648</v>
      </c>
      <c r="F563" s="204">
        <v>38.940092165898612</v>
      </c>
      <c r="G563" s="203">
        <v>39933</v>
      </c>
      <c r="H563" s="203" t="s">
        <v>1754</v>
      </c>
      <c r="I563" s="203" t="s">
        <v>488</v>
      </c>
    </row>
    <row r="564" spans="1:9">
      <c r="A564" s="203">
        <v>50</v>
      </c>
      <c r="B564" s="203" t="s">
        <v>395</v>
      </c>
      <c r="C564" s="203" t="s">
        <v>714</v>
      </c>
      <c r="D564" s="203" t="s">
        <v>831</v>
      </c>
      <c r="E564" s="205" t="s">
        <v>1648</v>
      </c>
      <c r="F564" s="204">
        <v>0</v>
      </c>
      <c r="G564" s="203">
        <v>39933</v>
      </c>
      <c r="H564" s="203" t="s">
        <v>1754</v>
      </c>
      <c r="I564" s="203" t="s">
        <v>488</v>
      </c>
    </row>
    <row r="565" spans="1:9">
      <c r="A565" s="203">
        <v>50</v>
      </c>
      <c r="B565" s="203" t="s">
        <v>395</v>
      </c>
      <c r="C565" s="203" t="s">
        <v>749</v>
      </c>
      <c r="D565" s="203" t="s">
        <v>781</v>
      </c>
      <c r="E565" s="205" t="s">
        <v>1648</v>
      </c>
      <c r="F565" s="204">
        <v>0</v>
      </c>
      <c r="G565" s="203">
        <v>39933</v>
      </c>
      <c r="H565" s="203" t="s">
        <v>1754</v>
      </c>
      <c r="I565" s="203" t="s">
        <v>488</v>
      </c>
    </row>
    <row r="566" spans="1:9">
      <c r="A566" s="203">
        <v>50</v>
      </c>
      <c r="B566" s="203" t="s">
        <v>395</v>
      </c>
      <c r="C566" s="203" t="s">
        <v>617</v>
      </c>
      <c r="D566" s="203" t="s">
        <v>618</v>
      </c>
      <c r="E566" s="205" t="s">
        <v>1648</v>
      </c>
      <c r="F566" s="204">
        <v>0</v>
      </c>
      <c r="G566" s="203">
        <v>39933</v>
      </c>
      <c r="H566" s="203" t="s">
        <v>1754</v>
      </c>
      <c r="I566" s="203" t="s">
        <v>488</v>
      </c>
    </row>
    <row r="567" spans="1:9">
      <c r="A567" s="203">
        <v>50</v>
      </c>
      <c r="B567" s="203" t="s">
        <v>395</v>
      </c>
      <c r="C567" s="203" t="s">
        <v>832</v>
      </c>
      <c r="D567" s="203" t="s">
        <v>833</v>
      </c>
      <c r="E567" s="205" t="s">
        <v>1648</v>
      </c>
      <c r="F567" s="204">
        <v>13.150492264416316</v>
      </c>
      <c r="G567" s="203">
        <v>39933</v>
      </c>
      <c r="H567" s="203" t="s">
        <v>1754</v>
      </c>
      <c r="I567" s="203" t="s">
        <v>488</v>
      </c>
    </row>
    <row r="568" spans="1:9">
      <c r="A568" s="203">
        <v>50</v>
      </c>
      <c r="B568" s="203" t="s">
        <v>395</v>
      </c>
      <c r="C568" s="203" t="s">
        <v>755</v>
      </c>
      <c r="D568" s="203" t="s">
        <v>834</v>
      </c>
      <c r="E568" s="205" t="s">
        <v>1648</v>
      </c>
      <c r="F568" s="204">
        <v>3.3333333333333335</v>
      </c>
      <c r="G568" s="203">
        <v>39933</v>
      </c>
      <c r="H568" s="203" t="s">
        <v>1754</v>
      </c>
      <c r="I568" s="203" t="s">
        <v>488</v>
      </c>
    </row>
    <row r="569" spans="1:9">
      <c r="A569" s="203">
        <v>50</v>
      </c>
      <c r="B569" s="203" t="s">
        <v>395</v>
      </c>
      <c r="C569" s="203" t="s">
        <v>743</v>
      </c>
      <c r="D569" s="203" t="s">
        <v>835</v>
      </c>
      <c r="E569" s="205" t="s">
        <v>1648</v>
      </c>
      <c r="F569" s="204">
        <v>29.129232895646162</v>
      </c>
      <c r="G569" s="203">
        <v>39933</v>
      </c>
      <c r="H569" s="203" t="s">
        <v>1754</v>
      </c>
      <c r="I569" s="203" t="s">
        <v>488</v>
      </c>
    </row>
    <row r="570" spans="1:9">
      <c r="A570" s="203">
        <v>50</v>
      </c>
      <c r="B570" s="203" t="s">
        <v>395</v>
      </c>
      <c r="C570" s="203" t="s">
        <v>661</v>
      </c>
      <c r="D570" s="203" t="s">
        <v>836</v>
      </c>
      <c r="E570" s="205" t="s">
        <v>1648</v>
      </c>
      <c r="F570" s="204">
        <v>1.5957446808510638</v>
      </c>
      <c r="G570" s="203">
        <v>39933</v>
      </c>
      <c r="H570" s="203" t="s">
        <v>1754</v>
      </c>
      <c r="I570" s="203" t="s">
        <v>488</v>
      </c>
    </row>
    <row r="571" spans="1:9">
      <c r="A571" s="203">
        <v>50</v>
      </c>
      <c r="B571" s="203" t="s">
        <v>396</v>
      </c>
      <c r="C571" s="203" t="s">
        <v>583</v>
      </c>
      <c r="D571" s="203" t="s">
        <v>837</v>
      </c>
      <c r="E571" s="205" t="s">
        <v>1648</v>
      </c>
      <c r="F571" s="204">
        <v>6.3209076175040515</v>
      </c>
      <c r="G571" s="203">
        <v>39933</v>
      </c>
      <c r="H571" s="203" t="s">
        <v>1754</v>
      </c>
      <c r="I571" s="203" t="s">
        <v>488</v>
      </c>
    </row>
    <row r="572" spans="1:9">
      <c r="A572" s="203">
        <v>50</v>
      </c>
      <c r="B572" s="203" t="s">
        <v>397</v>
      </c>
      <c r="C572" s="203" t="s">
        <v>581</v>
      </c>
      <c r="D572" s="203" t="s">
        <v>582</v>
      </c>
      <c r="E572" s="205" t="s">
        <v>1648</v>
      </c>
      <c r="F572" s="204">
        <v>0</v>
      </c>
      <c r="G572" s="203">
        <v>39933</v>
      </c>
      <c r="H572" s="203" t="s">
        <v>1754</v>
      </c>
      <c r="I572" s="203" t="s">
        <v>488</v>
      </c>
    </row>
    <row r="573" spans="1:9">
      <c r="A573" s="203">
        <v>50</v>
      </c>
      <c r="B573" s="203" t="s">
        <v>397</v>
      </c>
      <c r="C573" s="203" t="s">
        <v>720</v>
      </c>
      <c r="D573" s="203" t="s">
        <v>721</v>
      </c>
      <c r="E573" s="205" t="s">
        <v>1648</v>
      </c>
      <c r="F573" s="204">
        <v>0</v>
      </c>
      <c r="G573" s="203">
        <v>39933</v>
      </c>
      <c r="H573" s="203" t="s">
        <v>1754</v>
      </c>
      <c r="I573" s="203" t="s">
        <v>488</v>
      </c>
    </row>
    <row r="574" spans="1:9">
      <c r="A574" s="203">
        <v>50</v>
      </c>
      <c r="B574" s="203" t="s">
        <v>397</v>
      </c>
      <c r="C574" s="203" t="s">
        <v>838</v>
      </c>
      <c r="D574" s="203" t="s">
        <v>838</v>
      </c>
      <c r="E574" s="205" t="s">
        <v>1648</v>
      </c>
      <c r="F574" s="204">
        <v>2.34375</v>
      </c>
      <c r="G574" s="203">
        <v>39933</v>
      </c>
      <c r="H574" s="203" t="s">
        <v>1754</v>
      </c>
      <c r="I574" s="203" t="s">
        <v>488</v>
      </c>
    </row>
    <row r="575" spans="1:9">
      <c r="A575" s="203">
        <v>50</v>
      </c>
      <c r="B575" s="203" t="s">
        <v>397</v>
      </c>
      <c r="C575" s="203" t="s">
        <v>381</v>
      </c>
      <c r="D575" s="203" t="s">
        <v>725</v>
      </c>
      <c r="E575" s="205" t="s">
        <v>1648</v>
      </c>
      <c r="F575" s="204">
        <v>22.249093107617895</v>
      </c>
      <c r="G575" s="203">
        <v>39933</v>
      </c>
      <c r="H575" s="203" t="s">
        <v>1754</v>
      </c>
      <c r="I575" s="203" t="s">
        <v>488</v>
      </c>
    </row>
    <row r="576" spans="1:9">
      <c r="A576" s="203">
        <v>50</v>
      </c>
      <c r="B576" s="203" t="s">
        <v>398</v>
      </c>
      <c r="C576" s="203" t="s">
        <v>574</v>
      </c>
      <c r="D576" s="203" t="s">
        <v>839</v>
      </c>
      <c r="E576" s="205" t="s">
        <v>1648</v>
      </c>
      <c r="F576" s="204">
        <v>8.0693815987933633</v>
      </c>
      <c r="G576" s="203">
        <v>39933</v>
      </c>
      <c r="H576" s="203" t="s">
        <v>1754</v>
      </c>
      <c r="I576" s="203" t="s">
        <v>488</v>
      </c>
    </row>
    <row r="577" spans="1:9">
      <c r="A577" s="203">
        <v>50</v>
      </c>
      <c r="B577" s="203" t="s">
        <v>399</v>
      </c>
      <c r="C577" s="203" t="s">
        <v>602</v>
      </c>
      <c r="D577" s="203" t="s">
        <v>603</v>
      </c>
      <c r="E577" s="205" t="s">
        <v>1648</v>
      </c>
      <c r="F577" s="204">
        <v>12.487804878048781</v>
      </c>
      <c r="G577" s="203">
        <v>39933</v>
      </c>
      <c r="H577" s="203" t="s">
        <v>1754</v>
      </c>
      <c r="I577" s="203" t="s">
        <v>488</v>
      </c>
    </row>
    <row r="578" spans="1:9">
      <c r="A578" s="203">
        <v>50</v>
      </c>
      <c r="B578" s="203" t="s">
        <v>399</v>
      </c>
      <c r="C578" s="203" t="s">
        <v>593</v>
      </c>
      <c r="D578" s="203" t="s">
        <v>594</v>
      </c>
      <c r="E578" s="205" t="s">
        <v>1648</v>
      </c>
      <c r="F578" s="204">
        <v>3.278688524590164</v>
      </c>
      <c r="G578" s="203">
        <v>39933</v>
      </c>
      <c r="H578" s="203" t="s">
        <v>1754</v>
      </c>
      <c r="I578" s="203" t="s">
        <v>488</v>
      </c>
    </row>
    <row r="579" spans="1:9">
      <c r="A579" s="203">
        <v>50</v>
      </c>
      <c r="B579" s="203" t="s">
        <v>400</v>
      </c>
      <c r="C579" s="203" t="s">
        <v>759</v>
      </c>
      <c r="D579" s="203" t="s">
        <v>840</v>
      </c>
      <c r="E579" s="205" t="s">
        <v>1648</v>
      </c>
      <c r="F579" s="204">
        <v>11.666666666666666</v>
      </c>
      <c r="G579" s="203">
        <v>39933</v>
      </c>
      <c r="H579" s="203" t="s">
        <v>1754</v>
      </c>
      <c r="I579" s="203" t="s">
        <v>488</v>
      </c>
    </row>
    <row r="580" spans="1:9">
      <c r="A580" s="203">
        <v>50</v>
      </c>
      <c r="B580" s="203" t="s">
        <v>400</v>
      </c>
      <c r="C580" s="203" t="s">
        <v>841</v>
      </c>
      <c r="D580" s="203" t="s">
        <v>841</v>
      </c>
      <c r="E580" s="205" t="s">
        <v>1648</v>
      </c>
      <c r="F580" s="204" t="s">
        <v>1497</v>
      </c>
      <c r="G580" s="203">
        <v>39933</v>
      </c>
      <c r="H580" s="203" t="s">
        <v>1754</v>
      </c>
      <c r="I580" s="203" t="s">
        <v>488</v>
      </c>
    </row>
    <row r="581" spans="1:9">
      <c r="A581" s="203">
        <v>50</v>
      </c>
      <c r="B581" s="203" t="s">
        <v>400</v>
      </c>
      <c r="C581" s="203" t="s">
        <v>585</v>
      </c>
      <c r="D581" s="203" t="s">
        <v>586</v>
      </c>
      <c r="E581" s="205" t="s">
        <v>1648</v>
      </c>
      <c r="F581" s="204">
        <v>63.040345821325651</v>
      </c>
      <c r="G581" s="203">
        <v>39933</v>
      </c>
      <c r="H581" s="203" t="s">
        <v>1754</v>
      </c>
      <c r="I581" s="203" t="s">
        <v>488</v>
      </c>
    </row>
    <row r="582" spans="1:9">
      <c r="A582" s="203">
        <v>50</v>
      </c>
      <c r="B582" s="203" t="s">
        <v>400</v>
      </c>
      <c r="C582" s="203" t="s">
        <v>842</v>
      </c>
      <c r="D582" s="203" t="s">
        <v>843</v>
      </c>
      <c r="E582" s="205" t="s">
        <v>1648</v>
      </c>
      <c r="F582" s="204">
        <v>60.358565737051798</v>
      </c>
      <c r="G582" s="203">
        <v>39933</v>
      </c>
      <c r="H582" s="203" t="s">
        <v>1754</v>
      </c>
      <c r="I582" s="203" t="s">
        <v>488</v>
      </c>
    </row>
    <row r="583" spans="1:9">
      <c r="A583" s="203">
        <v>50</v>
      </c>
      <c r="B583" s="203" t="s">
        <v>400</v>
      </c>
      <c r="C583" s="203" t="s">
        <v>844</v>
      </c>
      <c r="D583" s="203" t="s">
        <v>845</v>
      </c>
      <c r="E583" s="205" t="s">
        <v>1648</v>
      </c>
      <c r="F583" s="204">
        <v>33.858267716535437</v>
      </c>
      <c r="G583" s="203">
        <v>39933</v>
      </c>
      <c r="H583" s="203" t="s">
        <v>1754</v>
      </c>
      <c r="I583" s="203" t="s">
        <v>488</v>
      </c>
    </row>
    <row r="584" spans="1:9">
      <c r="A584" s="203">
        <v>50</v>
      </c>
      <c r="B584" s="203" t="s">
        <v>401</v>
      </c>
      <c r="C584" s="203" t="s">
        <v>846</v>
      </c>
      <c r="D584" s="203" t="s">
        <v>847</v>
      </c>
      <c r="E584" s="205" t="s">
        <v>1648</v>
      </c>
      <c r="F584" s="204">
        <v>65.70397111913357</v>
      </c>
      <c r="G584" s="203">
        <v>39933</v>
      </c>
      <c r="H584" s="203" t="s">
        <v>1754</v>
      </c>
      <c r="I584" s="203" t="s">
        <v>488</v>
      </c>
    </row>
    <row r="585" spans="1:9">
      <c r="A585" s="203">
        <v>50</v>
      </c>
      <c r="B585" s="203" t="s">
        <v>401</v>
      </c>
      <c r="C585" s="203" t="s">
        <v>626</v>
      </c>
      <c r="D585" s="203" t="s">
        <v>627</v>
      </c>
      <c r="E585" s="205" t="s">
        <v>1648</v>
      </c>
      <c r="F585" s="204">
        <v>15.447154471544716</v>
      </c>
      <c r="G585" s="203">
        <v>39933</v>
      </c>
      <c r="H585" s="203" t="s">
        <v>1754</v>
      </c>
      <c r="I585" s="203" t="s">
        <v>488</v>
      </c>
    </row>
    <row r="586" spans="1:9">
      <c r="A586" s="203">
        <v>50</v>
      </c>
      <c r="B586" s="203" t="s">
        <v>401</v>
      </c>
      <c r="C586" s="203" t="s">
        <v>615</v>
      </c>
      <c r="D586" s="203" t="s">
        <v>709</v>
      </c>
      <c r="E586" s="205" t="s">
        <v>1648</v>
      </c>
      <c r="F586" s="204">
        <v>12.631578947368421</v>
      </c>
      <c r="G586" s="203">
        <v>39933</v>
      </c>
      <c r="H586" s="203" t="s">
        <v>1754</v>
      </c>
      <c r="I586" s="203" t="s">
        <v>488</v>
      </c>
    </row>
    <row r="587" spans="1:9">
      <c r="A587" s="203">
        <v>50</v>
      </c>
      <c r="B587" s="203" t="s">
        <v>402</v>
      </c>
      <c r="C587" s="203" t="s">
        <v>591</v>
      </c>
      <c r="D587" s="203" t="s">
        <v>592</v>
      </c>
      <c r="E587" s="205" t="s">
        <v>1648</v>
      </c>
      <c r="F587" s="204">
        <v>47.175572519083971</v>
      </c>
      <c r="G587" s="203">
        <v>39933</v>
      </c>
      <c r="H587" s="203" t="s">
        <v>1754</v>
      </c>
      <c r="I587" s="203" t="s">
        <v>488</v>
      </c>
    </row>
    <row r="588" spans="1:9">
      <c r="A588" s="203">
        <v>50</v>
      </c>
      <c r="B588" s="203" t="s">
        <v>403</v>
      </c>
      <c r="C588" s="203" t="s">
        <v>646</v>
      </c>
      <c r="D588" s="203" t="s">
        <v>848</v>
      </c>
      <c r="E588" s="205" t="s">
        <v>1648</v>
      </c>
      <c r="F588" s="204">
        <v>29.542483660130721</v>
      </c>
      <c r="G588" s="203">
        <v>39933</v>
      </c>
      <c r="H588" s="203" t="s">
        <v>1754</v>
      </c>
      <c r="I588" s="203" t="s">
        <v>488</v>
      </c>
    </row>
    <row r="589" spans="1:9">
      <c r="A589" s="203">
        <v>50</v>
      </c>
      <c r="B589" s="203" t="s">
        <v>403</v>
      </c>
      <c r="C589" s="203" t="s">
        <v>570</v>
      </c>
      <c r="D589" s="203" t="s">
        <v>571</v>
      </c>
      <c r="E589" s="205" t="s">
        <v>1648</v>
      </c>
      <c r="F589" s="204">
        <v>37.463126843657818</v>
      </c>
      <c r="G589" s="203">
        <v>39933</v>
      </c>
      <c r="H589" s="203" t="s">
        <v>1754</v>
      </c>
      <c r="I589" s="203" t="s">
        <v>488</v>
      </c>
    </row>
    <row r="590" spans="1:9">
      <c r="A590" s="203">
        <v>50</v>
      </c>
      <c r="B590" s="203" t="s">
        <v>404</v>
      </c>
      <c r="C590" s="203" t="s">
        <v>600</v>
      </c>
      <c r="D590" s="203" t="s">
        <v>849</v>
      </c>
      <c r="E590" s="205" t="s">
        <v>1648</v>
      </c>
      <c r="F590" s="204">
        <v>2.2244691607684528</v>
      </c>
      <c r="G590" s="203">
        <v>39933</v>
      </c>
      <c r="H590" s="203" t="s">
        <v>1754</v>
      </c>
      <c r="I590" s="203" t="s">
        <v>488</v>
      </c>
    </row>
    <row r="591" spans="1:9">
      <c r="A591" s="203">
        <v>52</v>
      </c>
      <c r="B591" s="203" t="s">
        <v>384</v>
      </c>
      <c r="C591" s="203" t="s">
        <v>654</v>
      </c>
      <c r="D591" s="203" t="s">
        <v>654</v>
      </c>
      <c r="E591" s="205" t="s">
        <v>850</v>
      </c>
      <c r="F591" s="204">
        <v>73499.764199655765</v>
      </c>
      <c r="G591" s="203">
        <v>2008</v>
      </c>
      <c r="H591" s="203" t="s">
        <v>491</v>
      </c>
      <c r="I591" s="203" t="s">
        <v>657</v>
      </c>
    </row>
    <row r="592" spans="1:9">
      <c r="A592" s="203">
        <v>52</v>
      </c>
      <c r="B592" s="203" t="s">
        <v>385</v>
      </c>
      <c r="C592" s="203" t="s">
        <v>375</v>
      </c>
      <c r="D592" s="203" t="s">
        <v>667</v>
      </c>
      <c r="E592" s="205" t="s">
        <v>850</v>
      </c>
      <c r="F592" s="204">
        <v>81672.106060606064</v>
      </c>
      <c r="G592" s="203">
        <v>2008</v>
      </c>
      <c r="H592" s="203" t="s">
        <v>491</v>
      </c>
      <c r="I592" s="203" t="s">
        <v>657</v>
      </c>
    </row>
    <row r="593" spans="1:9">
      <c r="A593" s="203">
        <v>52</v>
      </c>
      <c r="B593" s="203" t="s">
        <v>387</v>
      </c>
      <c r="C593" s="203" t="s">
        <v>650</v>
      </c>
      <c r="D593" s="203" t="s">
        <v>650</v>
      </c>
      <c r="E593" s="205" t="s">
        <v>850</v>
      </c>
      <c r="F593" s="204">
        <v>75575.578947368427</v>
      </c>
      <c r="G593" s="203">
        <v>2008</v>
      </c>
      <c r="H593" s="203" t="s">
        <v>491</v>
      </c>
      <c r="I593" s="203" t="s">
        <v>657</v>
      </c>
    </row>
    <row r="594" spans="1:9">
      <c r="A594" s="203">
        <v>52</v>
      </c>
      <c r="B594" s="203" t="s">
        <v>393</v>
      </c>
      <c r="C594" s="203" t="s">
        <v>637</v>
      </c>
      <c r="D594" s="203" t="s">
        <v>637</v>
      </c>
      <c r="E594" s="205" t="s">
        <v>850</v>
      </c>
      <c r="F594" s="204">
        <v>98935.276315789481</v>
      </c>
      <c r="G594" s="203">
        <v>2008</v>
      </c>
      <c r="H594" s="203" t="s">
        <v>491</v>
      </c>
      <c r="I594" s="203" t="s">
        <v>657</v>
      </c>
    </row>
    <row r="595" spans="1:9">
      <c r="A595" s="203">
        <v>52</v>
      </c>
      <c r="B595" s="203" t="s">
        <v>393</v>
      </c>
      <c r="C595" s="203" t="s">
        <v>641</v>
      </c>
      <c r="D595" s="203" t="s">
        <v>851</v>
      </c>
      <c r="E595" s="205" t="s">
        <v>850</v>
      </c>
      <c r="F595" s="204">
        <v>95953.2</v>
      </c>
      <c r="G595" s="203">
        <v>2008</v>
      </c>
      <c r="H595" s="203" t="s">
        <v>491</v>
      </c>
      <c r="I595" s="203" t="s">
        <v>657</v>
      </c>
    </row>
    <row r="596" spans="1:9">
      <c r="A596" s="203">
        <v>52</v>
      </c>
      <c r="B596" s="203" t="s">
        <v>395</v>
      </c>
      <c r="C596" s="203" t="s">
        <v>595</v>
      </c>
      <c r="D596" s="203" t="s">
        <v>595</v>
      </c>
      <c r="E596" s="205" t="s">
        <v>850</v>
      </c>
      <c r="F596" s="204">
        <v>98876.67484662577</v>
      </c>
      <c r="G596" s="203">
        <v>2008</v>
      </c>
      <c r="H596" s="203" t="s">
        <v>491</v>
      </c>
      <c r="I596" s="203" t="s">
        <v>657</v>
      </c>
    </row>
    <row r="597" spans="1:9">
      <c r="A597" s="203">
        <v>52</v>
      </c>
      <c r="B597" s="203" t="s">
        <v>397</v>
      </c>
      <c r="C597" s="203" t="s">
        <v>381</v>
      </c>
      <c r="D597" s="203" t="s">
        <v>381</v>
      </c>
      <c r="E597" s="205" t="s">
        <v>850</v>
      </c>
      <c r="F597" s="204">
        <v>83950.208860759492</v>
      </c>
      <c r="G597" s="203">
        <v>2008</v>
      </c>
      <c r="H597" s="203" t="s">
        <v>491</v>
      </c>
      <c r="I597" s="203" t="s">
        <v>657</v>
      </c>
    </row>
    <row r="598" spans="1:9">
      <c r="A598" s="203">
        <v>52</v>
      </c>
      <c r="B598" s="203" t="s">
        <v>403</v>
      </c>
      <c r="C598" s="203" t="s">
        <v>646</v>
      </c>
      <c r="D598" s="203" t="s">
        <v>669</v>
      </c>
      <c r="E598" s="205" t="s">
        <v>850</v>
      </c>
      <c r="F598" s="204">
        <v>90575.150684931505</v>
      </c>
      <c r="G598" s="203">
        <v>2008</v>
      </c>
      <c r="H598" s="203" t="s">
        <v>491</v>
      </c>
      <c r="I598" s="203" t="s">
        <v>657</v>
      </c>
    </row>
    <row r="599" spans="1:9">
      <c r="A599" s="203">
        <v>52</v>
      </c>
      <c r="B599" s="203" t="s">
        <v>405</v>
      </c>
      <c r="C599" s="203" t="s">
        <v>670</v>
      </c>
      <c r="D599" s="203" t="s">
        <v>671</v>
      </c>
      <c r="E599" s="205" t="s">
        <v>850</v>
      </c>
      <c r="F599" s="204">
        <v>84134.897213622287</v>
      </c>
      <c r="G599" s="203">
        <v>2008</v>
      </c>
      <c r="H599" s="203" t="s">
        <v>491</v>
      </c>
      <c r="I599" s="203" t="s">
        <v>657</v>
      </c>
    </row>
    <row r="600" spans="1:9">
      <c r="A600" s="203">
        <v>52</v>
      </c>
      <c r="B600" s="203" t="s">
        <v>384</v>
      </c>
      <c r="C600" s="203" t="s">
        <v>652</v>
      </c>
      <c r="D600" s="203" t="s">
        <v>652</v>
      </c>
      <c r="E600" s="205" t="s">
        <v>850</v>
      </c>
      <c r="F600" s="204" t="s">
        <v>1497</v>
      </c>
      <c r="G600" s="203">
        <v>2008</v>
      </c>
      <c r="H600" s="203" t="s">
        <v>491</v>
      </c>
      <c r="I600" s="203" t="s">
        <v>657</v>
      </c>
    </row>
    <row r="601" spans="1:9">
      <c r="A601" s="203">
        <v>52</v>
      </c>
      <c r="B601" s="203" t="s">
        <v>384</v>
      </c>
      <c r="C601" s="203" t="s">
        <v>692</v>
      </c>
      <c r="D601" s="203" t="s">
        <v>692</v>
      </c>
      <c r="E601" s="205" t="s">
        <v>850</v>
      </c>
      <c r="F601" s="204" t="s">
        <v>1497</v>
      </c>
      <c r="G601" s="203">
        <v>2008</v>
      </c>
      <c r="H601" s="203" t="s">
        <v>491</v>
      </c>
      <c r="I601" s="203" t="s">
        <v>657</v>
      </c>
    </row>
    <row r="602" spans="1:9">
      <c r="A602" s="203">
        <v>52</v>
      </c>
      <c r="B602" s="203" t="s">
        <v>384</v>
      </c>
      <c r="C602" s="203" t="s">
        <v>636</v>
      </c>
      <c r="D602" s="203" t="s">
        <v>663</v>
      </c>
      <c r="E602" s="205" t="s">
        <v>850</v>
      </c>
      <c r="F602" s="204" t="s">
        <v>1497</v>
      </c>
      <c r="G602" s="203">
        <v>2008</v>
      </c>
      <c r="H602" s="203" t="s">
        <v>491</v>
      </c>
      <c r="I602" s="203" t="s">
        <v>657</v>
      </c>
    </row>
    <row r="603" spans="1:9">
      <c r="A603" s="203">
        <v>52</v>
      </c>
      <c r="B603" s="203" t="s">
        <v>385</v>
      </c>
      <c r="C603" s="203" t="s">
        <v>703</v>
      </c>
      <c r="D603" s="203" t="s">
        <v>703</v>
      </c>
      <c r="E603" s="205" t="s">
        <v>850</v>
      </c>
      <c r="F603" s="204">
        <v>59249.661971830988</v>
      </c>
      <c r="G603" s="203">
        <v>2008</v>
      </c>
      <c r="H603" s="203" t="s">
        <v>491</v>
      </c>
      <c r="I603" s="203" t="s">
        <v>657</v>
      </c>
    </row>
    <row r="604" spans="1:9">
      <c r="A604" s="203">
        <v>52</v>
      </c>
      <c r="B604" s="203" t="s">
        <v>387</v>
      </c>
      <c r="C604" s="203" t="s">
        <v>644</v>
      </c>
      <c r="D604" s="203" t="s">
        <v>644</v>
      </c>
      <c r="E604" s="205" t="s">
        <v>850</v>
      </c>
      <c r="F604" s="204">
        <v>70159.994301994302</v>
      </c>
      <c r="G604" s="203">
        <v>2008</v>
      </c>
      <c r="H604" s="203" t="s">
        <v>491</v>
      </c>
      <c r="I604" s="203" t="s">
        <v>657</v>
      </c>
    </row>
    <row r="605" spans="1:9">
      <c r="A605" s="203">
        <v>52</v>
      </c>
      <c r="B605" s="203" t="s">
        <v>387</v>
      </c>
      <c r="C605" s="203" t="s">
        <v>620</v>
      </c>
      <c r="D605" s="203" t="s">
        <v>664</v>
      </c>
      <c r="E605" s="205" t="s">
        <v>850</v>
      </c>
      <c r="F605" s="204">
        <v>75730.108108108107</v>
      </c>
      <c r="G605" s="203">
        <v>2008</v>
      </c>
      <c r="H605" s="203" t="s">
        <v>491</v>
      </c>
      <c r="I605" s="203" t="s">
        <v>657</v>
      </c>
    </row>
    <row r="606" spans="1:9">
      <c r="A606" s="203">
        <v>52</v>
      </c>
      <c r="B606" s="203" t="s">
        <v>394</v>
      </c>
      <c r="C606" s="203" t="s">
        <v>609</v>
      </c>
      <c r="D606" s="203" t="s">
        <v>609</v>
      </c>
      <c r="E606" s="205" t="s">
        <v>850</v>
      </c>
      <c r="F606" s="204">
        <v>76518.237113402065</v>
      </c>
      <c r="G606" s="203">
        <v>2008</v>
      </c>
      <c r="H606" s="203" t="s">
        <v>491</v>
      </c>
      <c r="I606" s="203" t="s">
        <v>657</v>
      </c>
    </row>
    <row r="607" spans="1:9">
      <c r="A607" s="203">
        <v>52</v>
      </c>
      <c r="B607" s="203" t="s">
        <v>394</v>
      </c>
      <c r="C607" s="203" t="s">
        <v>589</v>
      </c>
      <c r="D607" s="203" t="s">
        <v>589</v>
      </c>
      <c r="E607" s="205" t="s">
        <v>850</v>
      </c>
      <c r="F607" s="204">
        <v>82217.070351758797</v>
      </c>
      <c r="G607" s="203">
        <v>2008</v>
      </c>
      <c r="H607" s="203" t="s">
        <v>491</v>
      </c>
      <c r="I607" s="203" t="s">
        <v>657</v>
      </c>
    </row>
    <row r="608" spans="1:9">
      <c r="A608" s="203">
        <v>52</v>
      </c>
      <c r="B608" s="203" t="s">
        <v>395</v>
      </c>
      <c r="C608" s="203" t="s">
        <v>718</v>
      </c>
      <c r="D608" s="203" t="s">
        <v>718</v>
      </c>
      <c r="E608" s="205" t="s">
        <v>850</v>
      </c>
      <c r="F608" s="204">
        <v>63292.21</v>
      </c>
      <c r="G608" s="203">
        <v>2008</v>
      </c>
      <c r="H608" s="203" t="s">
        <v>491</v>
      </c>
      <c r="I608" s="203" t="s">
        <v>657</v>
      </c>
    </row>
    <row r="609" spans="1:9">
      <c r="A609" s="203">
        <v>52</v>
      </c>
      <c r="B609" s="203" t="s">
        <v>395</v>
      </c>
      <c r="C609" s="203" t="s">
        <v>749</v>
      </c>
      <c r="D609" s="203" t="s">
        <v>749</v>
      </c>
      <c r="E609" s="205" t="s">
        <v>850</v>
      </c>
      <c r="F609" s="204">
        <v>74430.736842105267</v>
      </c>
      <c r="G609" s="203">
        <v>2008</v>
      </c>
      <c r="H609" s="203" t="s">
        <v>491</v>
      </c>
      <c r="I609" s="203" t="s">
        <v>657</v>
      </c>
    </row>
    <row r="610" spans="1:9">
      <c r="A610" s="203">
        <v>52</v>
      </c>
      <c r="B610" s="203" t="s">
        <v>395</v>
      </c>
      <c r="C610" s="203" t="s">
        <v>597</v>
      </c>
      <c r="D610" s="203" t="s">
        <v>658</v>
      </c>
      <c r="E610" s="205" t="s">
        <v>850</v>
      </c>
      <c r="F610" s="204">
        <v>74034.215946843848</v>
      </c>
      <c r="G610" s="203">
        <v>2008</v>
      </c>
      <c r="H610" s="203" t="s">
        <v>491</v>
      </c>
      <c r="I610" s="203" t="s">
        <v>657</v>
      </c>
    </row>
    <row r="611" spans="1:9">
      <c r="A611" s="203">
        <v>52</v>
      </c>
      <c r="B611" s="203" t="s">
        <v>395</v>
      </c>
      <c r="C611" s="203" t="s">
        <v>659</v>
      </c>
      <c r="D611" s="203" t="s">
        <v>660</v>
      </c>
      <c r="E611" s="205" t="s">
        <v>850</v>
      </c>
      <c r="F611" s="204">
        <v>89721.24590163934</v>
      </c>
      <c r="G611" s="203">
        <v>2008</v>
      </c>
      <c r="H611" s="203" t="s">
        <v>491</v>
      </c>
      <c r="I611" s="203" t="s">
        <v>657</v>
      </c>
    </row>
    <row r="612" spans="1:9">
      <c r="A612" s="203">
        <v>52</v>
      </c>
      <c r="B612" s="203" t="s">
        <v>395</v>
      </c>
      <c r="C612" s="203" t="s">
        <v>661</v>
      </c>
      <c r="D612" s="203" t="s">
        <v>662</v>
      </c>
      <c r="E612" s="205" t="s">
        <v>850</v>
      </c>
      <c r="F612" s="204">
        <v>60725.492366412211</v>
      </c>
      <c r="G612" s="203">
        <v>2008</v>
      </c>
      <c r="H612" s="203" t="s">
        <v>491</v>
      </c>
      <c r="I612" s="203" t="s">
        <v>657</v>
      </c>
    </row>
    <row r="613" spans="1:9">
      <c r="A613" s="203">
        <v>52</v>
      </c>
      <c r="B613" s="203" t="s">
        <v>395</v>
      </c>
      <c r="C613" s="203" t="s">
        <v>714</v>
      </c>
      <c r="D613" s="203" t="s">
        <v>852</v>
      </c>
      <c r="E613" s="205" t="s">
        <v>850</v>
      </c>
      <c r="F613" s="204">
        <v>54576.845238095237</v>
      </c>
      <c r="G613" s="203">
        <v>2008</v>
      </c>
      <c r="H613" s="203" t="s">
        <v>491</v>
      </c>
      <c r="I613" s="203" t="s">
        <v>657</v>
      </c>
    </row>
    <row r="614" spans="1:9">
      <c r="A614" s="203">
        <v>52</v>
      </c>
      <c r="B614" s="203" t="s">
        <v>397</v>
      </c>
      <c r="C614" s="203" t="s">
        <v>581</v>
      </c>
      <c r="D614" s="203" t="s">
        <v>581</v>
      </c>
      <c r="E614" s="205" t="s">
        <v>850</v>
      </c>
      <c r="F614" s="204">
        <v>81915.92</v>
      </c>
      <c r="G614" s="203">
        <v>2008</v>
      </c>
      <c r="H614" s="203" t="s">
        <v>491</v>
      </c>
      <c r="I614" s="203" t="s">
        <v>657</v>
      </c>
    </row>
    <row r="615" spans="1:9">
      <c r="A615" s="203">
        <v>52</v>
      </c>
      <c r="B615" s="203" t="s">
        <v>397</v>
      </c>
      <c r="C615" s="203" t="s">
        <v>720</v>
      </c>
      <c r="D615" s="203" t="s">
        <v>720</v>
      </c>
      <c r="E615" s="205" t="s">
        <v>850</v>
      </c>
      <c r="F615" s="204">
        <v>96133.393333333326</v>
      </c>
      <c r="G615" s="203">
        <v>2008</v>
      </c>
      <c r="H615" s="203" t="s">
        <v>491</v>
      </c>
      <c r="I615" s="203" t="s">
        <v>657</v>
      </c>
    </row>
    <row r="616" spans="1:9">
      <c r="A616" s="203">
        <v>52</v>
      </c>
      <c r="B616" s="203" t="s">
        <v>398</v>
      </c>
      <c r="C616" s="203" t="s">
        <v>574</v>
      </c>
      <c r="D616" s="203" t="s">
        <v>574</v>
      </c>
      <c r="E616" s="205" t="s">
        <v>850</v>
      </c>
      <c r="F616" s="204">
        <v>68969.147058823524</v>
      </c>
      <c r="G616" s="203">
        <v>2008</v>
      </c>
      <c r="H616" s="203" t="s">
        <v>491</v>
      </c>
      <c r="I616" s="203" t="s">
        <v>657</v>
      </c>
    </row>
    <row r="617" spans="1:9">
      <c r="A617" s="203">
        <v>52</v>
      </c>
      <c r="B617" s="203" t="s">
        <v>401</v>
      </c>
      <c r="C617" s="203" t="s">
        <v>626</v>
      </c>
      <c r="D617" s="203" t="s">
        <v>626</v>
      </c>
      <c r="E617" s="205" t="s">
        <v>850</v>
      </c>
      <c r="F617" s="204">
        <v>79887.865248226954</v>
      </c>
      <c r="G617" s="203">
        <v>2008</v>
      </c>
      <c r="H617" s="203" t="s">
        <v>491</v>
      </c>
      <c r="I617" s="203" t="s">
        <v>657</v>
      </c>
    </row>
    <row r="618" spans="1:9">
      <c r="A618" s="203">
        <v>52</v>
      </c>
      <c r="B618" s="203" t="s">
        <v>401</v>
      </c>
      <c r="C618" s="203" t="s">
        <v>639</v>
      </c>
      <c r="D618" s="203" t="s">
        <v>639</v>
      </c>
      <c r="E618" s="205" t="s">
        <v>850</v>
      </c>
      <c r="F618" s="204">
        <v>77992.936363636371</v>
      </c>
      <c r="G618" s="203">
        <v>2008</v>
      </c>
      <c r="H618" s="203" t="s">
        <v>491</v>
      </c>
      <c r="I618" s="203" t="s">
        <v>657</v>
      </c>
    </row>
    <row r="619" spans="1:9">
      <c r="A619" s="203">
        <v>52</v>
      </c>
      <c r="B619" s="203" t="s">
        <v>401</v>
      </c>
      <c r="C619" s="203" t="s">
        <v>615</v>
      </c>
      <c r="D619" s="203" t="s">
        <v>615</v>
      </c>
      <c r="E619" s="205" t="s">
        <v>850</v>
      </c>
      <c r="F619" s="204">
        <v>67515.619565217392</v>
      </c>
      <c r="G619" s="203">
        <v>2008</v>
      </c>
      <c r="H619" s="203" t="s">
        <v>491</v>
      </c>
      <c r="I619" s="203" t="s">
        <v>657</v>
      </c>
    </row>
    <row r="620" spans="1:9">
      <c r="A620" s="203">
        <v>52</v>
      </c>
      <c r="B620" s="203" t="s">
        <v>403</v>
      </c>
      <c r="C620" s="203" t="s">
        <v>634</v>
      </c>
      <c r="D620" s="203" t="s">
        <v>634</v>
      </c>
      <c r="E620" s="205" t="s">
        <v>850</v>
      </c>
      <c r="F620" s="204">
        <v>57400.144927536232</v>
      </c>
      <c r="G620" s="203">
        <v>2008</v>
      </c>
      <c r="H620" s="203" t="s">
        <v>491</v>
      </c>
      <c r="I620" s="203" t="s">
        <v>657</v>
      </c>
    </row>
    <row r="621" spans="1:9">
      <c r="A621" s="203">
        <v>52</v>
      </c>
      <c r="B621" s="203" t="s">
        <v>403</v>
      </c>
      <c r="C621" s="203" t="s">
        <v>570</v>
      </c>
      <c r="D621" s="203" t="s">
        <v>570</v>
      </c>
      <c r="E621" s="205" t="s">
        <v>850</v>
      </c>
      <c r="F621" s="204">
        <v>67722.722891566271</v>
      </c>
      <c r="G621" s="203">
        <v>2008</v>
      </c>
      <c r="H621" s="203" t="s">
        <v>491</v>
      </c>
      <c r="I621" s="203" t="s">
        <v>657</v>
      </c>
    </row>
    <row r="622" spans="1:9">
      <c r="A622" s="203">
        <v>52</v>
      </c>
      <c r="B622" s="203" t="s">
        <v>404</v>
      </c>
      <c r="C622" s="203" t="s">
        <v>568</v>
      </c>
      <c r="D622" s="203" t="s">
        <v>568</v>
      </c>
      <c r="E622" s="205" t="s">
        <v>850</v>
      </c>
      <c r="F622" s="204">
        <v>78342.188118811886</v>
      </c>
      <c r="G622" s="203">
        <v>2008</v>
      </c>
      <c r="H622" s="203" t="s">
        <v>491</v>
      </c>
      <c r="I622" s="203" t="s">
        <v>657</v>
      </c>
    </row>
    <row r="623" spans="1:9">
      <c r="A623" s="203">
        <v>52</v>
      </c>
      <c r="B623" s="203" t="s">
        <v>404</v>
      </c>
      <c r="C623" s="203" t="s">
        <v>685</v>
      </c>
      <c r="D623" s="203" t="s">
        <v>853</v>
      </c>
      <c r="E623" s="205" t="s">
        <v>850</v>
      </c>
      <c r="F623" s="204">
        <v>73078.058461538458</v>
      </c>
      <c r="G623" s="203">
        <v>2008</v>
      </c>
      <c r="H623" s="203" t="s">
        <v>491</v>
      </c>
      <c r="I623" s="203" t="s">
        <v>657</v>
      </c>
    </row>
    <row r="624" spans="1:9">
      <c r="A624" s="203">
        <v>52</v>
      </c>
      <c r="B624" s="203" t="s">
        <v>404</v>
      </c>
      <c r="C624" s="203" t="s">
        <v>600</v>
      </c>
      <c r="D624" s="203" t="s">
        <v>600</v>
      </c>
      <c r="E624" s="205" t="s">
        <v>850</v>
      </c>
      <c r="F624" s="204">
        <v>89515.71428571429</v>
      </c>
      <c r="G624" s="203">
        <v>2008</v>
      </c>
      <c r="H624" s="203" t="s">
        <v>491</v>
      </c>
      <c r="I624" s="203" t="s">
        <v>657</v>
      </c>
    </row>
    <row r="625" spans="1:9">
      <c r="A625" s="203">
        <v>52</v>
      </c>
      <c r="B625" s="203" t="s">
        <v>405</v>
      </c>
      <c r="C625" s="203" t="s">
        <v>665</v>
      </c>
      <c r="D625" s="203" t="s">
        <v>666</v>
      </c>
      <c r="E625" s="205" t="s">
        <v>850</v>
      </c>
      <c r="F625" s="204">
        <v>71583.778567620408</v>
      </c>
      <c r="G625" s="203">
        <v>2008</v>
      </c>
      <c r="H625" s="203" t="s">
        <v>491</v>
      </c>
      <c r="I625" s="203" t="s">
        <v>657</v>
      </c>
    </row>
    <row r="626" spans="1:9">
      <c r="A626" s="203">
        <v>52</v>
      </c>
      <c r="B626" s="203" t="s">
        <v>405</v>
      </c>
      <c r="C626" s="203" t="s">
        <v>672</v>
      </c>
      <c r="D626" s="203" t="s">
        <v>672</v>
      </c>
      <c r="E626" s="205" t="s">
        <v>850</v>
      </c>
      <c r="F626" s="204">
        <v>74382.736951118481</v>
      </c>
      <c r="G626" s="203">
        <v>2008</v>
      </c>
      <c r="H626" s="203" t="s">
        <v>491</v>
      </c>
      <c r="I626" s="203" t="s">
        <v>657</v>
      </c>
    </row>
    <row r="627" spans="1:9">
      <c r="A627" s="203">
        <v>53</v>
      </c>
      <c r="B627" s="203" t="s">
        <v>384</v>
      </c>
      <c r="C627" s="203" t="s">
        <v>654</v>
      </c>
      <c r="D627" s="203" t="s">
        <v>654</v>
      </c>
      <c r="E627" s="205" t="s">
        <v>854</v>
      </c>
      <c r="F627" s="204">
        <v>66595.18541666666</v>
      </c>
      <c r="G627" s="203">
        <v>2008</v>
      </c>
      <c r="H627" s="203" t="s">
        <v>491</v>
      </c>
      <c r="I627" s="203" t="s">
        <v>657</v>
      </c>
    </row>
    <row r="628" spans="1:9">
      <c r="A628" s="203">
        <v>53</v>
      </c>
      <c r="B628" s="203" t="s">
        <v>385</v>
      </c>
      <c r="C628" s="203" t="s">
        <v>375</v>
      </c>
      <c r="D628" s="203" t="s">
        <v>667</v>
      </c>
      <c r="E628" s="205" t="s">
        <v>854</v>
      </c>
      <c r="F628" s="204">
        <v>73252.893617021284</v>
      </c>
      <c r="G628" s="203">
        <v>2008</v>
      </c>
      <c r="H628" s="203" t="s">
        <v>491</v>
      </c>
      <c r="I628" s="203" t="s">
        <v>657</v>
      </c>
    </row>
    <row r="629" spans="1:9">
      <c r="A629" s="203">
        <v>53</v>
      </c>
      <c r="B629" s="203" t="s">
        <v>387</v>
      </c>
      <c r="C629" s="203" t="s">
        <v>650</v>
      </c>
      <c r="D629" s="203" t="s">
        <v>650</v>
      </c>
      <c r="E629" s="205" t="s">
        <v>854</v>
      </c>
      <c r="F629" s="204" t="s">
        <v>1497</v>
      </c>
      <c r="G629" s="203">
        <v>2008</v>
      </c>
      <c r="H629" s="203" t="s">
        <v>491</v>
      </c>
      <c r="I629" s="203" t="s">
        <v>657</v>
      </c>
    </row>
    <row r="630" spans="1:9">
      <c r="A630" s="203">
        <v>53</v>
      </c>
      <c r="B630" s="203" t="s">
        <v>393</v>
      </c>
      <c r="C630" s="203" t="s">
        <v>637</v>
      </c>
      <c r="D630" s="203" t="s">
        <v>637</v>
      </c>
      <c r="E630" s="205" t="s">
        <v>854</v>
      </c>
      <c r="F630" s="204">
        <v>106418.4</v>
      </c>
      <c r="G630" s="203">
        <v>2008</v>
      </c>
      <c r="H630" s="203" t="s">
        <v>491</v>
      </c>
      <c r="I630" s="203" t="s">
        <v>657</v>
      </c>
    </row>
    <row r="631" spans="1:9">
      <c r="A631" s="203">
        <v>53</v>
      </c>
      <c r="B631" s="203" t="s">
        <v>393</v>
      </c>
      <c r="C631" s="203" t="s">
        <v>641</v>
      </c>
      <c r="D631" s="203" t="s">
        <v>668</v>
      </c>
      <c r="E631" s="205" t="s">
        <v>854</v>
      </c>
      <c r="F631" s="204">
        <v>78672.600000000006</v>
      </c>
      <c r="G631" s="203">
        <v>2008</v>
      </c>
      <c r="H631" s="203" t="s">
        <v>491</v>
      </c>
      <c r="I631" s="203" t="s">
        <v>657</v>
      </c>
    </row>
    <row r="632" spans="1:9">
      <c r="A632" s="203">
        <v>53</v>
      </c>
      <c r="B632" s="203" t="s">
        <v>395</v>
      </c>
      <c r="C632" s="203" t="s">
        <v>595</v>
      </c>
      <c r="D632" s="203" t="s">
        <v>595</v>
      </c>
      <c r="E632" s="205" t="s">
        <v>854</v>
      </c>
      <c r="F632" s="204">
        <v>91755.02678571429</v>
      </c>
      <c r="G632" s="203">
        <v>2008</v>
      </c>
      <c r="H632" s="203" t="s">
        <v>491</v>
      </c>
      <c r="I632" s="203" t="s">
        <v>657</v>
      </c>
    </row>
    <row r="633" spans="1:9">
      <c r="A633" s="203">
        <v>53</v>
      </c>
      <c r="B633" s="203" t="s">
        <v>397</v>
      </c>
      <c r="C633" s="203" t="s">
        <v>381</v>
      </c>
      <c r="D633" s="203" t="s">
        <v>381</v>
      </c>
      <c r="E633" s="205" t="s">
        <v>854</v>
      </c>
      <c r="F633" s="204">
        <v>80890.351999999999</v>
      </c>
      <c r="G633" s="203">
        <v>2008</v>
      </c>
      <c r="H633" s="203" t="s">
        <v>491</v>
      </c>
      <c r="I633" s="203" t="s">
        <v>657</v>
      </c>
    </row>
    <row r="634" spans="1:9">
      <c r="A634" s="203">
        <v>53</v>
      </c>
      <c r="B634" s="203" t="s">
        <v>403</v>
      </c>
      <c r="C634" s="203" t="s">
        <v>646</v>
      </c>
      <c r="D634" s="203" t="s">
        <v>669</v>
      </c>
      <c r="E634" s="205" t="s">
        <v>854</v>
      </c>
      <c r="F634" s="204">
        <v>80180.640776699031</v>
      </c>
      <c r="G634" s="203">
        <v>2008</v>
      </c>
      <c r="H634" s="203" t="s">
        <v>491</v>
      </c>
      <c r="I634" s="203" t="s">
        <v>657</v>
      </c>
    </row>
    <row r="635" spans="1:9">
      <c r="A635" s="203">
        <v>53</v>
      </c>
      <c r="B635" s="203" t="s">
        <v>405</v>
      </c>
      <c r="C635" s="203" t="s">
        <v>670</v>
      </c>
      <c r="D635" s="203" t="s">
        <v>671</v>
      </c>
      <c r="E635" s="205" t="s">
        <v>854</v>
      </c>
      <c r="F635" s="204">
        <v>76254.509451795835</v>
      </c>
      <c r="G635" s="203">
        <v>2008</v>
      </c>
      <c r="H635" s="203" t="s">
        <v>491</v>
      </c>
      <c r="I635" s="203" t="s">
        <v>657</v>
      </c>
    </row>
    <row r="636" spans="1:9">
      <c r="A636" s="203">
        <v>53</v>
      </c>
      <c r="B636" s="203" t="s">
        <v>384</v>
      </c>
      <c r="C636" s="203" t="s">
        <v>652</v>
      </c>
      <c r="D636" s="203" t="s">
        <v>652</v>
      </c>
      <c r="E636" s="205" t="s">
        <v>854</v>
      </c>
      <c r="F636" s="204" t="s">
        <v>1497</v>
      </c>
      <c r="G636" s="203">
        <v>2008</v>
      </c>
      <c r="H636" s="203" t="s">
        <v>491</v>
      </c>
      <c r="I636" s="203" t="s">
        <v>657</v>
      </c>
    </row>
    <row r="637" spans="1:9">
      <c r="A637" s="203">
        <v>53</v>
      </c>
      <c r="B637" s="203" t="s">
        <v>384</v>
      </c>
      <c r="C637" s="203" t="s">
        <v>692</v>
      </c>
      <c r="D637" s="203" t="s">
        <v>692</v>
      </c>
      <c r="E637" s="205" t="s">
        <v>854</v>
      </c>
      <c r="F637" s="204" t="s">
        <v>1497</v>
      </c>
      <c r="G637" s="203">
        <v>2008</v>
      </c>
      <c r="H637" s="203" t="s">
        <v>491</v>
      </c>
      <c r="I637" s="203" t="s">
        <v>657</v>
      </c>
    </row>
    <row r="638" spans="1:9">
      <c r="A638" s="203">
        <v>53</v>
      </c>
      <c r="B638" s="203" t="s">
        <v>384</v>
      </c>
      <c r="C638" s="203" t="s">
        <v>636</v>
      </c>
      <c r="D638" s="203" t="s">
        <v>855</v>
      </c>
      <c r="E638" s="205" t="s">
        <v>854</v>
      </c>
      <c r="F638" s="204" t="s">
        <v>1497</v>
      </c>
      <c r="G638" s="203">
        <v>2008</v>
      </c>
      <c r="H638" s="203" t="s">
        <v>491</v>
      </c>
      <c r="I638" s="203" t="s">
        <v>657</v>
      </c>
    </row>
    <row r="639" spans="1:9">
      <c r="A639" s="203">
        <v>53</v>
      </c>
      <c r="B639" s="203" t="s">
        <v>385</v>
      </c>
      <c r="C639" s="203" t="s">
        <v>703</v>
      </c>
      <c r="D639" s="203" t="s">
        <v>703</v>
      </c>
      <c r="E639" s="205" t="s">
        <v>854</v>
      </c>
      <c r="F639" s="204">
        <v>54807.851648351651</v>
      </c>
      <c r="G639" s="203">
        <v>2008</v>
      </c>
      <c r="H639" s="203" t="s">
        <v>491</v>
      </c>
      <c r="I639" s="203" t="s">
        <v>657</v>
      </c>
    </row>
    <row r="640" spans="1:9">
      <c r="A640" s="203">
        <v>53</v>
      </c>
      <c r="B640" s="203" t="s">
        <v>387</v>
      </c>
      <c r="C640" s="203" t="s">
        <v>644</v>
      </c>
      <c r="D640" s="203" t="s">
        <v>644</v>
      </c>
      <c r="E640" s="205" t="s">
        <v>854</v>
      </c>
      <c r="F640" s="204">
        <v>63167.591428571432</v>
      </c>
      <c r="G640" s="203">
        <v>2008</v>
      </c>
      <c r="H640" s="203" t="s">
        <v>491</v>
      </c>
      <c r="I640" s="203" t="s">
        <v>657</v>
      </c>
    </row>
    <row r="641" spans="1:9">
      <c r="A641" s="203">
        <v>53</v>
      </c>
      <c r="B641" s="203" t="s">
        <v>387</v>
      </c>
      <c r="C641" s="203" t="s">
        <v>620</v>
      </c>
      <c r="D641" s="203" t="s">
        <v>664</v>
      </c>
      <c r="E641" s="205" t="s">
        <v>854</v>
      </c>
      <c r="F641" s="204">
        <v>65662.735042735047</v>
      </c>
      <c r="G641" s="203">
        <v>2008</v>
      </c>
      <c r="H641" s="203" t="s">
        <v>491</v>
      </c>
      <c r="I641" s="203" t="s">
        <v>657</v>
      </c>
    </row>
    <row r="642" spans="1:9">
      <c r="A642" s="203">
        <v>53</v>
      </c>
      <c r="B642" s="203" t="s">
        <v>394</v>
      </c>
      <c r="C642" s="203" t="s">
        <v>609</v>
      </c>
      <c r="D642" s="203" t="s">
        <v>609</v>
      </c>
      <c r="E642" s="205" t="s">
        <v>854</v>
      </c>
      <c r="F642" s="204">
        <v>70447.944444444438</v>
      </c>
      <c r="G642" s="203">
        <v>2008</v>
      </c>
      <c r="H642" s="203" t="s">
        <v>491</v>
      </c>
      <c r="I642" s="203" t="s">
        <v>657</v>
      </c>
    </row>
    <row r="643" spans="1:9">
      <c r="A643" s="203">
        <v>53</v>
      </c>
      <c r="B643" s="203" t="s">
        <v>394</v>
      </c>
      <c r="C643" s="203" t="s">
        <v>589</v>
      </c>
      <c r="D643" s="203" t="s">
        <v>589</v>
      </c>
      <c r="E643" s="205" t="s">
        <v>854</v>
      </c>
      <c r="F643" s="204">
        <v>73044.008064516136</v>
      </c>
      <c r="G643" s="203">
        <v>2008</v>
      </c>
      <c r="H643" s="203" t="s">
        <v>491</v>
      </c>
      <c r="I643" s="203" t="s">
        <v>657</v>
      </c>
    </row>
    <row r="644" spans="1:9">
      <c r="A644" s="203">
        <v>53</v>
      </c>
      <c r="B644" s="203" t="s">
        <v>395</v>
      </c>
      <c r="C644" s="203" t="s">
        <v>718</v>
      </c>
      <c r="D644" s="203" t="s">
        <v>718</v>
      </c>
      <c r="E644" s="205" t="s">
        <v>854</v>
      </c>
      <c r="F644" s="204">
        <v>57754.938888888886</v>
      </c>
      <c r="G644" s="203">
        <v>2008</v>
      </c>
      <c r="H644" s="203" t="s">
        <v>491</v>
      </c>
      <c r="I644" s="203" t="s">
        <v>657</v>
      </c>
    </row>
    <row r="645" spans="1:9">
      <c r="A645" s="203">
        <v>53</v>
      </c>
      <c r="B645" s="203" t="s">
        <v>395</v>
      </c>
      <c r="C645" s="203" t="s">
        <v>749</v>
      </c>
      <c r="D645" s="203" t="s">
        <v>749</v>
      </c>
      <c r="E645" s="205" t="s">
        <v>854</v>
      </c>
      <c r="F645" s="204">
        <v>71341.325581395344</v>
      </c>
      <c r="G645" s="203">
        <v>2008</v>
      </c>
      <c r="H645" s="203" t="s">
        <v>491</v>
      </c>
      <c r="I645" s="203" t="s">
        <v>657</v>
      </c>
    </row>
    <row r="646" spans="1:9">
      <c r="A646" s="203">
        <v>53</v>
      </c>
      <c r="B646" s="203" t="s">
        <v>395</v>
      </c>
      <c r="C646" s="203" t="s">
        <v>597</v>
      </c>
      <c r="D646" s="203" t="s">
        <v>658</v>
      </c>
      <c r="E646" s="205" t="s">
        <v>854</v>
      </c>
      <c r="F646" s="204">
        <v>63674.475903614461</v>
      </c>
      <c r="G646" s="203">
        <v>2008</v>
      </c>
      <c r="H646" s="203" t="s">
        <v>491</v>
      </c>
      <c r="I646" s="203" t="s">
        <v>657</v>
      </c>
    </row>
    <row r="647" spans="1:9">
      <c r="A647" s="203">
        <v>53</v>
      </c>
      <c r="B647" s="203" t="s">
        <v>395</v>
      </c>
      <c r="C647" s="203" t="s">
        <v>659</v>
      </c>
      <c r="D647" s="203" t="s">
        <v>660</v>
      </c>
      <c r="E647" s="205" t="s">
        <v>854</v>
      </c>
      <c r="F647" s="204">
        <v>98841.374517374512</v>
      </c>
      <c r="G647" s="203">
        <v>2008</v>
      </c>
      <c r="H647" s="203" t="s">
        <v>491</v>
      </c>
      <c r="I647" s="203" t="s">
        <v>657</v>
      </c>
    </row>
    <row r="648" spans="1:9">
      <c r="A648" s="203">
        <v>53</v>
      </c>
      <c r="B648" s="203" t="s">
        <v>395</v>
      </c>
      <c r="C648" s="203" t="s">
        <v>661</v>
      </c>
      <c r="D648" s="203" t="s">
        <v>662</v>
      </c>
      <c r="E648" s="205" t="s">
        <v>854</v>
      </c>
      <c r="F648" s="204">
        <v>55872.19463087248</v>
      </c>
      <c r="G648" s="203">
        <v>2008</v>
      </c>
      <c r="H648" s="203" t="s">
        <v>491</v>
      </c>
      <c r="I648" s="203" t="s">
        <v>657</v>
      </c>
    </row>
    <row r="649" spans="1:9">
      <c r="A649" s="203">
        <v>53</v>
      </c>
      <c r="B649" s="203" t="s">
        <v>395</v>
      </c>
      <c r="C649" s="203" t="s">
        <v>714</v>
      </c>
      <c r="D649" s="203" t="s">
        <v>852</v>
      </c>
      <c r="E649" s="205" t="s">
        <v>854</v>
      </c>
      <c r="F649" s="204">
        <v>54199.747663551403</v>
      </c>
      <c r="G649" s="203">
        <v>2008</v>
      </c>
      <c r="H649" s="203" t="s">
        <v>491</v>
      </c>
      <c r="I649" s="203" t="s">
        <v>657</v>
      </c>
    </row>
    <row r="650" spans="1:9">
      <c r="A650" s="203">
        <v>53</v>
      </c>
      <c r="B650" s="203" t="s">
        <v>397</v>
      </c>
      <c r="C650" s="203" t="s">
        <v>581</v>
      </c>
      <c r="D650" s="203" t="s">
        <v>581</v>
      </c>
      <c r="E650" s="205" t="s">
        <v>854</v>
      </c>
      <c r="F650" s="204">
        <v>75299.515789473691</v>
      </c>
      <c r="G650" s="203">
        <v>2008</v>
      </c>
      <c r="H650" s="203" t="s">
        <v>491</v>
      </c>
      <c r="I650" s="203" t="s">
        <v>657</v>
      </c>
    </row>
    <row r="651" spans="1:9">
      <c r="A651" s="203">
        <v>53</v>
      </c>
      <c r="B651" s="203" t="s">
        <v>397</v>
      </c>
      <c r="C651" s="203" t="s">
        <v>720</v>
      </c>
      <c r="D651" s="203" t="s">
        <v>720</v>
      </c>
      <c r="E651" s="205" t="s">
        <v>854</v>
      </c>
      <c r="F651" s="204">
        <v>92764.268292682929</v>
      </c>
      <c r="G651" s="203">
        <v>2008</v>
      </c>
      <c r="H651" s="203" t="s">
        <v>491</v>
      </c>
      <c r="I651" s="203" t="s">
        <v>657</v>
      </c>
    </row>
    <row r="652" spans="1:9">
      <c r="A652" s="203">
        <v>53</v>
      </c>
      <c r="B652" s="203" t="s">
        <v>398</v>
      </c>
      <c r="C652" s="203" t="s">
        <v>574</v>
      </c>
      <c r="D652" s="203" t="s">
        <v>574</v>
      </c>
      <c r="E652" s="205" t="s">
        <v>854</v>
      </c>
      <c r="F652" s="204">
        <v>66647.462809917357</v>
      </c>
      <c r="G652" s="203">
        <v>2008</v>
      </c>
      <c r="H652" s="203" t="s">
        <v>491</v>
      </c>
      <c r="I652" s="203" t="s">
        <v>657</v>
      </c>
    </row>
    <row r="653" spans="1:9">
      <c r="A653" s="203">
        <v>53</v>
      </c>
      <c r="B653" s="203" t="s">
        <v>401</v>
      </c>
      <c r="C653" s="203" t="s">
        <v>626</v>
      </c>
      <c r="D653" s="203" t="s">
        <v>626</v>
      </c>
      <c r="E653" s="205" t="s">
        <v>854</v>
      </c>
      <c r="F653" s="204">
        <v>77572.399999999994</v>
      </c>
      <c r="G653" s="203">
        <v>2008</v>
      </c>
      <c r="H653" s="203" t="s">
        <v>491</v>
      </c>
      <c r="I653" s="203" t="s">
        <v>657</v>
      </c>
    </row>
    <row r="654" spans="1:9">
      <c r="A654" s="203">
        <v>53</v>
      </c>
      <c r="B654" s="203" t="s">
        <v>401</v>
      </c>
      <c r="C654" s="203" t="s">
        <v>639</v>
      </c>
      <c r="D654" s="203" t="s">
        <v>639</v>
      </c>
      <c r="E654" s="205" t="s">
        <v>854</v>
      </c>
      <c r="F654" s="204">
        <v>86510.647058823524</v>
      </c>
      <c r="G654" s="203">
        <v>2008</v>
      </c>
      <c r="H654" s="203" t="s">
        <v>491</v>
      </c>
      <c r="I654" s="203" t="s">
        <v>657</v>
      </c>
    </row>
    <row r="655" spans="1:9">
      <c r="A655" s="203">
        <v>53</v>
      </c>
      <c r="B655" s="203" t="s">
        <v>401</v>
      </c>
      <c r="C655" s="203" t="s">
        <v>615</v>
      </c>
      <c r="D655" s="203" t="s">
        <v>615</v>
      </c>
      <c r="E655" s="205" t="s">
        <v>854</v>
      </c>
      <c r="F655" s="204">
        <v>65258.588785046726</v>
      </c>
      <c r="G655" s="203">
        <v>2008</v>
      </c>
      <c r="H655" s="203" t="s">
        <v>491</v>
      </c>
      <c r="I655" s="203" t="s">
        <v>657</v>
      </c>
    </row>
    <row r="656" spans="1:9">
      <c r="A656" s="203">
        <v>53</v>
      </c>
      <c r="B656" s="203" t="s">
        <v>403</v>
      </c>
      <c r="C656" s="203" t="s">
        <v>634</v>
      </c>
      <c r="D656" s="203" t="s">
        <v>634</v>
      </c>
      <c r="E656" s="205" t="s">
        <v>854</v>
      </c>
      <c r="F656" s="204">
        <v>71276.28571428571</v>
      </c>
      <c r="G656" s="203">
        <v>2008</v>
      </c>
      <c r="H656" s="203" t="s">
        <v>491</v>
      </c>
      <c r="I656" s="203" t="s">
        <v>657</v>
      </c>
    </row>
    <row r="657" spans="1:9">
      <c r="A657" s="203">
        <v>53</v>
      </c>
      <c r="B657" s="203" t="s">
        <v>403</v>
      </c>
      <c r="C657" s="203" t="s">
        <v>570</v>
      </c>
      <c r="D657" s="203" t="s">
        <v>570</v>
      </c>
      <c r="E657" s="205" t="s">
        <v>854</v>
      </c>
      <c r="F657" s="204">
        <v>64040.825396825399</v>
      </c>
      <c r="G657" s="203">
        <v>2008</v>
      </c>
      <c r="H657" s="203" t="s">
        <v>491</v>
      </c>
      <c r="I657" s="203" t="s">
        <v>657</v>
      </c>
    </row>
    <row r="658" spans="1:9">
      <c r="A658" s="203">
        <v>53</v>
      </c>
      <c r="B658" s="203" t="s">
        <v>404</v>
      </c>
      <c r="C658" s="203" t="s">
        <v>568</v>
      </c>
      <c r="D658" s="203" t="s">
        <v>568</v>
      </c>
      <c r="E658" s="205" t="s">
        <v>854</v>
      </c>
      <c r="F658" s="204">
        <v>74778.083333333328</v>
      </c>
      <c r="G658" s="203">
        <v>2008</v>
      </c>
      <c r="H658" s="203" t="s">
        <v>491</v>
      </c>
      <c r="I658" s="203" t="s">
        <v>657</v>
      </c>
    </row>
    <row r="659" spans="1:9">
      <c r="A659" s="203">
        <v>53</v>
      </c>
      <c r="B659" s="203" t="s">
        <v>404</v>
      </c>
      <c r="C659" s="203" t="s">
        <v>685</v>
      </c>
      <c r="D659" s="203" t="s">
        <v>853</v>
      </c>
      <c r="E659" s="205" t="s">
        <v>854</v>
      </c>
      <c r="F659" s="204">
        <v>69155.156363636357</v>
      </c>
      <c r="G659" s="203">
        <v>2008</v>
      </c>
      <c r="H659" s="203" t="s">
        <v>491</v>
      </c>
      <c r="I659" s="203" t="s">
        <v>657</v>
      </c>
    </row>
    <row r="660" spans="1:9">
      <c r="A660" s="203">
        <v>53</v>
      </c>
      <c r="B660" s="203" t="s">
        <v>404</v>
      </c>
      <c r="C660" s="203" t="s">
        <v>600</v>
      </c>
      <c r="D660" s="203" t="s">
        <v>600</v>
      </c>
      <c r="E660" s="205" t="s">
        <v>854</v>
      </c>
      <c r="F660" s="204" t="s">
        <v>1497</v>
      </c>
      <c r="G660" s="203">
        <v>2008</v>
      </c>
      <c r="H660" s="203" t="s">
        <v>491</v>
      </c>
      <c r="I660" s="203" t="s">
        <v>657</v>
      </c>
    </row>
    <row r="661" spans="1:9">
      <c r="A661" s="203">
        <v>53</v>
      </c>
      <c r="B661" s="203" t="s">
        <v>405</v>
      </c>
      <c r="C661" s="203" t="s">
        <v>665</v>
      </c>
      <c r="D661" s="203" t="s">
        <v>666</v>
      </c>
      <c r="E661" s="205" t="s">
        <v>854</v>
      </c>
      <c r="F661" s="204">
        <v>67713.685473240184</v>
      </c>
      <c r="G661" s="203">
        <v>2008</v>
      </c>
      <c r="H661" s="203" t="s">
        <v>491</v>
      </c>
      <c r="I661" s="203" t="s">
        <v>657</v>
      </c>
    </row>
    <row r="662" spans="1:9">
      <c r="A662" s="203">
        <v>53</v>
      </c>
      <c r="B662" s="203" t="s">
        <v>405</v>
      </c>
      <c r="C662" s="203" t="s">
        <v>672</v>
      </c>
      <c r="D662" s="203" t="s">
        <v>672</v>
      </c>
      <c r="E662" s="205" t="s">
        <v>854</v>
      </c>
      <c r="F662" s="204">
        <v>69576.433725005147</v>
      </c>
      <c r="G662" s="203">
        <v>2008</v>
      </c>
      <c r="H662" s="203" t="s">
        <v>491</v>
      </c>
      <c r="I662" s="203" t="s">
        <v>657</v>
      </c>
    </row>
    <row r="663" spans="1:9">
      <c r="A663" s="203">
        <v>58</v>
      </c>
      <c r="B663" s="203" t="s">
        <v>384</v>
      </c>
      <c r="C663" s="203" t="s">
        <v>856</v>
      </c>
      <c r="D663" s="203" t="s">
        <v>856</v>
      </c>
      <c r="E663" s="205" t="s">
        <v>1665</v>
      </c>
      <c r="F663" s="204">
        <v>27.2</v>
      </c>
      <c r="G663" s="203">
        <v>2008</v>
      </c>
      <c r="H663" s="203" t="s">
        <v>1754</v>
      </c>
      <c r="I663" s="203" t="s">
        <v>527</v>
      </c>
    </row>
    <row r="664" spans="1:9">
      <c r="A664" s="203">
        <v>58</v>
      </c>
      <c r="B664" s="203" t="s">
        <v>384</v>
      </c>
      <c r="C664" s="203" t="s">
        <v>622</v>
      </c>
      <c r="D664" s="203" t="s">
        <v>622</v>
      </c>
      <c r="E664" s="205" t="s">
        <v>1665</v>
      </c>
      <c r="F664" s="204">
        <v>34.6</v>
      </c>
      <c r="G664" s="203">
        <v>2008</v>
      </c>
      <c r="H664" s="203" t="s">
        <v>1754</v>
      </c>
      <c r="I664" s="203" t="s">
        <v>527</v>
      </c>
    </row>
    <row r="665" spans="1:9">
      <c r="A665" s="203">
        <v>58</v>
      </c>
      <c r="B665" s="203" t="s">
        <v>384</v>
      </c>
      <c r="C665" s="203" t="s">
        <v>857</v>
      </c>
      <c r="D665" s="203" t="s">
        <v>857</v>
      </c>
      <c r="E665" s="205" t="s">
        <v>1665</v>
      </c>
      <c r="F665" s="204">
        <v>36.1</v>
      </c>
      <c r="G665" s="203">
        <v>2008</v>
      </c>
      <c r="H665" s="203" t="s">
        <v>1754</v>
      </c>
      <c r="I665" s="203" t="s">
        <v>527</v>
      </c>
    </row>
    <row r="666" spans="1:9">
      <c r="A666" s="203">
        <v>58</v>
      </c>
      <c r="B666" s="203" t="s">
        <v>385</v>
      </c>
      <c r="C666" s="203" t="s">
        <v>858</v>
      </c>
      <c r="D666" s="203" t="s">
        <v>858</v>
      </c>
      <c r="E666" s="205" t="s">
        <v>1665</v>
      </c>
      <c r="F666" s="204">
        <v>50.6</v>
      </c>
      <c r="G666" s="203">
        <v>2008</v>
      </c>
      <c r="H666" s="203" t="s">
        <v>1754</v>
      </c>
      <c r="I666" s="203" t="s">
        <v>527</v>
      </c>
    </row>
    <row r="667" spans="1:9">
      <c r="A667" s="203">
        <v>58</v>
      </c>
      <c r="B667" s="203" t="s">
        <v>386</v>
      </c>
      <c r="C667" s="203" t="s">
        <v>613</v>
      </c>
      <c r="D667" s="203" t="s">
        <v>613</v>
      </c>
      <c r="E667" s="205" t="s">
        <v>1665</v>
      </c>
      <c r="F667" s="204">
        <v>34.1</v>
      </c>
      <c r="G667" s="203">
        <v>2008</v>
      </c>
      <c r="H667" s="203" t="s">
        <v>1754</v>
      </c>
      <c r="I667" s="203" t="s">
        <v>527</v>
      </c>
    </row>
    <row r="668" spans="1:9">
      <c r="A668" s="203">
        <v>58</v>
      </c>
      <c r="B668" s="203" t="s">
        <v>386</v>
      </c>
      <c r="C668" s="203" t="s">
        <v>648</v>
      </c>
      <c r="D668" s="203" t="s">
        <v>648</v>
      </c>
      <c r="E668" s="205" t="s">
        <v>1665</v>
      </c>
      <c r="F668" s="204">
        <v>27.5</v>
      </c>
      <c r="G668" s="203">
        <v>2008</v>
      </c>
      <c r="H668" s="203" t="s">
        <v>1754</v>
      </c>
      <c r="I668" s="203" t="s">
        <v>527</v>
      </c>
    </row>
    <row r="669" spans="1:9">
      <c r="A669" s="203">
        <v>58</v>
      </c>
      <c r="B669" s="203" t="s">
        <v>387</v>
      </c>
      <c r="C669" s="203" t="s">
        <v>650</v>
      </c>
      <c r="D669" s="203" t="s">
        <v>859</v>
      </c>
      <c r="E669" s="205" t="s">
        <v>1665</v>
      </c>
      <c r="F669" s="204">
        <v>59.4</v>
      </c>
      <c r="G669" s="203">
        <v>2008</v>
      </c>
      <c r="H669" s="203" t="s">
        <v>1754</v>
      </c>
      <c r="I669" s="203" t="s">
        <v>527</v>
      </c>
    </row>
    <row r="670" spans="1:9">
      <c r="A670" s="203">
        <v>58</v>
      </c>
      <c r="B670" s="203" t="s">
        <v>387</v>
      </c>
      <c r="C670" s="203" t="s">
        <v>620</v>
      </c>
      <c r="D670" s="203" t="s">
        <v>860</v>
      </c>
      <c r="E670" s="205" t="s">
        <v>1665</v>
      </c>
      <c r="F670" s="204">
        <v>36.4</v>
      </c>
      <c r="G670" s="203">
        <v>2008</v>
      </c>
      <c r="H670" s="203" t="s">
        <v>1754</v>
      </c>
      <c r="I670" s="203" t="s">
        <v>527</v>
      </c>
    </row>
    <row r="671" spans="1:9">
      <c r="A671" s="203">
        <v>58</v>
      </c>
      <c r="B671" s="203" t="s">
        <v>388</v>
      </c>
      <c r="C671" s="203" t="s">
        <v>367</v>
      </c>
      <c r="D671" s="203" t="s">
        <v>861</v>
      </c>
      <c r="E671" s="205" t="s">
        <v>1665</v>
      </c>
      <c r="F671" s="204">
        <v>25.6</v>
      </c>
      <c r="G671" s="203">
        <v>2008</v>
      </c>
      <c r="H671" s="203" t="s">
        <v>1754</v>
      </c>
      <c r="I671" s="203" t="s">
        <v>527</v>
      </c>
    </row>
    <row r="672" spans="1:9">
      <c r="A672" s="203">
        <v>58</v>
      </c>
      <c r="B672" s="203" t="s">
        <v>389</v>
      </c>
      <c r="C672" s="203" t="s">
        <v>630</v>
      </c>
      <c r="D672" s="203" t="s">
        <v>862</v>
      </c>
      <c r="E672" s="205" t="s">
        <v>1665</v>
      </c>
      <c r="F672" s="204">
        <v>62.3</v>
      </c>
      <c r="G672" s="203">
        <v>2008</v>
      </c>
      <c r="H672" s="203" t="s">
        <v>1754</v>
      </c>
      <c r="I672" s="203" t="s">
        <v>527</v>
      </c>
    </row>
    <row r="673" spans="1:9">
      <c r="A673" s="203">
        <v>58</v>
      </c>
      <c r="B673" s="203" t="s">
        <v>390</v>
      </c>
      <c r="C673" s="203" t="s">
        <v>368</v>
      </c>
      <c r="D673" s="203" t="s">
        <v>863</v>
      </c>
      <c r="E673" s="205" t="s">
        <v>1665</v>
      </c>
      <c r="F673" s="204">
        <v>32.299999999999997</v>
      </c>
      <c r="G673" s="203">
        <v>2008</v>
      </c>
      <c r="H673" s="203" t="s">
        <v>1754</v>
      </c>
      <c r="I673" s="203" t="s">
        <v>527</v>
      </c>
    </row>
    <row r="674" spans="1:9">
      <c r="A674" s="203">
        <v>58</v>
      </c>
      <c r="B674" s="203" t="s">
        <v>390</v>
      </c>
      <c r="C674" s="203" t="s">
        <v>611</v>
      </c>
      <c r="D674" s="203" t="s">
        <v>864</v>
      </c>
      <c r="E674" s="205" t="s">
        <v>1665</v>
      </c>
      <c r="F674" s="204">
        <v>29.7</v>
      </c>
      <c r="G674" s="203">
        <v>2008</v>
      </c>
      <c r="H674" s="203" t="s">
        <v>1754</v>
      </c>
      <c r="I674" s="203" t="s">
        <v>527</v>
      </c>
    </row>
    <row r="675" spans="1:9">
      <c r="A675" s="203">
        <v>58</v>
      </c>
      <c r="B675" s="203" t="s">
        <v>391</v>
      </c>
      <c r="C675" s="203" t="s">
        <v>624</v>
      </c>
      <c r="D675" s="203" t="s">
        <v>865</v>
      </c>
      <c r="E675" s="205" t="s">
        <v>1665</v>
      </c>
      <c r="F675" s="204">
        <v>34</v>
      </c>
      <c r="G675" s="203">
        <v>2008</v>
      </c>
      <c r="H675" s="203" t="s">
        <v>1754</v>
      </c>
      <c r="I675" s="203" t="s">
        <v>527</v>
      </c>
    </row>
    <row r="676" spans="1:9">
      <c r="A676" s="203">
        <v>58</v>
      </c>
      <c r="B676" s="203" t="s">
        <v>392</v>
      </c>
      <c r="C676" s="203" t="s">
        <v>740</v>
      </c>
      <c r="D676" s="203" t="s">
        <v>866</v>
      </c>
      <c r="E676" s="205" t="s">
        <v>1665</v>
      </c>
      <c r="F676" s="204">
        <v>23.6</v>
      </c>
      <c r="G676" s="203">
        <v>2008</v>
      </c>
      <c r="H676" s="203" t="s">
        <v>1754</v>
      </c>
      <c r="I676" s="203" t="s">
        <v>527</v>
      </c>
    </row>
    <row r="677" spans="1:9">
      <c r="A677" s="203">
        <v>58</v>
      </c>
      <c r="B677" s="203" t="s">
        <v>393</v>
      </c>
      <c r="C677" s="203" t="s">
        <v>576</v>
      </c>
      <c r="D677" s="203" t="s">
        <v>867</v>
      </c>
      <c r="E677" s="205" t="s">
        <v>1665</v>
      </c>
      <c r="F677" s="204">
        <v>35.1</v>
      </c>
      <c r="G677" s="203">
        <v>2008</v>
      </c>
      <c r="H677" s="203" t="s">
        <v>1754</v>
      </c>
      <c r="I677" s="203" t="s">
        <v>527</v>
      </c>
    </row>
    <row r="678" spans="1:9">
      <c r="A678" s="203">
        <v>58</v>
      </c>
      <c r="B678" s="203" t="s">
        <v>393</v>
      </c>
      <c r="C678" s="203" t="s">
        <v>632</v>
      </c>
      <c r="D678" s="203" t="s">
        <v>868</v>
      </c>
      <c r="E678" s="205" t="s">
        <v>1665</v>
      </c>
      <c r="F678" s="204">
        <v>28.4</v>
      </c>
      <c r="G678" s="203">
        <v>2008</v>
      </c>
      <c r="H678" s="203" t="s">
        <v>1754</v>
      </c>
      <c r="I678" s="203" t="s">
        <v>527</v>
      </c>
    </row>
    <row r="679" spans="1:9">
      <c r="A679" s="203">
        <v>58</v>
      </c>
      <c r="B679" s="203" t="s">
        <v>393</v>
      </c>
      <c r="C679" s="203" t="s">
        <v>637</v>
      </c>
      <c r="D679" s="203" t="s">
        <v>869</v>
      </c>
      <c r="E679" s="205" t="s">
        <v>1665</v>
      </c>
      <c r="F679" s="204">
        <v>31.2</v>
      </c>
      <c r="G679" s="203">
        <v>2008</v>
      </c>
      <c r="H679" s="203" t="s">
        <v>1754</v>
      </c>
      <c r="I679" s="203" t="s">
        <v>527</v>
      </c>
    </row>
    <row r="680" spans="1:9">
      <c r="A680" s="203">
        <v>58</v>
      </c>
      <c r="B680" s="203" t="s">
        <v>393</v>
      </c>
      <c r="C680" s="203" t="s">
        <v>641</v>
      </c>
      <c r="D680" s="203" t="s">
        <v>870</v>
      </c>
      <c r="E680" s="205" t="s">
        <v>1665</v>
      </c>
      <c r="F680" s="204">
        <v>24.6</v>
      </c>
      <c r="G680" s="203">
        <v>2008</v>
      </c>
      <c r="H680" s="203" t="s">
        <v>1754</v>
      </c>
      <c r="I680" s="203" t="s">
        <v>527</v>
      </c>
    </row>
    <row r="681" spans="1:9">
      <c r="A681" s="203">
        <v>58</v>
      </c>
      <c r="B681" s="203" t="s">
        <v>393</v>
      </c>
      <c r="C681" s="203" t="s">
        <v>628</v>
      </c>
      <c r="D681" s="203" t="s">
        <v>871</v>
      </c>
      <c r="E681" s="205" t="s">
        <v>1665</v>
      </c>
      <c r="F681" s="204">
        <v>26.9</v>
      </c>
      <c r="G681" s="203">
        <v>2008</v>
      </c>
      <c r="H681" s="203" t="s">
        <v>1754</v>
      </c>
      <c r="I681" s="203" t="s">
        <v>527</v>
      </c>
    </row>
    <row r="682" spans="1:9">
      <c r="A682" s="203">
        <v>58</v>
      </c>
      <c r="B682" s="203" t="s">
        <v>393</v>
      </c>
      <c r="C682" s="203" t="s">
        <v>689</v>
      </c>
      <c r="D682" s="203" t="s">
        <v>872</v>
      </c>
      <c r="E682" s="205" t="s">
        <v>1665</v>
      </c>
      <c r="F682" s="204">
        <v>24.5</v>
      </c>
      <c r="G682" s="203">
        <v>2008</v>
      </c>
      <c r="H682" s="203" t="s">
        <v>1754</v>
      </c>
      <c r="I682" s="203" t="s">
        <v>527</v>
      </c>
    </row>
    <row r="683" spans="1:9">
      <c r="A683" s="203">
        <v>58</v>
      </c>
      <c r="B683" s="203" t="s">
        <v>394</v>
      </c>
      <c r="C683" s="203" t="s">
        <v>609</v>
      </c>
      <c r="D683" s="203" t="s">
        <v>873</v>
      </c>
      <c r="E683" s="205" t="s">
        <v>1665</v>
      </c>
      <c r="F683" s="204">
        <v>24.6</v>
      </c>
      <c r="G683" s="203">
        <v>2008</v>
      </c>
      <c r="H683" s="203" t="s">
        <v>1754</v>
      </c>
      <c r="I683" s="203" t="s">
        <v>527</v>
      </c>
    </row>
    <row r="684" spans="1:9">
      <c r="A684" s="203">
        <v>58</v>
      </c>
      <c r="B684" s="203" t="s">
        <v>395</v>
      </c>
      <c r="C684" s="203" t="s">
        <v>572</v>
      </c>
      <c r="D684" s="203" t="s">
        <v>874</v>
      </c>
      <c r="E684" s="205" t="s">
        <v>1665</v>
      </c>
      <c r="F684" s="204">
        <v>26.2</v>
      </c>
      <c r="G684" s="203">
        <v>2008</v>
      </c>
      <c r="H684" s="203" t="s">
        <v>1754</v>
      </c>
      <c r="I684" s="203" t="s">
        <v>527</v>
      </c>
    </row>
    <row r="685" spans="1:9">
      <c r="A685" s="203">
        <v>58</v>
      </c>
      <c r="B685" s="203" t="s">
        <v>395</v>
      </c>
      <c r="C685" s="203" t="s">
        <v>875</v>
      </c>
      <c r="D685" s="203" t="s">
        <v>876</v>
      </c>
      <c r="E685" s="205" t="s">
        <v>1665</v>
      </c>
      <c r="F685" s="204">
        <v>24.9</v>
      </c>
      <c r="G685" s="203">
        <v>2008</v>
      </c>
      <c r="H685" s="203" t="s">
        <v>1754</v>
      </c>
      <c r="I685" s="203" t="s">
        <v>527</v>
      </c>
    </row>
    <row r="686" spans="1:9">
      <c r="A686" s="203">
        <v>58</v>
      </c>
      <c r="B686" s="203" t="s">
        <v>394</v>
      </c>
      <c r="C686" s="203" t="s">
        <v>675</v>
      </c>
      <c r="D686" s="203" t="s">
        <v>675</v>
      </c>
      <c r="E686" s="205" t="s">
        <v>1665</v>
      </c>
      <c r="F686" s="204">
        <v>34.6</v>
      </c>
      <c r="G686" s="203">
        <v>2008</v>
      </c>
      <c r="H686" s="203" t="s">
        <v>1754</v>
      </c>
      <c r="I686" s="203" t="s">
        <v>527</v>
      </c>
    </row>
    <row r="687" spans="1:9">
      <c r="A687" s="203">
        <v>58</v>
      </c>
      <c r="B687" s="203" t="s">
        <v>395</v>
      </c>
      <c r="C687" s="203" t="s">
        <v>755</v>
      </c>
      <c r="D687" s="203" t="s">
        <v>755</v>
      </c>
      <c r="E687" s="205" t="s">
        <v>1665</v>
      </c>
      <c r="F687" s="204">
        <v>21.7</v>
      </c>
      <c r="G687" s="203">
        <v>2008</v>
      </c>
      <c r="H687" s="203" t="s">
        <v>1754</v>
      </c>
      <c r="I687" s="203" t="s">
        <v>527</v>
      </c>
    </row>
    <row r="688" spans="1:9">
      <c r="A688" s="203">
        <v>58</v>
      </c>
      <c r="B688" s="203" t="s">
        <v>395</v>
      </c>
      <c r="C688" s="203" t="s">
        <v>617</v>
      </c>
      <c r="D688" s="203" t="s">
        <v>877</v>
      </c>
      <c r="E688" s="205" t="s">
        <v>1665</v>
      </c>
      <c r="F688" s="204">
        <v>25.4</v>
      </c>
      <c r="G688" s="203">
        <v>2008</v>
      </c>
      <c r="H688" s="203" t="s">
        <v>1754</v>
      </c>
      <c r="I688" s="203" t="s">
        <v>527</v>
      </c>
    </row>
    <row r="689" spans="1:9">
      <c r="A689" s="203">
        <v>58</v>
      </c>
      <c r="B689" s="203" t="s">
        <v>395</v>
      </c>
      <c r="C689" s="203" t="s">
        <v>878</v>
      </c>
      <c r="D689" s="203" t="s">
        <v>879</v>
      </c>
      <c r="E689" s="205" t="s">
        <v>1665</v>
      </c>
      <c r="F689" s="204">
        <v>32.299999999999997</v>
      </c>
      <c r="G689" s="203">
        <v>2008</v>
      </c>
      <c r="H689" s="203" t="s">
        <v>1754</v>
      </c>
      <c r="I689" s="203" t="s">
        <v>527</v>
      </c>
    </row>
    <row r="690" spans="1:9">
      <c r="A690" s="203">
        <v>58</v>
      </c>
      <c r="B690" s="203" t="s">
        <v>395</v>
      </c>
      <c r="C690" s="203" t="s">
        <v>750</v>
      </c>
      <c r="D690" s="203" t="s">
        <v>751</v>
      </c>
      <c r="E690" s="205" t="s">
        <v>1665</v>
      </c>
      <c r="F690" s="204">
        <v>32.9</v>
      </c>
      <c r="G690" s="203">
        <v>2008</v>
      </c>
      <c r="H690" s="203" t="s">
        <v>1754</v>
      </c>
      <c r="I690" s="203" t="s">
        <v>527</v>
      </c>
    </row>
    <row r="691" spans="1:9">
      <c r="A691" s="203">
        <v>58</v>
      </c>
      <c r="B691" s="203" t="s">
        <v>396</v>
      </c>
      <c r="C691" s="203" t="s">
        <v>583</v>
      </c>
      <c r="D691" s="203" t="s">
        <v>583</v>
      </c>
      <c r="E691" s="205" t="s">
        <v>1665</v>
      </c>
      <c r="F691" s="204">
        <v>23.7</v>
      </c>
      <c r="G691" s="203">
        <v>2008</v>
      </c>
      <c r="H691" s="203" t="s">
        <v>1754</v>
      </c>
      <c r="I691" s="203" t="s">
        <v>527</v>
      </c>
    </row>
    <row r="692" spans="1:9">
      <c r="A692" s="203">
        <v>58</v>
      </c>
      <c r="B692" s="203" t="s">
        <v>397</v>
      </c>
      <c r="C692" s="203" t="s">
        <v>381</v>
      </c>
      <c r="D692" s="203" t="s">
        <v>381</v>
      </c>
      <c r="E692" s="205" t="s">
        <v>1665</v>
      </c>
      <c r="F692" s="204">
        <v>35</v>
      </c>
      <c r="G692" s="203">
        <v>2008</v>
      </c>
      <c r="H692" s="203" t="s">
        <v>1754</v>
      </c>
      <c r="I692" s="203" t="s">
        <v>527</v>
      </c>
    </row>
    <row r="693" spans="1:9">
      <c r="A693" s="203">
        <v>58</v>
      </c>
      <c r="B693" s="203" t="s">
        <v>398</v>
      </c>
      <c r="C693" s="203" t="s">
        <v>574</v>
      </c>
      <c r="D693" s="203" t="s">
        <v>574</v>
      </c>
      <c r="E693" s="205" t="s">
        <v>1665</v>
      </c>
      <c r="F693" s="204">
        <v>43.4</v>
      </c>
      <c r="G693" s="203">
        <v>2008</v>
      </c>
      <c r="H693" s="203" t="s">
        <v>1754</v>
      </c>
      <c r="I693" s="203" t="s">
        <v>527</v>
      </c>
    </row>
    <row r="694" spans="1:9">
      <c r="A694" s="203">
        <v>58</v>
      </c>
      <c r="B694" s="203" t="s">
        <v>399</v>
      </c>
      <c r="C694" s="203" t="s">
        <v>602</v>
      </c>
      <c r="D694" s="203" t="s">
        <v>602</v>
      </c>
      <c r="E694" s="205" t="s">
        <v>1665</v>
      </c>
      <c r="F694" s="204">
        <v>28.3</v>
      </c>
      <c r="G694" s="203">
        <v>2008</v>
      </c>
      <c r="H694" s="203" t="s">
        <v>1754</v>
      </c>
      <c r="I694" s="203" t="s">
        <v>527</v>
      </c>
    </row>
    <row r="695" spans="1:9">
      <c r="A695" s="203">
        <v>58</v>
      </c>
      <c r="B695" s="203" t="s">
        <v>400</v>
      </c>
      <c r="C695" s="203" t="s">
        <v>585</v>
      </c>
      <c r="D695" s="203" t="s">
        <v>585</v>
      </c>
      <c r="E695" s="205" t="s">
        <v>1665</v>
      </c>
      <c r="F695" s="204">
        <v>28.5</v>
      </c>
      <c r="G695" s="203">
        <v>2008</v>
      </c>
      <c r="H695" s="203" t="s">
        <v>1754</v>
      </c>
      <c r="I695" s="203" t="s">
        <v>527</v>
      </c>
    </row>
    <row r="696" spans="1:9">
      <c r="A696" s="203">
        <v>58</v>
      </c>
      <c r="B696" s="203" t="s">
        <v>400</v>
      </c>
      <c r="C696" s="203" t="s">
        <v>578</v>
      </c>
      <c r="D696" s="203" t="s">
        <v>578</v>
      </c>
      <c r="E696" s="205" t="s">
        <v>1665</v>
      </c>
      <c r="F696" s="204">
        <v>38.799999999999997</v>
      </c>
      <c r="G696" s="203">
        <v>2008</v>
      </c>
      <c r="H696" s="203" t="s">
        <v>1754</v>
      </c>
      <c r="I696" s="203" t="s">
        <v>527</v>
      </c>
    </row>
    <row r="697" spans="1:9">
      <c r="A697" s="203">
        <v>58</v>
      </c>
      <c r="B697" s="203" t="s">
        <v>401</v>
      </c>
      <c r="C697" s="203" t="s">
        <v>880</v>
      </c>
      <c r="D697" s="203" t="s">
        <v>880</v>
      </c>
      <c r="E697" s="205" t="s">
        <v>1665</v>
      </c>
      <c r="F697" s="204">
        <v>27.8</v>
      </c>
      <c r="G697" s="203">
        <v>2008</v>
      </c>
      <c r="H697" s="203" t="s">
        <v>1754</v>
      </c>
      <c r="I697" s="203" t="s">
        <v>527</v>
      </c>
    </row>
    <row r="698" spans="1:9">
      <c r="A698" s="203">
        <v>58</v>
      </c>
      <c r="B698" s="203" t="s">
        <v>401</v>
      </c>
      <c r="C698" s="203" t="s">
        <v>626</v>
      </c>
      <c r="D698" s="203" t="s">
        <v>626</v>
      </c>
      <c r="E698" s="205" t="s">
        <v>1665</v>
      </c>
      <c r="F698" s="204">
        <v>34.5</v>
      </c>
      <c r="G698" s="203">
        <v>2008</v>
      </c>
      <c r="H698" s="203" t="s">
        <v>1754</v>
      </c>
      <c r="I698" s="203" t="s">
        <v>527</v>
      </c>
    </row>
    <row r="699" spans="1:9">
      <c r="A699" s="203">
        <v>58</v>
      </c>
      <c r="B699" s="203" t="s">
        <v>401</v>
      </c>
      <c r="C699" s="203" t="s">
        <v>639</v>
      </c>
      <c r="D699" s="203" t="s">
        <v>639</v>
      </c>
      <c r="E699" s="205" t="s">
        <v>1665</v>
      </c>
      <c r="F699" s="204">
        <v>28.7</v>
      </c>
      <c r="G699" s="203">
        <v>2008</v>
      </c>
      <c r="H699" s="203" t="s">
        <v>1754</v>
      </c>
      <c r="I699" s="203" t="s">
        <v>527</v>
      </c>
    </row>
    <row r="700" spans="1:9">
      <c r="A700" s="203">
        <v>58</v>
      </c>
      <c r="B700" s="203" t="s">
        <v>401</v>
      </c>
      <c r="C700" s="203" t="s">
        <v>615</v>
      </c>
      <c r="D700" s="203" t="s">
        <v>615</v>
      </c>
      <c r="E700" s="205" t="s">
        <v>1665</v>
      </c>
      <c r="F700" s="204">
        <v>40.799999999999997</v>
      </c>
      <c r="G700" s="203">
        <v>2008</v>
      </c>
      <c r="H700" s="203" t="s">
        <v>1754</v>
      </c>
      <c r="I700" s="203" t="s">
        <v>527</v>
      </c>
    </row>
    <row r="701" spans="1:9">
      <c r="A701" s="203">
        <v>58</v>
      </c>
      <c r="B701" s="203" t="s">
        <v>402</v>
      </c>
      <c r="C701" s="203" t="s">
        <v>591</v>
      </c>
      <c r="D701" s="203" t="s">
        <v>591</v>
      </c>
      <c r="E701" s="205" t="s">
        <v>1665</v>
      </c>
      <c r="F701" s="204">
        <v>31.6</v>
      </c>
      <c r="G701" s="203">
        <v>2008</v>
      </c>
      <c r="H701" s="203" t="s">
        <v>1754</v>
      </c>
      <c r="I701" s="203" t="s">
        <v>527</v>
      </c>
    </row>
    <row r="702" spans="1:9">
      <c r="A702" s="203">
        <v>58</v>
      </c>
      <c r="B702" s="203" t="s">
        <v>403</v>
      </c>
      <c r="C702" s="203" t="s">
        <v>570</v>
      </c>
      <c r="D702" s="203" t="s">
        <v>570</v>
      </c>
      <c r="E702" s="205" t="s">
        <v>1665</v>
      </c>
      <c r="F702" s="204">
        <v>23.7</v>
      </c>
      <c r="G702" s="203">
        <v>2008</v>
      </c>
      <c r="H702" s="203" t="s">
        <v>1754</v>
      </c>
      <c r="I702" s="203" t="s">
        <v>527</v>
      </c>
    </row>
    <row r="703" spans="1:9">
      <c r="A703" s="203">
        <v>58</v>
      </c>
      <c r="B703" s="203" t="s">
        <v>403</v>
      </c>
      <c r="C703" s="203" t="s">
        <v>646</v>
      </c>
      <c r="D703" s="203" t="s">
        <v>881</v>
      </c>
      <c r="E703" s="205" t="s">
        <v>1665</v>
      </c>
      <c r="F703" s="204">
        <v>18.7</v>
      </c>
      <c r="G703" s="203">
        <v>2008</v>
      </c>
      <c r="H703" s="203" t="s">
        <v>1754</v>
      </c>
      <c r="I703" s="203" t="s">
        <v>527</v>
      </c>
    </row>
    <row r="704" spans="1:9">
      <c r="A704" s="203">
        <v>58</v>
      </c>
      <c r="B704" s="203" t="s">
        <v>404</v>
      </c>
      <c r="C704" s="203" t="s">
        <v>568</v>
      </c>
      <c r="D704" s="203" t="s">
        <v>568</v>
      </c>
      <c r="E704" s="205" t="s">
        <v>1665</v>
      </c>
      <c r="F704" s="204">
        <v>23.6</v>
      </c>
      <c r="G704" s="203">
        <v>2008</v>
      </c>
      <c r="H704" s="203" t="s">
        <v>1754</v>
      </c>
      <c r="I704" s="203" t="s">
        <v>527</v>
      </c>
    </row>
    <row r="705" spans="1:9">
      <c r="A705" s="203">
        <v>58</v>
      </c>
      <c r="B705" s="203" t="s">
        <v>404</v>
      </c>
      <c r="C705" s="203" t="s">
        <v>600</v>
      </c>
      <c r="D705" s="203" t="s">
        <v>882</v>
      </c>
      <c r="E705" s="205" t="s">
        <v>1665</v>
      </c>
      <c r="F705" s="204">
        <v>24.1</v>
      </c>
      <c r="G705" s="203">
        <v>2008</v>
      </c>
      <c r="H705" s="203" t="s">
        <v>1754</v>
      </c>
      <c r="I705" s="203" t="s">
        <v>527</v>
      </c>
    </row>
    <row r="706" spans="1:9">
      <c r="A706" s="203">
        <v>61</v>
      </c>
      <c r="B706" s="203" t="s">
        <v>404</v>
      </c>
      <c r="C706" s="203" t="s">
        <v>600</v>
      </c>
      <c r="D706" s="203" t="s">
        <v>601</v>
      </c>
      <c r="E706" s="205" t="s">
        <v>1668</v>
      </c>
      <c r="F706" s="204">
        <v>15.243450049915102</v>
      </c>
      <c r="G706" s="203" t="s">
        <v>464</v>
      </c>
      <c r="H706" s="203" t="s">
        <v>1754</v>
      </c>
      <c r="I706" s="203" t="s">
        <v>532</v>
      </c>
    </row>
    <row r="707" spans="1:9">
      <c r="A707" s="203">
        <v>61</v>
      </c>
      <c r="B707" s="203" t="s">
        <v>404</v>
      </c>
      <c r="C707" s="203" t="s">
        <v>883</v>
      </c>
      <c r="D707" s="203" t="s">
        <v>884</v>
      </c>
      <c r="E707" s="205" t="s">
        <v>1668</v>
      </c>
      <c r="F707" s="204">
        <v>14.303494778854187</v>
      </c>
      <c r="G707" s="203" t="s">
        <v>464</v>
      </c>
      <c r="H707" s="203" t="s">
        <v>1754</v>
      </c>
      <c r="I707" s="203" t="s">
        <v>532</v>
      </c>
    </row>
    <row r="708" spans="1:9">
      <c r="A708" s="203">
        <v>61</v>
      </c>
      <c r="B708" s="203" t="s">
        <v>404</v>
      </c>
      <c r="C708" s="203" t="s">
        <v>687</v>
      </c>
      <c r="D708" s="203" t="s">
        <v>688</v>
      </c>
      <c r="E708" s="205" t="s">
        <v>1668</v>
      </c>
      <c r="F708" s="204">
        <v>16.567290847473341</v>
      </c>
      <c r="G708" s="203" t="s">
        <v>464</v>
      </c>
      <c r="H708" s="203" t="s">
        <v>1754</v>
      </c>
      <c r="I708" s="203" t="s">
        <v>532</v>
      </c>
    </row>
    <row r="709" spans="1:9">
      <c r="A709" s="203">
        <v>61</v>
      </c>
      <c r="B709" s="203" t="s">
        <v>404</v>
      </c>
      <c r="C709" s="203" t="s">
        <v>685</v>
      </c>
      <c r="D709" s="203" t="s">
        <v>686</v>
      </c>
      <c r="E709" s="205" t="s">
        <v>1668</v>
      </c>
      <c r="F709" s="204">
        <v>12.428539388080514</v>
      </c>
      <c r="G709" s="203" t="s">
        <v>464</v>
      </c>
      <c r="H709" s="203" t="s">
        <v>1754</v>
      </c>
      <c r="I709" s="203" t="s">
        <v>532</v>
      </c>
    </row>
    <row r="710" spans="1:9">
      <c r="A710" s="203">
        <v>61</v>
      </c>
      <c r="B710" s="203" t="s">
        <v>404</v>
      </c>
      <c r="C710" s="203" t="s">
        <v>568</v>
      </c>
      <c r="D710" s="203" t="s">
        <v>684</v>
      </c>
      <c r="E710" s="205" t="s">
        <v>1668</v>
      </c>
      <c r="F710" s="204">
        <v>19.557162429362997</v>
      </c>
      <c r="G710" s="203" t="s">
        <v>464</v>
      </c>
      <c r="H710" s="203" t="s">
        <v>1754</v>
      </c>
      <c r="I710" s="203" t="s">
        <v>532</v>
      </c>
    </row>
    <row r="711" spans="1:9">
      <c r="A711" s="203">
        <v>61</v>
      </c>
      <c r="B711" s="203" t="s">
        <v>403</v>
      </c>
      <c r="C711" s="203" t="s">
        <v>634</v>
      </c>
      <c r="D711" s="203" t="s">
        <v>635</v>
      </c>
      <c r="E711" s="205" t="s">
        <v>1668</v>
      </c>
      <c r="F711" s="204">
        <v>12.233710018273772</v>
      </c>
      <c r="G711" s="203" t="s">
        <v>464</v>
      </c>
      <c r="H711" s="203" t="s">
        <v>1754</v>
      </c>
      <c r="I711" s="203" t="s">
        <v>532</v>
      </c>
    </row>
    <row r="712" spans="1:9">
      <c r="A712" s="203">
        <v>61</v>
      </c>
      <c r="B712" s="203" t="s">
        <v>403</v>
      </c>
      <c r="C712" s="203" t="s">
        <v>570</v>
      </c>
      <c r="D712" s="203" t="s">
        <v>571</v>
      </c>
      <c r="E712" s="205" t="s">
        <v>1668</v>
      </c>
      <c r="F712" s="204">
        <v>13.070489713376562</v>
      </c>
      <c r="G712" s="203" t="s">
        <v>464</v>
      </c>
      <c r="H712" s="203" t="s">
        <v>1754</v>
      </c>
      <c r="I712" s="203" t="s">
        <v>532</v>
      </c>
    </row>
    <row r="713" spans="1:9">
      <c r="A713" s="203">
        <v>61</v>
      </c>
      <c r="B713" s="203" t="s">
        <v>403</v>
      </c>
      <c r="C713" s="203" t="s">
        <v>646</v>
      </c>
      <c r="D713" s="203" t="s">
        <v>708</v>
      </c>
      <c r="E713" s="205" t="s">
        <v>1668</v>
      </c>
      <c r="F713" s="204">
        <v>12.519940011004472</v>
      </c>
      <c r="G713" s="203" t="s">
        <v>464</v>
      </c>
      <c r="H713" s="203" t="s">
        <v>1754</v>
      </c>
      <c r="I713" s="203" t="s">
        <v>532</v>
      </c>
    </row>
    <row r="714" spans="1:9">
      <c r="A714" s="203">
        <v>61</v>
      </c>
      <c r="B714" s="203" t="s">
        <v>402</v>
      </c>
      <c r="C714" s="203" t="s">
        <v>591</v>
      </c>
      <c r="D714" s="203" t="s">
        <v>592</v>
      </c>
      <c r="E714" s="205" t="s">
        <v>1668</v>
      </c>
      <c r="F714" s="204">
        <v>13.853286401656034</v>
      </c>
      <c r="G714" s="203" t="s">
        <v>464</v>
      </c>
      <c r="H714" s="203" t="s">
        <v>1754</v>
      </c>
      <c r="I714" s="203" t="s">
        <v>532</v>
      </c>
    </row>
    <row r="715" spans="1:9">
      <c r="A715" s="203">
        <v>61</v>
      </c>
      <c r="B715" s="203" t="s">
        <v>401</v>
      </c>
      <c r="C715" s="203" t="s">
        <v>626</v>
      </c>
      <c r="D715" s="203" t="s">
        <v>627</v>
      </c>
      <c r="E715" s="205" t="s">
        <v>1668</v>
      </c>
      <c r="F715" s="204">
        <v>15.850092157065616</v>
      </c>
      <c r="G715" s="203" t="s">
        <v>464</v>
      </c>
      <c r="H715" s="203" t="s">
        <v>1754</v>
      </c>
      <c r="I715" s="203" t="s">
        <v>532</v>
      </c>
    </row>
    <row r="716" spans="1:9">
      <c r="A716" s="203">
        <v>61</v>
      </c>
      <c r="B716" s="203" t="s">
        <v>401</v>
      </c>
      <c r="C716" s="203" t="s">
        <v>615</v>
      </c>
      <c r="D716" s="203" t="s">
        <v>709</v>
      </c>
      <c r="E716" s="205" t="s">
        <v>1668</v>
      </c>
      <c r="F716" s="204">
        <v>14.480014357236229</v>
      </c>
      <c r="G716" s="203" t="s">
        <v>464</v>
      </c>
      <c r="H716" s="203" t="s">
        <v>1754</v>
      </c>
      <c r="I716" s="203" t="s">
        <v>532</v>
      </c>
    </row>
    <row r="717" spans="1:9">
      <c r="A717" s="203">
        <v>61</v>
      </c>
      <c r="B717" s="203" t="s">
        <v>401</v>
      </c>
      <c r="C717" s="203" t="s">
        <v>639</v>
      </c>
      <c r="D717" s="203" t="s">
        <v>640</v>
      </c>
      <c r="E717" s="205" t="s">
        <v>1668</v>
      </c>
      <c r="F717" s="204">
        <v>15.775474457061234</v>
      </c>
      <c r="G717" s="203" t="s">
        <v>464</v>
      </c>
      <c r="H717" s="203" t="s">
        <v>1754</v>
      </c>
      <c r="I717" s="203" t="s">
        <v>532</v>
      </c>
    </row>
    <row r="718" spans="1:9">
      <c r="A718" s="203">
        <v>61</v>
      </c>
      <c r="B718" s="203" t="s">
        <v>400</v>
      </c>
      <c r="C718" s="203" t="s">
        <v>578</v>
      </c>
      <c r="D718" s="203" t="s">
        <v>579</v>
      </c>
      <c r="E718" s="205" t="s">
        <v>1668</v>
      </c>
      <c r="F718" s="204">
        <v>14.170218396135223</v>
      </c>
      <c r="G718" s="203" t="s">
        <v>464</v>
      </c>
      <c r="H718" s="203" t="s">
        <v>1754</v>
      </c>
      <c r="I718" s="203" t="s">
        <v>532</v>
      </c>
    </row>
    <row r="719" spans="1:9">
      <c r="A719" s="203">
        <v>61</v>
      </c>
      <c r="B719" s="203" t="s">
        <v>400</v>
      </c>
      <c r="C719" s="203" t="s">
        <v>759</v>
      </c>
      <c r="D719" s="203" t="s">
        <v>840</v>
      </c>
      <c r="E719" s="205" t="s">
        <v>1668</v>
      </c>
      <c r="F719" s="204">
        <v>13.158362492456572</v>
      </c>
      <c r="G719" s="203" t="s">
        <v>464</v>
      </c>
      <c r="H719" s="203" t="s">
        <v>1754</v>
      </c>
      <c r="I719" s="203" t="s">
        <v>532</v>
      </c>
    </row>
    <row r="720" spans="1:9">
      <c r="A720" s="203">
        <v>61</v>
      </c>
      <c r="B720" s="203" t="s">
        <v>400</v>
      </c>
      <c r="C720" s="203" t="s">
        <v>585</v>
      </c>
      <c r="D720" s="203" t="s">
        <v>586</v>
      </c>
      <c r="E720" s="205" t="s">
        <v>1668</v>
      </c>
      <c r="F720" s="204">
        <v>13.464595902263682</v>
      </c>
      <c r="G720" s="203" t="s">
        <v>464</v>
      </c>
      <c r="H720" s="203" t="s">
        <v>1754</v>
      </c>
      <c r="I720" s="203" t="s">
        <v>532</v>
      </c>
    </row>
    <row r="721" spans="1:9">
      <c r="A721" s="203">
        <v>61</v>
      </c>
      <c r="B721" s="203" t="s">
        <v>399</v>
      </c>
      <c r="C721" s="203" t="s">
        <v>885</v>
      </c>
      <c r="D721" s="203" t="s">
        <v>886</v>
      </c>
      <c r="E721" s="205" t="s">
        <v>1668</v>
      </c>
      <c r="F721" s="204">
        <v>10.075830861581419</v>
      </c>
      <c r="G721" s="203" t="s">
        <v>464</v>
      </c>
      <c r="H721" s="203" t="s">
        <v>1754</v>
      </c>
      <c r="I721" s="203" t="s">
        <v>532</v>
      </c>
    </row>
    <row r="722" spans="1:9">
      <c r="A722" s="203">
        <v>61</v>
      </c>
      <c r="B722" s="203" t="s">
        <v>399</v>
      </c>
      <c r="C722" s="203" t="s">
        <v>887</v>
      </c>
      <c r="D722" s="203" t="s">
        <v>888</v>
      </c>
      <c r="E722" s="205" t="s">
        <v>1668</v>
      </c>
      <c r="F722" s="204">
        <v>13.001977463099552</v>
      </c>
      <c r="G722" s="203" t="s">
        <v>464</v>
      </c>
      <c r="H722" s="203" t="s">
        <v>1754</v>
      </c>
      <c r="I722" s="203" t="s">
        <v>532</v>
      </c>
    </row>
    <row r="723" spans="1:9">
      <c r="A723" s="203">
        <v>61</v>
      </c>
      <c r="B723" s="203" t="s">
        <v>399</v>
      </c>
      <c r="C723" s="203" t="s">
        <v>593</v>
      </c>
      <c r="D723" s="203" t="s">
        <v>594</v>
      </c>
      <c r="E723" s="205" t="s">
        <v>1668</v>
      </c>
      <c r="F723" s="204">
        <v>12.998960520728781</v>
      </c>
      <c r="G723" s="203" t="s">
        <v>464</v>
      </c>
      <c r="H723" s="203" t="s">
        <v>1754</v>
      </c>
      <c r="I723" s="203" t="s">
        <v>532</v>
      </c>
    </row>
    <row r="724" spans="1:9">
      <c r="A724" s="203">
        <v>61</v>
      </c>
      <c r="B724" s="203" t="s">
        <v>399</v>
      </c>
      <c r="C724" s="203" t="s">
        <v>602</v>
      </c>
      <c r="D724" s="203" t="s">
        <v>603</v>
      </c>
      <c r="E724" s="205" t="s">
        <v>1668</v>
      </c>
      <c r="F724" s="204">
        <v>12.798424402989905</v>
      </c>
      <c r="G724" s="203" t="s">
        <v>464</v>
      </c>
      <c r="H724" s="203" t="s">
        <v>1754</v>
      </c>
      <c r="I724" s="203" t="s">
        <v>532</v>
      </c>
    </row>
    <row r="725" spans="1:9">
      <c r="A725" s="203">
        <v>61</v>
      </c>
      <c r="B725" s="203" t="s">
        <v>398</v>
      </c>
      <c r="C725" s="203" t="s">
        <v>711</v>
      </c>
      <c r="D725" s="203" t="s">
        <v>712</v>
      </c>
      <c r="E725" s="205" t="s">
        <v>1668</v>
      </c>
      <c r="F725" s="204">
        <v>10.560824402752823</v>
      </c>
      <c r="G725" s="203" t="s">
        <v>464</v>
      </c>
      <c r="H725" s="203" t="s">
        <v>1754</v>
      </c>
      <c r="I725" s="203" t="s">
        <v>532</v>
      </c>
    </row>
    <row r="726" spans="1:9">
      <c r="A726" s="203">
        <v>61</v>
      </c>
      <c r="B726" s="203" t="s">
        <v>398</v>
      </c>
      <c r="C726" s="203" t="s">
        <v>574</v>
      </c>
      <c r="D726" s="203" t="s">
        <v>710</v>
      </c>
      <c r="E726" s="205" t="s">
        <v>1668</v>
      </c>
      <c r="F726" s="204">
        <v>13.378770429621417</v>
      </c>
      <c r="G726" s="203" t="s">
        <v>464</v>
      </c>
      <c r="H726" s="203" t="s">
        <v>1754</v>
      </c>
      <c r="I726" s="203" t="s">
        <v>532</v>
      </c>
    </row>
    <row r="727" spans="1:9">
      <c r="A727" s="203">
        <v>61</v>
      </c>
      <c r="B727" s="203" t="s">
        <v>397</v>
      </c>
      <c r="C727" s="203" t="s">
        <v>720</v>
      </c>
      <c r="D727" s="203" t="s">
        <v>721</v>
      </c>
      <c r="E727" s="205" t="s">
        <v>1668</v>
      </c>
      <c r="F727" s="204">
        <v>13.906493598713457</v>
      </c>
      <c r="G727" s="203" t="s">
        <v>464</v>
      </c>
      <c r="H727" s="203" t="s">
        <v>1754</v>
      </c>
      <c r="I727" s="203" t="s">
        <v>532</v>
      </c>
    </row>
    <row r="728" spans="1:9">
      <c r="A728" s="203">
        <v>61</v>
      </c>
      <c r="B728" s="203" t="s">
        <v>397</v>
      </c>
      <c r="C728" s="203" t="s">
        <v>581</v>
      </c>
      <c r="D728" s="203" t="s">
        <v>582</v>
      </c>
      <c r="E728" s="205" t="s">
        <v>1668</v>
      </c>
      <c r="F728" s="204">
        <v>24.227552022937036</v>
      </c>
      <c r="G728" s="203" t="s">
        <v>464</v>
      </c>
      <c r="H728" s="203" t="s">
        <v>1754</v>
      </c>
      <c r="I728" s="203" t="s">
        <v>532</v>
      </c>
    </row>
    <row r="729" spans="1:9">
      <c r="A729" s="203">
        <v>61</v>
      </c>
      <c r="B729" s="203" t="s">
        <v>397</v>
      </c>
      <c r="C729" s="203" t="s">
        <v>381</v>
      </c>
      <c r="D729" s="203" t="s">
        <v>608</v>
      </c>
      <c r="E729" s="205" t="s">
        <v>1668</v>
      </c>
      <c r="F729" s="204">
        <v>13.544430038138234</v>
      </c>
      <c r="G729" s="203" t="s">
        <v>464</v>
      </c>
      <c r="H729" s="203" t="s">
        <v>1754</v>
      </c>
      <c r="I729" s="203" t="s">
        <v>532</v>
      </c>
    </row>
    <row r="730" spans="1:9">
      <c r="A730" s="203">
        <v>61</v>
      </c>
      <c r="B730" s="203" t="s">
        <v>396</v>
      </c>
      <c r="C730" s="203" t="s">
        <v>706</v>
      </c>
      <c r="D730" s="203" t="s">
        <v>707</v>
      </c>
      <c r="E730" s="205" t="s">
        <v>1668</v>
      </c>
      <c r="F730" s="204">
        <v>16.639427970638039</v>
      </c>
      <c r="G730" s="203" t="s">
        <v>464</v>
      </c>
      <c r="H730" s="203" t="s">
        <v>1754</v>
      </c>
      <c r="I730" s="203" t="s">
        <v>532</v>
      </c>
    </row>
    <row r="731" spans="1:9">
      <c r="A731" s="203">
        <v>61</v>
      </c>
      <c r="B731" s="203" t="s">
        <v>396</v>
      </c>
      <c r="C731" s="203" t="s">
        <v>758</v>
      </c>
      <c r="D731" s="203" t="s">
        <v>780</v>
      </c>
      <c r="E731" s="205" t="s">
        <v>1668</v>
      </c>
      <c r="F731" s="204">
        <v>17.831788442923934</v>
      </c>
      <c r="G731" s="203" t="s">
        <v>464</v>
      </c>
      <c r="H731" s="203" t="s">
        <v>1754</v>
      </c>
      <c r="I731" s="203" t="s">
        <v>532</v>
      </c>
    </row>
    <row r="732" spans="1:9">
      <c r="A732" s="203">
        <v>61</v>
      </c>
      <c r="B732" s="203" t="s">
        <v>396</v>
      </c>
      <c r="C732" s="203" t="s">
        <v>583</v>
      </c>
      <c r="D732" s="203" t="s">
        <v>705</v>
      </c>
      <c r="E732" s="205" t="s">
        <v>1668</v>
      </c>
      <c r="F732" s="204">
        <v>13.106045211807452</v>
      </c>
      <c r="G732" s="203" t="s">
        <v>464</v>
      </c>
      <c r="H732" s="203" t="s">
        <v>1754</v>
      </c>
      <c r="I732" s="203" t="s">
        <v>532</v>
      </c>
    </row>
    <row r="733" spans="1:9">
      <c r="A733" s="203">
        <v>61</v>
      </c>
      <c r="B733" s="203" t="s">
        <v>395</v>
      </c>
      <c r="C733" s="203" t="s">
        <v>659</v>
      </c>
      <c r="D733" s="203" t="s">
        <v>659</v>
      </c>
      <c r="E733" s="205" t="s">
        <v>1668</v>
      </c>
      <c r="F733" s="204">
        <v>14.271982379324966</v>
      </c>
      <c r="G733" s="203" t="s">
        <v>464</v>
      </c>
      <c r="H733" s="203" t="s">
        <v>1754</v>
      </c>
      <c r="I733" s="203" t="s">
        <v>532</v>
      </c>
    </row>
    <row r="734" spans="1:9">
      <c r="A734" s="203">
        <v>61</v>
      </c>
      <c r="B734" s="203" t="s">
        <v>395</v>
      </c>
      <c r="C734" s="203" t="s">
        <v>718</v>
      </c>
      <c r="D734" s="203" t="s">
        <v>719</v>
      </c>
      <c r="E734" s="205" t="s">
        <v>1668</v>
      </c>
      <c r="F734" s="204">
        <v>18.320124446822302</v>
      </c>
      <c r="G734" s="203" t="s">
        <v>464</v>
      </c>
      <c r="H734" s="203" t="s">
        <v>1754</v>
      </c>
      <c r="I734" s="203" t="s">
        <v>532</v>
      </c>
    </row>
    <row r="735" spans="1:9">
      <c r="A735" s="203">
        <v>61</v>
      </c>
      <c r="B735" s="203" t="s">
        <v>395</v>
      </c>
      <c r="C735" s="203" t="s">
        <v>661</v>
      </c>
      <c r="D735" s="203" t="s">
        <v>717</v>
      </c>
      <c r="E735" s="205" t="s">
        <v>1668</v>
      </c>
      <c r="F735" s="204">
        <v>13.5956513874475</v>
      </c>
      <c r="G735" s="203" t="s">
        <v>464</v>
      </c>
      <c r="H735" s="203" t="s">
        <v>1754</v>
      </c>
      <c r="I735" s="203" t="s">
        <v>532</v>
      </c>
    </row>
    <row r="736" spans="1:9">
      <c r="A736" s="203">
        <v>61</v>
      </c>
      <c r="B736" s="203" t="s">
        <v>395</v>
      </c>
      <c r="C736" s="203" t="s">
        <v>597</v>
      </c>
      <c r="D736" s="203" t="s">
        <v>597</v>
      </c>
      <c r="E736" s="205" t="s">
        <v>1668</v>
      </c>
      <c r="F736" s="204">
        <v>16.811983469730283</v>
      </c>
      <c r="G736" s="203" t="s">
        <v>464</v>
      </c>
      <c r="H736" s="203" t="s">
        <v>1754</v>
      </c>
      <c r="I736" s="203" t="s">
        <v>532</v>
      </c>
    </row>
    <row r="737" spans="1:9">
      <c r="A737" s="203">
        <v>61</v>
      </c>
      <c r="B737" s="203" t="s">
        <v>395</v>
      </c>
      <c r="C737" s="203" t="s">
        <v>749</v>
      </c>
      <c r="D737" s="203" t="s">
        <v>781</v>
      </c>
      <c r="E737" s="205" t="s">
        <v>1668</v>
      </c>
      <c r="F737" s="204">
        <v>13.90342205496751</v>
      </c>
      <c r="G737" s="203" t="s">
        <v>464</v>
      </c>
      <c r="H737" s="203" t="s">
        <v>1754</v>
      </c>
      <c r="I737" s="203" t="s">
        <v>532</v>
      </c>
    </row>
    <row r="738" spans="1:9">
      <c r="A738" s="203">
        <v>61</v>
      </c>
      <c r="B738" s="203" t="s">
        <v>395</v>
      </c>
      <c r="C738" s="203" t="s">
        <v>595</v>
      </c>
      <c r="D738" s="203" t="s">
        <v>783</v>
      </c>
      <c r="E738" s="205" t="s">
        <v>1668</v>
      </c>
      <c r="F738" s="204">
        <v>14.752583963993276</v>
      </c>
      <c r="G738" s="203" t="s">
        <v>464</v>
      </c>
      <c r="H738" s="203" t="s">
        <v>1754</v>
      </c>
      <c r="I738" s="203" t="s">
        <v>532</v>
      </c>
    </row>
    <row r="739" spans="1:9">
      <c r="A739" s="203">
        <v>61</v>
      </c>
      <c r="B739" s="203" t="s">
        <v>394</v>
      </c>
      <c r="C739" s="203" t="s">
        <v>589</v>
      </c>
      <c r="D739" s="203" t="s">
        <v>674</v>
      </c>
      <c r="E739" s="205" t="s">
        <v>1668</v>
      </c>
      <c r="F739" s="204">
        <v>16.631259300906425</v>
      </c>
      <c r="G739" s="203" t="s">
        <v>464</v>
      </c>
      <c r="H739" s="203" t="s">
        <v>1754</v>
      </c>
      <c r="I739" s="203" t="s">
        <v>532</v>
      </c>
    </row>
    <row r="740" spans="1:9">
      <c r="A740" s="203">
        <v>61</v>
      </c>
      <c r="B740" s="203" t="s">
        <v>394</v>
      </c>
      <c r="C740" s="203" t="s">
        <v>609</v>
      </c>
      <c r="D740" s="203" t="s">
        <v>673</v>
      </c>
      <c r="E740" s="205" t="s">
        <v>1668</v>
      </c>
      <c r="F740" s="204">
        <v>16.464797799512624</v>
      </c>
      <c r="G740" s="203" t="s">
        <v>464</v>
      </c>
      <c r="H740" s="203" t="s">
        <v>1754</v>
      </c>
      <c r="I740" s="203" t="s">
        <v>532</v>
      </c>
    </row>
    <row r="741" spans="1:9">
      <c r="A741" s="203">
        <v>61</v>
      </c>
      <c r="B741" s="203" t="s">
        <v>393</v>
      </c>
      <c r="C741" s="203" t="s">
        <v>628</v>
      </c>
      <c r="D741" s="203" t="s">
        <v>629</v>
      </c>
      <c r="E741" s="205" t="s">
        <v>1668</v>
      </c>
      <c r="F741" s="204">
        <v>14.048932218834324</v>
      </c>
      <c r="G741" s="203" t="s">
        <v>464</v>
      </c>
      <c r="H741" s="203" t="s">
        <v>1754</v>
      </c>
      <c r="I741" s="203" t="s">
        <v>532</v>
      </c>
    </row>
    <row r="742" spans="1:9">
      <c r="A742" s="203">
        <v>61</v>
      </c>
      <c r="B742" s="203" t="s">
        <v>393</v>
      </c>
      <c r="C742" s="203" t="s">
        <v>576</v>
      </c>
      <c r="D742" s="203" t="s">
        <v>577</v>
      </c>
      <c r="E742" s="205" t="s">
        <v>1668</v>
      </c>
      <c r="F742" s="204">
        <v>15.361681453553622</v>
      </c>
      <c r="G742" s="203" t="s">
        <v>464</v>
      </c>
      <c r="H742" s="203" t="s">
        <v>1754</v>
      </c>
      <c r="I742" s="203" t="s">
        <v>532</v>
      </c>
    </row>
    <row r="743" spans="1:9">
      <c r="A743" s="203">
        <v>61</v>
      </c>
      <c r="B743" s="203" t="s">
        <v>393</v>
      </c>
      <c r="C743" s="203" t="s">
        <v>742</v>
      </c>
      <c r="D743" s="203" t="s">
        <v>889</v>
      </c>
      <c r="E743" s="205" t="s">
        <v>1668</v>
      </c>
      <c r="F743" s="204">
        <v>13.072761200997739</v>
      </c>
      <c r="G743" s="203" t="s">
        <v>464</v>
      </c>
      <c r="H743" s="203" t="s">
        <v>1754</v>
      </c>
      <c r="I743" s="203" t="s">
        <v>532</v>
      </c>
    </row>
    <row r="744" spans="1:9">
      <c r="A744" s="203">
        <v>61</v>
      </c>
      <c r="B744" s="203" t="s">
        <v>393</v>
      </c>
      <c r="C744" s="203" t="s">
        <v>890</v>
      </c>
      <c r="D744" s="203" t="s">
        <v>891</v>
      </c>
      <c r="E744" s="205" t="s">
        <v>1668</v>
      </c>
      <c r="F744" s="204">
        <v>19.581148053599922</v>
      </c>
      <c r="G744" s="203" t="s">
        <v>464</v>
      </c>
      <c r="H744" s="203" t="s">
        <v>1754</v>
      </c>
      <c r="I744" s="203" t="s">
        <v>532</v>
      </c>
    </row>
    <row r="745" spans="1:9">
      <c r="A745" s="203">
        <v>61</v>
      </c>
      <c r="B745" s="203" t="s">
        <v>393</v>
      </c>
      <c r="C745" s="203" t="s">
        <v>637</v>
      </c>
      <c r="D745" s="203" t="s">
        <v>638</v>
      </c>
      <c r="E745" s="205" t="s">
        <v>1668</v>
      </c>
      <c r="F745" s="204">
        <v>13.144789508931568</v>
      </c>
      <c r="G745" s="203" t="s">
        <v>464</v>
      </c>
      <c r="H745" s="203" t="s">
        <v>1754</v>
      </c>
      <c r="I745" s="203" t="s">
        <v>532</v>
      </c>
    </row>
    <row r="746" spans="1:9">
      <c r="A746" s="203">
        <v>61</v>
      </c>
      <c r="B746" s="203" t="s">
        <v>393</v>
      </c>
      <c r="C746" s="203" t="s">
        <v>641</v>
      </c>
      <c r="D746" s="203" t="s">
        <v>691</v>
      </c>
      <c r="E746" s="205" t="s">
        <v>1668</v>
      </c>
      <c r="F746" s="204">
        <v>14.717813255289396</v>
      </c>
      <c r="G746" s="203" t="s">
        <v>464</v>
      </c>
      <c r="H746" s="203" t="s">
        <v>1754</v>
      </c>
      <c r="I746" s="203" t="s">
        <v>532</v>
      </c>
    </row>
    <row r="747" spans="1:9">
      <c r="A747" s="203">
        <v>61</v>
      </c>
      <c r="B747" s="203" t="s">
        <v>393</v>
      </c>
      <c r="C747" s="203" t="s">
        <v>892</v>
      </c>
      <c r="D747" s="203" t="s">
        <v>893</v>
      </c>
      <c r="E747" s="205" t="s">
        <v>1668</v>
      </c>
      <c r="F747" s="204">
        <v>24.271369253612512</v>
      </c>
      <c r="G747" s="203" t="s">
        <v>464</v>
      </c>
      <c r="H747" s="203" t="s">
        <v>1754</v>
      </c>
      <c r="I747" s="203" t="s">
        <v>532</v>
      </c>
    </row>
    <row r="748" spans="1:9">
      <c r="A748" s="203">
        <v>61</v>
      </c>
      <c r="B748" s="203" t="s">
        <v>393</v>
      </c>
      <c r="C748" s="203" t="s">
        <v>784</v>
      </c>
      <c r="D748" s="203" t="s">
        <v>785</v>
      </c>
      <c r="E748" s="205" t="s">
        <v>1668</v>
      </c>
      <c r="F748" s="204">
        <v>13.381205092234572</v>
      </c>
      <c r="G748" s="203" t="s">
        <v>464</v>
      </c>
      <c r="H748" s="203" t="s">
        <v>1754</v>
      </c>
      <c r="I748" s="203" t="s">
        <v>532</v>
      </c>
    </row>
    <row r="749" spans="1:9">
      <c r="A749" s="203">
        <v>61</v>
      </c>
      <c r="B749" s="203" t="s">
        <v>393</v>
      </c>
      <c r="C749" s="203" t="s">
        <v>689</v>
      </c>
      <c r="D749" s="203" t="s">
        <v>690</v>
      </c>
      <c r="E749" s="205" t="s">
        <v>1668</v>
      </c>
      <c r="F749" s="204">
        <v>12.977079300260691</v>
      </c>
      <c r="G749" s="203" t="s">
        <v>464</v>
      </c>
      <c r="H749" s="203" t="s">
        <v>1754</v>
      </c>
      <c r="I749" s="203" t="s">
        <v>532</v>
      </c>
    </row>
    <row r="750" spans="1:9">
      <c r="A750" s="203">
        <v>61</v>
      </c>
      <c r="B750" s="203" t="s">
        <v>393</v>
      </c>
      <c r="C750" s="203" t="s">
        <v>632</v>
      </c>
      <c r="D750" s="203" t="s">
        <v>633</v>
      </c>
      <c r="E750" s="205" t="s">
        <v>1668</v>
      </c>
      <c r="F750" s="204">
        <v>15.667933201069001</v>
      </c>
      <c r="G750" s="203" t="s">
        <v>464</v>
      </c>
      <c r="H750" s="203" t="s">
        <v>1754</v>
      </c>
      <c r="I750" s="203" t="s">
        <v>532</v>
      </c>
    </row>
    <row r="751" spans="1:9">
      <c r="A751" s="203">
        <v>61</v>
      </c>
      <c r="B751" s="203" t="s">
        <v>392</v>
      </c>
      <c r="C751" s="203" t="s">
        <v>643</v>
      </c>
      <c r="D751" s="203" t="s">
        <v>643</v>
      </c>
      <c r="E751" s="205" t="s">
        <v>1668</v>
      </c>
      <c r="F751" s="204">
        <v>12.723256025724931</v>
      </c>
      <c r="G751" s="203" t="s">
        <v>464</v>
      </c>
      <c r="H751" s="203" t="s">
        <v>1754</v>
      </c>
      <c r="I751" s="203" t="s">
        <v>532</v>
      </c>
    </row>
    <row r="752" spans="1:9">
      <c r="A752" s="203">
        <v>61</v>
      </c>
      <c r="B752" s="203" t="s">
        <v>391</v>
      </c>
      <c r="C752" s="203" t="s">
        <v>624</v>
      </c>
      <c r="D752" s="203" t="s">
        <v>625</v>
      </c>
      <c r="E752" s="205" t="s">
        <v>1668</v>
      </c>
      <c r="F752" s="204">
        <v>10.68257601071657</v>
      </c>
      <c r="G752" s="203" t="s">
        <v>464</v>
      </c>
      <c r="H752" s="203" t="s">
        <v>1754</v>
      </c>
      <c r="I752" s="203" t="s">
        <v>532</v>
      </c>
    </row>
    <row r="753" spans="1:9">
      <c r="A753" s="203">
        <v>61</v>
      </c>
      <c r="B753" s="203" t="s">
        <v>390</v>
      </c>
      <c r="C753" s="203" t="s">
        <v>738</v>
      </c>
      <c r="D753" s="203" t="s">
        <v>812</v>
      </c>
      <c r="E753" s="205" t="s">
        <v>1668</v>
      </c>
      <c r="F753" s="204">
        <v>13.561365483677324</v>
      </c>
      <c r="G753" s="203" t="s">
        <v>464</v>
      </c>
      <c r="H753" s="203" t="s">
        <v>1754</v>
      </c>
      <c r="I753" s="203" t="s">
        <v>532</v>
      </c>
    </row>
    <row r="754" spans="1:9">
      <c r="A754" s="203">
        <v>61</v>
      </c>
      <c r="B754" s="203" t="s">
        <v>390</v>
      </c>
      <c r="C754" s="203" t="s">
        <v>368</v>
      </c>
      <c r="D754" s="203" t="s">
        <v>681</v>
      </c>
      <c r="E754" s="205" t="s">
        <v>1668</v>
      </c>
      <c r="F754" s="204">
        <v>13.46319168618508</v>
      </c>
      <c r="G754" s="203" t="s">
        <v>464</v>
      </c>
      <c r="H754" s="203" t="s">
        <v>1754</v>
      </c>
      <c r="I754" s="203" t="s">
        <v>532</v>
      </c>
    </row>
    <row r="755" spans="1:9">
      <c r="A755" s="203">
        <v>61</v>
      </c>
      <c r="B755" s="203" t="s">
        <v>390</v>
      </c>
      <c r="C755" s="203" t="s">
        <v>611</v>
      </c>
      <c r="D755" s="203" t="s">
        <v>612</v>
      </c>
      <c r="E755" s="205" t="s">
        <v>1668</v>
      </c>
      <c r="F755" s="204">
        <v>15.551244738242511</v>
      </c>
      <c r="G755" s="203" t="s">
        <v>464</v>
      </c>
      <c r="H755" s="203" t="s">
        <v>1754</v>
      </c>
      <c r="I755" s="203" t="s">
        <v>532</v>
      </c>
    </row>
    <row r="756" spans="1:9">
      <c r="A756" s="203">
        <v>61</v>
      </c>
      <c r="B756" s="203" t="s">
        <v>389</v>
      </c>
      <c r="C756" s="203" t="s">
        <v>587</v>
      </c>
      <c r="D756" s="203" t="s">
        <v>683</v>
      </c>
      <c r="E756" s="205" t="s">
        <v>1668</v>
      </c>
      <c r="F756" s="204">
        <v>19.155550780771907</v>
      </c>
      <c r="G756" s="203" t="s">
        <v>464</v>
      </c>
      <c r="H756" s="203" t="s">
        <v>1754</v>
      </c>
      <c r="I756" s="203" t="s">
        <v>532</v>
      </c>
    </row>
    <row r="757" spans="1:9">
      <c r="A757" s="203">
        <v>61</v>
      </c>
      <c r="B757" s="203" t="s">
        <v>389</v>
      </c>
      <c r="C757" s="203" t="s">
        <v>630</v>
      </c>
      <c r="D757" s="203" t="s">
        <v>682</v>
      </c>
      <c r="E757" s="205" t="s">
        <v>1668</v>
      </c>
      <c r="F757" s="204">
        <v>17.783270533082167</v>
      </c>
      <c r="G757" s="203" t="s">
        <v>464</v>
      </c>
      <c r="H757" s="203" t="s">
        <v>1754</v>
      </c>
      <c r="I757" s="203" t="s">
        <v>532</v>
      </c>
    </row>
    <row r="758" spans="1:9">
      <c r="A758" s="203">
        <v>61</v>
      </c>
      <c r="B758" s="203" t="s">
        <v>388</v>
      </c>
      <c r="C758" s="203" t="s">
        <v>606</v>
      </c>
      <c r="D758" s="203" t="s">
        <v>607</v>
      </c>
      <c r="E758" s="205" t="s">
        <v>1668</v>
      </c>
      <c r="F758" s="204">
        <v>10.398892750338735</v>
      </c>
      <c r="G758" s="203" t="s">
        <v>464</v>
      </c>
      <c r="H758" s="203" t="s">
        <v>1754</v>
      </c>
      <c r="I758" s="203" t="s">
        <v>532</v>
      </c>
    </row>
    <row r="759" spans="1:9">
      <c r="A759" s="203">
        <v>61</v>
      </c>
      <c r="B759" s="203" t="s">
        <v>388</v>
      </c>
      <c r="C759" s="203" t="s">
        <v>598</v>
      </c>
      <c r="D759" s="203" t="s">
        <v>680</v>
      </c>
      <c r="E759" s="205" t="s">
        <v>1668</v>
      </c>
      <c r="F759" s="204">
        <v>17.201532468733085</v>
      </c>
      <c r="G759" s="203" t="s">
        <v>464</v>
      </c>
      <c r="H759" s="203" t="s">
        <v>1754</v>
      </c>
      <c r="I759" s="203" t="s">
        <v>532</v>
      </c>
    </row>
    <row r="760" spans="1:9">
      <c r="A760" s="203">
        <v>61</v>
      </c>
      <c r="B760" s="203" t="s">
        <v>388</v>
      </c>
      <c r="C760" s="203" t="s">
        <v>367</v>
      </c>
      <c r="D760" s="203" t="s">
        <v>679</v>
      </c>
      <c r="E760" s="205" t="s">
        <v>1668</v>
      </c>
      <c r="F760" s="204">
        <v>13.44002451556362</v>
      </c>
      <c r="G760" s="203" t="s">
        <v>464</v>
      </c>
      <c r="H760" s="203" t="s">
        <v>1754</v>
      </c>
      <c r="I760" s="203" t="s">
        <v>532</v>
      </c>
    </row>
    <row r="761" spans="1:9">
      <c r="A761" s="203">
        <v>61</v>
      </c>
      <c r="B761" s="203" t="s">
        <v>387</v>
      </c>
      <c r="C761" s="203" t="s">
        <v>644</v>
      </c>
      <c r="D761" s="203" t="s">
        <v>645</v>
      </c>
      <c r="E761" s="205" t="s">
        <v>1668</v>
      </c>
      <c r="F761" s="204">
        <v>16.724742799059527</v>
      </c>
      <c r="G761" s="203" t="s">
        <v>464</v>
      </c>
      <c r="H761" s="203" t="s">
        <v>1754</v>
      </c>
      <c r="I761" s="203" t="s">
        <v>532</v>
      </c>
    </row>
    <row r="762" spans="1:9">
      <c r="A762" s="203">
        <v>61</v>
      </c>
      <c r="B762" s="203" t="s">
        <v>387</v>
      </c>
      <c r="C762" s="203" t="s">
        <v>620</v>
      </c>
      <c r="D762" s="203" t="s">
        <v>722</v>
      </c>
      <c r="E762" s="205" t="s">
        <v>1668</v>
      </c>
      <c r="F762" s="204">
        <v>15.843619656272889</v>
      </c>
      <c r="G762" s="203" t="s">
        <v>464</v>
      </c>
      <c r="H762" s="203" t="s">
        <v>1754</v>
      </c>
      <c r="I762" s="203" t="s">
        <v>532</v>
      </c>
    </row>
    <row r="763" spans="1:9">
      <c r="A763" s="203">
        <v>61</v>
      </c>
      <c r="B763" s="203" t="s">
        <v>387</v>
      </c>
      <c r="C763" s="203" t="s">
        <v>650</v>
      </c>
      <c r="D763" s="203" t="s">
        <v>782</v>
      </c>
      <c r="E763" s="205" t="s">
        <v>1668</v>
      </c>
      <c r="F763" s="204">
        <v>13.224310449558194</v>
      </c>
      <c r="G763" s="203" t="s">
        <v>464</v>
      </c>
      <c r="H763" s="203" t="s">
        <v>1754</v>
      </c>
      <c r="I763" s="203" t="s">
        <v>532</v>
      </c>
    </row>
    <row r="764" spans="1:9">
      <c r="A764" s="203">
        <v>61</v>
      </c>
      <c r="B764" s="203" t="s">
        <v>386</v>
      </c>
      <c r="C764" s="203" t="s">
        <v>701</v>
      </c>
      <c r="D764" s="203" t="s">
        <v>702</v>
      </c>
      <c r="E764" s="205" t="s">
        <v>1668</v>
      </c>
      <c r="F764" s="204">
        <v>10.824172082621676</v>
      </c>
      <c r="G764" s="203" t="s">
        <v>464</v>
      </c>
      <c r="H764" s="203" t="s">
        <v>1754</v>
      </c>
      <c r="I764" s="203" t="s">
        <v>532</v>
      </c>
    </row>
    <row r="765" spans="1:9">
      <c r="A765" s="203">
        <v>61</v>
      </c>
      <c r="B765" s="203" t="s">
        <v>386</v>
      </c>
      <c r="C765" s="203" t="s">
        <v>648</v>
      </c>
      <c r="D765" s="203" t="s">
        <v>700</v>
      </c>
      <c r="E765" s="205" t="s">
        <v>1668</v>
      </c>
      <c r="F765" s="204">
        <v>14.462153918175952</v>
      </c>
      <c r="G765" s="203" t="s">
        <v>464</v>
      </c>
      <c r="H765" s="203" t="s">
        <v>1754</v>
      </c>
      <c r="I765" s="203" t="s">
        <v>532</v>
      </c>
    </row>
    <row r="766" spans="1:9">
      <c r="A766" s="203">
        <v>61</v>
      </c>
      <c r="B766" s="203" t="s">
        <v>386</v>
      </c>
      <c r="C766" s="203" t="s">
        <v>613</v>
      </c>
      <c r="D766" s="203" t="s">
        <v>699</v>
      </c>
      <c r="E766" s="205" t="s">
        <v>1668</v>
      </c>
      <c r="F766" s="204">
        <v>13.506806519762277</v>
      </c>
      <c r="G766" s="203" t="s">
        <v>464</v>
      </c>
      <c r="H766" s="203" t="s">
        <v>1754</v>
      </c>
      <c r="I766" s="203" t="s">
        <v>532</v>
      </c>
    </row>
    <row r="767" spans="1:9">
      <c r="A767" s="203">
        <v>61</v>
      </c>
      <c r="B767" s="203" t="s">
        <v>385</v>
      </c>
      <c r="C767" s="203" t="s">
        <v>703</v>
      </c>
      <c r="D767" s="203" t="s">
        <v>704</v>
      </c>
      <c r="E767" s="205" t="s">
        <v>1668</v>
      </c>
      <c r="F767" s="204">
        <v>10.017118157826395</v>
      </c>
      <c r="G767" s="203" t="s">
        <v>464</v>
      </c>
      <c r="H767" s="203" t="s">
        <v>1754</v>
      </c>
      <c r="I767" s="203" t="s">
        <v>532</v>
      </c>
    </row>
    <row r="768" spans="1:9">
      <c r="A768" s="203">
        <v>61</v>
      </c>
      <c r="B768" s="203" t="s">
        <v>385</v>
      </c>
      <c r="C768" s="203" t="s">
        <v>375</v>
      </c>
      <c r="D768" s="203" t="s">
        <v>580</v>
      </c>
      <c r="E768" s="205" t="s">
        <v>1668</v>
      </c>
      <c r="F768" s="204">
        <v>13.387046987365647</v>
      </c>
      <c r="G768" s="203" t="s">
        <v>464</v>
      </c>
      <c r="H768" s="203" t="s">
        <v>1754</v>
      </c>
      <c r="I768" s="203" t="s">
        <v>532</v>
      </c>
    </row>
    <row r="769" spans="1:9">
      <c r="A769" s="203">
        <v>61</v>
      </c>
      <c r="B769" s="203" t="s">
        <v>384</v>
      </c>
      <c r="C769" s="203" t="s">
        <v>695</v>
      </c>
      <c r="D769" s="203" t="s">
        <v>696</v>
      </c>
      <c r="E769" s="205" t="s">
        <v>1668</v>
      </c>
      <c r="F769" s="204">
        <v>14.812658936607004</v>
      </c>
      <c r="G769" s="203" t="s">
        <v>464</v>
      </c>
      <c r="H769" s="203" t="s">
        <v>1754</v>
      </c>
      <c r="I769" s="203" t="s">
        <v>532</v>
      </c>
    </row>
    <row r="770" spans="1:9">
      <c r="A770" s="203">
        <v>61</v>
      </c>
      <c r="B770" s="203" t="s">
        <v>384</v>
      </c>
      <c r="C770" s="203" t="s">
        <v>604</v>
      </c>
      <c r="D770" s="203" t="s">
        <v>605</v>
      </c>
      <c r="E770" s="205" t="s">
        <v>1668</v>
      </c>
      <c r="F770" s="204">
        <v>16.073528726063564</v>
      </c>
      <c r="G770" s="203" t="s">
        <v>464</v>
      </c>
      <c r="H770" s="203" t="s">
        <v>1754</v>
      </c>
      <c r="I770" s="203" t="s">
        <v>532</v>
      </c>
    </row>
    <row r="771" spans="1:9">
      <c r="A771" s="203">
        <v>61</v>
      </c>
      <c r="B771" s="203" t="s">
        <v>384</v>
      </c>
      <c r="C771" s="203" t="s">
        <v>652</v>
      </c>
      <c r="D771" s="203" t="s">
        <v>653</v>
      </c>
      <c r="E771" s="205" t="s">
        <v>1668</v>
      </c>
      <c r="F771" s="204">
        <v>11.61036263960005</v>
      </c>
      <c r="G771" s="203" t="s">
        <v>464</v>
      </c>
      <c r="H771" s="203" t="s">
        <v>1754</v>
      </c>
      <c r="I771" s="203" t="s">
        <v>532</v>
      </c>
    </row>
    <row r="772" spans="1:9">
      <c r="A772" s="203">
        <v>61</v>
      </c>
      <c r="B772" s="203" t="s">
        <v>384</v>
      </c>
      <c r="C772" s="203" t="s">
        <v>622</v>
      </c>
      <c r="D772" s="203" t="s">
        <v>623</v>
      </c>
      <c r="E772" s="205" t="s">
        <v>1668</v>
      </c>
      <c r="F772" s="204">
        <v>15.294441716976948</v>
      </c>
      <c r="G772" s="203" t="s">
        <v>464</v>
      </c>
      <c r="H772" s="203" t="s">
        <v>1754</v>
      </c>
      <c r="I772" s="203" t="s">
        <v>532</v>
      </c>
    </row>
    <row r="773" spans="1:9">
      <c r="A773" s="203">
        <v>61</v>
      </c>
      <c r="B773" s="203" t="s">
        <v>384</v>
      </c>
      <c r="C773" s="203" t="s">
        <v>654</v>
      </c>
      <c r="D773" s="203" t="s">
        <v>655</v>
      </c>
      <c r="E773" s="205" t="s">
        <v>1668</v>
      </c>
      <c r="F773" s="204">
        <v>14.360710021636649</v>
      </c>
      <c r="G773" s="203" t="s">
        <v>464</v>
      </c>
      <c r="H773" s="203" t="s">
        <v>1754</v>
      </c>
      <c r="I773" s="203" t="s">
        <v>532</v>
      </c>
    </row>
    <row r="774" spans="1:9">
      <c r="A774" s="203">
        <v>61</v>
      </c>
      <c r="B774" s="203" t="s">
        <v>384</v>
      </c>
      <c r="C774" s="203" t="s">
        <v>636</v>
      </c>
      <c r="D774" s="203" t="s">
        <v>636</v>
      </c>
      <c r="E774" s="205" t="s">
        <v>1668</v>
      </c>
      <c r="F774" s="204">
        <v>13.456248054848102</v>
      </c>
      <c r="G774" s="203" t="s">
        <v>464</v>
      </c>
      <c r="H774" s="203" t="s">
        <v>1754</v>
      </c>
      <c r="I774" s="203" t="s">
        <v>532</v>
      </c>
    </row>
    <row r="775" spans="1:9">
      <c r="A775" s="203">
        <v>61</v>
      </c>
      <c r="B775" s="203" t="s">
        <v>384</v>
      </c>
      <c r="C775" s="203" t="s">
        <v>692</v>
      </c>
      <c r="D775" s="203" t="s">
        <v>693</v>
      </c>
      <c r="E775" s="205" t="s">
        <v>1668</v>
      </c>
      <c r="F775" s="204">
        <v>11.710360387321639</v>
      </c>
      <c r="G775" s="203" t="s">
        <v>464</v>
      </c>
      <c r="H775" s="203" t="s">
        <v>1754</v>
      </c>
      <c r="I775" s="203" t="s">
        <v>532</v>
      </c>
    </row>
    <row r="776" spans="1:9">
      <c r="A776" s="203">
        <v>64</v>
      </c>
      <c r="B776" s="203" t="s">
        <v>384</v>
      </c>
      <c r="C776" s="203" t="s">
        <v>636</v>
      </c>
      <c r="D776" s="203" t="s">
        <v>636</v>
      </c>
      <c r="E776" s="205" t="s">
        <v>1677</v>
      </c>
      <c r="F776" s="204">
        <v>77.011494252873561</v>
      </c>
      <c r="G776" s="203">
        <v>2008</v>
      </c>
      <c r="H776" s="203" t="s">
        <v>1754</v>
      </c>
      <c r="I776" s="203" t="s">
        <v>535</v>
      </c>
    </row>
    <row r="777" spans="1:9">
      <c r="A777" s="203">
        <v>64</v>
      </c>
      <c r="B777" s="203" t="s">
        <v>384</v>
      </c>
      <c r="C777" s="203" t="s">
        <v>733</v>
      </c>
      <c r="D777" s="203" t="s">
        <v>733</v>
      </c>
      <c r="E777" s="205" t="s">
        <v>1677</v>
      </c>
      <c r="F777" s="204">
        <v>77.528089887640448</v>
      </c>
      <c r="G777" s="203">
        <v>2008</v>
      </c>
      <c r="H777" s="203" t="s">
        <v>1754</v>
      </c>
      <c r="I777" s="203" t="s">
        <v>535</v>
      </c>
    </row>
    <row r="778" spans="1:9">
      <c r="A778" s="203">
        <v>64</v>
      </c>
      <c r="B778" s="203" t="s">
        <v>384</v>
      </c>
      <c r="C778" s="203" t="s">
        <v>894</v>
      </c>
      <c r="D778" s="203" t="s">
        <v>895</v>
      </c>
      <c r="E778" s="205" t="s">
        <v>1677</v>
      </c>
      <c r="F778" s="204">
        <v>75.409836065573771</v>
      </c>
      <c r="G778" s="203">
        <v>2008</v>
      </c>
      <c r="H778" s="203" t="s">
        <v>1754</v>
      </c>
      <c r="I778" s="203" t="s">
        <v>535</v>
      </c>
    </row>
    <row r="779" spans="1:9">
      <c r="A779" s="203">
        <v>64</v>
      </c>
      <c r="B779" s="203" t="s">
        <v>384</v>
      </c>
      <c r="C779" s="203" t="s">
        <v>735</v>
      </c>
      <c r="D779" s="203" t="s">
        <v>735</v>
      </c>
      <c r="E779" s="205" t="s">
        <v>1677</v>
      </c>
      <c r="F779" s="204">
        <v>81.286549707602347</v>
      </c>
      <c r="G779" s="203">
        <v>2008</v>
      </c>
      <c r="H779" s="203" t="s">
        <v>1754</v>
      </c>
      <c r="I779" s="203" t="s">
        <v>535</v>
      </c>
    </row>
    <row r="780" spans="1:9">
      <c r="A780" s="203">
        <v>64</v>
      </c>
      <c r="B780" s="203" t="s">
        <v>384</v>
      </c>
      <c r="C780" s="203" t="s">
        <v>652</v>
      </c>
      <c r="D780" s="203" t="s">
        <v>652</v>
      </c>
      <c r="E780" s="205" t="s">
        <v>1677</v>
      </c>
      <c r="F780" s="204">
        <v>79.381443298969074</v>
      </c>
      <c r="G780" s="203">
        <v>2008</v>
      </c>
      <c r="H780" s="203" t="s">
        <v>1754</v>
      </c>
      <c r="I780" s="203" t="s">
        <v>535</v>
      </c>
    </row>
    <row r="781" spans="1:9">
      <c r="A781" s="203">
        <v>64</v>
      </c>
      <c r="B781" s="203" t="s">
        <v>384</v>
      </c>
      <c r="C781" s="203" t="s">
        <v>604</v>
      </c>
      <c r="D781" s="203" t="s">
        <v>604</v>
      </c>
      <c r="E781" s="205" t="s">
        <v>1677</v>
      </c>
      <c r="F781" s="204">
        <v>60.810810810810814</v>
      </c>
      <c r="G781" s="203">
        <v>2008</v>
      </c>
      <c r="H781" s="203" t="s">
        <v>1754</v>
      </c>
      <c r="I781" s="203" t="s">
        <v>535</v>
      </c>
    </row>
    <row r="782" spans="1:9">
      <c r="A782" s="203">
        <v>64</v>
      </c>
      <c r="B782" s="203" t="s">
        <v>384</v>
      </c>
      <c r="C782" s="203" t="s">
        <v>695</v>
      </c>
      <c r="D782" s="203" t="s">
        <v>695</v>
      </c>
      <c r="E782" s="205" t="s">
        <v>1677</v>
      </c>
      <c r="F782" s="204">
        <v>57.627118644067799</v>
      </c>
      <c r="G782" s="203">
        <v>2008</v>
      </c>
      <c r="H782" s="203" t="s">
        <v>1754</v>
      </c>
      <c r="I782" s="203" t="s">
        <v>535</v>
      </c>
    </row>
    <row r="783" spans="1:9">
      <c r="A783" s="203">
        <v>64</v>
      </c>
      <c r="B783" s="203" t="s">
        <v>385</v>
      </c>
      <c r="C783" s="203" t="s">
        <v>375</v>
      </c>
      <c r="D783" s="203" t="s">
        <v>375</v>
      </c>
      <c r="E783" s="205" t="s">
        <v>1677</v>
      </c>
      <c r="F783" s="204">
        <v>84.020618556701038</v>
      </c>
      <c r="G783" s="203">
        <v>2008</v>
      </c>
      <c r="H783" s="203" t="s">
        <v>1754</v>
      </c>
      <c r="I783" s="203" t="s">
        <v>535</v>
      </c>
    </row>
    <row r="784" spans="1:9">
      <c r="A784" s="203">
        <v>64</v>
      </c>
      <c r="B784" s="203" t="s">
        <v>385</v>
      </c>
      <c r="C784" s="203" t="s">
        <v>703</v>
      </c>
      <c r="D784" s="203" t="s">
        <v>703</v>
      </c>
      <c r="E784" s="205" t="s">
        <v>1677</v>
      </c>
      <c r="F784" s="204">
        <v>93.333333333333329</v>
      </c>
      <c r="G784" s="203">
        <v>2008</v>
      </c>
      <c r="H784" s="203" t="s">
        <v>1754</v>
      </c>
      <c r="I784" s="203" t="s">
        <v>535</v>
      </c>
    </row>
    <row r="785" spans="1:9">
      <c r="A785" s="203">
        <v>64</v>
      </c>
      <c r="B785" s="203" t="s">
        <v>386</v>
      </c>
      <c r="C785" s="203" t="s">
        <v>613</v>
      </c>
      <c r="D785" s="203" t="s">
        <v>613</v>
      </c>
      <c r="E785" s="205" t="s">
        <v>1677</v>
      </c>
      <c r="F785" s="204">
        <v>88.63636363636364</v>
      </c>
      <c r="G785" s="203">
        <v>2008</v>
      </c>
      <c r="H785" s="203" t="s">
        <v>1754</v>
      </c>
      <c r="I785" s="203" t="s">
        <v>535</v>
      </c>
    </row>
    <row r="786" spans="1:9">
      <c r="A786" s="203">
        <v>64</v>
      </c>
      <c r="B786" s="203" t="s">
        <v>386</v>
      </c>
      <c r="C786" s="203" t="s">
        <v>648</v>
      </c>
      <c r="D786" s="203" t="s">
        <v>648</v>
      </c>
      <c r="E786" s="205" t="s">
        <v>1677</v>
      </c>
      <c r="F786" s="204">
        <v>89.473684210526315</v>
      </c>
      <c r="G786" s="203">
        <v>2008</v>
      </c>
      <c r="H786" s="203" t="s">
        <v>1754</v>
      </c>
      <c r="I786" s="203" t="s">
        <v>535</v>
      </c>
    </row>
    <row r="787" spans="1:9">
      <c r="A787" s="203">
        <v>64</v>
      </c>
      <c r="B787" s="203" t="s">
        <v>386</v>
      </c>
      <c r="C787" s="203" t="s">
        <v>701</v>
      </c>
      <c r="D787" s="203" t="s">
        <v>701</v>
      </c>
      <c r="E787" s="205" t="s">
        <v>1677</v>
      </c>
      <c r="F787" s="204">
        <v>92.857142857142861</v>
      </c>
      <c r="G787" s="203">
        <v>2008</v>
      </c>
      <c r="H787" s="203" t="s">
        <v>1754</v>
      </c>
      <c r="I787" s="203" t="s">
        <v>535</v>
      </c>
    </row>
    <row r="788" spans="1:9">
      <c r="A788" s="203">
        <v>64</v>
      </c>
      <c r="B788" s="203" t="s">
        <v>395</v>
      </c>
      <c r="C788" s="203" t="s">
        <v>896</v>
      </c>
      <c r="D788" s="203" t="s">
        <v>896</v>
      </c>
      <c r="E788" s="205" t="s">
        <v>1677</v>
      </c>
      <c r="F788" s="204">
        <v>85.18518518518519</v>
      </c>
      <c r="G788" s="203">
        <v>2008</v>
      </c>
      <c r="H788" s="203" t="s">
        <v>1754</v>
      </c>
      <c r="I788" s="203" t="s">
        <v>535</v>
      </c>
    </row>
    <row r="789" spans="1:9">
      <c r="A789" s="203">
        <v>64</v>
      </c>
      <c r="B789" s="203" t="s">
        <v>387</v>
      </c>
      <c r="C789" s="203" t="s">
        <v>650</v>
      </c>
      <c r="D789" s="203" t="s">
        <v>650</v>
      </c>
      <c r="E789" s="205" t="s">
        <v>1677</v>
      </c>
      <c r="F789" s="204">
        <v>84.070796460176993</v>
      </c>
      <c r="G789" s="203">
        <v>2008</v>
      </c>
      <c r="H789" s="203" t="s">
        <v>1754</v>
      </c>
      <c r="I789" s="203" t="s">
        <v>535</v>
      </c>
    </row>
    <row r="790" spans="1:9">
      <c r="A790" s="203">
        <v>64</v>
      </c>
      <c r="B790" s="203" t="s">
        <v>384</v>
      </c>
      <c r="C790" s="203" t="s">
        <v>897</v>
      </c>
      <c r="D790" s="203" t="s">
        <v>898</v>
      </c>
      <c r="E790" s="205" t="s">
        <v>1677</v>
      </c>
      <c r="F790" s="204">
        <v>77.272727272727266</v>
      </c>
      <c r="G790" s="203">
        <v>2008</v>
      </c>
      <c r="H790" s="203" t="s">
        <v>1754</v>
      </c>
      <c r="I790" s="203" t="s">
        <v>535</v>
      </c>
    </row>
    <row r="791" spans="1:9">
      <c r="A791" s="203">
        <v>64</v>
      </c>
      <c r="B791" s="203" t="s">
        <v>387</v>
      </c>
      <c r="C791" s="203" t="s">
        <v>899</v>
      </c>
      <c r="D791" s="203" t="s">
        <v>900</v>
      </c>
      <c r="E791" s="205" t="s">
        <v>1677</v>
      </c>
      <c r="F791" s="204">
        <v>61.53846153846154</v>
      </c>
      <c r="G791" s="203">
        <v>2008</v>
      </c>
      <c r="H791" s="203" t="s">
        <v>1754</v>
      </c>
      <c r="I791" s="203" t="s">
        <v>535</v>
      </c>
    </row>
    <row r="792" spans="1:9">
      <c r="A792" s="203">
        <v>64</v>
      </c>
      <c r="B792" s="203" t="s">
        <v>387</v>
      </c>
      <c r="C792" s="203" t="s">
        <v>620</v>
      </c>
      <c r="D792" s="203" t="s">
        <v>901</v>
      </c>
      <c r="E792" s="205" t="s">
        <v>1677</v>
      </c>
      <c r="F792" s="204">
        <v>79.611650485436897</v>
      </c>
      <c r="G792" s="203">
        <v>2008</v>
      </c>
      <c r="H792" s="203" t="s">
        <v>1754</v>
      </c>
      <c r="I792" s="203" t="s">
        <v>535</v>
      </c>
    </row>
    <row r="793" spans="1:9">
      <c r="A793" s="203">
        <v>64</v>
      </c>
      <c r="B793" s="203" t="s">
        <v>387</v>
      </c>
      <c r="C793" s="203" t="s">
        <v>644</v>
      </c>
      <c r="D793" s="203" t="s">
        <v>644</v>
      </c>
      <c r="E793" s="205" t="s">
        <v>1677</v>
      </c>
      <c r="F793" s="204">
        <v>73.333333333333329</v>
      </c>
      <c r="G793" s="203">
        <v>2008</v>
      </c>
      <c r="H793" s="203" t="s">
        <v>1754</v>
      </c>
      <c r="I793" s="203" t="s">
        <v>535</v>
      </c>
    </row>
    <row r="794" spans="1:9">
      <c r="A794" s="203">
        <v>64</v>
      </c>
      <c r="B794" s="203" t="s">
        <v>388</v>
      </c>
      <c r="C794" s="203" t="s">
        <v>367</v>
      </c>
      <c r="D794" s="203" t="s">
        <v>367</v>
      </c>
      <c r="E794" s="205" t="s">
        <v>1677</v>
      </c>
      <c r="F794" s="204">
        <v>75.968992248062023</v>
      </c>
      <c r="G794" s="203">
        <v>2008</v>
      </c>
      <c r="H794" s="203" t="s">
        <v>1754</v>
      </c>
      <c r="I794" s="203" t="s">
        <v>535</v>
      </c>
    </row>
    <row r="795" spans="1:9">
      <c r="A795" s="203">
        <v>64</v>
      </c>
      <c r="B795" s="203" t="s">
        <v>388</v>
      </c>
      <c r="C795" s="203" t="s">
        <v>598</v>
      </c>
      <c r="D795" s="203" t="s">
        <v>598</v>
      </c>
      <c r="E795" s="205" t="s">
        <v>1677</v>
      </c>
      <c r="F795" s="204">
        <v>76.923076923076934</v>
      </c>
      <c r="G795" s="203">
        <v>2008</v>
      </c>
      <c r="H795" s="203" t="s">
        <v>1754</v>
      </c>
      <c r="I795" s="203" t="s">
        <v>535</v>
      </c>
    </row>
    <row r="796" spans="1:9">
      <c r="A796" s="203">
        <v>64</v>
      </c>
      <c r="B796" s="203" t="s">
        <v>388</v>
      </c>
      <c r="C796" s="203" t="s">
        <v>606</v>
      </c>
      <c r="D796" s="203" t="s">
        <v>606</v>
      </c>
      <c r="E796" s="205" t="s">
        <v>1677</v>
      </c>
      <c r="F796" s="204">
        <v>79.74683544303798</v>
      </c>
      <c r="G796" s="203">
        <v>2008</v>
      </c>
      <c r="H796" s="203" t="s">
        <v>1754</v>
      </c>
      <c r="I796" s="203" t="s">
        <v>535</v>
      </c>
    </row>
    <row r="797" spans="1:9">
      <c r="A797" s="203">
        <v>64</v>
      </c>
      <c r="B797" s="203" t="s">
        <v>389</v>
      </c>
      <c r="C797" s="203" t="s">
        <v>630</v>
      </c>
      <c r="D797" s="203" t="s">
        <v>630</v>
      </c>
      <c r="E797" s="205" t="s">
        <v>1677</v>
      </c>
      <c r="F797" s="204">
        <v>74</v>
      </c>
      <c r="G797" s="203">
        <v>2008</v>
      </c>
      <c r="H797" s="203" t="s">
        <v>1754</v>
      </c>
      <c r="I797" s="203" t="s">
        <v>535</v>
      </c>
    </row>
    <row r="798" spans="1:9">
      <c r="A798" s="203">
        <v>64</v>
      </c>
      <c r="B798" s="203" t="s">
        <v>389</v>
      </c>
      <c r="C798" s="203" t="s">
        <v>587</v>
      </c>
      <c r="D798" s="203" t="s">
        <v>587</v>
      </c>
      <c r="E798" s="205" t="s">
        <v>1677</v>
      </c>
      <c r="F798" s="204">
        <v>77.272727272727266</v>
      </c>
      <c r="G798" s="203">
        <v>2008</v>
      </c>
      <c r="H798" s="203" t="s">
        <v>1754</v>
      </c>
      <c r="I798" s="203" t="s">
        <v>535</v>
      </c>
    </row>
    <row r="799" spans="1:9">
      <c r="A799" s="203">
        <v>64</v>
      </c>
      <c r="B799" s="203" t="s">
        <v>390</v>
      </c>
      <c r="C799" s="203" t="s">
        <v>611</v>
      </c>
      <c r="D799" s="203" t="s">
        <v>611</v>
      </c>
      <c r="E799" s="205" t="s">
        <v>1677</v>
      </c>
      <c r="F799" s="204">
        <v>87.719298245614027</v>
      </c>
      <c r="G799" s="203">
        <v>2008</v>
      </c>
      <c r="H799" s="203" t="s">
        <v>1754</v>
      </c>
      <c r="I799" s="203" t="s">
        <v>535</v>
      </c>
    </row>
    <row r="800" spans="1:9">
      <c r="A800" s="203">
        <v>64</v>
      </c>
      <c r="B800" s="203" t="s">
        <v>395</v>
      </c>
      <c r="C800" s="203" t="s">
        <v>902</v>
      </c>
      <c r="D800" s="203" t="s">
        <v>902</v>
      </c>
      <c r="E800" s="205" t="s">
        <v>1677</v>
      </c>
      <c r="F800" s="204">
        <v>58.139534883720934</v>
      </c>
      <c r="G800" s="203">
        <v>2008</v>
      </c>
      <c r="H800" s="203" t="s">
        <v>1754</v>
      </c>
      <c r="I800" s="203" t="s">
        <v>535</v>
      </c>
    </row>
    <row r="801" spans="1:9">
      <c r="A801" s="203">
        <v>64</v>
      </c>
      <c r="B801" s="203" t="s">
        <v>390</v>
      </c>
      <c r="C801" s="203" t="s">
        <v>368</v>
      </c>
      <c r="D801" s="203" t="s">
        <v>368</v>
      </c>
      <c r="E801" s="205" t="s">
        <v>1677</v>
      </c>
      <c r="F801" s="204">
        <v>82.758620689655174</v>
      </c>
      <c r="G801" s="203">
        <v>2008</v>
      </c>
      <c r="H801" s="203" t="s">
        <v>1754</v>
      </c>
      <c r="I801" s="203" t="s">
        <v>535</v>
      </c>
    </row>
    <row r="802" spans="1:9">
      <c r="A802" s="203">
        <v>64</v>
      </c>
      <c r="B802" s="203" t="s">
        <v>390</v>
      </c>
      <c r="C802" s="203" t="s">
        <v>738</v>
      </c>
      <c r="D802" s="203" t="s">
        <v>738</v>
      </c>
      <c r="E802" s="205" t="s">
        <v>1677</v>
      </c>
      <c r="F802" s="204">
        <v>80.281690140845072</v>
      </c>
      <c r="G802" s="203">
        <v>2008</v>
      </c>
      <c r="H802" s="203" t="s">
        <v>1754</v>
      </c>
      <c r="I802" s="203" t="s">
        <v>535</v>
      </c>
    </row>
    <row r="803" spans="1:9">
      <c r="A803" s="203">
        <v>64</v>
      </c>
      <c r="B803" s="203" t="s">
        <v>391</v>
      </c>
      <c r="C803" s="203" t="s">
        <v>624</v>
      </c>
      <c r="D803" s="203" t="s">
        <v>624</v>
      </c>
      <c r="E803" s="205" t="s">
        <v>1677</v>
      </c>
      <c r="F803" s="204">
        <v>70.212765957446805</v>
      </c>
      <c r="G803" s="203">
        <v>2008</v>
      </c>
      <c r="H803" s="203" t="s">
        <v>1754</v>
      </c>
      <c r="I803" s="203" t="s">
        <v>535</v>
      </c>
    </row>
    <row r="804" spans="1:9">
      <c r="A804" s="203">
        <v>64</v>
      </c>
      <c r="B804" s="203" t="s">
        <v>392</v>
      </c>
      <c r="C804" s="203" t="s">
        <v>740</v>
      </c>
      <c r="D804" s="203" t="s">
        <v>740</v>
      </c>
      <c r="E804" s="205" t="s">
        <v>1677</v>
      </c>
      <c r="F804" s="204">
        <v>72.222222222222214</v>
      </c>
      <c r="G804" s="203">
        <v>2008</v>
      </c>
      <c r="H804" s="203" t="s">
        <v>1754</v>
      </c>
      <c r="I804" s="203" t="s">
        <v>535</v>
      </c>
    </row>
    <row r="805" spans="1:9">
      <c r="A805" s="203">
        <v>64</v>
      </c>
      <c r="B805" s="203" t="s">
        <v>392</v>
      </c>
      <c r="C805" s="203" t="s">
        <v>739</v>
      </c>
      <c r="D805" s="203" t="s">
        <v>739</v>
      </c>
      <c r="E805" s="205" t="s">
        <v>1677</v>
      </c>
      <c r="F805" s="204">
        <v>77.272727272727266</v>
      </c>
      <c r="G805" s="203">
        <v>2008</v>
      </c>
      <c r="H805" s="203" t="s">
        <v>1754</v>
      </c>
      <c r="I805" s="203" t="s">
        <v>535</v>
      </c>
    </row>
    <row r="806" spans="1:9">
      <c r="A806" s="203">
        <v>64</v>
      </c>
      <c r="B806" s="203" t="s">
        <v>393</v>
      </c>
      <c r="C806" s="203" t="s">
        <v>632</v>
      </c>
      <c r="D806" s="203" t="s">
        <v>632</v>
      </c>
      <c r="E806" s="205" t="s">
        <v>1677</v>
      </c>
      <c r="F806" s="204">
        <v>85.13513513513513</v>
      </c>
      <c r="G806" s="203">
        <v>2008</v>
      </c>
      <c r="H806" s="203" t="s">
        <v>1754</v>
      </c>
      <c r="I806" s="203" t="s">
        <v>535</v>
      </c>
    </row>
    <row r="807" spans="1:9">
      <c r="A807" s="203">
        <v>64</v>
      </c>
      <c r="B807" s="203" t="s">
        <v>393</v>
      </c>
      <c r="C807" s="203" t="s">
        <v>689</v>
      </c>
      <c r="D807" s="203" t="s">
        <v>689</v>
      </c>
      <c r="E807" s="205" t="s">
        <v>1677</v>
      </c>
      <c r="F807" s="204">
        <v>75.409836065573771</v>
      </c>
      <c r="G807" s="203">
        <v>2008</v>
      </c>
      <c r="H807" s="203" t="s">
        <v>1754</v>
      </c>
      <c r="I807" s="203" t="s">
        <v>535</v>
      </c>
    </row>
    <row r="808" spans="1:9">
      <c r="A808" s="203">
        <v>64</v>
      </c>
      <c r="B808" s="203" t="s">
        <v>393</v>
      </c>
      <c r="C808" s="203" t="s">
        <v>784</v>
      </c>
      <c r="D808" s="203" t="s">
        <v>784</v>
      </c>
      <c r="E808" s="205" t="s">
        <v>1677</v>
      </c>
      <c r="F808" s="204">
        <v>70.270270270270274</v>
      </c>
      <c r="G808" s="203">
        <v>2008</v>
      </c>
      <c r="H808" s="203" t="s">
        <v>1754</v>
      </c>
      <c r="I808" s="203" t="s">
        <v>535</v>
      </c>
    </row>
    <row r="809" spans="1:9">
      <c r="A809" s="203">
        <v>64</v>
      </c>
      <c r="B809" s="203" t="s">
        <v>393</v>
      </c>
      <c r="C809" s="203" t="s">
        <v>641</v>
      </c>
      <c r="D809" s="203" t="s">
        <v>641</v>
      </c>
      <c r="E809" s="205" t="s">
        <v>1677</v>
      </c>
      <c r="F809" s="204">
        <v>85.714285714285708</v>
      </c>
      <c r="G809" s="203">
        <v>2008</v>
      </c>
      <c r="H809" s="203" t="s">
        <v>1754</v>
      </c>
      <c r="I809" s="203" t="s">
        <v>535</v>
      </c>
    </row>
    <row r="810" spans="1:9">
      <c r="A810" s="203">
        <v>64</v>
      </c>
      <c r="B810" s="203" t="s">
        <v>393</v>
      </c>
      <c r="C810" s="203" t="s">
        <v>637</v>
      </c>
      <c r="D810" s="203" t="s">
        <v>637</v>
      </c>
      <c r="E810" s="205" t="s">
        <v>1677</v>
      </c>
      <c r="F810" s="204">
        <v>91.946308724832221</v>
      </c>
      <c r="G810" s="203">
        <v>2008</v>
      </c>
      <c r="H810" s="203" t="s">
        <v>1754</v>
      </c>
      <c r="I810" s="203" t="s">
        <v>535</v>
      </c>
    </row>
    <row r="811" spans="1:9">
      <c r="A811" s="203">
        <v>64</v>
      </c>
      <c r="B811" s="203" t="s">
        <v>393</v>
      </c>
      <c r="C811" s="203" t="s">
        <v>742</v>
      </c>
      <c r="D811" s="203" t="s">
        <v>742</v>
      </c>
      <c r="E811" s="205" t="s">
        <v>1677</v>
      </c>
      <c r="F811" s="204">
        <v>87.804878048780495</v>
      </c>
      <c r="G811" s="203">
        <v>2008</v>
      </c>
      <c r="H811" s="203" t="s">
        <v>1754</v>
      </c>
      <c r="I811" s="203" t="s">
        <v>535</v>
      </c>
    </row>
    <row r="812" spans="1:9">
      <c r="A812" s="203">
        <v>64</v>
      </c>
      <c r="B812" s="203" t="s">
        <v>393</v>
      </c>
      <c r="C812" s="203" t="s">
        <v>576</v>
      </c>
      <c r="D812" s="203" t="s">
        <v>576</v>
      </c>
      <c r="E812" s="205" t="s">
        <v>1677</v>
      </c>
      <c r="F812" s="204">
        <v>80.419580419580413</v>
      </c>
      <c r="G812" s="203">
        <v>2008</v>
      </c>
      <c r="H812" s="203" t="s">
        <v>1754</v>
      </c>
      <c r="I812" s="203" t="s">
        <v>535</v>
      </c>
    </row>
    <row r="813" spans="1:9">
      <c r="A813" s="203">
        <v>64</v>
      </c>
      <c r="B813" s="203" t="s">
        <v>393</v>
      </c>
      <c r="C813" s="203" t="s">
        <v>628</v>
      </c>
      <c r="D813" s="203" t="s">
        <v>628</v>
      </c>
      <c r="E813" s="205" t="s">
        <v>1677</v>
      </c>
      <c r="F813" s="204">
        <v>71.698113207547166</v>
      </c>
      <c r="G813" s="203">
        <v>2008</v>
      </c>
      <c r="H813" s="203" t="s">
        <v>1754</v>
      </c>
      <c r="I813" s="203" t="s">
        <v>535</v>
      </c>
    </row>
    <row r="814" spans="1:9">
      <c r="A814" s="203">
        <v>64</v>
      </c>
      <c r="B814" s="203" t="s">
        <v>394</v>
      </c>
      <c r="C814" s="203" t="s">
        <v>609</v>
      </c>
      <c r="D814" s="203" t="s">
        <v>609</v>
      </c>
      <c r="E814" s="205" t="s">
        <v>1677</v>
      </c>
      <c r="F814" s="204">
        <v>80.808080808080803</v>
      </c>
      <c r="G814" s="203">
        <v>2008</v>
      </c>
      <c r="H814" s="203" t="s">
        <v>1754</v>
      </c>
      <c r="I814" s="203" t="s">
        <v>535</v>
      </c>
    </row>
    <row r="815" spans="1:9">
      <c r="A815" s="203">
        <v>64</v>
      </c>
      <c r="B815" s="203" t="s">
        <v>394</v>
      </c>
      <c r="C815" s="203" t="s">
        <v>589</v>
      </c>
      <c r="D815" s="203" t="s">
        <v>589</v>
      </c>
      <c r="E815" s="205" t="s">
        <v>1677</v>
      </c>
      <c r="F815" s="204">
        <v>81.521739130434781</v>
      </c>
      <c r="G815" s="203">
        <v>2008</v>
      </c>
      <c r="H815" s="203" t="s">
        <v>1754</v>
      </c>
      <c r="I815" s="203" t="s">
        <v>535</v>
      </c>
    </row>
    <row r="816" spans="1:9">
      <c r="A816" s="203">
        <v>64</v>
      </c>
      <c r="B816" s="203" t="s">
        <v>395</v>
      </c>
      <c r="C816" s="203" t="s">
        <v>747</v>
      </c>
      <c r="D816" s="203" t="s">
        <v>903</v>
      </c>
      <c r="E816" s="205" t="s">
        <v>1677</v>
      </c>
      <c r="F816" s="204">
        <v>77.528089887640448</v>
      </c>
      <c r="G816" s="203">
        <v>2008</v>
      </c>
      <c r="H816" s="203" t="s">
        <v>1754</v>
      </c>
      <c r="I816" s="203" t="s">
        <v>535</v>
      </c>
    </row>
    <row r="817" spans="1:9">
      <c r="A817" s="203">
        <v>64</v>
      </c>
      <c r="B817" s="203" t="s">
        <v>395</v>
      </c>
      <c r="C817" s="203" t="s">
        <v>750</v>
      </c>
      <c r="D817" s="203" t="s">
        <v>751</v>
      </c>
      <c r="E817" s="205" t="s">
        <v>1677</v>
      </c>
      <c r="F817" s="204">
        <v>52.307692307692314</v>
      </c>
      <c r="G817" s="203">
        <v>2008</v>
      </c>
      <c r="H817" s="203" t="s">
        <v>1754</v>
      </c>
      <c r="I817" s="203" t="s">
        <v>535</v>
      </c>
    </row>
    <row r="818" spans="1:9">
      <c r="A818" s="203">
        <v>64</v>
      </c>
      <c r="B818" s="203" t="s">
        <v>395</v>
      </c>
      <c r="C818" s="203" t="s">
        <v>904</v>
      </c>
      <c r="D818" s="203" t="s">
        <v>904</v>
      </c>
      <c r="E818" s="205" t="s">
        <v>1677</v>
      </c>
      <c r="F818" s="204">
        <v>72.463768115942031</v>
      </c>
      <c r="G818" s="203">
        <v>2008</v>
      </c>
      <c r="H818" s="203" t="s">
        <v>1754</v>
      </c>
      <c r="I818" s="203" t="s">
        <v>535</v>
      </c>
    </row>
    <row r="819" spans="1:9">
      <c r="A819" s="203">
        <v>64</v>
      </c>
      <c r="B819" s="203" t="s">
        <v>395</v>
      </c>
      <c r="C819" s="203" t="s">
        <v>749</v>
      </c>
      <c r="D819" s="203" t="s">
        <v>749</v>
      </c>
      <c r="E819" s="205" t="s">
        <v>1677</v>
      </c>
      <c r="F819" s="204">
        <v>84.745762711864401</v>
      </c>
      <c r="G819" s="203">
        <v>2008</v>
      </c>
      <c r="H819" s="203" t="s">
        <v>1754</v>
      </c>
      <c r="I819" s="203" t="s">
        <v>535</v>
      </c>
    </row>
    <row r="820" spans="1:9">
      <c r="A820" s="203">
        <v>64</v>
      </c>
      <c r="B820" s="203" t="s">
        <v>395</v>
      </c>
      <c r="C820" s="203" t="s">
        <v>752</v>
      </c>
      <c r="D820" s="203" t="s">
        <v>752</v>
      </c>
      <c r="E820" s="205" t="s">
        <v>1677</v>
      </c>
      <c r="F820" s="204">
        <v>90.804597701149419</v>
      </c>
      <c r="G820" s="203">
        <v>2008</v>
      </c>
      <c r="H820" s="203" t="s">
        <v>1754</v>
      </c>
      <c r="I820" s="203" t="s">
        <v>535</v>
      </c>
    </row>
    <row r="821" spans="1:9">
      <c r="A821" s="203">
        <v>64</v>
      </c>
      <c r="B821" s="203" t="s">
        <v>395</v>
      </c>
      <c r="C821" s="203" t="s">
        <v>718</v>
      </c>
      <c r="D821" s="203" t="s">
        <v>718</v>
      </c>
      <c r="E821" s="205" t="s">
        <v>1677</v>
      </c>
      <c r="F821" s="204">
        <v>76.923076923076934</v>
      </c>
      <c r="G821" s="203">
        <v>2008</v>
      </c>
      <c r="H821" s="203" t="s">
        <v>1754</v>
      </c>
      <c r="I821" s="203" t="s">
        <v>535</v>
      </c>
    </row>
    <row r="822" spans="1:9">
      <c r="A822" s="203">
        <v>64</v>
      </c>
      <c r="B822" s="203" t="s">
        <v>395</v>
      </c>
      <c r="C822" s="203" t="s">
        <v>753</v>
      </c>
      <c r="D822" s="203" t="s">
        <v>754</v>
      </c>
      <c r="E822" s="205" t="s">
        <v>1677</v>
      </c>
      <c r="F822" s="204">
        <v>92.592592592592595</v>
      </c>
      <c r="G822" s="203">
        <v>2008</v>
      </c>
      <c r="H822" s="203" t="s">
        <v>1754</v>
      </c>
      <c r="I822" s="203" t="s">
        <v>535</v>
      </c>
    </row>
    <row r="823" spans="1:9">
      <c r="A823" s="203">
        <v>64</v>
      </c>
      <c r="B823" s="203" t="s">
        <v>395</v>
      </c>
      <c r="C823" s="203" t="s">
        <v>597</v>
      </c>
      <c r="D823" s="203" t="s">
        <v>597</v>
      </c>
      <c r="E823" s="205" t="s">
        <v>1677</v>
      </c>
      <c r="F823" s="204">
        <v>78.512396694214885</v>
      </c>
      <c r="G823" s="203">
        <v>2008</v>
      </c>
      <c r="H823" s="203" t="s">
        <v>1754</v>
      </c>
      <c r="I823" s="203" t="s">
        <v>535</v>
      </c>
    </row>
    <row r="824" spans="1:9">
      <c r="A824" s="203">
        <v>64</v>
      </c>
      <c r="B824" s="203" t="s">
        <v>395</v>
      </c>
      <c r="C824" s="203" t="s">
        <v>755</v>
      </c>
      <c r="D824" s="203" t="s">
        <v>755</v>
      </c>
      <c r="E824" s="205" t="s">
        <v>1677</v>
      </c>
      <c r="F824" s="204">
        <v>78.333333333333329</v>
      </c>
      <c r="G824" s="203">
        <v>2008</v>
      </c>
      <c r="H824" s="203" t="s">
        <v>1754</v>
      </c>
      <c r="I824" s="203" t="s">
        <v>535</v>
      </c>
    </row>
    <row r="825" spans="1:9">
      <c r="A825" s="203">
        <v>64</v>
      </c>
      <c r="B825" s="203" t="s">
        <v>395</v>
      </c>
      <c r="C825" s="203" t="s">
        <v>617</v>
      </c>
      <c r="D825" s="203" t="s">
        <v>617</v>
      </c>
      <c r="E825" s="205" t="s">
        <v>1677</v>
      </c>
      <c r="F825" s="204">
        <v>75</v>
      </c>
      <c r="G825" s="203">
        <v>2008</v>
      </c>
      <c r="H825" s="203" t="s">
        <v>1754</v>
      </c>
      <c r="I825" s="203" t="s">
        <v>535</v>
      </c>
    </row>
    <row r="826" spans="1:9">
      <c r="A826" s="203">
        <v>64</v>
      </c>
      <c r="B826" s="203" t="s">
        <v>396</v>
      </c>
      <c r="C826" s="203" t="s">
        <v>583</v>
      </c>
      <c r="D826" s="203" t="s">
        <v>583</v>
      </c>
      <c r="E826" s="205" t="s">
        <v>1677</v>
      </c>
      <c r="F826" s="204">
        <v>81.021897810218974</v>
      </c>
      <c r="G826" s="203">
        <v>2008</v>
      </c>
      <c r="H826" s="203" t="s">
        <v>1754</v>
      </c>
      <c r="I826" s="203" t="s">
        <v>535</v>
      </c>
    </row>
    <row r="827" spans="1:9">
      <c r="A827" s="203">
        <v>64</v>
      </c>
      <c r="B827" s="203" t="s">
        <v>396</v>
      </c>
      <c r="C827" s="203" t="s">
        <v>758</v>
      </c>
      <c r="D827" s="203" t="s">
        <v>758</v>
      </c>
      <c r="E827" s="205" t="s">
        <v>1677</v>
      </c>
      <c r="F827" s="204">
        <v>70.212765957446805</v>
      </c>
      <c r="G827" s="203">
        <v>2008</v>
      </c>
      <c r="H827" s="203" t="s">
        <v>1754</v>
      </c>
      <c r="I827" s="203" t="s">
        <v>535</v>
      </c>
    </row>
    <row r="828" spans="1:9">
      <c r="A828" s="203">
        <v>64</v>
      </c>
      <c r="B828" s="203" t="s">
        <v>396</v>
      </c>
      <c r="C828" s="203" t="s">
        <v>706</v>
      </c>
      <c r="D828" s="203" t="s">
        <v>706</v>
      </c>
      <c r="E828" s="205" t="s">
        <v>1677</v>
      </c>
      <c r="F828" s="204">
        <v>67.741935483870961</v>
      </c>
      <c r="G828" s="203">
        <v>2008</v>
      </c>
      <c r="H828" s="203" t="s">
        <v>1754</v>
      </c>
      <c r="I828" s="203" t="s">
        <v>535</v>
      </c>
    </row>
    <row r="829" spans="1:9">
      <c r="A829" s="203">
        <v>64</v>
      </c>
      <c r="B829" s="203" t="s">
        <v>397</v>
      </c>
      <c r="C829" s="203" t="s">
        <v>381</v>
      </c>
      <c r="D829" s="203" t="s">
        <v>381</v>
      </c>
      <c r="E829" s="205" t="s">
        <v>1677</v>
      </c>
      <c r="F829" s="204">
        <v>85.576923076923066</v>
      </c>
      <c r="G829" s="203">
        <v>2008</v>
      </c>
      <c r="H829" s="203" t="s">
        <v>1754</v>
      </c>
      <c r="I829" s="203" t="s">
        <v>535</v>
      </c>
    </row>
    <row r="830" spans="1:9">
      <c r="A830" s="203">
        <v>64</v>
      </c>
      <c r="B830" s="203" t="s">
        <v>397</v>
      </c>
      <c r="C830" s="203" t="s">
        <v>581</v>
      </c>
      <c r="D830" s="203" t="s">
        <v>581</v>
      </c>
      <c r="E830" s="205" t="s">
        <v>1677</v>
      </c>
      <c r="F830" s="204">
        <v>83.333333333333343</v>
      </c>
      <c r="G830" s="203">
        <v>2008</v>
      </c>
      <c r="H830" s="203" t="s">
        <v>1754</v>
      </c>
      <c r="I830" s="203" t="s">
        <v>535</v>
      </c>
    </row>
    <row r="831" spans="1:9">
      <c r="A831" s="203">
        <v>64</v>
      </c>
      <c r="B831" s="203" t="s">
        <v>397</v>
      </c>
      <c r="C831" s="203" t="s">
        <v>720</v>
      </c>
      <c r="D831" s="203" t="s">
        <v>720</v>
      </c>
      <c r="E831" s="205" t="s">
        <v>1677</v>
      </c>
      <c r="F831" s="204">
        <v>86.04651162790698</v>
      </c>
      <c r="G831" s="203">
        <v>2008</v>
      </c>
      <c r="H831" s="203" t="s">
        <v>1754</v>
      </c>
      <c r="I831" s="203" t="s">
        <v>535</v>
      </c>
    </row>
    <row r="832" spans="1:9">
      <c r="A832" s="203">
        <v>64</v>
      </c>
      <c r="B832" s="203" t="s">
        <v>398</v>
      </c>
      <c r="C832" s="203" t="s">
        <v>574</v>
      </c>
      <c r="D832" s="203" t="s">
        <v>574</v>
      </c>
      <c r="E832" s="205" t="s">
        <v>1677</v>
      </c>
      <c r="F832" s="204">
        <v>81.333333333333329</v>
      </c>
      <c r="G832" s="203">
        <v>2008</v>
      </c>
      <c r="H832" s="203" t="s">
        <v>1754</v>
      </c>
      <c r="I832" s="203" t="s">
        <v>535</v>
      </c>
    </row>
    <row r="833" spans="1:9">
      <c r="A833" s="203">
        <v>64</v>
      </c>
      <c r="B833" s="203" t="s">
        <v>398</v>
      </c>
      <c r="C833" s="203" t="s">
        <v>711</v>
      </c>
      <c r="D833" s="203" t="s">
        <v>711</v>
      </c>
      <c r="E833" s="205" t="s">
        <v>1677</v>
      </c>
      <c r="F833" s="204">
        <v>81.188118811881196</v>
      </c>
      <c r="G833" s="203">
        <v>2008</v>
      </c>
      <c r="H833" s="203" t="s">
        <v>1754</v>
      </c>
      <c r="I833" s="203" t="s">
        <v>535</v>
      </c>
    </row>
    <row r="834" spans="1:9">
      <c r="A834" s="203">
        <v>64</v>
      </c>
      <c r="B834" s="203" t="s">
        <v>399</v>
      </c>
      <c r="C834" s="203" t="s">
        <v>602</v>
      </c>
      <c r="D834" s="203" t="s">
        <v>602</v>
      </c>
      <c r="E834" s="205" t="s">
        <v>1677</v>
      </c>
      <c r="F834" s="204">
        <v>76.19047619047619</v>
      </c>
      <c r="G834" s="203">
        <v>2008</v>
      </c>
      <c r="H834" s="203" t="s">
        <v>1754</v>
      </c>
      <c r="I834" s="203" t="s">
        <v>535</v>
      </c>
    </row>
    <row r="835" spans="1:9">
      <c r="A835" s="203">
        <v>64</v>
      </c>
      <c r="B835" s="203" t="s">
        <v>399</v>
      </c>
      <c r="C835" s="203" t="s">
        <v>593</v>
      </c>
      <c r="D835" s="203" t="s">
        <v>593</v>
      </c>
      <c r="E835" s="205" t="s">
        <v>1677</v>
      </c>
      <c r="F835" s="204">
        <v>90.384615384615387</v>
      </c>
      <c r="G835" s="203">
        <v>2008</v>
      </c>
      <c r="H835" s="203" t="s">
        <v>1754</v>
      </c>
      <c r="I835" s="203" t="s">
        <v>535</v>
      </c>
    </row>
    <row r="836" spans="1:9">
      <c r="A836" s="203">
        <v>64</v>
      </c>
      <c r="B836" s="203" t="s">
        <v>399</v>
      </c>
      <c r="C836" s="203" t="s">
        <v>885</v>
      </c>
      <c r="D836" s="203" t="s">
        <v>885</v>
      </c>
      <c r="E836" s="205" t="s">
        <v>1677</v>
      </c>
      <c r="F836" s="204">
        <v>82.051282051282044</v>
      </c>
      <c r="G836" s="203">
        <v>2008</v>
      </c>
      <c r="H836" s="203" t="s">
        <v>1754</v>
      </c>
      <c r="I836" s="203" t="s">
        <v>535</v>
      </c>
    </row>
    <row r="837" spans="1:9">
      <c r="A837" s="203">
        <v>64</v>
      </c>
      <c r="B837" s="203" t="s">
        <v>400</v>
      </c>
      <c r="C837" s="203" t="s">
        <v>585</v>
      </c>
      <c r="D837" s="203" t="s">
        <v>585</v>
      </c>
      <c r="E837" s="205" t="s">
        <v>1677</v>
      </c>
      <c r="F837" s="204">
        <v>89.115646258503403</v>
      </c>
      <c r="G837" s="203">
        <v>2008</v>
      </c>
      <c r="H837" s="203" t="s">
        <v>1754</v>
      </c>
      <c r="I837" s="203" t="s">
        <v>535</v>
      </c>
    </row>
    <row r="838" spans="1:9">
      <c r="A838" s="203">
        <v>64</v>
      </c>
      <c r="B838" s="203" t="s">
        <v>400</v>
      </c>
      <c r="C838" s="203" t="s">
        <v>759</v>
      </c>
      <c r="D838" s="203" t="s">
        <v>759</v>
      </c>
      <c r="E838" s="205" t="s">
        <v>1677</v>
      </c>
      <c r="F838" s="204">
        <v>75.862068965517238</v>
      </c>
      <c r="G838" s="203">
        <v>2008</v>
      </c>
      <c r="H838" s="203" t="s">
        <v>1754</v>
      </c>
      <c r="I838" s="203" t="s">
        <v>535</v>
      </c>
    </row>
    <row r="839" spans="1:9">
      <c r="A839" s="203">
        <v>64</v>
      </c>
      <c r="B839" s="203" t="s">
        <v>400</v>
      </c>
      <c r="C839" s="203" t="s">
        <v>578</v>
      </c>
      <c r="D839" s="203" t="s">
        <v>578</v>
      </c>
      <c r="E839" s="205" t="s">
        <v>1677</v>
      </c>
      <c r="F839" s="204">
        <v>71.084337349397586</v>
      </c>
      <c r="G839" s="203">
        <v>2008</v>
      </c>
      <c r="H839" s="203" t="s">
        <v>1754</v>
      </c>
      <c r="I839" s="203" t="s">
        <v>535</v>
      </c>
    </row>
    <row r="840" spans="1:9">
      <c r="A840" s="203">
        <v>64</v>
      </c>
      <c r="B840" s="203" t="s">
        <v>401</v>
      </c>
      <c r="C840" s="203" t="s">
        <v>639</v>
      </c>
      <c r="D840" s="203" t="s">
        <v>639</v>
      </c>
      <c r="E840" s="205" t="s">
        <v>1677</v>
      </c>
      <c r="F840" s="204">
        <v>85.057471264367805</v>
      </c>
      <c r="G840" s="203">
        <v>2008</v>
      </c>
      <c r="H840" s="203" t="s">
        <v>1754</v>
      </c>
      <c r="I840" s="203" t="s">
        <v>535</v>
      </c>
    </row>
    <row r="841" spans="1:9">
      <c r="A841" s="203">
        <v>64</v>
      </c>
      <c r="B841" s="203" t="s">
        <v>401</v>
      </c>
      <c r="C841" s="203" t="s">
        <v>615</v>
      </c>
      <c r="D841" s="203" t="s">
        <v>615</v>
      </c>
      <c r="E841" s="205" t="s">
        <v>1677</v>
      </c>
      <c r="F841" s="204">
        <v>68.75</v>
      </c>
      <c r="G841" s="203">
        <v>2008</v>
      </c>
      <c r="H841" s="203" t="s">
        <v>1754</v>
      </c>
      <c r="I841" s="203" t="s">
        <v>535</v>
      </c>
    </row>
    <row r="842" spans="1:9">
      <c r="A842" s="203">
        <v>64</v>
      </c>
      <c r="B842" s="203" t="s">
        <v>401</v>
      </c>
      <c r="C842" s="203" t="s">
        <v>626</v>
      </c>
      <c r="D842" s="203" t="s">
        <v>626</v>
      </c>
      <c r="E842" s="205" t="s">
        <v>1677</v>
      </c>
      <c r="F842" s="204">
        <v>55.555555555555557</v>
      </c>
      <c r="G842" s="203">
        <v>2008</v>
      </c>
      <c r="H842" s="203" t="s">
        <v>1754</v>
      </c>
      <c r="I842" s="203" t="s">
        <v>535</v>
      </c>
    </row>
    <row r="843" spans="1:9">
      <c r="A843" s="203">
        <v>64</v>
      </c>
      <c r="B843" s="203" t="s">
        <v>402</v>
      </c>
      <c r="C843" s="203" t="s">
        <v>591</v>
      </c>
      <c r="D843" s="203" t="s">
        <v>591</v>
      </c>
      <c r="E843" s="205" t="s">
        <v>1677</v>
      </c>
      <c r="F843" s="204">
        <v>61.458333333333336</v>
      </c>
      <c r="G843" s="203">
        <v>2008</v>
      </c>
      <c r="H843" s="203" t="s">
        <v>1754</v>
      </c>
      <c r="I843" s="203" t="s">
        <v>535</v>
      </c>
    </row>
    <row r="844" spans="1:9">
      <c r="A844" s="203">
        <v>64</v>
      </c>
      <c r="B844" s="203" t="s">
        <v>403</v>
      </c>
      <c r="C844" s="203" t="s">
        <v>646</v>
      </c>
      <c r="D844" s="203" t="s">
        <v>646</v>
      </c>
      <c r="E844" s="205" t="s">
        <v>1677</v>
      </c>
      <c r="F844" s="204">
        <v>86.36363636363636</v>
      </c>
      <c r="G844" s="203">
        <v>2008</v>
      </c>
      <c r="H844" s="203" t="s">
        <v>1754</v>
      </c>
      <c r="I844" s="203" t="s">
        <v>535</v>
      </c>
    </row>
    <row r="845" spans="1:9">
      <c r="A845" s="203">
        <v>64</v>
      </c>
      <c r="B845" s="203" t="s">
        <v>403</v>
      </c>
      <c r="C845" s="203" t="s">
        <v>570</v>
      </c>
      <c r="D845" s="203" t="s">
        <v>570</v>
      </c>
      <c r="E845" s="205" t="s">
        <v>1677</v>
      </c>
      <c r="F845" s="204">
        <v>79.310344827586206</v>
      </c>
      <c r="G845" s="203">
        <v>2008</v>
      </c>
      <c r="H845" s="203" t="s">
        <v>1754</v>
      </c>
      <c r="I845" s="203" t="s">
        <v>535</v>
      </c>
    </row>
    <row r="846" spans="1:9">
      <c r="A846" s="203">
        <v>64</v>
      </c>
      <c r="B846" s="203" t="s">
        <v>403</v>
      </c>
      <c r="C846" s="203" t="s">
        <v>634</v>
      </c>
      <c r="D846" s="203" t="s">
        <v>634</v>
      </c>
      <c r="E846" s="205" t="s">
        <v>1677</v>
      </c>
      <c r="F846" s="204">
        <v>83.333333333333343</v>
      </c>
      <c r="G846" s="203">
        <v>2008</v>
      </c>
      <c r="H846" s="203" t="s">
        <v>1754</v>
      </c>
      <c r="I846" s="203" t="s">
        <v>535</v>
      </c>
    </row>
    <row r="847" spans="1:9">
      <c r="A847" s="203">
        <v>64</v>
      </c>
      <c r="B847" s="203" t="s">
        <v>404</v>
      </c>
      <c r="C847" s="203" t="s">
        <v>685</v>
      </c>
      <c r="D847" s="203" t="s">
        <v>685</v>
      </c>
      <c r="E847" s="205" t="s">
        <v>1677</v>
      </c>
      <c r="F847" s="204">
        <v>81.395348837209298</v>
      </c>
      <c r="G847" s="203">
        <v>2008</v>
      </c>
      <c r="H847" s="203" t="s">
        <v>1754</v>
      </c>
      <c r="I847" s="203" t="s">
        <v>535</v>
      </c>
    </row>
    <row r="848" spans="1:9">
      <c r="A848" s="203">
        <v>64</v>
      </c>
      <c r="B848" s="203" t="s">
        <v>404</v>
      </c>
      <c r="C848" s="203" t="s">
        <v>687</v>
      </c>
      <c r="D848" s="203" t="s">
        <v>687</v>
      </c>
      <c r="E848" s="205" t="s">
        <v>1677</v>
      </c>
      <c r="F848" s="204">
        <v>58.490566037735846</v>
      </c>
      <c r="G848" s="203">
        <v>2008</v>
      </c>
      <c r="H848" s="203" t="s">
        <v>1754</v>
      </c>
      <c r="I848" s="203" t="s">
        <v>535</v>
      </c>
    </row>
    <row r="849" spans="1:9">
      <c r="A849" s="203">
        <v>64</v>
      </c>
      <c r="B849" s="203" t="s">
        <v>404</v>
      </c>
      <c r="C849" s="203" t="s">
        <v>883</v>
      </c>
      <c r="D849" s="203" t="s">
        <v>883</v>
      </c>
      <c r="E849" s="205" t="s">
        <v>1677</v>
      </c>
      <c r="F849" s="204">
        <v>73.91304347826086</v>
      </c>
      <c r="G849" s="203">
        <v>2008</v>
      </c>
      <c r="H849" s="203" t="s">
        <v>1754</v>
      </c>
      <c r="I849" s="203" t="s">
        <v>535</v>
      </c>
    </row>
    <row r="850" spans="1:9">
      <c r="A850" s="203">
        <v>64</v>
      </c>
      <c r="B850" s="203" t="s">
        <v>404</v>
      </c>
      <c r="C850" s="203" t="s">
        <v>600</v>
      </c>
      <c r="D850" s="203" t="s">
        <v>905</v>
      </c>
      <c r="E850" s="205" t="s">
        <v>1677</v>
      </c>
      <c r="F850" s="204">
        <v>62.5</v>
      </c>
      <c r="G850" s="203">
        <v>2008</v>
      </c>
      <c r="H850" s="203" t="s">
        <v>1754</v>
      </c>
      <c r="I850" s="203" t="s">
        <v>535</v>
      </c>
    </row>
    <row r="851" spans="1:9">
      <c r="A851" s="203">
        <v>65</v>
      </c>
      <c r="B851" s="203" t="s">
        <v>384</v>
      </c>
      <c r="C851" s="203" t="s">
        <v>636</v>
      </c>
      <c r="D851" s="203" t="s">
        <v>636</v>
      </c>
      <c r="E851" s="205" t="s">
        <v>1680</v>
      </c>
      <c r="F851" s="204">
        <v>89.423076923076934</v>
      </c>
      <c r="G851" s="203">
        <v>2008</v>
      </c>
      <c r="H851" s="203" t="s">
        <v>1754</v>
      </c>
      <c r="I851" s="203" t="s">
        <v>535</v>
      </c>
    </row>
    <row r="852" spans="1:9">
      <c r="A852" s="203">
        <v>65</v>
      </c>
      <c r="B852" s="203" t="s">
        <v>384</v>
      </c>
      <c r="C852" s="203" t="s">
        <v>733</v>
      </c>
      <c r="D852" s="203" t="s">
        <v>733</v>
      </c>
      <c r="E852" s="205" t="s">
        <v>1680</v>
      </c>
      <c r="F852" s="204">
        <v>91.17647058823529</v>
      </c>
      <c r="G852" s="203">
        <v>2008</v>
      </c>
      <c r="H852" s="203" t="s">
        <v>1754</v>
      </c>
      <c r="I852" s="203" t="s">
        <v>535</v>
      </c>
    </row>
    <row r="853" spans="1:9">
      <c r="A853" s="203">
        <v>65</v>
      </c>
      <c r="B853" s="203" t="s">
        <v>384</v>
      </c>
      <c r="C853" s="203" t="s">
        <v>894</v>
      </c>
      <c r="D853" s="203" t="s">
        <v>895</v>
      </c>
      <c r="E853" s="205" t="s">
        <v>1680</v>
      </c>
      <c r="F853" s="204">
        <v>91.443850267379673</v>
      </c>
      <c r="G853" s="203">
        <v>2008</v>
      </c>
      <c r="H853" s="203" t="s">
        <v>1754</v>
      </c>
      <c r="I853" s="203" t="s">
        <v>535</v>
      </c>
    </row>
    <row r="854" spans="1:9">
      <c r="A854" s="203">
        <v>65</v>
      </c>
      <c r="B854" s="203" t="s">
        <v>384</v>
      </c>
      <c r="C854" s="203" t="s">
        <v>735</v>
      </c>
      <c r="D854" s="203" t="s">
        <v>735</v>
      </c>
      <c r="E854" s="205" t="s">
        <v>1680</v>
      </c>
      <c r="F854" s="204">
        <v>91.978609625668454</v>
      </c>
      <c r="G854" s="203">
        <v>2008</v>
      </c>
      <c r="H854" s="203" t="s">
        <v>1754</v>
      </c>
      <c r="I854" s="203" t="s">
        <v>535</v>
      </c>
    </row>
    <row r="855" spans="1:9">
      <c r="A855" s="203">
        <v>65</v>
      </c>
      <c r="B855" s="203" t="s">
        <v>384</v>
      </c>
      <c r="C855" s="203" t="s">
        <v>652</v>
      </c>
      <c r="D855" s="203" t="s">
        <v>652</v>
      </c>
      <c r="E855" s="205" t="s">
        <v>1680</v>
      </c>
      <c r="F855" s="204">
        <v>90.232558139534873</v>
      </c>
      <c r="G855" s="203">
        <v>2008</v>
      </c>
      <c r="H855" s="203" t="s">
        <v>1754</v>
      </c>
      <c r="I855" s="203" t="s">
        <v>535</v>
      </c>
    </row>
    <row r="856" spans="1:9">
      <c r="A856" s="203">
        <v>65</v>
      </c>
      <c r="B856" s="203" t="s">
        <v>384</v>
      </c>
      <c r="C856" s="203" t="s">
        <v>604</v>
      </c>
      <c r="D856" s="203" t="s">
        <v>604</v>
      </c>
      <c r="E856" s="205" t="s">
        <v>1680</v>
      </c>
      <c r="F856" s="204">
        <v>74.468085106382972</v>
      </c>
      <c r="G856" s="203">
        <v>2008</v>
      </c>
      <c r="H856" s="203" t="s">
        <v>1754</v>
      </c>
      <c r="I856" s="203" t="s">
        <v>535</v>
      </c>
    </row>
    <row r="857" spans="1:9">
      <c r="A857" s="203">
        <v>65</v>
      </c>
      <c r="B857" s="203" t="s">
        <v>384</v>
      </c>
      <c r="C857" s="203" t="s">
        <v>695</v>
      </c>
      <c r="D857" s="203" t="s">
        <v>695</v>
      </c>
      <c r="E857" s="205" t="s">
        <v>1680</v>
      </c>
      <c r="F857" s="204">
        <v>79.729729729729726</v>
      </c>
      <c r="G857" s="203">
        <v>2008</v>
      </c>
      <c r="H857" s="203" t="s">
        <v>1754</v>
      </c>
      <c r="I857" s="203" t="s">
        <v>535</v>
      </c>
    </row>
    <row r="858" spans="1:9">
      <c r="A858" s="203">
        <v>65</v>
      </c>
      <c r="B858" s="203" t="s">
        <v>385</v>
      </c>
      <c r="C858" s="203" t="s">
        <v>375</v>
      </c>
      <c r="D858" s="203" t="s">
        <v>375</v>
      </c>
      <c r="E858" s="205" t="s">
        <v>1680</v>
      </c>
      <c r="F858" s="204">
        <v>93.11926605504587</v>
      </c>
      <c r="G858" s="203">
        <v>2008</v>
      </c>
      <c r="H858" s="203" t="s">
        <v>1754</v>
      </c>
      <c r="I858" s="203" t="s">
        <v>535</v>
      </c>
    </row>
    <row r="859" spans="1:9">
      <c r="A859" s="203">
        <v>65</v>
      </c>
      <c r="B859" s="203" t="s">
        <v>385</v>
      </c>
      <c r="C859" s="203" t="s">
        <v>703</v>
      </c>
      <c r="D859" s="203" t="s">
        <v>703</v>
      </c>
      <c r="E859" s="205" t="s">
        <v>1680</v>
      </c>
      <c r="F859" s="204">
        <v>97.674418604651152</v>
      </c>
      <c r="G859" s="203">
        <v>2008</v>
      </c>
      <c r="H859" s="203" t="s">
        <v>1754</v>
      </c>
      <c r="I859" s="203" t="s">
        <v>535</v>
      </c>
    </row>
    <row r="860" spans="1:9">
      <c r="A860" s="203">
        <v>65</v>
      </c>
      <c r="B860" s="203" t="s">
        <v>386</v>
      </c>
      <c r="C860" s="203" t="s">
        <v>613</v>
      </c>
      <c r="D860" s="203" t="s">
        <v>613</v>
      </c>
      <c r="E860" s="205" t="s">
        <v>1680</v>
      </c>
      <c r="F860" s="204">
        <v>93.75</v>
      </c>
      <c r="G860" s="203">
        <v>2008</v>
      </c>
      <c r="H860" s="203" t="s">
        <v>1754</v>
      </c>
      <c r="I860" s="203" t="s">
        <v>535</v>
      </c>
    </row>
    <row r="861" spans="1:9">
      <c r="A861" s="203">
        <v>65</v>
      </c>
      <c r="B861" s="203" t="s">
        <v>386</v>
      </c>
      <c r="C861" s="203" t="s">
        <v>648</v>
      </c>
      <c r="D861" s="203" t="s">
        <v>648</v>
      </c>
      <c r="E861" s="205" t="s">
        <v>1680</v>
      </c>
      <c r="F861" s="204">
        <v>93.406593406593402</v>
      </c>
      <c r="G861" s="203">
        <v>2008</v>
      </c>
      <c r="H861" s="203" t="s">
        <v>1754</v>
      </c>
      <c r="I861" s="203" t="s">
        <v>535</v>
      </c>
    </row>
    <row r="862" spans="1:9">
      <c r="A862" s="203">
        <v>65</v>
      </c>
      <c r="B862" s="203" t="s">
        <v>386</v>
      </c>
      <c r="C862" s="203" t="s">
        <v>701</v>
      </c>
      <c r="D862" s="203" t="s">
        <v>701</v>
      </c>
      <c r="E862" s="205" t="s">
        <v>1680</v>
      </c>
      <c r="F862" s="204">
        <v>94</v>
      </c>
      <c r="G862" s="203">
        <v>2008</v>
      </c>
      <c r="H862" s="203" t="s">
        <v>1754</v>
      </c>
      <c r="I862" s="203" t="s">
        <v>535</v>
      </c>
    </row>
    <row r="863" spans="1:9">
      <c r="A863" s="203">
        <v>65</v>
      </c>
      <c r="B863" s="203" t="s">
        <v>395</v>
      </c>
      <c r="C863" s="203" t="s">
        <v>896</v>
      </c>
      <c r="D863" s="203" t="s">
        <v>896</v>
      </c>
      <c r="E863" s="205" t="s">
        <v>1680</v>
      </c>
      <c r="F863" s="204">
        <v>95.098039215686271</v>
      </c>
      <c r="G863" s="203">
        <v>2008</v>
      </c>
      <c r="H863" s="203" t="s">
        <v>1754</v>
      </c>
      <c r="I863" s="203" t="s">
        <v>535</v>
      </c>
    </row>
    <row r="864" spans="1:9">
      <c r="A864" s="203">
        <v>65</v>
      </c>
      <c r="B864" s="203" t="s">
        <v>387</v>
      </c>
      <c r="C864" s="203" t="s">
        <v>650</v>
      </c>
      <c r="D864" s="203" t="s">
        <v>650</v>
      </c>
      <c r="E864" s="205" t="s">
        <v>1680</v>
      </c>
      <c r="F864" s="204">
        <v>89.516129032258064</v>
      </c>
      <c r="G864" s="203">
        <v>2008</v>
      </c>
      <c r="H864" s="203" t="s">
        <v>1754</v>
      </c>
      <c r="I864" s="203" t="s">
        <v>535</v>
      </c>
    </row>
    <row r="865" spans="1:9">
      <c r="A865" s="203">
        <v>65</v>
      </c>
      <c r="B865" s="203" t="s">
        <v>384</v>
      </c>
      <c r="C865" s="203" t="s">
        <v>897</v>
      </c>
      <c r="D865" s="203" t="s">
        <v>898</v>
      </c>
      <c r="E865" s="205" t="s">
        <v>1680</v>
      </c>
      <c r="F865" s="204">
        <v>84.615384615384613</v>
      </c>
      <c r="G865" s="203">
        <v>2008</v>
      </c>
      <c r="H865" s="203" t="s">
        <v>1754</v>
      </c>
      <c r="I865" s="203" t="s">
        <v>535</v>
      </c>
    </row>
    <row r="866" spans="1:9">
      <c r="A866" s="203">
        <v>65</v>
      </c>
      <c r="B866" s="203" t="s">
        <v>387</v>
      </c>
      <c r="C866" s="203" t="s">
        <v>899</v>
      </c>
      <c r="D866" s="203" t="s">
        <v>900</v>
      </c>
      <c r="E866" s="205" t="s">
        <v>1680</v>
      </c>
      <c r="F866" s="204">
        <v>81.25</v>
      </c>
      <c r="G866" s="203">
        <v>2008</v>
      </c>
      <c r="H866" s="203" t="s">
        <v>1754</v>
      </c>
      <c r="I866" s="203" t="s">
        <v>535</v>
      </c>
    </row>
    <row r="867" spans="1:9">
      <c r="A867" s="203">
        <v>65</v>
      </c>
      <c r="B867" s="203" t="s">
        <v>387</v>
      </c>
      <c r="C867" s="203" t="s">
        <v>620</v>
      </c>
      <c r="D867" s="203" t="s">
        <v>901</v>
      </c>
      <c r="E867" s="205" t="s">
        <v>1680</v>
      </c>
      <c r="F867" s="204">
        <v>78.625954198473281</v>
      </c>
      <c r="G867" s="203">
        <v>2008</v>
      </c>
      <c r="H867" s="203" t="s">
        <v>1754</v>
      </c>
      <c r="I867" s="203" t="s">
        <v>535</v>
      </c>
    </row>
    <row r="868" spans="1:9">
      <c r="A868" s="203">
        <v>65</v>
      </c>
      <c r="B868" s="203" t="s">
        <v>387</v>
      </c>
      <c r="C868" s="203" t="s">
        <v>644</v>
      </c>
      <c r="D868" s="203" t="s">
        <v>644</v>
      </c>
      <c r="E868" s="205" t="s">
        <v>1680</v>
      </c>
      <c r="F868" s="204">
        <v>87.671232876712324</v>
      </c>
      <c r="G868" s="203">
        <v>2008</v>
      </c>
      <c r="H868" s="203" t="s">
        <v>1754</v>
      </c>
      <c r="I868" s="203" t="s">
        <v>535</v>
      </c>
    </row>
    <row r="869" spans="1:9">
      <c r="A869" s="203">
        <v>65</v>
      </c>
      <c r="B869" s="203" t="s">
        <v>388</v>
      </c>
      <c r="C869" s="203" t="s">
        <v>367</v>
      </c>
      <c r="D869" s="203" t="s">
        <v>367</v>
      </c>
      <c r="E869" s="205" t="s">
        <v>1680</v>
      </c>
      <c r="F869" s="204">
        <v>77.777777777777786</v>
      </c>
      <c r="G869" s="203">
        <v>2008</v>
      </c>
      <c r="H869" s="203" t="s">
        <v>1754</v>
      </c>
      <c r="I869" s="203" t="s">
        <v>535</v>
      </c>
    </row>
    <row r="870" spans="1:9">
      <c r="A870" s="203">
        <v>65</v>
      </c>
      <c r="B870" s="203" t="s">
        <v>388</v>
      </c>
      <c r="C870" s="203" t="s">
        <v>598</v>
      </c>
      <c r="D870" s="203" t="s">
        <v>598</v>
      </c>
      <c r="E870" s="205" t="s">
        <v>1680</v>
      </c>
      <c r="F870" s="204">
        <v>88.172043010752688</v>
      </c>
      <c r="G870" s="203">
        <v>2008</v>
      </c>
      <c r="H870" s="203" t="s">
        <v>1754</v>
      </c>
      <c r="I870" s="203" t="s">
        <v>535</v>
      </c>
    </row>
    <row r="871" spans="1:9">
      <c r="A871" s="203">
        <v>65</v>
      </c>
      <c r="B871" s="203" t="s">
        <v>388</v>
      </c>
      <c r="C871" s="203" t="s">
        <v>606</v>
      </c>
      <c r="D871" s="203" t="s">
        <v>606</v>
      </c>
      <c r="E871" s="205" t="s">
        <v>1680</v>
      </c>
      <c r="F871" s="204">
        <v>97.014925373134332</v>
      </c>
      <c r="G871" s="203">
        <v>2008</v>
      </c>
      <c r="H871" s="203" t="s">
        <v>1754</v>
      </c>
      <c r="I871" s="203" t="s">
        <v>535</v>
      </c>
    </row>
    <row r="872" spans="1:9">
      <c r="A872" s="203">
        <v>65</v>
      </c>
      <c r="B872" s="203" t="s">
        <v>389</v>
      </c>
      <c r="C872" s="203" t="s">
        <v>630</v>
      </c>
      <c r="D872" s="203" t="s">
        <v>630</v>
      </c>
      <c r="E872" s="205" t="s">
        <v>1680</v>
      </c>
      <c r="F872" s="204">
        <v>90.090090090090087</v>
      </c>
      <c r="G872" s="203">
        <v>2008</v>
      </c>
      <c r="H872" s="203" t="s">
        <v>1754</v>
      </c>
      <c r="I872" s="203" t="s">
        <v>535</v>
      </c>
    </row>
    <row r="873" spans="1:9">
      <c r="A873" s="203">
        <v>65</v>
      </c>
      <c r="B873" s="203" t="s">
        <v>389</v>
      </c>
      <c r="C873" s="203" t="s">
        <v>587</v>
      </c>
      <c r="D873" s="203" t="s">
        <v>587</v>
      </c>
      <c r="E873" s="205" t="s">
        <v>1680</v>
      </c>
      <c r="F873" s="204">
        <v>94</v>
      </c>
      <c r="G873" s="203">
        <v>2008</v>
      </c>
      <c r="H873" s="203" t="s">
        <v>1754</v>
      </c>
      <c r="I873" s="203" t="s">
        <v>535</v>
      </c>
    </row>
    <row r="874" spans="1:9">
      <c r="A874" s="203">
        <v>65</v>
      </c>
      <c r="B874" s="203" t="s">
        <v>390</v>
      </c>
      <c r="C874" s="203" t="s">
        <v>611</v>
      </c>
      <c r="D874" s="203" t="s">
        <v>611</v>
      </c>
      <c r="E874" s="205" t="s">
        <v>1680</v>
      </c>
      <c r="F874" s="204">
        <v>91.666666666666657</v>
      </c>
      <c r="G874" s="203">
        <v>2008</v>
      </c>
      <c r="H874" s="203" t="s">
        <v>1754</v>
      </c>
      <c r="I874" s="203" t="s">
        <v>535</v>
      </c>
    </row>
    <row r="875" spans="1:9">
      <c r="A875" s="203">
        <v>65</v>
      </c>
      <c r="B875" s="203" t="s">
        <v>395</v>
      </c>
      <c r="C875" s="203" t="s">
        <v>902</v>
      </c>
      <c r="D875" s="203" t="s">
        <v>902</v>
      </c>
      <c r="E875" s="205" t="s">
        <v>1680</v>
      </c>
      <c r="F875" s="204">
        <v>89.090909090909093</v>
      </c>
      <c r="G875" s="203">
        <v>2008</v>
      </c>
      <c r="H875" s="203" t="s">
        <v>1754</v>
      </c>
      <c r="I875" s="203" t="s">
        <v>535</v>
      </c>
    </row>
    <row r="876" spans="1:9">
      <c r="A876" s="203">
        <v>65</v>
      </c>
      <c r="B876" s="203" t="s">
        <v>390</v>
      </c>
      <c r="C876" s="203" t="s">
        <v>368</v>
      </c>
      <c r="D876" s="203" t="s">
        <v>368</v>
      </c>
      <c r="E876" s="205" t="s">
        <v>1680</v>
      </c>
      <c r="F876" s="204">
        <v>83.125</v>
      </c>
      <c r="G876" s="203">
        <v>2008</v>
      </c>
      <c r="H876" s="203" t="s">
        <v>1754</v>
      </c>
      <c r="I876" s="203" t="s">
        <v>535</v>
      </c>
    </row>
    <row r="877" spans="1:9">
      <c r="A877" s="203">
        <v>65</v>
      </c>
      <c r="B877" s="203" t="s">
        <v>390</v>
      </c>
      <c r="C877" s="203" t="s">
        <v>738</v>
      </c>
      <c r="D877" s="203" t="s">
        <v>738</v>
      </c>
      <c r="E877" s="205" t="s">
        <v>1680</v>
      </c>
      <c r="F877" s="204">
        <v>94.285714285714278</v>
      </c>
      <c r="G877" s="203">
        <v>2008</v>
      </c>
      <c r="H877" s="203" t="s">
        <v>1754</v>
      </c>
      <c r="I877" s="203" t="s">
        <v>535</v>
      </c>
    </row>
    <row r="878" spans="1:9">
      <c r="A878" s="203">
        <v>65</v>
      </c>
      <c r="B878" s="203" t="s">
        <v>391</v>
      </c>
      <c r="C878" s="203" t="s">
        <v>624</v>
      </c>
      <c r="D878" s="203" t="s">
        <v>624</v>
      </c>
      <c r="E878" s="205" t="s">
        <v>1680</v>
      </c>
      <c r="F878" s="204">
        <v>80</v>
      </c>
      <c r="G878" s="203">
        <v>2008</v>
      </c>
      <c r="H878" s="203" t="s">
        <v>1754</v>
      </c>
      <c r="I878" s="203" t="s">
        <v>535</v>
      </c>
    </row>
    <row r="879" spans="1:9">
      <c r="A879" s="203">
        <v>65</v>
      </c>
      <c r="B879" s="203" t="s">
        <v>392</v>
      </c>
      <c r="C879" s="203" t="s">
        <v>740</v>
      </c>
      <c r="D879" s="203" t="s">
        <v>740</v>
      </c>
      <c r="E879" s="205" t="s">
        <v>1680</v>
      </c>
      <c r="F879" s="204">
        <v>78.666666666666657</v>
      </c>
      <c r="G879" s="203">
        <v>2008</v>
      </c>
      <c r="H879" s="203" t="s">
        <v>1754</v>
      </c>
      <c r="I879" s="203" t="s">
        <v>535</v>
      </c>
    </row>
    <row r="880" spans="1:9">
      <c r="A880" s="203">
        <v>65</v>
      </c>
      <c r="B880" s="203" t="s">
        <v>392</v>
      </c>
      <c r="C880" s="203" t="s">
        <v>739</v>
      </c>
      <c r="D880" s="203" t="s">
        <v>739</v>
      </c>
      <c r="E880" s="205" t="s">
        <v>1680</v>
      </c>
      <c r="F880" s="204">
        <v>89.361702127659569</v>
      </c>
      <c r="G880" s="203">
        <v>2008</v>
      </c>
      <c r="H880" s="203" t="s">
        <v>1754</v>
      </c>
      <c r="I880" s="203" t="s">
        <v>535</v>
      </c>
    </row>
    <row r="881" spans="1:9">
      <c r="A881" s="203">
        <v>65</v>
      </c>
      <c r="B881" s="203" t="s">
        <v>393</v>
      </c>
      <c r="C881" s="203" t="s">
        <v>632</v>
      </c>
      <c r="D881" s="203" t="s">
        <v>632</v>
      </c>
      <c r="E881" s="205" t="s">
        <v>1680</v>
      </c>
      <c r="F881" s="204">
        <v>93.684210526315795</v>
      </c>
      <c r="G881" s="203">
        <v>2008</v>
      </c>
      <c r="H881" s="203" t="s">
        <v>1754</v>
      </c>
      <c r="I881" s="203" t="s">
        <v>535</v>
      </c>
    </row>
    <row r="882" spans="1:9">
      <c r="A882" s="203">
        <v>65</v>
      </c>
      <c r="B882" s="203" t="s">
        <v>393</v>
      </c>
      <c r="C882" s="203" t="s">
        <v>689</v>
      </c>
      <c r="D882" s="203" t="s">
        <v>689</v>
      </c>
      <c r="E882" s="205" t="s">
        <v>1680</v>
      </c>
      <c r="F882" s="204">
        <v>75.806451612903231</v>
      </c>
      <c r="G882" s="203">
        <v>2008</v>
      </c>
      <c r="H882" s="203" t="s">
        <v>1754</v>
      </c>
      <c r="I882" s="203" t="s">
        <v>535</v>
      </c>
    </row>
    <row r="883" spans="1:9">
      <c r="A883" s="203">
        <v>65</v>
      </c>
      <c r="B883" s="203" t="s">
        <v>393</v>
      </c>
      <c r="C883" s="203" t="s">
        <v>784</v>
      </c>
      <c r="D883" s="203" t="s">
        <v>784</v>
      </c>
      <c r="E883" s="205" t="s">
        <v>1680</v>
      </c>
      <c r="F883" s="204">
        <v>80</v>
      </c>
      <c r="G883" s="203">
        <v>2008</v>
      </c>
      <c r="H883" s="203" t="s">
        <v>1754</v>
      </c>
      <c r="I883" s="203" t="s">
        <v>535</v>
      </c>
    </row>
    <row r="884" spans="1:9">
      <c r="A884" s="203">
        <v>65</v>
      </c>
      <c r="B884" s="203" t="s">
        <v>393</v>
      </c>
      <c r="C884" s="203" t="s">
        <v>641</v>
      </c>
      <c r="D884" s="203" t="s">
        <v>641</v>
      </c>
      <c r="E884" s="205" t="s">
        <v>1680</v>
      </c>
      <c r="F884" s="204">
        <v>93.7007874015748</v>
      </c>
      <c r="G884" s="203">
        <v>2008</v>
      </c>
      <c r="H884" s="203" t="s">
        <v>1754</v>
      </c>
      <c r="I884" s="203" t="s">
        <v>535</v>
      </c>
    </row>
    <row r="885" spans="1:9">
      <c r="A885" s="203">
        <v>65</v>
      </c>
      <c r="B885" s="203" t="s">
        <v>393</v>
      </c>
      <c r="C885" s="203" t="s">
        <v>637</v>
      </c>
      <c r="D885" s="203" t="s">
        <v>637</v>
      </c>
      <c r="E885" s="205" t="s">
        <v>1680</v>
      </c>
      <c r="F885" s="204">
        <v>92.899408284023664</v>
      </c>
      <c r="G885" s="203">
        <v>2008</v>
      </c>
      <c r="H885" s="203" t="s">
        <v>1754</v>
      </c>
      <c r="I885" s="203" t="s">
        <v>535</v>
      </c>
    </row>
    <row r="886" spans="1:9">
      <c r="A886" s="203">
        <v>65</v>
      </c>
      <c r="B886" s="203" t="s">
        <v>393</v>
      </c>
      <c r="C886" s="203" t="s">
        <v>742</v>
      </c>
      <c r="D886" s="203" t="s">
        <v>742</v>
      </c>
      <c r="E886" s="205" t="s">
        <v>1680</v>
      </c>
      <c r="F886" s="204">
        <v>97.61904761904762</v>
      </c>
      <c r="G886" s="203">
        <v>2008</v>
      </c>
      <c r="H886" s="203" t="s">
        <v>1754</v>
      </c>
      <c r="I886" s="203" t="s">
        <v>535</v>
      </c>
    </row>
    <row r="887" spans="1:9">
      <c r="A887" s="203">
        <v>65</v>
      </c>
      <c r="B887" s="203" t="s">
        <v>393</v>
      </c>
      <c r="C887" s="203" t="s">
        <v>576</v>
      </c>
      <c r="D887" s="203" t="s">
        <v>576</v>
      </c>
      <c r="E887" s="205" t="s">
        <v>1680</v>
      </c>
      <c r="F887" s="204">
        <v>85.15625</v>
      </c>
      <c r="G887" s="203">
        <v>2008</v>
      </c>
      <c r="H887" s="203" t="s">
        <v>1754</v>
      </c>
      <c r="I887" s="203" t="s">
        <v>535</v>
      </c>
    </row>
    <row r="888" spans="1:9">
      <c r="A888" s="203">
        <v>65</v>
      </c>
      <c r="B888" s="203" t="s">
        <v>393</v>
      </c>
      <c r="C888" s="203" t="s">
        <v>628</v>
      </c>
      <c r="D888" s="203" t="s">
        <v>628</v>
      </c>
      <c r="E888" s="205" t="s">
        <v>1680</v>
      </c>
      <c r="F888" s="204">
        <v>81.896551724137936</v>
      </c>
      <c r="G888" s="203">
        <v>2008</v>
      </c>
      <c r="H888" s="203" t="s">
        <v>1754</v>
      </c>
      <c r="I888" s="203" t="s">
        <v>535</v>
      </c>
    </row>
    <row r="889" spans="1:9">
      <c r="A889" s="203">
        <v>65</v>
      </c>
      <c r="B889" s="203" t="s">
        <v>394</v>
      </c>
      <c r="C889" s="203" t="s">
        <v>609</v>
      </c>
      <c r="D889" s="203" t="s">
        <v>609</v>
      </c>
      <c r="E889" s="205" t="s">
        <v>1680</v>
      </c>
      <c r="F889" s="204">
        <v>89.090909090909093</v>
      </c>
      <c r="G889" s="203">
        <v>2008</v>
      </c>
      <c r="H889" s="203" t="s">
        <v>1754</v>
      </c>
      <c r="I889" s="203" t="s">
        <v>535</v>
      </c>
    </row>
    <row r="890" spans="1:9">
      <c r="A890" s="203">
        <v>65</v>
      </c>
      <c r="B890" s="203" t="s">
        <v>394</v>
      </c>
      <c r="C890" s="203" t="s">
        <v>589</v>
      </c>
      <c r="D890" s="203" t="s">
        <v>589</v>
      </c>
      <c r="E890" s="205" t="s">
        <v>1680</v>
      </c>
      <c r="F890" s="204">
        <v>92.405063291139243</v>
      </c>
      <c r="G890" s="203">
        <v>2008</v>
      </c>
      <c r="H890" s="203" t="s">
        <v>1754</v>
      </c>
      <c r="I890" s="203" t="s">
        <v>535</v>
      </c>
    </row>
    <row r="891" spans="1:9">
      <c r="A891" s="203">
        <v>65</v>
      </c>
      <c r="B891" s="203" t="s">
        <v>395</v>
      </c>
      <c r="C891" s="203" t="s">
        <v>747</v>
      </c>
      <c r="D891" s="203" t="s">
        <v>903</v>
      </c>
      <c r="E891" s="205" t="s">
        <v>1680</v>
      </c>
      <c r="F891" s="204">
        <v>76.666666666666671</v>
      </c>
      <c r="G891" s="203">
        <v>2008</v>
      </c>
      <c r="H891" s="203" t="s">
        <v>1754</v>
      </c>
      <c r="I891" s="203" t="s">
        <v>535</v>
      </c>
    </row>
    <row r="892" spans="1:9">
      <c r="A892" s="203">
        <v>65</v>
      </c>
      <c r="B892" s="203" t="s">
        <v>395</v>
      </c>
      <c r="C892" s="203" t="s">
        <v>750</v>
      </c>
      <c r="D892" s="203" t="s">
        <v>751</v>
      </c>
      <c r="E892" s="205" t="s">
        <v>1680</v>
      </c>
      <c r="F892" s="204">
        <v>61.971830985915489</v>
      </c>
      <c r="G892" s="203">
        <v>2008</v>
      </c>
      <c r="H892" s="203" t="s">
        <v>1754</v>
      </c>
      <c r="I892" s="203" t="s">
        <v>535</v>
      </c>
    </row>
    <row r="893" spans="1:9">
      <c r="A893" s="203">
        <v>65</v>
      </c>
      <c r="B893" s="203" t="s">
        <v>395</v>
      </c>
      <c r="C893" s="203" t="s">
        <v>904</v>
      </c>
      <c r="D893" s="203" t="s">
        <v>904</v>
      </c>
      <c r="E893" s="205" t="s">
        <v>1680</v>
      </c>
      <c r="F893" s="204">
        <v>84.722222222222214</v>
      </c>
      <c r="G893" s="203">
        <v>2008</v>
      </c>
      <c r="H893" s="203" t="s">
        <v>1754</v>
      </c>
      <c r="I893" s="203" t="s">
        <v>535</v>
      </c>
    </row>
    <row r="894" spans="1:9">
      <c r="A894" s="203">
        <v>65</v>
      </c>
      <c r="B894" s="203" t="s">
        <v>395</v>
      </c>
      <c r="C894" s="203" t="s">
        <v>749</v>
      </c>
      <c r="D894" s="203" t="s">
        <v>749</v>
      </c>
      <c r="E894" s="205" t="s">
        <v>1680</v>
      </c>
      <c r="F894" s="204">
        <v>86.842105263157904</v>
      </c>
      <c r="G894" s="203">
        <v>2008</v>
      </c>
      <c r="H894" s="203" t="s">
        <v>1754</v>
      </c>
      <c r="I894" s="203" t="s">
        <v>535</v>
      </c>
    </row>
    <row r="895" spans="1:9">
      <c r="A895" s="203">
        <v>65</v>
      </c>
      <c r="B895" s="203" t="s">
        <v>395</v>
      </c>
      <c r="C895" s="203" t="s">
        <v>752</v>
      </c>
      <c r="D895" s="203" t="s">
        <v>752</v>
      </c>
      <c r="E895" s="205" t="s">
        <v>1680</v>
      </c>
      <c r="F895" s="204">
        <v>93.939393939393938</v>
      </c>
      <c r="G895" s="203">
        <v>2008</v>
      </c>
      <c r="H895" s="203" t="s">
        <v>1754</v>
      </c>
      <c r="I895" s="203" t="s">
        <v>535</v>
      </c>
    </row>
    <row r="896" spans="1:9">
      <c r="A896" s="203">
        <v>65</v>
      </c>
      <c r="B896" s="203" t="s">
        <v>395</v>
      </c>
      <c r="C896" s="203" t="s">
        <v>718</v>
      </c>
      <c r="D896" s="203" t="s">
        <v>718</v>
      </c>
      <c r="E896" s="205" t="s">
        <v>1680</v>
      </c>
      <c r="F896" s="204">
        <v>89.090909090909093</v>
      </c>
      <c r="G896" s="203">
        <v>2008</v>
      </c>
      <c r="H896" s="203" t="s">
        <v>1754</v>
      </c>
      <c r="I896" s="203" t="s">
        <v>535</v>
      </c>
    </row>
    <row r="897" spans="1:9">
      <c r="A897" s="203">
        <v>65</v>
      </c>
      <c r="B897" s="203" t="s">
        <v>395</v>
      </c>
      <c r="C897" s="203" t="s">
        <v>753</v>
      </c>
      <c r="D897" s="203" t="s">
        <v>754</v>
      </c>
      <c r="E897" s="205" t="s">
        <v>1680</v>
      </c>
      <c r="F897" s="204">
        <v>87.878787878787875</v>
      </c>
      <c r="G897" s="203">
        <v>2008</v>
      </c>
      <c r="H897" s="203" t="s">
        <v>1754</v>
      </c>
      <c r="I897" s="203" t="s">
        <v>535</v>
      </c>
    </row>
    <row r="898" spans="1:9">
      <c r="A898" s="203">
        <v>65</v>
      </c>
      <c r="B898" s="203" t="s">
        <v>395</v>
      </c>
      <c r="C898" s="203" t="s">
        <v>597</v>
      </c>
      <c r="D898" s="203" t="s">
        <v>597</v>
      </c>
      <c r="E898" s="205" t="s">
        <v>1680</v>
      </c>
      <c r="F898" s="204">
        <v>85.106382978723403</v>
      </c>
      <c r="G898" s="203">
        <v>2008</v>
      </c>
      <c r="H898" s="203" t="s">
        <v>1754</v>
      </c>
      <c r="I898" s="203" t="s">
        <v>535</v>
      </c>
    </row>
    <row r="899" spans="1:9">
      <c r="A899" s="203">
        <v>65</v>
      </c>
      <c r="B899" s="203" t="s">
        <v>395</v>
      </c>
      <c r="C899" s="203" t="s">
        <v>755</v>
      </c>
      <c r="D899" s="203" t="s">
        <v>755</v>
      </c>
      <c r="E899" s="205" t="s">
        <v>1680</v>
      </c>
      <c r="F899" s="204">
        <v>85.13513513513513</v>
      </c>
      <c r="G899" s="203">
        <v>2008</v>
      </c>
      <c r="H899" s="203" t="s">
        <v>1754</v>
      </c>
      <c r="I899" s="203" t="s">
        <v>535</v>
      </c>
    </row>
    <row r="900" spans="1:9">
      <c r="A900" s="203">
        <v>65</v>
      </c>
      <c r="B900" s="203" t="s">
        <v>395</v>
      </c>
      <c r="C900" s="203" t="s">
        <v>617</v>
      </c>
      <c r="D900" s="203" t="s">
        <v>617</v>
      </c>
      <c r="E900" s="205" t="s">
        <v>1680</v>
      </c>
      <c r="F900" s="204">
        <v>92.715231788079464</v>
      </c>
      <c r="G900" s="203">
        <v>2008</v>
      </c>
      <c r="H900" s="203" t="s">
        <v>1754</v>
      </c>
      <c r="I900" s="203" t="s">
        <v>535</v>
      </c>
    </row>
    <row r="901" spans="1:9">
      <c r="A901" s="203">
        <v>65</v>
      </c>
      <c r="B901" s="203" t="s">
        <v>396</v>
      </c>
      <c r="C901" s="203" t="s">
        <v>583</v>
      </c>
      <c r="D901" s="203" t="s">
        <v>583</v>
      </c>
      <c r="E901" s="205" t="s">
        <v>1680</v>
      </c>
      <c r="F901" s="204">
        <v>94.705882352941174</v>
      </c>
      <c r="G901" s="203">
        <v>2008</v>
      </c>
      <c r="H901" s="203" t="s">
        <v>1754</v>
      </c>
      <c r="I901" s="203" t="s">
        <v>535</v>
      </c>
    </row>
    <row r="902" spans="1:9">
      <c r="A902" s="203">
        <v>65</v>
      </c>
      <c r="B902" s="203" t="s">
        <v>396</v>
      </c>
      <c r="C902" s="203" t="s">
        <v>758</v>
      </c>
      <c r="D902" s="203" t="s">
        <v>758</v>
      </c>
      <c r="E902" s="205" t="s">
        <v>1680</v>
      </c>
      <c r="F902" s="204">
        <v>87.719298245614027</v>
      </c>
      <c r="G902" s="203">
        <v>2008</v>
      </c>
      <c r="H902" s="203" t="s">
        <v>1754</v>
      </c>
      <c r="I902" s="203" t="s">
        <v>535</v>
      </c>
    </row>
    <row r="903" spans="1:9">
      <c r="A903" s="203">
        <v>65</v>
      </c>
      <c r="B903" s="203" t="s">
        <v>396</v>
      </c>
      <c r="C903" s="203" t="s">
        <v>706</v>
      </c>
      <c r="D903" s="203" t="s">
        <v>706</v>
      </c>
      <c r="E903" s="205" t="s">
        <v>1680</v>
      </c>
      <c r="F903" s="204">
        <v>86.666666666666671</v>
      </c>
      <c r="G903" s="203">
        <v>2008</v>
      </c>
      <c r="H903" s="203" t="s">
        <v>1754</v>
      </c>
      <c r="I903" s="203" t="s">
        <v>535</v>
      </c>
    </row>
    <row r="904" spans="1:9">
      <c r="A904" s="203">
        <v>65</v>
      </c>
      <c r="B904" s="203" t="s">
        <v>397</v>
      </c>
      <c r="C904" s="203" t="s">
        <v>381</v>
      </c>
      <c r="D904" s="203" t="s">
        <v>381</v>
      </c>
      <c r="E904" s="205" t="s">
        <v>1680</v>
      </c>
      <c r="F904" s="204">
        <v>95.833333333333343</v>
      </c>
      <c r="G904" s="203">
        <v>2008</v>
      </c>
      <c r="H904" s="203" t="s">
        <v>1754</v>
      </c>
      <c r="I904" s="203" t="s">
        <v>535</v>
      </c>
    </row>
    <row r="905" spans="1:9">
      <c r="A905" s="203">
        <v>65</v>
      </c>
      <c r="B905" s="203" t="s">
        <v>397</v>
      </c>
      <c r="C905" s="203" t="s">
        <v>581</v>
      </c>
      <c r="D905" s="203" t="s">
        <v>581</v>
      </c>
      <c r="E905" s="205" t="s">
        <v>1680</v>
      </c>
      <c r="F905" s="204">
        <v>91.666666666666657</v>
      </c>
      <c r="G905" s="203">
        <v>2008</v>
      </c>
      <c r="H905" s="203" t="s">
        <v>1754</v>
      </c>
      <c r="I905" s="203" t="s">
        <v>535</v>
      </c>
    </row>
    <row r="906" spans="1:9">
      <c r="A906" s="203">
        <v>65</v>
      </c>
      <c r="B906" s="203" t="s">
        <v>397</v>
      </c>
      <c r="C906" s="203" t="s">
        <v>720</v>
      </c>
      <c r="D906" s="203" t="s">
        <v>720</v>
      </c>
      <c r="E906" s="205" t="s">
        <v>1680</v>
      </c>
      <c r="F906" s="204">
        <v>91.071428571428569</v>
      </c>
      <c r="G906" s="203">
        <v>2008</v>
      </c>
      <c r="H906" s="203" t="s">
        <v>1754</v>
      </c>
      <c r="I906" s="203" t="s">
        <v>535</v>
      </c>
    </row>
    <row r="907" spans="1:9">
      <c r="A907" s="203">
        <v>65</v>
      </c>
      <c r="B907" s="203" t="s">
        <v>398</v>
      </c>
      <c r="C907" s="203" t="s">
        <v>574</v>
      </c>
      <c r="D907" s="203" t="s">
        <v>574</v>
      </c>
      <c r="E907" s="205" t="s">
        <v>1680</v>
      </c>
      <c r="F907" s="204">
        <v>90.643274853801174</v>
      </c>
      <c r="G907" s="203">
        <v>2008</v>
      </c>
      <c r="H907" s="203" t="s">
        <v>1754</v>
      </c>
      <c r="I907" s="203" t="s">
        <v>535</v>
      </c>
    </row>
    <row r="908" spans="1:9">
      <c r="A908" s="203">
        <v>65</v>
      </c>
      <c r="B908" s="203" t="s">
        <v>398</v>
      </c>
      <c r="C908" s="203" t="s">
        <v>711</v>
      </c>
      <c r="D908" s="203" t="s">
        <v>711</v>
      </c>
      <c r="E908" s="205" t="s">
        <v>1680</v>
      </c>
      <c r="F908" s="204">
        <v>89.908256880733944</v>
      </c>
      <c r="G908" s="203">
        <v>2008</v>
      </c>
      <c r="H908" s="203" t="s">
        <v>1754</v>
      </c>
      <c r="I908" s="203" t="s">
        <v>535</v>
      </c>
    </row>
    <row r="909" spans="1:9">
      <c r="A909" s="203">
        <v>65</v>
      </c>
      <c r="B909" s="203" t="s">
        <v>399</v>
      </c>
      <c r="C909" s="203" t="s">
        <v>602</v>
      </c>
      <c r="D909" s="203" t="s">
        <v>602</v>
      </c>
      <c r="E909" s="205" t="s">
        <v>1680</v>
      </c>
      <c r="F909" s="204">
        <v>75.483870967741936</v>
      </c>
      <c r="G909" s="203">
        <v>2008</v>
      </c>
      <c r="H909" s="203" t="s">
        <v>1754</v>
      </c>
      <c r="I909" s="203" t="s">
        <v>535</v>
      </c>
    </row>
    <row r="910" spans="1:9">
      <c r="A910" s="203">
        <v>65</v>
      </c>
      <c r="B910" s="203" t="s">
        <v>399</v>
      </c>
      <c r="C910" s="203" t="s">
        <v>593</v>
      </c>
      <c r="D910" s="203" t="s">
        <v>593</v>
      </c>
      <c r="E910" s="205" t="s">
        <v>1680</v>
      </c>
      <c r="F910" s="204">
        <v>84.745762711864401</v>
      </c>
      <c r="G910" s="203">
        <v>2008</v>
      </c>
      <c r="H910" s="203" t="s">
        <v>1754</v>
      </c>
      <c r="I910" s="203" t="s">
        <v>535</v>
      </c>
    </row>
    <row r="911" spans="1:9">
      <c r="A911" s="203">
        <v>65</v>
      </c>
      <c r="B911" s="203" t="s">
        <v>399</v>
      </c>
      <c r="C911" s="203" t="s">
        <v>885</v>
      </c>
      <c r="D911" s="203" t="s">
        <v>885</v>
      </c>
      <c r="E911" s="205" t="s">
        <v>1680</v>
      </c>
      <c r="F911" s="204">
        <v>77.777777777777786</v>
      </c>
      <c r="G911" s="203">
        <v>2008</v>
      </c>
      <c r="H911" s="203" t="s">
        <v>1754</v>
      </c>
      <c r="I911" s="203" t="s">
        <v>535</v>
      </c>
    </row>
    <row r="912" spans="1:9">
      <c r="A912" s="203">
        <v>65</v>
      </c>
      <c r="B912" s="203" t="s">
        <v>400</v>
      </c>
      <c r="C912" s="203" t="s">
        <v>585</v>
      </c>
      <c r="D912" s="203" t="s">
        <v>585</v>
      </c>
      <c r="E912" s="205" t="s">
        <v>1680</v>
      </c>
      <c r="F912" s="204">
        <v>98.159509202453989</v>
      </c>
      <c r="G912" s="203">
        <v>2008</v>
      </c>
      <c r="H912" s="203" t="s">
        <v>1754</v>
      </c>
      <c r="I912" s="203" t="s">
        <v>535</v>
      </c>
    </row>
    <row r="913" spans="1:9">
      <c r="A913" s="203">
        <v>65</v>
      </c>
      <c r="B913" s="203" t="s">
        <v>400</v>
      </c>
      <c r="C913" s="203" t="s">
        <v>759</v>
      </c>
      <c r="D913" s="203" t="s">
        <v>759</v>
      </c>
      <c r="E913" s="205" t="s">
        <v>1680</v>
      </c>
      <c r="F913" s="204">
        <v>90.476190476190482</v>
      </c>
      <c r="G913" s="203">
        <v>2008</v>
      </c>
      <c r="H913" s="203" t="s">
        <v>1754</v>
      </c>
      <c r="I913" s="203" t="s">
        <v>535</v>
      </c>
    </row>
    <row r="914" spans="1:9">
      <c r="A914" s="203">
        <v>65</v>
      </c>
      <c r="B914" s="203" t="s">
        <v>400</v>
      </c>
      <c r="C914" s="203" t="s">
        <v>578</v>
      </c>
      <c r="D914" s="203" t="s">
        <v>578</v>
      </c>
      <c r="E914" s="205" t="s">
        <v>1680</v>
      </c>
      <c r="F914" s="204">
        <v>92.929292929292927</v>
      </c>
      <c r="G914" s="203">
        <v>2008</v>
      </c>
      <c r="H914" s="203" t="s">
        <v>1754</v>
      </c>
      <c r="I914" s="203" t="s">
        <v>535</v>
      </c>
    </row>
    <row r="915" spans="1:9">
      <c r="A915" s="203">
        <v>65</v>
      </c>
      <c r="B915" s="203" t="s">
        <v>401</v>
      </c>
      <c r="C915" s="203" t="s">
        <v>639</v>
      </c>
      <c r="D915" s="203" t="s">
        <v>639</v>
      </c>
      <c r="E915" s="205" t="s">
        <v>1680</v>
      </c>
      <c r="F915" s="204">
        <v>90.099009900990097</v>
      </c>
      <c r="G915" s="203">
        <v>2008</v>
      </c>
      <c r="H915" s="203" t="s">
        <v>1754</v>
      </c>
      <c r="I915" s="203" t="s">
        <v>535</v>
      </c>
    </row>
    <row r="916" spans="1:9">
      <c r="A916" s="203">
        <v>65</v>
      </c>
      <c r="B916" s="203" t="s">
        <v>401</v>
      </c>
      <c r="C916" s="203" t="s">
        <v>615</v>
      </c>
      <c r="D916" s="203" t="s">
        <v>615</v>
      </c>
      <c r="E916" s="205" t="s">
        <v>1680</v>
      </c>
      <c r="F916" s="204">
        <v>90.697674418604649</v>
      </c>
      <c r="G916" s="203">
        <v>2008</v>
      </c>
      <c r="H916" s="203" t="s">
        <v>1754</v>
      </c>
      <c r="I916" s="203" t="s">
        <v>535</v>
      </c>
    </row>
    <row r="917" spans="1:9">
      <c r="A917" s="203">
        <v>65</v>
      </c>
      <c r="B917" s="203" t="s">
        <v>401</v>
      </c>
      <c r="C917" s="203" t="s">
        <v>626</v>
      </c>
      <c r="D917" s="203" t="s">
        <v>626</v>
      </c>
      <c r="E917" s="205" t="s">
        <v>1680</v>
      </c>
      <c r="F917" s="204">
        <v>77.5</v>
      </c>
      <c r="G917" s="203">
        <v>2008</v>
      </c>
      <c r="H917" s="203" t="s">
        <v>1754</v>
      </c>
      <c r="I917" s="203" t="s">
        <v>535</v>
      </c>
    </row>
    <row r="918" spans="1:9">
      <c r="A918" s="203">
        <v>65</v>
      </c>
      <c r="B918" s="203" t="s">
        <v>402</v>
      </c>
      <c r="C918" s="203" t="s">
        <v>591</v>
      </c>
      <c r="D918" s="203" t="s">
        <v>591</v>
      </c>
      <c r="E918" s="205" t="s">
        <v>1680</v>
      </c>
      <c r="F918" s="204">
        <v>92.8</v>
      </c>
      <c r="G918" s="203">
        <v>2008</v>
      </c>
      <c r="H918" s="203" t="s">
        <v>1754</v>
      </c>
      <c r="I918" s="203" t="s">
        <v>535</v>
      </c>
    </row>
    <row r="919" spans="1:9">
      <c r="A919" s="203">
        <v>65</v>
      </c>
      <c r="B919" s="203" t="s">
        <v>403</v>
      </c>
      <c r="C919" s="203" t="s">
        <v>646</v>
      </c>
      <c r="D919" s="203" t="s">
        <v>646</v>
      </c>
      <c r="E919" s="205" t="s">
        <v>1680</v>
      </c>
      <c r="F919" s="204">
        <v>89.887640449438194</v>
      </c>
      <c r="G919" s="203">
        <v>2008</v>
      </c>
      <c r="H919" s="203" t="s">
        <v>1754</v>
      </c>
      <c r="I919" s="203" t="s">
        <v>535</v>
      </c>
    </row>
    <row r="920" spans="1:9">
      <c r="A920" s="203">
        <v>65</v>
      </c>
      <c r="B920" s="203" t="s">
        <v>403</v>
      </c>
      <c r="C920" s="203" t="s">
        <v>570</v>
      </c>
      <c r="D920" s="203" t="s">
        <v>570</v>
      </c>
      <c r="E920" s="205" t="s">
        <v>1680</v>
      </c>
      <c r="F920" s="204">
        <v>95.588235294117652</v>
      </c>
      <c r="G920" s="203">
        <v>2008</v>
      </c>
      <c r="H920" s="203" t="s">
        <v>1754</v>
      </c>
      <c r="I920" s="203" t="s">
        <v>535</v>
      </c>
    </row>
    <row r="921" spans="1:9">
      <c r="A921" s="203">
        <v>65</v>
      </c>
      <c r="B921" s="203" t="s">
        <v>403</v>
      </c>
      <c r="C921" s="203" t="s">
        <v>634</v>
      </c>
      <c r="D921" s="203" t="s">
        <v>634</v>
      </c>
      <c r="E921" s="205" t="s">
        <v>1680</v>
      </c>
      <c r="F921" s="204">
        <v>82.608695652173907</v>
      </c>
      <c r="G921" s="203">
        <v>2008</v>
      </c>
      <c r="H921" s="203" t="s">
        <v>1754</v>
      </c>
      <c r="I921" s="203" t="s">
        <v>535</v>
      </c>
    </row>
    <row r="922" spans="1:9">
      <c r="A922" s="203">
        <v>65</v>
      </c>
      <c r="B922" s="203" t="s">
        <v>404</v>
      </c>
      <c r="C922" s="203" t="s">
        <v>685</v>
      </c>
      <c r="D922" s="203" t="s">
        <v>685</v>
      </c>
      <c r="E922" s="205" t="s">
        <v>1680</v>
      </c>
      <c r="F922" s="204">
        <v>87.755102040816325</v>
      </c>
      <c r="G922" s="203">
        <v>2008</v>
      </c>
      <c r="H922" s="203" t="s">
        <v>1754</v>
      </c>
      <c r="I922" s="203" t="s">
        <v>535</v>
      </c>
    </row>
    <row r="923" spans="1:9">
      <c r="A923" s="203">
        <v>65</v>
      </c>
      <c r="B923" s="203" t="s">
        <v>404</v>
      </c>
      <c r="C923" s="203" t="s">
        <v>687</v>
      </c>
      <c r="D923" s="203" t="s">
        <v>687</v>
      </c>
      <c r="E923" s="205" t="s">
        <v>1680</v>
      </c>
      <c r="F923" s="204">
        <v>82.142857142857139</v>
      </c>
      <c r="G923" s="203">
        <v>2008</v>
      </c>
      <c r="H923" s="203" t="s">
        <v>1754</v>
      </c>
      <c r="I923" s="203" t="s">
        <v>535</v>
      </c>
    </row>
    <row r="924" spans="1:9">
      <c r="A924" s="203">
        <v>65</v>
      </c>
      <c r="B924" s="203" t="s">
        <v>404</v>
      </c>
      <c r="C924" s="203" t="s">
        <v>883</v>
      </c>
      <c r="D924" s="203" t="s">
        <v>883</v>
      </c>
      <c r="E924" s="205" t="s">
        <v>1680</v>
      </c>
      <c r="F924" s="204">
        <v>86.36363636363636</v>
      </c>
      <c r="G924" s="203">
        <v>2008</v>
      </c>
      <c r="H924" s="203" t="s">
        <v>1754</v>
      </c>
      <c r="I924" s="203" t="s">
        <v>535</v>
      </c>
    </row>
    <row r="925" spans="1:9">
      <c r="A925" s="203">
        <v>65</v>
      </c>
      <c r="B925" s="203" t="s">
        <v>404</v>
      </c>
      <c r="C925" s="203" t="s">
        <v>600</v>
      </c>
      <c r="D925" s="203" t="s">
        <v>905</v>
      </c>
      <c r="E925" s="205" t="s">
        <v>1680</v>
      </c>
      <c r="F925" s="204">
        <v>94.117647058823522</v>
      </c>
      <c r="G925" s="203">
        <v>2008</v>
      </c>
      <c r="H925" s="203" t="s">
        <v>1754</v>
      </c>
      <c r="I925" s="203" t="s">
        <v>535</v>
      </c>
    </row>
    <row r="926" spans="1:9">
      <c r="A926" s="203">
        <v>66</v>
      </c>
      <c r="B926" s="203" t="s">
        <v>384</v>
      </c>
      <c r="C926" s="203" t="s">
        <v>692</v>
      </c>
      <c r="D926" s="203" t="s">
        <v>693</v>
      </c>
      <c r="E926" s="205" t="s">
        <v>1779</v>
      </c>
      <c r="F926" s="204">
        <v>78.708551483420592</v>
      </c>
      <c r="G926" s="203" t="s">
        <v>470</v>
      </c>
      <c r="H926" s="203" t="s">
        <v>1754</v>
      </c>
      <c r="I926" s="203" t="s">
        <v>531</v>
      </c>
    </row>
    <row r="927" spans="1:9">
      <c r="A927" s="203">
        <v>66</v>
      </c>
      <c r="B927" s="203" t="s">
        <v>384</v>
      </c>
      <c r="C927" s="203" t="s">
        <v>636</v>
      </c>
      <c r="D927" s="203" t="s">
        <v>636</v>
      </c>
      <c r="E927" s="205" t="s">
        <v>1779</v>
      </c>
      <c r="F927" s="204">
        <v>80</v>
      </c>
      <c r="G927" s="203" t="s">
        <v>470</v>
      </c>
      <c r="H927" s="203" t="s">
        <v>1754</v>
      </c>
      <c r="I927" s="203" t="s">
        <v>531</v>
      </c>
    </row>
    <row r="928" spans="1:9">
      <c r="A928" s="203">
        <v>66</v>
      </c>
      <c r="B928" s="203" t="s">
        <v>384</v>
      </c>
      <c r="C928" s="203" t="s">
        <v>654</v>
      </c>
      <c r="D928" s="203" t="s">
        <v>655</v>
      </c>
      <c r="E928" s="205" t="s">
        <v>1779</v>
      </c>
      <c r="F928" s="204">
        <v>80.631578947368425</v>
      </c>
      <c r="G928" s="203" t="s">
        <v>470</v>
      </c>
      <c r="H928" s="203" t="s">
        <v>1754</v>
      </c>
      <c r="I928" s="203" t="s">
        <v>531</v>
      </c>
    </row>
    <row r="929" spans="1:9">
      <c r="A929" s="203">
        <v>66</v>
      </c>
      <c r="B929" s="203" t="s">
        <v>384</v>
      </c>
      <c r="C929" s="203" t="s">
        <v>622</v>
      </c>
      <c r="D929" s="203" t="s">
        <v>623</v>
      </c>
      <c r="E929" s="205" t="s">
        <v>1779</v>
      </c>
      <c r="F929" s="204">
        <v>83.953033268101763</v>
      </c>
      <c r="G929" s="203" t="s">
        <v>470</v>
      </c>
      <c r="H929" s="203" t="s">
        <v>1754</v>
      </c>
      <c r="I929" s="203" t="s">
        <v>531</v>
      </c>
    </row>
    <row r="930" spans="1:9">
      <c r="A930" s="203">
        <v>66</v>
      </c>
      <c r="B930" s="203" t="s">
        <v>384</v>
      </c>
      <c r="C930" s="203" t="s">
        <v>652</v>
      </c>
      <c r="D930" s="203" t="s">
        <v>653</v>
      </c>
      <c r="E930" s="205" t="s">
        <v>1779</v>
      </c>
      <c r="F930" s="204">
        <v>77.433004231311713</v>
      </c>
      <c r="G930" s="203" t="s">
        <v>470</v>
      </c>
      <c r="H930" s="203" t="s">
        <v>1754</v>
      </c>
      <c r="I930" s="203" t="s">
        <v>531</v>
      </c>
    </row>
    <row r="931" spans="1:9">
      <c r="A931" s="203">
        <v>66</v>
      </c>
      <c r="B931" s="203" t="s">
        <v>384</v>
      </c>
      <c r="C931" s="203" t="s">
        <v>604</v>
      </c>
      <c r="D931" s="203" t="s">
        <v>605</v>
      </c>
      <c r="E931" s="205" t="s">
        <v>1779</v>
      </c>
      <c r="F931" s="204">
        <v>72.588832487309645</v>
      </c>
      <c r="G931" s="203" t="s">
        <v>470</v>
      </c>
      <c r="H931" s="203" t="s">
        <v>1754</v>
      </c>
      <c r="I931" s="203" t="s">
        <v>531</v>
      </c>
    </row>
    <row r="932" spans="1:9">
      <c r="A932" s="203">
        <v>66</v>
      </c>
      <c r="B932" s="203" t="s">
        <v>384</v>
      </c>
      <c r="C932" s="203" t="s">
        <v>695</v>
      </c>
      <c r="D932" s="203" t="s">
        <v>696</v>
      </c>
      <c r="E932" s="205" t="s">
        <v>1779</v>
      </c>
      <c r="F932" s="204">
        <v>80.864197530864203</v>
      </c>
      <c r="G932" s="203" t="s">
        <v>470</v>
      </c>
      <c r="H932" s="203" t="s">
        <v>1754</v>
      </c>
      <c r="I932" s="203" t="s">
        <v>531</v>
      </c>
    </row>
    <row r="933" spans="1:9">
      <c r="A933" s="203">
        <v>66</v>
      </c>
      <c r="B933" s="203" t="s">
        <v>385</v>
      </c>
      <c r="C933" s="203" t="s">
        <v>375</v>
      </c>
      <c r="D933" s="203" t="s">
        <v>580</v>
      </c>
      <c r="E933" s="205" t="s">
        <v>1779</v>
      </c>
      <c r="F933" s="204">
        <v>79.481132075471692</v>
      </c>
      <c r="G933" s="203" t="s">
        <v>470</v>
      </c>
      <c r="H933" s="203" t="s">
        <v>1754</v>
      </c>
      <c r="I933" s="203" t="s">
        <v>531</v>
      </c>
    </row>
    <row r="934" spans="1:9">
      <c r="A934" s="203">
        <v>66</v>
      </c>
      <c r="B934" s="203" t="s">
        <v>385</v>
      </c>
      <c r="C934" s="203" t="s">
        <v>703</v>
      </c>
      <c r="D934" s="203" t="s">
        <v>704</v>
      </c>
      <c r="E934" s="205" t="s">
        <v>1779</v>
      </c>
      <c r="F934" s="204">
        <v>74.311926605504581</v>
      </c>
      <c r="G934" s="203" t="s">
        <v>470</v>
      </c>
      <c r="H934" s="203" t="s">
        <v>1754</v>
      </c>
      <c r="I934" s="203" t="s">
        <v>531</v>
      </c>
    </row>
    <row r="935" spans="1:9">
      <c r="A935" s="203">
        <v>66</v>
      </c>
      <c r="B935" s="203" t="s">
        <v>386</v>
      </c>
      <c r="C935" s="203" t="s">
        <v>613</v>
      </c>
      <c r="D935" s="203" t="s">
        <v>699</v>
      </c>
      <c r="E935" s="205" t="s">
        <v>1779</v>
      </c>
      <c r="F935" s="204">
        <v>87.173396674584325</v>
      </c>
      <c r="G935" s="203" t="s">
        <v>470</v>
      </c>
      <c r="H935" s="203" t="s">
        <v>1754</v>
      </c>
      <c r="I935" s="203" t="s">
        <v>531</v>
      </c>
    </row>
    <row r="936" spans="1:9">
      <c r="A936" s="203">
        <v>66</v>
      </c>
      <c r="B936" s="203" t="s">
        <v>386</v>
      </c>
      <c r="C936" s="203" t="s">
        <v>648</v>
      </c>
      <c r="D936" s="203" t="s">
        <v>700</v>
      </c>
      <c r="E936" s="205" t="s">
        <v>1779</v>
      </c>
      <c r="F936" s="204">
        <v>77.348066298342545</v>
      </c>
      <c r="G936" s="203" t="s">
        <v>470</v>
      </c>
      <c r="H936" s="203" t="s">
        <v>1754</v>
      </c>
      <c r="I936" s="203" t="s">
        <v>531</v>
      </c>
    </row>
    <row r="937" spans="1:9">
      <c r="A937" s="203">
        <v>66</v>
      </c>
      <c r="B937" s="203" t="s">
        <v>386</v>
      </c>
      <c r="C937" s="203" t="s">
        <v>701</v>
      </c>
      <c r="D937" s="203" t="s">
        <v>702</v>
      </c>
      <c r="E937" s="205" t="s">
        <v>1779</v>
      </c>
      <c r="F937" s="204">
        <v>95.867768595041326</v>
      </c>
      <c r="G937" s="203" t="s">
        <v>470</v>
      </c>
      <c r="H937" s="203" t="s">
        <v>1754</v>
      </c>
      <c r="I937" s="203" t="s">
        <v>531</v>
      </c>
    </row>
    <row r="938" spans="1:9">
      <c r="A938" s="203">
        <v>66</v>
      </c>
      <c r="B938" s="203" t="s">
        <v>387</v>
      </c>
      <c r="C938" s="203" t="s">
        <v>650</v>
      </c>
      <c r="D938" s="203" t="s">
        <v>651</v>
      </c>
      <c r="E938" s="205" t="s">
        <v>1779</v>
      </c>
      <c r="F938" s="204">
        <v>86.518324607329845</v>
      </c>
      <c r="G938" s="203" t="s">
        <v>470</v>
      </c>
      <c r="H938" s="203" t="s">
        <v>1754</v>
      </c>
      <c r="I938" s="203" t="s">
        <v>531</v>
      </c>
    </row>
    <row r="939" spans="1:9">
      <c r="A939" s="203">
        <v>66</v>
      </c>
      <c r="B939" s="203" t="s">
        <v>387</v>
      </c>
      <c r="C939" s="203" t="s">
        <v>620</v>
      </c>
      <c r="D939" s="203" t="s">
        <v>722</v>
      </c>
      <c r="E939" s="205" t="s">
        <v>1779</v>
      </c>
      <c r="F939" s="204">
        <v>79.556650246305409</v>
      </c>
      <c r="G939" s="203" t="s">
        <v>470</v>
      </c>
      <c r="H939" s="203" t="s">
        <v>1754</v>
      </c>
      <c r="I939" s="203" t="s">
        <v>531</v>
      </c>
    </row>
    <row r="940" spans="1:9">
      <c r="A940" s="203">
        <v>66</v>
      </c>
      <c r="B940" s="203" t="s">
        <v>387</v>
      </c>
      <c r="C940" s="203" t="s">
        <v>644</v>
      </c>
      <c r="D940" s="203" t="s">
        <v>645</v>
      </c>
      <c r="E940" s="205" t="s">
        <v>1779</v>
      </c>
      <c r="F940" s="204">
        <v>86.231884057971016</v>
      </c>
      <c r="G940" s="203" t="s">
        <v>470</v>
      </c>
      <c r="H940" s="203" t="s">
        <v>1754</v>
      </c>
      <c r="I940" s="203" t="s">
        <v>531</v>
      </c>
    </row>
    <row r="941" spans="1:9">
      <c r="A941" s="203">
        <v>66</v>
      </c>
      <c r="B941" s="203" t="s">
        <v>388</v>
      </c>
      <c r="C941" s="203" t="s">
        <v>367</v>
      </c>
      <c r="D941" s="203" t="s">
        <v>679</v>
      </c>
      <c r="E941" s="205" t="s">
        <v>1779</v>
      </c>
      <c r="F941" s="204">
        <v>84.435797665369648</v>
      </c>
      <c r="G941" s="203" t="s">
        <v>470</v>
      </c>
      <c r="H941" s="203" t="s">
        <v>1754</v>
      </c>
      <c r="I941" s="203" t="s">
        <v>531</v>
      </c>
    </row>
    <row r="942" spans="1:9">
      <c r="A942" s="203">
        <v>66</v>
      </c>
      <c r="B942" s="203" t="s">
        <v>388</v>
      </c>
      <c r="C942" s="203" t="s">
        <v>598</v>
      </c>
      <c r="D942" s="203" t="s">
        <v>680</v>
      </c>
      <c r="E942" s="205" t="s">
        <v>1779</v>
      </c>
      <c r="F942" s="204">
        <v>81.673306772908376</v>
      </c>
      <c r="G942" s="203" t="s">
        <v>470</v>
      </c>
      <c r="H942" s="203" t="s">
        <v>1754</v>
      </c>
      <c r="I942" s="203" t="s">
        <v>531</v>
      </c>
    </row>
    <row r="943" spans="1:9">
      <c r="A943" s="203">
        <v>66</v>
      </c>
      <c r="B943" s="203" t="s">
        <v>388</v>
      </c>
      <c r="C943" s="203" t="s">
        <v>606</v>
      </c>
      <c r="D943" s="203" t="s">
        <v>607</v>
      </c>
      <c r="E943" s="205" t="s">
        <v>1779</v>
      </c>
      <c r="F943" s="204">
        <v>89.610389610389603</v>
      </c>
      <c r="G943" s="203" t="s">
        <v>470</v>
      </c>
      <c r="H943" s="203" t="s">
        <v>1754</v>
      </c>
      <c r="I943" s="203" t="s">
        <v>531</v>
      </c>
    </row>
    <row r="944" spans="1:9">
      <c r="A944" s="203">
        <v>66</v>
      </c>
      <c r="B944" s="203" t="s">
        <v>389</v>
      </c>
      <c r="C944" s="203" t="s">
        <v>630</v>
      </c>
      <c r="D944" s="203" t="s">
        <v>682</v>
      </c>
      <c r="E944" s="205" t="s">
        <v>1779</v>
      </c>
      <c r="F944" s="204">
        <v>82.417582417582409</v>
      </c>
      <c r="G944" s="203" t="s">
        <v>470</v>
      </c>
      <c r="H944" s="203" t="s">
        <v>1754</v>
      </c>
      <c r="I944" s="203" t="s">
        <v>531</v>
      </c>
    </row>
    <row r="945" spans="1:9">
      <c r="A945" s="203">
        <v>66</v>
      </c>
      <c r="B945" s="203" t="s">
        <v>389</v>
      </c>
      <c r="C945" s="203" t="s">
        <v>587</v>
      </c>
      <c r="D945" s="203" t="s">
        <v>683</v>
      </c>
      <c r="E945" s="205" t="s">
        <v>1779</v>
      </c>
      <c r="F945" s="204">
        <v>78.723404255319153</v>
      </c>
      <c r="G945" s="203" t="s">
        <v>470</v>
      </c>
      <c r="H945" s="203" t="s">
        <v>1754</v>
      </c>
      <c r="I945" s="203" t="s">
        <v>531</v>
      </c>
    </row>
    <row r="946" spans="1:9">
      <c r="A946" s="203">
        <v>66</v>
      </c>
      <c r="B946" s="203" t="s">
        <v>390</v>
      </c>
      <c r="C946" s="203" t="s">
        <v>611</v>
      </c>
      <c r="D946" s="203" t="s">
        <v>612</v>
      </c>
      <c r="E946" s="205" t="s">
        <v>1779</v>
      </c>
      <c r="F946" s="204">
        <v>85.889570552147248</v>
      </c>
      <c r="G946" s="203" t="s">
        <v>470</v>
      </c>
      <c r="H946" s="203" t="s">
        <v>1754</v>
      </c>
      <c r="I946" s="203" t="s">
        <v>531</v>
      </c>
    </row>
    <row r="947" spans="1:9">
      <c r="A947" s="203">
        <v>66</v>
      </c>
      <c r="B947" s="203" t="s">
        <v>390</v>
      </c>
      <c r="C947" s="203" t="s">
        <v>368</v>
      </c>
      <c r="D947" s="203" t="s">
        <v>681</v>
      </c>
      <c r="E947" s="205" t="s">
        <v>1779</v>
      </c>
      <c r="F947" s="204">
        <v>85.891472868217051</v>
      </c>
      <c r="G947" s="203" t="s">
        <v>470</v>
      </c>
      <c r="H947" s="203" t="s">
        <v>1754</v>
      </c>
      <c r="I947" s="203" t="s">
        <v>531</v>
      </c>
    </row>
    <row r="948" spans="1:9">
      <c r="A948" s="203">
        <v>66</v>
      </c>
      <c r="B948" s="203" t="s">
        <v>390</v>
      </c>
      <c r="C948" s="203" t="s">
        <v>738</v>
      </c>
      <c r="D948" s="203" t="s">
        <v>812</v>
      </c>
      <c r="E948" s="205" t="s">
        <v>1779</v>
      </c>
      <c r="F948" s="204">
        <v>87.5</v>
      </c>
      <c r="G948" s="203" t="s">
        <v>470</v>
      </c>
      <c r="H948" s="203" t="s">
        <v>1754</v>
      </c>
      <c r="I948" s="203" t="s">
        <v>531</v>
      </c>
    </row>
    <row r="949" spans="1:9">
      <c r="A949" s="203">
        <v>66</v>
      </c>
      <c r="B949" s="203" t="s">
        <v>391</v>
      </c>
      <c r="C949" s="203" t="s">
        <v>624</v>
      </c>
      <c r="D949" s="203" t="s">
        <v>625</v>
      </c>
      <c r="E949" s="205" t="s">
        <v>1779</v>
      </c>
      <c r="F949" s="204">
        <v>77.027027027027032</v>
      </c>
      <c r="G949" s="203" t="s">
        <v>470</v>
      </c>
      <c r="H949" s="203" t="s">
        <v>1754</v>
      </c>
      <c r="I949" s="203" t="s">
        <v>531</v>
      </c>
    </row>
    <row r="950" spans="1:9">
      <c r="A950" s="203">
        <v>66</v>
      </c>
      <c r="B950" s="203" t="s">
        <v>392</v>
      </c>
      <c r="C950" s="203" t="s">
        <v>643</v>
      </c>
      <c r="D950" s="203" t="s">
        <v>643</v>
      </c>
      <c r="E950" s="205" t="s">
        <v>1779</v>
      </c>
      <c r="F950" s="204">
        <v>86.605981794538366</v>
      </c>
      <c r="G950" s="203" t="s">
        <v>470</v>
      </c>
      <c r="H950" s="203" t="s">
        <v>1754</v>
      </c>
      <c r="I950" s="203" t="s">
        <v>531</v>
      </c>
    </row>
    <row r="951" spans="1:9">
      <c r="A951" s="203">
        <v>66</v>
      </c>
      <c r="B951" s="203" t="s">
        <v>393</v>
      </c>
      <c r="C951" s="203" t="s">
        <v>632</v>
      </c>
      <c r="D951" s="203" t="s">
        <v>633</v>
      </c>
      <c r="E951" s="205" t="s">
        <v>1779</v>
      </c>
      <c r="F951" s="204">
        <v>87.037037037037038</v>
      </c>
      <c r="G951" s="203" t="s">
        <v>470</v>
      </c>
      <c r="H951" s="203" t="s">
        <v>1754</v>
      </c>
      <c r="I951" s="203" t="s">
        <v>531</v>
      </c>
    </row>
    <row r="952" spans="1:9">
      <c r="A952" s="203">
        <v>66</v>
      </c>
      <c r="B952" s="203" t="s">
        <v>393</v>
      </c>
      <c r="C952" s="203" t="s">
        <v>689</v>
      </c>
      <c r="D952" s="203" t="s">
        <v>690</v>
      </c>
      <c r="E952" s="205" t="s">
        <v>1779</v>
      </c>
      <c r="F952" s="204">
        <v>85.40145985401459</v>
      </c>
      <c r="G952" s="203" t="s">
        <v>470</v>
      </c>
      <c r="H952" s="203" t="s">
        <v>1754</v>
      </c>
      <c r="I952" s="203" t="s">
        <v>531</v>
      </c>
    </row>
    <row r="953" spans="1:9">
      <c r="A953" s="203">
        <v>66</v>
      </c>
      <c r="B953" s="203" t="s">
        <v>393</v>
      </c>
      <c r="C953" s="203" t="s">
        <v>784</v>
      </c>
      <c r="D953" s="203" t="s">
        <v>785</v>
      </c>
      <c r="E953" s="205" t="s">
        <v>1779</v>
      </c>
      <c r="F953" s="204">
        <v>71.974522292993626</v>
      </c>
      <c r="G953" s="203" t="s">
        <v>470</v>
      </c>
      <c r="H953" s="203" t="s">
        <v>1754</v>
      </c>
      <c r="I953" s="203" t="s">
        <v>531</v>
      </c>
    </row>
    <row r="954" spans="1:9">
      <c r="A954" s="203">
        <v>66</v>
      </c>
      <c r="B954" s="203" t="s">
        <v>393</v>
      </c>
      <c r="C954" s="203" t="s">
        <v>892</v>
      </c>
      <c r="D954" s="203" t="s">
        <v>893</v>
      </c>
      <c r="E954" s="205" t="s">
        <v>1779</v>
      </c>
      <c r="F954" s="204" t="s">
        <v>1497</v>
      </c>
      <c r="G954" s="203" t="s">
        <v>470</v>
      </c>
      <c r="H954" s="203" t="s">
        <v>1754</v>
      </c>
      <c r="I954" s="203" t="s">
        <v>531</v>
      </c>
    </row>
    <row r="955" spans="1:9">
      <c r="A955" s="203">
        <v>66</v>
      </c>
      <c r="B955" s="203" t="s">
        <v>393</v>
      </c>
      <c r="C955" s="203" t="s">
        <v>641</v>
      </c>
      <c r="D955" s="203" t="s">
        <v>691</v>
      </c>
      <c r="E955" s="205" t="s">
        <v>1779</v>
      </c>
      <c r="F955" s="204">
        <v>84.966442953020135</v>
      </c>
      <c r="G955" s="203" t="s">
        <v>470</v>
      </c>
      <c r="H955" s="203" t="s">
        <v>1754</v>
      </c>
      <c r="I955" s="203" t="s">
        <v>531</v>
      </c>
    </row>
    <row r="956" spans="1:9">
      <c r="A956" s="203">
        <v>66</v>
      </c>
      <c r="B956" s="203" t="s">
        <v>393</v>
      </c>
      <c r="C956" s="203" t="s">
        <v>637</v>
      </c>
      <c r="D956" s="203" t="s">
        <v>638</v>
      </c>
      <c r="E956" s="205" t="s">
        <v>1779</v>
      </c>
      <c r="F956" s="204">
        <v>89.02053712480253</v>
      </c>
      <c r="G956" s="203" t="s">
        <v>470</v>
      </c>
      <c r="H956" s="203" t="s">
        <v>1754</v>
      </c>
      <c r="I956" s="203" t="s">
        <v>531</v>
      </c>
    </row>
    <row r="957" spans="1:9">
      <c r="A957" s="203">
        <v>66</v>
      </c>
      <c r="B957" s="203" t="s">
        <v>393</v>
      </c>
      <c r="C957" s="203" t="s">
        <v>890</v>
      </c>
      <c r="D957" s="203" t="s">
        <v>891</v>
      </c>
      <c r="E957" s="205" t="s">
        <v>1779</v>
      </c>
      <c r="F957" s="204">
        <v>85.714285714285708</v>
      </c>
      <c r="G957" s="203" t="s">
        <v>470</v>
      </c>
      <c r="H957" s="203" t="s">
        <v>1754</v>
      </c>
      <c r="I957" s="203" t="s">
        <v>531</v>
      </c>
    </row>
    <row r="958" spans="1:9">
      <c r="A958" s="203">
        <v>66</v>
      </c>
      <c r="B958" s="203" t="s">
        <v>393</v>
      </c>
      <c r="C958" s="203" t="s">
        <v>742</v>
      </c>
      <c r="D958" s="203" t="s">
        <v>889</v>
      </c>
      <c r="E958" s="205" t="s">
        <v>1779</v>
      </c>
      <c r="F958" s="204">
        <v>83.846153846153854</v>
      </c>
      <c r="G958" s="203" t="s">
        <v>470</v>
      </c>
      <c r="H958" s="203" t="s">
        <v>1754</v>
      </c>
      <c r="I958" s="203" t="s">
        <v>531</v>
      </c>
    </row>
    <row r="959" spans="1:9">
      <c r="A959" s="203">
        <v>66</v>
      </c>
      <c r="B959" s="203" t="s">
        <v>393</v>
      </c>
      <c r="C959" s="203" t="s">
        <v>576</v>
      </c>
      <c r="D959" s="203" t="s">
        <v>577</v>
      </c>
      <c r="E959" s="205" t="s">
        <v>1779</v>
      </c>
      <c r="F959" s="204">
        <v>85.639686684073098</v>
      </c>
      <c r="G959" s="203" t="s">
        <v>470</v>
      </c>
      <c r="H959" s="203" t="s">
        <v>1754</v>
      </c>
      <c r="I959" s="203" t="s">
        <v>531</v>
      </c>
    </row>
    <row r="960" spans="1:9">
      <c r="A960" s="203">
        <v>66</v>
      </c>
      <c r="B960" s="203" t="s">
        <v>393</v>
      </c>
      <c r="C960" s="203" t="s">
        <v>628</v>
      </c>
      <c r="D960" s="203" t="s">
        <v>629</v>
      </c>
      <c r="E960" s="205" t="s">
        <v>1779</v>
      </c>
      <c r="F960" s="204">
        <v>86.44859813084112</v>
      </c>
      <c r="G960" s="203" t="s">
        <v>470</v>
      </c>
      <c r="H960" s="203" t="s">
        <v>1754</v>
      </c>
      <c r="I960" s="203" t="s">
        <v>531</v>
      </c>
    </row>
    <row r="961" spans="1:9">
      <c r="A961" s="203">
        <v>66</v>
      </c>
      <c r="B961" s="203" t="s">
        <v>394</v>
      </c>
      <c r="C961" s="203" t="s">
        <v>609</v>
      </c>
      <c r="D961" s="203" t="s">
        <v>673</v>
      </c>
      <c r="E961" s="205" t="s">
        <v>1779</v>
      </c>
      <c r="F961" s="204">
        <v>82.35294117647058</v>
      </c>
      <c r="G961" s="203" t="s">
        <v>470</v>
      </c>
      <c r="H961" s="203" t="s">
        <v>1754</v>
      </c>
      <c r="I961" s="203" t="s">
        <v>531</v>
      </c>
    </row>
    <row r="962" spans="1:9">
      <c r="A962" s="203">
        <v>66</v>
      </c>
      <c r="B962" s="203" t="s">
        <v>394</v>
      </c>
      <c r="C962" s="203" t="s">
        <v>589</v>
      </c>
      <c r="D962" s="203" t="s">
        <v>674</v>
      </c>
      <c r="E962" s="205" t="s">
        <v>1779</v>
      </c>
      <c r="F962" s="204">
        <v>88.043478260869563</v>
      </c>
      <c r="G962" s="203" t="s">
        <v>470</v>
      </c>
      <c r="H962" s="203" t="s">
        <v>1754</v>
      </c>
      <c r="I962" s="203" t="s">
        <v>531</v>
      </c>
    </row>
    <row r="963" spans="1:9">
      <c r="A963" s="203">
        <v>66</v>
      </c>
      <c r="B963" s="203" t="s">
        <v>395</v>
      </c>
      <c r="C963" s="203" t="s">
        <v>595</v>
      </c>
      <c r="D963" s="203" t="s">
        <v>716</v>
      </c>
      <c r="E963" s="205" t="s">
        <v>1779</v>
      </c>
      <c r="F963" s="204">
        <v>81.204819277108427</v>
      </c>
      <c r="G963" s="203" t="s">
        <v>470</v>
      </c>
      <c r="H963" s="203" t="s">
        <v>1754</v>
      </c>
      <c r="I963" s="203" t="s">
        <v>531</v>
      </c>
    </row>
    <row r="964" spans="1:9">
      <c r="A964" s="203">
        <v>66</v>
      </c>
      <c r="B964" s="203" t="s">
        <v>395</v>
      </c>
      <c r="C964" s="203" t="s">
        <v>749</v>
      </c>
      <c r="D964" s="203" t="s">
        <v>781</v>
      </c>
      <c r="E964" s="205" t="s">
        <v>1779</v>
      </c>
      <c r="F964" s="204">
        <v>75</v>
      </c>
      <c r="G964" s="203" t="s">
        <v>470</v>
      </c>
      <c r="H964" s="203" t="s">
        <v>1754</v>
      </c>
      <c r="I964" s="203" t="s">
        <v>531</v>
      </c>
    </row>
    <row r="965" spans="1:9">
      <c r="A965" s="203">
        <v>66</v>
      </c>
      <c r="B965" s="203" t="s">
        <v>395</v>
      </c>
      <c r="C965" s="203" t="s">
        <v>597</v>
      </c>
      <c r="D965" s="203" t="s">
        <v>597</v>
      </c>
      <c r="E965" s="205" t="s">
        <v>1779</v>
      </c>
      <c r="F965" s="204">
        <v>76.946107784431135</v>
      </c>
      <c r="G965" s="203" t="s">
        <v>470</v>
      </c>
      <c r="H965" s="203" t="s">
        <v>1754</v>
      </c>
      <c r="I965" s="203" t="s">
        <v>531</v>
      </c>
    </row>
    <row r="966" spans="1:9">
      <c r="A966" s="203">
        <v>66</v>
      </c>
      <c r="B966" s="203" t="s">
        <v>395</v>
      </c>
      <c r="C966" s="203" t="s">
        <v>661</v>
      </c>
      <c r="D966" s="203" t="s">
        <v>717</v>
      </c>
      <c r="E966" s="205" t="s">
        <v>1779</v>
      </c>
      <c r="F966" s="204">
        <v>81.885856079404462</v>
      </c>
      <c r="G966" s="203" t="s">
        <v>470</v>
      </c>
      <c r="H966" s="203" t="s">
        <v>1754</v>
      </c>
      <c r="I966" s="203" t="s">
        <v>531</v>
      </c>
    </row>
    <row r="967" spans="1:9">
      <c r="A967" s="203">
        <v>66</v>
      </c>
      <c r="B967" s="203" t="s">
        <v>395</v>
      </c>
      <c r="C967" s="203" t="s">
        <v>718</v>
      </c>
      <c r="D967" s="203" t="s">
        <v>719</v>
      </c>
      <c r="E967" s="205" t="s">
        <v>1779</v>
      </c>
      <c r="F967" s="204">
        <v>79.74683544303798</v>
      </c>
      <c r="G967" s="203" t="s">
        <v>470</v>
      </c>
      <c r="H967" s="203" t="s">
        <v>1754</v>
      </c>
      <c r="I967" s="203" t="s">
        <v>531</v>
      </c>
    </row>
    <row r="968" spans="1:9">
      <c r="A968" s="203">
        <v>66</v>
      </c>
      <c r="B968" s="203" t="s">
        <v>395</v>
      </c>
      <c r="C968" s="203" t="s">
        <v>659</v>
      </c>
      <c r="D968" s="203" t="s">
        <v>659</v>
      </c>
      <c r="E968" s="205" t="s">
        <v>1779</v>
      </c>
      <c r="F968" s="204">
        <v>83.954154727793693</v>
      </c>
      <c r="G968" s="203" t="s">
        <v>470</v>
      </c>
      <c r="H968" s="203" t="s">
        <v>1754</v>
      </c>
      <c r="I968" s="203" t="s">
        <v>531</v>
      </c>
    </row>
    <row r="969" spans="1:9">
      <c r="A969" s="203">
        <v>66</v>
      </c>
      <c r="B969" s="203" t="s">
        <v>396</v>
      </c>
      <c r="C969" s="203" t="s">
        <v>583</v>
      </c>
      <c r="D969" s="203" t="s">
        <v>705</v>
      </c>
      <c r="E969" s="205" t="s">
        <v>1779</v>
      </c>
      <c r="F969" s="204">
        <v>82.995951417004051</v>
      </c>
      <c r="G969" s="203" t="s">
        <v>470</v>
      </c>
      <c r="H969" s="203" t="s">
        <v>1754</v>
      </c>
      <c r="I969" s="203" t="s">
        <v>531</v>
      </c>
    </row>
    <row r="970" spans="1:9">
      <c r="A970" s="203">
        <v>66</v>
      </c>
      <c r="B970" s="203" t="s">
        <v>396</v>
      </c>
      <c r="C970" s="203" t="s">
        <v>758</v>
      </c>
      <c r="D970" s="203" t="s">
        <v>780</v>
      </c>
      <c r="E970" s="205" t="s">
        <v>1779</v>
      </c>
      <c r="F970" s="204">
        <v>86.666666666666671</v>
      </c>
      <c r="G970" s="203" t="s">
        <v>470</v>
      </c>
      <c r="H970" s="203" t="s">
        <v>1754</v>
      </c>
      <c r="I970" s="203" t="s">
        <v>531</v>
      </c>
    </row>
    <row r="971" spans="1:9">
      <c r="A971" s="203">
        <v>66</v>
      </c>
      <c r="B971" s="203" t="s">
        <v>396</v>
      </c>
      <c r="C971" s="203" t="s">
        <v>706</v>
      </c>
      <c r="D971" s="203" t="s">
        <v>707</v>
      </c>
      <c r="E971" s="205" t="s">
        <v>1779</v>
      </c>
      <c r="F971" s="204">
        <v>79.069767441860463</v>
      </c>
      <c r="G971" s="203" t="s">
        <v>470</v>
      </c>
      <c r="H971" s="203" t="s">
        <v>1754</v>
      </c>
      <c r="I971" s="203" t="s">
        <v>531</v>
      </c>
    </row>
    <row r="972" spans="1:9">
      <c r="A972" s="203">
        <v>66</v>
      </c>
      <c r="B972" s="203" t="s">
        <v>397</v>
      </c>
      <c r="C972" s="203" t="s">
        <v>381</v>
      </c>
      <c r="D972" s="203" t="s">
        <v>608</v>
      </c>
      <c r="E972" s="205" t="s">
        <v>1779</v>
      </c>
      <c r="F972" s="204">
        <v>87.550200803212846</v>
      </c>
      <c r="G972" s="203" t="s">
        <v>470</v>
      </c>
      <c r="H972" s="203" t="s">
        <v>1754</v>
      </c>
      <c r="I972" s="203" t="s">
        <v>531</v>
      </c>
    </row>
    <row r="973" spans="1:9">
      <c r="A973" s="203">
        <v>66</v>
      </c>
      <c r="B973" s="203" t="s">
        <v>397</v>
      </c>
      <c r="C973" s="203" t="s">
        <v>581</v>
      </c>
      <c r="D973" s="203" t="s">
        <v>582</v>
      </c>
      <c r="E973" s="205" t="s">
        <v>1779</v>
      </c>
      <c r="F973" s="204">
        <v>82.407407407407405</v>
      </c>
      <c r="G973" s="203" t="s">
        <v>470</v>
      </c>
      <c r="H973" s="203" t="s">
        <v>1754</v>
      </c>
      <c r="I973" s="203" t="s">
        <v>531</v>
      </c>
    </row>
    <row r="974" spans="1:9">
      <c r="A974" s="203">
        <v>66</v>
      </c>
      <c r="B974" s="203" t="s">
        <v>397</v>
      </c>
      <c r="C974" s="203" t="s">
        <v>720</v>
      </c>
      <c r="D974" s="203" t="s">
        <v>721</v>
      </c>
      <c r="E974" s="205" t="s">
        <v>1779</v>
      </c>
      <c r="F974" s="204">
        <v>75.510204081632651</v>
      </c>
      <c r="G974" s="203" t="s">
        <v>470</v>
      </c>
      <c r="H974" s="203" t="s">
        <v>1754</v>
      </c>
      <c r="I974" s="203" t="s">
        <v>531</v>
      </c>
    </row>
    <row r="975" spans="1:9">
      <c r="A975" s="203">
        <v>66</v>
      </c>
      <c r="B975" s="203" t="s">
        <v>398</v>
      </c>
      <c r="C975" s="203" t="s">
        <v>574</v>
      </c>
      <c r="D975" s="203" t="s">
        <v>710</v>
      </c>
      <c r="E975" s="205" t="s">
        <v>1779</v>
      </c>
      <c r="F975" s="204">
        <v>92.58373205741627</v>
      </c>
      <c r="G975" s="203" t="s">
        <v>470</v>
      </c>
      <c r="H975" s="203" t="s">
        <v>1754</v>
      </c>
      <c r="I975" s="203" t="s">
        <v>531</v>
      </c>
    </row>
    <row r="976" spans="1:9">
      <c r="A976" s="203">
        <v>66</v>
      </c>
      <c r="B976" s="203" t="s">
        <v>398</v>
      </c>
      <c r="C976" s="203" t="s">
        <v>711</v>
      </c>
      <c r="D976" s="203" t="s">
        <v>712</v>
      </c>
      <c r="E976" s="205" t="s">
        <v>1779</v>
      </c>
      <c r="F976" s="204">
        <v>86.255924170616112</v>
      </c>
      <c r="G976" s="203" t="s">
        <v>470</v>
      </c>
      <c r="H976" s="203" t="s">
        <v>1754</v>
      </c>
      <c r="I976" s="203" t="s">
        <v>531</v>
      </c>
    </row>
    <row r="977" spans="1:9">
      <c r="A977" s="203">
        <v>66</v>
      </c>
      <c r="B977" s="203" t="s">
        <v>399</v>
      </c>
      <c r="C977" s="203" t="s">
        <v>602</v>
      </c>
      <c r="D977" s="203" t="s">
        <v>603</v>
      </c>
      <c r="E977" s="205" t="s">
        <v>1779</v>
      </c>
      <c r="F977" s="204">
        <v>86.760124610591902</v>
      </c>
      <c r="G977" s="203" t="s">
        <v>470</v>
      </c>
      <c r="H977" s="203" t="s">
        <v>1754</v>
      </c>
      <c r="I977" s="203" t="s">
        <v>531</v>
      </c>
    </row>
    <row r="978" spans="1:9">
      <c r="A978" s="203">
        <v>66</v>
      </c>
      <c r="B978" s="203" t="s">
        <v>399</v>
      </c>
      <c r="C978" s="203" t="s">
        <v>593</v>
      </c>
      <c r="D978" s="203" t="s">
        <v>594</v>
      </c>
      <c r="E978" s="205" t="s">
        <v>1779</v>
      </c>
      <c r="F978" s="204">
        <v>78.5</v>
      </c>
      <c r="G978" s="203" t="s">
        <v>470</v>
      </c>
      <c r="H978" s="203" t="s">
        <v>1754</v>
      </c>
      <c r="I978" s="203" t="s">
        <v>531</v>
      </c>
    </row>
    <row r="979" spans="1:9">
      <c r="A979" s="203">
        <v>66</v>
      </c>
      <c r="B979" s="203" t="s">
        <v>399</v>
      </c>
      <c r="C979" s="203" t="s">
        <v>887</v>
      </c>
      <c r="D979" s="203" t="s">
        <v>888</v>
      </c>
      <c r="E979" s="205" t="s">
        <v>1779</v>
      </c>
      <c r="F979" s="204">
        <v>77.777777777777786</v>
      </c>
      <c r="G979" s="203" t="s">
        <v>470</v>
      </c>
      <c r="H979" s="203" t="s">
        <v>1754</v>
      </c>
      <c r="I979" s="203" t="s">
        <v>531</v>
      </c>
    </row>
    <row r="980" spans="1:9">
      <c r="A980" s="203">
        <v>66</v>
      </c>
      <c r="B980" s="203" t="s">
        <v>399</v>
      </c>
      <c r="C980" s="203" t="s">
        <v>885</v>
      </c>
      <c r="D980" s="203" t="s">
        <v>886</v>
      </c>
      <c r="E980" s="205" t="s">
        <v>1779</v>
      </c>
      <c r="F980" s="204">
        <v>81.44329896907216</v>
      </c>
      <c r="G980" s="203" t="s">
        <v>470</v>
      </c>
      <c r="H980" s="203" t="s">
        <v>1754</v>
      </c>
      <c r="I980" s="203" t="s">
        <v>531</v>
      </c>
    </row>
    <row r="981" spans="1:9">
      <c r="A981" s="203">
        <v>66</v>
      </c>
      <c r="B981" s="203" t="s">
        <v>400</v>
      </c>
      <c r="C981" s="203" t="s">
        <v>585</v>
      </c>
      <c r="D981" s="203" t="s">
        <v>586</v>
      </c>
      <c r="E981" s="205" t="s">
        <v>1779</v>
      </c>
      <c r="F981" s="204">
        <v>88.396946564885496</v>
      </c>
      <c r="G981" s="203" t="s">
        <v>470</v>
      </c>
      <c r="H981" s="203" t="s">
        <v>1754</v>
      </c>
      <c r="I981" s="203" t="s">
        <v>531</v>
      </c>
    </row>
    <row r="982" spans="1:9">
      <c r="A982" s="203">
        <v>66</v>
      </c>
      <c r="B982" s="203" t="s">
        <v>400</v>
      </c>
      <c r="C982" s="203" t="s">
        <v>759</v>
      </c>
      <c r="D982" s="203" t="s">
        <v>840</v>
      </c>
      <c r="E982" s="205" t="s">
        <v>1779</v>
      </c>
      <c r="F982" s="204">
        <v>86.740331491712709</v>
      </c>
      <c r="G982" s="203" t="s">
        <v>470</v>
      </c>
      <c r="H982" s="203" t="s">
        <v>1754</v>
      </c>
      <c r="I982" s="203" t="s">
        <v>531</v>
      </c>
    </row>
    <row r="983" spans="1:9">
      <c r="A983" s="203">
        <v>66</v>
      </c>
      <c r="B983" s="203" t="s">
        <v>400</v>
      </c>
      <c r="C983" s="203" t="s">
        <v>578</v>
      </c>
      <c r="D983" s="203" t="s">
        <v>579</v>
      </c>
      <c r="E983" s="205" t="s">
        <v>1779</v>
      </c>
      <c r="F983" s="204">
        <v>82.4</v>
      </c>
      <c r="G983" s="203" t="s">
        <v>470</v>
      </c>
      <c r="H983" s="203" t="s">
        <v>1754</v>
      </c>
      <c r="I983" s="203" t="s">
        <v>531</v>
      </c>
    </row>
    <row r="984" spans="1:9">
      <c r="A984" s="203">
        <v>66</v>
      </c>
      <c r="B984" s="203" t="s">
        <v>401</v>
      </c>
      <c r="C984" s="203" t="s">
        <v>639</v>
      </c>
      <c r="D984" s="203" t="s">
        <v>640</v>
      </c>
      <c r="E984" s="205" t="s">
        <v>1779</v>
      </c>
      <c r="F984" s="204">
        <v>80</v>
      </c>
      <c r="G984" s="203" t="s">
        <v>470</v>
      </c>
      <c r="H984" s="203" t="s">
        <v>1754</v>
      </c>
      <c r="I984" s="203" t="s">
        <v>531</v>
      </c>
    </row>
    <row r="985" spans="1:9">
      <c r="A985" s="203">
        <v>66</v>
      </c>
      <c r="B985" s="203" t="s">
        <v>401</v>
      </c>
      <c r="C985" s="203" t="s">
        <v>615</v>
      </c>
      <c r="D985" s="203" t="s">
        <v>709</v>
      </c>
      <c r="E985" s="205" t="s">
        <v>1779</v>
      </c>
      <c r="F985" s="204">
        <v>79.166666666666657</v>
      </c>
      <c r="G985" s="203" t="s">
        <v>470</v>
      </c>
      <c r="H985" s="203" t="s">
        <v>1754</v>
      </c>
      <c r="I985" s="203" t="s">
        <v>531</v>
      </c>
    </row>
    <row r="986" spans="1:9">
      <c r="A986" s="203">
        <v>66</v>
      </c>
      <c r="B986" s="203" t="s">
        <v>401</v>
      </c>
      <c r="C986" s="203" t="s">
        <v>626</v>
      </c>
      <c r="D986" s="203" t="s">
        <v>627</v>
      </c>
      <c r="E986" s="205" t="s">
        <v>1779</v>
      </c>
      <c r="F986" s="204">
        <v>82.312925170068027</v>
      </c>
      <c r="G986" s="203" t="s">
        <v>470</v>
      </c>
      <c r="H986" s="203" t="s">
        <v>1754</v>
      </c>
      <c r="I986" s="203" t="s">
        <v>531</v>
      </c>
    </row>
    <row r="987" spans="1:9">
      <c r="A987" s="203">
        <v>66</v>
      </c>
      <c r="B987" s="203" t="s">
        <v>402</v>
      </c>
      <c r="C987" s="203" t="s">
        <v>591</v>
      </c>
      <c r="D987" s="203" t="s">
        <v>592</v>
      </c>
      <c r="E987" s="205" t="s">
        <v>1779</v>
      </c>
      <c r="F987" s="204">
        <v>84.375</v>
      </c>
      <c r="G987" s="203" t="s">
        <v>470</v>
      </c>
      <c r="H987" s="203" t="s">
        <v>1754</v>
      </c>
      <c r="I987" s="203" t="s">
        <v>531</v>
      </c>
    </row>
    <row r="988" spans="1:9">
      <c r="A988" s="203">
        <v>66</v>
      </c>
      <c r="B988" s="203" t="s">
        <v>403</v>
      </c>
      <c r="C988" s="203" t="s">
        <v>646</v>
      </c>
      <c r="D988" s="203" t="s">
        <v>708</v>
      </c>
      <c r="E988" s="205" t="s">
        <v>1779</v>
      </c>
      <c r="F988" s="204">
        <v>82.095238095238102</v>
      </c>
      <c r="G988" s="203" t="s">
        <v>470</v>
      </c>
      <c r="H988" s="203" t="s">
        <v>1754</v>
      </c>
      <c r="I988" s="203" t="s">
        <v>531</v>
      </c>
    </row>
    <row r="989" spans="1:9">
      <c r="A989" s="203">
        <v>66</v>
      </c>
      <c r="B989" s="203" t="s">
        <v>403</v>
      </c>
      <c r="C989" s="203" t="s">
        <v>570</v>
      </c>
      <c r="D989" s="203" t="s">
        <v>571</v>
      </c>
      <c r="E989" s="205" t="s">
        <v>1779</v>
      </c>
      <c r="F989" s="204">
        <v>75.819672131147541</v>
      </c>
      <c r="G989" s="203" t="s">
        <v>470</v>
      </c>
      <c r="H989" s="203" t="s">
        <v>1754</v>
      </c>
      <c r="I989" s="203" t="s">
        <v>531</v>
      </c>
    </row>
    <row r="990" spans="1:9">
      <c r="A990" s="203">
        <v>66</v>
      </c>
      <c r="B990" s="203" t="s">
        <v>403</v>
      </c>
      <c r="C990" s="203" t="s">
        <v>634</v>
      </c>
      <c r="D990" s="203" t="s">
        <v>635</v>
      </c>
      <c r="E990" s="205" t="s">
        <v>1779</v>
      </c>
      <c r="F990" s="204">
        <v>88.721804511278194</v>
      </c>
      <c r="G990" s="203" t="s">
        <v>470</v>
      </c>
      <c r="H990" s="203" t="s">
        <v>1754</v>
      </c>
      <c r="I990" s="203" t="s">
        <v>531</v>
      </c>
    </row>
    <row r="991" spans="1:9">
      <c r="A991" s="203">
        <v>66</v>
      </c>
      <c r="B991" s="203" t="s">
        <v>404</v>
      </c>
      <c r="C991" s="203" t="s">
        <v>568</v>
      </c>
      <c r="D991" s="203" t="s">
        <v>684</v>
      </c>
      <c r="E991" s="205" t="s">
        <v>1779</v>
      </c>
      <c r="F991" s="204">
        <v>80.821917808219183</v>
      </c>
      <c r="G991" s="203" t="s">
        <v>470</v>
      </c>
      <c r="H991" s="203" t="s">
        <v>1754</v>
      </c>
      <c r="I991" s="203" t="s">
        <v>531</v>
      </c>
    </row>
    <row r="992" spans="1:9">
      <c r="A992" s="203">
        <v>66</v>
      </c>
      <c r="B992" s="203" t="s">
        <v>404</v>
      </c>
      <c r="C992" s="203" t="s">
        <v>685</v>
      </c>
      <c r="D992" s="203" t="s">
        <v>686</v>
      </c>
      <c r="E992" s="205" t="s">
        <v>1779</v>
      </c>
      <c r="F992" s="204">
        <v>84.331797235023046</v>
      </c>
      <c r="G992" s="203" t="s">
        <v>470</v>
      </c>
      <c r="H992" s="203" t="s">
        <v>1754</v>
      </c>
      <c r="I992" s="203" t="s">
        <v>531</v>
      </c>
    </row>
    <row r="993" spans="1:9">
      <c r="A993" s="203">
        <v>66</v>
      </c>
      <c r="B993" s="203" t="s">
        <v>404</v>
      </c>
      <c r="C993" s="203" t="s">
        <v>687</v>
      </c>
      <c r="D993" s="203" t="s">
        <v>688</v>
      </c>
      <c r="E993" s="205" t="s">
        <v>1779</v>
      </c>
      <c r="F993" s="204">
        <v>77.777777777777786</v>
      </c>
      <c r="G993" s="203" t="s">
        <v>470</v>
      </c>
      <c r="H993" s="203" t="s">
        <v>1754</v>
      </c>
      <c r="I993" s="203" t="s">
        <v>531</v>
      </c>
    </row>
    <row r="994" spans="1:9">
      <c r="A994" s="203">
        <v>66</v>
      </c>
      <c r="B994" s="203" t="s">
        <v>404</v>
      </c>
      <c r="C994" s="203" t="s">
        <v>883</v>
      </c>
      <c r="D994" s="203" t="s">
        <v>884</v>
      </c>
      <c r="E994" s="205" t="s">
        <v>1779</v>
      </c>
      <c r="F994" s="204">
        <v>84.403669724770651</v>
      </c>
      <c r="G994" s="203" t="s">
        <v>470</v>
      </c>
      <c r="H994" s="203" t="s">
        <v>1754</v>
      </c>
      <c r="I994" s="203" t="s">
        <v>531</v>
      </c>
    </row>
    <row r="995" spans="1:9">
      <c r="A995" s="203">
        <v>66</v>
      </c>
      <c r="B995" s="203" t="s">
        <v>404</v>
      </c>
      <c r="C995" s="203" t="s">
        <v>600</v>
      </c>
      <c r="D995" s="203" t="s">
        <v>601</v>
      </c>
      <c r="E995" s="205" t="s">
        <v>1779</v>
      </c>
      <c r="F995" s="204">
        <v>89.795918367346943</v>
      </c>
      <c r="G995" s="203" t="s">
        <v>470</v>
      </c>
      <c r="H995" s="203" t="s">
        <v>1754</v>
      </c>
      <c r="I995" s="203" t="s">
        <v>531</v>
      </c>
    </row>
    <row r="996" spans="1:9">
      <c r="A996" s="203">
        <v>68</v>
      </c>
      <c r="B996" s="203" t="s">
        <v>384</v>
      </c>
      <c r="C996" s="203" t="s">
        <v>654</v>
      </c>
      <c r="D996" s="203" t="s">
        <v>654</v>
      </c>
      <c r="E996" s="205" t="s">
        <v>1785</v>
      </c>
      <c r="F996" s="204">
        <v>8</v>
      </c>
      <c r="G996" s="203">
        <v>2008</v>
      </c>
      <c r="H996" s="203" t="s">
        <v>537</v>
      </c>
      <c r="I996" s="203" t="s">
        <v>538</v>
      </c>
    </row>
    <row r="997" spans="1:9">
      <c r="A997" s="203">
        <v>68</v>
      </c>
      <c r="B997" s="203" t="s">
        <v>385</v>
      </c>
      <c r="C997" s="203" t="s">
        <v>375</v>
      </c>
      <c r="D997" s="203" t="s">
        <v>667</v>
      </c>
      <c r="E997" s="205" t="s">
        <v>1785</v>
      </c>
      <c r="F997" s="204">
        <v>17</v>
      </c>
      <c r="G997" s="203">
        <v>2008</v>
      </c>
      <c r="H997" s="203" t="s">
        <v>537</v>
      </c>
      <c r="I997" s="203" t="s">
        <v>538</v>
      </c>
    </row>
    <row r="998" spans="1:9">
      <c r="A998" s="203">
        <v>68</v>
      </c>
      <c r="B998" s="203" t="s">
        <v>387</v>
      </c>
      <c r="C998" s="203" t="s">
        <v>650</v>
      </c>
      <c r="D998" s="203" t="s">
        <v>650</v>
      </c>
      <c r="E998" s="205" t="s">
        <v>1785</v>
      </c>
      <c r="F998" s="204">
        <v>14</v>
      </c>
      <c r="G998" s="203">
        <v>2008</v>
      </c>
      <c r="H998" s="203" t="s">
        <v>537</v>
      </c>
      <c r="I998" s="203" t="s">
        <v>538</v>
      </c>
    </row>
    <row r="999" spans="1:9">
      <c r="A999" s="203">
        <v>68</v>
      </c>
      <c r="B999" s="203" t="s">
        <v>392</v>
      </c>
      <c r="C999" s="203" t="s">
        <v>740</v>
      </c>
      <c r="D999" s="203" t="s">
        <v>740</v>
      </c>
      <c r="E999" s="205" t="s">
        <v>1785</v>
      </c>
      <c r="F999" s="204">
        <v>7</v>
      </c>
      <c r="G999" s="203">
        <v>2008</v>
      </c>
      <c r="H999" s="203" t="s">
        <v>537</v>
      </c>
      <c r="I999" s="203" t="s">
        <v>538</v>
      </c>
    </row>
    <row r="1000" spans="1:9">
      <c r="A1000" s="203">
        <v>68</v>
      </c>
      <c r="B1000" s="203" t="s">
        <v>393</v>
      </c>
      <c r="C1000" s="203" t="s">
        <v>637</v>
      </c>
      <c r="D1000" s="203" t="s">
        <v>637</v>
      </c>
      <c r="E1000" s="205" t="s">
        <v>1785</v>
      </c>
      <c r="F1000" s="204">
        <v>10</v>
      </c>
      <c r="G1000" s="203">
        <v>2008</v>
      </c>
      <c r="H1000" s="203" t="s">
        <v>537</v>
      </c>
      <c r="I1000" s="203" t="s">
        <v>538</v>
      </c>
    </row>
    <row r="1001" spans="1:9">
      <c r="A1001" s="203">
        <v>68</v>
      </c>
      <c r="B1001" s="203" t="s">
        <v>395</v>
      </c>
      <c r="C1001" s="203" t="s">
        <v>906</v>
      </c>
      <c r="D1001" s="203" t="s">
        <v>906</v>
      </c>
      <c r="E1001" s="205" t="s">
        <v>1785</v>
      </c>
      <c r="F1001" s="204">
        <v>13</v>
      </c>
      <c r="G1001" s="203">
        <v>2008</v>
      </c>
      <c r="H1001" s="203" t="s">
        <v>537</v>
      </c>
      <c r="I1001" s="203" t="s">
        <v>538</v>
      </c>
    </row>
    <row r="1002" spans="1:9">
      <c r="A1002" s="203">
        <v>68</v>
      </c>
      <c r="B1002" s="203" t="s">
        <v>397</v>
      </c>
      <c r="C1002" s="203" t="s">
        <v>381</v>
      </c>
      <c r="D1002" s="203" t="s">
        <v>381</v>
      </c>
      <c r="E1002" s="205" t="s">
        <v>1785</v>
      </c>
      <c r="F1002" s="204">
        <v>10</v>
      </c>
      <c r="G1002" s="203">
        <v>2008</v>
      </c>
      <c r="H1002" s="203" t="s">
        <v>537</v>
      </c>
      <c r="I1002" s="203" t="s">
        <v>538</v>
      </c>
    </row>
    <row r="1003" spans="1:9">
      <c r="A1003" s="203">
        <v>68</v>
      </c>
      <c r="B1003" s="203" t="s">
        <v>403</v>
      </c>
      <c r="C1003" s="203" t="s">
        <v>646</v>
      </c>
      <c r="D1003" s="203" t="s">
        <v>646</v>
      </c>
      <c r="E1003" s="205" t="s">
        <v>1785</v>
      </c>
      <c r="F1003" s="204">
        <v>16.5</v>
      </c>
      <c r="G1003" s="203">
        <v>2008</v>
      </c>
      <c r="H1003" s="203" t="s">
        <v>537</v>
      </c>
      <c r="I1003" s="203" t="s">
        <v>538</v>
      </c>
    </row>
    <row r="1004" spans="1:9">
      <c r="A1004" s="203">
        <v>70</v>
      </c>
      <c r="B1004" s="203" t="s">
        <v>384</v>
      </c>
      <c r="C1004" s="203" t="s">
        <v>692</v>
      </c>
      <c r="D1004" s="203" t="s">
        <v>693</v>
      </c>
      <c r="E1004" s="205" t="s">
        <v>907</v>
      </c>
      <c r="F1004" s="204" t="s">
        <v>1497</v>
      </c>
      <c r="G1004" s="203">
        <v>2008</v>
      </c>
      <c r="H1004" s="203" t="s">
        <v>491</v>
      </c>
      <c r="I1004" s="203" t="s">
        <v>657</v>
      </c>
    </row>
    <row r="1005" spans="1:9">
      <c r="A1005" s="203">
        <v>70</v>
      </c>
      <c r="B1005" s="203" t="s">
        <v>384</v>
      </c>
      <c r="C1005" s="203" t="s">
        <v>636</v>
      </c>
      <c r="D1005" s="203" t="s">
        <v>727</v>
      </c>
      <c r="E1005" s="205" t="s">
        <v>907</v>
      </c>
      <c r="F1005" s="204" t="s">
        <v>1497</v>
      </c>
      <c r="G1005" s="203">
        <v>2008</v>
      </c>
      <c r="H1005" s="203" t="s">
        <v>491</v>
      </c>
      <c r="I1005" s="203" t="s">
        <v>657</v>
      </c>
    </row>
    <row r="1006" spans="1:9">
      <c r="A1006" s="203">
        <v>70</v>
      </c>
      <c r="B1006" s="203" t="s">
        <v>384</v>
      </c>
      <c r="C1006" s="203" t="s">
        <v>652</v>
      </c>
      <c r="D1006" s="203" t="s">
        <v>653</v>
      </c>
      <c r="E1006" s="205" t="s">
        <v>907</v>
      </c>
      <c r="F1006" s="204" t="s">
        <v>1497</v>
      </c>
      <c r="G1006" s="203">
        <v>2008</v>
      </c>
      <c r="H1006" s="203" t="s">
        <v>491</v>
      </c>
      <c r="I1006" s="203" t="s">
        <v>657</v>
      </c>
    </row>
    <row r="1007" spans="1:9">
      <c r="A1007" s="203">
        <v>70</v>
      </c>
      <c r="B1007" s="203" t="s">
        <v>387</v>
      </c>
      <c r="C1007" s="203" t="s">
        <v>620</v>
      </c>
      <c r="D1007" s="203" t="s">
        <v>722</v>
      </c>
      <c r="E1007" s="205" t="s">
        <v>907</v>
      </c>
      <c r="F1007" s="204" t="s">
        <v>1497</v>
      </c>
      <c r="G1007" s="203">
        <v>2008</v>
      </c>
      <c r="H1007" s="203" t="s">
        <v>491</v>
      </c>
      <c r="I1007" s="203" t="s">
        <v>657</v>
      </c>
    </row>
    <row r="1008" spans="1:9">
      <c r="A1008" s="203">
        <v>70</v>
      </c>
      <c r="B1008" s="203" t="s">
        <v>394</v>
      </c>
      <c r="C1008" s="203" t="s">
        <v>609</v>
      </c>
      <c r="D1008" s="203" t="s">
        <v>728</v>
      </c>
      <c r="E1008" s="205" t="s">
        <v>907</v>
      </c>
      <c r="F1008" s="204">
        <v>65273.555555555555</v>
      </c>
      <c r="G1008" s="203">
        <v>2008</v>
      </c>
      <c r="H1008" s="203" t="s">
        <v>491</v>
      </c>
      <c r="I1008" s="203" t="s">
        <v>657</v>
      </c>
    </row>
    <row r="1009" spans="1:9">
      <c r="A1009" s="203">
        <v>70</v>
      </c>
      <c r="B1009" s="203" t="s">
        <v>395</v>
      </c>
      <c r="C1009" s="203" t="s">
        <v>597</v>
      </c>
      <c r="D1009" s="203" t="s">
        <v>597</v>
      </c>
      <c r="E1009" s="205" t="s">
        <v>907</v>
      </c>
      <c r="F1009" s="204">
        <v>71503.131999999998</v>
      </c>
      <c r="G1009" s="203">
        <v>2008</v>
      </c>
      <c r="H1009" s="203" t="s">
        <v>491</v>
      </c>
      <c r="I1009" s="203" t="s">
        <v>657</v>
      </c>
    </row>
    <row r="1010" spans="1:9">
      <c r="A1010" s="203">
        <v>70</v>
      </c>
      <c r="B1010" s="203" t="s">
        <v>395</v>
      </c>
      <c r="C1010" s="203" t="s">
        <v>661</v>
      </c>
      <c r="D1010" s="203" t="s">
        <v>717</v>
      </c>
      <c r="E1010" s="205" t="s">
        <v>907</v>
      </c>
      <c r="F1010" s="204">
        <v>61734.910994764396</v>
      </c>
      <c r="G1010" s="203">
        <v>2008</v>
      </c>
      <c r="H1010" s="203" t="s">
        <v>491</v>
      </c>
      <c r="I1010" s="203" t="s">
        <v>657</v>
      </c>
    </row>
    <row r="1011" spans="1:9">
      <c r="A1011" s="203">
        <v>70</v>
      </c>
      <c r="B1011" s="203" t="s">
        <v>395</v>
      </c>
      <c r="C1011" s="203" t="s">
        <v>718</v>
      </c>
      <c r="D1011" s="203" t="s">
        <v>719</v>
      </c>
      <c r="E1011" s="205" t="s">
        <v>907</v>
      </c>
      <c r="F1011" s="204" t="s">
        <v>1497</v>
      </c>
      <c r="G1011" s="203">
        <v>2008</v>
      </c>
      <c r="H1011" s="203" t="s">
        <v>491</v>
      </c>
      <c r="I1011" s="203" t="s">
        <v>657</v>
      </c>
    </row>
    <row r="1012" spans="1:9">
      <c r="A1012" s="203">
        <v>70</v>
      </c>
      <c r="B1012" s="203" t="s">
        <v>395</v>
      </c>
      <c r="C1012" s="203" t="s">
        <v>659</v>
      </c>
      <c r="D1012" s="203" t="s">
        <v>659</v>
      </c>
      <c r="E1012" s="205" t="s">
        <v>907</v>
      </c>
      <c r="F1012" s="204">
        <v>55573.927835051545</v>
      </c>
      <c r="G1012" s="203">
        <v>2008</v>
      </c>
      <c r="H1012" s="203" t="s">
        <v>491</v>
      </c>
      <c r="I1012" s="203" t="s">
        <v>657</v>
      </c>
    </row>
    <row r="1013" spans="1:9">
      <c r="A1013" s="203">
        <v>70</v>
      </c>
      <c r="B1013" s="203" t="s">
        <v>398</v>
      </c>
      <c r="C1013" s="203" t="s">
        <v>574</v>
      </c>
      <c r="D1013" s="203" t="s">
        <v>710</v>
      </c>
      <c r="E1013" s="205" t="s">
        <v>907</v>
      </c>
      <c r="F1013" s="204">
        <v>45551.242424242424</v>
      </c>
      <c r="G1013" s="203">
        <v>2008</v>
      </c>
      <c r="H1013" s="203" t="s">
        <v>491</v>
      </c>
      <c r="I1013" s="203" t="s">
        <v>657</v>
      </c>
    </row>
    <row r="1014" spans="1:9">
      <c r="A1014" s="203">
        <v>70</v>
      </c>
      <c r="B1014" s="203" t="s">
        <v>401</v>
      </c>
      <c r="C1014" s="203" t="s">
        <v>639</v>
      </c>
      <c r="D1014" s="203" t="s">
        <v>640</v>
      </c>
      <c r="E1014" s="205" t="s">
        <v>907</v>
      </c>
      <c r="F1014" s="204">
        <v>49313.901315789473</v>
      </c>
      <c r="G1014" s="203">
        <v>2008</v>
      </c>
      <c r="H1014" s="203" t="s">
        <v>491</v>
      </c>
      <c r="I1014" s="203" t="s">
        <v>657</v>
      </c>
    </row>
    <row r="1015" spans="1:9">
      <c r="A1015" s="203">
        <v>70</v>
      </c>
      <c r="B1015" s="203" t="s">
        <v>401</v>
      </c>
      <c r="C1015" s="203" t="s">
        <v>615</v>
      </c>
      <c r="D1015" s="203" t="s">
        <v>709</v>
      </c>
      <c r="E1015" s="205" t="s">
        <v>907</v>
      </c>
      <c r="F1015" s="204" t="s">
        <v>1497</v>
      </c>
      <c r="G1015" s="203">
        <v>2008</v>
      </c>
      <c r="H1015" s="203" t="s">
        <v>491</v>
      </c>
      <c r="I1015" s="203" t="s">
        <v>657</v>
      </c>
    </row>
    <row r="1016" spans="1:9">
      <c r="A1016" s="203">
        <v>70</v>
      </c>
      <c r="B1016" s="203" t="s">
        <v>401</v>
      </c>
      <c r="C1016" s="203" t="s">
        <v>626</v>
      </c>
      <c r="D1016" s="203" t="s">
        <v>627</v>
      </c>
      <c r="E1016" s="205" t="s">
        <v>907</v>
      </c>
      <c r="F1016" s="204" t="s">
        <v>1497</v>
      </c>
      <c r="G1016" s="203">
        <v>2008</v>
      </c>
      <c r="H1016" s="203" t="s">
        <v>491</v>
      </c>
      <c r="I1016" s="203" t="s">
        <v>657</v>
      </c>
    </row>
    <row r="1017" spans="1:9">
      <c r="A1017" s="203">
        <v>70</v>
      </c>
      <c r="B1017" s="203" t="s">
        <v>404</v>
      </c>
      <c r="C1017" s="203" t="s">
        <v>600</v>
      </c>
      <c r="D1017" s="203" t="s">
        <v>601</v>
      </c>
      <c r="E1017" s="205" t="s">
        <v>907</v>
      </c>
      <c r="F1017" s="204">
        <v>58005.876865671642</v>
      </c>
      <c r="G1017" s="203">
        <v>2008</v>
      </c>
      <c r="H1017" s="203" t="s">
        <v>491</v>
      </c>
      <c r="I1017" s="203" t="s">
        <v>657</v>
      </c>
    </row>
    <row r="1018" spans="1:9">
      <c r="A1018" s="203">
        <v>70</v>
      </c>
      <c r="B1018" s="203" t="s">
        <v>405</v>
      </c>
      <c r="C1018" s="203" t="s">
        <v>665</v>
      </c>
      <c r="D1018" s="203" t="s">
        <v>666</v>
      </c>
      <c r="E1018" s="205" t="s">
        <v>907</v>
      </c>
      <c r="F1018" s="204">
        <v>63274.553901668922</v>
      </c>
      <c r="G1018" s="203">
        <v>2008</v>
      </c>
      <c r="H1018" s="203" t="s">
        <v>491</v>
      </c>
      <c r="I1018" s="203" t="s">
        <v>657</v>
      </c>
    </row>
    <row r="1019" spans="1:9">
      <c r="A1019" s="203">
        <v>70</v>
      </c>
      <c r="B1019" s="203" t="s">
        <v>384</v>
      </c>
      <c r="C1019" s="203" t="s">
        <v>654</v>
      </c>
      <c r="D1019" s="203" t="s">
        <v>723</v>
      </c>
      <c r="E1019" s="205" t="s">
        <v>907</v>
      </c>
      <c r="F1019" s="204">
        <v>91222.042168674699</v>
      </c>
      <c r="G1019" s="203">
        <v>2008</v>
      </c>
      <c r="H1019" s="203" t="s">
        <v>491</v>
      </c>
      <c r="I1019" s="203" t="s">
        <v>657</v>
      </c>
    </row>
    <row r="1020" spans="1:9">
      <c r="A1020" s="203">
        <v>70</v>
      </c>
      <c r="B1020" s="203" t="s">
        <v>385</v>
      </c>
      <c r="C1020" s="203" t="s">
        <v>375</v>
      </c>
      <c r="D1020" s="203" t="s">
        <v>580</v>
      </c>
      <c r="E1020" s="205" t="s">
        <v>907</v>
      </c>
      <c r="F1020" s="204">
        <v>76847.509821266634</v>
      </c>
      <c r="G1020" s="203">
        <v>2008</v>
      </c>
      <c r="H1020" s="203" t="s">
        <v>491</v>
      </c>
      <c r="I1020" s="203" t="s">
        <v>657</v>
      </c>
    </row>
    <row r="1021" spans="1:9">
      <c r="A1021" s="203">
        <v>70</v>
      </c>
      <c r="B1021" s="203" t="s">
        <v>387</v>
      </c>
      <c r="C1021" s="203" t="s">
        <v>650</v>
      </c>
      <c r="D1021" s="203" t="s">
        <v>651</v>
      </c>
      <c r="E1021" s="205" t="s">
        <v>907</v>
      </c>
      <c r="F1021" s="204">
        <v>99664.956427015248</v>
      </c>
      <c r="G1021" s="203">
        <v>2008</v>
      </c>
      <c r="H1021" s="203" t="s">
        <v>491</v>
      </c>
      <c r="I1021" s="203" t="s">
        <v>657</v>
      </c>
    </row>
    <row r="1022" spans="1:9">
      <c r="A1022" s="203">
        <v>70</v>
      </c>
      <c r="B1022" s="203" t="s">
        <v>393</v>
      </c>
      <c r="C1022" s="203" t="s">
        <v>641</v>
      </c>
      <c r="D1022" s="203" t="s">
        <v>691</v>
      </c>
      <c r="E1022" s="205" t="s">
        <v>907</v>
      </c>
      <c r="F1022" s="204">
        <v>72201.501577287068</v>
      </c>
      <c r="G1022" s="203">
        <v>2008</v>
      </c>
      <c r="H1022" s="203" t="s">
        <v>491</v>
      </c>
      <c r="I1022" s="203" t="s">
        <v>657</v>
      </c>
    </row>
    <row r="1023" spans="1:9">
      <c r="A1023" s="203">
        <v>70</v>
      </c>
      <c r="B1023" s="203" t="s">
        <v>393</v>
      </c>
      <c r="C1023" s="203" t="s">
        <v>637</v>
      </c>
      <c r="D1023" s="203" t="s">
        <v>638</v>
      </c>
      <c r="E1023" s="205" t="s">
        <v>907</v>
      </c>
      <c r="F1023" s="204">
        <v>69978.353030303027</v>
      </c>
      <c r="G1023" s="203">
        <v>2008</v>
      </c>
      <c r="H1023" s="203" t="s">
        <v>491</v>
      </c>
      <c r="I1023" s="203" t="s">
        <v>657</v>
      </c>
    </row>
    <row r="1024" spans="1:9">
      <c r="A1024" s="203">
        <v>70</v>
      </c>
      <c r="B1024" s="203" t="s">
        <v>395</v>
      </c>
      <c r="C1024" s="203" t="s">
        <v>595</v>
      </c>
      <c r="D1024" s="203" t="s">
        <v>716</v>
      </c>
      <c r="E1024" s="205" t="s">
        <v>907</v>
      </c>
      <c r="F1024" s="204">
        <v>81782.230012300119</v>
      </c>
      <c r="G1024" s="203">
        <v>2008</v>
      </c>
      <c r="H1024" s="203" t="s">
        <v>491</v>
      </c>
      <c r="I1024" s="203" t="s">
        <v>657</v>
      </c>
    </row>
    <row r="1025" spans="1:9">
      <c r="A1025" s="203">
        <v>70</v>
      </c>
      <c r="B1025" s="203" t="s">
        <v>397</v>
      </c>
      <c r="C1025" s="203" t="s">
        <v>381</v>
      </c>
      <c r="D1025" s="203" t="s">
        <v>725</v>
      </c>
      <c r="E1025" s="205" t="s">
        <v>907</v>
      </c>
      <c r="F1025" s="204">
        <v>61976.989010989011</v>
      </c>
      <c r="G1025" s="203">
        <v>2008</v>
      </c>
      <c r="H1025" s="203" t="s">
        <v>491</v>
      </c>
      <c r="I1025" s="203" t="s">
        <v>657</v>
      </c>
    </row>
    <row r="1026" spans="1:9">
      <c r="A1026" s="203">
        <v>70</v>
      </c>
      <c r="B1026" s="203" t="s">
        <v>403</v>
      </c>
      <c r="C1026" s="203" t="s">
        <v>646</v>
      </c>
      <c r="D1026" s="203" t="s">
        <v>708</v>
      </c>
      <c r="E1026" s="205" t="s">
        <v>907</v>
      </c>
      <c r="F1026" s="204">
        <v>62047.130630630629</v>
      </c>
      <c r="G1026" s="203">
        <v>2008</v>
      </c>
      <c r="H1026" s="203" t="s">
        <v>491</v>
      </c>
      <c r="I1026" s="203" t="s">
        <v>657</v>
      </c>
    </row>
    <row r="1027" spans="1:9">
      <c r="A1027" s="203">
        <v>70</v>
      </c>
      <c r="B1027" s="203" t="s">
        <v>405</v>
      </c>
      <c r="C1027" s="203" t="s">
        <v>670</v>
      </c>
      <c r="D1027" s="203" t="s">
        <v>726</v>
      </c>
      <c r="E1027" s="205" t="s">
        <v>907</v>
      </c>
      <c r="F1027" s="204">
        <v>77946.979920124344</v>
      </c>
      <c r="G1027" s="203">
        <v>2008</v>
      </c>
      <c r="H1027" s="203" t="s">
        <v>491</v>
      </c>
      <c r="I1027" s="203" t="s">
        <v>657</v>
      </c>
    </row>
    <row r="1028" spans="1:9">
      <c r="A1028" s="203">
        <v>70</v>
      </c>
      <c r="B1028" s="203" t="s">
        <v>405</v>
      </c>
      <c r="C1028" s="203" t="s">
        <v>672</v>
      </c>
      <c r="D1028" s="203" t="s">
        <v>672</v>
      </c>
      <c r="E1028" s="205" t="s">
        <v>907</v>
      </c>
      <c r="F1028" s="204">
        <v>72926.333449540049</v>
      </c>
      <c r="G1028" s="203">
        <v>2008</v>
      </c>
      <c r="H1028" s="203" t="s">
        <v>491</v>
      </c>
      <c r="I1028" s="203" t="s">
        <v>657</v>
      </c>
    </row>
    <row r="1029" spans="1:9">
      <c r="A1029" s="203">
        <v>72</v>
      </c>
      <c r="B1029" s="203" t="s">
        <v>398</v>
      </c>
      <c r="C1029" s="203" t="s">
        <v>711</v>
      </c>
      <c r="D1029" s="203" t="s">
        <v>712</v>
      </c>
      <c r="E1029" s="205" t="s">
        <v>1794</v>
      </c>
      <c r="F1029" s="204">
        <v>7.4029940653117379</v>
      </c>
      <c r="G1029" s="203" t="s">
        <v>464</v>
      </c>
      <c r="H1029" s="203" t="s">
        <v>1754</v>
      </c>
      <c r="I1029" s="203" t="s">
        <v>532</v>
      </c>
    </row>
    <row r="1030" spans="1:9">
      <c r="A1030" s="203">
        <v>72</v>
      </c>
      <c r="B1030" s="203" t="s">
        <v>393</v>
      </c>
      <c r="C1030" s="203" t="s">
        <v>689</v>
      </c>
      <c r="D1030" s="203" t="s">
        <v>690</v>
      </c>
      <c r="E1030" s="205" t="s">
        <v>1794</v>
      </c>
      <c r="F1030" s="204">
        <v>10.258266695062385</v>
      </c>
      <c r="G1030" s="203" t="s">
        <v>464</v>
      </c>
      <c r="H1030" s="203" t="s">
        <v>1754</v>
      </c>
      <c r="I1030" s="203" t="s">
        <v>532</v>
      </c>
    </row>
    <row r="1031" spans="1:9">
      <c r="A1031" s="203">
        <v>72</v>
      </c>
      <c r="B1031" s="203" t="s">
        <v>386</v>
      </c>
      <c r="C1031" s="203" t="s">
        <v>648</v>
      </c>
      <c r="D1031" s="203" t="s">
        <v>700</v>
      </c>
      <c r="E1031" s="205" t="s">
        <v>1794</v>
      </c>
      <c r="F1031" s="204">
        <v>10.821214656372199</v>
      </c>
      <c r="G1031" s="203" t="s">
        <v>464</v>
      </c>
      <c r="H1031" s="203" t="s">
        <v>1754</v>
      </c>
      <c r="I1031" s="203" t="s">
        <v>532</v>
      </c>
    </row>
    <row r="1032" spans="1:9">
      <c r="A1032" s="203">
        <v>72</v>
      </c>
      <c r="B1032" s="203" t="s">
        <v>393</v>
      </c>
      <c r="C1032" s="203" t="s">
        <v>890</v>
      </c>
      <c r="D1032" s="203" t="s">
        <v>891</v>
      </c>
      <c r="E1032" s="205" t="s">
        <v>1794</v>
      </c>
      <c r="F1032" s="204">
        <v>10.837363107370287</v>
      </c>
      <c r="G1032" s="203" t="s">
        <v>464</v>
      </c>
      <c r="H1032" s="203" t="s">
        <v>1754</v>
      </c>
      <c r="I1032" s="203" t="s">
        <v>532</v>
      </c>
    </row>
    <row r="1033" spans="1:9">
      <c r="A1033" s="203">
        <v>72</v>
      </c>
      <c r="B1033" s="203" t="s">
        <v>403</v>
      </c>
      <c r="C1033" s="203" t="s">
        <v>646</v>
      </c>
      <c r="D1033" s="203" t="s">
        <v>708</v>
      </c>
      <c r="E1033" s="205" t="s">
        <v>1794</v>
      </c>
      <c r="F1033" s="204">
        <v>11.173791026626629</v>
      </c>
      <c r="G1033" s="203" t="s">
        <v>464</v>
      </c>
      <c r="H1033" s="203" t="s">
        <v>1754</v>
      </c>
      <c r="I1033" s="203" t="s">
        <v>532</v>
      </c>
    </row>
    <row r="1034" spans="1:9">
      <c r="A1034" s="203">
        <v>72</v>
      </c>
      <c r="B1034" s="203" t="s">
        <v>394</v>
      </c>
      <c r="C1034" s="203" t="s">
        <v>589</v>
      </c>
      <c r="D1034" s="203" t="s">
        <v>674</v>
      </c>
      <c r="E1034" s="205" t="s">
        <v>1794</v>
      </c>
      <c r="F1034" s="204">
        <v>11.348467108125782</v>
      </c>
      <c r="G1034" s="203" t="s">
        <v>464</v>
      </c>
      <c r="H1034" s="203" t="s">
        <v>1754</v>
      </c>
      <c r="I1034" s="203" t="s">
        <v>532</v>
      </c>
    </row>
    <row r="1035" spans="1:9">
      <c r="A1035" s="203">
        <v>72</v>
      </c>
      <c r="B1035" s="203" t="s">
        <v>384</v>
      </c>
      <c r="C1035" s="203" t="s">
        <v>652</v>
      </c>
      <c r="D1035" s="203" t="s">
        <v>653</v>
      </c>
      <c r="E1035" s="205" t="s">
        <v>1794</v>
      </c>
      <c r="F1035" s="204">
        <v>11.933206405805279</v>
      </c>
      <c r="G1035" s="203" t="s">
        <v>464</v>
      </c>
      <c r="H1035" s="203" t="s">
        <v>1754</v>
      </c>
      <c r="I1035" s="203" t="s">
        <v>532</v>
      </c>
    </row>
    <row r="1036" spans="1:9">
      <c r="A1036" s="203">
        <v>72</v>
      </c>
      <c r="B1036" s="203" t="s">
        <v>400</v>
      </c>
      <c r="C1036" s="203" t="s">
        <v>759</v>
      </c>
      <c r="D1036" s="203" t="s">
        <v>840</v>
      </c>
      <c r="E1036" s="205" t="s">
        <v>1794</v>
      </c>
      <c r="F1036" s="204">
        <v>12.208661969860087</v>
      </c>
      <c r="G1036" s="203" t="s">
        <v>464</v>
      </c>
      <c r="H1036" s="203" t="s">
        <v>1754</v>
      </c>
      <c r="I1036" s="203" t="s">
        <v>532</v>
      </c>
    </row>
    <row r="1037" spans="1:9">
      <c r="A1037" s="203">
        <v>72</v>
      </c>
      <c r="B1037" s="203" t="s">
        <v>393</v>
      </c>
      <c r="C1037" s="203" t="s">
        <v>892</v>
      </c>
      <c r="D1037" s="203" t="s">
        <v>893</v>
      </c>
      <c r="E1037" s="205" t="s">
        <v>1794</v>
      </c>
      <c r="F1037" s="204">
        <v>12.257048012306695</v>
      </c>
      <c r="G1037" s="203" t="s">
        <v>464</v>
      </c>
      <c r="H1037" s="203" t="s">
        <v>1754</v>
      </c>
      <c r="I1037" s="203" t="s">
        <v>532</v>
      </c>
    </row>
    <row r="1038" spans="1:9">
      <c r="A1038" s="203">
        <v>72</v>
      </c>
      <c r="B1038" s="203" t="s">
        <v>395</v>
      </c>
      <c r="C1038" s="203" t="s">
        <v>597</v>
      </c>
      <c r="D1038" s="203" t="s">
        <v>597</v>
      </c>
      <c r="E1038" s="205" t="s">
        <v>1794</v>
      </c>
      <c r="F1038" s="204">
        <v>12.643987882333036</v>
      </c>
      <c r="G1038" s="203" t="s">
        <v>464</v>
      </c>
      <c r="H1038" s="203" t="s">
        <v>1754</v>
      </c>
      <c r="I1038" s="203" t="s">
        <v>532</v>
      </c>
    </row>
    <row r="1039" spans="1:9">
      <c r="A1039" s="203">
        <v>72</v>
      </c>
      <c r="B1039" s="203" t="s">
        <v>388</v>
      </c>
      <c r="C1039" s="203" t="s">
        <v>606</v>
      </c>
      <c r="D1039" s="203" t="s">
        <v>607</v>
      </c>
      <c r="E1039" s="205" t="s">
        <v>1794</v>
      </c>
      <c r="F1039" s="204">
        <v>12.752617991836072</v>
      </c>
      <c r="G1039" s="203" t="s">
        <v>464</v>
      </c>
      <c r="H1039" s="203" t="s">
        <v>1754</v>
      </c>
      <c r="I1039" s="203" t="s">
        <v>532</v>
      </c>
    </row>
    <row r="1040" spans="1:9">
      <c r="A1040" s="203">
        <v>72</v>
      </c>
      <c r="B1040" s="203" t="s">
        <v>401</v>
      </c>
      <c r="C1040" s="203" t="s">
        <v>639</v>
      </c>
      <c r="D1040" s="203" t="s">
        <v>640</v>
      </c>
      <c r="E1040" s="205" t="s">
        <v>1794</v>
      </c>
      <c r="F1040" s="204">
        <v>12.940450670249811</v>
      </c>
      <c r="G1040" s="203" t="s">
        <v>464</v>
      </c>
      <c r="H1040" s="203" t="s">
        <v>1754</v>
      </c>
      <c r="I1040" s="203" t="s">
        <v>532</v>
      </c>
    </row>
    <row r="1041" spans="1:9">
      <c r="A1041" s="203">
        <v>72</v>
      </c>
      <c r="B1041" s="203" t="s">
        <v>384</v>
      </c>
      <c r="C1041" s="203" t="s">
        <v>622</v>
      </c>
      <c r="D1041" s="203" t="s">
        <v>623</v>
      </c>
      <c r="E1041" s="205" t="s">
        <v>1794</v>
      </c>
      <c r="F1041" s="204">
        <v>12.957645540033106</v>
      </c>
      <c r="G1041" s="203" t="s">
        <v>464</v>
      </c>
      <c r="H1041" s="203" t="s">
        <v>1754</v>
      </c>
      <c r="I1041" s="203" t="s">
        <v>532</v>
      </c>
    </row>
    <row r="1042" spans="1:9">
      <c r="A1042" s="203">
        <v>72</v>
      </c>
      <c r="B1042" s="203" t="s">
        <v>393</v>
      </c>
      <c r="C1042" s="203" t="s">
        <v>784</v>
      </c>
      <c r="D1042" s="203" t="s">
        <v>785</v>
      </c>
      <c r="E1042" s="205" t="s">
        <v>1794</v>
      </c>
      <c r="F1042" s="204">
        <v>12.981147494123462</v>
      </c>
      <c r="G1042" s="203" t="s">
        <v>464</v>
      </c>
      <c r="H1042" s="203" t="s">
        <v>1754</v>
      </c>
      <c r="I1042" s="203" t="s">
        <v>532</v>
      </c>
    </row>
    <row r="1043" spans="1:9">
      <c r="A1043" s="203">
        <v>72</v>
      </c>
      <c r="B1043" s="203" t="s">
        <v>399</v>
      </c>
      <c r="C1043" s="203" t="s">
        <v>887</v>
      </c>
      <c r="D1043" s="203" t="s">
        <v>888</v>
      </c>
      <c r="E1043" s="205" t="s">
        <v>1794</v>
      </c>
      <c r="F1043" s="204">
        <v>12.992284790854058</v>
      </c>
      <c r="G1043" s="203" t="s">
        <v>464</v>
      </c>
      <c r="H1043" s="203" t="s">
        <v>1754</v>
      </c>
      <c r="I1043" s="203" t="s">
        <v>532</v>
      </c>
    </row>
    <row r="1044" spans="1:9">
      <c r="A1044" s="203">
        <v>72</v>
      </c>
      <c r="B1044" s="203" t="s">
        <v>395</v>
      </c>
      <c r="C1044" s="203" t="s">
        <v>595</v>
      </c>
      <c r="D1044" s="203" t="s">
        <v>783</v>
      </c>
      <c r="E1044" s="205" t="s">
        <v>1794</v>
      </c>
      <c r="F1044" s="204">
        <v>13.008772817851433</v>
      </c>
      <c r="G1044" s="203" t="s">
        <v>464</v>
      </c>
      <c r="H1044" s="203" t="s">
        <v>1754</v>
      </c>
      <c r="I1044" s="203" t="s">
        <v>532</v>
      </c>
    </row>
    <row r="1045" spans="1:9">
      <c r="A1045" s="203">
        <v>72</v>
      </c>
      <c r="B1045" s="203" t="s">
        <v>395</v>
      </c>
      <c r="C1045" s="203" t="s">
        <v>661</v>
      </c>
      <c r="D1045" s="203" t="s">
        <v>717</v>
      </c>
      <c r="E1045" s="205" t="s">
        <v>1794</v>
      </c>
      <c r="F1045" s="204">
        <v>13.040051806881447</v>
      </c>
      <c r="G1045" s="203" t="s">
        <v>464</v>
      </c>
      <c r="H1045" s="203" t="s">
        <v>1754</v>
      </c>
      <c r="I1045" s="203" t="s">
        <v>532</v>
      </c>
    </row>
    <row r="1046" spans="1:9">
      <c r="A1046" s="203">
        <v>72</v>
      </c>
      <c r="B1046" s="203" t="s">
        <v>384</v>
      </c>
      <c r="C1046" s="203" t="s">
        <v>695</v>
      </c>
      <c r="D1046" s="203" t="s">
        <v>696</v>
      </c>
      <c r="E1046" s="205" t="s">
        <v>1794</v>
      </c>
      <c r="F1046" s="204">
        <v>13.090659052016912</v>
      </c>
      <c r="G1046" s="203" t="s">
        <v>464</v>
      </c>
      <c r="H1046" s="203" t="s">
        <v>1754</v>
      </c>
      <c r="I1046" s="203" t="s">
        <v>532</v>
      </c>
    </row>
    <row r="1047" spans="1:9">
      <c r="A1047" s="203">
        <v>72</v>
      </c>
      <c r="B1047" s="203" t="s">
        <v>388</v>
      </c>
      <c r="C1047" s="203" t="s">
        <v>367</v>
      </c>
      <c r="D1047" s="203" t="s">
        <v>679</v>
      </c>
      <c r="E1047" s="205" t="s">
        <v>1794</v>
      </c>
      <c r="F1047" s="204">
        <v>13.189906959682954</v>
      </c>
      <c r="G1047" s="203" t="s">
        <v>464</v>
      </c>
      <c r="H1047" s="203" t="s">
        <v>1754</v>
      </c>
      <c r="I1047" s="203" t="s">
        <v>532</v>
      </c>
    </row>
    <row r="1048" spans="1:9">
      <c r="A1048" s="203">
        <v>72</v>
      </c>
      <c r="B1048" s="203" t="s">
        <v>403</v>
      </c>
      <c r="C1048" s="203" t="s">
        <v>634</v>
      </c>
      <c r="D1048" s="203" t="s">
        <v>635</v>
      </c>
      <c r="E1048" s="205" t="s">
        <v>1794</v>
      </c>
      <c r="F1048" s="204">
        <v>13.208141267004647</v>
      </c>
      <c r="G1048" s="203" t="s">
        <v>464</v>
      </c>
      <c r="H1048" s="203" t="s">
        <v>1754</v>
      </c>
      <c r="I1048" s="203" t="s">
        <v>532</v>
      </c>
    </row>
    <row r="1049" spans="1:9">
      <c r="A1049" s="203">
        <v>72</v>
      </c>
      <c r="B1049" s="203" t="s">
        <v>387</v>
      </c>
      <c r="C1049" s="203" t="s">
        <v>650</v>
      </c>
      <c r="D1049" s="203" t="s">
        <v>782</v>
      </c>
      <c r="E1049" s="205" t="s">
        <v>1794</v>
      </c>
      <c r="F1049" s="204">
        <v>13.42140306008292</v>
      </c>
      <c r="G1049" s="203" t="s">
        <v>464</v>
      </c>
      <c r="H1049" s="203" t="s">
        <v>1754</v>
      </c>
      <c r="I1049" s="203" t="s">
        <v>532</v>
      </c>
    </row>
    <row r="1050" spans="1:9">
      <c r="A1050" s="203">
        <v>72</v>
      </c>
      <c r="B1050" s="203" t="s">
        <v>403</v>
      </c>
      <c r="C1050" s="203" t="s">
        <v>570</v>
      </c>
      <c r="D1050" s="203" t="s">
        <v>571</v>
      </c>
      <c r="E1050" s="205" t="s">
        <v>1794</v>
      </c>
      <c r="F1050" s="204">
        <v>13.509168861562959</v>
      </c>
      <c r="G1050" s="203" t="s">
        <v>464</v>
      </c>
      <c r="H1050" s="203" t="s">
        <v>1754</v>
      </c>
      <c r="I1050" s="203" t="s">
        <v>532</v>
      </c>
    </row>
    <row r="1051" spans="1:9">
      <c r="A1051" s="203">
        <v>72</v>
      </c>
      <c r="B1051" s="203" t="s">
        <v>385</v>
      </c>
      <c r="C1051" s="203" t="s">
        <v>703</v>
      </c>
      <c r="D1051" s="203" t="s">
        <v>704</v>
      </c>
      <c r="E1051" s="205" t="s">
        <v>1794</v>
      </c>
      <c r="F1051" s="204">
        <v>13.589215703695029</v>
      </c>
      <c r="G1051" s="203" t="s">
        <v>464</v>
      </c>
      <c r="H1051" s="203" t="s">
        <v>1754</v>
      </c>
      <c r="I1051" s="203" t="s">
        <v>532</v>
      </c>
    </row>
    <row r="1052" spans="1:9">
      <c r="A1052" s="203">
        <v>72</v>
      </c>
      <c r="B1052" s="203" t="s">
        <v>399</v>
      </c>
      <c r="C1052" s="203" t="s">
        <v>885</v>
      </c>
      <c r="D1052" s="203" t="s">
        <v>886</v>
      </c>
      <c r="E1052" s="205" t="s">
        <v>1794</v>
      </c>
      <c r="F1052" s="204">
        <v>13.638532931733483</v>
      </c>
      <c r="G1052" s="203" t="s">
        <v>464</v>
      </c>
      <c r="H1052" s="203" t="s">
        <v>1754</v>
      </c>
      <c r="I1052" s="203" t="s">
        <v>532</v>
      </c>
    </row>
    <row r="1053" spans="1:9">
      <c r="A1053" s="203">
        <v>72</v>
      </c>
      <c r="B1053" s="203" t="s">
        <v>393</v>
      </c>
      <c r="C1053" s="203" t="s">
        <v>628</v>
      </c>
      <c r="D1053" s="203" t="s">
        <v>629</v>
      </c>
      <c r="E1053" s="205" t="s">
        <v>1794</v>
      </c>
      <c r="F1053" s="204">
        <v>13.932590406341861</v>
      </c>
      <c r="G1053" s="203" t="s">
        <v>464</v>
      </c>
      <c r="H1053" s="203" t="s">
        <v>1754</v>
      </c>
      <c r="I1053" s="203" t="s">
        <v>532</v>
      </c>
    </row>
    <row r="1054" spans="1:9">
      <c r="A1054" s="203">
        <v>72</v>
      </c>
      <c r="B1054" s="203" t="s">
        <v>384</v>
      </c>
      <c r="C1054" s="203" t="s">
        <v>692</v>
      </c>
      <c r="D1054" s="203" t="s">
        <v>693</v>
      </c>
      <c r="E1054" s="205" t="s">
        <v>1794</v>
      </c>
      <c r="F1054" s="204">
        <v>13.971289130698247</v>
      </c>
      <c r="G1054" s="203" t="s">
        <v>464</v>
      </c>
      <c r="H1054" s="203" t="s">
        <v>1754</v>
      </c>
      <c r="I1054" s="203" t="s">
        <v>532</v>
      </c>
    </row>
    <row r="1055" spans="1:9">
      <c r="A1055" s="203">
        <v>72</v>
      </c>
      <c r="B1055" s="203" t="s">
        <v>385</v>
      </c>
      <c r="C1055" s="203" t="s">
        <v>375</v>
      </c>
      <c r="D1055" s="203" t="s">
        <v>580</v>
      </c>
      <c r="E1055" s="205" t="s">
        <v>1794</v>
      </c>
      <c r="F1055" s="204">
        <v>14.043555093137385</v>
      </c>
      <c r="G1055" s="203" t="s">
        <v>464</v>
      </c>
      <c r="H1055" s="203" t="s">
        <v>1754</v>
      </c>
      <c r="I1055" s="203" t="s">
        <v>532</v>
      </c>
    </row>
    <row r="1056" spans="1:9">
      <c r="A1056" s="203">
        <v>72</v>
      </c>
      <c r="B1056" s="203" t="s">
        <v>393</v>
      </c>
      <c r="C1056" s="203" t="s">
        <v>632</v>
      </c>
      <c r="D1056" s="203" t="s">
        <v>633</v>
      </c>
      <c r="E1056" s="205" t="s">
        <v>1794</v>
      </c>
      <c r="F1056" s="204">
        <v>14.164555562978901</v>
      </c>
      <c r="G1056" s="203" t="s">
        <v>464</v>
      </c>
      <c r="H1056" s="203" t="s">
        <v>1754</v>
      </c>
      <c r="I1056" s="203" t="s">
        <v>532</v>
      </c>
    </row>
    <row r="1057" spans="1:9">
      <c r="A1057" s="203">
        <v>72</v>
      </c>
      <c r="B1057" s="203" t="s">
        <v>399</v>
      </c>
      <c r="C1057" s="203" t="s">
        <v>593</v>
      </c>
      <c r="D1057" s="203" t="s">
        <v>594</v>
      </c>
      <c r="E1057" s="205" t="s">
        <v>1794</v>
      </c>
      <c r="F1057" s="204">
        <v>14.215082419466233</v>
      </c>
      <c r="G1057" s="203" t="s">
        <v>464</v>
      </c>
      <c r="H1057" s="203" t="s">
        <v>1754</v>
      </c>
      <c r="I1057" s="203" t="s">
        <v>532</v>
      </c>
    </row>
    <row r="1058" spans="1:9">
      <c r="A1058" s="203">
        <v>72</v>
      </c>
      <c r="B1058" s="203" t="s">
        <v>395</v>
      </c>
      <c r="C1058" s="203" t="s">
        <v>718</v>
      </c>
      <c r="D1058" s="203" t="s">
        <v>719</v>
      </c>
      <c r="E1058" s="205" t="s">
        <v>1794</v>
      </c>
      <c r="F1058" s="204">
        <v>14.229325755917142</v>
      </c>
      <c r="G1058" s="203" t="s">
        <v>464</v>
      </c>
      <c r="H1058" s="203" t="s">
        <v>1754</v>
      </c>
      <c r="I1058" s="203" t="s">
        <v>532</v>
      </c>
    </row>
    <row r="1059" spans="1:9">
      <c r="A1059" s="203">
        <v>72</v>
      </c>
      <c r="B1059" s="203" t="s">
        <v>404</v>
      </c>
      <c r="C1059" s="203" t="s">
        <v>600</v>
      </c>
      <c r="D1059" s="203" t="s">
        <v>601</v>
      </c>
      <c r="E1059" s="205" t="s">
        <v>1794</v>
      </c>
      <c r="F1059" s="204">
        <v>14.380219215246429</v>
      </c>
      <c r="G1059" s="203" t="s">
        <v>464</v>
      </c>
      <c r="H1059" s="203" t="s">
        <v>1754</v>
      </c>
      <c r="I1059" s="203" t="s">
        <v>532</v>
      </c>
    </row>
    <row r="1060" spans="1:9">
      <c r="A1060" s="203">
        <v>72</v>
      </c>
      <c r="B1060" s="203" t="s">
        <v>400</v>
      </c>
      <c r="C1060" s="203" t="s">
        <v>578</v>
      </c>
      <c r="D1060" s="203" t="s">
        <v>579</v>
      </c>
      <c r="E1060" s="205" t="s">
        <v>1794</v>
      </c>
      <c r="F1060" s="204">
        <v>14.414481486435301</v>
      </c>
      <c r="G1060" s="203" t="s">
        <v>464</v>
      </c>
      <c r="H1060" s="203" t="s">
        <v>1754</v>
      </c>
      <c r="I1060" s="203" t="s">
        <v>532</v>
      </c>
    </row>
    <row r="1061" spans="1:9">
      <c r="A1061" s="203">
        <v>72</v>
      </c>
      <c r="B1061" s="203" t="s">
        <v>393</v>
      </c>
      <c r="C1061" s="203" t="s">
        <v>742</v>
      </c>
      <c r="D1061" s="203" t="s">
        <v>889</v>
      </c>
      <c r="E1061" s="205" t="s">
        <v>1794</v>
      </c>
      <c r="F1061" s="204">
        <v>14.44083927548613</v>
      </c>
      <c r="G1061" s="203" t="s">
        <v>464</v>
      </c>
      <c r="H1061" s="203" t="s">
        <v>1754</v>
      </c>
      <c r="I1061" s="203" t="s">
        <v>532</v>
      </c>
    </row>
    <row r="1062" spans="1:9">
      <c r="A1062" s="203">
        <v>72</v>
      </c>
      <c r="B1062" s="203" t="s">
        <v>392</v>
      </c>
      <c r="C1062" s="203" t="s">
        <v>643</v>
      </c>
      <c r="D1062" s="203" t="s">
        <v>643</v>
      </c>
      <c r="E1062" s="205" t="s">
        <v>1794</v>
      </c>
      <c r="F1062" s="204">
        <v>14.442952896060079</v>
      </c>
      <c r="G1062" s="203" t="s">
        <v>464</v>
      </c>
      <c r="H1062" s="203" t="s">
        <v>1754</v>
      </c>
      <c r="I1062" s="203" t="s">
        <v>532</v>
      </c>
    </row>
    <row r="1063" spans="1:9">
      <c r="A1063" s="203">
        <v>72</v>
      </c>
      <c r="B1063" s="203" t="s">
        <v>404</v>
      </c>
      <c r="C1063" s="203" t="s">
        <v>568</v>
      </c>
      <c r="D1063" s="203" t="s">
        <v>684</v>
      </c>
      <c r="E1063" s="205" t="s">
        <v>1794</v>
      </c>
      <c r="F1063" s="204">
        <v>14.474852458608488</v>
      </c>
      <c r="G1063" s="203" t="s">
        <v>464</v>
      </c>
      <c r="H1063" s="203" t="s">
        <v>1754</v>
      </c>
      <c r="I1063" s="203" t="s">
        <v>532</v>
      </c>
    </row>
    <row r="1064" spans="1:9">
      <c r="A1064" s="203">
        <v>72</v>
      </c>
      <c r="B1064" s="203" t="s">
        <v>398</v>
      </c>
      <c r="C1064" s="203" t="s">
        <v>574</v>
      </c>
      <c r="D1064" s="203" t="s">
        <v>710</v>
      </c>
      <c r="E1064" s="205" t="s">
        <v>1794</v>
      </c>
      <c r="F1064" s="204">
        <v>14.507270919939469</v>
      </c>
      <c r="G1064" s="203" t="s">
        <v>464</v>
      </c>
      <c r="H1064" s="203" t="s">
        <v>1754</v>
      </c>
      <c r="I1064" s="203" t="s">
        <v>532</v>
      </c>
    </row>
    <row r="1065" spans="1:9">
      <c r="A1065" s="203">
        <v>72</v>
      </c>
      <c r="B1065" s="203" t="s">
        <v>399</v>
      </c>
      <c r="C1065" s="203" t="s">
        <v>602</v>
      </c>
      <c r="D1065" s="203" t="s">
        <v>603</v>
      </c>
      <c r="E1065" s="205" t="s">
        <v>1794</v>
      </c>
      <c r="F1065" s="204">
        <v>14.553905114150384</v>
      </c>
      <c r="G1065" s="203" t="s">
        <v>464</v>
      </c>
      <c r="H1065" s="203" t="s">
        <v>1754</v>
      </c>
      <c r="I1065" s="203" t="s">
        <v>532</v>
      </c>
    </row>
    <row r="1066" spans="1:9">
      <c r="A1066" s="203">
        <v>72</v>
      </c>
      <c r="B1066" s="203" t="s">
        <v>391</v>
      </c>
      <c r="C1066" s="203" t="s">
        <v>624</v>
      </c>
      <c r="D1066" s="203" t="s">
        <v>625</v>
      </c>
      <c r="E1066" s="205" t="s">
        <v>1794</v>
      </c>
      <c r="F1066" s="204">
        <v>14.751399970729706</v>
      </c>
      <c r="G1066" s="203" t="s">
        <v>464</v>
      </c>
      <c r="H1066" s="203" t="s">
        <v>1754</v>
      </c>
      <c r="I1066" s="203" t="s">
        <v>532</v>
      </c>
    </row>
    <row r="1067" spans="1:9">
      <c r="A1067" s="203">
        <v>72</v>
      </c>
      <c r="B1067" s="203" t="s">
        <v>396</v>
      </c>
      <c r="C1067" s="203" t="s">
        <v>758</v>
      </c>
      <c r="D1067" s="203" t="s">
        <v>780</v>
      </c>
      <c r="E1067" s="205" t="s">
        <v>1794</v>
      </c>
      <c r="F1067" s="204">
        <v>14.767081533413059</v>
      </c>
      <c r="G1067" s="203" t="s">
        <v>464</v>
      </c>
      <c r="H1067" s="203" t="s">
        <v>1754</v>
      </c>
      <c r="I1067" s="203" t="s">
        <v>532</v>
      </c>
    </row>
    <row r="1068" spans="1:9">
      <c r="A1068" s="203">
        <v>72</v>
      </c>
      <c r="B1068" s="203" t="s">
        <v>390</v>
      </c>
      <c r="C1068" s="203" t="s">
        <v>611</v>
      </c>
      <c r="D1068" s="203" t="s">
        <v>612</v>
      </c>
      <c r="E1068" s="205" t="s">
        <v>1794</v>
      </c>
      <c r="F1068" s="204">
        <v>14.791911394814866</v>
      </c>
      <c r="G1068" s="203" t="s">
        <v>464</v>
      </c>
      <c r="H1068" s="203" t="s">
        <v>1754</v>
      </c>
      <c r="I1068" s="203" t="s">
        <v>532</v>
      </c>
    </row>
    <row r="1069" spans="1:9">
      <c r="A1069" s="203">
        <v>72</v>
      </c>
      <c r="B1069" s="203" t="s">
        <v>387</v>
      </c>
      <c r="C1069" s="203" t="s">
        <v>620</v>
      </c>
      <c r="D1069" s="203" t="s">
        <v>722</v>
      </c>
      <c r="E1069" s="205" t="s">
        <v>1794</v>
      </c>
      <c r="F1069" s="204">
        <v>14.848237747192725</v>
      </c>
      <c r="G1069" s="203" t="s">
        <v>464</v>
      </c>
      <c r="H1069" s="203" t="s">
        <v>1754</v>
      </c>
      <c r="I1069" s="203" t="s">
        <v>532</v>
      </c>
    </row>
    <row r="1070" spans="1:9">
      <c r="A1070" s="203">
        <v>72</v>
      </c>
      <c r="B1070" s="203" t="s">
        <v>395</v>
      </c>
      <c r="C1070" s="203" t="s">
        <v>749</v>
      </c>
      <c r="D1070" s="203" t="s">
        <v>781</v>
      </c>
      <c r="E1070" s="205" t="s">
        <v>1794</v>
      </c>
      <c r="F1070" s="204">
        <v>14.886499372368373</v>
      </c>
      <c r="G1070" s="203" t="s">
        <v>464</v>
      </c>
      <c r="H1070" s="203" t="s">
        <v>1754</v>
      </c>
      <c r="I1070" s="203" t="s">
        <v>532</v>
      </c>
    </row>
    <row r="1071" spans="1:9">
      <c r="A1071" s="203">
        <v>72</v>
      </c>
      <c r="B1071" s="203" t="s">
        <v>386</v>
      </c>
      <c r="C1071" s="203" t="s">
        <v>701</v>
      </c>
      <c r="D1071" s="203" t="s">
        <v>702</v>
      </c>
      <c r="E1071" s="205" t="s">
        <v>1794</v>
      </c>
      <c r="F1071" s="204">
        <v>14.992986478939944</v>
      </c>
      <c r="G1071" s="203" t="s">
        <v>464</v>
      </c>
      <c r="H1071" s="203" t="s">
        <v>1754</v>
      </c>
      <c r="I1071" s="203" t="s">
        <v>532</v>
      </c>
    </row>
    <row r="1072" spans="1:9">
      <c r="A1072" s="203">
        <v>72</v>
      </c>
      <c r="B1072" s="203" t="s">
        <v>393</v>
      </c>
      <c r="C1072" s="203" t="s">
        <v>641</v>
      </c>
      <c r="D1072" s="203" t="s">
        <v>691</v>
      </c>
      <c r="E1072" s="205" t="s">
        <v>1794</v>
      </c>
      <c r="F1072" s="204">
        <v>15.04083670481473</v>
      </c>
      <c r="G1072" s="203" t="s">
        <v>464</v>
      </c>
      <c r="H1072" s="203" t="s">
        <v>1754</v>
      </c>
      <c r="I1072" s="203" t="s">
        <v>532</v>
      </c>
    </row>
    <row r="1073" spans="1:9">
      <c r="A1073" s="203">
        <v>72</v>
      </c>
      <c r="B1073" s="203" t="s">
        <v>393</v>
      </c>
      <c r="C1073" s="203" t="s">
        <v>637</v>
      </c>
      <c r="D1073" s="203" t="s">
        <v>638</v>
      </c>
      <c r="E1073" s="205" t="s">
        <v>1794</v>
      </c>
      <c r="F1073" s="204">
        <v>15.073524970341392</v>
      </c>
      <c r="G1073" s="203" t="s">
        <v>464</v>
      </c>
      <c r="H1073" s="203" t="s">
        <v>1754</v>
      </c>
      <c r="I1073" s="203" t="s">
        <v>532</v>
      </c>
    </row>
    <row r="1074" spans="1:9">
      <c r="A1074" s="203">
        <v>72</v>
      </c>
      <c r="B1074" s="203" t="s">
        <v>401</v>
      </c>
      <c r="C1074" s="203" t="s">
        <v>615</v>
      </c>
      <c r="D1074" s="203" t="s">
        <v>709</v>
      </c>
      <c r="E1074" s="205" t="s">
        <v>1794</v>
      </c>
      <c r="F1074" s="204">
        <v>15.182005817509408</v>
      </c>
      <c r="G1074" s="203" t="s">
        <v>464</v>
      </c>
      <c r="H1074" s="203" t="s">
        <v>1754</v>
      </c>
      <c r="I1074" s="203" t="s">
        <v>532</v>
      </c>
    </row>
    <row r="1075" spans="1:9">
      <c r="A1075" s="203">
        <v>72</v>
      </c>
      <c r="B1075" s="203" t="s">
        <v>384</v>
      </c>
      <c r="C1075" s="203" t="s">
        <v>604</v>
      </c>
      <c r="D1075" s="203" t="s">
        <v>605</v>
      </c>
      <c r="E1075" s="205" t="s">
        <v>1794</v>
      </c>
      <c r="F1075" s="204">
        <v>15.18606447900846</v>
      </c>
      <c r="G1075" s="203" t="s">
        <v>464</v>
      </c>
      <c r="H1075" s="203" t="s">
        <v>1754</v>
      </c>
      <c r="I1075" s="203" t="s">
        <v>532</v>
      </c>
    </row>
    <row r="1076" spans="1:9">
      <c r="A1076" s="203">
        <v>72</v>
      </c>
      <c r="B1076" s="203" t="s">
        <v>404</v>
      </c>
      <c r="C1076" s="203" t="s">
        <v>685</v>
      </c>
      <c r="D1076" s="203" t="s">
        <v>686</v>
      </c>
      <c r="E1076" s="205" t="s">
        <v>1794</v>
      </c>
      <c r="F1076" s="204">
        <v>15.265666764766046</v>
      </c>
      <c r="G1076" s="203" t="s">
        <v>464</v>
      </c>
      <c r="H1076" s="203" t="s">
        <v>1754</v>
      </c>
      <c r="I1076" s="203" t="s">
        <v>532</v>
      </c>
    </row>
    <row r="1077" spans="1:9">
      <c r="A1077" s="203">
        <v>72</v>
      </c>
      <c r="B1077" s="203" t="s">
        <v>394</v>
      </c>
      <c r="C1077" s="203" t="s">
        <v>609</v>
      </c>
      <c r="D1077" s="203" t="s">
        <v>673</v>
      </c>
      <c r="E1077" s="205" t="s">
        <v>1794</v>
      </c>
      <c r="F1077" s="204">
        <v>15.330905583017765</v>
      </c>
      <c r="G1077" s="203" t="s">
        <v>464</v>
      </c>
      <c r="H1077" s="203" t="s">
        <v>1754</v>
      </c>
      <c r="I1077" s="203" t="s">
        <v>532</v>
      </c>
    </row>
    <row r="1078" spans="1:9">
      <c r="A1078" s="203">
        <v>72</v>
      </c>
      <c r="B1078" s="203" t="s">
        <v>389</v>
      </c>
      <c r="C1078" s="203" t="s">
        <v>630</v>
      </c>
      <c r="D1078" s="203" t="s">
        <v>682</v>
      </c>
      <c r="E1078" s="205" t="s">
        <v>1794</v>
      </c>
      <c r="F1078" s="204">
        <v>15.584732713823982</v>
      </c>
      <c r="G1078" s="203" t="s">
        <v>464</v>
      </c>
      <c r="H1078" s="203" t="s">
        <v>1754</v>
      </c>
      <c r="I1078" s="203" t="s">
        <v>532</v>
      </c>
    </row>
    <row r="1079" spans="1:9">
      <c r="A1079" s="203">
        <v>72</v>
      </c>
      <c r="B1079" s="203" t="s">
        <v>395</v>
      </c>
      <c r="C1079" s="203" t="s">
        <v>659</v>
      </c>
      <c r="D1079" s="203" t="s">
        <v>659</v>
      </c>
      <c r="E1079" s="205" t="s">
        <v>1794</v>
      </c>
      <c r="F1079" s="204">
        <v>15.60181700621121</v>
      </c>
      <c r="G1079" s="203" t="s">
        <v>464</v>
      </c>
      <c r="H1079" s="203" t="s">
        <v>1754</v>
      </c>
      <c r="I1079" s="203" t="s">
        <v>532</v>
      </c>
    </row>
    <row r="1080" spans="1:9">
      <c r="A1080" s="203">
        <v>72</v>
      </c>
      <c r="B1080" s="203" t="s">
        <v>404</v>
      </c>
      <c r="C1080" s="203" t="s">
        <v>883</v>
      </c>
      <c r="D1080" s="203" t="s">
        <v>884</v>
      </c>
      <c r="E1080" s="205" t="s">
        <v>1794</v>
      </c>
      <c r="F1080" s="204">
        <v>15.661236201253203</v>
      </c>
      <c r="G1080" s="203" t="s">
        <v>464</v>
      </c>
      <c r="H1080" s="203" t="s">
        <v>1754</v>
      </c>
      <c r="I1080" s="203" t="s">
        <v>532</v>
      </c>
    </row>
    <row r="1081" spans="1:9">
      <c r="A1081" s="203">
        <v>72</v>
      </c>
      <c r="B1081" s="203" t="s">
        <v>400</v>
      </c>
      <c r="C1081" s="203" t="s">
        <v>585</v>
      </c>
      <c r="D1081" s="203" t="s">
        <v>586</v>
      </c>
      <c r="E1081" s="205" t="s">
        <v>1794</v>
      </c>
      <c r="F1081" s="204">
        <v>15.852181604137394</v>
      </c>
      <c r="G1081" s="203" t="s">
        <v>464</v>
      </c>
      <c r="H1081" s="203" t="s">
        <v>1754</v>
      </c>
      <c r="I1081" s="203" t="s">
        <v>532</v>
      </c>
    </row>
    <row r="1082" spans="1:9">
      <c r="A1082" s="203">
        <v>72</v>
      </c>
      <c r="B1082" s="203" t="s">
        <v>389</v>
      </c>
      <c r="C1082" s="203" t="s">
        <v>587</v>
      </c>
      <c r="D1082" s="203" t="s">
        <v>683</v>
      </c>
      <c r="E1082" s="205" t="s">
        <v>1794</v>
      </c>
      <c r="F1082" s="204">
        <v>16.077883561462826</v>
      </c>
      <c r="G1082" s="203" t="s">
        <v>464</v>
      </c>
      <c r="H1082" s="203" t="s">
        <v>1754</v>
      </c>
      <c r="I1082" s="203" t="s">
        <v>532</v>
      </c>
    </row>
    <row r="1083" spans="1:9">
      <c r="A1083" s="203">
        <v>72</v>
      </c>
      <c r="B1083" s="203" t="s">
        <v>396</v>
      </c>
      <c r="C1083" s="203" t="s">
        <v>583</v>
      </c>
      <c r="D1083" s="203" t="s">
        <v>705</v>
      </c>
      <c r="E1083" s="205" t="s">
        <v>1794</v>
      </c>
      <c r="F1083" s="204">
        <v>16.106024769812223</v>
      </c>
      <c r="G1083" s="203" t="s">
        <v>464</v>
      </c>
      <c r="H1083" s="203" t="s">
        <v>1754</v>
      </c>
      <c r="I1083" s="203" t="s">
        <v>532</v>
      </c>
    </row>
    <row r="1084" spans="1:9">
      <c r="A1084" s="203">
        <v>72</v>
      </c>
      <c r="B1084" s="203" t="s">
        <v>384</v>
      </c>
      <c r="C1084" s="203" t="s">
        <v>636</v>
      </c>
      <c r="D1084" s="203" t="s">
        <v>636</v>
      </c>
      <c r="E1084" s="205" t="s">
        <v>1794</v>
      </c>
      <c r="F1084" s="204">
        <v>16.111621418929321</v>
      </c>
      <c r="G1084" s="203" t="s">
        <v>464</v>
      </c>
      <c r="H1084" s="203" t="s">
        <v>1754</v>
      </c>
      <c r="I1084" s="203" t="s">
        <v>532</v>
      </c>
    </row>
    <row r="1085" spans="1:9">
      <c r="A1085" s="203">
        <v>72</v>
      </c>
      <c r="B1085" s="203" t="s">
        <v>397</v>
      </c>
      <c r="C1085" s="203" t="s">
        <v>381</v>
      </c>
      <c r="D1085" s="203" t="s">
        <v>608</v>
      </c>
      <c r="E1085" s="205" t="s">
        <v>1794</v>
      </c>
      <c r="F1085" s="204">
        <v>16.255102363252448</v>
      </c>
      <c r="G1085" s="203" t="s">
        <v>464</v>
      </c>
      <c r="H1085" s="203" t="s">
        <v>1754</v>
      </c>
      <c r="I1085" s="203" t="s">
        <v>532</v>
      </c>
    </row>
    <row r="1086" spans="1:9">
      <c r="A1086" s="203">
        <v>72</v>
      </c>
      <c r="B1086" s="203" t="s">
        <v>401</v>
      </c>
      <c r="C1086" s="203" t="s">
        <v>626</v>
      </c>
      <c r="D1086" s="203" t="s">
        <v>627</v>
      </c>
      <c r="E1086" s="205" t="s">
        <v>1794</v>
      </c>
      <c r="F1086" s="204">
        <v>16.39441841419395</v>
      </c>
      <c r="G1086" s="203" t="s">
        <v>464</v>
      </c>
      <c r="H1086" s="203" t="s">
        <v>1754</v>
      </c>
      <c r="I1086" s="203" t="s">
        <v>532</v>
      </c>
    </row>
    <row r="1087" spans="1:9">
      <c r="A1087" s="203">
        <v>72</v>
      </c>
      <c r="B1087" s="203" t="s">
        <v>387</v>
      </c>
      <c r="C1087" s="203" t="s">
        <v>644</v>
      </c>
      <c r="D1087" s="203" t="s">
        <v>645</v>
      </c>
      <c r="E1087" s="205" t="s">
        <v>1794</v>
      </c>
      <c r="F1087" s="204">
        <v>16.816080831760416</v>
      </c>
      <c r="G1087" s="203" t="s">
        <v>464</v>
      </c>
      <c r="H1087" s="203" t="s">
        <v>1754</v>
      </c>
      <c r="I1087" s="203" t="s">
        <v>532</v>
      </c>
    </row>
    <row r="1088" spans="1:9">
      <c r="A1088" s="203">
        <v>72</v>
      </c>
      <c r="B1088" s="203" t="s">
        <v>397</v>
      </c>
      <c r="C1088" s="203" t="s">
        <v>720</v>
      </c>
      <c r="D1088" s="203" t="s">
        <v>721</v>
      </c>
      <c r="E1088" s="205" t="s">
        <v>1794</v>
      </c>
      <c r="F1088" s="204">
        <v>16.926656879479985</v>
      </c>
      <c r="G1088" s="203" t="s">
        <v>464</v>
      </c>
      <c r="H1088" s="203" t="s">
        <v>1754</v>
      </c>
      <c r="I1088" s="203" t="s">
        <v>532</v>
      </c>
    </row>
    <row r="1089" spans="1:9">
      <c r="A1089" s="203">
        <v>72</v>
      </c>
      <c r="B1089" s="203" t="s">
        <v>402</v>
      </c>
      <c r="C1089" s="203" t="s">
        <v>591</v>
      </c>
      <c r="D1089" s="203" t="s">
        <v>592</v>
      </c>
      <c r="E1089" s="205" t="s">
        <v>1794</v>
      </c>
      <c r="F1089" s="204">
        <v>17.365998032981679</v>
      </c>
      <c r="G1089" s="203" t="s">
        <v>464</v>
      </c>
      <c r="H1089" s="203" t="s">
        <v>1754</v>
      </c>
      <c r="I1089" s="203" t="s">
        <v>532</v>
      </c>
    </row>
    <row r="1090" spans="1:9">
      <c r="A1090" s="203">
        <v>72</v>
      </c>
      <c r="B1090" s="203" t="s">
        <v>393</v>
      </c>
      <c r="C1090" s="203" t="s">
        <v>576</v>
      </c>
      <c r="D1090" s="203" t="s">
        <v>577</v>
      </c>
      <c r="E1090" s="205" t="s">
        <v>1794</v>
      </c>
      <c r="F1090" s="204">
        <v>18.001033173951175</v>
      </c>
      <c r="G1090" s="203" t="s">
        <v>464</v>
      </c>
      <c r="H1090" s="203" t="s">
        <v>1754</v>
      </c>
      <c r="I1090" s="203" t="s">
        <v>532</v>
      </c>
    </row>
    <row r="1091" spans="1:9">
      <c r="A1091" s="203">
        <v>72</v>
      </c>
      <c r="B1091" s="203" t="s">
        <v>388</v>
      </c>
      <c r="C1091" s="203" t="s">
        <v>598</v>
      </c>
      <c r="D1091" s="203" t="s">
        <v>680</v>
      </c>
      <c r="E1091" s="205" t="s">
        <v>1794</v>
      </c>
      <c r="F1091" s="204">
        <v>18.175927795304982</v>
      </c>
      <c r="G1091" s="203" t="s">
        <v>464</v>
      </c>
      <c r="H1091" s="203" t="s">
        <v>1754</v>
      </c>
      <c r="I1091" s="203" t="s">
        <v>532</v>
      </c>
    </row>
    <row r="1092" spans="1:9">
      <c r="A1092" s="203">
        <v>72</v>
      </c>
      <c r="B1092" s="203" t="s">
        <v>390</v>
      </c>
      <c r="C1092" s="203" t="s">
        <v>738</v>
      </c>
      <c r="D1092" s="203" t="s">
        <v>812</v>
      </c>
      <c r="E1092" s="205" t="s">
        <v>1794</v>
      </c>
      <c r="F1092" s="204">
        <v>18.391568002408452</v>
      </c>
      <c r="G1092" s="203" t="s">
        <v>464</v>
      </c>
      <c r="H1092" s="203" t="s">
        <v>1754</v>
      </c>
      <c r="I1092" s="203" t="s">
        <v>532</v>
      </c>
    </row>
    <row r="1093" spans="1:9">
      <c r="A1093" s="203">
        <v>72</v>
      </c>
      <c r="B1093" s="203" t="s">
        <v>384</v>
      </c>
      <c r="C1093" s="203" t="s">
        <v>654</v>
      </c>
      <c r="D1093" s="203" t="s">
        <v>655</v>
      </c>
      <c r="E1093" s="205" t="s">
        <v>1794</v>
      </c>
      <c r="F1093" s="204">
        <v>18.850267022617473</v>
      </c>
      <c r="G1093" s="203" t="s">
        <v>464</v>
      </c>
      <c r="H1093" s="203" t="s">
        <v>1754</v>
      </c>
      <c r="I1093" s="203" t="s">
        <v>532</v>
      </c>
    </row>
    <row r="1094" spans="1:9">
      <c r="A1094" s="203">
        <v>72</v>
      </c>
      <c r="B1094" s="203" t="s">
        <v>396</v>
      </c>
      <c r="C1094" s="203" t="s">
        <v>706</v>
      </c>
      <c r="D1094" s="203" t="s">
        <v>707</v>
      </c>
      <c r="E1094" s="205" t="s">
        <v>1794</v>
      </c>
      <c r="F1094" s="204">
        <v>18.935044574237381</v>
      </c>
      <c r="G1094" s="203" t="s">
        <v>464</v>
      </c>
      <c r="H1094" s="203" t="s">
        <v>1754</v>
      </c>
      <c r="I1094" s="203" t="s">
        <v>532</v>
      </c>
    </row>
    <row r="1095" spans="1:9">
      <c r="A1095" s="203">
        <v>72</v>
      </c>
      <c r="B1095" s="203" t="s">
        <v>386</v>
      </c>
      <c r="C1095" s="203" t="s">
        <v>613</v>
      </c>
      <c r="D1095" s="203" t="s">
        <v>699</v>
      </c>
      <c r="E1095" s="205" t="s">
        <v>1794</v>
      </c>
      <c r="F1095" s="204">
        <v>18.967975959417249</v>
      </c>
      <c r="G1095" s="203" t="s">
        <v>464</v>
      </c>
      <c r="H1095" s="203" t="s">
        <v>1754</v>
      </c>
      <c r="I1095" s="203" t="s">
        <v>532</v>
      </c>
    </row>
    <row r="1096" spans="1:9">
      <c r="A1096" s="203">
        <v>72</v>
      </c>
      <c r="B1096" s="203" t="s">
        <v>390</v>
      </c>
      <c r="C1096" s="203" t="s">
        <v>368</v>
      </c>
      <c r="D1096" s="203" t="s">
        <v>681</v>
      </c>
      <c r="E1096" s="205" t="s">
        <v>1794</v>
      </c>
      <c r="F1096" s="204">
        <v>19.371335909055691</v>
      </c>
      <c r="G1096" s="203" t="s">
        <v>464</v>
      </c>
      <c r="H1096" s="203" t="s">
        <v>1754</v>
      </c>
      <c r="I1096" s="203" t="s">
        <v>532</v>
      </c>
    </row>
    <row r="1097" spans="1:9">
      <c r="A1097" s="203">
        <v>72</v>
      </c>
      <c r="B1097" s="203" t="s">
        <v>404</v>
      </c>
      <c r="C1097" s="203" t="s">
        <v>687</v>
      </c>
      <c r="D1097" s="203" t="s">
        <v>688</v>
      </c>
      <c r="E1097" s="205" t="s">
        <v>1794</v>
      </c>
      <c r="F1097" s="204">
        <v>19.739530198858326</v>
      </c>
      <c r="G1097" s="203" t="s">
        <v>464</v>
      </c>
      <c r="H1097" s="203" t="s">
        <v>1754</v>
      </c>
      <c r="I1097" s="203" t="s">
        <v>532</v>
      </c>
    </row>
    <row r="1098" spans="1:9">
      <c r="A1098" s="203">
        <v>72</v>
      </c>
      <c r="B1098" s="203" t="s">
        <v>397</v>
      </c>
      <c r="C1098" s="203" t="s">
        <v>581</v>
      </c>
      <c r="D1098" s="203" t="s">
        <v>582</v>
      </c>
      <c r="E1098" s="205" t="s">
        <v>1794</v>
      </c>
      <c r="F1098" s="204">
        <v>20.62224548539827</v>
      </c>
      <c r="G1098" s="203" t="s">
        <v>464</v>
      </c>
      <c r="H1098" s="203" t="s">
        <v>1754</v>
      </c>
      <c r="I1098" s="203" t="s">
        <v>532</v>
      </c>
    </row>
    <row r="1099" spans="1:9">
      <c r="A1099" s="203">
        <v>73</v>
      </c>
      <c r="B1099" s="203" t="s">
        <v>385</v>
      </c>
      <c r="C1099" s="203" t="s">
        <v>375</v>
      </c>
      <c r="D1099" s="203" t="s">
        <v>667</v>
      </c>
      <c r="E1099" s="205" t="s">
        <v>1569</v>
      </c>
      <c r="F1099" s="204">
        <v>85.784313725490193</v>
      </c>
      <c r="G1099" s="203">
        <v>2008</v>
      </c>
      <c r="H1099" s="203" t="s">
        <v>1754</v>
      </c>
      <c r="I1099" s="203" t="s">
        <v>539</v>
      </c>
    </row>
    <row r="1100" spans="1:9">
      <c r="A1100" s="203">
        <v>73</v>
      </c>
      <c r="B1100" s="203" t="s">
        <v>393</v>
      </c>
      <c r="C1100" s="203" t="s">
        <v>641</v>
      </c>
      <c r="D1100" s="203" t="s">
        <v>851</v>
      </c>
      <c r="E1100" s="205" t="s">
        <v>1569</v>
      </c>
      <c r="F1100" s="204">
        <v>80.677540777917187</v>
      </c>
      <c r="G1100" s="203">
        <v>2008</v>
      </c>
      <c r="H1100" s="203" t="s">
        <v>1754</v>
      </c>
      <c r="I1100" s="203" t="s">
        <v>539</v>
      </c>
    </row>
    <row r="1101" spans="1:9">
      <c r="A1101" s="203">
        <v>73</v>
      </c>
      <c r="B1101" s="203" t="s">
        <v>395</v>
      </c>
      <c r="C1101" s="203" t="s">
        <v>595</v>
      </c>
      <c r="D1101" s="203" t="s">
        <v>595</v>
      </c>
      <c r="E1101" s="205" t="s">
        <v>1569</v>
      </c>
      <c r="F1101" s="204">
        <v>71.036948748510127</v>
      </c>
      <c r="G1101" s="203">
        <v>2008</v>
      </c>
      <c r="H1101" s="203" t="s">
        <v>1754</v>
      </c>
      <c r="I1101" s="203" t="s">
        <v>539</v>
      </c>
    </row>
    <row r="1102" spans="1:9">
      <c r="A1102" s="203">
        <v>73</v>
      </c>
      <c r="B1102" s="203" t="s">
        <v>403</v>
      </c>
      <c r="C1102" s="203" t="s">
        <v>646</v>
      </c>
      <c r="D1102" s="203" t="s">
        <v>646</v>
      </c>
      <c r="E1102" s="205" t="s">
        <v>1569</v>
      </c>
      <c r="F1102" s="204">
        <v>98.159509202453989</v>
      </c>
      <c r="G1102" s="203">
        <v>2008</v>
      </c>
      <c r="H1102" s="203" t="s">
        <v>1754</v>
      </c>
      <c r="I1102" s="203" t="s">
        <v>539</v>
      </c>
    </row>
    <row r="1103" spans="1:9">
      <c r="A1103" s="203">
        <v>73</v>
      </c>
      <c r="B1103" s="203" t="s">
        <v>393</v>
      </c>
      <c r="C1103" s="203" t="s">
        <v>637</v>
      </c>
      <c r="D1103" s="203" t="s">
        <v>637</v>
      </c>
      <c r="E1103" s="205" t="s">
        <v>1569</v>
      </c>
      <c r="F1103" s="204">
        <v>78.659370725034194</v>
      </c>
      <c r="G1103" s="203">
        <v>2008</v>
      </c>
      <c r="H1103" s="203" t="s">
        <v>1754</v>
      </c>
      <c r="I1103" s="203" t="s">
        <v>539</v>
      </c>
    </row>
    <row r="1104" spans="1:9">
      <c r="A1104" s="203">
        <v>73</v>
      </c>
      <c r="B1104" s="203" t="s">
        <v>384</v>
      </c>
      <c r="C1104" s="203" t="s">
        <v>654</v>
      </c>
      <c r="D1104" s="203" t="s">
        <v>654</v>
      </c>
      <c r="E1104" s="205" t="s">
        <v>1569</v>
      </c>
      <c r="F1104" s="204">
        <v>82.065217391304344</v>
      </c>
      <c r="G1104" s="203">
        <v>2008</v>
      </c>
      <c r="H1104" s="203" t="s">
        <v>1754</v>
      </c>
      <c r="I1104" s="203" t="s">
        <v>539</v>
      </c>
    </row>
    <row r="1105" spans="1:9">
      <c r="A1105" s="203">
        <v>73</v>
      </c>
      <c r="B1105" s="203" t="s">
        <v>384</v>
      </c>
      <c r="C1105" s="203" t="s">
        <v>622</v>
      </c>
      <c r="D1105" s="203" t="s">
        <v>622</v>
      </c>
      <c r="E1105" s="205" t="s">
        <v>1569</v>
      </c>
      <c r="F1105" s="204">
        <v>78.84615384615384</v>
      </c>
      <c r="G1105" s="203">
        <v>2008</v>
      </c>
      <c r="H1105" s="203" t="s">
        <v>1754</v>
      </c>
      <c r="I1105" s="203" t="s">
        <v>539</v>
      </c>
    </row>
    <row r="1106" spans="1:9">
      <c r="A1106" s="203">
        <v>73</v>
      </c>
      <c r="B1106" s="203" t="s">
        <v>397</v>
      </c>
      <c r="C1106" s="203" t="s">
        <v>381</v>
      </c>
      <c r="D1106" s="203" t="s">
        <v>381</v>
      </c>
      <c r="E1106" s="205" t="s">
        <v>1569</v>
      </c>
      <c r="F1106" s="204">
        <v>87.896825396825392</v>
      </c>
      <c r="G1106" s="203">
        <v>2008</v>
      </c>
      <c r="H1106" s="203" t="s">
        <v>1754</v>
      </c>
      <c r="I1106" s="203" t="s">
        <v>539</v>
      </c>
    </row>
    <row r="1107" spans="1:9">
      <c r="A1107" s="203">
        <v>73</v>
      </c>
      <c r="B1107" s="203" t="s">
        <v>387</v>
      </c>
      <c r="C1107" s="203" t="s">
        <v>650</v>
      </c>
      <c r="D1107" s="203" t="s">
        <v>650</v>
      </c>
      <c r="E1107" s="205" t="s">
        <v>1569</v>
      </c>
      <c r="F1107" s="204">
        <v>98.489425981873111</v>
      </c>
      <c r="G1107" s="203">
        <v>2008</v>
      </c>
      <c r="H1107" s="203" t="s">
        <v>1754</v>
      </c>
      <c r="I1107" s="203" t="s">
        <v>539</v>
      </c>
    </row>
    <row r="1108" spans="1:9">
      <c r="A1108" s="203">
        <v>73</v>
      </c>
      <c r="B1108" s="203" t="s">
        <v>395</v>
      </c>
      <c r="C1108" s="203" t="s">
        <v>752</v>
      </c>
      <c r="D1108" s="203" t="s">
        <v>752</v>
      </c>
      <c r="E1108" s="205" t="s">
        <v>1569</v>
      </c>
      <c r="F1108" s="204">
        <v>82.158590308370037</v>
      </c>
      <c r="G1108" s="203">
        <v>2008</v>
      </c>
      <c r="H1108" s="203" t="s">
        <v>1754</v>
      </c>
      <c r="I1108" s="203" t="s">
        <v>539</v>
      </c>
    </row>
    <row r="1109" spans="1:9">
      <c r="A1109" s="203">
        <v>73</v>
      </c>
      <c r="B1109" s="203" t="s">
        <v>384</v>
      </c>
      <c r="C1109" s="203" t="s">
        <v>652</v>
      </c>
      <c r="D1109" s="203" t="s">
        <v>652</v>
      </c>
      <c r="E1109" s="205" t="s">
        <v>1569</v>
      </c>
      <c r="F1109" s="204">
        <v>92.220828105395228</v>
      </c>
      <c r="G1109" s="203">
        <v>2008</v>
      </c>
      <c r="H1109" s="203" t="s">
        <v>1754</v>
      </c>
      <c r="I1109" s="203" t="s">
        <v>539</v>
      </c>
    </row>
    <row r="1110" spans="1:9">
      <c r="A1110" s="203">
        <v>73</v>
      </c>
      <c r="B1110" s="203" t="s">
        <v>386</v>
      </c>
      <c r="C1110" s="203" t="s">
        <v>613</v>
      </c>
      <c r="D1110" s="203" t="s">
        <v>699</v>
      </c>
      <c r="E1110" s="205" t="s">
        <v>1569</v>
      </c>
      <c r="F1110" s="204">
        <v>84.502923976608187</v>
      </c>
      <c r="G1110" s="203">
        <v>2008</v>
      </c>
      <c r="H1110" s="203" t="s">
        <v>1754</v>
      </c>
      <c r="I1110" s="203" t="s">
        <v>539</v>
      </c>
    </row>
    <row r="1111" spans="1:9">
      <c r="A1111" s="203">
        <v>73</v>
      </c>
      <c r="B1111" s="203" t="s">
        <v>399</v>
      </c>
      <c r="C1111" s="203" t="s">
        <v>602</v>
      </c>
      <c r="D1111" s="203" t="s">
        <v>602</v>
      </c>
      <c r="E1111" s="205" t="s">
        <v>1569</v>
      </c>
      <c r="F1111" s="204">
        <v>66.233766233766232</v>
      </c>
      <c r="G1111" s="203">
        <v>2008</v>
      </c>
      <c r="H1111" s="203" t="s">
        <v>1754</v>
      </c>
      <c r="I1111" s="203" t="s">
        <v>539</v>
      </c>
    </row>
    <row r="1112" spans="1:9">
      <c r="A1112" s="203">
        <v>73</v>
      </c>
      <c r="B1112" s="203" t="s">
        <v>394</v>
      </c>
      <c r="C1112" s="203" t="s">
        <v>609</v>
      </c>
      <c r="D1112" s="203" t="s">
        <v>609</v>
      </c>
      <c r="E1112" s="205" t="s">
        <v>1569</v>
      </c>
      <c r="F1112" s="204">
        <v>90.529247910863504</v>
      </c>
      <c r="G1112" s="203">
        <v>2008</v>
      </c>
      <c r="H1112" s="203" t="s">
        <v>1754</v>
      </c>
      <c r="I1112" s="203" t="s">
        <v>539</v>
      </c>
    </row>
    <row r="1113" spans="1:9">
      <c r="A1113" s="203">
        <v>73</v>
      </c>
      <c r="B1113" s="203" t="s">
        <v>393</v>
      </c>
      <c r="C1113" s="203" t="s">
        <v>576</v>
      </c>
      <c r="D1113" s="203" t="s">
        <v>576</v>
      </c>
      <c r="E1113" s="205" t="s">
        <v>1569</v>
      </c>
      <c r="F1113" s="204">
        <v>73.067915690866514</v>
      </c>
      <c r="G1113" s="203">
        <v>2008</v>
      </c>
      <c r="H1113" s="203" t="s">
        <v>1754</v>
      </c>
      <c r="I1113" s="203" t="s">
        <v>539</v>
      </c>
    </row>
    <row r="1114" spans="1:9">
      <c r="A1114" s="203">
        <v>73</v>
      </c>
      <c r="B1114" s="203" t="s">
        <v>390</v>
      </c>
      <c r="C1114" s="203" t="s">
        <v>368</v>
      </c>
      <c r="D1114" s="203" t="s">
        <v>368</v>
      </c>
      <c r="E1114" s="205" t="s">
        <v>1569</v>
      </c>
      <c r="F1114" s="204">
        <v>94.255874673629236</v>
      </c>
      <c r="G1114" s="203">
        <v>2008</v>
      </c>
      <c r="H1114" s="203" t="s">
        <v>1754</v>
      </c>
      <c r="I1114" s="203" t="s">
        <v>539</v>
      </c>
    </row>
    <row r="1115" spans="1:9">
      <c r="A1115" s="203">
        <v>73</v>
      </c>
      <c r="B1115" s="203" t="s">
        <v>392</v>
      </c>
      <c r="C1115" s="203" t="s">
        <v>740</v>
      </c>
      <c r="D1115" s="203" t="s">
        <v>740</v>
      </c>
      <c r="E1115" s="205" t="s">
        <v>1569</v>
      </c>
      <c r="F1115" s="204">
        <v>95.33898305084746</v>
      </c>
      <c r="G1115" s="203">
        <v>2008</v>
      </c>
      <c r="H1115" s="203" t="s">
        <v>1754</v>
      </c>
      <c r="I1115" s="203" t="s">
        <v>539</v>
      </c>
    </row>
    <row r="1116" spans="1:9">
      <c r="A1116" s="203">
        <v>73</v>
      </c>
      <c r="B1116" s="203" t="s">
        <v>393</v>
      </c>
      <c r="C1116" s="203" t="s">
        <v>632</v>
      </c>
      <c r="D1116" s="203" t="s">
        <v>632</v>
      </c>
      <c r="E1116" s="205" t="s">
        <v>1569</v>
      </c>
      <c r="F1116" s="204">
        <v>78.71148459383754</v>
      </c>
      <c r="G1116" s="203">
        <v>2008</v>
      </c>
      <c r="H1116" s="203" t="s">
        <v>1754</v>
      </c>
      <c r="I1116" s="203" t="s">
        <v>539</v>
      </c>
    </row>
    <row r="1117" spans="1:9">
      <c r="A1117" s="203">
        <v>73</v>
      </c>
      <c r="B1117" s="203" t="s">
        <v>404</v>
      </c>
      <c r="C1117" s="203" t="s">
        <v>600</v>
      </c>
      <c r="D1117" s="203" t="s">
        <v>905</v>
      </c>
      <c r="E1117" s="205" t="s">
        <v>1569</v>
      </c>
      <c r="F1117" s="204">
        <v>93.265993265993259</v>
      </c>
      <c r="G1117" s="203">
        <v>2008</v>
      </c>
      <c r="H1117" s="203" t="s">
        <v>1754</v>
      </c>
      <c r="I1117" s="203" t="s">
        <v>539</v>
      </c>
    </row>
    <row r="1118" spans="1:9">
      <c r="A1118" s="203">
        <v>73</v>
      </c>
      <c r="B1118" s="203" t="s">
        <v>395</v>
      </c>
      <c r="C1118" s="203" t="s">
        <v>904</v>
      </c>
      <c r="D1118" s="203" t="s">
        <v>904</v>
      </c>
      <c r="E1118" s="205" t="s">
        <v>1569</v>
      </c>
      <c r="F1118" s="204">
        <v>94.666666666666671</v>
      </c>
      <c r="G1118" s="203">
        <v>2008</v>
      </c>
      <c r="H1118" s="203" t="s">
        <v>1754</v>
      </c>
      <c r="I1118" s="203" t="s">
        <v>539</v>
      </c>
    </row>
    <row r="1119" spans="1:9">
      <c r="A1119" s="203">
        <v>73</v>
      </c>
      <c r="B1119" s="203" t="s">
        <v>395</v>
      </c>
      <c r="C1119" s="203" t="s">
        <v>878</v>
      </c>
      <c r="D1119" s="203" t="s">
        <v>908</v>
      </c>
      <c r="E1119" s="205" t="s">
        <v>1569</v>
      </c>
      <c r="F1119" s="204">
        <v>99.168975069252085</v>
      </c>
      <c r="G1119" s="203">
        <v>2008</v>
      </c>
      <c r="H1119" s="203" t="s">
        <v>1754</v>
      </c>
      <c r="I1119" s="203" t="s">
        <v>539</v>
      </c>
    </row>
    <row r="1120" spans="1:9">
      <c r="A1120" s="203">
        <v>73</v>
      </c>
      <c r="B1120" s="203" t="s">
        <v>387</v>
      </c>
      <c r="C1120" s="203" t="s">
        <v>620</v>
      </c>
      <c r="D1120" s="203" t="s">
        <v>620</v>
      </c>
      <c r="E1120" s="205" t="s">
        <v>1569</v>
      </c>
      <c r="F1120" s="204">
        <v>97.857142857142861</v>
      </c>
      <c r="G1120" s="203">
        <v>2008</v>
      </c>
      <c r="H1120" s="203" t="s">
        <v>1754</v>
      </c>
      <c r="I1120" s="203" t="s">
        <v>539</v>
      </c>
    </row>
    <row r="1121" spans="1:9">
      <c r="A1121" s="203">
        <v>73</v>
      </c>
      <c r="B1121" s="203" t="s">
        <v>395</v>
      </c>
      <c r="C1121" s="203" t="s">
        <v>617</v>
      </c>
      <c r="D1121" s="203" t="s">
        <v>617</v>
      </c>
      <c r="E1121" s="205" t="s">
        <v>1569</v>
      </c>
      <c r="F1121" s="204">
        <v>98.936170212765958</v>
      </c>
      <c r="G1121" s="203">
        <v>2008</v>
      </c>
      <c r="H1121" s="203" t="s">
        <v>1754</v>
      </c>
      <c r="I1121" s="203" t="s">
        <v>539</v>
      </c>
    </row>
    <row r="1122" spans="1:9">
      <c r="A1122" s="203">
        <v>73</v>
      </c>
      <c r="B1122" s="203" t="s">
        <v>384</v>
      </c>
      <c r="C1122" s="203" t="s">
        <v>692</v>
      </c>
      <c r="D1122" s="203" t="s">
        <v>692</v>
      </c>
      <c r="E1122" s="205" t="s">
        <v>1569</v>
      </c>
      <c r="F1122" s="204">
        <v>79.737903225806448</v>
      </c>
      <c r="G1122" s="203">
        <v>2008</v>
      </c>
      <c r="H1122" s="203" t="s">
        <v>1754</v>
      </c>
      <c r="I1122" s="203" t="s">
        <v>539</v>
      </c>
    </row>
    <row r="1123" spans="1:9">
      <c r="A1123" s="203">
        <v>73</v>
      </c>
      <c r="B1123" s="203" t="s">
        <v>384</v>
      </c>
      <c r="C1123" s="203" t="s">
        <v>636</v>
      </c>
      <c r="D1123" s="203" t="s">
        <v>909</v>
      </c>
      <c r="E1123" s="205" t="s">
        <v>1569</v>
      </c>
      <c r="F1123" s="204">
        <v>50.578512396694222</v>
      </c>
      <c r="G1123" s="203">
        <v>2008</v>
      </c>
      <c r="H1123" s="203" t="s">
        <v>1754</v>
      </c>
      <c r="I1123" s="203" t="s">
        <v>539</v>
      </c>
    </row>
    <row r="1124" spans="1:9">
      <c r="A1124" s="203">
        <v>73</v>
      </c>
      <c r="B1124" s="203" t="s">
        <v>395</v>
      </c>
      <c r="C1124" s="203" t="s">
        <v>910</v>
      </c>
      <c r="D1124" s="203" t="s">
        <v>911</v>
      </c>
      <c r="E1124" s="205" t="s">
        <v>1569</v>
      </c>
      <c r="F1124" s="204">
        <v>97.610921501706486</v>
      </c>
      <c r="G1124" s="203">
        <v>2008</v>
      </c>
      <c r="H1124" s="203" t="s">
        <v>1754</v>
      </c>
      <c r="I1124" s="203" t="s">
        <v>539</v>
      </c>
    </row>
    <row r="1125" spans="1:9">
      <c r="A1125" s="203">
        <v>73</v>
      </c>
      <c r="B1125" s="203" t="s">
        <v>391</v>
      </c>
      <c r="C1125" s="203" t="s">
        <v>624</v>
      </c>
      <c r="D1125" s="203" t="s">
        <v>624</v>
      </c>
      <c r="E1125" s="205" t="s">
        <v>1569</v>
      </c>
      <c r="F1125" s="204">
        <v>74.482758620689651</v>
      </c>
      <c r="G1125" s="203">
        <v>2008</v>
      </c>
      <c r="H1125" s="203" t="s">
        <v>1754</v>
      </c>
      <c r="I1125" s="203" t="s">
        <v>539</v>
      </c>
    </row>
    <row r="1126" spans="1:9">
      <c r="A1126" s="203">
        <v>73</v>
      </c>
      <c r="B1126" s="203" t="s">
        <v>389</v>
      </c>
      <c r="C1126" s="203" t="s">
        <v>630</v>
      </c>
      <c r="D1126" s="203" t="s">
        <v>630</v>
      </c>
      <c r="E1126" s="205" t="s">
        <v>1569</v>
      </c>
      <c r="F1126" s="204">
        <v>83.888888888888886</v>
      </c>
      <c r="G1126" s="203">
        <v>2008</v>
      </c>
      <c r="H1126" s="203" t="s">
        <v>1754</v>
      </c>
      <c r="I1126" s="203" t="s">
        <v>539</v>
      </c>
    </row>
    <row r="1127" spans="1:9">
      <c r="A1127" s="203">
        <v>73</v>
      </c>
      <c r="B1127" s="203" t="s">
        <v>395</v>
      </c>
      <c r="C1127" s="203" t="s">
        <v>747</v>
      </c>
      <c r="D1127" s="203" t="s">
        <v>912</v>
      </c>
      <c r="E1127" s="205" t="s">
        <v>1569</v>
      </c>
      <c r="F1127" s="204">
        <v>64.269662921348313</v>
      </c>
      <c r="G1127" s="203">
        <v>2008</v>
      </c>
      <c r="H1127" s="203" t="s">
        <v>1754</v>
      </c>
      <c r="I1127" s="203" t="s">
        <v>539</v>
      </c>
    </row>
    <row r="1128" spans="1:9">
      <c r="A1128" s="203">
        <v>73</v>
      </c>
      <c r="B1128" s="203" t="s">
        <v>402</v>
      </c>
      <c r="C1128" s="203" t="s">
        <v>591</v>
      </c>
      <c r="D1128" s="203" t="s">
        <v>591</v>
      </c>
      <c r="E1128" s="205" t="s">
        <v>1569</v>
      </c>
      <c r="F1128" s="204">
        <v>76.262626262626256</v>
      </c>
      <c r="G1128" s="203">
        <v>2008</v>
      </c>
      <c r="H1128" s="203" t="s">
        <v>1754</v>
      </c>
      <c r="I1128" s="203" t="s">
        <v>539</v>
      </c>
    </row>
    <row r="1129" spans="1:9">
      <c r="A1129" s="203">
        <v>73</v>
      </c>
      <c r="B1129" s="203" t="s">
        <v>388</v>
      </c>
      <c r="C1129" s="203" t="s">
        <v>367</v>
      </c>
      <c r="D1129" s="203" t="s">
        <v>913</v>
      </c>
      <c r="E1129" s="205" t="s">
        <v>1569</v>
      </c>
      <c r="F1129" s="204">
        <v>88.249400479616313</v>
      </c>
      <c r="G1129" s="203">
        <v>2008</v>
      </c>
      <c r="H1129" s="203" t="s">
        <v>1754</v>
      </c>
      <c r="I1129" s="203" t="s">
        <v>539</v>
      </c>
    </row>
    <row r="1130" spans="1:9">
      <c r="A1130" s="203">
        <v>73</v>
      </c>
      <c r="B1130" s="203" t="s">
        <v>398</v>
      </c>
      <c r="C1130" s="203" t="s">
        <v>914</v>
      </c>
      <c r="D1130" s="203" t="s">
        <v>915</v>
      </c>
      <c r="E1130" s="205" t="s">
        <v>1569</v>
      </c>
      <c r="F1130" s="204">
        <v>98.673740053050395</v>
      </c>
      <c r="G1130" s="203">
        <v>2008</v>
      </c>
      <c r="H1130" s="203" t="s">
        <v>1754</v>
      </c>
      <c r="I1130" s="203" t="s">
        <v>539</v>
      </c>
    </row>
    <row r="1131" spans="1:9">
      <c r="A1131" s="203">
        <v>73</v>
      </c>
      <c r="B1131" s="203" t="s">
        <v>401</v>
      </c>
      <c r="C1131" s="203" t="s">
        <v>846</v>
      </c>
      <c r="D1131" s="203" t="s">
        <v>916</v>
      </c>
      <c r="E1131" s="205" t="s">
        <v>1569</v>
      </c>
      <c r="F1131" s="204">
        <v>92.490842490842496</v>
      </c>
      <c r="G1131" s="203">
        <v>2008</v>
      </c>
      <c r="H1131" s="203" t="s">
        <v>1754</v>
      </c>
      <c r="I1131" s="203" t="s">
        <v>539</v>
      </c>
    </row>
    <row r="1132" spans="1:9">
      <c r="A1132" s="203">
        <v>73</v>
      </c>
      <c r="B1132" s="203" t="s">
        <v>398</v>
      </c>
      <c r="C1132" s="203" t="s">
        <v>917</v>
      </c>
      <c r="D1132" s="203" t="s">
        <v>918</v>
      </c>
      <c r="E1132" s="205" t="s">
        <v>1569</v>
      </c>
      <c r="F1132" s="204">
        <v>75.643564356435647</v>
      </c>
      <c r="G1132" s="203">
        <v>2008</v>
      </c>
      <c r="H1132" s="203" t="s">
        <v>1754</v>
      </c>
      <c r="I1132" s="203" t="s">
        <v>539</v>
      </c>
    </row>
    <row r="1133" spans="1:9">
      <c r="A1133" s="203">
        <v>73</v>
      </c>
      <c r="B1133" s="203" t="s">
        <v>396</v>
      </c>
      <c r="C1133" s="203" t="s">
        <v>583</v>
      </c>
      <c r="D1133" s="203" t="s">
        <v>919</v>
      </c>
      <c r="E1133" s="205" t="s">
        <v>1569</v>
      </c>
      <c r="F1133" s="204">
        <v>78.119349005424951</v>
      </c>
      <c r="G1133" s="203">
        <v>2008</v>
      </c>
      <c r="H1133" s="203" t="s">
        <v>1754</v>
      </c>
      <c r="I1133" s="203" t="s">
        <v>539</v>
      </c>
    </row>
    <row r="1134" spans="1:9">
      <c r="A1134" s="203">
        <v>73</v>
      </c>
      <c r="B1134" s="203" t="s">
        <v>393</v>
      </c>
      <c r="C1134" s="203" t="s">
        <v>920</v>
      </c>
      <c r="D1134" s="203" t="s">
        <v>921</v>
      </c>
      <c r="E1134" s="205" t="s">
        <v>1569</v>
      </c>
      <c r="F1134" s="204">
        <v>67.148014440433215</v>
      </c>
      <c r="G1134" s="203">
        <v>2008</v>
      </c>
      <c r="H1134" s="203" t="s">
        <v>1754</v>
      </c>
      <c r="I1134" s="203" t="s">
        <v>539</v>
      </c>
    </row>
    <row r="1135" spans="1:9">
      <c r="A1135" s="203">
        <v>73</v>
      </c>
      <c r="B1135" s="203" t="s">
        <v>395</v>
      </c>
      <c r="C1135" s="203" t="s">
        <v>718</v>
      </c>
      <c r="D1135" s="203" t="s">
        <v>718</v>
      </c>
      <c r="E1135" s="205" t="s">
        <v>1569</v>
      </c>
      <c r="F1135" s="204">
        <v>87.711864406779668</v>
      </c>
      <c r="G1135" s="203">
        <v>2008</v>
      </c>
      <c r="H1135" s="203" t="s">
        <v>1754</v>
      </c>
      <c r="I1135" s="203" t="s">
        <v>539</v>
      </c>
    </row>
    <row r="1136" spans="1:9">
      <c r="A1136" s="203">
        <v>73</v>
      </c>
      <c r="B1136" s="203" t="s">
        <v>396</v>
      </c>
      <c r="C1136" s="203" t="s">
        <v>758</v>
      </c>
      <c r="D1136" s="203" t="s">
        <v>758</v>
      </c>
      <c r="E1136" s="205" t="s">
        <v>1569</v>
      </c>
      <c r="F1136" s="204">
        <v>87.150837988826822</v>
      </c>
      <c r="G1136" s="203">
        <v>2008</v>
      </c>
      <c r="H1136" s="203" t="s">
        <v>1754</v>
      </c>
      <c r="I1136" s="203" t="s">
        <v>539</v>
      </c>
    </row>
    <row r="1137" spans="1:9">
      <c r="A1137" s="203">
        <v>73</v>
      </c>
      <c r="B1137" s="203" t="s">
        <v>399</v>
      </c>
      <c r="C1137" s="203" t="s">
        <v>885</v>
      </c>
      <c r="D1137" s="203" t="s">
        <v>885</v>
      </c>
      <c r="E1137" s="205" t="s">
        <v>1569</v>
      </c>
      <c r="F1137" s="204">
        <v>87.596899224806208</v>
      </c>
      <c r="G1137" s="203">
        <v>2008</v>
      </c>
      <c r="H1137" s="203" t="s">
        <v>1754</v>
      </c>
      <c r="I1137" s="203" t="s">
        <v>539</v>
      </c>
    </row>
    <row r="1138" spans="1:9">
      <c r="A1138" s="203">
        <v>73</v>
      </c>
      <c r="B1138" s="203" t="s">
        <v>400</v>
      </c>
      <c r="C1138" s="203" t="s">
        <v>922</v>
      </c>
      <c r="D1138" s="203" t="s">
        <v>923</v>
      </c>
      <c r="E1138" s="205" t="s">
        <v>1569</v>
      </c>
      <c r="F1138" s="204">
        <v>95.260663507109001</v>
      </c>
      <c r="G1138" s="203">
        <v>2008</v>
      </c>
      <c r="H1138" s="203" t="s">
        <v>1754</v>
      </c>
      <c r="I1138" s="203" t="s">
        <v>539</v>
      </c>
    </row>
    <row r="1139" spans="1:9">
      <c r="A1139" s="203">
        <v>73</v>
      </c>
      <c r="B1139" s="203" t="s">
        <v>385</v>
      </c>
      <c r="C1139" s="203" t="s">
        <v>703</v>
      </c>
      <c r="D1139" s="203" t="s">
        <v>703</v>
      </c>
      <c r="E1139" s="205" t="s">
        <v>1569</v>
      </c>
      <c r="F1139" s="204">
        <v>94.326241134751768</v>
      </c>
      <c r="G1139" s="203">
        <v>2008</v>
      </c>
      <c r="H1139" s="203" t="s">
        <v>1754</v>
      </c>
      <c r="I1139" s="203" t="s">
        <v>539</v>
      </c>
    </row>
    <row r="1140" spans="1:9">
      <c r="A1140" s="203">
        <v>73</v>
      </c>
      <c r="B1140" s="203" t="s">
        <v>395</v>
      </c>
      <c r="C1140" s="203" t="s">
        <v>756</v>
      </c>
      <c r="D1140" s="203" t="s">
        <v>756</v>
      </c>
      <c r="E1140" s="205" t="s">
        <v>1569</v>
      </c>
      <c r="F1140" s="204">
        <v>100</v>
      </c>
      <c r="G1140" s="203">
        <v>2008</v>
      </c>
      <c r="H1140" s="203" t="s">
        <v>1754</v>
      </c>
      <c r="I1140" s="203" t="s">
        <v>539</v>
      </c>
    </row>
    <row r="1141" spans="1:9">
      <c r="A1141" s="203">
        <v>73</v>
      </c>
      <c r="B1141" s="203" t="s">
        <v>404</v>
      </c>
      <c r="C1141" s="203" t="s">
        <v>568</v>
      </c>
      <c r="D1141" s="203" t="s">
        <v>568</v>
      </c>
      <c r="E1141" s="205" t="s">
        <v>1569</v>
      </c>
      <c r="F1141" s="204">
        <v>95.833333333333329</v>
      </c>
      <c r="G1141" s="203">
        <v>2008</v>
      </c>
      <c r="H1141" s="203" t="s">
        <v>1754</v>
      </c>
      <c r="I1141" s="203" t="s">
        <v>539</v>
      </c>
    </row>
    <row r="1142" spans="1:9">
      <c r="A1142" s="203">
        <v>73</v>
      </c>
      <c r="B1142" s="203" t="s">
        <v>404</v>
      </c>
      <c r="C1142" s="203" t="s">
        <v>687</v>
      </c>
      <c r="D1142" s="203" t="s">
        <v>687</v>
      </c>
      <c r="E1142" s="205" t="s">
        <v>1569</v>
      </c>
      <c r="F1142" s="204">
        <v>92.024539877300612</v>
      </c>
      <c r="G1142" s="203">
        <v>2008</v>
      </c>
      <c r="H1142" s="203" t="s">
        <v>1754</v>
      </c>
      <c r="I1142" s="203" t="s">
        <v>539</v>
      </c>
    </row>
    <row r="1143" spans="1:9">
      <c r="A1143" s="203">
        <v>73</v>
      </c>
      <c r="B1143" s="203" t="s">
        <v>392</v>
      </c>
      <c r="C1143" s="203" t="s">
        <v>739</v>
      </c>
      <c r="D1143" s="203" t="s">
        <v>739</v>
      </c>
      <c r="E1143" s="205" t="s">
        <v>1569</v>
      </c>
      <c r="F1143" s="204">
        <v>73.399014778325125</v>
      </c>
      <c r="G1143" s="203">
        <v>2008</v>
      </c>
      <c r="H1143" s="203" t="s">
        <v>1754</v>
      </c>
      <c r="I1143" s="203" t="s">
        <v>539</v>
      </c>
    </row>
    <row r="1144" spans="1:9">
      <c r="A1144" s="203">
        <v>73</v>
      </c>
      <c r="B1144" s="203" t="s">
        <v>386</v>
      </c>
      <c r="C1144" s="203" t="s">
        <v>701</v>
      </c>
      <c r="D1144" s="203" t="s">
        <v>924</v>
      </c>
      <c r="E1144" s="205" t="s">
        <v>1569</v>
      </c>
      <c r="F1144" s="204">
        <v>94.285714285714292</v>
      </c>
      <c r="G1144" s="203">
        <v>2008</v>
      </c>
      <c r="H1144" s="203" t="s">
        <v>1754</v>
      </c>
      <c r="I1144" s="203" t="s">
        <v>539</v>
      </c>
    </row>
    <row r="1145" spans="1:9">
      <c r="A1145" s="203">
        <v>73</v>
      </c>
      <c r="B1145" s="203" t="s">
        <v>404</v>
      </c>
      <c r="C1145" s="203" t="s">
        <v>883</v>
      </c>
      <c r="D1145" s="203" t="s">
        <v>883</v>
      </c>
      <c r="E1145" s="205" t="s">
        <v>1569</v>
      </c>
      <c r="F1145" s="204">
        <v>81.538461538461533</v>
      </c>
      <c r="G1145" s="203">
        <v>2008</v>
      </c>
      <c r="H1145" s="203" t="s">
        <v>1754</v>
      </c>
      <c r="I1145" s="203" t="s">
        <v>539</v>
      </c>
    </row>
    <row r="1146" spans="1:9">
      <c r="A1146" s="203">
        <v>73</v>
      </c>
      <c r="B1146" s="203" t="s">
        <v>393</v>
      </c>
      <c r="C1146" s="203" t="s">
        <v>890</v>
      </c>
      <c r="D1146" s="203" t="s">
        <v>890</v>
      </c>
      <c r="E1146" s="205" t="s">
        <v>1569</v>
      </c>
      <c r="F1146" s="204">
        <v>73.4375</v>
      </c>
      <c r="G1146" s="203">
        <v>2008</v>
      </c>
      <c r="H1146" s="203" t="s">
        <v>1754</v>
      </c>
      <c r="I1146" s="203" t="s">
        <v>539</v>
      </c>
    </row>
    <row r="1147" spans="1:9">
      <c r="A1147" s="203">
        <v>73</v>
      </c>
      <c r="B1147" s="203" t="s">
        <v>395</v>
      </c>
      <c r="C1147" s="203" t="s">
        <v>925</v>
      </c>
      <c r="D1147" s="203" t="s">
        <v>925</v>
      </c>
      <c r="E1147" s="205" t="s">
        <v>1569</v>
      </c>
      <c r="F1147" s="204">
        <v>100</v>
      </c>
      <c r="G1147" s="203">
        <v>2008</v>
      </c>
      <c r="H1147" s="203" t="s">
        <v>1754</v>
      </c>
      <c r="I1147" s="203" t="s">
        <v>539</v>
      </c>
    </row>
    <row r="1148" spans="1:9">
      <c r="A1148" s="203">
        <v>73</v>
      </c>
      <c r="B1148" s="203" t="s">
        <v>397</v>
      </c>
      <c r="C1148" s="203" t="s">
        <v>720</v>
      </c>
      <c r="D1148" s="203" t="s">
        <v>720</v>
      </c>
      <c r="E1148" s="205" t="s">
        <v>1569</v>
      </c>
      <c r="F1148" s="204">
        <v>76.282051282051285</v>
      </c>
      <c r="G1148" s="203">
        <v>2008</v>
      </c>
      <c r="H1148" s="203" t="s">
        <v>1754</v>
      </c>
      <c r="I1148" s="203" t="s">
        <v>539</v>
      </c>
    </row>
    <row r="1149" spans="1:9">
      <c r="A1149" s="203">
        <v>73</v>
      </c>
      <c r="B1149" s="203" t="s">
        <v>389</v>
      </c>
      <c r="C1149" s="203" t="s">
        <v>587</v>
      </c>
      <c r="D1149" s="203" t="s">
        <v>587</v>
      </c>
      <c r="E1149" s="205" t="s">
        <v>1569</v>
      </c>
      <c r="F1149" s="204">
        <v>96.18320610687023</v>
      </c>
      <c r="G1149" s="203">
        <v>2008</v>
      </c>
      <c r="H1149" s="203" t="s">
        <v>1754</v>
      </c>
      <c r="I1149" s="203" t="s">
        <v>539</v>
      </c>
    </row>
    <row r="1150" spans="1:9">
      <c r="A1150" s="203">
        <v>73</v>
      </c>
      <c r="B1150" s="203" t="s">
        <v>399</v>
      </c>
      <c r="C1150" s="203" t="s">
        <v>887</v>
      </c>
      <c r="D1150" s="203" t="s">
        <v>887</v>
      </c>
      <c r="E1150" s="205" t="s">
        <v>1569</v>
      </c>
      <c r="F1150" s="204">
        <v>86.290322580645167</v>
      </c>
      <c r="G1150" s="203">
        <v>2008</v>
      </c>
      <c r="H1150" s="203" t="s">
        <v>1754</v>
      </c>
      <c r="I1150" s="203" t="s">
        <v>539</v>
      </c>
    </row>
    <row r="1151" spans="1:9">
      <c r="A1151" s="203">
        <v>73</v>
      </c>
      <c r="B1151" s="203" t="s">
        <v>403</v>
      </c>
      <c r="C1151" s="203" t="s">
        <v>634</v>
      </c>
      <c r="D1151" s="203" t="s">
        <v>634</v>
      </c>
      <c r="E1151" s="205" t="s">
        <v>1569</v>
      </c>
      <c r="F1151" s="204">
        <v>100</v>
      </c>
      <c r="G1151" s="203">
        <v>2008</v>
      </c>
      <c r="H1151" s="203" t="s">
        <v>1754</v>
      </c>
      <c r="I1151" s="203" t="s">
        <v>539</v>
      </c>
    </row>
    <row r="1152" spans="1:9">
      <c r="A1152" s="203">
        <v>73</v>
      </c>
      <c r="B1152" s="203" t="s">
        <v>399</v>
      </c>
      <c r="C1152" s="203" t="s">
        <v>593</v>
      </c>
      <c r="D1152" s="203" t="s">
        <v>593</v>
      </c>
      <c r="E1152" s="205" t="s">
        <v>1569</v>
      </c>
      <c r="F1152" s="204">
        <v>94.385964912280699</v>
      </c>
      <c r="G1152" s="203">
        <v>2008</v>
      </c>
      <c r="H1152" s="203" t="s">
        <v>1754</v>
      </c>
      <c r="I1152" s="203" t="s">
        <v>539</v>
      </c>
    </row>
    <row r="1153" spans="1:9">
      <c r="A1153" s="203">
        <v>73</v>
      </c>
      <c r="B1153" s="203" t="s">
        <v>387</v>
      </c>
      <c r="C1153" s="203" t="s">
        <v>644</v>
      </c>
      <c r="D1153" s="203" t="s">
        <v>644</v>
      </c>
      <c r="E1153" s="205" t="s">
        <v>1569</v>
      </c>
      <c r="F1153" s="204">
        <v>87.20930232558139</v>
      </c>
      <c r="G1153" s="203">
        <v>2008</v>
      </c>
      <c r="H1153" s="203" t="s">
        <v>1754</v>
      </c>
      <c r="I1153" s="203" t="s">
        <v>539</v>
      </c>
    </row>
    <row r="1154" spans="1:9">
      <c r="A1154" s="203">
        <v>73</v>
      </c>
      <c r="B1154" s="203" t="s">
        <v>384</v>
      </c>
      <c r="C1154" s="203" t="s">
        <v>695</v>
      </c>
      <c r="D1154" s="203" t="s">
        <v>695</v>
      </c>
      <c r="E1154" s="205" t="s">
        <v>1569</v>
      </c>
      <c r="F1154" s="204">
        <v>87.272727272727266</v>
      </c>
      <c r="G1154" s="203">
        <v>2008</v>
      </c>
      <c r="H1154" s="203" t="s">
        <v>1754</v>
      </c>
      <c r="I1154" s="203" t="s">
        <v>539</v>
      </c>
    </row>
    <row r="1155" spans="1:9">
      <c r="A1155" s="203">
        <v>73</v>
      </c>
      <c r="B1155" s="203" t="s">
        <v>386</v>
      </c>
      <c r="C1155" s="203" t="s">
        <v>648</v>
      </c>
      <c r="D1155" s="203" t="s">
        <v>648</v>
      </c>
      <c r="E1155" s="205" t="s">
        <v>1569</v>
      </c>
      <c r="F1155" s="204">
        <v>94.581280788177338</v>
      </c>
      <c r="G1155" s="203">
        <v>2008</v>
      </c>
      <c r="H1155" s="203" t="s">
        <v>1754</v>
      </c>
      <c r="I1155" s="203" t="s">
        <v>539</v>
      </c>
    </row>
    <row r="1156" spans="1:9">
      <c r="A1156" s="203">
        <v>73</v>
      </c>
      <c r="B1156" s="203" t="s">
        <v>400</v>
      </c>
      <c r="C1156" s="203" t="s">
        <v>926</v>
      </c>
      <c r="D1156" s="203" t="s">
        <v>927</v>
      </c>
      <c r="E1156" s="205" t="s">
        <v>1569</v>
      </c>
      <c r="F1156" s="204">
        <v>76.687116564417181</v>
      </c>
      <c r="G1156" s="203">
        <v>2008</v>
      </c>
      <c r="H1156" s="203" t="s">
        <v>1754</v>
      </c>
      <c r="I1156" s="203" t="s">
        <v>539</v>
      </c>
    </row>
    <row r="1157" spans="1:9">
      <c r="A1157" s="203">
        <v>73</v>
      </c>
      <c r="B1157" s="203" t="s">
        <v>395</v>
      </c>
      <c r="C1157" s="203" t="s">
        <v>753</v>
      </c>
      <c r="D1157" s="203" t="s">
        <v>754</v>
      </c>
      <c r="E1157" s="205" t="s">
        <v>1569</v>
      </c>
      <c r="F1157" s="204">
        <v>80.672268907563023</v>
      </c>
      <c r="G1157" s="203">
        <v>2008</v>
      </c>
      <c r="H1157" s="203" t="s">
        <v>1754</v>
      </c>
      <c r="I1157" s="203" t="s">
        <v>539</v>
      </c>
    </row>
    <row r="1158" spans="1:9">
      <c r="A1158" s="203">
        <v>73</v>
      </c>
      <c r="B1158" s="203" t="s">
        <v>403</v>
      </c>
      <c r="C1158" s="203" t="s">
        <v>570</v>
      </c>
      <c r="D1158" s="203" t="s">
        <v>570</v>
      </c>
      <c r="E1158" s="205" t="s">
        <v>1569</v>
      </c>
      <c r="F1158" s="204">
        <v>85.238095238095241</v>
      </c>
      <c r="G1158" s="203">
        <v>2008</v>
      </c>
      <c r="H1158" s="203" t="s">
        <v>1754</v>
      </c>
      <c r="I1158" s="203" t="s">
        <v>539</v>
      </c>
    </row>
    <row r="1159" spans="1:9">
      <c r="A1159" s="203">
        <v>73</v>
      </c>
      <c r="B1159" s="203" t="s">
        <v>401</v>
      </c>
      <c r="C1159" s="203" t="s">
        <v>626</v>
      </c>
      <c r="D1159" s="203" t="s">
        <v>626</v>
      </c>
      <c r="E1159" s="205" t="s">
        <v>1569</v>
      </c>
      <c r="F1159" s="204">
        <v>85.714285714285708</v>
      </c>
      <c r="G1159" s="203">
        <v>2008</v>
      </c>
      <c r="H1159" s="203" t="s">
        <v>1754</v>
      </c>
      <c r="I1159" s="203" t="s">
        <v>539</v>
      </c>
    </row>
    <row r="1160" spans="1:9">
      <c r="A1160" s="203">
        <v>73</v>
      </c>
      <c r="B1160" s="203" t="s">
        <v>384</v>
      </c>
      <c r="C1160" s="203" t="s">
        <v>604</v>
      </c>
      <c r="D1160" s="203" t="s">
        <v>604</v>
      </c>
      <c r="E1160" s="205" t="s">
        <v>1569</v>
      </c>
      <c r="F1160" s="204">
        <v>94.736842105263165</v>
      </c>
      <c r="G1160" s="203">
        <v>2008</v>
      </c>
      <c r="H1160" s="203" t="s">
        <v>1754</v>
      </c>
      <c r="I1160" s="203" t="s">
        <v>539</v>
      </c>
    </row>
    <row r="1161" spans="1:9">
      <c r="A1161" s="203">
        <v>73</v>
      </c>
      <c r="B1161" s="203" t="s">
        <v>396</v>
      </c>
      <c r="C1161" s="203" t="s">
        <v>706</v>
      </c>
      <c r="D1161" s="203" t="s">
        <v>706</v>
      </c>
      <c r="E1161" s="205" t="s">
        <v>1569</v>
      </c>
      <c r="F1161" s="204">
        <v>84.426229508196727</v>
      </c>
      <c r="G1161" s="203">
        <v>2008</v>
      </c>
      <c r="H1161" s="203" t="s">
        <v>1754</v>
      </c>
      <c r="I1161" s="203" t="s">
        <v>539</v>
      </c>
    </row>
    <row r="1162" spans="1:9">
      <c r="A1162" s="203">
        <v>73</v>
      </c>
      <c r="B1162" s="203" t="s">
        <v>393</v>
      </c>
      <c r="C1162" s="203" t="s">
        <v>742</v>
      </c>
      <c r="D1162" s="203" t="s">
        <v>742</v>
      </c>
      <c r="E1162" s="205" t="s">
        <v>1569</v>
      </c>
      <c r="F1162" s="204">
        <v>89.510489510489506</v>
      </c>
      <c r="G1162" s="203">
        <v>2008</v>
      </c>
      <c r="H1162" s="203" t="s">
        <v>1754</v>
      </c>
      <c r="I1162" s="203" t="s">
        <v>539</v>
      </c>
    </row>
    <row r="1163" spans="1:9">
      <c r="A1163" s="203">
        <v>73</v>
      </c>
      <c r="B1163" s="203" t="s">
        <v>394</v>
      </c>
      <c r="C1163" s="203" t="s">
        <v>589</v>
      </c>
      <c r="D1163" s="203" t="s">
        <v>589</v>
      </c>
      <c r="E1163" s="205" t="s">
        <v>1569</v>
      </c>
      <c r="F1163" s="204">
        <v>90.140845070422529</v>
      </c>
      <c r="G1163" s="203">
        <v>2008</v>
      </c>
      <c r="H1163" s="203" t="s">
        <v>1754</v>
      </c>
      <c r="I1163" s="203" t="s">
        <v>539</v>
      </c>
    </row>
    <row r="1164" spans="1:9">
      <c r="A1164" s="203">
        <v>73</v>
      </c>
      <c r="B1164" s="203" t="s">
        <v>388</v>
      </c>
      <c r="C1164" s="203" t="s">
        <v>606</v>
      </c>
      <c r="D1164" s="203" t="s">
        <v>606</v>
      </c>
      <c r="E1164" s="205" t="s">
        <v>1569</v>
      </c>
      <c r="F1164" s="204">
        <v>86.759581881533094</v>
      </c>
      <c r="G1164" s="203">
        <v>2008</v>
      </c>
      <c r="H1164" s="203" t="s">
        <v>1754</v>
      </c>
      <c r="I1164" s="203" t="s">
        <v>539</v>
      </c>
    </row>
    <row r="1165" spans="1:9">
      <c r="A1165" s="203">
        <v>73</v>
      </c>
      <c r="B1165" s="203" t="s">
        <v>390</v>
      </c>
      <c r="C1165" s="203" t="s">
        <v>611</v>
      </c>
      <c r="D1165" s="203" t="s">
        <v>611</v>
      </c>
      <c r="E1165" s="205" t="s">
        <v>1569</v>
      </c>
      <c r="F1165" s="204">
        <v>92.708333333333329</v>
      </c>
      <c r="G1165" s="203">
        <v>2008</v>
      </c>
      <c r="H1165" s="203" t="s">
        <v>1754</v>
      </c>
      <c r="I1165" s="203" t="s">
        <v>539</v>
      </c>
    </row>
    <row r="1166" spans="1:9">
      <c r="A1166" s="203">
        <v>73</v>
      </c>
      <c r="B1166" s="203" t="s">
        <v>401</v>
      </c>
      <c r="C1166" s="203" t="s">
        <v>615</v>
      </c>
      <c r="D1166" s="203" t="s">
        <v>615</v>
      </c>
      <c r="E1166" s="205" t="s">
        <v>1569</v>
      </c>
      <c r="F1166" s="204">
        <v>92.788461538461533</v>
      </c>
      <c r="G1166" s="203">
        <v>2008</v>
      </c>
      <c r="H1166" s="203" t="s">
        <v>1754</v>
      </c>
      <c r="I1166" s="203" t="s">
        <v>539</v>
      </c>
    </row>
    <row r="1167" spans="1:9">
      <c r="A1167" s="203">
        <v>73</v>
      </c>
      <c r="B1167" s="203" t="s">
        <v>388</v>
      </c>
      <c r="C1167" s="203" t="s">
        <v>598</v>
      </c>
      <c r="D1167" s="203" t="s">
        <v>680</v>
      </c>
      <c r="E1167" s="205" t="s">
        <v>1569</v>
      </c>
      <c r="F1167" s="204">
        <v>73.870967741935488</v>
      </c>
      <c r="G1167" s="203">
        <v>2008</v>
      </c>
      <c r="H1167" s="203" t="s">
        <v>1754</v>
      </c>
      <c r="I1167" s="203" t="s">
        <v>539</v>
      </c>
    </row>
    <row r="1168" spans="1:9">
      <c r="A1168" s="203">
        <v>73</v>
      </c>
      <c r="B1168" s="203" t="s">
        <v>393</v>
      </c>
      <c r="C1168" s="203" t="s">
        <v>784</v>
      </c>
      <c r="D1168" s="203" t="s">
        <v>784</v>
      </c>
      <c r="E1168" s="205" t="s">
        <v>1569</v>
      </c>
      <c r="F1168" s="204">
        <v>85.128205128205124</v>
      </c>
      <c r="G1168" s="203">
        <v>2008</v>
      </c>
      <c r="H1168" s="203" t="s">
        <v>1754</v>
      </c>
      <c r="I1168" s="203" t="s">
        <v>539</v>
      </c>
    </row>
    <row r="1169" spans="1:9">
      <c r="A1169" s="203">
        <v>73</v>
      </c>
      <c r="B1169" s="203" t="s">
        <v>393</v>
      </c>
      <c r="C1169" s="203" t="s">
        <v>689</v>
      </c>
      <c r="D1169" s="203" t="s">
        <v>689</v>
      </c>
      <c r="E1169" s="205" t="s">
        <v>1569</v>
      </c>
      <c r="F1169" s="204">
        <v>81.125827814569533</v>
      </c>
      <c r="G1169" s="203">
        <v>2008</v>
      </c>
      <c r="H1169" s="203" t="s">
        <v>1754</v>
      </c>
      <c r="I1169" s="203" t="s">
        <v>539</v>
      </c>
    </row>
    <row r="1170" spans="1:9">
      <c r="A1170" s="203">
        <v>73</v>
      </c>
      <c r="B1170" s="203" t="s">
        <v>390</v>
      </c>
      <c r="C1170" s="203" t="s">
        <v>738</v>
      </c>
      <c r="D1170" s="203" t="s">
        <v>738</v>
      </c>
      <c r="E1170" s="205" t="s">
        <v>1569</v>
      </c>
      <c r="F1170" s="204">
        <v>92.035398230088489</v>
      </c>
      <c r="G1170" s="203">
        <v>2008</v>
      </c>
      <c r="H1170" s="203" t="s">
        <v>1754</v>
      </c>
      <c r="I1170" s="203" t="s">
        <v>539</v>
      </c>
    </row>
    <row r="1171" spans="1:9">
      <c r="A1171" s="203">
        <v>73</v>
      </c>
      <c r="B1171" s="203" t="s">
        <v>400</v>
      </c>
      <c r="C1171" s="203" t="s">
        <v>578</v>
      </c>
      <c r="D1171" s="203" t="s">
        <v>578</v>
      </c>
      <c r="E1171" s="205" t="s">
        <v>1569</v>
      </c>
      <c r="F1171" s="204">
        <v>97.272727272727266</v>
      </c>
      <c r="G1171" s="203">
        <v>2008</v>
      </c>
      <c r="H1171" s="203" t="s">
        <v>1754</v>
      </c>
      <c r="I1171" s="203" t="s">
        <v>539</v>
      </c>
    </row>
    <row r="1172" spans="1:9">
      <c r="A1172" s="203">
        <v>73</v>
      </c>
      <c r="B1172" s="203" t="s">
        <v>395</v>
      </c>
      <c r="C1172" s="203" t="s">
        <v>755</v>
      </c>
      <c r="D1172" s="203" t="s">
        <v>755</v>
      </c>
      <c r="E1172" s="205" t="s">
        <v>1569</v>
      </c>
      <c r="F1172" s="204">
        <v>93.95348837209302</v>
      </c>
      <c r="G1172" s="203">
        <v>2008</v>
      </c>
      <c r="H1172" s="203" t="s">
        <v>1754</v>
      </c>
      <c r="I1172" s="203" t="s">
        <v>539</v>
      </c>
    </row>
    <row r="1173" spans="1:9">
      <c r="A1173" s="203">
        <v>73</v>
      </c>
      <c r="B1173" s="203" t="s">
        <v>387</v>
      </c>
      <c r="C1173" s="203" t="s">
        <v>928</v>
      </c>
      <c r="D1173" s="203" t="s">
        <v>928</v>
      </c>
      <c r="E1173" s="205" t="s">
        <v>1569</v>
      </c>
      <c r="F1173" s="204">
        <v>88.461538461538467</v>
      </c>
      <c r="G1173" s="203">
        <v>2008</v>
      </c>
      <c r="H1173" s="203" t="s">
        <v>1754</v>
      </c>
      <c r="I1173" s="203" t="s">
        <v>539</v>
      </c>
    </row>
    <row r="1174" spans="1:9">
      <c r="A1174" s="203">
        <v>73</v>
      </c>
      <c r="B1174" s="203" t="s">
        <v>395</v>
      </c>
      <c r="C1174" s="203" t="s">
        <v>749</v>
      </c>
      <c r="D1174" s="203" t="s">
        <v>749</v>
      </c>
      <c r="E1174" s="205" t="s">
        <v>1569</v>
      </c>
      <c r="F1174" s="204">
        <v>90.204081632653057</v>
      </c>
      <c r="G1174" s="203">
        <v>2008</v>
      </c>
      <c r="H1174" s="203" t="s">
        <v>1754</v>
      </c>
      <c r="I1174" s="203" t="s">
        <v>539</v>
      </c>
    </row>
    <row r="1175" spans="1:9">
      <c r="A1175" s="203">
        <v>73</v>
      </c>
      <c r="B1175" s="203" t="s">
        <v>397</v>
      </c>
      <c r="C1175" s="203" t="s">
        <v>581</v>
      </c>
      <c r="D1175" s="203" t="s">
        <v>581</v>
      </c>
      <c r="E1175" s="205" t="s">
        <v>1569</v>
      </c>
      <c r="F1175" s="204">
        <v>94.871794871794876</v>
      </c>
      <c r="G1175" s="203">
        <v>2008</v>
      </c>
      <c r="H1175" s="203" t="s">
        <v>1754</v>
      </c>
      <c r="I1175" s="203" t="s">
        <v>539</v>
      </c>
    </row>
    <row r="1176" spans="1:9">
      <c r="A1176" s="203">
        <v>73</v>
      </c>
      <c r="B1176" s="203" t="s">
        <v>404</v>
      </c>
      <c r="C1176" s="203" t="s">
        <v>685</v>
      </c>
      <c r="D1176" s="203" t="s">
        <v>685</v>
      </c>
      <c r="E1176" s="205" t="s">
        <v>1569</v>
      </c>
      <c r="F1176" s="204">
        <v>89.949748743718587</v>
      </c>
      <c r="G1176" s="203">
        <v>2008</v>
      </c>
      <c r="H1176" s="203" t="s">
        <v>1754</v>
      </c>
      <c r="I1176" s="203" t="s">
        <v>539</v>
      </c>
    </row>
    <row r="1177" spans="1:9">
      <c r="A1177" s="203">
        <v>74</v>
      </c>
      <c r="B1177" s="203" t="s">
        <v>385</v>
      </c>
      <c r="C1177" s="203" t="s">
        <v>375</v>
      </c>
      <c r="D1177" s="203" t="s">
        <v>667</v>
      </c>
      <c r="E1177" s="205" t="s">
        <v>1797</v>
      </c>
      <c r="F1177" s="204">
        <v>7.6388888888888893</v>
      </c>
      <c r="G1177" s="203">
        <v>2008</v>
      </c>
      <c r="H1177" s="203" t="s">
        <v>1754</v>
      </c>
      <c r="I1177" s="203" t="s">
        <v>539</v>
      </c>
    </row>
    <row r="1178" spans="1:9">
      <c r="A1178" s="203">
        <v>74</v>
      </c>
      <c r="B1178" s="203" t="s">
        <v>393</v>
      </c>
      <c r="C1178" s="203" t="s">
        <v>641</v>
      </c>
      <c r="D1178" s="203" t="s">
        <v>851</v>
      </c>
      <c r="E1178" s="205" t="s">
        <v>1797</v>
      </c>
      <c r="F1178" s="204">
        <v>10.301507537688442</v>
      </c>
      <c r="G1178" s="203">
        <v>2008</v>
      </c>
      <c r="H1178" s="203" t="s">
        <v>1754</v>
      </c>
      <c r="I1178" s="203" t="s">
        <v>539</v>
      </c>
    </row>
    <row r="1179" spans="1:9">
      <c r="A1179" s="203">
        <v>74</v>
      </c>
      <c r="B1179" s="203" t="s">
        <v>395</v>
      </c>
      <c r="C1179" s="203" t="s">
        <v>595</v>
      </c>
      <c r="D1179" s="203" t="s">
        <v>595</v>
      </c>
      <c r="E1179" s="205" t="s">
        <v>1797</v>
      </c>
      <c r="F1179" s="204">
        <v>11.845102505694761</v>
      </c>
      <c r="G1179" s="203">
        <v>2008</v>
      </c>
      <c r="H1179" s="203" t="s">
        <v>1754</v>
      </c>
      <c r="I1179" s="203" t="s">
        <v>539</v>
      </c>
    </row>
    <row r="1180" spans="1:9">
      <c r="A1180" s="203">
        <v>74</v>
      </c>
      <c r="B1180" s="203" t="s">
        <v>403</v>
      </c>
      <c r="C1180" s="203" t="s">
        <v>646</v>
      </c>
      <c r="D1180" s="203" t="s">
        <v>646</v>
      </c>
      <c r="E1180" s="205" t="s">
        <v>1797</v>
      </c>
      <c r="F1180" s="204">
        <v>12.413793103448276</v>
      </c>
      <c r="G1180" s="203">
        <v>2008</v>
      </c>
      <c r="H1180" s="203" t="s">
        <v>1754</v>
      </c>
      <c r="I1180" s="203" t="s">
        <v>539</v>
      </c>
    </row>
    <row r="1181" spans="1:9">
      <c r="A1181" s="203">
        <v>74</v>
      </c>
      <c r="B1181" s="203" t="s">
        <v>393</v>
      </c>
      <c r="C1181" s="203" t="s">
        <v>637</v>
      </c>
      <c r="D1181" s="203" t="s">
        <v>637</v>
      </c>
      <c r="E1181" s="205" t="s">
        <v>1797</v>
      </c>
      <c r="F1181" s="204">
        <v>9.6103896103896105</v>
      </c>
      <c r="G1181" s="203">
        <v>2008</v>
      </c>
      <c r="H1181" s="203" t="s">
        <v>1754</v>
      </c>
      <c r="I1181" s="203" t="s">
        <v>539</v>
      </c>
    </row>
    <row r="1182" spans="1:9">
      <c r="A1182" s="203">
        <v>74</v>
      </c>
      <c r="B1182" s="203" t="s">
        <v>384</v>
      </c>
      <c r="C1182" s="203" t="s">
        <v>654</v>
      </c>
      <c r="D1182" s="203" t="s">
        <v>654</v>
      </c>
      <c r="E1182" s="205" t="s">
        <v>1797</v>
      </c>
      <c r="F1182" s="204">
        <v>12.435233160621761</v>
      </c>
      <c r="G1182" s="203">
        <v>2008</v>
      </c>
      <c r="H1182" s="203" t="s">
        <v>1754</v>
      </c>
      <c r="I1182" s="203" t="s">
        <v>539</v>
      </c>
    </row>
    <row r="1183" spans="1:9">
      <c r="A1183" s="203">
        <v>74</v>
      </c>
      <c r="B1183" s="203" t="s">
        <v>384</v>
      </c>
      <c r="C1183" s="203" t="s">
        <v>622</v>
      </c>
      <c r="D1183" s="203" t="s">
        <v>622</v>
      </c>
      <c r="E1183" s="205" t="s">
        <v>1797</v>
      </c>
      <c r="F1183" s="204">
        <v>4.980842911877394</v>
      </c>
      <c r="G1183" s="203">
        <v>2008</v>
      </c>
      <c r="H1183" s="203" t="s">
        <v>1754</v>
      </c>
      <c r="I1183" s="203" t="s">
        <v>539</v>
      </c>
    </row>
    <row r="1184" spans="1:9">
      <c r="A1184" s="203">
        <v>74</v>
      </c>
      <c r="B1184" s="203" t="s">
        <v>397</v>
      </c>
      <c r="C1184" s="203" t="s">
        <v>381</v>
      </c>
      <c r="D1184" s="203" t="s">
        <v>381</v>
      </c>
      <c r="E1184" s="205" t="s">
        <v>1797</v>
      </c>
      <c r="F1184" s="204">
        <v>2.643171806167401</v>
      </c>
      <c r="G1184" s="203">
        <v>2008</v>
      </c>
      <c r="H1184" s="203" t="s">
        <v>1754</v>
      </c>
      <c r="I1184" s="203" t="s">
        <v>539</v>
      </c>
    </row>
    <row r="1185" spans="1:9">
      <c r="A1185" s="203">
        <v>74</v>
      </c>
      <c r="B1185" s="203" t="s">
        <v>387</v>
      </c>
      <c r="C1185" s="203" t="s">
        <v>650</v>
      </c>
      <c r="D1185" s="203" t="s">
        <v>650</v>
      </c>
      <c r="E1185" s="205" t="s">
        <v>1797</v>
      </c>
      <c r="F1185" s="204">
        <v>5.7324840764331215</v>
      </c>
      <c r="G1185" s="203">
        <v>2008</v>
      </c>
      <c r="H1185" s="203" t="s">
        <v>1754</v>
      </c>
      <c r="I1185" s="203" t="s">
        <v>539</v>
      </c>
    </row>
    <row r="1186" spans="1:9">
      <c r="A1186" s="203">
        <v>74</v>
      </c>
      <c r="B1186" s="203" t="s">
        <v>395</v>
      </c>
      <c r="C1186" s="203" t="s">
        <v>752</v>
      </c>
      <c r="D1186" s="203" t="s">
        <v>752</v>
      </c>
      <c r="E1186" s="205" t="s">
        <v>1797</v>
      </c>
      <c r="F1186" s="204">
        <v>6.5217391304347823</v>
      </c>
      <c r="G1186" s="203">
        <v>2008</v>
      </c>
      <c r="H1186" s="203" t="s">
        <v>1754</v>
      </c>
      <c r="I1186" s="203" t="s">
        <v>539</v>
      </c>
    </row>
    <row r="1187" spans="1:9">
      <c r="A1187" s="203">
        <v>74</v>
      </c>
      <c r="B1187" s="203" t="s">
        <v>384</v>
      </c>
      <c r="C1187" s="203" t="s">
        <v>652</v>
      </c>
      <c r="D1187" s="203" t="s">
        <v>652</v>
      </c>
      <c r="E1187" s="205" t="s">
        <v>1797</v>
      </c>
      <c r="F1187" s="204">
        <v>5.8355437665782492</v>
      </c>
      <c r="G1187" s="203">
        <v>2008</v>
      </c>
      <c r="H1187" s="203" t="s">
        <v>1754</v>
      </c>
      <c r="I1187" s="203" t="s">
        <v>539</v>
      </c>
    </row>
    <row r="1188" spans="1:9">
      <c r="A1188" s="203">
        <v>74</v>
      </c>
      <c r="B1188" s="203" t="s">
        <v>386</v>
      </c>
      <c r="C1188" s="203" t="s">
        <v>613</v>
      </c>
      <c r="D1188" s="203" t="s">
        <v>699</v>
      </c>
      <c r="E1188" s="205" t="s">
        <v>1797</v>
      </c>
      <c r="F1188" s="204">
        <v>5.8823529411764701</v>
      </c>
      <c r="G1188" s="203">
        <v>2008</v>
      </c>
      <c r="H1188" s="203" t="s">
        <v>1754</v>
      </c>
      <c r="I1188" s="203" t="s">
        <v>539</v>
      </c>
    </row>
    <row r="1189" spans="1:9">
      <c r="A1189" s="203">
        <v>74</v>
      </c>
      <c r="B1189" s="203" t="s">
        <v>399</v>
      </c>
      <c r="C1189" s="203" t="s">
        <v>602</v>
      </c>
      <c r="D1189" s="203" t="s">
        <v>602</v>
      </c>
      <c r="E1189" s="205" t="s">
        <v>1797</v>
      </c>
      <c r="F1189" s="204">
        <v>8.235294117647058</v>
      </c>
      <c r="G1189" s="203">
        <v>2008</v>
      </c>
      <c r="H1189" s="203" t="s">
        <v>1754</v>
      </c>
      <c r="I1189" s="203" t="s">
        <v>539</v>
      </c>
    </row>
    <row r="1190" spans="1:9">
      <c r="A1190" s="203">
        <v>74</v>
      </c>
      <c r="B1190" s="203" t="s">
        <v>394</v>
      </c>
      <c r="C1190" s="203" t="s">
        <v>609</v>
      </c>
      <c r="D1190" s="203" t="s">
        <v>609</v>
      </c>
      <c r="E1190" s="205" t="s">
        <v>1797</v>
      </c>
      <c r="F1190" s="204">
        <v>8.7431693989071047</v>
      </c>
      <c r="G1190" s="203">
        <v>2008</v>
      </c>
      <c r="H1190" s="203" t="s">
        <v>1754</v>
      </c>
      <c r="I1190" s="203" t="s">
        <v>539</v>
      </c>
    </row>
    <row r="1191" spans="1:9">
      <c r="A1191" s="203">
        <v>74</v>
      </c>
      <c r="B1191" s="203" t="s">
        <v>393</v>
      </c>
      <c r="C1191" s="203" t="s">
        <v>576</v>
      </c>
      <c r="D1191" s="203" t="s">
        <v>576</v>
      </c>
      <c r="E1191" s="205" t="s">
        <v>1797</v>
      </c>
      <c r="F1191" s="204">
        <v>7.3059360730593603</v>
      </c>
      <c r="G1191" s="203">
        <v>2008</v>
      </c>
      <c r="H1191" s="203" t="s">
        <v>1754</v>
      </c>
      <c r="I1191" s="203" t="s">
        <v>539</v>
      </c>
    </row>
    <row r="1192" spans="1:9">
      <c r="A1192" s="203">
        <v>74</v>
      </c>
      <c r="B1192" s="203" t="s">
        <v>390</v>
      </c>
      <c r="C1192" s="203" t="s">
        <v>368</v>
      </c>
      <c r="D1192" s="203" t="s">
        <v>368</v>
      </c>
      <c r="E1192" s="205" t="s">
        <v>1797</v>
      </c>
      <c r="F1192" s="204">
        <v>6.0773480662983426</v>
      </c>
      <c r="G1192" s="203">
        <v>2008</v>
      </c>
      <c r="H1192" s="203" t="s">
        <v>1754</v>
      </c>
      <c r="I1192" s="203" t="s">
        <v>539</v>
      </c>
    </row>
    <row r="1193" spans="1:9">
      <c r="A1193" s="203">
        <v>74</v>
      </c>
      <c r="B1193" s="203" t="s">
        <v>392</v>
      </c>
      <c r="C1193" s="203" t="s">
        <v>740</v>
      </c>
      <c r="D1193" s="203" t="s">
        <v>740</v>
      </c>
      <c r="E1193" s="205" t="s">
        <v>1797</v>
      </c>
      <c r="F1193" s="204">
        <v>9.2592592592592595</v>
      </c>
      <c r="G1193" s="203">
        <v>2008</v>
      </c>
      <c r="H1193" s="203" t="s">
        <v>1754</v>
      </c>
      <c r="I1193" s="203" t="s">
        <v>539</v>
      </c>
    </row>
    <row r="1194" spans="1:9">
      <c r="A1194" s="203">
        <v>74</v>
      </c>
      <c r="B1194" s="203" t="s">
        <v>393</v>
      </c>
      <c r="C1194" s="203" t="s">
        <v>632</v>
      </c>
      <c r="D1194" s="203" t="s">
        <v>632</v>
      </c>
      <c r="E1194" s="205" t="s">
        <v>1797</v>
      </c>
      <c r="F1194" s="204">
        <v>4.4692737430167595</v>
      </c>
      <c r="G1194" s="203">
        <v>2008</v>
      </c>
      <c r="H1194" s="203" t="s">
        <v>1754</v>
      </c>
      <c r="I1194" s="203" t="s">
        <v>539</v>
      </c>
    </row>
    <row r="1195" spans="1:9">
      <c r="A1195" s="203">
        <v>74</v>
      </c>
      <c r="B1195" s="203" t="s">
        <v>404</v>
      </c>
      <c r="C1195" s="203" t="s">
        <v>600</v>
      </c>
      <c r="D1195" s="203" t="s">
        <v>905</v>
      </c>
      <c r="E1195" s="205" t="s">
        <v>1797</v>
      </c>
      <c r="F1195" s="204">
        <v>11.111111111111111</v>
      </c>
      <c r="G1195" s="203">
        <v>2008</v>
      </c>
      <c r="H1195" s="203" t="s">
        <v>1754</v>
      </c>
      <c r="I1195" s="203" t="s">
        <v>539</v>
      </c>
    </row>
    <row r="1196" spans="1:9">
      <c r="A1196" s="203">
        <v>74</v>
      </c>
      <c r="B1196" s="203" t="s">
        <v>395</v>
      </c>
      <c r="C1196" s="203" t="s">
        <v>904</v>
      </c>
      <c r="D1196" s="203" t="s">
        <v>904</v>
      </c>
      <c r="E1196" s="205" t="s">
        <v>1797</v>
      </c>
      <c r="F1196" s="204">
        <v>0</v>
      </c>
      <c r="G1196" s="203">
        <v>2008</v>
      </c>
      <c r="H1196" s="203" t="s">
        <v>1754</v>
      </c>
      <c r="I1196" s="203" t="s">
        <v>539</v>
      </c>
    </row>
    <row r="1197" spans="1:9">
      <c r="A1197" s="203">
        <v>74</v>
      </c>
      <c r="B1197" s="203" t="s">
        <v>395</v>
      </c>
      <c r="C1197" s="203" t="s">
        <v>878</v>
      </c>
      <c r="D1197" s="203" t="s">
        <v>908</v>
      </c>
      <c r="E1197" s="205" t="s">
        <v>1797</v>
      </c>
      <c r="F1197" s="204">
        <v>3.125</v>
      </c>
      <c r="G1197" s="203">
        <v>2008</v>
      </c>
      <c r="H1197" s="203" t="s">
        <v>1754</v>
      </c>
      <c r="I1197" s="203" t="s">
        <v>539</v>
      </c>
    </row>
    <row r="1198" spans="1:9">
      <c r="A1198" s="203">
        <v>74</v>
      </c>
      <c r="B1198" s="203" t="s">
        <v>387</v>
      </c>
      <c r="C1198" s="203" t="s">
        <v>620</v>
      </c>
      <c r="D1198" s="203" t="s">
        <v>620</v>
      </c>
      <c r="E1198" s="205" t="s">
        <v>1797</v>
      </c>
      <c r="F1198" s="204">
        <v>1.5151515151515151</v>
      </c>
      <c r="G1198" s="203">
        <v>2008</v>
      </c>
      <c r="H1198" s="203" t="s">
        <v>1754</v>
      </c>
      <c r="I1198" s="203" t="s">
        <v>539</v>
      </c>
    </row>
    <row r="1199" spans="1:9">
      <c r="A1199" s="203">
        <v>74</v>
      </c>
      <c r="B1199" s="203" t="s">
        <v>395</v>
      </c>
      <c r="C1199" s="203" t="s">
        <v>617</v>
      </c>
      <c r="D1199" s="203" t="s">
        <v>617</v>
      </c>
      <c r="E1199" s="205" t="s">
        <v>1797</v>
      </c>
      <c r="F1199" s="204">
        <v>12.432432432432433</v>
      </c>
      <c r="G1199" s="203">
        <v>2008</v>
      </c>
      <c r="H1199" s="203" t="s">
        <v>1754</v>
      </c>
      <c r="I1199" s="203" t="s">
        <v>539</v>
      </c>
    </row>
    <row r="1200" spans="1:9">
      <c r="A1200" s="203">
        <v>74</v>
      </c>
      <c r="B1200" s="203" t="s">
        <v>384</v>
      </c>
      <c r="C1200" s="203" t="s">
        <v>692</v>
      </c>
      <c r="D1200" s="203" t="s">
        <v>692</v>
      </c>
      <c r="E1200" s="205" t="s">
        <v>1797</v>
      </c>
      <c r="F1200" s="204">
        <v>12.010443864229766</v>
      </c>
      <c r="G1200" s="203">
        <v>2008</v>
      </c>
      <c r="H1200" s="203" t="s">
        <v>1754</v>
      </c>
      <c r="I1200" s="203" t="s">
        <v>539</v>
      </c>
    </row>
    <row r="1201" spans="1:9">
      <c r="A1201" s="203">
        <v>74</v>
      </c>
      <c r="B1201" s="203" t="s">
        <v>384</v>
      </c>
      <c r="C1201" s="203" t="s">
        <v>636</v>
      </c>
      <c r="D1201" s="203" t="s">
        <v>909</v>
      </c>
      <c r="E1201" s="205" t="s">
        <v>1797</v>
      </c>
      <c r="F1201" s="204">
        <v>11.525423728813559</v>
      </c>
      <c r="G1201" s="203">
        <v>2008</v>
      </c>
      <c r="H1201" s="203" t="s">
        <v>1754</v>
      </c>
      <c r="I1201" s="203" t="s">
        <v>539</v>
      </c>
    </row>
    <row r="1202" spans="1:9">
      <c r="A1202" s="203">
        <v>74</v>
      </c>
      <c r="B1202" s="203" t="s">
        <v>395</v>
      </c>
      <c r="C1202" s="203" t="s">
        <v>910</v>
      </c>
      <c r="D1202" s="203" t="s">
        <v>911</v>
      </c>
      <c r="E1202" s="205" t="s">
        <v>1797</v>
      </c>
      <c r="F1202" s="204">
        <v>3.2520325203252036</v>
      </c>
      <c r="G1202" s="203">
        <v>2008</v>
      </c>
      <c r="H1202" s="203" t="s">
        <v>1754</v>
      </c>
      <c r="I1202" s="203" t="s">
        <v>539</v>
      </c>
    </row>
    <row r="1203" spans="1:9">
      <c r="A1203" s="203">
        <v>74</v>
      </c>
      <c r="B1203" s="203" t="s">
        <v>391</v>
      </c>
      <c r="C1203" s="203" t="s">
        <v>624</v>
      </c>
      <c r="D1203" s="203" t="s">
        <v>624</v>
      </c>
      <c r="E1203" s="205" t="s">
        <v>1797</v>
      </c>
      <c r="F1203" s="204">
        <v>17.460317460317459</v>
      </c>
      <c r="G1203" s="203">
        <v>2008</v>
      </c>
      <c r="H1203" s="203" t="s">
        <v>1754</v>
      </c>
      <c r="I1203" s="203" t="s">
        <v>539</v>
      </c>
    </row>
    <row r="1204" spans="1:9">
      <c r="A1204" s="203">
        <v>74</v>
      </c>
      <c r="B1204" s="203" t="s">
        <v>389</v>
      </c>
      <c r="C1204" s="203" t="s">
        <v>630</v>
      </c>
      <c r="D1204" s="203" t="s">
        <v>630</v>
      </c>
      <c r="E1204" s="205" t="s">
        <v>1797</v>
      </c>
      <c r="F1204" s="204">
        <v>7.59493670886076</v>
      </c>
      <c r="G1204" s="203">
        <v>2008</v>
      </c>
      <c r="H1204" s="203" t="s">
        <v>1754</v>
      </c>
      <c r="I1204" s="203" t="s">
        <v>539</v>
      </c>
    </row>
    <row r="1205" spans="1:9">
      <c r="A1205" s="203">
        <v>74</v>
      </c>
      <c r="B1205" s="203" t="s">
        <v>395</v>
      </c>
      <c r="C1205" s="203" t="s">
        <v>747</v>
      </c>
      <c r="D1205" s="203" t="s">
        <v>912</v>
      </c>
      <c r="E1205" s="205" t="s">
        <v>1797</v>
      </c>
      <c r="F1205" s="204">
        <v>0</v>
      </c>
      <c r="G1205" s="203">
        <v>2008</v>
      </c>
      <c r="H1205" s="203" t="s">
        <v>1754</v>
      </c>
      <c r="I1205" s="203" t="s">
        <v>539</v>
      </c>
    </row>
    <row r="1206" spans="1:9">
      <c r="A1206" s="203">
        <v>74</v>
      </c>
      <c r="B1206" s="203" t="s">
        <v>402</v>
      </c>
      <c r="C1206" s="203" t="s">
        <v>591</v>
      </c>
      <c r="D1206" s="203" t="s">
        <v>591</v>
      </c>
      <c r="E1206" s="205" t="s">
        <v>1797</v>
      </c>
      <c r="F1206" s="204">
        <v>7.9096045197740121</v>
      </c>
      <c r="G1206" s="203">
        <v>2008</v>
      </c>
      <c r="H1206" s="203" t="s">
        <v>1754</v>
      </c>
      <c r="I1206" s="203" t="s">
        <v>539</v>
      </c>
    </row>
    <row r="1207" spans="1:9">
      <c r="A1207" s="203">
        <v>74</v>
      </c>
      <c r="B1207" s="203" t="s">
        <v>388</v>
      </c>
      <c r="C1207" s="203" t="s">
        <v>367</v>
      </c>
      <c r="D1207" s="203" t="s">
        <v>913</v>
      </c>
      <c r="E1207" s="205" t="s">
        <v>1797</v>
      </c>
      <c r="F1207" s="204">
        <v>7.8534031413612562</v>
      </c>
      <c r="G1207" s="203">
        <v>2008</v>
      </c>
      <c r="H1207" s="203" t="s">
        <v>1754</v>
      </c>
      <c r="I1207" s="203" t="s">
        <v>539</v>
      </c>
    </row>
    <row r="1208" spans="1:9">
      <c r="A1208" s="203">
        <v>74</v>
      </c>
      <c r="B1208" s="203" t="s">
        <v>398</v>
      </c>
      <c r="C1208" s="203" t="s">
        <v>914</v>
      </c>
      <c r="D1208" s="203" t="s">
        <v>915</v>
      </c>
      <c r="E1208" s="205" t="s">
        <v>1797</v>
      </c>
      <c r="F1208" s="204">
        <v>2.8846153846153846</v>
      </c>
      <c r="G1208" s="203">
        <v>2008</v>
      </c>
      <c r="H1208" s="203" t="s">
        <v>1754</v>
      </c>
      <c r="I1208" s="203" t="s">
        <v>539</v>
      </c>
    </row>
    <row r="1209" spans="1:9">
      <c r="A1209" s="203">
        <v>74</v>
      </c>
      <c r="B1209" s="203" t="s">
        <v>401</v>
      </c>
      <c r="C1209" s="203" t="s">
        <v>846</v>
      </c>
      <c r="D1209" s="203" t="s">
        <v>916</v>
      </c>
      <c r="E1209" s="205" t="s">
        <v>1797</v>
      </c>
      <c r="F1209" s="204">
        <v>10.631229235880399</v>
      </c>
      <c r="G1209" s="203">
        <v>2008</v>
      </c>
      <c r="H1209" s="203" t="s">
        <v>1754</v>
      </c>
      <c r="I1209" s="203" t="s">
        <v>539</v>
      </c>
    </row>
    <row r="1210" spans="1:9">
      <c r="A1210" s="203">
        <v>74</v>
      </c>
      <c r="B1210" s="203" t="s">
        <v>398</v>
      </c>
      <c r="C1210" s="203" t="s">
        <v>917</v>
      </c>
      <c r="D1210" s="203" t="s">
        <v>918</v>
      </c>
      <c r="E1210" s="205" t="s">
        <v>1797</v>
      </c>
      <c r="F1210" s="204">
        <v>3.3149171270718232</v>
      </c>
      <c r="G1210" s="203">
        <v>2008</v>
      </c>
      <c r="H1210" s="203" t="s">
        <v>1754</v>
      </c>
      <c r="I1210" s="203" t="s">
        <v>539</v>
      </c>
    </row>
    <row r="1211" spans="1:9">
      <c r="A1211" s="203">
        <v>74</v>
      </c>
      <c r="B1211" s="203" t="s">
        <v>396</v>
      </c>
      <c r="C1211" s="203" t="s">
        <v>583</v>
      </c>
      <c r="D1211" s="203" t="s">
        <v>919</v>
      </c>
      <c r="E1211" s="205" t="s">
        <v>1797</v>
      </c>
      <c r="F1211" s="204">
        <v>6.3745019920318722</v>
      </c>
      <c r="G1211" s="203">
        <v>2008</v>
      </c>
      <c r="H1211" s="203" t="s">
        <v>1754</v>
      </c>
      <c r="I1211" s="203" t="s">
        <v>539</v>
      </c>
    </row>
    <row r="1212" spans="1:9">
      <c r="A1212" s="203">
        <v>74</v>
      </c>
      <c r="B1212" s="203" t="s">
        <v>393</v>
      </c>
      <c r="C1212" s="203" t="s">
        <v>920</v>
      </c>
      <c r="D1212" s="203" t="s">
        <v>921</v>
      </c>
      <c r="E1212" s="205" t="s">
        <v>1797</v>
      </c>
      <c r="F1212" s="204">
        <v>7.8260869565217401</v>
      </c>
      <c r="G1212" s="203">
        <v>2008</v>
      </c>
      <c r="H1212" s="203" t="s">
        <v>1754</v>
      </c>
      <c r="I1212" s="203" t="s">
        <v>539</v>
      </c>
    </row>
    <row r="1213" spans="1:9">
      <c r="A1213" s="203">
        <v>74</v>
      </c>
      <c r="B1213" s="203" t="s">
        <v>395</v>
      </c>
      <c r="C1213" s="203" t="s">
        <v>718</v>
      </c>
      <c r="D1213" s="203" t="s">
        <v>718</v>
      </c>
      <c r="E1213" s="205" t="s">
        <v>1797</v>
      </c>
      <c r="F1213" s="204">
        <v>2.912621359223301</v>
      </c>
      <c r="G1213" s="203">
        <v>2008</v>
      </c>
      <c r="H1213" s="203" t="s">
        <v>1754</v>
      </c>
      <c r="I1213" s="203" t="s">
        <v>539</v>
      </c>
    </row>
    <row r="1214" spans="1:9">
      <c r="A1214" s="203">
        <v>74</v>
      </c>
      <c r="B1214" s="203" t="s">
        <v>396</v>
      </c>
      <c r="C1214" s="203" t="s">
        <v>758</v>
      </c>
      <c r="D1214" s="203" t="s">
        <v>758</v>
      </c>
      <c r="E1214" s="205" t="s">
        <v>1797</v>
      </c>
      <c r="F1214" s="204">
        <v>12.345679012345679</v>
      </c>
      <c r="G1214" s="203">
        <v>2008</v>
      </c>
      <c r="H1214" s="203" t="s">
        <v>1754</v>
      </c>
      <c r="I1214" s="203" t="s">
        <v>539</v>
      </c>
    </row>
    <row r="1215" spans="1:9">
      <c r="A1215" s="203">
        <v>74</v>
      </c>
      <c r="B1215" s="203" t="s">
        <v>399</v>
      </c>
      <c r="C1215" s="203" t="s">
        <v>885</v>
      </c>
      <c r="D1215" s="203" t="s">
        <v>885</v>
      </c>
      <c r="E1215" s="205" t="s">
        <v>1797</v>
      </c>
      <c r="F1215" s="204">
        <v>1.5625</v>
      </c>
      <c r="G1215" s="203">
        <v>2008</v>
      </c>
      <c r="H1215" s="203" t="s">
        <v>1754</v>
      </c>
      <c r="I1215" s="203" t="s">
        <v>539</v>
      </c>
    </row>
    <row r="1216" spans="1:9">
      <c r="A1216" s="203">
        <v>74</v>
      </c>
      <c r="B1216" s="203" t="s">
        <v>400</v>
      </c>
      <c r="C1216" s="203" t="s">
        <v>922</v>
      </c>
      <c r="D1216" s="203" t="s">
        <v>923</v>
      </c>
      <c r="E1216" s="205" t="s">
        <v>1797</v>
      </c>
      <c r="F1216" s="204">
        <v>6</v>
      </c>
      <c r="G1216" s="203">
        <v>2008</v>
      </c>
      <c r="H1216" s="203" t="s">
        <v>1754</v>
      </c>
      <c r="I1216" s="203" t="s">
        <v>539</v>
      </c>
    </row>
    <row r="1217" spans="1:9">
      <c r="A1217" s="203">
        <v>74</v>
      </c>
      <c r="B1217" s="203" t="s">
        <v>385</v>
      </c>
      <c r="C1217" s="203" t="s">
        <v>703</v>
      </c>
      <c r="D1217" s="203" t="s">
        <v>703</v>
      </c>
      <c r="E1217" s="205" t="s">
        <v>1797</v>
      </c>
      <c r="F1217" s="204">
        <v>0</v>
      </c>
      <c r="G1217" s="203">
        <v>2008</v>
      </c>
      <c r="H1217" s="203" t="s">
        <v>1754</v>
      </c>
      <c r="I1217" s="203" t="s">
        <v>539</v>
      </c>
    </row>
    <row r="1218" spans="1:9">
      <c r="A1218" s="203">
        <v>74</v>
      </c>
      <c r="B1218" s="203" t="s">
        <v>395</v>
      </c>
      <c r="C1218" s="203" t="s">
        <v>756</v>
      </c>
      <c r="D1218" s="203" t="s">
        <v>756</v>
      </c>
      <c r="E1218" s="205" t="s">
        <v>1797</v>
      </c>
      <c r="F1218" s="204">
        <v>2.2727272727272729</v>
      </c>
      <c r="G1218" s="203">
        <v>2008</v>
      </c>
      <c r="H1218" s="203" t="s">
        <v>1754</v>
      </c>
      <c r="I1218" s="203" t="s">
        <v>539</v>
      </c>
    </row>
    <row r="1219" spans="1:9">
      <c r="A1219" s="203">
        <v>74</v>
      </c>
      <c r="B1219" s="203" t="s">
        <v>404</v>
      </c>
      <c r="C1219" s="203" t="s">
        <v>568</v>
      </c>
      <c r="D1219" s="203" t="s">
        <v>568</v>
      </c>
      <c r="E1219" s="205" t="s">
        <v>1797</v>
      </c>
      <c r="F1219" s="204">
        <v>7.2727272727272725</v>
      </c>
      <c r="G1219" s="203">
        <v>2008</v>
      </c>
      <c r="H1219" s="203" t="s">
        <v>1754</v>
      </c>
      <c r="I1219" s="203" t="s">
        <v>539</v>
      </c>
    </row>
    <row r="1220" spans="1:9">
      <c r="A1220" s="203">
        <v>74</v>
      </c>
      <c r="B1220" s="203" t="s">
        <v>404</v>
      </c>
      <c r="C1220" s="203" t="s">
        <v>687</v>
      </c>
      <c r="D1220" s="203" t="s">
        <v>687</v>
      </c>
      <c r="E1220" s="205" t="s">
        <v>1797</v>
      </c>
      <c r="F1220" s="204">
        <v>9.4594594594594597</v>
      </c>
      <c r="G1220" s="203">
        <v>2008</v>
      </c>
      <c r="H1220" s="203" t="s">
        <v>1754</v>
      </c>
      <c r="I1220" s="203" t="s">
        <v>539</v>
      </c>
    </row>
    <row r="1221" spans="1:9">
      <c r="A1221" s="203">
        <v>74</v>
      </c>
      <c r="B1221" s="203" t="s">
        <v>392</v>
      </c>
      <c r="C1221" s="203" t="s">
        <v>739</v>
      </c>
      <c r="D1221" s="203" t="s">
        <v>739</v>
      </c>
      <c r="E1221" s="205" t="s">
        <v>1797</v>
      </c>
      <c r="F1221" s="204">
        <v>2.6315789473684208</v>
      </c>
      <c r="G1221" s="203">
        <v>2008</v>
      </c>
      <c r="H1221" s="203" t="s">
        <v>1754</v>
      </c>
      <c r="I1221" s="203" t="s">
        <v>539</v>
      </c>
    </row>
    <row r="1222" spans="1:9">
      <c r="A1222" s="203">
        <v>74</v>
      </c>
      <c r="B1222" s="203" t="s">
        <v>386</v>
      </c>
      <c r="C1222" s="203" t="s">
        <v>701</v>
      </c>
      <c r="D1222" s="203" t="s">
        <v>924</v>
      </c>
      <c r="E1222" s="205" t="s">
        <v>1797</v>
      </c>
      <c r="F1222" s="204">
        <v>4.3478260869565215</v>
      </c>
      <c r="G1222" s="203">
        <v>2008</v>
      </c>
      <c r="H1222" s="203" t="s">
        <v>1754</v>
      </c>
      <c r="I1222" s="203" t="s">
        <v>539</v>
      </c>
    </row>
    <row r="1223" spans="1:9">
      <c r="A1223" s="203">
        <v>74</v>
      </c>
      <c r="B1223" s="203" t="s">
        <v>404</v>
      </c>
      <c r="C1223" s="203" t="s">
        <v>883</v>
      </c>
      <c r="D1223" s="203" t="s">
        <v>883</v>
      </c>
      <c r="E1223" s="205" t="s">
        <v>1797</v>
      </c>
      <c r="F1223" s="204">
        <v>10</v>
      </c>
      <c r="G1223" s="203">
        <v>2008</v>
      </c>
      <c r="H1223" s="203" t="s">
        <v>1754</v>
      </c>
      <c r="I1223" s="203" t="s">
        <v>539</v>
      </c>
    </row>
    <row r="1224" spans="1:9">
      <c r="A1224" s="203">
        <v>74</v>
      </c>
      <c r="B1224" s="203" t="s">
        <v>393</v>
      </c>
      <c r="C1224" s="203" t="s">
        <v>890</v>
      </c>
      <c r="D1224" s="203" t="s">
        <v>890</v>
      </c>
      <c r="E1224" s="205" t="s">
        <v>1797</v>
      </c>
      <c r="F1224" s="204">
        <v>0</v>
      </c>
      <c r="G1224" s="203">
        <v>2008</v>
      </c>
      <c r="H1224" s="203" t="s">
        <v>1754</v>
      </c>
      <c r="I1224" s="203" t="s">
        <v>539</v>
      </c>
    </row>
    <row r="1225" spans="1:9">
      <c r="A1225" s="203">
        <v>74</v>
      </c>
      <c r="B1225" s="203" t="s">
        <v>395</v>
      </c>
      <c r="C1225" s="203" t="s">
        <v>925</v>
      </c>
      <c r="D1225" s="203" t="s">
        <v>925</v>
      </c>
      <c r="E1225" s="205" t="s">
        <v>1797</v>
      </c>
      <c r="F1225" s="204">
        <v>0</v>
      </c>
      <c r="G1225" s="203">
        <v>2008</v>
      </c>
      <c r="H1225" s="203" t="s">
        <v>1754</v>
      </c>
      <c r="I1225" s="203" t="s">
        <v>539</v>
      </c>
    </row>
    <row r="1226" spans="1:9">
      <c r="A1226" s="203">
        <v>74</v>
      </c>
      <c r="B1226" s="203" t="s">
        <v>397</v>
      </c>
      <c r="C1226" s="203" t="s">
        <v>720</v>
      </c>
      <c r="D1226" s="203" t="s">
        <v>720</v>
      </c>
      <c r="E1226" s="205" t="s">
        <v>1797</v>
      </c>
      <c r="F1226" s="204">
        <v>3.0769230769230771</v>
      </c>
      <c r="G1226" s="203">
        <v>2008</v>
      </c>
      <c r="H1226" s="203" t="s">
        <v>1754</v>
      </c>
      <c r="I1226" s="203" t="s">
        <v>539</v>
      </c>
    </row>
    <row r="1227" spans="1:9">
      <c r="A1227" s="203">
        <v>74</v>
      </c>
      <c r="B1227" s="203" t="s">
        <v>389</v>
      </c>
      <c r="C1227" s="203" t="s">
        <v>587</v>
      </c>
      <c r="D1227" s="203" t="s">
        <v>587</v>
      </c>
      <c r="E1227" s="205" t="s">
        <v>1797</v>
      </c>
      <c r="F1227" s="204">
        <v>3.5087719298245612</v>
      </c>
      <c r="G1227" s="203">
        <v>2008</v>
      </c>
      <c r="H1227" s="203" t="s">
        <v>1754</v>
      </c>
      <c r="I1227" s="203" t="s">
        <v>539</v>
      </c>
    </row>
    <row r="1228" spans="1:9">
      <c r="A1228" s="203">
        <v>74</v>
      </c>
      <c r="B1228" s="203" t="s">
        <v>399</v>
      </c>
      <c r="C1228" s="203" t="s">
        <v>887</v>
      </c>
      <c r="D1228" s="203" t="s">
        <v>887</v>
      </c>
      <c r="E1228" s="205" t="s">
        <v>1797</v>
      </c>
      <c r="F1228" s="204">
        <v>5.7692307692307692</v>
      </c>
      <c r="G1228" s="203">
        <v>2008</v>
      </c>
      <c r="H1228" s="203" t="s">
        <v>1754</v>
      </c>
      <c r="I1228" s="203" t="s">
        <v>539</v>
      </c>
    </row>
    <row r="1229" spans="1:9">
      <c r="A1229" s="203">
        <v>74</v>
      </c>
      <c r="B1229" s="203" t="s">
        <v>403</v>
      </c>
      <c r="C1229" s="203" t="s">
        <v>634</v>
      </c>
      <c r="D1229" s="203" t="s">
        <v>634</v>
      </c>
      <c r="E1229" s="205" t="s">
        <v>1797</v>
      </c>
      <c r="F1229" s="204">
        <v>6.8181818181818175</v>
      </c>
      <c r="G1229" s="203">
        <v>2008</v>
      </c>
      <c r="H1229" s="203" t="s">
        <v>1754</v>
      </c>
      <c r="I1229" s="203" t="s">
        <v>539</v>
      </c>
    </row>
    <row r="1230" spans="1:9">
      <c r="A1230" s="203">
        <v>74</v>
      </c>
      <c r="B1230" s="203" t="s">
        <v>399</v>
      </c>
      <c r="C1230" s="203" t="s">
        <v>593</v>
      </c>
      <c r="D1230" s="203" t="s">
        <v>593</v>
      </c>
      <c r="E1230" s="205" t="s">
        <v>1797</v>
      </c>
      <c r="F1230" s="204">
        <v>3.5714285714285712</v>
      </c>
      <c r="G1230" s="203">
        <v>2008</v>
      </c>
      <c r="H1230" s="203" t="s">
        <v>1754</v>
      </c>
      <c r="I1230" s="203" t="s">
        <v>539</v>
      </c>
    </row>
    <row r="1231" spans="1:9">
      <c r="A1231" s="203">
        <v>74</v>
      </c>
      <c r="B1231" s="203" t="s">
        <v>387</v>
      </c>
      <c r="C1231" s="203" t="s">
        <v>644</v>
      </c>
      <c r="D1231" s="203" t="s">
        <v>644</v>
      </c>
      <c r="E1231" s="205" t="s">
        <v>1797</v>
      </c>
      <c r="F1231" s="204">
        <v>7.0796460176991154</v>
      </c>
      <c r="G1231" s="203">
        <v>2008</v>
      </c>
      <c r="H1231" s="203" t="s">
        <v>1754</v>
      </c>
      <c r="I1231" s="203" t="s">
        <v>539</v>
      </c>
    </row>
    <row r="1232" spans="1:9">
      <c r="A1232" s="203">
        <v>74</v>
      </c>
      <c r="B1232" s="203" t="s">
        <v>384</v>
      </c>
      <c r="C1232" s="203" t="s">
        <v>695</v>
      </c>
      <c r="D1232" s="203" t="s">
        <v>695</v>
      </c>
      <c r="E1232" s="205" t="s">
        <v>1797</v>
      </c>
      <c r="F1232" s="204">
        <v>5.7692307692307692</v>
      </c>
      <c r="G1232" s="203">
        <v>2008</v>
      </c>
      <c r="H1232" s="203" t="s">
        <v>1754</v>
      </c>
      <c r="I1232" s="203" t="s">
        <v>539</v>
      </c>
    </row>
    <row r="1233" spans="1:9">
      <c r="A1233" s="203">
        <v>74</v>
      </c>
      <c r="B1233" s="203" t="s">
        <v>386</v>
      </c>
      <c r="C1233" s="203" t="s">
        <v>648</v>
      </c>
      <c r="D1233" s="203" t="s">
        <v>648</v>
      </c>
      <c r="E1233" s="205" t="s">
        <v>1797</v>
      </c>
      <c r="F1233" s="204">
        <v>3.8961038961038961</v>
      </c>
      <c r="G1233" s="203">
        <v>2008</v>
      </c>
      <c r="H1233" s="203" t="s">
        <v>1754</v>
      </c>
      <c r="I1233" s="203" t="s">
        <v>539</v>
      </c>
    </row>
    <row r="1234" spans="1:9">
      <c r="A1234" s="203">
        <v>74</v>
      </c>
      <c r="B1234" s="203" t="s">
        <v>400</v>
      </c>
      <c r="C1234" s="203" t="s">
        <v>926</v>
      </c>
      <c r="D1234" s="203" t="s">
        <v>927</v>
      </c>
      <c r="E1234" s="205" t="s">
        <v>1797</v>
      </c>
      <c r="F1234" s="204">
        <v>3.755868544600939</v>
      </c>
      <c r="G1234" s="203">
        <v>2008</v>
      </c>
      <c r="H1234" s="203" t="s">
        <v>1754</v>
      </c>
      <c r="I1234" s="203" t="s">
        <v>539</v>
      </c>
    </row>
    <row r="1235" spans="1:9">
      <c r="A1235" s="203">
        <v>74</v>
      </c>
      <c r="B1235" s="203" t="s">
        <v>395</v>
      </c>
      <c r="C1235" s="203" t="s">
        <v>753</v>
      </c>
      <c r="D1235" s="203" t="s">
        <v>754</v>
      </c>
      <c r="E1235" s="205" t="s">
        <v>1797</v>
      </c>
      <c r="F1235" s="204">
        <v>6.3829787234042552</v>
      </c>
      <c r="G1235" s="203">
        <v>2008</v>
      </c>
      <c r="H1235" s="203" t="s">
        <v>1754</v>
      </c>
      <c r="I1235" s="203" t="s">
        <v>539</v>
      </c>
    </row>
    <row r="1236" spans="1:9">
      <c r="A1236" s="203">
        <v>74</v>
      </c>
      <c r="B1236" s="203" t="s">
        <v>403</v>
      </c>
      <c r="C1236" s="203" t="s">
        <v>570</v>
      </c>
      <c r="D1236" s="203" t="s">
        <v>570</v>
      </c>
      <c r="E1236" s="205" t="s">
        <v>1797</v>
      </c>
      <c r="F1236" s="204">
        <v>14.705882352941178</v>
      </c>
      <c r="G1236" s="203">
        <v>2008</v>
      </c>
      <c r="H1236" s="203" t="s">
        <v>1754</v>
      </c>
      <c r="I1236" s="203" t="s">
        <v>539</v>
      </c>
    </row>
    <row r="1237" spans="1:9">
      <c r="A1237" s="203">
        <v>74</v>
      </c>
      <c r="B1237" s="203" t="s">
        <v>401</v>
      </c>
      <c r="C1237" s="203" t="s">
        <v>626</v>
      </c>
      <c r="D1237" s="203" t="s">
        <v>626</v>
      </c>
      <c r="E1237" s="205" t="s">
        <v>1797</v>
      </c>
      <c r="F1237" s="204">
        <v>4.7619047619047619</v>
      </c>
      <c r="G1237" s="203">
        <v>2008</v>
      </c>
      <c r="H1237" s="203" t="s">
        <v>1754</v>
      </c>
      <c r="I1237" s="203" t="s">
        <v>539</v>
      </c>
    </row>
    <row r="1238" spans="1:9">
      <c r="A1238" s="203">
        <v>74</v>
      </c>
      <c r="B1238" s="203" t="s">
        <v>384</v>
      </c>
      <c r="C1238" s="203" t="s">
        <v>604</v>
      </c>
      <c r="D1238" s="203" t="s">
        <v>604</v>
      </c>
      <c r="E1238" s="205" t="s">
        <v>1797</v>
      </c>
      <c r="F1238" s="204">
        <v>7.4766355140186906</v>
      </c>
      <c r="G1238" s="203">
        <v>2008</v>
      </c>
      <c r="H1238" s="203" t="s">
        <v>1754</v>
      </c>
      <c r="I1238" s="203" t="s">
        <v>539</v>
      </c>
    </row>
    <row r="1239" spans="1:9">
      <c r="A1239" s="203">
        <v>74</v>
      </c>
      <c r="B1239" s="203" t="s">
        <v>396</v>
      </c>
      <c r="C1239" s="203" t="s">
        <v>706</v>
      </c>
      <c r="D1239" s="203" t="s">
        <v>706</v>
      </c>
      <c r="E1239" s="205" t="s">
        <v>1797</v>
      </c>
      <c r="F1239" s="204">
        <v>17.948717948717949</v>
      </c>
      <c r="G1239" s="203">
        <v>2008</v>
      </c>
      <c r="H1239" s="203" t="s">
        <v>1754</v>
      </c>
      <c r="I1239" s="203" t="s">
        <v>539</v>
      </c>
    </row>
    <row r="1240" spans="1:9">
      <c r="A1240" s="203">
        <v>74</v>
      </c>
      <c r="B1240" s="203" t="s">
        <v>393</v>
      </c>
      <c r="C1240" s="203" t="s">
        <v>742</v>
      </c>
      <c r="D1240" s="203" t="s">
        <v>742</v>
      </c>
      <c r="E1240" s="205" t="s">
        <v>1797</v>
      </c>
      <c r="F1240" s="204">
        <v>11.864406779661017</v>
      </c>
      <c r="G1240" s="203">
        <v>2008</v>
      </c>
      <c r="H1240" s="203" t="s">
        <v>1754</v>
      </c>
      <c r="I1240" s="203" t="s">
        <v>539</v>
      </c>
    </row>
    <row r="1241" spans="1:9">
      <c r="A1241" s="203">
        <v>74</v>
      </c>
      <c r="B1241" s="203" t="s">
        <v>394</v>
      </c>
      <c r="C1241" s="203" t="s">
        <v>589</v>
      </c>
      <c r="D1241" s="203" t="s">
        <v>589</v>
      </c>
      <c r="E1241" s="205" t="s">
        <v>1797</v>
      </c>
      <c r="F1241" s="204">
        <v>4.5977011494252871</v>
      </c>
      <c r="G1241" s="203">
        <v>2008</v>
      </c>
      <c r="H1241" s="203" t="s">
        <v>1754</v>
      </c>
      <c r="I1241" s="203" t="s">
        <v>539</v>
      </c>
    </row>
    <row r="1242" spans="1:9">
      <c r="A1242" s="203">
        <v>74</v>
      </c>
      <c r="B1242" s="203" t="s">
        <v>388</v>
      </c>
      <c r="C1242" s="203" t="s">
        <v>606</v>
      </c>
      <c r="D1242" s="203" t="s">
        <v>606</v>
      </c>
      <c r="E1242" s="205" t="s">
        <v>1797</v>
      </c>
      <c r="F1242" s="204">
        <v>3.3613445378151261</v>
      </c>
      <c r="G1242" s="203">
        <v>2008</v>
      </c>
      <c r="H1242" s="203" t="s">
        <v>1754</v>
      </c>
      <c r="I1242" s="203" t="s">
        <v>539</v>
      </c>
    </row>
    <row r="1243" spans="1:9">
      <c r="A1243" s="203">
        <v>74</v>
      </c>
      <c r="B1243" s="203" t="s">
        <v>390</v>
      </c>
      <c r="C1243" s="203" t="s">
        <v>611</v>
      </c>
      <c r="D1243" s="203" t="s">
        <v>611</v>
      </c>
      <c r="E1243" s="205" t="s">
        <v>1797</v>
      </c>
      <c r="F1243" s="204">
        <v>4.7619047619047619</v>
      </c>
      <c r="G1243" s="203">
        <v>2008</v>
      </c>
      <c r="H1243" s="203" t="s">
        <v>1754</v>
      </c>
      <c r="I1243" s="203" t="s">
        <v>539</v>
      </c>
    </row>
    <row r="1244" spans="1:9">
      <c r="A1244" s="203">
        <v>74</v>
      </c>
      <c r="B1244" s="203" t="s">
        <v>401</v>
      </c>
      <c r="C1244" s="203" t="s">
        <v>615</v>
      </c>
      <c r="D1244" s="203" t="s">
        <v>615</v>
      </c>
      <c r="E1244" s="205" t="s">
        <v>1797</v>
      </c>
      <c r="F1244" s="204">
        <v>2.2988505747126435</v>
      </c>
      <c r="G1244" s="203">
        <v>2008</v>
      </c>
      <c r="H1244" s="203" t="s">
        <v>1754</v>
      </c>
      <c r="I1244" s="203" t="s">
        <v>539</v>
      </c>
    </row>
    <row r="1245" spans="1:9">
      <c r="A1245" s="203">
        <v>74</v>
      </c>
      <c r="B1245" s="203" t="s">
        <v>388</v>
      </c>
      <c r="C1245" s="203" t="s">
        <v>598</v>
      </c>
      <c r="D1245" s="203" t="s">
        <v>680</v>
      </c>
      <c r="E1245" s="205" t="s">
        <v>1797</v>
      </c>
      <c r="F1245" s="204">
        <v>8.1967213114754092</v>
      </c>
      <c r="G1245" s="203">
        <v>2008</v>
      </c>
      <c r="H1245" s="203" t="s">
        <v>1754</v>
      </c>
      <c r="I1245" s="203" t="s">
        <v>539</v>
      </c>
    </row>
    <row r="1246" spans="1:9">
      <c r="A1246" s="203">
        <v>74</v>
      </c>
      <c r="B1246" s="203" t="s">
        <v>393</v>
      </c>
      <c r="C1246" s="203" t="s">
        <v>784</v>
      </c>
      <c r="D1246" s="203" t="s">
        <v>784</v>
      </c>
      <c r="E1246" s="205" t="s">
        <v>1797</v>
      </c>
      <c r="F1246" s="204">
        <v>19.148936170212767</v>
      </c>
      <c r="G1246" s="203">
        <v>2008</v>
      </c>
      <c r="H1246" s="203" t="s">
        <v>1754</v>
      </c>
      <c r="I1246" s="203" t="s">
        <v>539</v>
      </c>
    </row>
    <row r="1247" spans="1:9">
      <c r="A1247" s="203">
        <v>74</v>
      </c>
      <c r="B1247" s="203" t="s">
        <v>393</v>
      </c>
      <c r="C1247" s="203" t="s">
        <v>689</v>
      </c>
      <c r="D1247" s="203" t="s">
        <v>689</v>
      </c>
      <c r="E1247" s="205" t="s">
        <v>1797</v>
      </c>
      <c r="F1247" s="204">
        <v>6.8376068376068382</v>
      </c>
      <c r="G1247" s="203">
        <v>2008</v>
      </c>
      <c r="H1247" s="203" t="s">
        <v>1754</v>
      </c>
      <c r="I1247" s="203" t="s">
        <v>539</v>
      </c>
    </row>
    <row r="1248" spans="1:9">
      <c r="A1248" s="203">
        <v>74</v>
      </c>
      <c r="B1248" s="203" t="s">
        <v>390</v>
      </c>
      <c r="C1248" s="203" t="s">
        <v>738</v>
      </c>
      <c r="D1248" s="203" t="s">
        <v>738</v>
      </c>
      <c r="E1248" s="205" t="s">
        <v>1797</v>
      </c>
      <c r="F1248" s="204">
        <v>5.4054054054054053</v>
      </c>
      <c r="G1248" s="203">
        <v>2008</v>
      </c>
      <c r="H1248" s="203" t="s">
        <v>1754</v>
      </c>
      <c r="I1248" s="203" t="s">
        <v>539</v>
      </c>
    </row>
    <row r="1249" spans="1:9">
      <c r="A1249" s="203">
        <v>74</v>
      </c>
      <c r="B1249" s="203" t="s">
        <v>400</v>
      </c>
      <c r="C1249" s="203" t="s">
        <v>578</v>
      </c>
      <c r="D1249" s="203" t="s">
        <v>578</v>
      </c>
      <c r="E1249" s="205" t="s">
        <v>1797</v>
      </c>
      <c r="F1249" s="204">
        <v>3.4482758620689653</v>
      </c>
      <c r="G1249" s="203">
        <v>2008</v>
      </c>
      <c r="H1249" s="203" t="s">
        <v>1754</v>
      </c>
      <c r="I1249" s="203" t="s">
        <v>539</v>
      </c>
    </row>
    <row r="1250" spans="1:9">
      <c r="A1250" s="203">
        <v>74</v>
      </c>
      <c r="B1250" s="203" t="s">
        <v>395</v>
      </c>
      <c r="C1250" s="203" t="s">
        <v>755</v>
      </c>
      <c r="D1250" s="203" t="s">
        <v>755</v>
      </c>
      <c r="E1250" s="205" t="s">
        <v>1797</v>
      </c>
      <c r="F1250" s="204">
        <v>8.6021505376344098</v>
      </c>
      <c r="G1250" s="203">
        <v>2008</v>
      </c>
      <c r="H1250" s="203" t="s">
        <v>1754</v>
      </c>
      <c r="I1250" s="203" t="s">
        <v>539</v>
      </c>
    </row>
    <row r="1251" spans="1:9">
      <c r="A1251" s="203">
        <v>74</v>
      </c>
      <c r="B1251" s="203" t="s">
        <v>387</v>
      </c>
      <c r="C1251" s="203" t="s">
        <v>928</v>
      </c>
      <c r="D1251" s="203" t="s">
        <v>928</v>
      </c>
      <c r="E1251" s="205" t="s">
        <v>1797</v>
      </c>
      <c r="F1251" s="204" t="s">
        <v>1497</v>
      </c>
      <c r="G1251" s="203">
        <v>2008</v>
      </c>
      <c r="H1251" s="203" t="s">
        <v>1754</v>
      </c>
      <c r="I1251" s="203" t="s">
        <v>539</v>
      </c>
    </row>
    <row r="1252" spans="1:9">
      <c r="A1252" s="203">
        <v>74</v>
      </c>
      <c r="B1252" s="203" t="s">
        <v>395</v>
      </c>
      <c r="C1252" s="203" t="s">
        <v>749</v>
      </c>
      <c r="D1252" s="203" t="s">
        <v>749</v>
      </c>
      <c r="E1252" s="205" t="s">
        <v>1797</v>
      </c>
      <c r="F1252" s="204">
        <v>7.5630252100840334</v>
      </c>
      <c r="G1252" s="203">
        <v>2008</v>
      </c>
      <c r="H1252" s="203" t="s">
        <v>1754</v>
      </c>
      <c r="I1252" s="203" t="s">
        <v>539</v>
      </c>
    </row>
    <row r="1253" spans="1:9">
      <c r="A1253" s="203">
        <v>74</v>
      </c>
      <c r="B1253" s="203" t="s">
        <v>397</v>
      </c>
      <c r="C1253" s="203" t="s">
        <v>581</v>
      </c>
      <c r="D1253" s="203" t="s">
        <v>581</v>
      </c>
      <c r="E1253" s="205" t="s">
        <v>1797</v>
      </c>
      <c r="F1253" s="204">
        <v>8.5714285714285712</v>
      </c>
      <c r="G1253" s="203">
        <v>2008</v>
      </c>
      <c r="H1253" s="203" t="s">
        <v>1754</v>
      </c>
      <c r="I1253" s="203" t="s">
        <v>539</v>
      </c>
    </row>
    <row r="1254" spans="1:9">
      <c r="A1254" s="203">
        <v>74</v>
      </c>
      <c r="B1254" s="203" t="s">
        <v>404</v>
      </c>
      <c r="C1254" s="203" t="s">
        <v>685</v>
      </c>
      <c r="D1254" s="203" t="s">
        <v>685</v>
      </c>
      <c r="E1254" s="205" t="s">
        <v>1797</v>
      </c>
      <c r="F1254" s="204">
        <v>7.0707070707070701</v>
      </c>
      <c r="G1254" s="203">
        <v>2008</v>
      </c>
      <c r="H1254" s="203" t="s">
        <v>1754</v>
      </c>
      <c r="I1254" s="203" t="s">
        <v>539</v>
      </c>
    </row>
    <row r="1255" spans="1:9">
      <c r="A1255" s="203">
        <v>75</v>
      </c>
      <c r="B1255" s="203" t="s">
        <v>384</v>
      </c>
      <c r="C1255" s="203" t="s">
        <v>692</v>
      </c>
      <c r="D1255" s="203" t="s">
        <v>693</v>
      </c>
      <c r="E1255" s="205" t="s">
        <v>1800</v>
      </c>
      <c r="F1255" s="204">
        <v>50.450450450450447</v>
      </c>
      <c r="G1255" s="203" t="s">
        <v>470</v>
      </c>
      <c r="H1255" s="203" t="s">
        <v>1754</v>
      </c>
      <c r="I1255" s="203" t="s">
        <v>531</v>
      </c>
    </row>
    <row r="1256" spans="1:9">
      <c r="A1256" s="203">
        <v>75</v>
      </c>
      <c r="B1256" s="203" t="s">
        <v>384</v>
      </c>
      <c r="C1256" s="203" t="s">
        <v>636</v>
      </c>
      <c r="D1256" s="203" t="s">
        <v>636</v>
      </c>
      <c r="E1256" s="205" t="s">
        <v>1800</v>
      </c>
      <c r="F1256" s="204">
        <v>58.974358974358978</v>
      </c>
      <c r="G1256" s="203" t="s">
        <v>470</v>
      </c>
      <c r="H1256" s="203" t="s">
        <v>1754</v>
      </c>
      <c r="I1256" s="203" t="s">
        <v>531</v>
      </c>
    </row>
    <row r="1257" spans="1:9">
      <c r="A1257" s="203">
        <v>75</v>
      </c>
      <c r="B1257" s="203" t="s">
        <v>384</v>
      </c>
      <c r="C1257" s="203" t="s">
        <v>654</v>
      </c>
      <c r="D1257" s="203" t="s">
        <v>655</v>
      </c>
      <c r="E1257" s="205" t="s">
        <v>1800</v>
      </c>
      <c r="F1257" s="204">
        <v>68.75</v>
      </c>
      <c r="G1257" s="203" t="s">
        <v>470</v>
      </c>
      <c r="H1257" s="203" t="s">
        <v>1754</v>
      </c>
      <c r="I1257" s="203" t="s">
        <v>531</v>
      </c>
    </row>
    <row r="1258" spans="1:9">
      <c r="A1258" s="203">
        <v>75</v>
      </c>
      <c r="B1258" s="203" t="s">
        <v>384</v>
      </c>
      <c r="C1258" s="203" t="s">
        <v>622</v>
      </c>
      <c r="D1258" s="203" t="s">
        <v>623</v>
      </c>
      <c r="E1258" s="205" t="s">
        <v>1800</v>
      </c>
      <c r="F1258" s="204">
        <v>64.935064935064929</v>
      </c>
      <c r="G1258" s="203" t="s">
        <v>470</v>
      </c>
      <c r="H1258" s="203" t="s">
        <v>1754</v>
      </c>
      <c r="I1258" s="203" t="s">
        <v>531</v>
      </c>
    </row>
    <row r="1259" spans="1:9">
      <c r="A1259" s="203">
        <v>75</v>
      </c>
      <c r="B1259" s="203" t="s">
        <v>384</v>
      </c>
      <c r="C1259" s="203" t="s">
        <v>652</v>
      </c>
      <c r="D1259" s="203" t="s">
        <v>653</v>
      </c>
      <c r="E1259" s="205" t="s">
        <v>1800</v>
      </c>
      <c r="F1259" s="204">
        <v>59.649122807017541</v>
      </c>
      <c r="G1259" s="203" t="s">
        <v>470</v>
      </c>
      <c r="H1259" s="203" t="s">
        <v>1754</v>
      </c>
      <c r="I1259" s="203" t="s">
        <v>531</v>
      </c>
    </row>
    <row r="1260" spans="1:9">
      <c r="A1260" s="203">
        <v>75</v>
      </c>
      <c r="B1260" s="203" t="s">
        <v>384</v>
      </c>
      <c r="C1260" s="203" t="s">
        <v>604</v>
      </c>
      <c r="D1260" s="203" t="s">
        <v>605</v>
      </c>
      <c r="E1260" s="205" t="s">
        <v>1800</v>
      </c>
      <c r="F1260" s="204">
        <v>66.666666666666657</v>
      </c>
      <c r="G1260" s="203" t="s">
        <v>470</v>
      </c>
      <c r="H1260" s="203" t="s">
        <v>1754</v>
      </c>
      <c r="I1260" s="203" t="s">
        <v>531</v>
      </c>
    </row>
    <row r="1261" spans="1:9">
      <c r="A1261" s="203">
        <v>75</v>
      </c>
      <c r="B1261" s="203" t="s">
        <v>384</v>
      </c>
      <c r="C1261" s="203" t="s">
        <v>695</v>
      </c>
      <c r="D1261" s="203" t="s">
        <v>696</v>
      </c>
      <c r="E1261" s="205" t="s">
        <v>1800</v>
      </c>
      <c r="F1261" s="204">
        <v>59.259259259259252</v>
      </c>
      <c r="G1261" s="203" t="s">
        <v>470</v>
      </c>
      <c r="H1261" s="203" t="s">
        <v>1754</v>
      </c>
      <c r="I1261" s="203" t="s">
        <v>531</v>
      </c>
    </row>
    <row r="1262" spans="1:9">
      <c r="A1262" s="203">
        <v>75</v>
      </c>
      <c r="B1262" s="203" t="s">
        <v>385</v>
      </c>
      <c r="C1262" s="203" t="s">
        <v>375</v>
      </c>
      <c r="D1262" s="203" t="s">
        <v>580</v>
      </c>
      <c r="E1262" s="205" t="s">
        <v>1800</v>
      </c>
      <c r="F1262" s="204">
        <v>71.428571428571431</v>
      </c>
      <c r="G1262" s="203" t="s">
        <v>470</v>
      </c>
      <c r="H1262" s="203" t="s">
        <v>1754</v>
      </c>
      <c r="I1262" s="203" t="s">
        <v>531</v>
      </c>
    </row>
    <row r="1263" spans="1:9">
      <c r="A1263" s="203">
        <v>75</v>
      </c>
      <c r="B1263" s="203" t="s">
        <v>385</v>
      </c>
      <c r="C1263" s="203" t="s">
        <v>703</v>
      </c>
      <c r="D1263" s="203" t="s">
        <v>704</v>
      </c>
      <c r="E1263" s="205" t="s">
        <v>1800</v>
      </c>
      <c r="F1263" s="204">
        <v>35.714285714285715</v>
      </c>
      <c r="G1263" s="203" t="s">
        <v>470</v>
      </c>
      <c r="H1263" s="203" t="s">
        <v>1754</v>
      </c>
      <c r="I1263" s="203" t="s">
        <v>531</v>
      </c>
    </row>
    <row r="1264" spans="1:9">
      <c r="A1264" s="203">
        <v>75</v>
      </c>
      <c r="B1264" s="203" t="s">
        <v>386</v>
      </c>
      <c r="C1264" s="203" t="s">
        <v>613</v>
      </c>
      <c r="D1264" s="203" t="s">
        <v>699</v>
      </c>
      <c r="E1264" s="205" t="s">
        <v>1800</v>
      </c>
      <c r="F1264" s="204" t="s">
        <v>1497</v>
      </c>
      <c r="G1264" s="203" t="s">
        <v>470</v>
      </c>
      <c r="H1264" s="203" t="s">
        <v>1754</v>
      </c>
      <c r="I1264" s="203" t="s">
        <v>531</v>
      </c>
    </row>
    <row r="1265" spans="1:9">
      <c r="A1265" s="203">
        <v>75</v>
      </c>
      <c r="B1265" s="203" t="s">
        <v>386</v>
      </c>
      <c r="C1265" s="203" t="s">
        <v>648</v>
      </c>
      <c r="D1265" s="203" t="s">
        <v>700</v>
      </c>
      <c r="E1265" s="205" t="s">
        <v>1800</v>
      </c>
      <c r="F1265" s="204">
        <v>77.777777777777786</v>
      </c>
      <c r="G1265" s="203" t="s">
        <v>470</v>
      </c>
      <c r="H1265" s="203" t="s">
        <v>1754</v>
      </c>
      <c r="I1265" s="203" t="s">
        <v>531</v>
      </c>
    </row>
    <row r="1266" spans="1:9">
      <c r="A1266" s="203">
        <v>75</v>
      </c>
      <c r="B1266" s="203" t="s">
        <v>386</v>
      </c>
      <c r="C1266" s="203" t="s">
        <v>701</v>
      </c>
      <c r="D1266" s="203" t="s">
        <v>702</v>
      </c>
      <c r="E1266" s="205" t="s">
        <v>1800</v>
      </c>
      <c r="F1266" s="204" t="s">
        <v>1497</v>
      </c>
      <c r="G1266" s="203" t="s">
        <v>470</v>
      </c>
      <c r="H1266" s="203" t="s">
        <v>1754</v>
      </c>
      <c r="I1266" s="203" t="s">
        <v>531</v>
      </c>
    </row>
    <row r="1267" spans="1:9">
      <c r="A1267" s="203">
        <v>75</v>
      </c>
      <c r="B1267" s="203" t="s">
        <v>387</v>
      </c>
      <c r="C1267" s="203" t="s">
        <v>650</v>
      </c>
      <c r="D1267" s="203" t="s">
        <v>651</v>
      </c>
      <c r="E1267" s="205" t="s">
        <v>1800</v>
      </c>
      <c r="F1267" s="204">
        <v>78.94736842105263</v>
      </c>
      <c r="G1267" s="203" t="s">
        <v>470</v>
      </c>
      <c r="H1267" s="203" t="s">
        <v>1754</v>
      </c>
      <c r="I1267" s="203" t="s">
        <v>531</v>
      </c>
    </row>
    <row r="1268" spans="1:9">
      <c r="A1268" s="203">
        <v>75</v>
      </c>
      <c r="B1268" s="203" t="s">
        <v>387</v>
      </c>
      <c r="C1268" s="203" t="s">
        <v>620</v>
      </c>
      <c r="D1268" s="203" t="s">
        <v>722</v>
      </c>
      <c r="E1268" s="205" t="s">
        <v>1800</v>
      </c>
      <c r="F1268" s="204">
        <v>75.510204081632651</v>
      </c>
      <c r="G1268" s="203" t="s">
        <v>470</v>
      </c>
      <c r="H1268" s="203" t="s">
        <v>1754</v>
      </c>
      <c r="I1268" s="203" t="s">
        <v>531</v>
      </c>
    </row>
    <row r="1269" spans="1:9">
      <c r="A1269" s="203">
        <v>75</v>
      </c>
      <c r="B1269" s="203" t="s">
        <v>387</v>
      </c>
      <c r="C1269" s="203" t="s">
        <v>644</v>
      </c>
      <c r="D1269" s="203" t="s">
        <v>645</v>
      </c>
      <c r="E1269" s="205" t="s">
        <v>1800</v>
      </c>
      <c r="F1269" s="204">
        <v>74.074074074074076</v>
      </c>
      <c r="G1269" s="203" t="s">
        <v>470</v>
      </c>
      <c r="H1269" s="203" t="s">
        <v>1754</v>
      </c>
      <c r="I1269" s="203" t="s">
        <v>531</v>
      </c>
    </row>
    <row r="1270" spans="1:9">
      <c r="A1270" s="203">
        <v>75</v>
      </c>
      <c r="B1270" s="203" t="s">
        <v>388</v>
      </c>
      <c r="C1270" s="203" t="s">
        <v>367</v>
      </c>
      <c r="D1270" s="203" t="s">
        <v>679</v>
      </c>
      <c r="E1270" s="205" t="s">
        <v>1800</v>
      </c>
      <c r="F1270" s="204">
        <v>67.391304347826093</v>
      </c>
      <c r="G1270" s="203" t="s">
        <v>470</v>
      </c>
      <c r="H1270" s="203" t="s">
        <v>1754</v>
      </c>
      <c r="I1270" s="203" t="s">
        <v>531</v>
      </c>
    </row>
    <row r="1271" spans="1:9">
      <c r="A1271" s="203">
        <v>75</v>
      </c>
      <c r="B1271" s="203" t="s">
        <v>388</v>
      </c>
      <c r="C1271" s="203" t="s">
        <v>598</v>
      </c>
      <c r="D1271" s="203" t="s">
        <v>680</v>
      </c>
      <c r="E1271" s="205" t="s">
        <v>1800</v>
      </c>
      <c r="F1271" s="204">
        <v>61.111111111111114</v>
      </c>
      <c r="G1271" s="203" t="s">
        <v>470</v>
      </c>
      <c r="H1271" s="203" t="s">
        <v>1754</v>
      </c>
      <c r="I1271" s="203" t="s">
        <v>531</v>
      </c>
    </row>
    <row r="1272" spans="1:9">
      <c r="A1272" s="203">
        <v>75</v>
      </c>
      <c r="B1272" s="203" t="s">
        <v>388</v>
      </c>
      <c r="C1272" s="203" t="s">
        <v>606</v>
      </c>
      <c r="D1272" s="203" t="s">
        <v>607</v>
      </c>
      <c r="E1272" s="205" t="s">
        <v>1800</v>
      </c>
      <c r="F1272" s="204" t="s">
        <v>1497</v>
      </c>
      <c r="G1272" s="203" t="s">
        <v>470</v>
      </c>
      <c r="H1272" s="203" t="s">
        <v>1754</v>
      </c>
      <c r="I1272" s="203" t="s">
        <v>531</v>
      </c>
    </row>
    <row r="1273" spans="1:9">
      <c r="A1273" s="203">
        <v>75</v>
      </c>
      <c r="B1273" s="203" t="s">
        <v>389</v>
      </c>
      <c r="C1273" s="203" t="s">
        <v>630</v>
      </c>
      <c r="D1273" s="203" t="s">
        <v>682</v>
      </c>
      <c r="E1273" s="205" t="s">
        <v>1800</v>
      </c>
      <c r="F1273" s="204">
        <v>74.074074074074076</v>
      </c>
      <c r="G1273" s="203" t="s">
        <v>470</v>
      </c>
      <c r="H1273" s="203" t="s">
        <v>1754</v>
      </c>
      <c r="I1273" s="203" t="s">
        <v>531</v>
      </c>
    </row>
    <row r="1274" spans="1:9">
      <c r="A1274" s="203">
        <v>75</v>
      </c>
      <c r="B1274" s="203" t="s">
        <v>389</v>
      </c>
      <c r="C1274" s="203" t="s">
        <v>587</v>
      </c>
      <c r="D1274" s="203" t="s">
        <v>683</v>
      </c>
      <c r="E1274" s="205" t="s">
        <v>1800</v>
      </c>
      <c r="F1274" s="204">
        <v>76.470588235294116</v>
      </c>
      <c r="G1274" s="203" t="s">
        <v>470</v>
      </c>
      <c r="H1274" s="203" t="s">
        <v>1754</v>
      </c>
      <c r="I1274" s="203" t="s">
        <v>531</v>
      </c>
    </row>
    <row r="1275" spans="1:9">
      <c r="A1275" s="203">
        <v>75</v>
      </c>
      <c r="B1275" s="203" t="s">
        <v>390</v>
      </c>
      <c r="C1275" s="203" t="s">
        <v>611</v>
      </c>
      <c r="D1275" s="203" t="s">
        <v>612</v>
      </c>
      <c r="E1275" s="205" t="s">
        <v>1800</v>
      </c>
      <c r="F1275" s="204">
        <v>60.869565217391312</v>
      </c>
      <c r="G1275" s="203" t="s">
        <v>470</v>
      </c>
      <c r="H1275" s="203" t="s">
        <v>1754</v>
      </c>
      <c r="I1275" s="203" t="s">
        <v>531</v>
      </c>
    </row>
    <row r="1276" spans="1:9">
      <c r="A1276" s="203">
        <v>75</v>
      </c>
      <c r="B1276" s="203" t="s">
        <v>390</v>
      </c>
      <c r="C1276" s="203" t="s">
        <v>368</v>
      </c>
      <c r="D1276" s="203" t="s">
        <v>681</v>
      </c>
      <c r="E1276" s="205" t="s">
        <v>1800</v>
      </c>
      <c r="F1276" s="204">
        <v>54.901960784313729</v>
      </c>
      <c r="G1276" s="203" t="s">
        <v>470</v>
      </c>
      <c r="H1276" s="203" t="s">
        <v>1754</v>
      </c>
      <c r="I1276" s="203" t="s">
        <v>531</v>
      </c>
    </row>
    <row r="1277" spans="1:9">
      <c r="A1277" s="203">
        <v>75</v>
      </c>
      <c r="B1277" s="203" t="s">
        <v>390</v>
      </c>
      <c r="C1277" s="203" t="s">
        <v>738</v>
      </c>
      <c r="D1277" s="203" t="s">
        <v>812</v>
      </c>
      <c r="E1277" s="205" t="s">
        <v>1800</v>
      </c>
      <c r="F1277" s="204" t="s">
        <v>1497</v>
      </c>
      <c r="G1277" s="203" t="s">
        <v>470</v>
      </c>
      <c r="H1277" s="203" t="s">
        <v>1754</v>
      </c>
      <c r="I1277" s="203" t="s">
        <v>531</v>
      </c>
    </row>
    <row r="1278" spans="1:9">
      <c r="A1278" s="203">
        <v>75</v>
      </c>
      <c r="B1278" s="203" t="s">
        <v>391</v>
      </c>
      <c r="C1278" s="203" t="s">
        <v>624</v>
      </c>
      <c r="D1278" s="203" t="s">
        <v>625</v>
      </c>
      <c r="E1278" s="205" t="s">
        <v>1800</v>
      </c>
      <c r="F1278" s="204" t="s">
        <v>1497</v>
      </c>
      <c r="G1278" s="203" t="s">
        <v>470</v>
      </c>
      <c r="H1278" s="203" t="s">
        <v>1754</v>
      </c>
      <c r="I1278" s="203" t="s">
        <v>531</v>
      </c>
    </row>
    <row r="1279" spans="1:9">
      <c r="A1279" s="203">
        <v>75</v>
      </c>
      <c r="B1279" s="203" t="s">
        <v>392</v>
      </c>
      <c r="C1279" s="203" t="s">
        <v>643</v>
      </c>
      <c r="D1279" s="203" t="s">
        <v>643</v>
      </c>
      <c r="E1279" s="205" t="s">
        <v>1800</v>
      </c>
      <c r="F1279" s="204">
        <v>72.972972972972968</v>
      </c>
      <c r="G1279" s="203" t="s">
        <v>470</v>
      </c>
      <c r="H1279" s="203" t="s">
        <v>1754</v>
      </c>
      <c r="I1279" s="203" t="s">
        <v>531</v>
      </c>
    </row>
    <row r="1280" spans="1:9">
      <c r="A1280" s="203">
        <v>75</v>
      </c>
      <c r="B1280" s="203" t="s">
        <v>393</v>
      </c>
      <c r="C1280" s="203" t="s">
        <v>632</v>
      </c>
      <c r="D1280" s="203" t="s">
        <v>633</v>
      </c>
      <c r="E1280" s="205" t="s">
        <v>1800</v>
      </c>
      <c r="F1280" s="204">
        <v>59.523809523809526</v>
      </c>
      <c r="G1280" s="203" t="s">
        <v>470</v>
      </c>
      <c r="H1280" s="203" t="s">
        <v>1754</v>
      </c>
      <c r="I1280" s="203" t="s">
        <v>531</v>
      </c>
    </row>
    <row r="1281" spans="1:9">
      <c r="A1281" s="203">
        <v>75</v>
      </c>
      <c r="B1281" s="203" t="s">
        <v>393</v>
      </c>
      <c r="C1281" s="203" t="s">
        <v>689</v>
      </c>
      <c r="D1281" s="203" t="s">
        <v>690</v>
      </c>
      <c r="E1281" s="205" t="s">
        <v>1800</v>
      </c>
      <c r="F1281" s="204">
        <v>76.19047619047619</v>
      </c>
      <c r="G1281" s="203" t="s">
        <v>470</v>
      </c>
      <c r="H1281" s="203" t="s">
        <v>1754</v>
      </c>
      <c r="I1281" s="203" t="s">
        <v>531</v>
      </c>
    </row>
    <row r="1282" spans="1:9">
      <c r="A1282" s="203">
        <v>75</v>
      </c>
      <c r="B1282" s="203" t="s">
        <v>393</v>
      </c>
      <c r="C1282" s="203" t="s">
        <v>784</v>
      </c>
      <c r="D1282" s="203" t="s">
        <v>785</v>
      </c>
      <c r="E1282" s="205" t="s">
        <v>1800</v>
      </c>
      <c r="F1282" s="204">
        <v>54.54545454545454</v>
      </c>
      <c r="G1282" s="203" t="s">
        <v>470</v>
      </c>
      <c r="H1282" s="203" t="s">
        <v>1754</v>
      </c>
      <c r="I1282" s="203" t="s">
        <v>531</v>
      </c>
    </row>
    <row r="1283" spans="1:9">
      <c r="A1283" s="203">
        <v>75</v>
      </c>
      <c r="B1283" s="203" t="s">
        <v>393</v>
      </c>
      <c r="C1283" s="203" t="s">
        <v>892</v>
      </c>
      <c r="D1283" s="203" t="s">
        <v>893</v>
      </c>
      <c r="E1283" s="205" t="s">
        <v>1800</v>
      </c>
      <c r="F1283" s="204">
        <v>60</v>
      </c>
      <c r="G1283" s="203" t="s">
        <v>470</v>
      </c>
      <c r="H1283" s="203" t="s">
        <v>1754</v>
      </c>
      <c r="I1283" s="203" t="s">
        <v>531</v>
      </c>
    </row>
    <row r="1284" spans="1:9">
      <c r="A1284" s="203">
        <v>75</v>
      </c>
      <c r="B1284" s="203" t="s">
        <v>393</v>
      </c>
      <c r="C1284" s="203" t="s">
        <v>641</v>
      </c>
      <c r="D1284" s="203" t="s">
        <v>691</v>
      </c>
      <c r="E1284" s="205" t="s">
        <v>1800</v>
      </c>
      <c r="F1284" s="204">
        <v>60</v>
      </c>
      <c r="G1284" s="203" t="s">
        <v>470</v>
      </c>
      <c r="H1284" s="203" t="s">
        <v>1754</v>
      </c>
      <c r="I1284" s="203" t="s">
        <v>531</v>
      </c>
    </row>
    <row r="1285" spans="1:9">
      <c r="A1285" s="203">
        <v>75</v>
      </c>
      <c r="B1285" s="203" t="s">
        <v>393</v>
      </c>
      <c r="C1285" s="203" t="s">
        <v>637</v>
      </c>
      <c r="D1285" s="203" t="s">
        <v>638</v>
      </c>
      <c r="E1285" s="205" t="s">
        <v>1800</v>
      </c>
      <c r="F1285" s="204">
        <v>73.846153846153854</v>
      </c>
      <c r="G1285" s="203" t="s">
        <v>470</v>
      </c>
      <c r="H1285" s="203" t="s">
        <v>1754</v>
      </c>
      <c r="I1285" s="203" t="s">
        <v>531</v>
      </c>
    </row>
    <row r="1286" spans="1:9">
      <c r="A1286" s="203">
        <v>75</v>
      </c>
      <c r="B1286" s="203" t="s">
        <v>393</v>
      </c>
      <c r="C1286" s="203" t="s">
        <v>890</v>
      </c>
      <c r="D1286" s="203" t="s">
        <v>891</v>
      </c>
      <c r="E1286" s="205" t="s">
        <v>1800</v>
      </c>
      <c r="F1286" s="204" t="s">
        <v>1497</v>
      </c>
      <c r="G1286" s="203" t="s">
        <v>470</v>
      </c>
      <c r="H1286" s="203" t="s">
        <v>1754</v>
      </c>
      <c r="I1286" s="203" t="s">
        <v>531</v>
      </c>
    </row>
    <row r="1287" spans="1:9">
      <c r="A1287" s="203">
        <v>75</v>
      </c>
      <c r="B1287" s="203" t="s">
        <v>393</v>
      </c>
      <c r="C1287" s="203" t="s">
        <v>742</v>
      </c>
      <c r="D1287" s="203" t="s">
        <v>889</v>
      </c>
      <c r="E1287" s="205" t="s">
        <v>1800</v>
      </c>
      <c r="F1287" s="204">
        <v>66.666666666666657</v>
      </c>
      <c r="G1287" s="203" t="s">
        <v>470</v>
      </c>
      <c r="H1287" s="203" t="s">
        <v>1754</v>
      </c>
      <c r="I1287" s="203" t="s">
        <v>531</v>
      </c>
    </row>
    <row r="1288" spans="1:9">
      <c r="A1288" s="203">
        <v>75</v>
      </c>
      <c r="B1288" s="203" t="s">
        <v>393</v>
      </c>
      <c r="C1288" s="203" t="s">
        <v>576</v>
      </c>
      <c r="D1288" s="203" t="s">
        <v>577</v>
      </c>
      <c r="E1288" s="205" t="s">
        <v>1800</v>
      </c>
      <c r="F1288" s="204">
        <v>50</v>
      </c>
      <c r="G1288" s="203" t="s">
        <v>470</v>
      </c>
      <c r="H1288" s="203" t="s">
        <v>1754</v>
      </c>
      <c r="I1288" s="203" t="s">
        <v>531</v>
      </c>
    </row>
    <row r="1289" spans="1:9">
      <c r="A1289" s="203">
        <v>75</v>
      </c>
      <c r="B1289" s="203" t="s">
        <v>393</v>
      </c>
      <c r="C1289" s="203" t="s">
        <v>628</v>
      </c>
      <c r="D1289" s="203" t="s">
        <v>629</v>
      </c>
      <c r="E1289" s="205" t="s">
        <v>1800</v>
      </c>
      <c r="F1289" s="204">
        <v>65.625</v>
      </c>
      <c r="G1289" s="203" t="s">
        <v>470</v>
      </c>
      <c r="H1289" s="203" t="s">
        <v>1754</v>
      </c>
      <c r="I1289" s="203" t="s">
        <v>531</v>
      </c>
    </row>
    <row r="1290" spans="1:9">
      <c r="A1290" s="203">
        <v>75</v>
      </c>
      <c r="B1290" s="203" t="s">
        <v>394</v>
      </c>
      <c r="C1290" s="203" t="s">
        <v>609</v>
      </c>
      <c r="D1290" s="203" t="s">
        <v>673</v>
      </c>
      <c r="E1290" s="205" t="s">
        <v>1800</v>
      </c>
      <c r="F1290" s="204">
        <v>69.841269841269835</v>
      </c>
      <c r="G1290" s="203" t="s">
        <v>470</v>
      </c>
      <c r="H1290" s="203" t="s">
        <v>1754</v>
      </c>
      <c r="I1290" s="203" t="s">
        <v>531</v>
      </c>
    </row>
    <row r="1291" spans="1:9">
      <c r="A1291" s="203">
        <v>75</v>
      </c>
      <c r="B1291" s="203" t="s">
        <v>394</v>
      </c>
      <c r="C1291" s="203" t="s">
        <v>589</v>
      </c>
      <c r="D1291" s="203" t="s">
        <v>674</v>
      </c>
      <c r="E1291" s="205" t="s">
        <v>1800</v>
      </c>
      <c r="F1291" s="204">
        <v>77.777777777777786</v>
      </c>
      <c r="G1291" s="203" t="s">
        <v>470</v>
      </c>
      <c r="H1291" s="203" t="s">
        <v>1754</v>
      </c>
      <c r="I1291" s="203" t="s">
        <v>531</v>
      </c>
    </row>
    <row r="1292" spans="1:9">
      <c r="A1292" s="203">
        <v>75</v>
      </c>
      <c r="B1292" s="203" t="s">
        <v>395</v>
      </c>
      <c r="C1292" s="203" t="s">
        <v>595</v>
      </c>
      <c r="D1292" s="203" t="s">
        <v>716</v>
      </c>
      <c r="E1292" s="205" t="s">
        <v>1800</v>
      </c>
      <c r="F1292" s="204">
        <v>58.854166666666664</v>
      </c>
      <c r="G1292" s="203" t="s">
        <v>470</v>
      </c>
      <c r="H1292" s="203" t="s">
        <v>1754</v>
      </c>
      <c r="I1292" s="203" t="s">
        <v>531</v>
      </c>
    </row>
    <row r="1293" spans="1:9">
      <c r="A1293" s="203">
        <v>75</v>
      </c>
      <c r="B1293" s="203" t="s">
        <v>395</v>
      </c>
      <c r="C1293" s="203" t="s">
        <v>749</v>
      </c>
      <c r="D1293" s="203" t="s">
        <v>781</v>
      </c>
      <c r="E1293" s="205" t="s">
        <v>1800</v>
      </c>
      <c r="F1293" s="204">
        <v>48.148148148148145</v>
      </c>
      <c r="G1293" s="203" t="s">
        <v>470</v>
      </c>
      <c r="H1293" s="203" t="s">
        <v>1754</v>
      </c>
      <c r="I1293" s="203" t="s">
        <v>531</v>
      </c>
    </row>
    <row r="1294" spans="1:9">
      <c r="A1294" s="203">
        <v>75</v>
      </c>
      <c r="B1294" s="203" t="s">
        <v>395</v>
      </c>
      <c r="C1294" s="203" t="s">
        <v>597</v>
      </c>
      <c r="D1294" s="203" t="s">
        <v>597</v>
      </c>
      <c r="E1294" s="205" t="s">
        <v>1800</v>
      </c>
      <c r="F1294" s="204">
        <v>55.932203389830505</v>
      </c>
      <c r="G1294" s="203" t="s">
        <v>470</v>
      </c>
      <c r="H1294" s="203" t="s">
        <v>1754</v>
      </c>
      <c r="I1294" s="203" t="s">
        <v>531</v>
      </c>
    </row>
    <row r="1295" spans="1:9">
      <c r="A1295" s="203">
        <v>75</v>
      </c>
      <c r="B1295" s="203" t="s">
        <v>395</v>
      </c>
      <c r="C1295" s="203" t="s">
        <v>661</v>
      </c>
      <c r="D1295" s="203" t="s">
        <v>717</v>
      </c>
      <c r="E1295" s="205" t="s">
        <v>1800</v>
      </c>
      <c r="F1295" s="204">
        <v>45.454545454545453</v>
      </c>
      <c r="G1295" s="203" t="s">
        <v>470</v>
      </c>
      <c r="H1295" s="203" t="s">
        <v>1754</v>
      </c>
      <c r="I1295" s="203" t="s">
        <v>531</v>
      </c>
    </row>
    <row r="1296" spans="1:9">
      <c r="A1296" s="203">
        <v>75</v>
      </c>
      <c r="B1296" s="203" t="s">
        <v>395</v>
      </c>
      <c r="C1296" s="203" t="s">
        <v>718</v>
      </c>
      <c r="D1296" s="203" t="s">
        <v>719</v>
      </c>
      <c r="E1296" s="205" t="s">
        <v>1800</v>
      </c>
      <c r="F1296" s="204">
        <v>37.5</v>
      </c>
      <c r="G1296" s="203" t="s">
        <v>470</v>
      </c>
      <c r="H1296" s="203" t="s">
        <v>1754</v>
      </c>
      <c r="I1296" s="203" t="s">
        <v>531</v>
      </c>
    </row>
    <row r="1297" spans="1:9">
      <c r="A1297" s="203">
        <v>75</v>
      </c>
      <c r="B1297" s="203" t="s">
        <v>395</v>
      </c>
      <c r="C1297" s="203" t="s">
        <v>659</v>
      </c>
      <c r="D1297" s="203" t="s">
        <v>659</v>
      </c>
      <c r="E1297" s="205" t="s">
        <v>1800</v>
      </c>
      <c r="F1297" s="204">
        <v>63.44086021505376</v>
      </c>
      <c r="G1297" s="203" t="s">
        <v>470</v>
      </c>
      <c r="H1297" s="203" t="s">
        <v>1754</v>
      </c>
      <c r="I1297" s="203" t="s">
        <v>531</v>
      </c>
    </row>
    <row r="1298" spans="1:9">
      <c r="A1298" s="203">
        <v>75</v>
      </c>
      <c r="B1298" s="203" t="s">
        <v>396</v>
      </c>
      <c r="C1298" s="203" t="s">
        <v>583</v>
      </c>
      <c r="D1298" s="203" t="s">
        <v>705</v>
      </c>
      <c r="E1298" s="205" t="s">
        <v>1800</v>
      </c>
      <c r="F1298" s="204">
        <v>78.378378378378372</v>
      </c>
      <c r="G1298" s="203" t="s">
        <v>470</v>
      </c>
      <c r="H1298" s="203" t="s">
        <v>1754</v>
      </c>
      <c r="I1298" s="203" t="s">
        <v>531</v>
      </c>
    </row>
    <row r="1299" spans="1:9">
      <c r="A1299" s="203">
        <v>75</v>
      </c>
      <c r="B1299" s="203" t="s">
        <v>396</v>
      </c>
      <c r="C1299" s="203" t="s">
        <v>758</v>
      </c>
      <c r="D1299" s="203" t="s">
        <v>780</v>
      </c>
      <c r="E1299" s="205" t="s">
        <v>1800</v>
      </c>
      <c r="F1299" s="204" t="s">
        <v>1497</v>
      </c>
      <c r="G1299" s="203" t="s">
        <v>470</v>
      </c>
      <c r="H1299" s="203" t="s">
        <v>1754</v>
      </c>
      <c r="I1299" s="203" t="s">
        <v>531</v>
      </c>
    </row>
    <row r="1300" spans="1:9">
      <c r="A1300" s="203">
        <v>75</v>
      </c>
      <c r="B1300" s="203" t="s">
        <v>396</v>
      </c>
      <c r="C1300" s="203" t="s">
        <v>706</v>
      </c>
      <c r="D1300" s="203" t="s">
        <v>707</v>
      </c>
      <c r="E1300" s="205" t="s">
        <v>1800</v>
      </c>
      <c r="F1300" s="204" t="s">
        <v>1497</v>
      </c>
      <c r="G1300" s="203" t="s">
        <v>470</v>
      </c>
      <c r="H1300" s="203" t="s">
        <v>1754</v>
      </c>
      <c r="I1300" s="203" t="s">
        <v>531</v>
      </c>
    </row>
    <row r="1301" spans="1:9">
      <c r="A1301" s="203">
        <v>75</v>
      </c>
      <c r="B1301" s="203" t="s">
        <v>397</v>
      </c>
      <c r="C1301" s="203" t="s">
        <v>381</v>
      </c>
      <c r="D1301" s="203" t="s">
        <v>608</v>
      </c>
      <c r="E1301" s="205" t="s">
        <v>1800</v>
      </c>
      <c r="F1301" s="204">
        <v>59.649122807017541</v>
      </c>
      <c r="G1301" s="203" t="s">
        <v>470</v>
      </c>
      <c r="H1301" s="203" t="s">
        <v>1754</v>
      </c>
      <c r="I1301" s="203" t="s">
        <v>531</v>
      </c>
    </row>
    <row r="1302" spans="1:9">
      <c r="A1302" s="203">
        <v>75</v>
      </c>
      <c r="B1302" s="203" t="s">
        <v>397</v>
      </c>
      <c r="C1302" s="203" t="s">
        <v>581</v>
      </c>
      <c r="D1302" s="203" t="s">
        <v>582</v>
      </c>
      <c r="E1302" s="205" t="s">
        <v>1800</v>
      </c>
      <c r="F1302" s="204">
        <v>47.368421052631575</v>
      </c>
      <c r="G1302" s="203" t="s">
        <v>470</v>
      </c>
      <c r="H1302" s="203" t="s">
        <v>1754</v>
      </c>
      <c r="I1302" s="203" t="s">
        <v>531</v>
      </c>
    </row>
    <row r="1303" spans="1:9">
      <c r="A1303" s="203">
        <v>75</v>
      </c>
      <c r="B1303" s="203" t="s">
        <v>397</v>
      </c>
      <c r="C1303" s="203" t="s">
        <v>720</v>
      </c>
      <c r="D1303" s="203" t="s">
        <v>721</v>
      </c>
      <c r="E1303" s="205" t="s">
        <v>1800</v>
      </c>
      <c r="F1303" s="204">
        <v>52.380952380952387</v>
      </c>
      <c r="G1303" s="203" t="s">
        <v>470</v>
      </c>
      <c r="H1303" s="203" t="s">
        <v>1754</v>
      </c>
      <c r="I1303" s="203" t="s">
        <v>531</v>
      </c>
    </row>
    <row r="1304" spans="1:9">
      <c r="A1304" s="203">
        <v>75</v>
      </c>
      <c r="B1304" s="203" t="s">
        <v>398</v>
      </c>
      <c r="C1304" s="203" t="s">
        <v>574</v>
      </c>
      <c r="D1304" s="203" t="s">
        <v>710</v>
      </c>
      <c r="E1304" s="205" t="s">
        <v>1800</v>
      </c>
      <c r="F1304" s="204">
        <v>57.142857142857139</v>
      </c>
      <c r="G1304" s="203" t="s">
        <v>470</v>
      </c>
      <c r="H1304" s="203" t="s">
        <v>1754</v>
      </c>
      <c r="I1304" s="203" t="s">
        <v>531</v>
      </c>
    </row>
    <row r="1305" spans="1:9">
      <c r="A1305" s="203">
        <v>75</v>
      </c>
      <c r="B1305" s="203" t="s">
        <v>398</v>
      </c>
      <c r="C1305" s="203" t="s">
        <v>711</v>
      </c>
      <c r="D1305" s="203" t="s">
        <v>712</v>
      </c>
      <c r="E1305" s="205" t="s">
        <v>1800</v>
      </c>
      <c r="F1305" s="204">
        <v>60</v>
      </c>
      <c r="G1305" s="203" t="s">
        <v>470</v>
      </c>
      <c r="H1305" s="203" t="s">
        <v>1754</v>
      </c>
      <c r="I1305" s="203" t="s">
        <v>531</v>
      </c>
    </row>
    <row r="1306" spans="1:9">
      <c r="A1306" s="203">
        <v>75</v>
      </c>
      <c r="B1306" s="203" t="s">
        <v>399</v>
      </c>
      <c r="C1306" s="203" t="s">
        <v>602</v>
      </c>
      <c r="D1306" s="203" t="s">
        <v>603</v>
      </c>
      <c r="E1306" s="205" t="s">
        <v>1800</v>
      </c>
      <c r="F1306" s="204">
        <v>61.363636363636367</v>
      </c>
      <c r="G1306" s="203" t="s">
        <v>470</v>
      </c>
      <c r="H1306" s="203" t="s">
        <v>1754</v>
      </c>
      <c r="I1306" s="203" t="s">
        <v>531</v>
      </c>
    </row>
    <row r="1307" spans="1:9">
      <c r="A1307" s="203">
        <v>75</v>
      </c>
      <c r="B1307" s="203" t="s">
        <v>399</v>
      </c>
      <c r="C1307" s="203" t="s">
        <v>593</v>
      </c>
      <c r="D1307" s="203" t="s">
        <v>594</v>
      </c>
      <c r="E1307" s="205" t="s">
        <v>1800</v>
      </c>
      <c r="F1307" s="204">
        <v>54.166666666666664</v>
      </c>
      <c r="G1307" s="203" t="s">
        <v>470</v>
      </c>
      <c r="H1307" s="203" t="s">
        <v>1754</v>
      </c>
      <c r="I1307" s="203" t="s">
        <v>531</v>
      </c>
    </row>
    <row r="1308" spans="1:9">
      <c r="A1308" s="203">
        <v>75</v>
      </c>
      <c r="B1308" s="203" t="s">
        <v>399</v>
      </c>
      <c r="C1308" s="203" t="s">
        <v>887</v>
      </c>
      <c r="D1308" s="203" t="s">
        <v>888</v>
      </c>
      <c r="E1308" s="205" t="s">
        <v>1800</v>
      </c>
      <c r="F1308" s="204" t="s">
        <v>1497</v>
      </c>
      <c r="G1308" s="203" t="s">
        <v>470</v>
      </c>
      <c r="H1308" s="203" t="s">
        <v>1754</v>
      </c>
      <c r="I1308" s="203" t="s">
        <v>531</v>
      </c>
    </row>
    <row r="1309" spans="1:9">
      <c r="A1309" s="203">
        <v>75</v>
      </c>
      <c r="B1309" s="203" t="s">
        <v>399</v>
      </c>
      <c r="C1309" s="203" t="s">
        <v>885</v>
      </c>
      <c r="D1309" s="203" t="s">
        <v>886</v>
      </c>
      <c r="E1309" s="205" t="s">
        <v>1800</v>
      </c>
      <c r="F1309" s="204" t="s">
        <v>1497</v>
      </c>
      <c r="G1309" s="203" t="s">
        <v>470</v>
      </c>
      <c r="H1309" s="203" t="s">
        <v>1754</v>
      </c>
      <c r="I1309" s="203" t="s">
        <v>531</v>
      </c>
    </row>
    <row r="1310" spans="1:9">
      <c r="A1310" s="203">
        <v>75</v>
      </c>
      <c r="B1310" s="203" t="s">
        <v>399</v>
      </c>
      <c r="C1310" s="203" t="s">
        <v>929</v>
      </c>
      <c r="D1310" s="203" t="s">
        <v>930</v>
      </c>
      <c r="E1310" s="205" t="s">
        <v>1800</v>
      </c>
      <c r="F1310" s="204" t="s">
        <v>1497</v>
      </c>
      <c r="G1310" s="203" t="s">
        <v>470</v>
      </c>
      <c r="H1310" s="203" t="s">
        <v>1754</v>
      </c>
      <c r="I1310" s="203" t="s">
        <v>531</v>
      </c>
    </row>
    <row r="1311" spans="1:9">
      <c r="A1311" s="203">
        <v>75</v>
      </c>
      <c r="B1311" s="203" t="s">
        <v>400</v>
      </c>
      <c r="C1311" s="203" t="s">
        <v>585</v>
      </c>
      <c r="D1311" s="203" t="s">
        <v>586</v>
      </c>
      <c r="E1311" s="205" t="s">
        <v>1800</v>
      </c>
      <c r="F1311" s="204">
        <v>72.727272727272734</v>
      </c>
      <c r="G1311" s="203" t="s">
        <v>470</v>
      </c>
      <c r="H1311" s="203" t="s">
        <v>1754</v>
      </c>
      <c r="I1311" s="203" t="s">
        <v>531</v>
      </c>
    </row>
    <row r="1312" spans="1:9">
      <c r="A1312" s="203">
        <v>75</v>
      </c>
      <c r="B1312" s="203" t="s">
        <v>400</v>
      </c>
      <c r="C1312" s="203" t="s">
        <v>759</v>
      </c>
      <c r="D1312" s="203" t="s">
        <v>840</v>
      </c>
      <c r="E1312" s="205" t="s">
        <v>1800</v>
      </c>
      <c r="F1312" s="204">
        <v>70</v>
      </c>
      <c r="G1312" s="203" t="s">
        <v>470</v>
      </c>
      <c r="H1312" s="203" t="s">
        <v>1754</v>
      </c>
      <c r="I1312" s="203" t="s">
        <v>531</v>
      </c>
    </row>
    <row r="1313" spans="1:9">
      <c r="A1313" s="203">
        <v>75</v>
      </c>
      <c r="B1313" s="203" t="s">
        <v>400</v>
      </c>
      <c r="C1313" s="203" t="s">
        <v>578</v>
      </c>
      <c r="D1313" s="203" t="s">
        <v>579</v>
      </c>
      <c r="E1313" s="205" t="s">
        <v>1800</v>
      </c>
      <c r="F1313" s="204">
        <v>44</v>
      </c>
      <c r="G1313" s="203" t="s">
        <v>470</v>
      </c>
      <c r="H1313" s="203" t="s">
        <v>1754</v>
      </c>
      <c r="I1313" s="203" t="s">
        <v>531</v>
      </c>
    </row>
    <row r="1314" spans="1:9">
      <c r="A1314" s="203">
        <v>75</v>
      </c>
      <c r="B1314" s="203" t="s">
        <v>401</v>
      </c>
      <c r="C1314" s="203" t="s">
        <v>639</v>
      </c>
      <c r="D1314" s="203" t="s">
        <v>640</v>
      </c>
      <c r="E1314" s="205" t="s">
        <v>1800</v>
      </c>
      <c r="F1314" s="204">
        <v>59.45945945945946</v>
      </c>
      <c r="G1314" s="203" t="s">
        <v>470</v>
      </c>
      <c r="H1314" s="203" t="s">
        <v>1754</v>
      </c>
      <c r="I1314" s="203" t="s">
        <v>531</v>
      </c>
    </row>
    <row r="1315" spans="1:9">
      <c r="A1315" s="203">
        <v>75</v>
      </c>
      <c r="B1315" s="203" t="s">
        <v>401</v>
      </c>
      <c r="C1315" s="203" t="s">
        <v>615</v>
      </c>
      <c r="D1315" s="203" t="s">
        <v>709</v>
      </c>
      <c r="E1315" s="205" t="s">
        <v>1800</v>
      </c>
      <c r="F1315" s="204">
        <v>76.19047619047619</v>
      </c>
      <c r="G1315" s="203" t="s">
        <v>470</v>
      </c>
      <c r="H1315" s="203" t="s">
        <v>1754</v>
      </c>
      <c r="I1315" s="203" t="s">
        <v>531</v>
      </c>
    </row>
    <row r="1316" spans="1:9">
      <c r="A1316" s="203">
        <v>75</v>
      </c>
      <c r="B1316" s="203" t="s">
        <v>401</v>
      </c>
      <c r="C1316" s="203" t="s">
        <v>626</v>
      </c>
      <c r="D1316" s="203" t="s">
        <v>627</v>
      </c>
      <c r="E1316" s="205" t="s">
        <v>1800</v>
      </c>
      <c r="F1316" s="204">
        <v>76.19047619047619</v>
      </c>
      <c r="G1316" s="203" t="s">
        <v>470</v>
      </c>
      <c r="H1316" s="203" t="s">
        <v>1754</v>
      </c>
      <c r="I1316" s="203" t="s">
        <v>531</v>
      </c>
    </row>
    <row r="1317" spans="1:9">
      <c r="A1317" s="203">
        <v>75</v>
      </c>
      <c r="B1317" s="203" t="s">
        <v>402</v>
      </c>
      <c r="C1317" s="203" t="s">
        <v>591</v>
      </c>
      <c r="D1317" s="203" t="s">
        <v>592</v>
      </c>
      <c r="E1317" s="205" t="s">
        <v>1800</v>
      </c>
      <c r="F1317" s="204">
        <v>75</v>
      </c>
      <c r="G1317" s="203" t="s">
        <v>470</v>
      </c>
      <c r="H1317" s="203" t="s">
        <v>1754</v>
      </c>
      <c r="I1317" s="203" t="s">
        <v>531</v>
      </c>
    </row>
    <row r="1318" spans="1:9">
      <c r="A1318" s="203">
        <v>75</v>
      </c>
      <c r="B1318" s="203" t="s">
        <v>403</v>
      </c>
      <c r="C1318" s="203" t="s">
        <v>646</v>
      </c>
      <c r="D1318" s="203" t="s">
        <v>708</v>
      </c>
      <c r="E1318" s="205" t="s">
        <v>1800</v>
      </c>
      <c r="F1318" s="204">
        <v>58.333333333333336</v>
      </c>
      <c r="G1318" s="203" t="s">
        <v>470</v>
      </c>
      <c r="H1318" s="203" t="s">
        <v>1754</v>
      </c>
      <c r="I1318" s="203" t="s">
        <v>531</v>
      </c>
    </row>
    <row r="1319" spans="1:9">
      <c r="A1319" s="203">
        <v>75</v>
      </c>
      <c r="B1319" s="203" t="s">
        <v>403</v>
      </c>
      <c r="C1319" s="203" t="s">
        <v>570</v>
      </c>
      <c r="D1319" s="203" t="s">
        <v>571</v>
      </c>
      <c r="E1319" s="205" t="s">
        <v>1800</v>
      </c>
      <c r="F1319" s="204">
        <v>65.789473684210535</v>
      </c>
      <c r="G1319" s="203" t="s">
        <v>470</v>
      </c>
      <c r="H1319" s="203" t="s">
        <v>1754</v>
      </c>
      <c r="I1319" s="203" t="s">
        <v>531</v>
      </c>
    </row>
    <row r="1320" spans="1:9">
      <c r="A1320" s="203">
        <v>75</v>
      </c>
      <c r="B1320" s="203" t="s">
        <v>403</v>
      </c>
      <c r="C1320" s="203" t="s">
        <v>634</v>
      </c>
      <c r="D1320" s="203" t="s">
        <v>635</v>
      </c>
      <c r="E1320" s="205" t="s">
        <v>1800</v>
      </c>
      <c r="F1320" s="204" t="s">
        <v>1497</v>
      </c>
      <c r="G1320" s="203" t="s">
        <v>470</v>
      </c>
      <c r="H1320" s="203" t="s">
        <v>1754</v>
      </c>
      <c r="I1320" s="203" t="s">
        <v>531</v>
      </c>
    </row>
    <row r="1321" spans="1:9">
      <c r="A1321" s="203">
        <v>75</v>
      </c>
      <c r="B1321" s="203" t="s">
        <v>404</v>
      </c>
      <c r="C1321" s="203" t="s">
        <v>568</v>
      </c>
      <c r="D1321" s="203" t="s">
        <v>684</v>
      </c>
      <c r="E1321" s="205" t="s">
        <v>1800</v>
      </c>
      <c r="F1321" s="204">
        <v>44.444444444444443</v>
      </c>
      <c r="G1321" s="203" t="s">
        <v>470</v>
      </c>
      <c r="H1321" s="203" t="s">
        <v>1754</v>
      </c>
      <c r="I1321" s="203" t="s">
        <v>531</v>
      </c>
    </row>
    <row r="1322" spans="1:9">
      <c r="A1322" s="203">
        <v>75</v>
      </c>
      <c r="B1322" s="203" t="s">
        <v>404</v>
      </c>
      <c r="C1322" s="203" t="s">
        <v>685</v>
      </c>
      <c r="D1322" s="203" t="s">
        <v>686</v>
      </c>
      <c r="E1322" s="205" t="s">
        <v>1800</v>
      </c>
      <c r="F1322" s="204">
        <v>80</v>
      </c>
      <c r="G1322" s="203" t="s">
        <v>470</v>
      </c>
      <c r="H1322" s="203" t="s">
        <v>1754</v>
      </c>
      <c r="I1322" s="203" t="s">
        <v>531</v>
      </c>
    </row>
    <row r="1323" spans="1:9">
      <c r="A1323" s="203">
        <v>75</v>
      </c>
      <c r="B1323" s="203" t="s">
        <v>404</v>
      </c>
      <c r="C1323" s="203" t="s">
        <v>687</v>
      </c>
      <c r="D1323" s="203" t="s">
        <v>688</v>
      </c>
      <c r="E1323" s="205" t="s">
        <v>1800</v>
      </c>
      <c r="F1323" s="204">
        <v>85</v>
      </c>
      <c r="G1323" s="203" t="s">
        <v>470</v>
      </c>
      <c r="H1323" s="203" t="s">
        <v>1754</v>
      </c>
      <c r="I1323" s="203" t="s">
        <v>531</v>
      </c>
    </row>
    <row r="1324" spans="1:9">
      <c r="A1324" s="203">
        <v>75</v>
      </c>
      <c r="B1324" s="203" t="s">
        <v>404</v>
      </c>
      <c r="C1324" s="203" t="s">
        <v>883</v>
      </c>
      <c r="D1324" s="203" t="s">
        <v>884</v>
      </c>
      <c r="E1324" s="205" t="s">
        <v>1800</v>
      </c>
      <c r="F1324" s="204" t="s">
        <v>1497</v>
      </c>
      <c r="G1324" s="203" t="s">
        <v>470</v>
      </c>
      <c r="H1324" s="203" t="s">
        <v>1754</v>
      </c>
      <c r="I1324" s="203" t="s">
        <v>531</v>
      </c>
    </row>
    <row r="1325" spans="1:9">
      <c r="A1325" s="203">
        <v>75</v>
      </c>
      <c r="B1325" s="203" t="s">
        <v>404</v>
      </c>
      <c r="C1325" s="203" t="s">
        <v>600</v>
      </c>
      <c r="D1325" s="203" t="s">
        <v>601</v>
      </c>
      <c r="E1325" s="205" t="s">
        <v>1800</v>
      </c>
      <c r="F1325" s="204">
        <v>76.19047619047619</v>
      </c>
      <c r="G1325" s="203" t="s">
        <v>470</v>
      </c>
      <c r="H1325" s="203" t="s">
        <v>1754</v>
      </c>
      <c r="I1325" s="203" t="s">
        <v>531</v>
      </c>
    </row>
    <row r="1326" spans="1:9">
      <c r="A1326" s="203">
        <v>77</v>
      </c>
      <c r="B1326" s="203" t="s">
        <v>385</v>
      </c>
      <c r="C1326" s="203" t="s">
        <v>375</v>
      </c>
      <c r="D1326" s="203" t="s">
        <v>667</v>
      </c>
      <c r="E1326" s="205" t="s">
        <v>1518</v>
      </c>
      <c r="F1326" s="204">
        <v>22.270742358078603</v>
      </c>
      <c r="G1326" s="203">
        <v>2008</v>
      </c>
      <c r="H1326" s="203" t="s">
        <v>1754</v>
      </c>
      <c r="I1326" s="203" t="s">
        <v>539</v>
      </c>
    </row>
    <row r="1327" spans="1:9">
      <c r="A1327" s="203">
        <v>77</v>
      </c>
      <c r="B1327" s="203" t="s">
        <v>393</v>
      </c>
      <c r="C1327" s="203" t="s">
        <v>641</v>
      </c>
      <c r="D1327" s="203" t="s">
        <v>851</v>
      </c>
      <c r="E1327" s="205" t="s">
        <v>1518</v>
      </c>
      <c r="F1327" s="204">
        <v>14.840989399293287</v>
      </c>
      <c r="G1327" s="203">
        <v>2008</v>
      </c>
      <c r="H1327" s="203" t="s">
        <v>1754</v>
      </c>
      <c r="I1327" s="203" t="s">
        <v>539</v>
      </c>
    </row>
    <row r="1328" spans="1:9">
      <c r="A1328" s="203">
        <v>77</v>
      </c>
      <c r="B1328" s="203" t="s">
        <v>395</v>
      </c>
      <c r="C1328" s="203" t="s">
        <v>595</v>
      </c>
      <c r="D1328" s="203" t="s">
        <v>595</v>
      </c>
      <c r="E1328" s="205" t="s">
        <v>1518</v>
      </c>
      <c r="F1328" s="204">
        <v>15.082644628099173</v>
      </c>
      <c r="G1328" s="203">
        <v>2008</v>
      </c>
      <c r="H1328" s="203" t="s">
        <v>1754</v>
      </c>
      <c r="I1328" s="203" t="s">
        <v>539</v>
      </c>
    </row>
    <row r="1329" spans="1:9">
      <c r="A1329" s="203">
        <v>77</v>
      </c>
      <c r="B1329" s="203" t="s">
        <v>403</v>
      </c>
      <c r="C1329" s="203" t="s">
        <v>646</v>
      </c>
      <c r="D1329" s="203" t="s">
        <v>646</v>
      </c>
      <c r="E1329" s="205" t="s">
        <v>1518</v>
      </c>
      <c r="F1329" s="204">
        <v>15.841584158415841</v>
      </c>
      <c r="G1329" s="203">
        <v>2008</v>
      </c>
      <c r="H1329" s="203" t="s">
        <v>1754</v>
      </c>
      <c r="I1329" s="203" t="s">
        <v>539</v>
      </c>
    </row>
    <row r="1330" spans="1:9">
      <c r="A1330" s="203">
        <v>77</v>
      </c>
      <c r="B1330" s="203" t="s">
        <v>393</v>
      </c>
      <c r="C1330" s="203" t="s">
        <v>637</v>
      </c>
      <c r="D1330" s="203" t="s">
        <v>637</v>
      </c>
      <c r="E1330" s="205" t="s">
        <v>1518</v>
      </c>
      <c r="F1330" s="204">
        <v>16.666666666666664</v>
      </c>
      <c r="G1330" s="203">
        <v>2008</v>
      </c>
      <c r="H1330" s="203" t="s">
        <v>1754</v>
      </c>
      <c r="I1330" s="203" t="s">
        <v>539</v>
      </c>
    </row>
    <row r="1331" spans="1:9">
      <c r="A1331" s="203">
        <v>77</v>
      </c>
      <c r="B1331" s="203" t="s">
        <v>384</v>
      </c>
      <c r="C1331" s="203" t="s">
        <v>654</v>
      </c>
      <c r="D1331" s="203" t="s">
        <v>654</v>
      </c>
      <c r="E1331" s="205" t="s">
        <v>1518</v>
      </c>
      <c r="F1331" s="204">
        <v>23.783783783783786</v>
      </c>
      <c r="G1331" s="203">
        <v>2008</v>
      </c>
      <c r="H1331" s="203" t="s">
        <v>1754</v>
      </c>
      <c r="I1331" s="203" t="s">
        <v>539</v>
      </c>
    </row>
    <row r="1332" spans="1:9">
      <c r="A1332" s="203">
        <v>77</v>
      </c>
      <c r="B1332" s="203" t="s">
        <v>384</v>
      </c>
      <c r="C1332" s="203" t="s">
        <v>622</v>
      </c>
      <c r="D1332" s="203" t="s">
        <v>622</v>
      </c>
      <c r="E1332" s="205" t="s">
        <v>1518</v>
      </c>
      <c r="F1332" s="204">
        <v>15.384615384615385</v>
      </c>
      <c r="G1332" s="203">
        <v>2008</v>
      </c>
      <c r="H1332" s="203" t="s">
        <v>1754</v>
      </c>
      <c r="I1332" s="203" t="s">
        <v>539</v>
      </c>
    </row>
    <row r="1333" spans="1:9">
      <c r="A1333" s="203">
        <v>77</v>
      </c>
      <c r="B1333" s="203" t="s">
        <v>397</v>
      </c>
      <c r="C1333" s="203" t="s">
        <v>381</v>
      </c>
      <c r="D1333" s="203" t="s">
        <v>381</v>
      </c>
      <c r="E1333" s="205" t="s">
        <v>1518</v>
      </c>
      <c r="F1333" s="204">
        <v>22.082018927444793</v>
      </c>
      <c r="G1333" s="203">
        <v>2008</v>
      </c>
      <c r="H1333" s="203" t="s">
        <v>1754</v>
      </c>
      <c r="I1333" s="203" t="s">
        <v>539</v>
      </c>
    </row>
    <row r="1334" spans="1:9">
      <c r="A1334" s="203">
        <v>77</v>
      </c>
      <c r="B1334" s="203" t="s">
        <v>387</v>
      </c>
      <c r="C1334" s="203" t="s">
        <v>650</v>
      </c>
      <c r="D1334" s="203" t="s">
        <v>650</v>
      </c>
      <c r="E1334" s="205" t="s">
        <v>1518</v>
      </c>
      <c r="F1334" s="204">
        <v>25.123152709359609</v>
      </c>
      <c r="G1334" s="203">
        <v>2008</v>
      </c>
      <c r="H1334" s="203" t="s">
        <v>1754</v>
      </c>
      <c r="I1334" s="203" t="s">
        <v>539</v>
      </c>
    </row>
    <row r="1335" spans="1:9">
      <c r="A1335" s="203">
        <v>77</v>
      </c>
      <c r="B1335" s="203" t="s">
        <v>395</v>
      </c>
      <c r="C1335" s="203" t="s">
        <v>752</v>
      </c>
      <c r="D1335" s="203" t="s">
        <v>752</v>
      </c>
      <c r="E1335" s="205" t="s">
        <v>1518</v>
      </c>
      <c r="F1335" s="204">
        <v>23.809523809523807</v>
      </c>
      <c r="G1335" s="203">
        <v>2008</v>
      </c>
      <c r="H1335" s="203" t="s">
        <v>1754</v>
      </c>
      <c r="I1335" s="203" t="s">
        <v>539</v>
      </c>
    </row>
    <row r="1336" spans="1:9">
      <c r="A1336" s="203">
        <v>77</v>
      </c>
      <c r="B1336" s="203" t="s">
        <v>384</v>
      </c>
      <c r="C1336" s="203" t="s">
        <v>652</v>
      </c>
      <c r="D1336" s="203" t="s">
        <v>652</v>
      </c>
      <c r="E1336" s="205" t="s">
        <v>1518</v>
      </c>
      <c r="F1336" s="204">
        <v>12.527472527472527</v>
      </c>
      <c r="G1336" s="203">
        <v>2008</v>
      </c>
      <c r="H1336" s="203" t="s">
        <v>1754</v>
      </c>
      <c r="I1336" s="203" t="s">
        <v>539</v>
      </c>
    </row>
    <row r="1337" spans="1:9">
      <c r="A1337" s="203">
        <v>77</v>
      </c>
      <c r="B1337" s="203" t="s">
        <v>386</v>
      </c>
      <c r="C1337" s="203" t="s">
        <v>613</v>
      </c>
      <c r="D1337" s="203" t="s">
        <v>699</v>
      </c>
      <c r="E1337" s="205" t="s">
        <v>1518</v>
      </c>
      <c r="F1337" s="204">
        <v>24.09090909090909</v>
      </c>
      <c r="G1337" s="203">
        <v>2008</v>
      </c>
      <c r="H1337" s="203" t="s">
        <v>1754</v>
      </c>
      <c r="I1337" s="203" t="s">
        <v>539</v>
      </c>
    </row>
    <row r="1338" spans="1:9">
      <c r="A1338" s="203">
        <v>77</v>
      </c>
      <c r="B1338" s="203" t="s">
        <v>399</v>
      </c>
      <c r="C1338" s="203" t="s">
        <v>602</v>
      </c>
      <c r="D1338" s="203" t="s">
        <v>602</v>
      </c>
      <c r="E1338" s="205" t="s">
        <v>1518</v>
      </c>
      <c r="F1338" s="204">
        <v>17.959183673469386</v>
      </c>
      <c r="G1338" s="203">
        <v>2008</v>
      </c>
      <c r="H1338" s="203" t="s">
        <v>1754</v>
      </c>
      <c r="I1338" s="203" t="s">
        <v>539</v>
      </c>
    </row>
    <row r="1339" spans="1:9">
      <c r="A1339" s="203">
        <v>77</v>
      </c>
      <c r="B1339" s="203" t="s">
        <v>394</v>
      </c>
      <c r="C1339" s="203" t="s">
        <v>609</v>
      </c>
      <c r="D1339" s="203" t="s">
        <v>609</v>
      </c>
      <c r="E1339" s="205" t="s">
        <v>1518</v>
      </c>
      <c r="F1339" s="204">
        <v>24.701195219123505</v>
      </c>
      <c r="G1339" s="203">
        <v>2008</v>
      </c>
      <c r="H1339" s="203" t="s">
        <v>1754</v>
      </c>
      <c r="I1339" s="203" t="s">
        <v>539</v>
      </c>
    </row>
    <row r="1340" spans="1:9">
      <c r="A1340" s="203">
        <v>77</v>
      </c>
      <c r="B1340" s="203" t="s">
        <v>393</v>
      </c>
      <c r="C1340" s="203" t="s">
        <v>576</v>
      </c>
      <c r="D1340" s="203" t="s">
        <v>576</v>
      </c>
      <c r="E1340" s="205" t="s">
        <v>1518</v>
      </c>
      <c r="F1340" s="204">
        <v>18.305084745762713</v>
      </c>
      <c r="G1340" s="203">
        <v>2008</v>
      </c>
      <c r="H1340" s="203" t="s">
        <v>1754</v>
      </c>
      <c r="I1340" s="203" t="s">
        <v>539</v>
      </c>
    </row>
    <row r="1341" spans="1:9">
      <c r="A1341" s="203">
        <v>77</v>
      </c>
      <c r="B1341" s="203" t="s">
        <v>390</v>
      </c>
      <c r="C1341" s="203" t="s">
        <v>368</v>
      </c>
      <c r="D1341" s="203" t="s">
        <v>368</v>
      </c>
      <c r="E1341" s="205" t="s">
        <v>1518</v>
      </c>
      <c r="F1341" s="204">
        <v>18.218623481781375</v>
      </c>
      <c r="G1341" s="203">
        <v>2008</v>
      </c>
      <c r="H1341" s="203" t="s">
        <v>1754</v>
      </c>
      <c r="I1341" s="203" t="s">
        <v>539</v>
      </c>
    </row>
    <row r="1342" spans="1:9">
      <c r="A1342" s="203">
        <v>77</v>
      </c>
      <c r="B1342" s="203" t="s">
        <v>392</v>
      </c>
      <c r="C1342" s="203" t="s">
        <v>740</v>
      </c>
      <c r="D1342" s="203" t="s">
        <v>740</v>
      </c>
      <c r="E1342" s="205" t="s">
        <v>1518</v>
      </c>
      <c r="F1342" s="204">
        <v>22.58064516129032</v>
      </c>
      <c r="G1342" s="203">
        <v>2008</v>
      </c>
      <c r="H1342" s="203" t="s">
        <v>1754</v>
      </c>
      <c r="I1342" s="203" t="s">
        <v>539</v>
      </c>
    </row>
    <row r="1343" spans="1:9">
      <c r="A1343" s="203">
        <v>77</v>
      </c>
      <c r="B1343" s="203" t="s">
        <v>393</v>
      </c>
      <c r="C1343" s="203" t="s">
        <v>632</v>
      </c>
      <c r="D1343" s="203" t="s">
        <v>632</v>
      </c>
      <c r="E1343" s="205" t="s">
        <v>1518</v>
      </c>
      <c r="F1343" s="204">
        <v>19.047619047619047</v>
      </c>
      <c r="G1343" s="203">
        <v>2008</v>
      </c>
      <c r="H1343" s="203" t="s">
        <v>1754</v>
      </c>
      <c r="I1343" s="203" t="s">
        <v>539</v>
      </c>
    </row>
    <row r="1344" spans="1:9">
      <c r="A1344" s="203">
        <v>77</v>
      </c>
      <c r="B1344" s="203" t="s">
        <v>404</v>
      </c>
      <c r="C1344" s="203" t="s">
        <v>600</v>
      </c>
      <c r="D1344" s="203" t="s">
        <v>905</v>
      </c>
      <c r="E1344" s="205" t="s">
        <v>1518</v>
      </c>
      <c r="F1344" s="204">
        <v>17.112299465240639</v>
      </c>
      <c r="G1344" s="203">
        <v>2008</v>
      </c>
      <c r="H1344" s="203" t="s">
        <v>1754</v>
      </c>
      <c r="I1344" s="203" t="s">
        <v>539</v>
      </c>
    </row>
    <row r="1345" spans="1:9">
      <c r="A1345" s="203">
        <v>77</v>
      </c>
      <c r="B1345" s="203" t="s">
        <v>395</v>
      </c>
      <c r="C1345" s="203" t="s">
        <v>904</v>
      </c>
      <c r="D1345" s="203" t="s">
        <v>904</v>
      </c>
      <c r="E1345" s="205" t="s">
        <v>1518</v>
      </c>
      <c r="F1345" s="204">
        <v>22.279792746113987</v>
      </c>
      <c r="G1345" s="203">
        <v>2008</v>
      </c>
      <c r="H1345" s="203" t="s">
        <v>1754</v>
      </c>
      <c r="I1345" s="203" t="s">
        <v>539</v>
      </c>
    </row>
    <row r="1346" spans="1:9">
      <c r="A1346" s="203">
        <v>77</v>
      </c>
      <c r="B1346" s="203" t="s">
        <v>395</v>
      </c>
      <c r="C1346" s="203" t="s">
        <v>878</v>
      </c>
      <c r="D1346" s="203" t="s">
        <v>908</v>
      </c>
      <c r="E1346" s="205" t="s">
        <v>1518</v>
      </c>
      <c r="F1346" s="204">
        <v>22.448979591836736</v>
      </c>
      <c r="G1346" s="203">
        <v>2008</v>
      </c>
      <c r="H1346" s="203" t="s">
        <v>1754</v>
      </c>
      <c r="I1346" s="203" t="s">
        <v>539</v>
      </c>
    </row>
    <row r="1347" spans="1:9">
      <c r="A1347" s="203">
        <v>77</v>
      </c>
      <c r="B1347" s="203" t="s">
        <v>387</v>
      </c>
      <c r="C1347" s="203" t="s">
        <v>620</v>
      </c>
      <c r="D1347" s="203" t="s">
        <v>620</v>
      </c>
      <c r="E1347" s="205" t="s">
        <v>1518</v>
      </c>
      <c r="F1347" s="204">
        <v>12.389380530973451</v>
      </c>
      <c r="G1347" s="203">
        <v>2008</v>
      </c>
      <c r="H1347" s="203" t="s">
        <v>1754</v>
      </c>
      <c r="I1347" s="203" t="s">
        <v>539</v>
      </c>
    </row>
    <row r="1348" spans="1:9">
      <c r="A1348" s="203">
        <v>77</v>
      </c>
      <c r="B1348" s="203" t="s">
        <v>395</v>
      </c>
      <c r="C1348" s="203" t="s">
        <v>617</v>
      </c>
      <c r="D1348" s="203" t="s">
        <v>617</v>
      </c>
      <c r="E1348" s="205" t="s">
        <v>1518</v>
      </c>
      <c r="F1348" s="204">
        <v>20.072992700729927</v>
      </c>
      <c r="G1348" s="203">
        <v>2008</v>
      </c>
      <c r="H1348" s="203" t="s">
        <v>1754</v>
      </c>
      <c r="I1348" s="203" t="s">
        <v>539</v>
      </c>
    </row>
    <row r="1349" spans="1:9">
      <c r="A1349" s="203">
        <v>77</v>
      </c>
      <c r="B1349" s="203" t="s">
        <v>384</v>
      </c>
      <c r="C1349" s="203" t="s">
        <v>692</v>
      </c>
      <c r="D1349" s="203" t="s">
        <v>692</v>
      </c>
      <c r="E1349" s="205" t="s">
        <v>1518</v>
      </c>
      <c r="F1349" s="204">
        <v>20</v>
      </c>
      <c r="G1349" s="203">
        <v>2008</v>
      </c>
      <c r="H1349" s="203" t="s">
        <v>1754</v>
      </c>
      <c r="I1349" s="203" t="s">
        <v>539</v>
      </c>
    </row>
    <row r="1350" spans="1:9">
      <c r="A1350" s="203">
        <v>77</v>
      </c>
      <c r="B1350" s="203" t="s">
        <v>384</v>
      </c>
      <c r="C1350" s="203" t="s">
        <v>636</v>
      </c>
      <c r="D1350" s="203" t="s">
        <v>909</v>
      </c>
      <c r="E1350" s="205" t="s">
        <v>1518</v>
      </c>
      <c r="F1350" s="204">
        <v>21.480406386066765</v>
      </c>
      <c r="G1350" s="203">
        <v>2008</v>
      </c>
      <c r="H1350" s="203" t="s">
        <v>1754</v>
      </c>
      <c r="I1350" s="203" t="s">
        <v>539</v>
      </c>
    </row>
    <row r="1351" spans="1:9">
      <c r="A1351" s="203">
        <v>77</v>
      </c>
      <c r="B1351" s="203" t="s">
        <v>395</v>
      </c>
      <c r="C1351" s="203" t="s">
        <v>910</v>
      </c>
      <c r="D1351" s="203" t="s">
        <v>911</v>
      </c>
      <c r="E1351" s="205" t="s">
        <v>1518</v>
      </c>
      <c r="F1351" s="204">
        <v>29.100529100529098</v>
      </c>
      <c r="G1351" s="203">
        <v>2008</v>
      </c>
      <c r="H1351" s="203" t="s">
        <v>1754</v>
      </c>
      <c r="I1351" s="203" t="s">
        <v>539</v>
      </c>
    </row>
    <row r="1352" spans="1:9">
      <c r="A1352" s="203">
        <v>77</v>
      </c>
      <c r="B1352" s="203" t="s">
        <v>391</v>
      </c>
      <c r="C1352" s="203" t="s">
        <v>624</v>
      </c>
      <c r="D1352" s="203" t="s">
        <v>624</v>
      </c>
      <c r="E1352" s="205" t="s">
        <v>1518</v>
      </c>
      <c r="F1352" s="204">
        <v>19.26605504587156</v>
      </c>
      <c r="G1352" s="203">
        <v>2008</v>
      </c>
      <c r="H1352" s="203" t="s">
        <v>1754</v>
      </c>
      <c r="I1352" s="203" t="s">
        <v>539</v>
      </c>
    </row>
    <row r="1353" spans="1:9">
      <c r="A1353" s="203">
        <v>77</v>
      </c>
      <c r="B1353" s="203" t="s">
        <v>389</v>
      </c>
      <c r="C1353" s="203" t="s">
        <v>630</v>
      </c>
      <c r="D1353" s="203" t="s">
        <v>630</v>
      </c>
      <c r="E1353" s="205" t="s">
        <v>1518</v>
      </c>
      <c r="F1353" s="204">
        <v>24.528301886792452</v>
      </c>
      <c r="G1353" s="203">
        <v>2008</v>
      </c>
      <c r="H1353" s="203" t="s">
        <v>1754</v>
      </c>
      <c r="I1353" s="203" t="s">
        <v>539</v>
      </c>
    </row>
    <row r="1354" spans="1:9">
      <c r="A1354" s="203">
        <v>77</v>
      </c>
      <c r="B1354" s="203" t="s">
        <v>395</v>
      </c>
      <c r="C1354" s="203" t="s">
        <v>747</v>
      </c>
      <c r="D1354" s="203" t="s">
        <v>912</v>
      </c>
      <c r="E1354" s="205" t="s">
        <v>1518</v>
      </c>
      <c r="F1354" s="204">
        <v>19.718309859154928</v>
      </c>
      <c r="G1354" s="203">
        <v>2008</v>
      </c>
      <c r="H1354" s="203" t="s">
        <v>1754</v>
      </c>
      <c r="I1354" s="203" t="s">
        <v>539</v>
      </c>
    </row>
    <row r="1355" spans="1:9">
      <c r="A1355" s="203">
        <v>77</v>
      </c>
      <c r="B1355" s="203" t="s">
        <v>402</v>
      </c>
      <c r="C1355" s="203" t="s">
        <v>591</v>
      </c>
      <c r="D1355" s="203" t="s">
        <v>591</v>
      </c>
      <c r="E1355" s="205" t="s">
        <v>1518</v>
      </c>
      <c r="F1355" s="204">
        <v>26.190476190476193</v>
      </c>
      <c r="G1355" s="203">
        <v>2008</v>
      </c>
      <c r="H1355" s="203" t="s">
        <v>1754</v>
      </c>
      <c r="I1355" s="203" t="s">
        <v>539</v>
      </c>
    </row>
    <row r="1356" spans="1:9">
      <c r="A1356" s="203">
        <v>77</v>
      </c>
      <c r="B1356" s="203" t="s">
        <v>388</v>
      </c>
      <c r="C1356" s="203" t="s">
        <v>367</v>
      </c>
      <c r="D1356" s="203" t="s">
        <v>913</v>
      </c>
      <c r="E1356" s="205" t="s">
        <v>1518</v>
      </c>
      <c r="F1356" s="204">
        <v>21.146953405017921</v>
      </c>
      <c r="G1356" s="203">
        <v>2008</v>
      </c>
      <c r="H1356" s="203" t="s">
        <v>1754</v>
      </c>
      <c r="I1356" s="203" t="s">
        <v>539</v>
      </c>
    </row>
    <row r="1357" spans="1:9">
      <c r="A1357" s="203">
        <v>77</v>
      </c>
      <c r="B1357" s="203" t="s">
        <v>398</v>
      </c>
      <c r="C1357" s="203" t="s">
        <v>914</v>
      </c>
      <c r="D1357" s="203" t="s">
        <v>915</v>
      </c>
      <c r="E1357" s="205" t="s">
        <v>1518</v>
      </c>
      <c r="F1357" s="204">
        <v>17.363344051446948</v>
      </c>
      <c r="G1357" s="203">
        <v>2008</v>
      </c>
      <c r="H1357" s="203" t="s">
        <v>1754</v>
      </c>
      <c r="I1357" s="203" t="s">
        <v>539</v>
      </c>
    </row>
    <row r="1358" spans="1:9">
      <c r="A1358" s="203">
        <v>77</v>
      </c>
      <c r="B1358" s="203" t="s">
        <v>401</v>
      </c>
      <c r="C1358" s="203" t="s">
        <v>846</v>
      </c>
      <c r="D1358" s="203" t="s">
        <v>916</v>
      </c>
      <c r="E1358" s="205" t="s">
        <v>1518</v>
      </c>
      <c r="F1358" s="204">
        <v>10.335917312661499</v>
      </c>
      <c r="G1358" s="203">
        <v>2008</v>
      </c>
      <c r="H1358" s="203" t="s">
        <v>1754</v>
      </c>
      <c r="I1358" s="203" t="s">
        <v>539</v>
      </c>
    </row>
    <row r="1359" spans="1:9">
      <c r="A1359" s="203">
        <v>77</v>
      </c>
      <c r="B1359" s="203" t="s">
        <v>398</v>
      </c>
      <c r="C1359" s="203" t="s">
        <v>917</v>
      </c>
      <c r="D1359" s="203" t="s">
        <v>918</v>
      </c>
      <c r="E1359" s="205" t="s">
        <v>1518</v>
      </c>
      <c r="F1359" s="204">
        <v>17.275747508305646</v>
      </c>
      <c r="G1359" s="203">
        <v>2008</v>
      </c>
      <c r="H1359" s="203" t="s">
        <v>1754</v>
      </c>
      <c r="I1359" s="203" t="s">
        <v>539</v>
      </c>
    </row>
    <row r="1360" spans="1:9">
      <c r="A1360" s="203">
        <v>77</v>
      </c>
      <c r="B1360" s="203" t="s">
        <v>396</v>
      </c>
      <c r="C1360" s="203" t="s">
        <v>583</v>
      </c>
      <c r="D1360" s="203" t="s">
        <v>919</v>
      </c>
      <c r="E1360" s="205" t="s">
        <v>1518</v>
      </c>
      <c r="F1360" s="204">
        <v>22.598870056497177</v>
      </c>
      <c r="G1360" s="203">
        <v>2008</v>
      </c>
      <c r="H1360" s="203" t="s">
        <v>1754</v>
      </c>
      <c r="I1360" s="203" t="s">
        <v>539</v>
      </c>
    </row>
    <row r="1361" spans="1:9">
      <c r="A1361" s="203">
        <v>77</v>
      </c>
      <c r="B1361" s="203" t="s">
        <v>393</v>
      </c>
      <c r="C1361" s="203" t="s">
        <v>920</v>
      </c>
      <c r="D1361" s="203" t="s">
        <v>921</v>
      </c>
      <c r="E1361" s="205" t="s">
        <v>1518</v>
      </c>
      <c r="F1361" s="204">
        <v>23.888888888888889</v>
      </c>
      <c r="G1361" s="203">
        <v>2008</v>
      </c>
      <c r="H1361" s="203" t="s">
        <v>1754</v>
      </c>
      <c r="I1361" s="203" t="s">
        <v>539</v>
      </c>
    </row>
    <row r="1362" spans="1:9">
      <c r="A1362" s="203">
        <v>77</v>
      </c>
      <c r="B1362" s="203" t="s">
        <v>395</v>
      </c>
      <c r="C1362" s="203" t="s">
        <v>718</v>
      </c>
      <c r="D1362" s="203" t="s">
        <v>718</v>
      </c>
      <c r="E1362" s="205" t="s">
        <v>1518</v>
      </c>
      <c r="F1362" s="204">
        <v>22.784810126582279</v>
      </c>
      <c r="G1362" s="203">
        <v>2008</v>
      </c>
      <c r="H1362" s="203" t="s">
        <v>1754</v>
      </c>
      <c r="I1362" s="203" t="s">
        <v>539</v>
      </c>
    </row>
    <row r="1363" spans="1:9">
      <c r="A1363" s="203">
        <v>77</v>
      </c>
      <c r="B1363" s="203" t="s">
        <v>396</v>
      </c>
      <c r="C1363" s="203" t="s">
        <v>758</v>
      </c>
      <c r="D1363" s="203" t="s">
        <v>758</v>
      </c>
      <c r="E1363" s="205" t="s">
        <v>1518</v>
      </c>
      <c r="F1363" s="204">
        <v>23.478260869565219</v>
      </c>
      <c r="G1363" s="203">
        <v>2008</v>
      </c>
      <c r="H1363" s="203" t="s">
        <v>1754</v>
      </c>
      <c r="I1363" s="203" t="s">
        <v>539</v>
      </c>
    </row>
    <row r="1364" spans="1:9">
      <c r="A1364" s="203">
        <v>77</v>
      </c>
      <c r="B1364" s="203" t="s">
        <v>399</v>
      </c>
      <c r="C1364" s="203" t="s">
        <v>885</v>
      </c>
      <c r="D1364" s="203" t="s">
        <v>885</v>
      </c>
      <c r="E1364" s="205" t="s">
        <v>1518</v>
      </c>
      <c r="F1364" s="204">
        <v>21.428571428571427</v>
      </c>
      <c r="G1364" s="203">
        <v>2008</v>
      </c>
      <c r="H1364" s="203" t="s">
        <v>1754</v>
      </c>
      <c r="I1364" s="203" t="s">
        <v>539</v>
      </c>
    </row>
    <row r="1365" spans="1:9">
      <c r="A1365" s="203">
        <v>77</v>
      </c>
      <c r="B1365" s="203" t="s">
        <v>400</v>
      </c>
      <c r="C1365" s="203" t="s">
        <v>922</v>
      </c>
      <c r="D1365" s="203" t="s">
        <v>923</v>
      </c>
      <c r="E1365" s="205" t="s">
        <v>1518</v>
      </c>
      <c r="F1365" s="204">
        <v>27.027027027027028</v>
      </c>
      <c r="G1365" s="203">
        <v>2008</v>
      </c>
      <c r="H1365" s="203" t="s">
        <v>1754</v>
      </c>
      <c r="I1365" s="203" t="s">
        <v>539</v>
      </c>
    </row>
    <row r="1366" spans="1:9">
      <c r="A1366" s="203">
        <v>77</v>
      </c>
      <c r="B1366" s="203" t="s">
        <v>385</v>
      </c>
      <c r="C1366" s="203" t="s">
        <v>703</v>
      </c>
      <c r="D1366" s="203" t="s">
        <v>703</v>
      </c>
      <c r="E1366" s="205" t="s">
        <v>1518</v>
      </c>
      <c r="F1366" s="204">
        <v>20.408163265306122</v>
      </c>
      <c r="G1366" s="203">
        <v>2008</v>
      </c>
      <c r="H1366" s="203" t="s">
        <v>1754</v>
      </c>
      <c r="I1366" s="203" t="s">
        <v>539</v>
      </c>
    </row>
    <row r="1367" spans="1:9">
      <c r="A1367" s="203">
        <v>77</v>
      </c>
      <c r="B1367" s="203" t="s">
        <v>395</v>
      </c>
      <c r="C1367" s="203" t="s">
        <v>756</v>
      </c>
      <c r="D1367" s="203" t="s">
        <v>756</v>
      </c>
      <c r="E1367" s="205" t="s">
        <v>1518</v>
      </c>
      <c r="F1367" s="204">
        <v>30.136986301369863</v>
      </c>
      <c r="G1367" s="203">
        <v>2008</v>
      </c>
      <c r="H1367" s="203" t="s">
        <v>1754</v>
      </c>
      <c r="I1367" s="203" t="s">
        <v>539</v>
      </c>
    </row>
    <row r="1368" spans="1:9">
      <c r="A1368" s="203">
        <v>77</v>
      </c>
      <c r="B1368" s="203" t="s">
        <v>404</v>
      </c>
      <c r="C1368" s="203" t="s">
        <v>568</v>
      </c>
      <c r="D1368" s="203" t="s">
        <v>568</v>
      </c>
      <c r="E1368" s="205" t="s">
        <v>1518</v>
      </c>
      <c r="F1368" s="204">
        <v>19.480519480519483</v>
      </c>
      <c r="G1368" s="203">
        <v>2008</v>
      </c>
      <c r="H1368" s="203" t="s">
        <v>1754</v>
      </c>
      <c r="I1368" s="203" t="s">
        <v>539</v>
      </c>
    </row>
    <row r="1369" spans="1:9">
      <c r="A1369" s="203">
        <v>77</v>
      </c>
      <c r="B1369" s="203" t="s">
        <v>404</v>
      </c>
      <c r="C1369" s="203" t="s">
        <v>687</v>
      </c>
      <c r="D1369" s="203" t="s">
        <v>687</v>
      </c>
      <c r="E1369" s="205" t="s">
        <v>1518</v>
      </c>
      <c r="F1369" s="204">
        <v>21.904761904761905</v>
      </c>
      <c r="G1369" s="203">
        <v>2008</v>
      </c>
      <c r="H1369" s="203" t="s">
        <v>1754</v>
      </c>
      <c r="I1369" s="203" t="s">
        <v>539</v>
      </c>
    </row>
    <row r="1370" spans="1:9">
      <c r="A1370" s="203">
        <v>77</v>
      </c>
      <c r="B1370" s="203" t="s">
        <v>392</v>
      </c>
      <c r="C1370" s="203" t="s">
        <v>739</v>
      </c>
      <c r="D1370" s="203" t="s">
        <v>739</v>
      </c>
      <c r="E1370" s="205" t="s">
        <v>1518</v>
      </c>
      <c r="F1370" s="204">
        <v>21.052631578947366</v>
      </c>
      <c r="G1370" s="203">
        <v>2008</v>
      </c>
      <c r="H1370" s="203" t="s">
        <v>1754</v>
      </c>
      <c r="I1370" s="203" t="s">
        <v>539</v>
      </c>
    </row>
    <row r="1371" spans="1:9">
      <c r="A1371" s="203">
        <v>77</v>
      </c>
      <c r="B1371" s="203" t="s">
        <v>386</v>
      </c>
      <c r="C1371" s="203" t="s">
        <v>701</v>
      </c>
      <c r="D1371" s="203" t="s">
        <v>924</v>
      </c>
      <c r="E1371" s="205" t="s">
        <v>1518</v>
      </c>
      <c r="F1371" s="204">
        <v>22.608695652173914</v>
      </c>
      <c r="G1371" s="203">
        <v>2008</v>
      </c>
      <c r="H1371" s="203" t="s">
        <v>1754</v>
      </c>
      <c r="I1371" s="203" t="s">
        <v>539</v>
      </c>
    </row>
    <row r="1372" spans="1:9">
      <c r="A1372" s="203">
        <v>77</v>
      </c>
      <c r="B1372" s="203" t="s">
        <v>404</v>
      </c>
      <c r="C1372" s="203" t="s">
        <v>883</v>
      </c>
      <c r="D1372" s="203" t="s">
        <v>883</v>
      </c>
      <c r="E1372" s="205" t="s">
        <v>1518</v>
      </c>
      <c r="F1372" s="204">
        <v>14.705882352941178</v>
      </c>
      <c r="G1372" s="203">
        <v>2008</v>
      </c>
      <c r="H1372" s="203" t="s">
        <v>1754</v>
      </c>
      <c r="I1372" s="203" t="s">
        <v>539</v>
      </c>
    </row>
    <row r="1373" spans="1:9">
      <c r="A1373" s="203">
        <v>77</v>
      </c>
      <c r="B1373" s="203" t="s">
        <v>393</v>
      </c>
      <c r="C1373" s="203" t="s">
        <v>890</v>
      </c>
      <c r="D1373" s="203" t="s">
        <v>890</v>
      </c>
      <c r="E1373" s="205" t="s">
        <v>1518</v>
      </c>
      <c r="F1373" s="204">
        <v>13.953488372093023</v>
      </c>
      <c r="G1373" s="203">
        <v>2008</v>
      </c>
      <c r="H1373" s="203" t="s">
        <v>1754</v>
      </c>
      <c r="I1373" s="203" t="s">
        <v>539</v>
      </c>
    </row>
    <row r="1374" spans="1:9">
      <c r="A1374" s="203">
        <v>77</v>
      </c>
      <c r="B1374" s="203" t="s">
        <v>395</v>
      </c>
      <c r="C1374" s="203" t="s">
        <v>925</v>
      </c>
      <c r="D1374" s="203" t="s">
        <v>925</v>
      </c>
      <c r="E1374" s="205" t="s">
        <v>1518</v>
      </c>
      <c r="F1374" s="204">
        <v>36.95652173913043</v>
      </c>
      <c r="G1374" s="203">
        <v>2008</v>
      </c>
      <c r="H1374" s="203" t="s">
        <v>1754</v>
      </c>
      <c r="I1374" s="203" t="s">
        <v>539</v>
      </c>
    </row>
    <row r="1375" spans="1:9">
      <c r="A1375" s="203">
        <v>77</v>
      </c>
      <c r="B1375" s="203" t="s">
        <v>397</v>
      </c>
      <c r="C1375" s="203" t="s">
        <v>720</v>
      </c>
      <c r="D1375" s="203" t="s">
        <v>720</v>
      </c>
      <c r="E1375" s="205" t="s">
        <v>1518</v>
      </c>
      <c r="F1375" s="204">
        <v>28.735632183908045</v>
      </c>
      <c r="G1375" s="203">
        <v>2008</v>
      </c>
      <c r="H1375" s="203" t="s">
        <v>1754</v>
      </c>
      <c r="I1375" s="203" t="s">
        <v>539</v>
      </c>
    </row>
    <row r="1376" spans="1:9">
      <c r="A1376" s="203">
        <v>77</v>
      </c>
      <c r="B1376" s="203" t="s">
        <v>389</v>
      </c>
      <c r="C1376" s="203" t="s">
        <v>587</v>
      </c>
      <c r="D1376" s="203" t="s">
        <v>587</v>
      </c>
      <c r="E1376" s="205" t="s">
        <v>1518</v>
      </c>
      <c r="F1376" s="204">
        <v>30.434782608695656</v>
      </c>
      <c r="G1376" s="203">
        <v>2008</v>
      </c>
      <c r="H1376" s="203" t="s">
        <v>1754</v>
      </c>
      <c r="I1376" s="203" t="s">
        <v>539</v>
      </c>
    </row>
    <row r="1377" spans="1:9">
      <c r="A1377" s="203">
        <v>77</v>
      </c>
      <c r="B1377" s="203" t="s">
        <v>399</v>
      </c>
      <c r="C1377" s="203" t="s">
        <v>887</v>
      </c>
      <c r="D1377" s="203" t="s">
        <v>887</v>
      </c>
      <c r="E1377" s="205" t="s">
        <v>1518</v>
      </c>
      <c r="F1377" s="204">
        <v>20.253164556962027</v>
      </c>
      <c r="G1377" s="203">
        <v>2008</v>
      </c>
      <c r="H1377" s="203" t="s">
        <v>1754</v>
      </c>
      <c r="I1377" s="203" t="s">
        <v>539</v>
      </c>
    </row>
    <row r="1378" spans="1:9">
      <c r="A1378" s="203">
        <v>77</v>
      </c>
      <c r="B1378" s="203" t="s">
        <v>403</v>
      </c>
      <c r="C1378" s="203" t="s">
        <v>634</v>
      </c>
      <c r="D1378" s="203" t="s">
        <v>634</v>
      </c>
      <c r="E1378" s="205" t="s">
        <v>1518</v>
      </c>
      <c r="F1378" s="204">
        <v>26.829268292682929</v>
      </c>
      <c r="G1378" s="203">
        <v>2008</v>
      </c>
      <c r="H1378" s="203" t="s">
        <v>1754</v>
      </c>
      <c r="I1378" s="203" t="s">
        <v>539</v>
      </c>
    </row>
    <row r="1379" spans="1:9">
      <c r="A1379" s="203">
        <v>77</v>
      </c>
      <c r="B1379" s="203" t="s">
        <v>399</v>
      </c>
      <c r="C1379" s="203" t="s">
        <v>593</v>
      </c>
      <c r="D1379" s="203" t="s">
        <v>593</v>
      </c>
      <c r="E1379" s="205" t="s">
        <v>1518</v>
      </c>
      <c r="F1379" s="204">
        <v>22.167487684729064</v>
      </c>
      <c r="G1379" s="203">
        <v>2008</v>
      </c>
      <c r="H1379" s="203" t="s">
        <v>1754</v>
      </c>
      <c r="I1379" s="203" t="s">
        <v>539</v>
      </c>
    </row>
    <row r="1380" spans="1:9">
      <c r="A1380" s="203">
        <v>77</v>
      </c>
      <c r="B1380" s="203" t="s">
        <v>387</v>
      </c>
      <c r="C1380" s="203" t="s">
        <v>644</v>
      </c>
      <c r="D1380" s="203" t="s">
        <v>644</v>
      </c>
      <c r="E1380" s="205" t="s">
        <v>1518</v>
      </c>
      <c r="F1380" s="204">
        <v>30.588235294117649</v>
      </c>
      <c r="G1380" s="203">
        <v>2008</v>
      </c>
      <c r="H1380" s="203" t="s">
        <v>1754</v>
      </c>
      <c r="I1380" s="203" t="s">
        <v>539</v>
      </c>
    </row>
    <row r="1381" spans="1:9">
      <c r="A1381" s="203">
        <v>77</v>
      </c>
      <c r="B1381" s="203" t="s">
        <v>384</v>
      </c>
      <c r="C1381" s="203" t="s">
        <v>695</v>
      </c>
      <c r="D1381" s="203" t="s">
        <v>695</v>
      </c>
      <c r="E1381" s="205" t="s">
        <v>1518</v>
      </c>
      <c r="F1381" s="204">
        <v>29.11392405063291</v>
      </c>
      <c r="G1381" s="203">
        <v>2008</v>
      </c>
      <c r="H1381" s="203" t="s">
        <v>1754</v>
      </c>
      <c r="I1381" s="203" t="s">
        <v>539</v>
      </c>
    </row>
    <row r="1382" spans="1:9">
      <c r="A1382" s="203">
        <v>77</v>
      </c>
      <c r="B1382" s="203" t="s">
        <v>386</v>
      </c>
      <c r="C1382" s="203" t="s">
        <v>648</v>
      </c>
      <c r="D1382" s="203" t="s">
        <v>648</v>
      </c>
      <c r="E1382" s="205" t="s">
        <v>1518</v>
      </c>
      <c r="F1382" s="204">
        <v>11.235955056179774</v>
      </c>
      <c r="G1382" s="203">
        <v>2008</v>
      </c>
      <c r="H1382" s="203" t="s">
        <v>1754</v>
      </c>
      <c r="I1382" s="203" t="s">
        <v>539</v>
      </c>
    </row>
    <row r="1383" spans="1:9">
      <c r="A1383" s="203">
        <v>77</v>
      </c>
      <c r="B1383" s="203" t="s">
        <v>400</v>
      </c>
      <c r="C1383" s="203" t="s">
        <v>926</v>
      </c>
      <c r="D1383" s="203" t="s">
        <v>927</v>
      </c>
      <c r="E1383" s="205" t="s">
        <v>1518</v>
      </c>
      <c r="F1383" s="204">
        <v>24.573378839590443</v>
      </c>
      <c r="G1383" s="203">
        <v>2008</v>
      </c>
      <c r="H1383" s="203" t="s">
        <v>1754</v>
      </c>
      <c r="I1383" s="203" t="s">
        <v>539</v>
      </c>
    </row>
    <row r="1384" spans="1:9">
      <c r="A1384" s="203">
        <v>77</v>
      </c>
      <c r="B1384" s="203" t="s">
        <v>395</v>
      </c>
      <c r="C1384" s="203" t="s">
        <v>753</v>
      </c>
      <c r="D1384" s="203" t="s">
        <v>754</v>
      </c>
      <c r="E1384" s="205" t="s">
        <v>1518</v>
      </c>
      <c r="F1384" s="204">
        <v>21.917808219178081</v>
      </c>
      <c r="G1384" s="203">
        <v>2008</v>
      </c>
      <c r="H1384" s="203" t="s">
        <v>1754</v>
      </c>
      <c r="I1384" s="203" t="s">
        <v>539</v>
      </c>
    </row>
    <row r="1385" spans="1:9">
      <c r="A1385" s="203">
        <v>77</v>
      </c>
      <c r="B1385" s="203" t="s">
        <v>403</v>
      </c>
      <c r="C1385" s="203" t="s">
        <v>570</v>
      </c>
      <c r="D1385" s="203" t="s">
        <v>570</v>
      </c>
      <c r="E1385" s="205" t="s">
        <v>1518</v>
      </c>
      <c r="F1385" s="204">
        <v>25</v>
      </c>
      <c r="G1385" s="203">
        <v>2008</v>
      </c>
      <c r="H1385" s="203" t="s">
        <v>1754</v>
      </c>
      <c r="I1385" s="203" t="s">
        <v>539</v>
      </c>
    </row>
    <row r="1386" spans="1:9">
      <c r="A1386" s="203">
        <v>77</v>
      </c>
      <c r="B1386" s="203" t="s">
        <v>401</v>
      </c>
      <c r="C1386" s="203" t="s">
        <v>626</v>
      </c>
      <c r="D1386" s="203" t="s">
        <v>626</v>
      </c>
      <c r="E1386" s="205" t="s">
        <v>1518</v>
      </c>
      <c r="F1386" s="204">
        <v>31.182795698924732</v>
      </c>
      <c r="G1386" s="203">
        <v>2008</v>
      </c>
      <c r="H1386" s="203" t="s">
        <v>1754</v>
      </c>
      <c r="I1386" s="203" t="s">
        <v>539</v>
      </c>
    </row>
    <row r="1387" spans="1:9">
      <c r="A1387" s="203">
        <v>77</v>
      </c>
      <c r="B1387" s="203" t="s">
        <v>384</v>
      </c>
      <c r="C1387" s="203" t="s">
        <v>604</v>
      </c>
      <c r="D1387" s="203" t="s">
        <v>604</v>
      </c>
      <c r="E1387" s="205" t="s">
        <v>1518</v>
      </c>
      <c r="F1387" s="204">
        <v>19.491525423728813</v>
      </c>
      <c r="G1387" s="203">
        <v>2008</v>
      </c>
      <c r="H1387" s="203" t="s">
        <v>1754</v>
      </c>
      <c r="I1387" s="203" t="s">
        <v>539</v>
      </c>
    </row>
    <row r="1388" spans="1:9">
      <c r="A1388" s="203">
        <v>77</v>
      </c>
      <c r="B1388" s="203" t="s">
        <v>396</v>
      </c>
      <c r="C1388" s="203" t="s">
        <v>706</v>
      </c>
      <c r="D1388" s="203" t="s">
        <v>706</v>
      </c>
      <c r="E1388" s="205" t="s">
        <v>1518</v>
      </c>
      <c r="F1388" s="204">
        <v>31.884057971014489</v>
      </c>
      <c r="G1388" s="203">
        <v>2008</v>
      </c>
      <c r="H1388" s="203" t="s">
        <v>1754</v>
      </c>
      <c r="I1388" s="203" t="s">
        <v>539</v>
      </c>
    </row>
    <row r="1389" spans="1:9">
      <c r="A1389" s="203">
        <v>77</v>
      </c>
      <c r="B1389" s="203" t="s">
        <v>393</v>
      </c>
      <c r="C1389" s="203" t="s">
        <v>742</v>
      </c>
      <c r="D1389" s="203" t="s">
        <v>742</v>
      </c>
      <c r="E1389" s="205" t="s">
        <v>1518</v>
      </c>
      <c r="F1389" s="204">
        <v>22.105263157894736</v>
      </c>
      <c r="G1389" s="203">
        <v>2008</v>
      </c>
      <c r="H1389" s="203" t="s">
        <v>1754</v>
      </c>
      <c r="I1389" s="203" t="s">
        <v>539</v>
      </c>
    </row>
    <row r="1390" spans="1:9">
      <c r="A1390" s="203">
        <v>77</v>
      </c>
      <c r="B1390" s="203" t="s">
        <v>394</v>
      </c>
      <c r="C1390" s="203" t="s">
        <v>589</v>
      </c>
      <c r="D1390" s="203" t="s">
        <v>589</v>
      </c>
      <c r="E1390" s="205" t="s">
        <v>1518</v>
      </c>
      <c r="F1390" s="204">
        <v>19.391634980988592</v>
      </c>
      <c r="G1390" s="203">
        <v>2008</v>
      </c>
      <c r="H1390" s="203" t="s">
        <v>1754</v>
      </c>
      <c r="I1390" s="203" t="s">
        <v>539</v>
      </c>
    </row>
    <row r="1391" spans="1:9">
      <c r="A1391" s="203">
        <v>77</v>
      </c>
      <c r="B1391" s="203" t="s">
        <v>388</v>
      </c>
      <c r="C1391" s="203" t="s">
        <v>606</v>
      </c>
      <c r="D1391" s="203" t="s">
        <v>606</v>
      </c>
      <c r="E1391" s="205" t="s">
        <v>1518</v>
      </c>
      <c r="F1391" s="204">
        <v>24.770642201834864</v>
      </c>
      <c r="G1391" s="203">
        <v>2008</v>
      </c>
      <c r="H1391" s="203" t="s">
        <v>1754</v>
      </c>
      <c r="I1391" s="203" t="s">
        <v>539</v>
      </c>
    </row>
    <row r="1392" spans="1:9">
      <c r="A1392" s="203">
        <v>77</v>
      </c>
      <c r="B1392" s="203" t="s">
        <v>390</v>
      </c>
      <c r="C1392" s="203" t="s">
        <v>611</v>
      </c>
      <c r="D1392" s="203" t="s">
        <v>611</v>
      </c>
      <c r="E1392" s="205" t="s">
        <v>1518</v>
      </c>
      <c r="F1392" s="204">
        <v>27.358490566037734</v>
      </c>
      <c r="G1392" s="203">
        <v>2008</v>
      </c>
      <c r="H1392" s="203" t="s">
        <v>1754</v>
      </c>
      <c r="I1392" s="203" t="s">
        <v>539</v>
      </c>
    </row>
    <row r="1393" spans="1:9">
      <c r="A1393" s="203">
        <v>77</v>
      </c>
      <c r="B1393" s="203" t="s">
        <v>401</v>
      </c>
      <c r="C1393" s="203" t="s">
        <v>615</v>
      </c>
      <c r="D1393" s="203" t="s">
        <v>615</v>
      </c>
      <c r="E1393" s="205" t="s">
        <v>1518</v>
      </c>
      <c r="F1393" s="204">
        <v>19.685039370078741</v>
      </c>
      <c r="G1393" s="203">
        <v>2008</v>
      </c>
      <c r="H1393" s="203" t="s">
        <v>1754</v>
      </c>
      <c r="I1393" s="203" t="s">
        <v>539</v>
      </c>
    </row>
    <row r="1394" spans="1:9">
      <c r="A1394" s="203">
        <v>77</v>
      </c>
      <c r="B1394" s="203" t="s">
        <v>388</v>
      </c>
      <c r="C1394" s="203" t="s">
        <v>598</v>
      </c>
      <c r="D1394" s="203" t="s">
        <v>680</v>
      </c>
      <c r="E1394" s="205" t="s">
        <v>1518</v>
      </c>
      <c r="F1394" s="204">
        <v>22.807017543859647</v>
      </c>
      <c r="G1394" s="203">
        <v>2008</v>
      </c>
      <c r="H1394" s="203" t="s">
        <v>1754</v>
      </c>
      <c r="I1394" s="203" t="s">
        <v>539</v>
      </c>
    </row>
    <row r="1395" spans="1:9">
      <c r="A1395" s="203">
        <v>77</v>
      </c>
      <c r="B1395" s="203" t="s">
        <v>393</v>
      </c>
      <c r="C1395" s="203" t="s">
        <v>784</v>
      </c>
      <c r="D1395" s="203" t="s">
        <v>784</v>
      </c>
      <c r="E1395" s="205" t="s">
        <v>1518</v>
      </c>
      <c r="F1395" s="204">
        <v>12.5</v>
      </c>
      <c r="G1395" s="203">
        <v>2008</v>
      </c>
      <c r="H1395" s="203" t="s">
        <v>1754</v>
      </c>
      <c r="I1395" s="203" t="s">
        <v>539</v>
      </c>
    </row>
    <row r="1396" spans="1:9">
      <c r="A1396" s="203">
        <v>77</v>
      </c>
      <c r="B1396" s="203" t="s">
        <v>393</v>
      </c>
      <c r="C1396" s="203" t="s">
        <v>689</v>
      </c>
      <c r="D1396" s="203" t="s">
        <v>689</v>
      </c>
      <c r="E1396" s="205" t="s">
        <v>1518</v>
      </c>
      <c r="F1396" s="204">
        <v>15.450643776824036</v>
      </c>
      <c r="G1396" s="203">
        <v>2008</v>
      </c>
      <c r="H1396" s="203" t="s">
        <v>1754</v>
      </c>
      <c r="I1396" s="203" t="s">
        <v>539</v>
      </c>
    </row>
    <row r="1397" spans="1:9">
      <c r="A1397" s="203">
        <v>77</v>
      </c>
      <c r="B1397" s="203" t="s">
        <v>390</v>
      </c>
      <c r="C1397" s="203" t="s">
        <v>738</v>
      </c>
      <c r="D1397" s="203" t="s">
        <v>738</v>
      </c>
      <c r="E1397" s="205" t="s">
        <v>1518</v>
      </c>
      <c r="F1397" s="204">
        <v>38.961038961038966</v>
      </c>
      <c r="G1397" s="203">
        <v>2008</v>
      </c>
      <c r="H1397" s="203" t="s">
        <v>1754</v>
      </c>
      <c r="I1397" s="203" t="s">
        <v>539</v>
      </c>
    </row>
    <row r="1398" spans="1:9">
      <c r="A1398" s="203">
        <v>77</v>
      </c>
      <c r="B1398" s="203" t="s">
        <v>400</v>
      </c>
      <c r="C1398" s="203" t="s">
        <v>578</v>
      </c>
      <c r="D1398" s="203" t="s">
        <v>578</v>
      </c>
      <c r="E1398" s="205" t="s">
        <v>1518</v>
      </c>
      <c r="F1398" s="204">
        <v>32.846715328467155</v>
      </c>
      <c r="G1398" s="203">
        <v>2008</v>
      </c>
      <c r="H1398" s="203" t="s">
        <v>1754</v>
      </c>
      <c r="I1398" s="203" t="s">
        <v>539</v>
      </c>
    </row>
    <row r="1399" spans="1:9">
      <c r="A1399" s="203">
        <v>77</v>
      </c>
      <c r="B1399" s="203" t="s">
        <v>395</v>
      </c>
      <c r="C1399" s="203" t="s">
        <v>755</v>
      </c>
      <c r="D1399" s="203" t="s">
        <v>755</v>
      </c>
      <c r="E1399" s="205" t="s">
        <v>1518</v>
      </c>
      <c r="F1399" s="204">
        <v>25</v>
      </c>
      <c r="G1399" s="203">
        <v>2008</v>
      </c>
      <c r="H1399" s="203" t="s">
        <v>1754</v>
      </c>
      <c r="I1399" s="203" t="s">
        <v>539</v>
      </c>
    </row>
    <row r="1400" spans="1:9">
      <c r="A1400" s="203">
        <v>77</v>
      </c>
      <c r="B1400" s="203" t="s">
        <v>387</v>
      </c>
      <c r="C1400" s="203" t="s">
        <v>928</v>
      </c>
      <c r="D1400" s="203" t="s">
        <v>928</v>
      </c>
      <c r="E1400" s="205" t="s">
        <v>1518</v>
      </c>
      <c r="F1400" s="204">
        <v>18.181818181818183</v>
      </c>
      <c r="G1400" s="203">
        <v>2008</v>
      </c>
      <c r="H1400" s="203" t="s">
        <v>1754</v>
      </c>
      <c r="I1400" s="203" t="s">
        <v>539</v>
      </c>
    </row>
    <row r="1401" spans="1:9">
      <c r="A1401" s="203">
        <v>77</v>
      </c>
      <c r="B1401" s="203" t="s">
        <v>395</v>
      </c>
      <c r="C1401" s="203" t="s">
        <v>749</v>
      </c>
      <c r="D1401" s="203" t="s">
        <v>749</v>
      </c>
      <c r="E1401" s="205" t="s">
        <v>1518</v>
      </c>
      <c r="F1401" s="204">
        <v>16.091954022988507</v>
      </c>
      <c r="G1401" s="203">
        <v>2008</v>
      </c>
      <c r="H1401" s="203" t="s">
        <v>1754</v>
      </c>
      <c r="I1401" s="203" t="s">
        <v>539</v>
      </c>
    </row>
    <row r="1402" spans="1:9">
      <c r="A1402" s="203">
        <v>77</v>
      </c>
      <c r="B1402" s="203" t="s">
        <v>397</v>
      </c>
      <c r="C1402" s="203" t="s">
        <v>581</v>
      </c>
      <c r="D1402" s="203" t="s">
        <v>581</v>
      </c>
      <c r="E1402" s="205" t="s">
        <v>1518</v>
      </c>
      <c r="F1402" s="204">
        <v>26.086956521739129</v>
      </c>
      <c r="G1402" s="203">
        <v>2008</v>
      </c>
      <c r="H1402" s="203" t="s">
        <v>1754</v>
      </c>
      <c r="I1402" s="203" t="s">
        <v>539</v>
      </c>
    </row>
    <row r="1403" spans="1:9">
      <c r="A1403" s="203">
        <v>77</v>
      </c>
      <c r="B1403" s="203" t="s">
        <v>404</v>
      </c>
      <c r="C1403" s="203" t="s">
        <v>685</v>
      </c>
      <c r="D1403" s="203" t="s">
        <v>685</v>
      </c>
      <c r="E1403" s="205" t="s">
        <v>1518</v>
      </c>
      <c r="F1403" s="204">
        <v>24.264705882352942</v>
      </c>
      <c r="G1403" s="203">
        <v>2008</v>
      </c>
      <c r="H1403" s="203" t="s">
        <v>1754</v>
      </c>
      <c r="I1403" s="203" t="s">
        <v>539</v>
      </c>
    </row>
    <row r="1404" spans="1:9">
      <c r="A1404" s="203">
        <v>78</v>
      </c>
      <c r="B1404" s="203" t="s">
        <v>385</v>
      </c>
      <c r="C1404" s="203" t="s">
        <v>375</v>
      </c>
      <c r="D1404" s="203" t="s">
        <v>667</v>
      </c>
      <c r="E1404" s="205" t="s">
        <v>1545</v>
      </c>
      <c r="F1404" s="204">
        <v>88.863636363636374</v>
      </c>
      <c r="G1404" s="203">
        <v>2008</v>
      </c>
      <c r="H1404" s="203" t="s">
        <v>1754</v>
      </c>
      <c r="I1404" s="203" t="s">
        <v>539</v>
      </c>
    </row>
    <row r="1405" spans="1:9">
      <c r="A1405" s="203">
        <v>78</v>
      </c>
      <c r="B1405" s="203" t="s">
        <v>393</v>
      </c>
      <c r="C1405" s="203" t="s">
        <v>641</v>
      </c>
      <c r="D1405" s="203" t="s">
        <v>851</v>
      </c>
      <c r="E1405" s="205" t="s">
        <v>1545</v>
      </c>
      <c r="F1405" s="204">
        <v>83.063063063063055</v>
      </c>
      <c r="G1405" s="203">
        <v>2008</v>
      </c>
      <c r="H1405" s="203" t="s">
        <v>1754</v>
      </c>
      <c r="I1405" s="203" t="s">
        <v>539</v>
      </c>
    </row>
    <row r="1406" spans="1:9">
      <c r="A1406" s="203">
        <v>78</v>
      </c>
      <c r="B1406" s="203" t="s">
        <v>395</v>
      </c>
      <c r="C1406" s="203" t="s">
        <v>595</v>
      </c>
      <c r="D1406" s="203" t="s">
        <v>595</v>
      </c>
      <c r="E1406" s="205" t="s">
        <v>1545</v>
      </c>
      <c r="F1406" s="204">
        <v>94.29133858267717</v>
      </c>
      <c r="G1406" s="203">
        <v>2008</v>
      </c>
      <c r="H1406" s="203" t="s">
        <v>1754</v>
      </c>
      <c r="I1406" s="203" t="s">
        <v>539</v>
      </c>
    </row>
    <row r="1407" spans="1:9">
      <c r="A1407" s="203">
        <v>78</v>
      </c>
      <c r="B1407" s="203" t="s">
        <v>403</v>
      </c>
      <c r="C1407" s="203" t="s">
        <v>646</v>
      </c>
      <c r="D1407" s="203" t="s">
        <v>646</v>
      </c>
      <c r="E1407" s="205" t="s">
        <v>1545</v>
      </c>
      <c r="F1407" s="204">
        <v>96.035242290748897</v>
      </c>
      <c r="G1407" s="203">
        <v>2008</v>
      </c>
      <c r="H1407" s="203" t="s">
        <v>1754</v>
      </c>
      <c r="I1407" s="203" t="s">
        <v>539</v>
      </c>
    </row>
    <row r="1408" spans="1:9">
      <c r="A1408" s="203">
        <v>78</v>
      </c>
      <c r="B1408" s="203" t="s">
        <v>393</v>
      </c>
      <c r="C1408" s="203" t="s">
        <v>637</v>
      </c>
      <c r="D1408" s="203" t="s">
        <v>637</v>
      </c>
      <c r="E1408" s="205" t="s">
        <v>1545</v>
      </c>
      <c r="F1408" s="204">
        <v>92.592592592592595</v>
      </c>
      <c r="G1408" s="203">
        <v>2008</v>
      </c>
      <c r="H1408" s="203" t="s">
        <v>1754</v>
      </c>
      <c r="I1408" s="203" t="s">
        <v>539</v>
      </c>
    </row>
    <row r="1409" spans="1:9">
      <c r="A1409" s="203">
        <v>78</v>
      </c>
      <c r="B1409" s="203" t="s">
        <v>384</v>
      </c>
      <c r="C1409" s="203" t="s">
        <v>654</v>
      </c>
      <c r="D1409" s="203" t="s">
        <v>654</v>
      </c>
      <c r="E1409" s="205" t="s">
        <v>1545</v>
      </c>
      <c r="F1409" s="204">
        <v>87.301587301587304</v>
      </c>
      <c r="G1409" s="203">
        <v>2008</v>
      </c>
      <c r="H1409" s="203" t="s">
        <v>1754</v>
      </c>
      <c r="I1409" s="203" t="s">
        <v>539</v>
      </c>
    </row>
    <row r="1410" spans="1:9">
      <c r="A1410" s="203">
        <v>78</v>
      </c>
      <c r="B1410" s="203" t="s">
        <v>384</v>
      </c>
      <c r="C1410" s="203" t="s">
        <v>622</v>
      </c>
      <c r="D1410" s="203" t="s">
        <v>622</v>
      </c>
      <c r="E1410" s="205" t="s">
        <v>1545</v>
      </c>
      <c r="F1410" s="204">
        <v>93.150684931506845</v>
      </c>
      <c r="G1410" s="203">
        <v>2008</v>
      </c>
      <c r="H1410" s="203" t="s">
        <v>1754</v>
      </c>
      <c r="I1410" s="203" t="s">
        <v>539</v>
      </c>
    </row>
    <row r="1411" spans="1:9">
      <c r="A1411" s="203">
        <v>78</v>
      </c>
      <c r="B1411" s="203" t="s">
        <v>397</v>
      </c>
      <c r="C1411" s="203" t="s">
        <v>381</v>
      </c>
      <c r="D1411" s="203" t="s">
        <v>381</v>
      </c>
      <c r="E1411" s="205" t="s">
        <v>1545</v>
      </c>
      <c r="F1411" s="204">
        <v>94.444444444444443</v>
      </c>
      <c r="G1411" s="203">
        <v>2008</v>
      </c>
      <c r="H1411" s="203" t="s">
        <v>1754</v>
      </c>
      <c r="I1411" s="203" t="s">
        <v>539</v>
      </c>
    </row>
    <row r="1412" spans="1:9">
      <c r="A1412" s="203">
        <v>78</v>
      </c>
      <c r="B1412" s="203" t="s">
        <v>387</v>
      </c>
      <c r="C1412" s="203" t="s">
        <v>650</v>
      </c>
      <c r="D1412" s="203" t="s">
        <v>650</v>
      </c>
      <c r="E1412" s="205" t="s">
        <v>1545</v>
      </c>
      <c r="F1412" s="204">
        <v>91.509433962264154</v>
      </c>
      <c r="G1412" s="203">
        <v>2008</v>
      </c>
      <c r="H1412" s="203" t="s">
        <v>1754</v>
      </c>
      <c r="I1412" s="203" t="s">
        <v>539</v>
      </c>
    </row>
    <row r="1413" spans="1:9">
      <c r="A1413" s="203">
        <v>78</v>
      </c>
      <c r="B1413" s="203" t="s">
        <v>395</v>
      </c>
      <c r="C1413" s="203" t="s">
        <v>752</v>
      </c>
      <c r="D1413" s="203" t="s">
        <v>752</v>
      </c>
      <c r="E1413" s="205" t="s">
        <v>1545</v>
      </c>
      <c r="F1413" s="204">
        <v>88.064516129032256</v>
      </c>
      <c r="G1413" s="203">
        <v>2008</v>
      </c>
      <c r="H1413" s="203" t="s">
        <v>1754</v>
      </c>
      <c r="I1413" s="203" t="s">
        <v>539</v>
      </c>
    </row>
    <row r="1414" spans="1:9">
      <c r="A1414" s="203">
        <v>78</v>
      </c>
      <c r="B1414" s="203" t="s">
        <v>384</v>
      </c>
      <c r="C1414" s="203" t="s">
        <v>652</v>
      </c>
      <c r="D1414" s="203" t="s">
        <v>652</v>
      </c>
      <c r="E1414" s="205" t="s">
        <v>1545</v>
      </c>
      <c r="F1414" s="204">
        <v>89.818181818181813</v>
      </c>
      <c r="G1414" s="203">
        <v>2008</v>
      </c>
      <c r="H1414" s="203" t="s">
        <v>1754</v>
      </c>
      <c r="I1414" s="203" t="s">
        <v>539</v>
      </c>
    </row>
    <row r="1415" spans="1:9">
      <c r="A1415" s="203">
        <v>78</v>
      </c>
      <c r="B1415" s="203" t="s">
        <v>386</v>
      </c>
      <c r="C1415" s="203" t="s">
        <v>613</v>
      </c>
      <c r="D1415" s="203" t="s">
        <v>699</v>
      </c>
      <c r="E1415" s="205" t="s">
        <v>1545</v>
      </c>
      <c r="F1415" s="204">
        <v>84.279475982532745</v>
      </c>
      <c r="G1415" s="203">
        <v>2008</v>
      </c>
      <c r="H1415" s="203" t="s">
        <v>1754</v>
      </c>
      <c r="I1415" s="203" t="s">
        <v>539</v>
      </c>
    </row>
    <row r="1416" spans="1:9">
      <c r="A1416" s="203">
        <v>78</v>
      </c>
      <c r="B1416" s="203" t="s">
        <v>399</v>
      </c>
      <c r="C1416" s="203" t="s">
        <v>602</v>
      </c>
      <c r="D1416" s="203" t="s">
        <v>602</v>
      </c>
      <c r="E1416" s="205" t="s">
        <v>1545</v>
      </c>
      <c r="F1416" s="204">
        <v>87.5</v>
      </c>
      <c r="G1416" s="203">
        <v>2008</v>
      </c>
      <c r="H1416" s="203" t="s">
        <v>1754</v>
      </c>
      <c r="I1416" s="203" t="s">
        <v>539</v>
      </c>
    </row>
    <row r="1417" spans="1:9">
      <c r="A1417" s="203">
        <v>78</v>
      </c>
      <c r="B1417" s="203" t="s">
        <v>394</v>
      </c>
      <c r="C1417" s="203" t="s">
        <v>609</v>
      </c>
      <c r="D1417" s="203" t="s">
        <v>609</v>
      </c>
      <c r="E1417" s="205" t="s">
        <v>1545</v>
      </c>
      <c r="F1417" s="204">
        <v>91.187739463601531</v>
      </c>
      <c r="G1417" s="203">
        <v>2008</v>
      </c>
      <c r="H1417" s="203" t="s">
        <v>1754</v>
      </c>
      <c r="I1417" s="203" t="s">
        <v>539</v>
      </c>
    </row>
    <row r="1418" spans="1:9">
      <c r="A1418" s="203">
        <v>78</v>
      </c>
      <c r="B1418" s="203" t="s">
        <v>393</v>
      </c>
      <c r="C1418" s="203" t="s">
        <v>576</v>
      </c>
      <c r="D1418" s="203" t="s">
        <v>576</v>
      </c>
      <c r="E1418" s="205" t="s">
        <v>1545</v>
      </c>
      <c r="F1418" s="204">
        <v>95.384615384615387</v>
      </c>
      <c r="G1418" s="203">
        <v>2008</v>
      </c>
      <c r="H1418" s="203" t="s">
        <v>1754</v>
      </c>
      <c r="I1418" s="203" t="s">
        <v>539</v>
      </c>
    </row>
    <row r="1419" spans="1:9">
      <c r="A1419" s="203">
        <v>78</v>
      </c>
      <c r="B1419" s="203" t="s">
        <v>390</v>
      </c>
      <c r="C1419" s="203" t="s">
        <v>368</v>
      </c>
      <c r="D1419" s="203" t="s">
        <v>368</v>
      </c>
      <c r="E1419" s="205" t="s">
        <v>1545</v>
      </c>
      <c r="F1419" s="204">
        <v>91.6</v>
      </c>
      <c r="G1419" s="203">
        <v>2008</v>
      </c>
      <c r="H1419" s="203" t="s">
        <v>1754</v>
      </c>
      <c r="I1419" s="203" t="s">
        <v>539</v>
      </c>
    </row>
    <row r="1420" spans="1:9">
      <c r="A1420" s="203">
        <v>78</v>
      </c>
      <c r="B1420" s="203" t="s">
        <v>392</v>
      </c>
      <c r="C1420" s="203" t="s">
        <v>740</v>
      </c>
      <c r="D1420" s="203" t="s">
        <v>740</v>
      </c>
      <c r="E1420" s="205" t="s">
        <v>1545</v>
      </c>
      <c r="F1420" s="204">
        <v>95.705521472392647</v>
      </c>
      <c r="G1420" s="203">
        <v>2008</v>
      </c>
      <c r="H1420" s="203" t="s">
        <v>1754</v>
      </c>
      <c r="I1420" s="203" t="s">
        <v>539</v>
      </c>
    </row>
    <row r="1421" spans="1:9">
      <c r="A1421" s="203">
        <v>78</v>
      </c>
      <c r="B1421" s="203" t="s">
        <v>393</v>
      </c>
      <c r="C1421" s="203" t="s">
        <v>632</v>
      </c>
      <c r="D1421" s="203" t="s">
        <v>632</v>
      </c>
      <c r="E1421" s="205" t="s">
        <v>1545</v>
      </c>
      <c r="F1421" s="204">
        <v>91.235059760956176</v>
      </c>
      <c r="G1421" s="203">
        <v>2008</v>
      </c>
      <c r="H1421" s="203" t="s">
        <v>1754</v>
      </c>
      <c r="I1421" s="203" t="s">
        <v>539</v>
      </c>
    </row>
    <row r="1422" spans="1:9">
      <c r="A1422" s="203">
        <v>78</v>
      </c>
      <c r="B1422" s="203" t="s">
        <v>404</v>
      </c>
      <c r="C1422" s="203" t="s">
        <v>600</v>
      </c>
      <c r="D1422" s="203" t="s">
        <v>905</v>
      </c>
      <c r="E1422" s="205" t="s">
        <v>1545</v>
      </c>
      <c r="F1422" s="204">
        <v>93</v>
      </c>
      <c r="G1422" s="203">
        <v>2008</v>
      </c>
      <c r="H1422" s="203" t="s">
        <v>1754</v>
      </c>
      <c r="I1422" s="203" t="s">
        <v>539</v>
      </c>
    </row>
    <row r="1423" spans="1:9">
      <c r="A1423" s="203">
        <v>78</v>
      </c>
      <c r="B1423" s="203" t="s">
        <v>395</v>
      </c>
      <c r="C1423" s="203" t="s">
        <v>904</v>
      </c>
      <c r="D1423" s="203" t="s">
        <v>904</v>
      </c>
      <c r="E1423" s="205" t="s">
        <v>1545</v>
      </c>
      <c r="F1423" s="204">
        <v>93.518518518518519</v>
      </c>
      <c r="G1423" s="203">
        <v>2008</v>
      </c>
      <c r="H1423" s="203" t="s">
        <v>1754</v>
      </c>
      <c r="I1423" s="203" t="s">
        <v>539</v>
      </c>
    </row>
    <row r="1424" spans="1:9">
      <c r="A1424" s="203">
        <v>78</v>
      </c>
      <c r="B1424" s="203" t="s">
        <v>395</v>
      </c>
      <c r="C1424" s="203" t="s">
        <v>878</v>
      </c>
      <c r="D1424" s="203" t="s">
        <v>908</v>
      </c>
      <c r="E1424" s="205" t="s">
        <v>1545</v>
      </c>
      <c r="F1424" s="204">
        <v>95.689655172413794</v>
      </c>
      <c r="G1424" s="203">
        <v>2008</v>
      </c>
      <c r="H1424" s="203" t="s">
        <v>1754</v>
      </c>
      <c r="I1424" s="203" t="s">
        <v>539</v>
      </c>
    </row>
    <row r="1425" spans="1:9">
      <c r="A1425" s="203">
        <v>78</v>
      </c>
      <c r="B1425" s="203" t="s">
        <v>387</v>
      </c>
      <c r="C1425" s="203" t="s">
        <v>620</v>
      </c>
      <c r="D1425" s="203" t="s">
        <v>620</v>
      </c>
      <c r="E1425" s="205" t="s">
        <v>1545</v>
      </c>
      <c r="F1425" s="204">
        <v>92.307692307692307</v>
      </c>
      <c r="G1425" s="203">
        <v>2008</v>
      </c>
      <c r="H1425" s="203" t="s">
        <v>1754</v>
      </c>
      <c r="I1425" s="203" t="s">
        <v>539</v>
      </c>
    </row>
    <row r="1426" spans="1:9">
      <c r="A1426" s="203">
        <v>78</v>
      </c>
      <c r="B1426" s="203" t="s">
        <v>395</v>
      </c>
      <c r="C1426" s="203" t="s">
        <v>617</v>
      </c>
      <c r="D1426" s="203" t="s">
        <v>617</v>
      </c>
      <c r="E1426" s="205" t="s">
        <v>1545</v>
      </c>
      <c r="F1426" s="204">
        <v>92.779783393501802</v>
      </c>
      <c r="G1426" s="203">
        <v>2008</v>
      </c>
      <c r="H1426" s="203" t="s">
        <v>1754</v>
      </c>
      <c r="I1426" s="203" t="s">
        <v>539</v>
      </c>
    </row>
    <row r="1427" spans="1:9">
      <c r="A1427" s="203">
        <v>78</v>
      </c>
      <c r="B1427" s="203" t="s">
        <v>384</v>
      </c>
      <c r="C1427" s="203" t="s">
        <v>692</v>
      </c>
      <c r="D1427" s="203" t="s">
        <v>692</v>
      </c>
      <c r="E1427" s="205" t="s">
        <v>1545</v>
      </c>
      <c r="F1427" s="204">
        <v>86.616541353383454</v>
      </c>
      <c r="G1427" s="203">
        <v>2008</v>
      </c>
      <c r="H1427" s="203" t="s">
        <v>1754</v>
      </c>
      <c r="I1427" s="203" t="s">
        <v>539</v>
      </c>
    </row>
    <row r="1428" spans="1:9">
      <c r="A1428" s="203">
        <v>78</v>
      </c>
      <c r="B1428" s="203" t="s">
        <v>384</v>
      </c>
      <c r="C1428" s="203" t="s">
        <v>636</v>
      </c>
      <c r="D1428" s="203" t="s">
        <v>909</v>
      </c>
      <c r="E1428" s="205" t="s">
        <v>1545</v>
      </c>
      <c r="F1428" s="204">
        <v>87.69017980636238</v>
      </c>
      <c r="G1428" s="203">
        <v>2008</v>
      </c>
      <c r="H1428" s="203" t="s">
        <v>1754</v>
      </c>
      <c r="I1428" s="203" t="s">
        <v>539</v>
      </c>
    </row>
    <row r="1429" spans="1:9">
      <c r="A1429" s="203">
        <v>78</v>
      </c>
      <c r="B1429" s="203" t="s">
        <v>395</v>
      </c>
      <c r="C1429" s="203" t="s">
        <v>910</v>
      </c>
      <c r="D1429" s="203" t="s">
        <v>911</v>
      </c>
      <c r="E1429" s="205" t="s">
        <v>1545</v>
      </c>
      <c r="F1429" s="204">
        <v>90.686274509803923</v>
      </c>
      <c r="G1429" s="203">
        <v>2008</v>
      </c>
      <c r="H1429" s="203" t="s">
        <v>1754</v>
      </c>
      <c r="I1429" s="203" t="s">
        <v>539</v>
      </c>
    </row>
    <row r="1430" spans="1:9">
      <c r="A1430" s="203">
        <v>78</v>
      </c>
      <c r="B1430" s="203" t="s">
        <v>391</v>
      </c>
      <c r="C1430" s="203" t="s">
        <v>624</v>
      </c>
      <c r="D1430" s="203" t="s">
        <v>624</v>
      </c>
      <c r="E1430" s="205" t="s">
        <v>1545</v>
      </c>
      <c r="F1430" s="204">
        <v>92.5</v>
      </c>
      <c r="G1430" s="203">
        <v>2008</v>
      </c>
      <c r="H1430" s="203" t="s">
        <v>1754</v>
      </c>
      <c r="I1430" s="203" t="s">
        <v>539</v>
      </c>
    </row>
    <row r="1431" spans="1:9">
      <c r="A1431" s="203">
        <v>78</v>
      </c>
      <c r="B1431" s="203" t="s">
        <v>389</v>
      </c>
      <c r="C1431" s="203" t="s">
        <v>630</v>
      </c>
      <c r="D1431" s="203" t="s">
        <v>630</v>
      </c>
      <c r="E1431" s="205" t="s">
        <v>1545</v>
      </c>
      <c r="F1431" s="204">
        <v>85.245901639344254</v>
      </c>
      <c r="G1431" s="203">
        <v>2008</v>
      </c>
      <c r="H1431" s="203" t="s">
        <v>1754</v>
      </c>
      <c r="I1431" s="203" t="s">
        <v>539</v>
      </c>
    </row>
    <row r="1432" spans="1:9">
      <c r="A1432" s="203">
        <v>78</v>
      </c>
      <c r="B1432" s="203" t="s">
        <v>395</v>
      </c>
      <c r="C1432" s="203" t="s">
        <v>747</v>
      </c>
      <c r="D1432" s="203" t="s">
        <v>912</v>
      </c>
      <c r="E1432" s="205" t="s">
        <v>1545</v>
      </c>
      <c r="F1432" s="204">
        <v>91.139240506329116</v>
      </c>
      <c r="G1432" s="203">
        <v>2008</v>
      </c>
      <c r="H1432" s="203" t="s">
        <v>1754</v>
      </c>
      <c r="I1432" s="203" t="s">
        <v>539</v>
      </c>
    </row>
    <row r="1433" spans="1:9">
      <c r="A1433" s="203">
        <v>78</v>
      </c>
      <c r="B1433" s="203" t="s">
        <v>402</v>
      </c>
      <c r="C1433" s="203" t="s">
        <v>591</v>
      </c>
      <c r="D1433" s="203" t="s">
        <v>591</v>
      </c>
      <c r="E1433" s="205" t="s">
        <v>1545</v>
      </c>
      <c r="F1433" s="204">
        <v>93.95017793594306</v>
      </c>
      <c r="G1433" s="203">
        <v>2008</v>
      </c>
      <c r="H1433" s="203" t="s">
        <v>1754</v>
      </c>
      <c r="I1433" s="203" t="s">
        <v>539</v>
      </c>
    </row>
    <row r="1434" spans="1:9">
      <c r="A1434" s="203">
        <v>78</v>
      </c>
      <c r="B1434" s="203" t="s">
        <v>388</v>
      </c>
      <c r="C1434" s="203" t="s">
        <v>367</v>
      </c>
      <c r="D1434" s="203" t="s">
        <v>913</v>
      </c>
      <c r="E1434" s="205" t="s">
        <v>1545</v>
      </c>
      <c r="F1434" s="204">
        <v>90.344827586206904</v>
      </c>
      <c r="G1434" s="203">
        <v>2008</v>
      </c>
      <c r="H1434" s="203" t="s">
        <v>1754</v>
      </c>
      <c r="I1434" s="203" t="s">
        <v>539</v>
      </c>
    </row>
    <row r="1435" spans="1:9">
      <c r="A1435" s="203">
        <v>78</v>
      </c>
      <c r="B1435" s="203" t="s">
        <v>398</v>
      </c>
      <c r="C1435" s="203" t="s">
        <v>914</v>
      </c>
      <c r="D1435" s="203" t="s">
        <v>915</v>
      </c>
      <c r="E1435" s="205" t="s">
        <v>1545</v>
      </c>
      <c r="F1435" s="204">
        <v>86.5625</v>
      </c>
      <c r="G1435" s="203">
        <v>2008</v>
      </c>
      <c r="H1435" s="203" t="s">
        <v>1754</v>
      </c>
      <c r="I1435" s="203" t="s">
        <v>539</v>
      </c>
    </row>
    <row r="1436" spans="1:9">
      <c r="A1436" s="203">
        <v>78</v>
      </c>
      <c r="B1436" s="203" t="s">
        <v>401</v>
      </c>
      <c r="C1436" s="203" t="s">
        <v>846</v>
      </c>
      <c r="D1436" s="203" t="s">
        <v>916</v>
      </c>
      <c r="E1436" s="205" t="s">
        <v>1545</v>
      </c>
      <c r="F1436" s="204">
        <v>94.103194103194099</v>
      </c>
      <c r="G1436" s="203">
        <v>2008</v>
      </c>
      <c r="H1436" s="203" t="s">
        <v>1754</v>
      </c>
      <c r="I1436" s="203" t="s">
        <v>539</v>
      </c>
    </row>
    <row r="1437" spans="1:9">
      <c r="A1437" s="203">
        <v>78</v>
      </c>
      <c r="B1437" s="203" t="s">
        <v>398</v>
      </c>
      <c r="C1437" s="203" t="s">
        <v>917</v>
      </c>
      <c r="D1437" s="203" t="s">
        <v>918</v>
      </c>
      <c r="E1437" s="205" t="s">
        <v>1545</v>
      </c>
      <c r="F1437" s="204">
        <v>89.595375722543352</v>
      </c>
      <c r="G1437" s="203">
        <v>2008</v>
      </c>
      <c r="H1437" s="203" t="s">
        <v>1754</v>
      </c>
      <c r="I1437" s="203" t="s">
        <v>539</v>
      </c>
    </row>
    <row r="1438" spans="1:9">
      <c r="A1438" s="203">
        <v>78</v>
      </c>
      <c r="B1438" s="203" t="s">
        <v>396</v>
      </c>
      <c r="C1438" s="203" t="s">
        <v>583</v>
      </c>
      <c r="D1438" s="203" t="s">
        <v>919</v>
      </c>
      <c r="E1438" s="205" t="s">
        <v>1545</v>
      </c>
      <c r="F1438" s="204">
        <v>90.26315789473685</v>
      </c>
      <c r="G1438" s="203">
        <v>2008</v>
      </c>
      <c r="H1438" s="203" t="s">
        <v>1754</v>
      </c>
      <c r="I1438" s="203" t="s">
        <v>539</v>
      </c>
    </row>
    <row r="1439" spans="1:9">
      <c r="A1439" s="203">
        <v>78</v>
      </c>
      <c r="B1439" s="203" t="s">
        <v>393</v>
      </c>
      <c r="C1439" s="203" t="s">
        <v>920</v>
      </c>
      <c r="D1439" s="203" t="s">
        <v>921</v>
      </c>
      <c r="E1439" s="205" t="s">
        <v>1545</v>
      </c>
      <c r="F1439" s="204">
        <v>74.111675126903549</v>
      </c>
      <c r="G1439" s="203">
        <v>2008</v>
      </c>
      <c r="H1439" s="203" t="s">
        <v>1754</v>
      </c>
      <c r="I1439" s="203" t="s">
        <v>539</v>
      </c>
    </row>
    <row r="1440" spans="1:9">
      <c r="A1440" s="203">
        <v>78</v>
      </c>
      <c r="B1440" s="203" t="s">
        <v>395</v>
      </c>
      <c r="C1440" s="203" t="s">
        <v>718</v>
      </c>
      <c r="D1440" s="203" t="s">
        <v>718</v>
      </c>
      <c r="E1440" s="205" t="s">
        <v>1545</v>
      </c>
      <c r="F1440" s="204">
        <v>85.326086956521735</v>
      </c>
      <c r="G1440" s="203">
        <v>2008</v>
      </c>
      <c r="H1440" s="203" t="s">
        <v>1754</v>
      </c>
      <c r="I1440" s="203" t="s">
        <v>539</v>
      </c>
    </row>
    <row r="1441" spans="1:9">
      <c r="A1441" s="203">
        <v>78</v>
      </c>
      <c r="B1441" s="203" t="s">
        <v>396</v>
      </c>
      <c r="C1441" s="203" t="s">
        <v>758</v>
      </c>
      <c r="D1441" s="203" t="s">
        <v>758</v>
      </c>
      <c r="E1441" s="205" t="s">
        <v>1545</v>
      </c>
      <c r="F1441" s="204">
        <v>95.283018867924525</v>
      </c>
      <c r="G1441" s="203">
        <v>2008</v>
      </c>
      <c r="H1441" s="203" t="s">
        <v>1754</v>
      </c>
      <c r="I1441" s="203" t="s">
        <v>539</v>
      </c>
    </row>
    <row r="1442" spans="1:9">
      <c r="A1442" s="203">
        <v>78</v>
      </c>
      <c r="B1442" s="203" t="s">
        <v>399</v>
      </c>
      <c r="C1442" s="203" t="s">
        <v>885</v>
      </c>
      <c r="D1442" s="203" t="s">
        <v>885</v>
      </c>
      <c r="E1442" s="205" t="s">
        <v>1545</v>
      </c>
      <c r="F1442" s="204">
        <v>84.210526315789465</v>
      </c>
      <c r="G1442" s="203">
        <v>2008</v>
      </c>
      <c r="H1442" s="203" t="s">
        <v>1754</v>
      </c>
      <c r="I1442" s="203" t="s">
        <v>539</v>
      </c>
    </row>
    <row r="1443" spans="1:9">
      <c r="A1443" s="203">
        <v>78</v>
      </c>
      <c r="B1443" s="203" t="s">
        <v>400</v>
      </c>
      <c r="C1443" s="203" t="s">
        <v>922</v>
      </c>
      <c r="D1443" s="203" t="s">
        <v>923</v>
      </c>
      <c r="E1443" s="205" t="s">
        <v>1545</v>
      </c>
      <c r="F1443" s="204">
        <v>91.925465838509311</v>
      </c>
      <c r="G1443" s="203">
        <v>2008</v>
      </c>
      <c r="H1443" s="203" t="s">
        <v>1754</v>
      </c>
      <c r="I1443" s="203" t="s">
        <v>539</v>
      </c>
    </row>
    <row r="1444" spans="1:9">
      <c r="A1444" s="203">
        <v>78</v>
      </c>
      <c r="B1444" s="203" t="s">
        <v>385</v>
      </c>
      <c r="C1444" s="203" t="s">
        <v>703</v>
      </c>
      <c r="D1444" s="203" t="s">
        <v>703</v>
      </c>
      <c r="E1444" s="205" t="s">
        <v>1545</v>
      </c>
      <c r="F1444" s="204">
        <v>88.495575221238937</v>
      </c>
      <c r="G1444" s="203">
        <v>2008</v>
      </c>
      <c r="H1444" s="203" t="s">
        <v>1754</v>
      </c>
      <c r="I1444" s="203" t="s">
        <v>539</v>
      </c>
    </row>
    <row r="1445" spans="1:9">
      <c r="A1445" s="203">
        <v>78</v>
      </c>
      <c r="B1445" s="203" t="s">
        <v>395</v>
      </c>
      <c r="C1445" s="203" t="s">
        <v>756</v>
      </c>
      <c r="D1445" s="203" t="s">
        <v>756</v>
      </c>
      <c r="E1445" s="205" t="s">
        <v>1545</v>
      </c>
      <c r="F1445" s="204">
        <v>78.651685393258433</v>
      </c>
      <c r="G1445" s="203">
        <v>2008</v>
      </c>
      <c r="H1445" s="203" t="s">
        <v>1754</v>
      </c>
      <c r="I1445" s="203" t="s">
        <v>539</v>
      </c>
    </row>
    <row r="1446" spans="1:9">
      <c r="A1446" s="203">
        <v>78</v>
      </c>
      <c r="B1446" s="203" t="s">
        <v>404</v>
      </c>
      <c r="C1446" s="203" t="s">
        <v>568</v>
      </c>
      <c r="D1446" s="203" t="s">
        <v>568</v>
      </c>
      <c r="E1446" s="205" t="s">
        <v>1545</v>
      </c>
      <c r="F1446" s="204">
        <v>90.123456790123456</v>
      </c>
      <c r="G1446" s="203">
        <v>2008</v>
      </c>
      <c r="H1446" s="203" t="s">
        <v>1754</v>
      </c>
      <c r="I1446" s="203" t="s">
        <v>539</v>
      </c>
    </row>
    <row r="1447" spans="1:9">
      <c r="A1447" s="203">
        <v>78</v>
      </c>
      <c r="B1447" s="203" t="s">
        <v>404</v>
      </c>
      <c r="C1447" s="203" t="s">
        <v>687</v>
      </c>
      <c r="D1447" s="203" t="s">
        <v>687</v>
      </c>
      <c r="E1447" s="205" t="s">
        <v>1545</v>
      </c>
      <c r="F1447" s="204">
        <v>92.241379310344826</v>
      </c>
      <c r="G1447" s="203">
        <v>2008</v>
      </c>
      <c r="H1447" s="203" t="s">
        <v>1754</v>
      </c>
      <c r="I1447" s="203" t="s">
        <v>539</v>
      </c>
    </row>
    <row r="1448" spans="1:9">
      <c r="A1448" s="203">
        <v>78</v>
      </c>
      <c r="B1448" s="203" t="s">
        <v>392</v>
      </c>
      <c r="C1448" s="203" t="s">
        <v>739</v>
      </c>
      <c r="D1448" s="203" t="s">
        <v>739</v>
      </c>
      <c r="E1448" s="205" t="s">
        <v>1545</v>
      </c>
      <c r="F1448" s="204">
        <v>96.396396396396398</v>
      </c>
      <c r="G1448" s="203">
        <v>2008</v>
      </c>
      <c r="H1448" s="203" t="s">
        <v>1754</v>
      </c>
      <c r="I1448" s="203" t="s">
        <v>539</v>
      </c>
    </row>
    <row r="1449" spans="1:9">
      <c r="A1449" s="203">
        <v>78</v>
      </c>
      <c r="B1449" s="203" t="s">
        <v>386</v>
      </c>
      <c r="C1449" s="203" t="s">
        <v>701</v>
      </c>
      <c r="D1449" s="203" t="s">
        <v>924</v>
      </c>
      <c r="E1449" s="205" t="s">
        <v>1545</v>
      </c>
      <c r="F1449" s="204">
        <v>76.5625</v>
      </c>
      <c r="G1449" s="203">
        <v>2008</v>
      </c>
      <c r="H1449" s="203" t="s">
        <v>1754</v>
      </c>
      <c r="I1449" s="203" t="s">
        <v>539</v>
      </c>
    </row>
    <row r="1450" spans="1:9">
      <c r="A1450" s="203">
        <v>78</v>
      </c>
      <c r="B1450" s="203" t="s">
        <v>404</v>
      </c>
      <c r="C1450" s="203" t="s">
        <v>883</v>
      </c>
      <c r="D1450" s="203" t="s">
        <v>883</v>
      </c>
      <c r="E1450" s="205" t="s">
        <v>1545</v>
      </c>
      <c r="F1450" s="204">
        <v>94.594594594594597</v>
      </c>
      <c r="G1450" s="203">
        <v>2008</v>
      </c>
      <c r="H1450" s="203" t="s">
        <v>1754</v>
      </c>
      <c r="I1450" s="203" t="s">
        <v>539</v>
      </c>
    </row>
    <row r="1451" spans="1:9">
      <c r="A1451" s="203">
        <v>78</v>
      </c>
      <c r="B1451" s="203" t="s">
        <v>393</v>
      </c>
      <c r="C1451" s="203" t="s">
        <v>890</v>
      </c>
      <c r="D1451" s="203" t="s">
        <v>890</v>
      </c>
      <c r="E1451" s="205" t="s">
        <v>1545</v>
      </c>
      <c r="F1451" s="204">
        <v>94.230769230769226</v>
      </c>
      <c r="G1451" s="203">
        <v>2008</v>
      </c>
      <c r="H1451" s="203" t="s">
        <v>1754</v>
      </c>
      <c r="I1451" s="203" t="s">
        <v>539</v>
      </c>
    </row>
    <row r="1452" spans="1:9">
      <c r="A1452" s="203">
        <v>78</v>
      </c>
      <c r="B1452" s="203" t="s">
        <v>395</v>
      </c>
      <c r="C1452" s="203" t="s">
        <v>925</v>
      </c>
      <c r="D1452" s="203" t="s">
        <v>925</v>
      </c>
      <c r="E1452" s="205" t="s">
        <v>1545</v>
      </c>
      <c r="F1452" s="204">
        <v>83.333333333333343</v>
      </c>
      <c r="G1452" s="203">
        <v>2008</v>
      </c>
      <c r="H1452" s="203" t="s">
        <v>1754</v>
      </c>
      <c r="I1452" s="203" t="s">
        <v>539</v>
      </c>
    </row>
    <row r="1453" spans="1:9">
      <c r="A1453" s="203">
        <v>78</v>
      </c>
      <c r="B1453" s="203" t="s">
        <v>397</v>
      </c>
      <c r="C1453" s="203" t="s">
        <v>720</v>
      </c>
      <c r="D1453" s="203" t="s">
        <v>720</v>
      </c>
      <c r="E1453" s="205" t="s">
        <v>1545</v>
      </c>
      <c r="F1453" s="204">
        <v>90.109890109890117</v>
      </c>
      <c r="G1453" s="203">
        <v>2008</v>
      </c>
      <c r="H1453" s="203" t="s">
        <v>1754</v>
      </c>
      <c r="I1453" s="203" t="s">
        <v>539</v>
      </c>
    </row>
    <row r="1454" spans="1:9">
      <c r="A1454" s="203">
        <v>78</v>
      </c>
      <c r="B1454" s="203" t="s">
        <v>389</v>
      </c>
      <c r="C1454" s="203" t="s">
        <v>587</v>
      </c>
      <c r="D1454" s="203" t="s">
        <v>587</v>
      </c>
      <c r="E1454" s="205" t="s">
        <v>1545</v>
      </c>
      <c r="F1454" s="204">
        <v>91.139240506329116</v>
      </c>
      <c r="G1454" s="203">
        <v>2008</v>
      </c>
      <c r="H1454" s="203" t="s">
        <v>1754</v>
      </c>
      <c r="I1454" s="203" t="s">
        <v>539</v>
      </c>
    </row>
    <row r="1455" spans="1:9">
      <c r="A1455" s="203">
        <v>78</v>
      </c>
      <c r="B1455" s="203" t="s">
        <v>399</v>
      </c>
      <c r="C1455" s="203" t="s">
        <v>887</v>
      </c>
      <c r="D1455" s="203" t="s">
        <v>887</v>
      </c>
      <c r="E1455" s="205" t="s">
        <v>1545</v>
      </c>
      <c r="F1455" s="204">
        <v>95</v>
      </c>
      <c r="G1455" s="203">
        <v>2008</v>
      </c>
      <c r="H1455" s="203" t="s">
        <v>1754</v>
      </c>
      <c r="I1455" s="203" t="s">
        <v>539</v>
      </c>
    </row>
    <row r="1456" spans="1:9">
      <c r="A1456" s="203">
        <v>78</v>
      </c>
      <c r="B1456" s="203" t="s">
        <v>403</v>
      </c>
      <c r="C1456" s="203" t="s">
        <v>634</v>
      </c>
      <c r="D1456" s="203" t="s">
        <v>634</v>
      </c>
      <c r="E1456" s="205" t="s">
        <v>1545</v>
      </c>
      <c r="F1456" s="204">
        <v>89.795918367346943</v>
      </c>
      <c r="G1456" s="203">
        <v>2008</v>
      </c>
      <c r="H1456" s="203" t="s">
        <v>1754</v>
      </c>
      <c r="I1456" s="203" t="s">
        <v>539</v>
      </c>
    </row>
    <row r="1457" spans="1:9">
      <c r="A1457" s="203">
        <v>78</v>
      </c>
      <c r="B1457" s="203" t="s">
        <v>399</v>
      </c>
      <c r="C1457" s="203" t="s">
        <v>593</v>
      </c>
      <c r="D1457" s="203" t="s">
        <v>593</v>
      </c>
      <c r="E1457" s="205" t="s">
        <v>1545</v>
      </c>
      <c r="F1457" s="204">
        <v>90.404040404040416</v>
      </c>
      <c r="G1457" s="203">
        <v>2008</v>
      </c>
      <c r="H1457" s="203" t="s">
        <v>1754</v>
      </c>
      <c r="I1457" s="203" t="s">
        <v>539</v>
      </c>
    </row>
    <row r="1458" spans="1:9">
      <c r="A1458" s="203">
        <v>78</v>
      </c>
      <c r="B1458" s="203" t="s">
        <v>387</v>
      </c>
      <c r="C1458" s="203" t="s">
        <v>644</v>
      </c>
      <c r="D1458" s="203" t="s">
        <v>644</v>
      </c>
      <c r="E1458" s="205" t="s">
        <v>1545</v>
      </c>
      <c r="F1458" s="204">
        <v>88.489208633093526</v>
      </c>
      <c r="G1458" s="203">
        <v>2008</v>
      </c>
      <c r="H1458" s="203" t="s">
        <v>1754</v>
      </c>
      <c r="I1458" s="203" t="s">
        <v>539</v>
      </c>
    </row>
    <row r="1459" spans="1:9">
      <c r="A1459" s="203">
        <v>78</v>
      </c>
      <c r="B1459" s="203" t="s">
        <v>384</v>
      </c>
      <c r="C1459" s="203" t="s">
        <v>695</v>
      </c>
      <c r="D1459" s="203" t="s">
        <v>695</v>
      </c>
      <c r="E1459" s="205" t="s">
        <v>1545</v>
      </c>
      <c r="F1459" s="204">
        <v>88.235294117647058</v>
      </c>
      <c r="G1459" s="203">
        <v>2008</v>
      </c>
      <c r="H1459" s="203" t="s">
        <v>1754</v>
      </c>
      <c r="I1459" s="203" t="s">
        <v>539</v>
      </c>
    </row>
    <row r="1460" spans="1:9">
      <c r="A1460" s="203">
        <v>78</v>
      </c>
      <c r="B1460" s="203" t="s">
        <v>386</v>
      </c>
      <c r="C1460" s="203" t="s">
        <v>648</v>
      </c>
      <c r="D1460" s="203" t="s">
        <v>648</v>
      </c>
      <c r="E1460" s="205" t="s">
        <v>1545</v>
      </c>
      <c r="F1460" s="204">
        <v>95.876288659793815</v>
      </c>
      <c r="G1460" s="203">
        <v>2008</v>
      </c>
      <c r="H1460" s="203" t="s">
        <v>1754</v>
      </c>
      <c r="I1460" s="203" t="s">
        <v>539</v>
      </c>
    </row>
    <row r="1461" spans="1:9">
      <c r="A1461" s="203">
        <v>78</v>
      </c>
      <c r="B1461" s="203" t="s">
        <v>400</v>
      </c>
      <c r="C1461" s="203" t="s">
        <v>926</v>
      </c>
      <c r="D1461" s="203" t="s">
        <v>927</v>
      </c>
      <c r="E1461" s="205" t="s">
        <v>1545</v>
      </c>
      <c r="F1461" s="204">
        <v>88.29113924050634</v>
      </c>
      <c r="G1461" s="203">
        <v>2008</v>
      </c>
      <c r="H1461" s="203" t="s">
        <v>1754</v>
      </c>
      <c r="I1461" s="203" t="s">
        <v>539</v>
      </c>
    </row>
    <row r="1462" spans="1:9">
      <c r="A1462" s="203">
        <v>78</v>
      </c>
      <c r="B1462" s="203" t="s">
        <v>395</v>
      </c>
      <c r="C1462" s="203" t="s">
        <v>753</v>
      </c>
      <c r="D1462" s="203" t="s">
        <v>754</v>
      </c>
      <c r="E1462" s="205" t="s">
        <v>1545</v>
      </c>
      <c r="F1462" s="204">
        <v>95.402298850574709</v>
      </c>
      <c r="G1462" s="203">
        <v>2008</v>
      </c>
      <c r="H1462" s="203" t="s">
        <v>1754</v>
      </c>
      <c r="I1462" s="203" t="s">
        <v>539</v>
      </c>
    </row>
    <row r="1463" spans="1:9">
      <c r="A1463" s="203">
        <v>78</v>
      </c>
      <c r="B1463" s="203" t="s">
        <v>403</v>
      </c>
      <c r="C1463" s="203" t="s">
        <v>570</v>
      </c>
      <c r="D1463" s="203" t="s">
        <v>570</v>
      </c>
      <c r="E1463" s="205" t="s">
        <v>1545</v>
      </c>
      <c r="F1463" s="204">
        <v>91.83673469387756</v>
      </c>
      <c r="G1463" s="203">
        <v>2008</v>
      </c>
      <c r="H1463" s="203" t="s">
        <v>1754</v>
      </c>
      <c r="I1463" s="203" t="s">
        <v>539</v>
      </c>
    </row>
    <row r="1464" spans="1:9">
      <c r="A1464" s="203">
        <v>78</v>
      </c>
      <c r="B1464" s="203" t="s">
        <v>401</v>
      </c>
      <c r="C1464" s="203" t="s">
        <v>626</v>
      </c>
      <c r="D1464" s="203" t="s">
        <v>626</v>
      </c>
      <c r="E1464" s="205" t="s">
        <v>1545</v>
      </c>
      <c r="F1464" s="204">
        <v>74.157303370786522</v>
      </c>
      <c r="G1464" s="203">
        <v>2008</v>
      </c>
      <c r="H1464" s="203" t="s">
        <v>1754</v>
      </c>
      <c r="I1464" s="203" t="s">
        <v>539</v>
      </c>
    </row>
    <row r="1465" spans="1:9">
      <c r="A1465" s="203">
        <v>78</v>
      </c>
      <c r="B1465" s="203" t="s">
        <v>384</v>
      </c>
      <c r="C1465" s="203" t="s">
        <v>604</v>
      </c>
      <c r="D1465" s="203" t="s">
        <v>604</v>
      </c>
      <c r="E1465" s="205" t="s">
        <v>1545</v>
      </c>
      <c r="F1465" s="204">
        <v>88.888888888888886</v>
      </c>
      <c r="G1465" s="203">
        <v>2008</v>
      </c>
      <c r="H1465" s="203" t="s">
        <v>1754</v>
      </c>
      <c r="I1465" s="203" t="s">
        <v>539</v>
      </c>
    </row>
    <row r="1466" spans="1:9">
      <c r="A1466" s="203">
        <v>78</v>
      </c>
      <c r="B1466" s="203" t="s">
        <v>396</v>
      </c>
      <c r="C1466" s="203" t="s">
        <v>706</v>
      </c>
      <c r="D1466" s="203" t="s">
        <v>706</v>
      </c>
      <c r="E1466" s="205" t="s">
        <v>1545</v>
      </c>
      <c r="F1466" s="204">
        <v>97.183098591549296</v>
      </c>
      <c r="G1466" s="203">
        <v>2008</v>
      </c>
      <c r="H1466" s="203" t="s">
        <v>1754</v>
      </c>
      <c r="I1466" s="203" t="s">
        <v>539</v>
      </c>
    </row>
    <row r="1467" spans="1:9">
      <c r="A1467" s="203">
        <v>78</v>
      </c>
      <c r="B1467" s="203" t="s">
        <v>393</v>
      </c>
      <c r="C1467" s="203" t="s">
        <v>742</v>
      </c>
      <c r="D1467" s="203" t="s">
        <v>742</v>
      </c>
      <c r="E1467" s="205" t="s">
        <v>1545</v>
      </c>
      <c r="F1467" s="204">
        <v>98.94736842105263</v>
      </c>
      <c r="G1467" s="203">
        <v>2008</v>
      </c>
      <c r="H1467" s="203" t="s">
        <v>1754</v>
      </c>
      <c r="I1467" s="203" t="s">
        <v>539</v>
      </c>
    </row>
    <row r="1468" spans="1:9">
      <c r="A1468" s="203">
        <v>78</v>
      </c>
      <c r="B1468" s="203" t="s">
        <v>394</v>
      </c>
      <c r="C1468" s="203" t="s">
        <v>589</v>
      </c>
      <c r="D1468" s="203" t="s">
        <v>589</v>
      </c>
      <c r="E1468" s="205" t="s">
        <v>1545</v>
      </c>
      <c r="F1468" s="204">
        <v>92.830188679245282</v>
      </c>
      <c r="G1468" s="203">
        <v>2008</v>
      </c>
      <c r="H1468" s="203" t="s">
        <v>1754</v>
      </c>
      <c r="I1468" s="203" t="s">
        <v>539</v>
      </c>
    </row>
    <row r="1469" spans="1:9">
      <c r="A1469" s="203">
        <v>78</v>
      </c>
      <c r="B1469" s="203" t="s">
        <v>388</v>
      </c>
      <c r="C1469" s="203" t="s">
        <v>606</v>
      </c>
      <c r="D1469" s="203" t="s">
        <v>606</v>
      </c>
      <c r="E1469" s="205" t="s">
        <v>1545</v>
      </c>
      <c r="F1469" s="204">
        <v>88.20754716981132</v>
      </c>
      <c r="G1469" s="203">
        <v>2008</v>
      </c>
      <c r="H1469" s="203" t="s">
        <v>1754</v>
      </c>
      <c r="I1469" s="203" t="s">
        <v>539</v>
      </c>
    </row>
    <row r="1470" spans="1:9">
      <c r="A1470" s="203">
        <v>78</v>
      </c>
      <c r="B1470" s="203" t="s">
        <v>390</v>
      </c>
      <c r="C1470" s="203" t="s">
        <v>611</v>
      </c>
      <c r="D1470" s="203" t="s">
        <v>611</v>
      </c>
      <c r="E1470" s="205" t="s">
        <v>1545</v>
      </c>
      <c r="F1470" s="204">
        <v>91.525423728813564</v>
      </c>
      <c r="G1470" s="203">
        <v>2008</v>
      </c>
      <c r="H1470" s="203" t="s">
        <v>1754</v>
      </c>
      <c r="I1470" s="203" t="s">
        <v>539</v>
      </c>
    </row>
    <row r="1471" spans="1:9">
      <c r="A1471" s="203">
        <v>78</v>
      </c>
      <c r="B1471" s="203" t="s">
        <v>401</v>
      </c>
      <c r="C1471" s="203" t="s">
        <v>615</v>
      </c>
      <c r="D1471" s="203" t="s">
        <v>615</v>
      </c>
      <c r="E1471" s="205" t="s">
        <v>1545</v>
      </c>
      <c r="F1471" s="204">
        <v>95.620437956204384</v>
      </c>
      <c r="G1471" s="203">
        <v>2008</v>
      </c>
      <c r="H1471" s="203" t="s">
        <v>1754</v>
      </c>
      <c r="I1471" s="203" t="s">
        <v>539</v>
      </c>
    </row>
    <row r="1472" spans="1:9">
      <c r="A1472" s="203">
        <v>78</v>
      </c>
      <c r="B1472" s="203" t="s">
        <v>388</v>
      </c>
      <c r="C1472" s="203" t="s">
        <v>598</v>
      </c>
      <c r="D1472" s="203" t="s">
        <v>680</v>
      </c>
      <c r="E1472" s="205" t="s">
        <v>1545</v>
      </c>
      <c r="F1472" s="204">
        <v>86.55913978494624</v>
      </c>
      <c r="G1472" s="203">
        <v>2008</v>
      </c>
      <c r="H1472" s="203" t="s">
        <v>1754</v>
      </c>
      <c r="I1472" s="203" t="s">
        <v>539</v>
      </c>
    </row>
    <row r="1473" spans="1:9">
      <c r="A1473" s="203">
        <v>78</v>
      </c>
      <c r="B1473" s="203" t="s">
        <v>393</v>
      </c>
      <c r="C1473" s="203" t="s">
        <v>784</v>
      </c>
      <c r="D1473" s="203" t="s">
        <v>784</v>
      </c>
      <c r="E1473" s="205" t="s">
        <v>1545</v>
      </c>
      <c r="F1473" s="204">
        <v>87.903225806451616</v>
      </c>
      <c r="G1473" s="203">
        <v>2008</v>
      </c>
      <c r="H1473" s="203" t="s">
        <v>1754</v>
      </c>
      <c r="I1473" s="203" t="s">
        <v>539</v>
      </c>
    </row>
    <row r="1474" spans="1:9">
      <c r="A1474" s="203">
        <v>78</v>
      </c>
      <c r="B1474" s="203" t="s">
        <v>393</v>
      </c>
      <c r="C1474" s="203" t="s">
        <v>689</v>
      </c>
      <c r="D1474" s="203" t="s">
        <v>689</v>
      </c>
      <c r="E1474" s="205" t="s">
        <v>1545</v>
      </c>
      <c r="F1474" s="204">
        <v>93.133047210300418</v>
      </c>
      <c r="G1474" s="203">
        <v>2008</v>
      </c>
      <c r="H1474" s="203" t="s">
        <v>1754</v>
      </c>
      <c r="I1474" s="203" t="s">
        <v>539</v>
      </c>
    </row>
    <row r="1475" spans="1:9">
      <c r="A1475" s="203">
        <v>78</v>
      </c>
      <c r="B1475" s="203" t="s">
        <v>390</v>
      </c>
      <c r="C1475" s="203" t="s">
        <v>738</v>
      </c>
      <c r="D1475" s="203" t="s">
        <v>738</v>
      </c>
      <c r="E1475" s="205" t="s">
        <v>1545</v>
      </c>
      <c r="F1475" s="204">
        <v>92.682926829268297</v>
      </c>
      <c r="G1475" s="203">
        <v>2008</v>
      </c>
      <c r="H1475" s="203" t="s">
        <v>1754</v>
      </c>
      <c r="I1475" s="203" t="s">
        <v>539</v>
      </c>
    </row>
    <row r="1476" spans="1:9">
      <c r="A1476" s="203">
        <v>78</v>
      </c>
      <c r="B1476" s="203" t="s">
        <v>400</v>
      </c>
      <c r="C1476" s="203" t="s">
        <v>578</v>
      </c>
      <c r="D1476" s="203" t="s">
        <v>578</v>
      </c>
      <c r="E1476" s="205" t="s">
        <v>1545</v>
      </c>
      <c r="F1476" s="204">
        <v>68.421052631578945</v>
      </c>
      <c r="G1476" s="203">
        <v>2008</v>
      </c>
      <c r="H1476" s="203" t="s">
        <v>1754</v>
      </c>
      <c r="I1476" s="203" t="s">
        <v>539</v>
      </c>
    </row>
    <row r="1477" spans="1:9">
      <c r="A1477" s="203">
        <v>78</v>
      </c>
      <c r="B1477" s="203" t="s">
        <v>395</v>
      </c>
      <c r="C1477" s="203" t="s">
        <v>755</v>
      </c>
      <c r="D1477" s="203" t="s">
        <v>755</v>
      </c>
      <c r="E1477" s="205" t="s">
        <v>1545</v>
      </c>
      <c r="F1477" s="204">
        <v>92.41379310344827</v>
      </c>
      <c r="G1477" s="203">
        <v>2008</v>
      </c>
      <c r="H1477" s="203" t="s">
        <v>1754</v>
      </c>
      <c r="I1477" s="203" t="s">
        <v>539</v>
      </c>
    </row>
    <row r="1478" spans="1:9">
      <c r="A1478" s="203">
        <v>78</v>
      </c>
      <c r="B1478" s="203" t="s">
        <v>387</v>
      </c>
      <c r="C1478" s="203" t="s">
        <v>928</v>
      </c>
      <c r="D1478" s="203" t="s">
        <v>928</v>
      </c>
      <c r="E1478" s="205" t="s">
        <v>1545</v>
      </c>
      <c r="F1478" s="204">
        <v>86.956521739130437</v>
      </c>
      <c r="G1478" s="203">
        <v>2008</v>
      </c>
      <c r="H1478" s="203" t="s">
        <v>1754</v>
      </c>
      <c r="I1478" s="203" t="s">
        <v>539</v>
      </c>
    </row>
    <row r="1479" spans="1:9">
      <c r="A1479" s="203">
        <v>78</v>
      </c>
      <c r="B1479" s="203" t="s">
        <v>395</v>
      </c>
      <c r="C1479" s="203" t="s">
        <v>749</v>
      </c>
      <c r="D1479" s="203" t="s">
        <v>749</v>
      </c>
      <c r="E1479" s="205" t="s">
        <v>1545</v>
      </c>
      <c r="F1479" s="204">
        <v>94.565217391304344</v>
      </c>
      <c r="G1479" s="203">
        <v>2008</v>
      </c>
      <c r="H1479" s="203" t="s">
        <v>1754</v>
      </c>
      <c r="I1479" s="203" t="s">
        <v>539</v>
      </c>
    </row>
    <row r="1480" spans="1:9">
      <c r="A1480" s="203">
        <v>78</v>
      </c>
      <c r="B1480" s="203" t="s">
        <v>397</v>
      </c>
      <c r="C1480" s="203" t="s">
        <v>581</v>
      </c>
      <c r="D1480" s="203" t="s">
        <v>581</v>
      </c>
      <c r="E1480" s="205" t="s">
        <v>1545</v>
      </c>
      <c r="F1480" s="204">
        <v>94.623655913978496</v>
      </c>
      <c r="G1480" s="203">
        <v>2008</v>
      </c>
      <c r="H1480" s="203" t="s">
        <v>1754</v>
      </c>
      <c r="I1480" s="203" t="s">
        <v>539</v>
      </c>
    </row>
    <row r="1481" spans="1:9">
      <c r="A1481" s="203">
        <v>78</v>
      </c>
      <c r="B1481" s="203" t="s">
        <v>404</v>
      </c>
      <c r="C1481" s="203" t="s">
        <v>685</v>
      </c>
      <c r="D1481" s="203" t="s">
        <v>685</v>
      </c>
      <c r="E1481" s="205" t="s">
        <v>1545</v>
      </c>
      <c r="F1481" s="204">
        <v>92.700729927007302</v>
      </c>
      <c r="G1481" s="203">
        <v>2008</v>
      </c>
      <c r="H1481" s="203" t="s">
        <v>1754</v>
      </c>
      <c r="I1481" s="203" t="s">
        <v>539</v>
      </c>
    </row>
    <row r="1482" spans="1:9">
      <c r="A1482" s="203">
        <v>80</v>
      </c>
      <c r="B1482" s="203" t="s">
        <v>404</v>
      </c>
      <c r="C1482" s="203" t="s">
        <v>568</v>
      </c>
      <c r="D1482" s="203" t="s">
        <v>568</v>
      </c>
      <c r="E1482" s="205" t="s">
        <v>1541</v>
      </c>
      <c r="F1482" s="204" t="s">
        <v>1497</v>
      </c>
      <c r="G1482" s="203">
        <v>2008</v>
      </c>
      <c r="H1482" s="203" t="s">
        <v>1754</v>
      </c>
      <c r="I1482" s="203" t="s">
        <v>541</v>
      </c>
    </row>
    <row r="1483" spans="1:9">
      <c r="A1483" s="203">
        <v>80</v>
      </c>
      <c r="B1483" s="203" t="s">
        <v>402</v>
      </c>
      <c r="C1483" s="203" t="s">
        <v>591</v>
      </c>
      <c r="D1483" s="203" t="s">
        <v>591</v>
      </c>
      <c r="E1483" s="205" t="s">
        <v>1541</v>
      </c>
      <c r="F1483" s="204">
        <v>40.909999999999997</v>
      </c>
      <c r="G1483" s="203">
        <v>2008</v>
      </c>
      <c r="H1483" s="203" t="s">
        <v>1754</v>
      </c>
      <c r="I1483" s="203" t="s">
        <v>541</v>
      </c>
    </row>
    <row r="1484" spans="1:9">
      <c r="A1484" s="203">
        <v>80</v>
      </c>
      <c r="B1484" s="203" t="s">
        <v>400</v>
      </c>
      <c r="C1484" s="203" t="s">
        <v>759</v>
      </c>
      <c r="D1484" s="203" t="s">
        <v>759</v>
      </c>
      <c r="E1484" s="205" t="s">
        <v>1541</v>
      </c>
      <c r="F1484" s="204">
        <v>48.89</v>
      </c>
      <c r="G1484" s="203">
        <v>2008</v>
      </c>
      <c r="H1484" s="203" t="s">
        <v>1754</v>
      </c>
      <c r="I1484" s="203" t="s">
        <v>541</v>
      </c>
    </row>
    <row r="1485" spans="1:9">
      <c r="A1485" s="203">
        <v>80</v>
      </c>
      <c r="B1485" s="203" t="s">
        <v>395</v>
      </c>
      <c r="C1485" s="203" t="s">
        <v>931</v>
      </c>
      <c r="D1485" s="203" t="s">
        <v>932</v>
      </c>
      <c r="E1485" s="205" t="s">
        <v>1541</v>
      </c>
      <c r="F1485" s="204">
        <v>53.13</v>
      </c>
      <c r="G1485" s="203">
        <v>2008</v>
      </c>
      <c r="H1485" s="203" t="s">
        <v>1754</v>
      </c>
      <c r="I1485" s="203" t="s">
        <v>541</v>
      </c>
    </row>
    <row r="1486" spans="1:9">
      <c r="A1486" s="203">
        <v>80</v>
      </c>
      <c r="B1486" s="203" t="s">
        <v>403</v>
      </c>
      <c r="C1486" s="203" t="s">
        <v>646</v>
      </c>
      <c r="D1486" s="203" t="s">
        <v>646</v>
      </c>
      <c r="E1486" s="205" t="s">
        <v>1541</v>
      </c>
      <c r="F1486" s="204">
        <v>56.6</v>
      </c>
      <c r="G1486" s="203">
        <v>2008</v>
      </c>
      <c r="H1486" s="203" t="s">
        <v>1754</v>
      </c>
      <c r="I1486" s="203" t="s">
        <v>541</v>
      </c>
    </row>
    <row r="1487" spans="1:9">
      <c r="A1487" s="203">
        <v>80</v>
      </c>
      <c r="B1487" s="203" t="s">
        <v>390</v>
      </c>
      <c r="C1487" s="203" t="s">
        <v>611</v>
      </c>
      <c r="D1487" s="203" t="s">
        <v>611</v>
      </c>
      <c r="E1487" s="205" t="s">
        <v>1541</v>
      </c>
      <c r="F1487" s="204">
        <v>61.29</v>
      </c>
      <c r="G1487" s="203">
        <v>2008</v>
      </c>
      <c r="H1487" s="203" t="s">
        <v>1754</v>
      </c>
      <c r="I1487" s="203" t="s">
        <v>541</v>
      </c>
    </row>
    <row r="1488" spans="1:9">
      <c r="A1488" s="203">
        <v>80</v>
      </c>
      <c r="B1488" s="203" t="s">
        <v>390</v>
      </c>
      <c r="C1488" s="203" t="s">
        <v>368</v>
      </c>
      <c r="D1488" s="203" t="s">
        <v>368</v>
      </c>
      <c r="E1488" s="205" t="s">
        <v>1541</v>
      </c>
      <c r="F1488" s="204">
        <v>61.54</v>
      </c>
      <c r="G1488" s="203">
        <v>2008</v>
      </c>
      <c r="H1488" s="203" t="s">
        <v>1754</v>
      </c>
      <c r="I1488" s="203" t="s">
        <v>541</v>
      </c>
    </row>
    <row r="1489" spans="1:9">
      <c r="A1489" s="203">
        <v>80</v>
      </c>
      <c r="B1489" s="203" t="s">
        <v>404</v>
      </c>
      <c r="C1489" s="203" t="s">
        <v>600</v>
      </c>
      <c r="D1489" s="203" t="s">
        <v>600</v>
      </c>
      <c r="E1489" s="205" t="s">
        <v>1541</v>
      </c>
      <c r="F1489" s="204">
        <v>62.32</v>
      </c>
      <c r="G1489" s="203">
        <v>2008</v>
      </c>
      <c r="H1489" s="203" t="s">
        <v>1754</v>
      </c>
      <c r="I1489" s="203" t="s">
        <v>541</v>
      </c>
    </row>
    <row r="1490" spans="1:9">
      <c r="A1490" s="203">
        <v>80</v>
      </c>
      <c r="B1490" s="203" t="s">
        <v>395</v>
      </c>
      <c r="C1490" s="203" t="s">
        <v>878</v>
      </c>
      <c r="D1490" s="203" t="s">
        <v>933</v>
      </c>
      <c r="E1490" s="205" t="s">
        <v>1541</v>
      </c>
      <c r="F1490" s="204">
        <v>67.27</v>
      </c>
      <c r="G1490" s="203">
        <v>2008</v>
      </c>
      <c r="H1490" s="203" t="s">
        <v>1754</v>
      </c>
      <c r="I1490" s="203" t="s">
        <v>541</v>
      </c>
    </row>
    <row r="1491" spans="1:9">
      <c r="A1491" s="203">
        <v>80</v>
      </c>
      <c r="B1491" s="203" t="s">
        <v>397</v>
      </c>
      <c r="C1491" s="203" t="s">
        <v>381</v>
      </c>
      <c r="D1491" s="203" t="s">
        <v>381</v>
      </c>
      <c r="E1491" s="205" t="s">
        <v>1541</v>
      </c>
      <c r="F1491" s="204">
        <v>68.42</v>
      </c>
      <c r="G1491" s="203">
        <v>2008</v>
      </c>
      <c r="H1491" s="203" t="s">
        <v>1754</v>
      </c>
      <c r="I1491" s="203" t="s">
        <v>541</v>
      </c>
    </row>
    <row r="1492" spans="1:9">
      <c r="A1492" s="203">
        <v>80</v>
      </c>
      <c r="B1492" s="203" t="s">
        <v>397</v>
      </c>
      <c r="C1492" s="203" t="s">
        <v>581</v>
      </c>
      <c r="D1492" s="203" t="s">
        <v>581</v>
      </c>
      <c r="E1492" s="205" t="s">
        <v>1541</v>
      </c>
      <c r="F1492" s="204">
        <v>68.569999999999993</v>
      </c>
      <c r="G1492" s="203">
        <v>2008</v>
      </c>
      <c r="H1492" s="203" t="s">
        <v>1754</v>
      </c>
      <c r="I1492" s="203" t="s">
        <v>541</v>
      </c>
    </row>
    <row r="1493" spans="1:9">
      <c r="A1493" s="203">
        <v>80</v>
      </c>
      <c r="B1493" s="203" t="s">
        <v>395</v>
      </c>
      <c r="C1493" s="203" t="s">
        <v>934</v>
      </c>
      <c r="D1493" s="203" t="s">
        <v>935</v>
      </c>
      <c r="E1493" s="205" t="s">
        <v>1541</v>
      </c>
      <c r="F1493" s="204">
        <v>69.569999999999993</v>
      </c>
      <c r="G1493" s="203">
        <v>2008</v>
      </c>
      <c r="H1493" s="203" t="s">
        <v>1754</v>
      </c>
      <c r="I1493" s="203" t="s">
        <v>541</v>
      </c>
    </row>
    <row r="1494" spans="1:9">
      <c r="A1494" s="203">
        <v>80</v>
      </c>
      <c r="B1494" s="203" t="s">
        <v>399</v>
      </c>
      <c r="C1494" s="203" t="s">
        <v>885</v>
      </c>
      <c r="D1494" s="203" t="s">
        <v>885</v>
      </c>
      <c r="E1494" s="205" t="s">
        <v>1541</v>
      </c>
      <c r="F1494" s="204">
        <v>71.430000000000007</v>
      </c>
      <c r="G1494" s="203">
        <v>2008</v>
      </c>
      <c r="H1494" s="203" t="s">
        <v>1754</v>
      </c>
      <c r="I1494" s="203" t="s">
        <v>541</v>
      </c>
    </row>
    <row r="1495" spans="1:9">
      <c r="A1495" s="203">
        <v>80</v>
      </c>
      <c r="B1495" s="203" t="s">
        <v>386</v>
      </c>
      <c r="C1495" s="203" t="s">
        <v>648</v>
      </c>
      <c r="D1495" s="203" t="s">
        <v>648</v>
      </c>
      <c r="E1495" s="205" t="s">
        <v>1541</v>
      </c>
      <c r="F1495" s="204">
        <v>72.41</v>
      </c>
      <c r="G1495" s="203">
        <v>2008</v>
      </c>
      <c r="H1495" s="203" t="s">
        <v>1754</v>
      </c>
      <c r="I1495" s="203" t="s">
        <v>541</v>
      </c>
    </row>
    <row r="1496" spans="1:9">
      <c r="A1496" s="203">
        <v>80</v>
      </c>
      <c r="B1496" s="203" t="s">
        <v>401</v>
      </c>
      <c r="C1496" s="203" t="s">
        <v>615</v>
      </c>
      <c r="D1496" s="203" t="s">
        <v>615</v>
      </c>
      <c r="E1496" s="205" t="s">
        <v>1541</v>
      </c>
      <c r="F1496" s="204">
        <v>73.91</v>
      </c>
      <c r="G1496" s="203">
        <v>2008</v>
      </c>
      <c r="H1496" s="203" t="s">
        <v>1754</v>
      </c>
      <c r="I1496" s="203" t="s">
        <v>541</v>
      </c>
    </row>
    <row r="1497" spans="1:9">
      <c r="A1497" s="203">
        <v>80</v>
      </c>
      <c r="B1497" s="203" t="s">
        <v>395</v>
      </c>
      <c r="C1497" s="203" t="s">
        <v>752</v>
      </c>
      <c r="D1497" s="203" t="s">
        <v>752</v>
      </c>
      <c r="E1497" s="205" t="s">
        <v>1541</v>
      </c>
      <c r="F1497" s="204">
        <v>74.069999999999993</v>
      </c>
      <c r="G1497" s="203">
        <v>2008</v>
      </c>
      <c r="H1497" s="203" t="s">
        <v>1754</v>
      </c>
      <c r="I1497" s="203" t="s">
        <v>541</v>
      </c>
    </row>
    <row r="1498" spans="1:9">
      <c r="A1498" s="203">
        <v>80</v>
      </c>
      <c r="B1498" s="203" t="s">
        <v>403</v>
      </c>
      <c r="C1498" s="203" t="s">
        <v>570</v>
      </c>
      <c r="D1498" s="203" t="s">
        <v>570</v>
      </c>
      <c r="E1498" s="205" t="s">
        <v>1541</v>
      </c>
      <c r="F1498" s="204">
        <v>75</v>
      </c>
      <c r="G1498" s="203">
        <v>2008</v>
      </c>
      <c r="H1498" s="203" t="s">
        <v>1754</v>
      </c>
      <c r="I1498" s="203" t="s">
        <v>541</v>
      </c>
    </row>
    <row r="1499" spans="1:9">
      <c r="A1499" s="203">
        <v>80</v>
      </c>
      <c r="B1499" s="203" t="s">
        <v>393</v>
      </c>
      <c r="C1499" s="203" t="s">
        <v>784</v>
      </c>
      <c r="D1499" s="203" t="s">
        <v>784</v>
      </c>
      <c r="E1499" s="205" t="s">
        <v>1541</v>
      </c>
      <c r="F1499" s="204">
        <v>75</v>
      </c>
      <c r="G1499" s="203">
        <v>2008</v>
      </c>
      <c r="H1499" s="203" t="s">
        <v>1754</v>
      </c>
      <c r="I1499" s="203" t="s">
        <v>541</v>
      </c>
    </row>
    <row r="1500" spans="1:9">
      <c r="A1500" s="203">
        <v>80</v>
      </c>
      <c r="B1500" s="203" t="s">
        <v>393</v>
      </c>
      <c r="C1500" s="203" t="s">
        <v>742</v>
      </c>
      <c r="D1500" s="203" t="s">
        <v>742</v>
      </c>
      <c r="E1500" s="205" t="s">
        <v>1541</v>
      </c>
      <c r="F1500" s="204">
        <v>76.92</v>
      </c>
      <c r="G1500" s="203">
        <v>2008</v>
      </c>
      <c r="H1500" s="203" t="s">
        <v>1754</v>
      </c>
      <c r="I1500" s="203" t="s">
        <v>541</v>
      </c>
    </row>
    <row r="1501" spans="1:9">
      <c r="A1501" s="203">
        <v>80</v>
      </c>
      <c r="B1501" s="203" t="s">
        <v>387</v>
      </c>
      <c r="C1501" s="203" t="s">
        <v>644</v>
      </c>
      <c r="D1501" s="203" t="s">
        <v>644</v>
      </c>
      <c r="E1501" s="205" t="s">
        <v>1541</v>
      </c>
      <c r="F1501" s="204">
        <v>80</v>
      </c>
      <c r="G1501" s="203">
        <v>2008</v>
      </c>
      <c r="H1501" s="203" t="s">
        <v>1754</v>
      </c>
      <c r="I1501" s="203" t="s">
        <v>541</v>
      </c>
    </row>
    <row r="1502" spans="1:9">
      <c r="A1502" s="203">
        <v>80</v>
      </c>
      <c r="B1502" s="203" t="s">
        <v>396</v>
      </c>
      <c r="C1502" s="203" t="s">
        <v>583</v>
      </c>
      <c r="D1502" s="203" t="s">
        <v>583</v>
      </c>
      <c r="E1502" s="205" t="s">
        <v>1541</v>
      </c>
      <c r="F1502" s="204">
        <v>80.77</v>
      </c>
      <c r="G1502" s="203">
        <v>2008</v>
      </c>
      <c r="H1502" s="203" t="s">
        <v>1754</v>
      </c>
      <c r="I1502" s="203" t="s">
        <v>541</v>
      </c>
    </row>
    <row r="1503" spans="1:9">
      <c r="A1503" s="203">
        <v>80</v>
      </c>
      <c r="B1503" s="203" t="s">
        <v>387</v>
      </c>
      <c r="C1503" s="203" t="s">
        <v>650</v>
      </c>
      <c r="D1503" s="203" t="s">
        <v>650</v>
      </c>
      <c r="E1503" s="205" t="s">
        <v>1541</v>
      </c>
      <c r="F1503" s="204">
        <v>80.849999999999994</v>
      </c>
      <c r="G1503" s="203">
        <v>2008</v>
      </c>
      <c r="H1503" s="203" t="s">
        <v>1754</v>
      </c>
      <c r="I1503" s="203" t="s">
        <v>541</v>
      </c>
    </row>
    <row r="1504" spans="1:9">
      <c r="A1504" s="203">
        <v>80</v>
      </c>
      <c r="B1504" s="203" t="s">
        <v>387</v>
      </c>
      <c r="C1504" s="203" t="s">
        <v>620</v>
      </c>
      <c r="D1504" s="203" t="s">
        <v>620</v>
      </c>
      <c r="E1504" s="205" t="s">
        <v>1541</v>
      </c>
      <c r="F1504" s="204">
        <v>80.95</v>
      </c>
      <c r="G1504" s="203">
        <v>2008</v>
      </c>
      <c r="H1504" s="203" t="s">
        <v>1754</v>
      </c>
      <c r="I1504" s="203" t="s">
        <v>541</v>
      </c>
    </row>
    <row r="1505" spans="1:9">
      <c r="A1505" s="203">
        <v>80</v>
      </c>
      <c r="B1505" s="203" t="s">
        <v>384</v>
      </c>
      <c r="C1505" s="203" t="s">
        <v>936</v>
      </c>
      <c r="D1505" s="203" t="s">
        <v>937</v>
      </c>
      <c r="E1505" s="205" t="s">
        <v>1541</v>
      </c>
      <c r="F1505" s="204">
        <v>82.42</v>
      </c>
      <c r="G1505" s="203">
        <v>2008</v>
      </c>
      <c r="H1505" s="203" t="s">
        <v>1754</v>
      </c>
      <c r="I1505" s="203" t="s">
        <v>541</v>
      </c>
    </row>
    <row r="1506" spans="1:9">
      <c r="A1506" s="203">
        <v>80</v>
      </c>
      <c r="B1506" s="203" t="s">
        <v>400</v>
      </c>
      <c r="C1506" s="203" t="s">
        <v>585</v>
      </c>
      <c r="D1506" s="203" t="s">
        <v>585</v>
      </c>
      <c r="E1506" s="205" t="s">
        <v>1541</v>
      </c>
      <c r="F1506" s="204">
        <v>82.5</v>
      </c>
      <c r="G1506" s="203">
        <v>2008</v>
      </c>
      <c r="H1506" s="203" t="s">
        <v>1754</v>
      </c>
      <c r="I1506" s="203" t="s">
        <v>541</v>
      </c>
    </row>
    <row r="1507" spans="1:9">
      <c r="A1507" s="203">
        <v>80</v>
      </c>
      <c r="B1507" s="203" t="s">
        <v>395</v>
      </c>
      <c r="C1507" s="203" t="s">
        <v>904</v>
      </c>
      <c r="D1507" s="203" t="s">
        <v>904</v>
      </c>
      <c r="E1507" s="205" t="s">
        <v>1541</v>
      </c>
      <c r="F1507" s="204">
        <v>82.69</v>
      </c>
      <c r="G1507" s="203">
        <v>2008</v>
      </c>
      <c r="H1507" s="203" t="s">
        <v>1754</v>
      </c>
      <c r="I1507" s="203" t="s">
        <v>541</v>
      </c>
    </row>
    <row r="1508" spans="1:9">
      <c r="A1508" s="203">
        <v>80</v>
      </c>
      <c r="B1508" s="203" t="s">
        <v>399</v>
      </c>
      <c r="C1508" s="203" t="s">
        <v>593</v>
      </c>
      <c r="D1508" s="203" t="s">
        <v>593</v>
      </c>
      <c r="E1508" s="205" t="s">
        <v>1541</v>
      </c>
      <c r="F1508" s="204">
        <v>83.87</v>
      </c>
      <c r="G1508" s="203">
        <v>2008</v>
      </c>
      <c r="H1508" s="203" t="s">
        <v>1754</v>
      </c>
      <c r="I1508" s="203" t="s">
        <v>541</v>
      </c>
    </row>
    <row r="1509" spans="1:9">
      <c r="A1509" s="203">
        <v>80</v>
      </c>
      <c r="B1509" s="203" t="s">
        <v>395</v>
      </c>
      <c r="C1509" s="203" t="s">
        <v>617</v>
      </c>
      <c r="D1509" s="203" t="s">
        <v>617</v>
      </c>
      <c r="E1509" s="205" t="s">
        <v>1541</v>
      </c>
      <c r="F1509" s="204">
        <v>84</v>
      </c>
      <c r="G1509" s="203">
        <v>2008</v>
      </c>
      <c r="H1509" s="203" t="s">
        <v>1754</v>
      </c>
      <c r="I1509" s="203" t="s">
        <v>541</v>
      </c>
    </row>
    <row r="1510" spans="1:9">
      <c r="A1510" s="203">
        <v>80</v>
      </c>
      <c r="B1510" s="203" t="s">
        <v>398</v>
      </c>
      <c r="C1510" s="203" t="s">
        <v>711</v>
      </c>
      <c r="D1510" s="203" t="s">
        <v>711</v>
      </c>
      <c r="E1510" s="205" t="s">
        <v>1541</v>
      </c>
      <c r="F1510" s="204">
        <v>84.21</v>
      </c>
      <c r="G1510" s="203">
        <v>2008</v>
      </c>
      <c r="H1510" s="203" t="s">
        <v>1754</v>
      </c>
      <c r="I1510" s="203" t="s">
        <v>541</v>
      </c>
    </row>
    <row r="1511" spans="1:9">
      <c r="A1511" s="203">
        <v>80</v>
      </c>
      <c r="B1511" s="203" t="s">
        <v>384</v>
      </c>
      <c r="C1511" s="203" t="s">
        <v>938</v>
      </c>
      <c r="D1511" s="203" t="s">
        <v>939</v>
      </c>
      <c r="E1511" s="205" t="s">
        <v>1541</v>
      </c>
      <c r="F1511" s="204">
        <v>84.23</v>
      </c>
      <c r="G1511" s="203">
        <v>2008</v>
      </c>
      <c r="H1511" s="203" t="s">
        <v>1754</v>
      </c>
      <c r="I1511" s="203" t="s">
        <v>541</v>
      </c>
    </row>
    <row r="1512" spans="1:9">
      <c r="A1512" s="203">
        <v>80</v>
      </c>
      <c r="B1512" s="203" t="s">
        <v>401</v>
      </c>
      <c r="C1512" s="203" t="s">
        <v>626</v>
      </c>
      <c r="D1512" s="203" t="s">
        <v>626</v>
      </c>
      <c r="E1512" s="205" t="s">
        <v>1541</v>
      </c>
      <c r="F1512" s="204">
        <v>84.62</v>
      </c>
      <c r="G1512" s="203">
        <v>2008</v>
      </c>
      <c r="H1512" s="203" t="s">
        <v>1754</v>
      </c>
      <c r="I1512" s="203" t="s">
        <v>541</v>
      </c>
    </row>
    <row r="1513" spans="1:9">
      <c r="A1513" s="203">
        <v>80</v>
      </c>
      <c r="B1513" s="203" t="s">
        <v>388</v>
      </c>
      <c r="C1513" s="203" t="s">
        <v>598</v>
      </c>
      <c r="D1513" s="203" t="s">
        <v>598</v>
      </c>
      <c r="E1513" s="205" t="s">
        <v>1541</v>
      </c>
      <c r="F1513" s="204">
        <v>85.29</v>
      </c>
      <c r="G1513" s="203">
        <v>2008</v>
      </c>
      <c r="H1513" s="203" t="s">
        <v>1754</v>
      </c>
      <c r="I1513" s="203" t="s">
        <v>541</v>
      </c>
    </row>
    <row r="1514" spans="1:9">
      <c r="A1514" s="203">
        <v>80</v>
      </c>
      <c r="B1514" s="203" t="s">
        <v>388</v>
      </c>
      <c r="C1514" s="203" t="s">
        <v>367</v>
      </c>
      <c r="D1514" s="203" t="s">
        <v>367</v>
      </c>
      <c r="E1514" s="205" t="s">
        <v>1541</v>
      </c>
      <c r="F1514" s="204">
        <v>85.71</v>
      </c>
      <c r="G1514" s="203">
        <v>2008</v>
      </c>
      <c r="H1514" s="203" t="s">
        <v>1754</v>
      </c>
      <c r="I1514" s="203" t="s">
        <v>541</v>
      </c>
    </row>
    <row r="1515" spans="1:9">
      <c r="A1515" s="203">
        <v>80</v>
      </c>
      <c r="B1515" s="203" t="s">
        <v>399</v>
      </c>
      <c r="C1515" s="203" t="s">
        <v>602</v>
      </c>
      <c r="D1515" s="203" t="s">
        <v>602</v>
      </c>
      <c r="E1515" s="205" t="s">
        <v>1541</v>
      </c>
      <c r="F1515" s="204">
        <v>86.49</v>
      </c>
      <c r="G1515" s="203">
        <v>2008</v>
      </c>
      <c r="H1515" s="203" t="s">
        <v>1754</v>
      </c>
      <c r="I1515" s="203" t="s">
        <v>541</v>
      </c>
    </row>
    <row r="1516" spans="1:9">
      <c r="A1516" s="203">
        <v>80</v>
      </c>
      <c r="B1516" s="203" t="s">
        <v>394</v>
      </c>
      <c r="C1516" s="203" t="s">
        <v>940</v>
      </c>
      <c r="D1516" s="203" t="s">
        <v>941</v>
      </c>
      <c r="E1516" s="205" t="s">
        <v>1541</v>
      </c>
      <c r="F1516" s="204">
        <v>86.67</v>
      </c>
      <c r="G1516" s="203">
        <v>2008</v>
      </c>
      <c r="H1516" s="203" t="s">
        <v>1754</v>
      </c>
      <c r="I1516" s="203" t="s">
        <v>541</v>
      </c>
    </row>
    <row r="1517" spans="1:9">
      <c r="A1517" s="203">
        <v>80</v>
      </c>
      <c r="B1517" s="203" t="s">
        <v>388</v>
      </c>
      <c r="C1517" s="203" t="s">
        <v>606</v>
      </c>
      <c r="D1517" s="203" t="s">
        <v>606</v>
      </c>
      <c r="E1517" s="205" t="s">
        <v>1541</v>
      </c>
      <c r="F1517" s="204">
        <v>86.67</v>
      </c>
      <c r="G1517" s="203">
        <v>2008</v>
      </c>
      <c r="H1517" s="203" t="s">
        <v>1754</v>
      </c>
      <c r="I1517" s="203" t="s">
        <v>541</v>
      </c>
    </row>
    <row r="1518" spans="1:9">
      <c r="A1518" s="203">
        <v>80</v>
      </c>
      <c r="B1518" s="203" t="s">
        <v>395</v>
      </c>
      <c r="C1518" s="203" t="s">
        <v>713</v>
      </c>
      <c r="D1518" s="203" t="s">
        <v>942</v>
      </c>
      <c r="E1518" s="205" t="s">
        <v>1541</v>
      </c>
      <c r="F1518" s="204">
        <v>87.3</v>
      </c>
      <c r="G1518" s="203">
        <v>2008</v>
      </c>
      <c r="H1518" s="203" t="s">
        <v>1754</v>
      </c>
      <c r="I1518" s="203" t="s">
        <v>541</v>
      </c>
    </row>
    <row r="1519" spans="1:9">
      <c r="A1519" s="203">
        <v>80</v>
      </c>
      <c r="B1519" s="203" t="s">
        <v>401</v>
      </c>
      <c r="C1519" s="203" t="s">
        <v>639</v>
      </c>
      <c r="D1519" s="203" t="s">
        <v>639</v>
      </c>
      <c r="E1519" s="205" t="s">
        <v>1541</v>
      </c>
      <c r="F1519" s="204">
        <v>87.93</v>
      </c>
      <c r="G1519" s="203">
        <v>2008</v>
      </c>
      <c r="H1519" s="203" t="s">
        <v>1754</v>
      </c>
      <c r="I1519" s="203" t="s">
        <v>541</v>
      </c>
    </row>
    <row r="1520" spans="1:9">
      <c r="A1520" s="203">
        <v>80</v>
      </c>
      <c r="B1520" s="203" t="s">
        <v>384</v>
      </c>
      <c r="C1520" s="203" t="s">
        <v>652</v>
      </c>
      <c r="D1520" s="203" t="s">
        <v>652</v>
      </c>
      <c r="E1520" s="205" t="s">
        <v>1541</v>
      </c>
      <c r="F1520" s="204">
        <v>88.04</v>
      </c>
      <c r="G1520" s="203">
        <v>2008</v>
      </c>
      <c r="H1520" s="203" t="s">
        <v>1754</v>
      </c>
      <c r="I1520" s="203" t="s">
        <v>541</v>
      </c>
    </row>
    <row r="1521" spans="1:9">
      <c r="A1521" s="203">
        <v>80</v>
      </c>
      <c r="B1521" s="203" t="s">
        <v>386</v>
      </c>
      <c r="C1521" s="203" t="s">
        <v>613</v>
      </c>
      <c r="D1521" s="203" t="s">
        <v>613</v>
      </c>
      <c r="E1521" s="205" t="s">
        <v>1541</v>
      </c>
      <c r="F1521" s="204">
        <v>88.1</v>
      </c>
      <c r="G1521" s="203">
        <v>2008</v>
      </c>
      <c r="H1521" s="203" t="s">
        <v>1754</v>
      </c>
      <c r="I1521" s="203" t="s">
        <v>541</v>
      </c>
    </row>
    <row r="1522" spans="1:9">
      <c r="A1522" s="203">
        <v>80</v>
      </c>
      <c r="B1522" s="203" t="s">
        <v>393</v>
      </c>
      <c r="C1522" s="203" t="s">
        <v>576</v>
      </c>
      <c r="D1522" s="203" t="s">
        <v>576</v>
      </c>
      <c r="E1522" s="205" t="s">
        <v>1541</v>
      </c>
      <c r="F1522" s="204">
        <v>88.68</v>
      </c>
      <c r="G1522" s="203">
        <v>2008</v>
      </c>
      <c r="H1522" s="203" t="s">
        <v>1754</v>
      </c>
      <c r="I1522" s="203" t="s">
        <v>541</v>
      </c>
    </row>
    <row r="1523" spans="1:9">
      <c r="A1523" s="203">
        <v>80</v>
      </c>
      <c r="B1523" s="203" t="s">
        <v>394</v>
      </c>
      <c r="C1523" s="203" t="s">
        <v>609</v>
      </c>
      <c r="D1523" s="203" t="s">
        <v>609</v>
      </c>
      <c r="E1523" s="205" t="s">
        <v>1541</v>
      </c>
      <c r="F1523" s="204">
        <v>89.29</v>
      </c>
      <c r="G1523" s="203">
        <v>2008</v>
      </c>
      <c r="H1523" s="203" t="s">
        <v>1754</v>
      </c>
      <c r="I1523" s="203" t="s">
        <v>541</v>
      </c>
    </row>
    <row r="1524" spans="1:9">
      <c r="A1524" s="203">
        <v>80</v>
      </c>
      <c r="B1524" s="203" t="s">
        <v>392</v>
      </c>
      <c r="C1524" s="203" t="s">
        <v>739</v>
      </c>
      <c r="D1524" s="203" t="s">
        <v>739</v>
      </c>
      <c r="E1524" s="205" t="s">
        <v>1541</v>
      </c>
      <c r="F1524" s="204">
        <v>90</v>
      </c>
      <c r="G1524" s="203">
        <v>2008</v>
      </c>
      <c r="H1524" s="203" t="s">
        <v>1754</v>
      </c>
      <c r="I1524" s="203" t="s">
        <v>541</v>
      </c>
    </row>
    <row r="1525" spans="1:9">
      <c r="A1525" s="203">
        <v>80</v>
      </c>
      <c r="B1525" s="203" t="s">
        <v>389</v>
      </c>
      <c r="C1525" s="203" t="s">
        <v>630</v>
      </c>
      <c r="D1525" s="203" t="s">
        <v>630</v>
      </c>
      <c r="E1525" s="205" t="s">
        <v>1541</v>
      </c>
      <c r="F1525" s="204">
        <v>90</v>
      </c>
      <c r="G1525" s="203">
        <v>2008</v>
      </c>
      <c r="H1525" s="203" t="s">
        <v>1754</v>
      </c>
      <c r="I1525" s="203" t="s">
        <v>541</v>
      </c>
    </row>
    <row r="1526" spans="1:9">
      <c r="A1526" s="203">
        <v>80</v>
      </c>
      <c r="B1526" s="203" t="s">
        <v>393</v>
      </c>
      <c r="C1526" s="203" t="s">
        <v>943</v>
      </c>
      <c r="D1526" s="203" t="s">
        <v>943</v>
      </c>
      <c r="E1526" s="205" t="s">
        <v>1541</v>
      </c>
      <c r="F1526" s="204">
        <v>90.24</v>
      </c>
      <c r="G1526" s="203">
        <v>2008</v>
      </c>
      <c r="H1526" s="203" t="s">
        <v>1754</v>
      </c>
      <c r="I1526" s="203" t="s">
        <v>541</v>
      </c>
    </row>
    <row r="1527" spans="1:9">
      <c r="A1527" s="203">
        <v>80</v>
      </c>
      <c r="B1527" s="203" t="s">
        <v>393</v>
      </c>
      <c r="C1527" s="203" t="s">
        <v>689</v>
      </c>
      <c r="D1527" s="203" t="s">
        <v>689</v>
      </c>
      <c r="E1527" s="205" t="s">
        <v>1541</v>
      </c>
      <c r="F1527" s="204">
        <v>90.91</v>
      </c>
      <c r="G1527" s="203">
        <v>2008</v>
      </c>
      <c r="H1527" s="203" t="s">
        <v>1754</v>
      </c>
      <c r="I1527" s="203" t="s">
        <v>541</v>
      </c>
    </row>
    <row r="1528" spans="1:9">
      <c r="A1528" s="203">
        <v>80</v>
      </c>
      <c r="B1528" s="203" t="s">
        <v>391</v>
      </c>
      <c r="C1528" s="203" t="s">
        <v>624</v>
      </c>
      <c r="D1528" s="203" t="s">
        <v>624</v>
      </c>
      <c r="E1528" s="205" t="s">
        <v>1541</v>
      </c>
      <c r="F1528" s="204">
        <v>91.67</v>
      </c>
      <c r="G1528" s="203">
        <v>2008</v>
      </c>
      <c r="H1528" s="203" t="s">
        <v>1754</v>
      </c>
      <c r="I1528" s="203" t="s">
        <v>541</v>
      </c>
    </row>
    <row r="1529" spans="1:9">
      <c r="A1529" s="203">
        <v>80</v>
      </c>
      <c r="B1529" s="203" t="s">
        <v>393</v>
      </c>
      <c r="C1529" s="203" t="s">
        <v>944</v>
      </c>
      <c r="D1529" s="203" t="s">
        <v>944</v>
      </c>
      <c r="E1529" s="205" t="s">
        <v>1541</v>
      </c>
      <c r="F1529" s="204">
        <v>93.55</v>
      </c>
      <c r="G1529" s="203">
        <v>2008</v>
      </c>
      <c r="H1529" s="203" t="s">
        <v>1754</v>
      </c>
      <c r="I1529" s="203" t="s">
        <v>541</v>
      </c>
    </row>
    <row r="1530" spans="1:9">
      <c r="A1530" s="203">
        <v>80</v>
      </c>
      <c r="B1530" s="203" t="s">
        <v>385</v>
      </c>
      <c r="C1530" s="203" t="s">
        <v>375</v>
      </c>
      <c r="D1530" s="203" t="s">
        <v>945</v>
      </c>
      <c r="E1530" s="205" t="s">
        <v>1541</v>
      </c>
      <c r="F1530" s="204">
        <v>93.55</v>
      </c>
      <c r="G1530" s="203">
        <v>2008</v>
      </c>
      <c r="H1530" s="203" t="s">
        <v>1754</v>
      </c>
      <c r="I1530" s="203" t="s">
        <v>541</v>
      </c>
    </row>
    <row r="1531" spans="1:9">
      <c r="A1531" s="203">
        <v>80</v>
      </c>
      <c r="B1531" s="203" t="s">
        <v>398</v>
      </c>
      <c r="C1531" s="203" t="s">
        <v>574</v>
      </c>
      <c r="D1531" s="203" t="s">
        <v>574</v>
      </c>
      <c r="E1531" s="205" t="s">
        <v>1541</v>
      </c>
      <c r="F1531" s="204">
        <v>95</v>
      </c>
      <c r="G1531" s="203">
        <v>2008</v>
      </c>
      <c r="H1531" s="203" t="s">
        <v>1754</v>
      </c>
      <c r="I1531" s="203" t="s">
        <v>541</v>
      </c>
    </row>
    <row r="1532" spans="1:9">
      <c r="A1532" s="203">
        <v>80</v>
      </c>
      <c r="B1532" s="203" t="s">
        <v>392</v>
      </c>
      <c r="C1532" s="203" t="s">
        <v>740</v>
      </c>
      <c r="D1532" s="203" t="s">
        <v>740</v>
      </c>
      <c r="E1532" s="205" t="s">
        <v>1541</v>
      </c>
      <c r="F1532" s="204">
        <v>95.83</v>
      </c>
      <c r="G1532" s="203">
        <v>2008</v>
      </c>
      <c r="H1532" s="203" t="s">
        <v>1754</v>
      </c>
      <c r="I1532" s="203" t="s">
        <v>541</v>
      </c>
    </row>
    <row r="1533" spans="1:9">
      <c r="A1533" s="203">
        <v>80</v>
      </c>
      <c r="B1533" s="203" t="s">
        <v>393</v>
      </c>
      <c r="C1533" s="203" t="s">
        <v>946</v>
      </c>
      <c r="D1533" s="203" t="s">
        <v>947</v>
      </c>
      <c r="E1533" s="205" t="s">
        <v>1541</v>
      </c>
      <c r="F1533" s="204">
        <v>97.78</v>
      </c>
      <c r="G1533" s="203">
        <v>2008</v>
      </c>
      <c r="H1533" s="203" t="s">
        <v>1754</v>
      </c>
      <c r="I1533" s="203" t="s">
        <v>541</v>
      </c>
    </row>
    <row r="1534" spans="1:9">
      <c r="A1534" s="203">
        <v>80</v>
      </c>
      <c r="B1534" s="203" t="s">
        <v>393</v>
      </c>
      <c r="C1534" s="203" t="s">
        <v>948</v>
      </c>
      <c r="D1534" s="203" t="s">
        <v>949</v>
      </c>
      <c r="E1534" s="205" t="s">
        <v>1541</v>
      </c>
      <c r="F1534" s="204">
        <v>98</v>
      </c>
      <c r="G1534" s="203">
        <v>2008</v>
      </c>
      <c r="H1534" s="203" t="s">
        <v>1754</v>
      </c>
      <c r="I1534" s="203" t="s">
        <v>541</v>
      </c>
    </row>
    <row r="1535" spans="1:9">
      <c r="A1535" s="203">
        <v>80</v>
      </c>
      <c r="B1535" s="203" t="s">
        <v>389</v>
      </c>
      <c r="C1535" s="203" t="s">
        <v>587</v>
      </c>
      <c r="D1535" s="203" t="s">
        <v>587</v>
      </c>
      <c r="E1535" s="205" t="s">
        <v>1541</v>
      </c>
      <c r="F1535" s="204">
        <v>100</v>
      </c>
      <c r="G1535" s="203">
        <v>2008</v>
      </c>
      <c r="H1535" s="203" t="s">
        <v>1754</v>
      </c>
      <c r="I1535" s="203" t="s">
        <v>541</v>
      </c>
    </row>
    <row r="1536" spans="1:9">
      <c r="A1536" s="203">
        <v>80</v>
      </c>
      <c r="B1536" s="203" t="s">
        <v>393</v>
      </c>
      <c r="C1536" s="203" t="s">
        <v>628</v>
      </c>
      <c r="D1536" s="203" t="s">
        <v>628</v>
      </c>
      <c r="E1536" s="205" t="s">
        <v>1541</v>
      </c>
      <c r="F1536" s="204">
        <v>100</v>
      </c>
      <c r="G1536" s="203">
        <v>2008</v>
      </c>
      <c r="H1536" s="203" t="s">
        <v>1754</v>
      </c>
      <c r="I1536" s="203" t="s">
        <v>541</v>
      </c>
    </row>
    <row r="1537" spans="1:9">
      <c r="A1537" s="203">
        <v>80</v>
      </c>
      <c r="B1537" s="203" t="s">
        <v>395</v>
      </c>
      <c r="C1537" s="203" t="s">
        <v>756</v>
      </c>
      <c r="D1537" s="203" t="s">
        <v>756</v>
      </c>
      <c r="E1537" s="205" t="s">
        <v>1541</v>
      </c>
      <c r="F1537" s="204">
        <v>100</v>
      </c>
      <c r="G1537" s="203">
        <v>2008</v>
      </c>
      <c r="H1537" s="203" t="s">
        <v>1754</v>
      </c>
      <c r="I1537" s="203" t="s">
        <v>541</v>
      </c>
    </row>
    <row r="1538" spans="1:9">
      <c r="A1538" s="203">
        <v>81</v>
      </c>
      <c r="B1538" s="203" t="s">
        <v>385</v>
      </c>
      <c r="C1538" s="203" t="s">
        <v>375</v>
      </c>
      <c r="D1538" s="203" t="s">
        <v>945</v>
      </c>
      <c r="E1538" s="205" t="s">
        <v>1806</v>
      </c>
      <c r="F1538" s="204">
        <v>35.94</v>
      </c>
      <c r="G1538" s="203">
        <v>2008</v>
      </c>
      <c r="H1538" s="203" t="s">
        <v>1754</v>
      </c>
      <c r="I1538" s="203" t="s">
        <v>541</v>
      </c>
    </row>
    <row r="1539" spans="1:9">
      <c r="A1539" s="203">
        <v>81</v>
      </c>
      <c r="B1539" s="203" t="s">
        <v>386</v>
      </c>
      <c r="C1539" s="203" t="s">
        <v>648</v>
      </c>
      <c r="D1539" s="203" t="s">
        <v>648</v>
      </c>
      <c r="E1539" s="205" t="s">
        <v>1806</v>
      </c>
      <c r="F1539" s="204">
        <v>37.93</v>
      </c>
      <c r="G1539" s="203">
        <v>2008</v>
      </c>
      <c r="H1539" s="203" t="s">
        <v>1754</v>
      </c>
      <c r="I1539" s="203" t="s">
        <v>541</v>
      </c>
    </row>
    <row r="1540" spans="1:9">
      <c r="A1540" s="203">
        <v>81</v>
      </c>
      <c r="B1540" s="203" t="s">
        <v>386</v>
      </c>
      <c r="C1540" s="203" t="s">
        <v>613</v>
      </c>
      <c r="D1540" s="203" t="s">
        <v>613</v>
      </c>
      <c r="E1540" s="205" t="s">
        <v>1806</v>
      </c>
      <c r="F1540" s="204">
        <v>38.64</v>
      </c>
      <c r="G1540" s="203">
        <v>2008</v>
      </c>
      <c r="H1540" s="203" t="s">
        <v>1754</v>
      </c>
      <c r="I1540" s="203" t="s">
        <v>541</v>
      </c>
    </row>
    <row r="1541" spans="1:9">
      <c r="A1541" s="203">
        <v>81</v>
      </c>
      <c r="B1541" s="203" t="s">
        <v>395</v>
      </c>
      <c r="C1541" s="203" t="s">
        <v>931</v>
      </c>
      <c r="D1541" s="203" t="s">
        <v>932</v>
      </c>
      <c r="E1541" s="205" t="s">
        <v>1806</v>
      </c>
      <c r="F1541" s="204">
        <v>38.89</v>
      </c>
      <c r="G1541" s="203">
        <v>2008</v>
      </c>
      <c r="H1541" s="203" t="s">
        <v>1754</v>
      </c>
      <c r="I1541" s="203" t="s">
        <v>541</v>
      </c>
    </row>
    <row r="1542" spans="1:9">
      <c r="A1542" s="203">
        <v>81</v>
      </c>
      <c r="B1542" s="203" t="s">
        <v>397</v>
      </c>
      <c r="C1542" s="203" t="s">
        <v>581</v>
      </c>
      <c r="D1542" s="203" t="s">
        <v>581</v>
      </c>
      <c r="E1542" s="205" t="s">
        <v>1806</v>
      </c>
      <c r="F1542" s="204">
        <v>38.89</v>
      </c>
      <c r="G1542" s="203">
        <v>2008</v>
      </c>
      <c r="H1542" s="203" t="s">
        <v>1754</v>
      </c>
      <c r="I1542" s="203" t="s">
        <v>541</v>
      </c>
    </row>
    <row r="1543" spans="1:9">
      <c r="A1543" s="203">
        <v>81</v>
      </c>
      <c r="B1543" s="203" t="s">
        <v>388</v>
      </c>
      <c r="C1543" s="203" t="s">
        <v>606</v>
      </c>
      <c r="D1543" s="203" t="s">
        <v>606</v>
      </c>
      <c r="E1543" s="205" t="s">
        <v>1806</v>
      </c>
      <c r="F1543" s="204">
        <v>40</v>
      </c>
      <c r="G1543" s="203">
        <v>2008</v>
      </c>
      <c r="H1543" s="203" t="s">
        <v>1754</v>
      </c>
      <c r="I1543" s="203" t="s">
        <v>541</v>
      </c>
    </row>
    <row r="1544" spans="1:9">
      <c r="A1544" s="203">
        <v>81</v>
      </c>
      <c r="B1544" s="203" t="s">
        <v>395</v>
      </c>
      <c r="C1544" s="203" t="s">
        <v>934</v>
      </c>
      <c r="D1544" s="203" t="s">
        <v>935</v>
      </c>
      <c r="E1544" s="205" t="s">
        <v>1806</v>
      </c>
      <c r="F1544" s="204">
        <v>43.48</v>
      </c>
      <c r="G1544" s="203">
        <v>2008</v>
      </c>
      <c r="H1544" s="203" t="s">
        <v>1754</v>
      </c>
      <c r="I1544" s="203" t="s">
        <v>541</v>
      </c>
    </row>
    <row r="1545" spans="1:9">
      <c r="A1545" s="203">
        <v>81</v>
      </c>
      <c r="B1545" s="203" t="s">
        <v>399</v>
      </c>
      <c r="C1545" s="203" t="s">
        <v>593</v>
      </c>
      <c r="D1545" s="203" t="s">
        <v>593</v>
      </c>
      <c r="E1545" s="205" t="s">
        <v>1806</v>
      </c>
      <c r="F1545" s="204">
        <v>45.16</v>
      </c>
      <c r="G1545" s="203">
        <v>2008</v>
      </c>
      <c r="H1545" s="203" t="s">
        <v>1754</v>
      </c>
      <c r="I1545" s="203" t="s">
        <v>541</v>
      </c>
    </row>
    <row r="1546" spans="1:9">
      <c r="A1546" s="203">
        <v>81</v>
      </c>
      <c r="B1546" s="203" t="s">
        <v>401</v>
      </c>
      <c r="C1546" s="203" t="s">
        <v>626</v>
      </c>
      <c r="D1546" s="203" t="s">
        <v>626</v>
      </c>
      <c r="E1546" s="205" t="s">
        <v>1806</v>
      </c>
      <c r="F1546" s="204">
        <v>46.15</v>
      </c>
      <c r="G1546" s="203">
        <v>2008</v>
      </c>
      <c r="H1546" s="203" t="s">
        <v>1754</v>
      </c>
      <c r="I1546" s="203" t="s">
        <v>541</v>
      </c>
    </row>
    <row r="1547" spans="1:9">
      <c r="A1547" s="203">
        <v>81</v>
      </c>
      <c r="B1547" s="203" t="s">
        <v>404</v>
      </c>
      <c r="C1547" s="203" t="s">
        <v>568</v>
      </c>
      <c r="D1547" s="203" t="s">
        <v>568</v>
      </c>
      <c r="E1547" s="205" t="s">
        <v>1806</v>
      </c>
      <c r="F1547" s="204">
        <v>46.67</v>
      </c>
      <c r="G1547" s="203">
        <v>2008</v>
      </c>
      <c r="H1547" s="203" t="s">
        <v>1754</v>
      </c>
      <c r="I1547" s="203" t="s">
        <v>541</v>
      </c>
    </row>
    <row r="1548" spans="1:9">
      <c r="A1548" s="203">
        <v>81</v>
      </c>
      <c r="B1548" s="203" t="s">
        <v>395</v>
      </c>
      <c r="C1548" s="203" t="s">
        <v>904</v>
      </c>
      <c r="D1548" s="203" t="s">
        <v>904</v>
      </c>
      <c r="E1548" s="205" t="s">
        <v>1806</v>
      </c>
      <c r="F1548" s="204">
        <v>47.17</v>
      </c>
      <c r="G1548" s="203">
        <v>2008</v>
      </c>
      <c r="H1548" s="203" t="s">
        <v>1754</v>
      </c>
      <c r="I1548" s="203" t="s">
        <v>541</v>
      </c>
    </row>
    <row r="1549" spans="1:9">
      <c r="A1549" s="203">
        <v>81</v>
      </c>
      <c r="B1549" s="203" t="s">
        <v>391</v>
      </c>
      <c r="C1549" s="203" t="s">
        <v>624</v>
      </c>
      <c r="D1549" s="203" t="s">
        <v>624</v>
      </c>
      <c r="E1549" s="205" t="s">
        <v>1806</v>
      </c>
      <c r="F1549" s="204">
        <v>48</v>
      </c>
      <c r="G1549" s="203">
        <v>2008</v>
      </c>
      <c r="H1549" s="203" t="s">
        <v>1754</v>
      </c>
      <c r="I1549" s="203" t="s">
        <v>541</v>
      </c>
    </row>
    <row r="1550" spans="1:9">
      <c r="A1550" s="203">
        <v>81</v>
      </c>
      <c r="B1550" s="203" t="s">
        <v>397</v>
      </c>
      <c r="C1550" s="203" t="s">
        <v>381</v>
      </c>
      <c r="D1550" s="203" t="s">
        <v>381</v>
      </c>
      <c r="E1550" s="205" t="s">
        <v>1806</v>
      </c>
      <c r="F1550" s="204">
        <v>49.35</v>
      </c>
      <c r="G1550" s="203">
        <v>2008</v>
      </c>
      <c r="H1550" s="203" t="s">
        <v>1754</v>
      </c>
      <c r="I1550" s="203" t="s">
        <v>541</v>
      </c>
    </row>
    <row r="1551" spans="1:9">
      <c r="A1551" s="203">
        <v>81</v>
      </c>
      <c r="B1551" s="203" t="s">
        <v>388</v>
      </c>
      <c r="C1551" s="203" t="s">
        <v>598</v>
      </c>
      <c r="D1551" s="203" t="s">
        <v>598</v>
      </c>
      <c r="E1551" s="205" t="s">
        <v>1806</v>
      </c>
      <c r="F1551" s="204">
        <v>50</v>
      </c>
      <c r="G1551" s="203">
        <v>2008</v>
      </c>
      <c r="H1551" s="203" t="s">
        <v>1754</v>
      </c>
      <c r="I1551" s="203" t="s">
        <v>541</v>
      </c>
    </row>
    <row r="1552" spans="1:9">
      <c r="A1552" s="203">
        <v>81</v>
      </c>
      <c r="B1552" s="203" t="s">
        <v>387</v>
      </c>
      <c r="C1552" s="203" t="s">
        <v>620</v>
      </c>
      <c r="D1552" s="203" t="s">
        <v>620</v>
      </c>
      <c r="E1552" s="205" t="s">
        <v>1806</v>
      </c>
      <c r="F1552" s="204">
        <v>50</v>
      </c>
      <c r="G1552" s="203">
        <v>2008</v>
      </c>
      <c r="H1552" s="203" t="s">
        <v>1754</v>
      </c>
      <c r="I1552" s="203" t="s">
        <v>541</v>
      </c>
    </row>
    <row r="1553" spans="1:9">
      <c r="A1553" s="203">
        <v>81</v>
      </c>
      <c r="B1553" s="203" t="s">
        <v>400</v>
      </c>
      <c r="C1553" s="203" t="s">
        <v>585</v>
      </c>
      <c r="D1553" s="203" t="s">
        <v>585</v>
      </c>
      <c r="E1553" s="205" t="s">
        <v>1806</v>
      </c>
      <c r="F1553" s="204">
        <v>51.22</v>
      </c>
      <c r="G1553" s="203">
        <v>2008</v>
      </c>
      <c r="H1553" s="203" t="s">
        <v>1754</v>
      </c>
      <c r="I1553" s="203" t="s">
        <v>541</v>
      </c>
    </row>
    <row r="1554" spans="1:9">
      <c r="A1554" s="203">
        <v>81</v>
      </c>
      <c r="B1554" s="203" t="s">
        <v>400</v>
      </c>
      <c r="C1554" s="203" t="s">
        <v>759</v>
      </c>
      <c r="D1554" s="203" t="s">
        <v>759</v>
      </c>
      <c r="E1554" s="205" t="s">
        <v>1806</v>
      </c>
      <c r="F1554" s="204">
        <v>53.33</v>
      </c>
      <c r="G1554" s="203">
        <v>2008</v>
      </c>
      <c r="H1554" s="203" t="s">
        <v>1754</v>
      </c>
      <c r="I1554" s="203" t="s">
        <v>541</v>
      </c>
    </row>
    <row r="1555" spans="1:9">
      <c r="A1555" s="203">
        <v>81</v>
      </c>
      <c r="B1555" s="203" t="s">
        <v>395</v>
      </c>
      <c r="C1555" s="203" t="s">
        <v>713</v>
      </c>
      <c r="D1555" s="203" t="s">
        <v>942</v>
      </c>
      <c r="E1555" s="205" t="s">
        <v>1806</v>
      </c>
      <c r="F1555" s="204">
        <v>54.55</v>
      </c>
      <c r="G1555" s="203">
        <v>2008</v>
      </c>
      <c r="H1555" s="203" t="s">
        <v>1754</v>
      </c>
      <c r="I1555" s="203" t="s">
        <v>541</v>
      </c>
    </row>
    <row r="1556" spans="1:9">
      <c r="A1556" s="203">
        <v>81</v>
      </c>
      <c r="B1556" s="203" t="s">
        <v>392</v>
      </c>
      <c r="C1556" s="203" t="s">
        <v>739</v>
      </c>
      <c r="D1556" s="203" t="s">
        <v>739</v>
      </c>
      <c r="E1556" s="205" t="s">
        <v>1806</v>
      </c>
      <c r="F1556" s="204">
        <v>54.84</v>
      </c>
      <c r="G1556" s="203">
        <v>2008</v>
      </c>
      <c r="H1556" s="203" t="s">
        <v>1754</v>
      </c>
      <c r="I1556" s="203" t="s">
        <v>541</v>
      </c>
    </row>
    <row r="1557" spans="1:9">
      <c r="A1557" s="203">
        <v>81</v>
      </c>
      <c r="B1557" s="203" t="s">
        <v>390</v>
      </c>
      <c r="C1557" s="203" t="s">
        <v>368</v>
      </c>
      <c r="D1557" s="203" t="s">
        <v>368</v>
      </c>
      <c r="E1557" s="205" t="s">
        <v>1806</v>
      </c>
      <c r="F1557" s="204">
        <v>57.69</v>
      </c>
      <c r="G1557" s="203">
        <v>2008</v>
      </c>
      <c r="H1557" s="203" t="s">
        <v>1754</v>
      </c>
      <c r="I1557" s="203" t="s">
        <v>541</v>
      </c>
    </row>
    <row r="1558" spans="1:9">
      <c r="A1558" s="203">
        <v>81</v>
      </c>
      <c r="B1558" s="203" t="s">
        <v>399</v>
      </c>
      <c r="C1558" s="203" t="s">
        <v>602</v>
      </c>
      <c r="D1558" s="203" t="s">
        <v>602</v>
      </c>
      <c r="E1558" s="205" t="s">
        <v>1806</v>
      </c>
      <c r="F1558" s="204">
        <v>58.97</v>
      </c>
      <c r="G1558" s="203">
        <v>2008</v>
      </c>
      <c r="H1558" s="203" t="s">
        <v>1754</v>
      </c>
      <c r="I1558" s="203" t="s">
        <v>541</v>
      </c>
    </row>
    <row r="1559" spans="1:9">
      <c r="A1559" s="203">
        <v>81</v>
      </c>
      <c r="B1559" s="203" t="s">
        <v>394</v>
      </c>
      <c r="C1559" s="203" t="s">
        <v>940</v>
      </c>
      <c r="D1559" s="203" t="s">
        <v>941</v>
      </c>
      <c r="E1559" s="205" t="s">
        <v>1806</v>
      </c>
      <c r="F1559" s="204">
        <v>61.29</v>
      </c>
      <c r="G1559" s="203">
        <v>2008</v>
      </c>
      <c r="H1559" s="203" t="s">
        <v>1754</v>
      </c>
      <c r="I1559" s="203" t="s">
        <v>541</v>
      </c>
    </row>
    <row r="1560" spans="1:9">
      <c r="A1560" s="203">
        <v>81</v>
      </c>
      <c r="B1560" s="203" t="s">
        <v>389</v>
      </c>
      <c r="C1560" s="203" t="s">
        <v>630</v>
      </c>
      <c r="D1560" s="203" t="s">
        <v>630</v>
      </c>
      <c r="E1560" s="205" t="s">
        <v>1806</v>
      </c>
      <c r="F1560" s="204">
        <v>61.76</v>
      </c>
      <c r="G1560" s="203">
        <v>2008</v>
      </c>
      <c r="H1560" s="203" t="s">
        <v>1754</v>
      </c>
      <c r="I1560" s="203" t="s">
        <v>541</v>
      </c>
    </row>
    <row r="1561" spans="1:9">
      <c r="A1561" s="203">
        <v>81</v>
      </c>
      <c r="B1561" s="203" t="s">
        <v>403</v>
      </c>
      <c r="C1561" s="203" t="s">
        <v>646</v>
      </c>
      <c r="D1561" s="203" t="s">
        <v>646</v>
      </c>
      <c r="E1561" s="205" t="s">
        <v>1806</v>
      </c>
      <c r="F1561" s="204">
        <v>62.26</v>
      </c>
      <c r="G1561" s="203">
        <v>2008</v>
      </c>
      <c r="H1561" s="203" t="s">
        <v>1754</v>
      </c>
      <c r="I1561" s="203" t="s">
        <v>541</v>
      </c>
    </row>
    <row r="1562" spans="1:9">
      <c r="A1562" s="203">
        <v>81</v>
      </c>
      <c r="B1562" s="203" t="s">
        <v>388</v>
      </c>
      <c r="C1562" s="203" t="s">
        <v>367</v>
      </c>
      <c r="D1562" s="203" t="s">
        <v>367</v>
      </c>
      <c r="E1562" s="205" t="s">
        <v>1806</v>
      </c>
      <c r="F1562" s="204">
        <v>62.86</v>
      </c>
      <c r="G1562" s="203">
        <v>2008</v>
      </c>
      <c r="H1562" s="203" t="s">
        <v>1754</v>
      </c>
      <c r="I1562" s="203" t="s">
        <v>541</v>
      </c>
    </row>
    <row r="1563" spans="1:9">
      <c r="A1563" s="203">
        <v>81</v>
      </c>
      <c r="B1563" s="203" t="s">
        <v>393</v>
      </c>
      <c r="C1563" s="203" t="s">
        <v>948</v>
      </c>
      <c r="D1563" s="203" t="s">
        <v>949</v>
      </c>
      <c r="E1563" s="205" t="s">
        <v>1806</v>
      </c>
      <c r="F1563" s="204">
        <v>62.96</v>
      </c>
      <c r="G1563" s="203">
        <v>2008</v>
      </c>
      <c r="H1563" s="203" t="s">
        <v>1754</v>
      </c>
      <c r="I1563" s="203" t="s">
        <v>541</v>
      </c>
    </row>
    <row r="1564" spans="1:9">
      <c r="A1564" s="203">
        <v>81</v>
      </c>
      <c r="B1564" s="203" t="s">
        <v>398</v>
      </c>
      <c r="C1564" s="203" t="s">
        <v>711</v>
      </c>
      <c r="D1564" s="203" t="s">
        <v>711</v>
      </c>
      <c r="E1564" s="205" t="s">
        <v>1806</v>
      </c>
      <c r="F1564" s="204">
        <v>63.16</v>
      </c>
      <c r="G1564" s="203">
        <v>2008</v>
      </c>
      <c r="H1564" s="203" t="s">
        <v>1754</v>
      </c>
      <c r="I1564" s="203" t="s">
        <v>541</v>
      </c>
    </row>
    <row r="1565" spans="1:9">
      <c r="A1565" s="203">
        <v>81</v>
      </c>
      <c r="B1565" s="203" t="s">
        <v>398</v>
      </c>
      <c r="C1565" s="203" t="s">
        <v>574</v>
      </c>
      <c r="D1565" s="203" t="s">
        <v>574</v>
      </c>
      <c r="E1565" s="205" t="s">
        <v>1806</v>
      </c>
      <c r="F1565" s="204">
        <v>64</v>
      </c>
      <c r="G1565" s="203">
        <v>2008</v>
      </c>
      <c r="H1565" s="203" t="s">
        <v>1754</v>
      </c>
      <c r="I1565" s="203" t="s">
        <v>541</v>
      </c>
    </row>
    <row r="1566" spans="1:9">
      <c r="A1566" s="203">
        <v>81</v>
      </c>
      <c r="B1566" s="203" t="s">
        <v>390</v>
      </c>
      <c r="C1566" s="203" t="s">
        <v>611</v>
      </c>
      <c r="D1566" s="203" t="s">
        <v>611</v>
      </c>
      <c r="E1566" s="205" t="s">
        <v>1806</v>
      </c>
      <c r="F1566" s="204">
        <v>64.52</v>
      </c>
      <c r="G1566" s="203">
        <v>2008</v>
      </c>
      <c r="H1566" s="203" t="s">
        <v>1754</v>
      </c>
      <c r="I1566" s="203" t="s">
        <v>541</v>
      </c>
    </row>
    <row r="1567" spans="1:9">
      <c r="A1567" s="203">
        <v>81</v>
      </c>
      <c r="B1567" s="203" t="s">
        <v>395</v>
      </c>
      <c r="C1567" s="203" t="s">
        <v>878</v>
      </c>
      <c r="D1567" s="203" t="s">
        <v>933</v>
      </c>
      <c r="E1567" s="205" t="s">
        <v>1806</v>
      </c>
      <c r="F1567" s="204">
        <v>65</v>
      </c>
      <c r="G1567" s="203">
        <v>2008</v>
      </c>
      <c r="H1567" s="203" t="s">
        <v>1754</v>
      </c>
      <c r="I1567" s="203" t="s">
        <v>541</v>
      </c>
    </row>
    <row r="1568" spans="1:9">
      <c r="A1568" s="203">
        <v>81</v>
      </c>
      <c r="B1568" s="203" t="s">
        <v>401</v>
      </c>
      <c r="C1568" s="203" t="s">
        <v>639</v>
      </c>
      <c r="D1568" s="203" t="s">
        <v>639</v>
      </c>
      <c r="E1568" s="205" t="s">
        <v>1806</v>
      </c>
      <c r="F1568" s="204">
        <v>65.52</v>
      </c>
      <c r="G1568" s="203">
        <v>2008</v>
      </c>
      <c r="H1568" s="203" t="s">
        <v>1754</v>
      </c>
      <c r="I1568" s="203" t="s">
        <v>541</v>
      </c>
    </row>
    <row r="1569" spans="1:9">
      <c r="A1569" s="203">
        <v>81</v>
      </c>
      <c r="B1569" s="203" t="s">
        <v>384</v>
      </c>
      <c r="C1569" s="203" t="s">
        <v>652</v>
      </c>
      <c r="D1569" s="203" t="s">
        <v>652</v>
      </c>
      <c r="E1569" s="205" t="s">
        <v>1806</v>
      </c>
      <c r="F1569" s="204">
        <v>67.959999999999994</v>
      </c>
      <c r="G1569" s="203">
        <v>2008</v>
      </c>
      <c r="H1569" s="203" t="s">
        <v>1754</v>
      </c>
      <c r="I1569" s="203" t="s">
        <v>541</v>
      </c>
    </row>
    <row r="1570" spans="1:9">
      <c r="A1570" s="203">
        <v>81</v>
      </c>
      <c r="B1570" s="203" t="s">
        <v>393</v>
      </c>
      <c r="C1570" s="203" t="s">
        <v>784</v>
      </c>
      <c r="D1570" s="203" t="s">
        <v>784</v>
      </c>
      <c r="E1570" s="205" t="s">
        <v>1806</v>
      </c>
      <c r="F1570" s="204">
        <v>68.89</v>
      </c>
      <c r="G1570" s="203">
        <v>2008</v>
      </c>
      <c r="H1570" s="203" t="s">
        <v>1754</v>
      </c>
      <c r="I1570" s="203" t="s">
        <v>541</v>
      </c>
    </row>
    <row r="1571" spans="1:9">
      <c r="A1571" s="203">
        <v>81</v>
      </c>
      <c r="B1571" s="203" t="s">
        <v>394</v>
      </c>
      <c r="C1571" s="203" t="s">
        <v>609</v>
      </c>
      <c r="D1571" s="203" t="s">
        <v>609</v>
      </c>
      <c r="E1571" s="205" t="s">
        <v>1806</v>
      </c>
      <c r="F1571" s="204">
        <v>68.97</v>
      </c>
      <c r="G1571" s="203">
        <v>2008</v>
      </c>
      <c r="H1571" s="203" t="s">
        <v>1754</v>
      </c>
      <c r="I1571" s="203" t="s">
        <v>541</v>
      </c>
    </row>
    <row r="1572" spans="1:9">
      <c r="A1572" s="203">
        <v>81</v>
      </c>
      <c r="B1572" s="203" t="s">
        <v>393</v>
      </c>
      <c r="C1572" s="203" t="s">
        <v>742</v>
      </c>
      <c r="D1572" s="203" t="s">
        <v>742</v>
      </c>
      <c r="E1572" s="205" t="s">
        <v>1806</v>
      </c>
      <c r="F1572" s="204">
        <v>69.23</v>
      </c>
      <c r="G1572" s="203">
        <v>2008</v>
      </c>
      <c r="H1572" s="203" t="s">
        <v>1754</v>
      </c>
      <c r="I1572" s="203" t="s">
        <v>541</v>
      </c>
    </row>
    <row r="1573" spans="1:9">
      <c r="A1573" s="203">
        <v>81</v>
      </c>
      <c r="B1573" s="203" t="s">
        <v>401</v>
      </c>
      <c r="C1573" s="203" t="s">
        <v>615</v>
      </c>
      <c r="D1573" s="203" t="s">
        <v>615</v>
      </c>
      <c r="E1573" s="205" t="s">
        <v>1806</v>
      </c>
      <c r="F1573" s="204">
        <v>69.569999999999993</v>
      </c>
      <c r="G1573" s="203">
        <v>2008</v>
      </c>
      <c r="H1573" s="203" t="s">
        <v>1754</v>
      </c>
      <c r="I1573" s="203" t="s">
        <v>541</v>
      </c>
    </row>
    <row r="1574" spans="1:9">
      <c r="A1574" s="203">
        <v>81</v>
      </c>
      <c r="B1574" s="203" t="s">
        <v>384</v>
      </c>
      <c r="C1574" s="203" t="s">
        <v>936</v>
      </c>
      <c r="D1574" s="203" t="s">
        <v>937</v>
      </c>
      <c r="E1574" s="205" t="s">
        <v>1806</v>
      </c>
      <c r="F1574" s="204">
        <v>70.33</v>
      </c>
      <c r="G1574" s="203">
        <v>2008</v>
      </c>
      <c r="H1574" s="203" t="s">
        <v>1754</v>
      </c>
      <c r="I1574" s="203" t="s">
        <v>541</v>
      </c>
    </row>
    <row r="1575" spans="1:9">
      <c r="A1575" s="203">
        <v>81</v>
      </c>
      <c r="B1575" s="203" t="s">
        <v>393</v>
      </c>
      <c r="C1575" s="203" t="s">
        <v>689</v>
      </c>
      <c r="D1575" s="203" t="s">
        <v>689</v>
      </c>
      <c r="E1575" s="205" t="s">
        <v>1806</v>
      </c>
      <c r="F1575" s="204">
        <v>70.59</v>
      </c>
      <c r="G1575" s="203">
        <v>2008</v>
      </c>
      <c r="H1575" s="203" t="s">
        <v>1754</v>
      </c>
      <c r="I1575" s="203" t="s">
        <v>541</v>
      </c>
    </row>
    <row r="1576" spans="1:9">
      <c r="A1576" s="203">
        <v>81</v>
      </c>
      <c r="B1576" s="203" t="s">
        <v>395</v>
      </c>
      <c r="C1576" s="203" t="s">
        <v>617</v>
      </c>
      <c r="D1576" s="203" t="s">
        <v>617</v>
      </c>
      <c r="E1576" s="205" t="s">
        <v>1806</v>
      </c>
      <c r="F1576" s="204">
        <v>70.59</v>
      </c>
      <c r="G1576" s="203">
        <v>2008</v>
      </c>
      <c r="H1576" s="203" t="s">
        <v>1754</v>
      </c>
      <c r="I1576" s="203" t="s">
        <v>541</v>
      </c>
    </row>
    <row r="1577" spans="1:9">
      <c r="A1577" s="203">
        <v>81</v>
      </c>
      <c r="B1577" s="203" t="s">
        <v>404</v>
      </c>
      <c r="C1577" s="203" t="s">
        <v>600</v>
      </c>
      <c r="D1577" s="203" t="s">
        <v>600</v>
      </c>
      <c r="E1577" s="205" t="s">
        <v>1806</v>
      </c>
      <c r="F1577" s="204">
        <v>71.010000000000005</v>
      </c>
      <c r="G1577" s="203">
        <v>2008</v>
      </c>
      <c r="H1577" s="203" t="s">
        <v>1754</v>
      </c>
      <c r="I1577" s="203" t="s">
        <v>541</v>
      </c>
    </row>
    <row r="1578" spans="1:9">
      <c r="A1578" s="203">
        <v>81</v>
      </c>
      <c r="B1578" s="203" t="s">
        <v>395</v>
      </c>
      <c r="C1578" s="203" t="s">
        <v>756</v>
      </c>
      <c r="D1578" s="203" t="s">
        <v>756</v>
      </c>
      <c r="E1578" s="205" t="s">
        <v>1806</v>
      </c>
      <c r="F1578" s="204">
        <v>75</v>
      </c>
      <c r="G1578" s="203">
        <v>2008</v>
      </c>
      <c r="H1578" s="203" t="s">
        <v>1754</v>
      </c>
      <c r="I1578" s="203" t="s">
        <v>541</v>
      </c>
    </row>
    <row r="1579" spans="1:9">
      <c r="A1579" s="203">
        <v>81</v>
      </c>
      <c r="B1579" s="203" t="s">
        <v>403</v>
      </c>
      <c r="C1579" s="203" t="s">
        <v>570</v>
      </c>
      <c r="D1579" s="203" t="s">
        <v>570</v>
      </c>
      <c r="E1579" s="205" t="s">
        <v>1806</v>
      </c>
      <c r="F1579" s="204">
        <v>75</v>
      </c>
      <c r="G1579" s="203">
        <v>2008</v>
      </c>
      <c r="H1579" s="203" t="s">
        <v>1754</v>
      </c>
      <c r="I1579" s="203" t="s">
        <v>541</v>
      </c>
    </row>
    <row r="1580" spans="1:9">
      <c r="A1580" s="203">
        <v>81</v>
      </c>
      <c r="B1580" s="203" t="s">
        <v>393</v>
      </c>
      <c r="C1580" s="203" t="s">
        <v>946</v>
      </c>
      <c r="D1580" s="203" t="s">
        <v>947</v>
      </c>
      <c r="E1580" s="205" t="s">
        <v>1806</v>
      </c>
      <c r="F1580" s="204">
        <v>75.56</v>
      </c>
      <c r="G1580" s="203">
        <v>2008</v>
      </c>
      <c r="H1580" s="203" t="s">
        <v>1754</v>
      </c>
      <c r="I1580" s="203" t="s">
        <v>541</v>
      </c>
    </row>
    <row r="1581" spans="1:9">
      <c r="A1581" s="203">
        <v>81</v>
      </c>
      <c r="B1581" s="203" t="s">
        <v>384</v>
      </c>
      <c r="C1581" s="203" t="s">
        <v>938</v>
      </c>
      <c r="D1581" s="203" t="s">
        <v>939</v>
      </c>
      <c r="E1581" s="205" t="s">
        <v>1806</v>
      </c>
      <c r="F1581" s="204">
        <v>75.709999999999994</v>
      </c>
      <c r="G1581" s="203">
        <v>2008</v>
      </c>
      <c r="H1581" s="203" t="s">
        <v>1754</v>
      </c>
      <c r="I1581" s="203" t="s">
        <v>541</v>
      </c>
    </row>
    <row r="1582" spans="1:9">
      <c r="A1582" s="203">
        <v>81</v>
      </c>
      <c r="B1582" s="203" t="s">
        <v>395</v>
      </c>
      <c r="C1582" s="203" t="s">
        <v>752</v>
      </c>
      <c r="D1582" s="203" t="s">
        <v>752</v>
      </c>
      <c r="E1582" s="205" t="s">
        <v>1806</v>
      </c>
      <c r="F1582" s="204">
        <v>75.930000000000007</v>
      </c>
      <c r="G1582" s="203">
        <v>2008</v>
      </c>
      <c r="H1582" s="203" t="s">
        <v>1754</v>
      </c>
      <c r="I1582" s="203" t="s">
        <v>541</v>
      </c>
    </row>
    <row r="1583" spans="1:9">
      <c r="A1583" s="203">
        <v>81</v>
      </c>
      <c r="B1583" s="203" t="s">
        <v>393</v>
      </c>
      <c r="C1583" s="203" t="s">
        <v>628</v>
      </c>
      <c r="D1583" s="203" t="s">
        <v>628</v>
      </c>
      <c r="E1583" s="205" t="s">
        <v>1806</v>
      </c>
      <c r="F1583" s="204">
        <v>76.47</v>
      </c>
      <c r="G1583" s="203">
        <v>2008</v>
      </c>
      <c r="H1583" s="203" t="s">
        <v>1754</v>
      </c>
      <c r="I1583" s="203" t="s">
        <v>541</v>
      </c>
    </row>
    <row r="1584" spans="1:9">
      <c r="A1584" s="203">
        <v>81</v>
      </c>
      <c r="B1584" s="203" t="s">
        <v>392</v>
      </c>
      <c r="C1584" s="203" t="s">
        <v>740</v>
      </c>
      <c r="D1584" s="203" t="s">
        <v>740</v>
      </c>
      <c r="E1584" s="205" t="s">
        <v>1806</v>
      </c>
      <c r="F1584" s="204">
        <v>79.31</v>
      </c>
      <c r="G1584" s="203">
        <v>2008</v>
      </c>
      <c r="H1584" s="203" t="s">
        <v>1754</v>
      </c>
      <c r="I1584" s="203" t="s">
        <v>541</v>
      </c>
    </row>
    <row r="1585" spans="1:9">
      <c r="A1585" s="203">
        <v>81</v>
      </c>
      <c r="B1585" s="203" t="s">
        <v>396</v>
      </c>
      <c r="C1585" s="203" t="s">
        <v>583</v>
      </c>
      <c r="D1585" s="203" t="s">
        <v>583</v>
      </c>
      <c r="E1585" s="205" t="s">
        <v>1806</v>
      </c>
      <c r="F1585" s="204">
        <v>79.63</v>
      </c>
      <c r="G1585" s="203">
        <v>2008</v>
      </c>
      <c r="H1585" s="203" t="s">
        <v>1754</v>
      </c>
      <c r="I1585" s="203" t="s">
        <v>541</v>
      </c>
    </row>
    <row r="1586" spans="1:9">
      <c r="A1586" s="203">
        <v>81</v>
      </c>
      <c r="B1586" s="203" t="s">
        <v>393</v>
      </c>
      <c r="C1586" s="203" t="s">
        <v>944</v>
      </c>
      <c r="D1586" s="203" t="s">
        <v>944</v>
      </c>
      <c r="E1586" s="205" t="s">
        <v>1806</v>
      </c>
      <c r="F1586" s="204">
        <v>80.650000000000006</v>
      </c>
      <c r="G1586" s="203">
        <v>2008</v>
      </c>
      <c r="H1586" s="203" t="s">
        <v>1754</v>
      </c>
      <c r="I1586" s="203" t="s">
        <v>541</v>
      </c>
    </row>
    <row r="1587" spans="1:9">
      <c r="A1587" s="203">
        <v>81</v>
      </c>
      <c r="B1587" s="203" t="s">
        <v>399</v>
      </c>
      <c r="C1587" s="203" t="s">
        <v>885</v>
      </c>
      <c r="D1587" s="203" t="s">
        <v>885</v>
      </c>
      <c r="E1587" s="205" t="s">
        <v>1806</v>
      </c>
      <c r="F1587" s="204">
        <v>80.95</v>
      </c>
      <c r="G1587" s="203">
        <v>2008</v>
      </c>
      <c r="H1587" s="203" t="s">
        <v>1754</v>
      </c>
      <c r="I1587" s="203" t="s">
        <v>541</v>
      </c>
    </row>
    <row r="1588" spans="1:9">
      <c r="A1588" s="203">
        <v>81</v>
      </c>
      <c r="B1588" s="203" t="s">
        <v>393</v>
      </c>
      <c r="C1588" s="203" t="s">
        <v>943</v>
      </c>
      <c r="D1588" s="203" t="s">
        <v>943</v>
      </c>
      <c r="E1588" s="205" t="s">
        <v>1806</v>
      </c>
      <c r="F1588" s="204">
        <v>81.25</v>
      </c>
      <c r="G1588" s="203">
        <v>2008</v>
      </c>
      <c r="H1588" s="203" t="s">
        <v>1754</v>
      </c>
      <c r="I1588" s="203" t="s">
        <v>541</v>
      </c>
    </row>
    <row r="1589" spans="1:9">
      <c r="A1589" s="203">
        <v>81</v>
      </c>
      <c r="B1589" s="203" t="s">
        <v>389</v>
      </c>
      <c r="C1589" s="203" t="s">
        <v>587</v>
      </c>
      <c r="D1589" s="203" t="s">
        <v>587</v>
      </c>
      <c r="E1589" s="205" t="s">
        <v>1806</v>
      </c>
      <c r="F1589" s="204">
        <v>81.819999999999993</v>
      </c>
      <c r="G1589" s="203">
        <v>2008</v>
      </c>
      <c r="H1589" s="203" t="s">
        <v>1754</v>
      </c>
      <c r="I1589" s="203" t="s">
        <v>541</v>
      </c>
    </row>
    <row r="1590" spans="1:9">
      <c r="A1590" s="203">
        <v>81</v>
      </c>
      <c r="B1590" s="203" t="s">
        <v>387</v>
      </c>
      <c r="C1590" s="203" t="s">
        <v>650</v>
      </c>
      <c r="D1590" s="203" t="s">
        <v>650</v>
      </c>
      <c r="E1590" s="205" t="s">
        <v>1806</v>
      </c>
      <c r="F1590" s="204">
        <v>82.69</v>
      </c>
      <c r="G1590" s="203">
        <v>2008</v>
      </c>
      <c r="H1590" s="203" t="s">
        <v>1754</v>
      </c>
      <c r="I1590" s="203" t="s">
        <v>541</v>
      </c>
    </row>
    <row r="1591" spans="1:9">
      <c r="A1591" s="203">
        <v>81</v>
      </c>
      <c r="B1591" s="203" t="s">
        <v>393</v>
      </c>
      <c r="C1591" s="203" t="s">
        <v>576</v>
      </c>
      <c r="D1591" s="203" t="s">
        <v>576</v>
      </c>
      <c r="E1591" s="205" t="s">
        <v>1806</v>
      </c>
      <c r="F1591" s="204">
        <v>84.91</v>
      </c>
      <c r="G1591" s="203">
        <v>2008</v>
      </c>
      <c r="H1591" s="203" t="s">
        <v>1754</v>
      </c>
      <c r="I1591" s="203" t="s">
        <v>541</v>
      </c>
    </row>
    <row r="1592" spans="1:9">
      <c r="A1592" s="203">
        <v>81</v>
      </c>
      <c r="B1592" s="203" t="s">
        <v>387</v>
      </c>
      <c r="C1592" s="203" t="s">
        <v>644</v>
      </c>
      <c r="D1592" s="203" t="s">
        <v>644</v>
      </c>
      <c r="E1592" s="205" t="s">
        <v>1806</v>
      </c>
      <c r="F1592" s="204">
        <v>88.89</v>
      </c>
      <c r="G1592" s="203">
        <v>2008</v>
      </c>
      <c r="H1592" s="203" t="s">
        <v>1754</v>
      </c>
      <c r="I1592" s="203" t="s">
        <v>541</v>
      </c>
    </row>
    <row r="1593" spans="1:9">
      <c r="A1593" s="203">
        <v>81</v>
      </c>
      <c r="B1593" s="203" t="s">
        <v>402</v>
      </c>
      <c r="C1593" s="203" t="s">
        <v>591</v>
      </c>
      <c r="D1593" s="203" t="s">
        <v>591</v>
      </c>
      <c r="E1593" s="205" t="s">
        <v>1806</v>
      </c>
      <c r="F1593" s="204">
        <v>91.49</v>
      </c>
      <c r="G1593" s="203">
        <v>2008</v>
      </c>
      <c r="H1593" s="203" t="s">
        <v>1754</v>
      </c>
      <c r="I1593" s="203" t="s">
        <v>541</v>
      </c>
    </row>
    <row r="1594" spans="1:9">
      <c r="A1594" s="203">
        <v>83</v>
      </c>
      <c r="B1594" s="203" t="s">
        <v>384</v>
      </c>
      <c r="C1594" s="203" t="s">
        <v>654</v>
      </c>
      <c r="D1594" s="203" t="s">
        <v>654</v>
      </c>
      <c r="E1594" s="205" t="s">
        <v>950</v>
      </c>
      <c r="F1594" s="204">
        <v>358410.96</v>
      </c>
      <c r="G1594" s="203">
        <v>2008</v>
      </c>
      <c r="H1594" s="203" t="s">
        <v>491</v>
      </c>
      <c r="I1594" s="203" t="s">
        <v>657</v>
      </c>
    </row>
    <row r="1595" spans="1:9">
      <c r="A1595" s="203">
        <v>83</v>
      </c>
      <c r="B1595" s="203" t="s">
        <v>385</v>
      </c>
      <c r="C1595" s="203" t="s">
        <v>375</v>
      </c>
      <c r="D1595" s="203" t="s">
        <v>667</v>
      </c>
      <c r="E1595" s="205" t="s">
        <v>950</v>
      </c>
      <c r="F1595" s="204">
        <v>469592.01139188244</v>
      </c>
      <c r="G1595" s="203">
        <v>2008</v>
      </c>
      <c r="H1595" s="203" t="s">
        <v>491</v>
      </c>
      <c r="I1595" s="203" t="s">
        <v>657</v>
      </c>
    </row>
    <row r="1596" spans="1:9">
      <c r="A1596" s="203">
        <v>83</v>
      </c>
      <c r="B1596" s="203" t="s">
        <v>393</v>
      </c>
      <c r="C1596" s="203" t="s">
        <v>641</v>
      </c>
      <c r="D1596" s="203" t="s">
        <v>668</v>
      </c>
      <c r="E1596" s="205" t="s">
        <v>950</v>
      </c>
      <c r="F1596" s="204">
        <v>222424.0303030303</v>
      </c>
      <c r="G1596" s="203">
        <v>2008</v>
      </c>
      <c r="H1596" s="203" t="s">
        <v>491</v>
      </c>
      <c r="I1596" s="203" t="s">
        <v>657</v>
      </c>
    </row>
    <row r="1597" spans="1:9">
      <c r="A1597" s="203">
        <v>83</v>
      </c>
      <c r="B1597" s="203" t="s">
        <v>395</v>
      </c>
      <c r="C1597" s="203" t="s">
        <v>595</v>
      </c>
      <c r="D1597" s="203" t="s">
        <v>595</v>
      </c>
      <c r="E1597" s="205" t="s">
        <v>950</v>
      </c>
      <c r="F1597" s="204">
        <v>205103.96449704142</v>
      </c>
      <c r="G1597" s="203">
        <v>2008</v>
      </c>
      <c r="H1597" s="203" t="s">
        <v>491</v>
      </c>
      <c r="I1597" s="203" t="s">
        <v>657</v>
      </c>
    </row>
    <row r="1598" spans="1:9">
      <c r="A1598" s="203">
        <v>83</v>
      </c>
      <c r="B1598" s="203" t="s">
        <v>405</v>
      </c>
      <c r="C1598" s="203" t="s">
        <v>670</v>
      </c>
      <c r="D1598" s="203" t="s">
        <v>671</v>
      </c>
      <c r="E1598" s="205" t="s">
        <v>950</v>
      </c>
      <c r="F1598" s="204">
        <v>294022.02270458237</v>
      </c>
      <c r="G1598" s="203">
        <v>2008</v>
      </c>
      <c r="H1598" s="203" t="s">
        <v>491</v>
      </c>
      <c r="I1598" s="203" t="s">
        <v>657</v>
      </c>
    </row>
    <row r="1599" spans="1:9">
      <c r="A1599" s="203">
        <v>88</v>
      </c>
      <c r="B1599" s="203" t="s">
        <v>384</v>
      </c>
      <c r="C1599" s="203" t="s">
        <v>692</v>
      </c>
      <c r="D1599" s="203" t="s">
        <v>951</v>
      </c>
      <c r="E1599" s="205" t="s">
        <v>1812</v>
      </c>
      <c r="F1599" s="204">
        <v>10.19</v>
      </c>
      <c r="G1599" s="203" t="s">
        <v>952</v>
      </c>
      <c r="H1599" s="203" t="s">
        <v>1754</v>
      </c>
      <c r="I1599" s="203" t="s">
        <v>546</v>
      </c>
    </row>
    <row r="1600" spans="1:9">
      <c r="A1600" s="203">
        <v>88</v>
      </c>
      <c r="B1600" s="203" t="s">
        <v>384</v>
      </c>
      <c r="C1600" s="203" t="s">
        <v>636</v>
      </c>
      <c r="D1600" s="203" t="s">
        <v>953</v>
      </c>
      <c r="E1600" s="205" t="s">
        <v>1812</v>
      </c>
      <c r="F1600" s="204">
        <v>7.54</v>
      </c>
      <c r="G1600" s="203" t="s">
        <v>952</v>
      </c>
      <c r="H1600" s="203" t="s">
        <v>1754</v>
      </c>
      <c r="I1600" s="203" t="s">
        <v>546</v>
      </c>
    </row>
    <row r="1601" spans="1:9">
      <c r="A1601" s="203">
        <v>88</v>
      </c>
      <c r="B1601" s="203" t="s">
        <v>384</v>
      </c>
      <c r="C1601" s="203" t="s">
        <v>954</v>
      </c>
      <c r="D1601" s="203" t="s">
        <v>955</v>
      </c>
      <c r="E1601" s="205" t="s">
        <v>1812</v>
      </c>
      <c r="F1601" s="204">
        <v>9.09</v>
      </c>
      <c r="G1601" s="203" t="s">
        <v>952</v>
      </c>
      <c r="H1601" s="203" t="s">
        <v>1754</v>
      </c>
      <c r="I1601" s="203" t="s">
        <v>546</v>
      </c>
    </row>
    <row r="1602" spans="1:9">
      <c r="A1602" s="203">
        <v>88</v>
      </c>
      <c r="B1602" s="203" t="s">
        <v>384</v>
      </c>
      <c r="C1602" s="203" t="s">
        <v>654</v>
      </c>
      <c r="D1602" s="203" t="s">
        <v>956</v>
      </c>
      <c r="E1602" s="205" t="s">
        <v>1812</v>
      </c>
      <c r="F1602" s="204">
        <v>11.24</v>
      </c>
      <c r="G1602" s="203" t="s">
        <v>952</v>
      </c>
      <c r="H1602" s="203" t="s">
        <v>1754</v>
      </c>
      <c r="I1602" s="203" t="s">
        <v>546</v>
      </c>
    </row>
    <row r="1603" spans="1:9">
      <c r="A1603" s="203">
        <v>88</v>
      </c>
      <c r="B1603" s="203" t="s">
        <v>384</v>
      </c>
      <c r="C1603" s="203" t="s">
        <v>622</v>
      </c>
      <c r="D1603" s="203" t="s">
        <v>957</v>
      </c>
      <c r="E1603" s="205" t="s">
        <v>1812</v>
      </c>
      <c r="F1603" s="204">
        <v>11.4</v>
      </c>
      <c r="G1603" s="203" t="s">
        <v>952</v>
      </c>
      <c r="H1603" s="203" t="s">
        <v>1754</v>
      </c>
      <c r="I1603" s="203" t="s">
        <v>546</v>
      </c>
    </row>
    <row r="1604" spans="1:9">
      <c r="A1604" s="203">
        <v>88</v>
      </c>
      <c r="B1604" s="203" t="s">
        <v>384</v>
      </c>
      <c r="C1604" s="203" t="s">
        <v>652</v>
      </c>
      <c r="D1604" s="203" t="s">
        <v>958</v>
      </c>
      <c r="E1604" s="205" t="s">
        <v>1812</v>
      </c>
      <c r="F1604" s="204">
        <v>8.16</v>
      </c>
      <c r="G1604" s="203" t="s">
        <v>952</v>
      </c>
      <c r="H1604" s="203" t="s">
        <v>1754</v>
      </c>
      <c r="I1604" s="203" t="s">
        <v>546</v>
      </c>
    </row>
    <row r="1605" spans="1:9">
      <c r="A1605" s="203">
        <v>88</v>
      </c>
      <c r="B1605" s="203" t="s">
        <v>384</v>
      </c>
      <c r="C1605" s="203" t="s">
        <v>604</v>
      </c>
      <c r="D1605" s="203" t="s">
        <v>959</v>
      </c>
      <c r="E1605" s="205" t="s">
        <v>1812</v>
      </c>
      <c r="F1605" s="204">
        <v>6.17</v>
      </c>
      <c r="G1605" s="203" t="s">
        <v>952</v>
      </c>
      <c r="H1605" s="203" t="s">
        <v>1754</v>
      </c>
      <c r="I1605" s="203" t="s">
        <v>546</v>
      </c>
    </row>
    <row r="1606" spans="1:9">
      <c r="A1606" s="203">
        <v>88</v>
      </c>
      <c r="B1606" s="203" t="s">
        <v>384</v>
      </c>
      <c r="C1606" s="203" t="s">
        <v>695</v>
      </c>
      <c r="D1606" s="203" t="s">
        <v>960</v>
      </c>
      <c r="E1606" s="205" t="s">
        <v>1812</v>
      </c>
      <c r="F1606" s="204">
        <v>8.4700000000000006</v>
      </c>
      <c r="G1606" s="203" t="s">
        <v>952</v>
      </c>
      <c r="H1606" s="203" t="s">
        <v>1754</v>
      </c>
      <c r="I1606" s="203" t="s">
        <v>546</v>
      </c>
    </row>
    <row r="1607" spans="1:9">
      <c r="A1607" s="203">
        <v>88</v>
      </c>
      <c r="B1607" s="203" t="s">
        <v>385</v>
      </c>
      <c r="C1607" s="203" t="s">
        <v>375</v>
      </c>
      <c r="D1607" s="203" t="s">
        <v>961</v>
      </c>
      <c r="E1607" s="205" t="s">
        <v>1812</v>
      </c>
      <c r="F1607" s="204">
        <v>7.14</v>
      </c>
      <c r="G1607" s="203" t="s">
        <v>952</v>
      </c>
      <c r="H1607" s="203" t="s">
        <v>1754</v>
      </c>
      <c r="I1607" s="203" t="s">
        <v>546</v>
      </c>
    </row>
    <row r="1608" spans="1:9">
      <c r="A1608" s="203">
        <v>88</v>
      </c>
      <c r="B1608" s="203" t="s">
        <v>386</v>
      </c>
      <c r="C1608" s="203" t="s">
        <v>613</v>
      </c>
      <c r="D1608" s="203" t="s">
        <v>962</v>
      </c>
      <c r="E1608" s="205" t="s">
        <v>1812</v>
      </c>
      <c r="F1608" s="204">
        <v>5.97</v>
      </c>
      <c r="G1608" s="203" t="s">
        <v>952</v>
      </c>
      <c r="H1608" s="203" t="s">
        <v>1754</v>
      </c>
      <c r="I1608" s="203" t="s">
        <v>546</v>
      </c>
    </row>
    <row r="1609" spans="1:9">
      <c r="A1609" s="203">
        <v>88</v>
      </c>
      <c r="B1609" s="203" t="s">
        <v>386</v>
      </c>
      <c r="C1609" s="203" t="s">
        <v>648</v>
      </c>
      <c r="D1609" s="203" t="s">
        <v>963</v>
      </c>
      <c r="E1609" s="205" t="s">
        <v>1812</v>
      </c>
      <c r="F1609" s="204">
        <v>5.41</v>
      </c>
      <c r="G1609" s="203" t="s">
        <v>952</v>
      </c>
      <c r="H1609" s="203" t="s">
        <v>1754</v>
      </c>
      <c r="I1609" s="203" t="s">
        <v>546</v>
      </c>
    </row>
    <row r="1610" spans="1:9">
      <c r="A1610" s="203">
        <v>88</v>
      </c>
      <c r="B1610" s="203" t="s">
        <v>387</v>
      </c>
      <c r="C1610" s="203" t="s">
        <v>650</v>
      </c>
      <c r="D1610" s="203" t="s">
        <v>964</v>
      </c>
      <c r="E1610" s="205" t="s">
        <v>1812</v>
      </c>
      <c r="F1610" s="204">
        <v>9.2100000000000009</v>
      </c>
      <c r="G1610" s="203" t="s">
        <v>952</v>
      </c>
      <c r="H1610" s="203" t="s">
        <v>1754</v>
      </c>
      <c r="I1610" s="203" t="s">
        <v>546</v>
      </c>
    </row>
    <row r="1611" spans="1:9">
      <c r="A1611" s="203">
        <v>88</v>
      </c>
      <c r="B1611" s="203" t="s">
        <v>387</v>
      </c>
      <c r="C1611" s="203" t="s">
        <v>620</v>
      </c>
      <c r="D1611" s="203" t="s">
        <v>965</v>
      </c>
      <c r="E1611" s="205" t="s">
        <v>1812</v>
      </c>
      <c r="F1611" s="204">
        <v>9.36</v>
      </c>
      <c r="G1611" s="203" t="s">
        <v>952</v>
      </c>
      <c r="H1611" s="203" t="s">
        <v>1754</v>
      </c>
      <c r="I1611" s="203" t="s">
        <v>546</v>
      </c>
    </row>
    <row r="1612" spans="1:9">
      <c r="A1612" s="203">
        <v>88</v>
      </c>
      <c r="B1612" s="203" t="s">
        <v>388</v>
      </c>
      <c r="C1612" s="203" t="s">
        <v>367</v>
      </c>
      <c r="D1612" s="203" t="s">
        <v>966</v>
      </c>
      <c r="E1612" s="205" t="s">
        <v>1812</v>
      </c>
      <c r="F1612" s="204">
        <v>10.66</v>
      </c>
      <c r="G1612" s="203" t="s">
        <v>952</v>
      </c>
      <c r="H1612" s="203" t="s">
        <v>1754</v>
      </c>
      <c r="I1612" s="203" t="s">
        <v>546</v>
      </c>
    </row>
    <row r="1613" spans="1:9">
      <c r="A1613" s="203">
        <v>88</v>
      </c>
      <c r="B1613" s="203" t="s">
        <v>388</v>
      </c>
      <c r="C1613" s="203" t="s">
        <v>598</v>
      </c>
      <c r="D1613" s="203" t="s">
        <v>967</v>
      </c>
      <c r="E1613" s="205" t="s">
        <v>1812</v>
      </c>
      <c r="F1613" s="204">
        <v>14.91</v>
      </c>
      <c r="G1613" s="203" t="s">
        <v>952</v>
      </c>
      <c r="H1613" s="203" t="s">
        <v>1754</v>
      </c>
      <c r="I1613" s="203" t="s">
        <v>546</v>
      </c>
    </row>
    <row r="1614" spans="1:9">
      <c r="A1614" s="203">
        <v>88</v>
      </c>
      <c r="B1614" s="203" t="s">
        <v>388</v>
      </c>
      <c r="C1614" s="203" t="s">
        <v>606</v>
      </c>
      <c r="D1614" s="203" t="s">
        <v>968</v>
      </c>
      <c r="E1614" s="205" t="s">
        <v>1812</v>
      </c>
      <c r="F1614" s="204">
        <v>17.48</v>
      </c>
      <c r="G1614" s="203" t="s">
        <v>952</v>
      </c>
      <c r="H1614" s="203" t="s">
        <v>1754</v>
      </c>
      <c r="I1614" s="203" t="s">
        <v>546</v>
      </c>
    </row>
    <row r="1615" spans="1:9">
      <c r="A1615" s="203">
        <v>88</v>
      </c>
      <c r="B1615" s="203" t="s">
        <v>389</v>
      </c>
      <c r="C1615" s="203" t="s">
        <v>630</v>
      </c>
      <c r="D1615" s="203" t="s">
        <v>969</v>
      </c>
      <c r="E1615" s="205" t="s">
        <v>1812</v>
      </c>
      <c r="F1615" s="204">
        <v>10.69</v>
      </c>
      <c r="G1615" s="203" t="s">
        <v>952</v>
      </c>
      <c r="H1615" s="203" t="s">
        <v>1754</v>
      </c>
      <c r="I1615" s="203" t="s">
        <v>546</v>
      </c>
    </row>
    <row r="1616" spans="1:9">
      <c r="A1616" s="203">
        <v>88</v>
      </c>
      <c r="B1616" s="203" t="s">
        <v>389</v>
      </c>
      <c r="C1616" s="203" t="s">
        <v>587</v>
      </c>
      <c r="D1616" s="203" t="s">
        <v>970</v>
      </c>
      <c r="E1616" s="205" t="s">
        <v>1812</v>
      </c>
      <c r="F1616" s="204">
        <v>16.440000000000001</v>
      </c>
      <c r="G1616" s="203" t="s">
        <v>952</v>
      </c>
      <c r="H1616" s="203" t="s">
        <v>1754</v>
      </c>
      <c r="I1616" s="203" t="s">
        <v>546</v>
      </c>
    </row>
    <row r="1617" spans="1:9">
      <c r="A1617" s="203">
        <v>88</v>
      </c>
      <c r="B1617" s="203" t="s">
        <v>390</v>
      </c>
      <c r="C1617" s="203" t="s">
        <v>611</v>
      </c>
      <c r="D1617" s="203" t="s">
        <v>971</v>
      </c>
      <c r="E1617" s="205" t="s">
        <v>1812</v>
      </c>
      <c r="F1617" s="204">
        <v>5.5</v>
      </c>
      <c r="G1617" s="203" t="s">
        <v>952</v>
      </c>
      <c r="H1617" s="203" t="s">
        <v>1754</v>
      </c>
      <c r="I1617" s="203" t="s">
        <v>546</v>
      </c>
    </row>
    <row r="1618" spans="1:9">
      <c r="A1618" s="203">
        <v>88</v>
      </c>
      <c r="B1618" s="203" t="s">
        <v>390</v>
      </c>
      <c r="C1618" s="203" t="s">
        <v>368</v>
      </c>
      <c r="D1618" s="203" t="s">
        <v>972</v>
      </c>
      <c r="E1618" s="205" t="s">
        <v>1812</v>
      </c>
      <c r="F1618" s="204">
        <v>15.56</v>
      </c>
      <c r="G1618" s="203" t="s">
        <v>952</v>
      </c>
      <c r="H1618" s="203" t="s">
        <v>1754</v>
      </c>
      <c r="I1618" s="203" t="s">
        <v>546</v>
      </c>
    </row>
    <row r="1619" spans="1:9">
      <c r="A1619" s="203">
        <v>88</v>
      </c>
      <c r="B1619" s="203" t="s">
        <v>391</v>
      </c>
      <c r="C1619" s="203" t="s">
        <v>624</v>
      </c>
      <c r="D1619" s="203" t="s">
        <v>973</v>
      </c>
      <c r="E1619" s="205" t="s">
        <v>1812</v>
      </c>
      <c r="F1619" s="204">
        <v>4.4400000000000004</v>
      </c>
      <c r="G1619" s="203" t="s">
        <v>952</v>
      </c>
      <c r="H1619" s="203" t="s">
        <v>1754</v>
      </c>
      <c r="I1619" s="203" t="s">
        <v>546</v>
      </c>
    </row>
    <row r="1620" spans="1:9">
      <c r="A1620" s="203">
        <v>88</v>
      </c>
      <c r="B1620" s="203" t="s">
        <v>392</v>
      </c>
      <c r="C1620" s="203" t="s">
        <v>740</v>
      </c>
      <c r="D1620" s="203" t="s">
        <v>974</v>
      </c>
      <c r="E1620" s="205" t="s">
        <v>1812</v>
      </c>
      <c r="F1620" s="204">
        <v>14.29</v>
      </c>
      <c r="G1620" s="203" t="s">
        <v>952</v>
      </c>
      <c r="H1620" s="203" t="s">
        <v>1754</v>
      </c>
      <c r="I1620" s="203" t="s">
        <v>546</v>
      </c>
    </row>
    <row r="1621" spans="1:9">
      <c r="A1621" s="203">
        <v>88</v>
      </c>
      <c r="B1621" s="203" t="s">
        <v>392</v>
      </c>
      <c r="C1621" s="203" t="s">
        <v>739</v>
      </c>
      <c r="D1621" s="203" t="s">
        <v>975</v>
      </c>
      <c r="E1621" s="205" t="s">
        <v>1812</v>
      </c>
      <c r="F1621" s="204">
        <v>16.850000000000001</v>
      </c>
      <c r="G1621" s="203" t="s">
        <v>952</v>
      </c>
      <c r="H1621" s="203" t="s">
        <v>1754</v>
      </c>
      <c r="I1621" s="203" t="s">
        <v>546</v>
      </c>
    </row>
    <row r="1622" spans="1:9">
      <c r="A1622" s="203">
        <v>88</v>
      </c>
      <c r="B1622" s="203" t="s">
        <v>393</v>
      </c>
      <c r="C1622" s="203" t="s">
        <v>632</v>
      </c>
      <c r="D1622" s="203" t="s">
        <v>976</v>
      </c>
      <c r="E1622" s="205" t="s">
        <v>1812</v>
      </c>
      <c r="F1622" s="204">
        <v>10.81</v>
      </c>
      <c r="G1622" s="203" t="s">
        <v>952</v>
      </c>
      <c r="H1622" s="203" t="s">
        <v>1754</v>
      </c>
      <c r="I1622" s="203" t="s">
        <v>546</v>
      </c>
    </row>
    <row r="1623" spans="1:9">
      <c r="A1623" s="203">
        <v>88</v>
      </c>
      <c r="B1623" s="203" t="s">
        <v>393</v>
      </c>
      <c r="C1623" s="203" t="s">
        <v>641</v>
      </c>
      <c r="D1623" s="203" t="s">
        <v>977</v>
      </c>
      <c r="E1623" s="205" t="s">
        <v>1812</v>
      </c>
      <c r="F1623" s="204">
        <v>12.82</v>
      </c>
      <c r="G1623" s="203" t="s">
        <v>952</v>
      </c>
      <c r="H1623" s="203" t="s">
        <v>1754</v>
      </c>
      <c r="I1623" s="203" t="s">
        <v>546</v>
      </c>
    </row>
    <row r="1624" spans="1:9">
      <c r="A1624" s="203">
        <v>88</v>
      </c>
      <c r="B1624" s="203" t="s">
        <v>393</v>
      </c>
      <c r="C1624" s="203" t="s">
        <v>637</v>
      </c>
      <c r="D1624" s="203" t="s">
        <v>978</v>
      </c>
      <c r="E1624" s="205" t="s">
        <v>1812</v>
      </c>
      <c r="F1624" s="204">
        <v>6.23</v>
      </c>
      <c r="G1624" s="203" t="s">
        <v>952</v>
      </c>
      <c r="H1624" s="203" t="s">
        <v>1754</v>
      </c>
      <c r="I1624" s="203" t="s">
        <v>546</v>
      </c>
    </row>
    <row r="1625" spans="1:9">
      <c r="A1625" s="203">
        <v>88</v>
      </c>
      <c r="B1625" s="203" t="s">
        <v>393</v>
      </c>
      <c r="C1625" s="203" t="s">
        <v>576</v>
      </c>
      <c r="D1625" s="203" t="s">
        <v>979</v>
      </c>
      <c r="E1625" s="205" t="s">
        <v>1812</v>
      </c>
      <c r="F1625" s="204">
        <v>5.96</v>
      </c>
      <c r="G1625" s="203" t="s">
        <v>952</v>
      </c>
      <c r="H1625" s="203" t="s">
        <v>1754</v>
      </c>
      <c r="I1625" s="203" t="s">
        <v>546</v>
      </c>
    </row>
    <row r="1626" spans="1:9">
      <c r="A1626" s="203">
        <v>88</v>
      </c>
      <c r="B1626" s="203" t="s">
        <v>394</v>
      </c>
      <c r="C1626" s="203" t="s">
        <v>609</v>
      </c>
      <c r="D1626" s="203" t="s">
        <v>980</v>
      </c>
      <c r="E1626" s="205" t="s">
        <v>1812</v>
      </c>
      <c r="F1626" s="204">
        <v>7.78</v>
      </c>
      <c r="G1626" s="203" t="s">
        <v>952</v>
      </c>
      <c r="H1626" s="203" t="s">
        <v>1754</v>
      </c>
      <c r="I1626" s="203" t="s">
        <v>546</v>
      </c>
    </row>
    <row r="1627" spans="1:9">
      <c r="A1627" s="203">
        <v>88</v>
      </c>
      <c r="B1627" s="203" t="s">
        <v>394</v>
      </c>
      <c r="C1627" s="203" t="s">
        <v>589</v>
      </c>
      <c r="D1627" s="203" t="s">
        <v>981</v>
      </c>
      <c r="E1627" s="205" t="s">
        <v>1812</v>
      </c>
      <c r="F1627" s="204">
        <v>14.46</v>
      </c>
      <c r="G1627" s="203" t="s">
        <v>952</v>
      </c>
      <c r="H1627" s="203" t="s">
        <v>1754</v>
      </c>
      <c r="I1627" s="203" t="s">
        <v>546</v>
      </c>
    </row>
    <row r="1628" spans="1:9">
      <c r="A1628" s="203">
        <v>88</v>
      </c>
      <c r="B1628" s="203" t="s">
        <v>395</v>
      </c>
      <c r="C1628" s="203" t="s">
        <v>747</v>
      </c>
      <c r="D1628" s="203" t="s">
        <v>982</v>
      </c>
      <c r="E1628" s="205" t="s">
        <v>1812</v>
      </c>
      <c r="F1628" s="204">
        <v>10.47</v>
      </c>
      <c r="G1628" s="203" t="s">
        <v>952</v>
      </c>
      <c r="H1628" s="203" t="s">
        <v>1754</v>
      </c>
      <c r="I1628" s="203" t="s">
        <v>546</v>
      </c>
    </row>
    <row r="1629" spans="1:9">
      <c r="A1629" s="203">
        <v>88</v>
      </c>
      <c r="B1629" s="203" t="s">
        <v>395</v>
      </c>
      <c r="C1629" s="203" t="s">
        <v>750</v>
      </c>
      <c r="D1629" s="203" t="s">
        <v>983</v>
      </c>
      <c r="E1629" s="205" t="s">
        <v>1812</v>
      </c>
      <c r="F1629" s="204">
        <v>14.66</v>
      </c>
      <c r="G1629" s="203" t="s">
        <v>952</v>
      </c>
      <c r="H1629" s="203" t="s">
        <v>1754</v>
      </c>
      <c r="I1629" s="203" t="s">
        <v>546</v>
      </c>
    </row>
    <row r="1630" spans="1:9">
      <c r="A1630" s="203">
        <v>88</v>
      </c>
      <c r="B1630" s="203" t="s">
        <v>395</v>
      </c>
      <c r="C1630" s="203" t="s">
        <v>749</v>
      </c>
      <c r="D1630" s="203" t="s">
        <v>984</v>
      </c>
      <c r="E1630" s="205" t="s">
        <v>1812</v>
      </c>
      <c r="F1630" s="204">
        <v>9.33</v>
      </c>
      <c r="G1630" s="203" t="s">
        <v>952</v>
      </c>
      <c r="H1630" s="203" t="s">
        <v>1754</v>
      </c>
      <c r="I1630" s="203" t="s">
        <v>546</v>
      </c>
    </row>
    <row r="1631" spans="1:9">
      <c r="A1631" s="203">
        <v>88</v>
      </c>
      <c r="B1631" s="203" t="s">
        <v>395</v>
      </c>
      <c r="C1631" s="203" t="s">
        <v>752</v>
      </c>
      <c r="D1631" s="203" t="s">
        <v>985</v>
      </c>
      <c r="E1631" s="205" t="s">
        <v>1812</v>
      </c>
      <c r="F1631" s="204">
        <v>9.2100000000000009</v>
      </c>
      <c r="G1631" s="203" t="s">
        <v>952</v>
      </c>
      <c r="H1631" s="203" t="s">
        <v>1754</v>
      </c>
      <c r="I1631" s="203" t="s">
        <v>546</v>
      </c>
    </row>
    <row r="1632" spans="1:9">
      <c r="A1632" s="203">
        <v>88</v>
      </c>
      <c r="B1632" s="203" t="s">
        <v>395</v>
      </c>
      <c r="C1632" s="203" t="s">
        <v>718</v>
      </c>
      <c r="D1632" s="203" t="s">
        <v>986</v>
      </c>
      <c r="E1632" s="205" t="s">
        <v>1812</v>
      </c>
      <c r="F1632" s="204">
        <v>15.12</v>
      </c>
      <c r="G1632" s="203" t="s">
        <v>952</v>
      </c>
      <c r="H1632" s="203" t="s">
        <v>1754</v>
      </c>
      <c r="I1632" s="203" t="s">
        <v>546</v>
      </c>
    </row>
    <row r="1633" spans="1:9">
      <c r="A1633" s="203">
        <v>88</v>
      </c>
      <c r="B1633" s="203" t="s">
        <v>395</v>
      </c>
      <c r="C1633" s="203" t="s">
        <v>755</v>
      </c>
      <c r="D1633" s="203" t="s">
        <v>987</v>
      </c>
      <c r="E1633" s="205" t="s">
        <v>1812</v>
      </c>
      <c r="F1633" s="204">
        <v>8.2200000000000006</v>
      </c>
      <c r="G1633" s="203" t="s">
        <v>952</v>
      </c>
      <c r="H1633" s="203" t="s">
        <v>1754</v>
      </c>
      <c r="I1633" s="203" t="s">
        <v>546</v>
      </c>
    </row>
    <row r="1634" spans="1:9">
      <c r="A1634" s="203">
        <v>88</v>
      </c>
      <c r="B1634" s="203" t="s">
        <v>395</v>
      </c>
      <c r="C1634" s="203" t="s">
        <v>617</v>
      </c>
      <c r="D1634" s="203" t="s">
        <v>988</v>
      </c>
      <c r="E1634" s="205" t="s">
        <v>1812</v>
      </c>
      <c r="F1634" s="204">
        <v>11.29</v>
      </c>
      <c r="G1634" s="203" t="s">
        <v>952</v>
      </c>
      <c r="H1634" s="203" t="s">
        <v>1754</v>
      </c>
      <c r="I1634" s="203" t="s">
        <v>546</v>
      </c>
    </row>
    <row r="1635" spans="1:9">
      <c r="A1635" s="203">
        <v>88</v>
      </c>
      <c r="B1635" s="203" t="s">
        <v>396</v>
      </c>
      <c r="C1635" s="203" t="s">
        <v>583</v>
      </c>
      <c r="D1635" s="203" t="s">
        <v>989</v>
      </c>
      <c r="E1635" s="205" t="s">
        <v>1812</v>
      </c>
      <c r="F1635" s="204">
        <v>12.72</v>
      </c>
      <c r="G1635" s="203" t="s">
        <v>952</v>
      </c>
      <c r="H1635" s="203" t="s">
        <v>1754</v>
      </c>
      <c r="I1635" s="203" t="s">
        <v>546</v>
      </c>
    </row>
    <row r="1636" spans="1:9">
      <c r="A1636" s="203">
        <v>88</v>
      </c>
      <c r="B1636" s="203" t="s">
        <v>397</v>
      </c>
      <c r="C1636" s="203" t="s">
        <v>381</v>
      </c>
      <c r="D1636" s="203" t="s">
        <v>990</v>
      </c>
      <c r="E1636" s="205" t="s">
        <v>1812</v>
      </c>
      <c r="F1636" s="204">
        <v>10.029999999999999</v>
      </c>
      <c r="G1636" s="203" t="s">
        <v>952</v>
      </c>
      <c r="H1636" s="203" t="s">
        <v>1754</v>
      </c>
      <c r="I1636" s="203" t="s">
        <v>546</v>
      </c>
    </row>
    <row r="1637" spans="1:9">
      <c r="A1637" s="203">
        <v>88</v>
      </c>
      <c r="B1637" s="203" t="s">
        <v>398</v>
      </c>
      <c r="C1637" s="203" t="s">
        <v>574</v>
      </c>
      <c r="D1637" s="203" t="s">
        <v>991</v>
      </c>
      <c r="E1637" s="205" t="s">
        <v>1812</v>
      </c>
      <c r="F1637" s="204">
        <v>4.2300000000000004</v>
      </c>
      <c r="G1637" s="203" t="s">
        <v>952</v>
      </c>
      <c r="H1637" s="203" t="s">
        <v>1754</v>
      </c>
      <c r="I1637" s="203" t="s">
        <v>546</v>
      </c>
    </row>
    <row r="1638" spans="1:9">
      <c r="A1638" s="203">
        <v>88</v>
      </c>
      <c r="B1638" s="203" t="s">
        <v>399</v>
      </c>
      <c r="C1638" s="203" t="s">
        <v>602</v>
      </c>
      <c r="D1638" s="203" t="s">
        <v>992</v>
      </c>
      <c r="E1638" s="205" t="s">
        <v>1812</v>
      </c>
      <c r="F1638" s="204">
        <v>9.9600000000000009</v>
      </c>
      <c r="G1638" s="203" t="s">
        <v>952</v>
      </c>
      <c r="H1638" s="203" t="s">
        <v>1754</v>
      </c>
      <c r="I1638" s="203" t="s">
        <v>546</v>
      </c>
    </row>
    <row r="1639" spans="1:9">
      <c r="A1639" s="203">
        <v>88</v>
      </c>
      <c r="B1639" s="203" t="s">
        <v>399</v>
      </c>
      <c r="C1639" s="203" t="s">
        <v>593</v>
      </c>
      <c r="D1639" s="203" t="s">
        <v>993</v>
      </c>
      <c r="E1639" s="205" t="s">
        <v>1812</v>
      </c>
      <c r="F1639" s="204">
        <v>10.26</v>
      </c>
      <c r="G1639" s="203" t="s">
        <v>952</v>
      </c>
      <c r="H1639" s="203" t="s">
        <v>1754</v>
      </c>
      <c r="I1639" s="203" t="s">
        <v>546</v>
      </c>
    </row>
    <row r="1640" spans="1:9">
      <c r="A1640" s="203">
        <v>88</v>
      </c>
      <c r="B1640" s="203" t="s">
        <v>400</v>
      </c>
      <c r="C1640" s="203" t="s">
        <v>585</v>
      </c>
      <c r="D1640" s="203" t="s">
        <v>994</v>
      </c>
      <c r="E1640" s="205" t="s">
        <v>1812</v>
      </c>
      <c r="F1640" s="204">
        <v>8.19</v>
      </c>
      <c r="G1640" s="203" t="s">
        <v>952</v>
      </c>
      <c r="H1640" s="203" t="s">
        <v>1754</v>
      </c>
      <c r="I1640" s="203" t="s">
        <v>546</v>
      </c>
    </row>
    <row r="1641" spans="1:9">
      <c r="A1641" s="203">
        <v>88</v>
      </c>
      <c r="B1641" s="203" t="s">
        <v>400</v>
      </c>
      <c r="C1641" s="203" t="s">
        <v>578</v>
      </c>
      <c r="D1641" s="203" t="s">
        <v>995</v>
      </c>
      <c r="E1641" s="205" t="s">
        <v>1812</v>
      </c>
      <c r="F1641" s="204">
        <v>25.42</v>
      </c>
      <c r="G1641" s="203" t="s">
        <v>952</v>
      </c>
      <c r="H1641" s="203" t="s">
        <v>1754</v>
      </c>
      <c r="I1641" s="203" t="s">
        <v>546</v>
      </c>
    </row>
    <row r="1642" spans="1:9">
      <c r="A1642" s="203">
        <v>88</v>
      </c>
      <c r="B1642" s="203" t="s">
        <v>401</v>
      </c>
      <c r="C1642" s="203" t="s">
        <v>639</v>
      </c>
      <c r="D1642" s="203" t="s">
        <v>996</v>
      </c>
      <c r="E1642" s="205" t="s">
        <v>1812</v>
      </c>
      <c r="F1642" s="204">
        <v>5.77</v>
      </c>
      <c r="G1642" s="203" t="s">
        <v>952</v>
      </c>
      <c r="H1642" s="203" t="s">
        <v>1754</v>
      </c>
      <c r="I1642" s="203" t="s">
        <v>546</v>
      </c>
    </row>
    <row r="1643" spans="1:9">
      <c r="A1643" s="203">
        <v>88</v>
      </c>
      <c r="B1643" s="203" t="s">
        <v>401</v>
      </c>
      <c r="C1643" s="203" t="s">
        <v>615</v>
      </c>
      <c r="D1643" s="203" t="s">
        <v>997</v>
      </c>
      <c r="E1643" s="205" t="s">
        <v>1812</v>
      </c>
      <c r="F1643" s="204">
        <v>10.59</v>
      </c>
      <c r="G1643" s="203" t="s">
        <v>952</v>
      </c>
      <c r="H1643" s="203" t="s">
        <v>1754</v>
      </c>
      <c r="I1643" s="203" t="s">
        <v>546</v>
      </c>
    </row>
    <row r="1644" spans="1:9">
      <c r="A1644" s="203">
        <v>88</v>
      </c>
      <c r="B1644" s="203" t="s">
        <v>402</v>
      </c>
      <c r="C1644" s="203" t="s">
        <v>591</v>
      </c>
      <c r="D1644" s="203" t="s">
        <v>998</v>
      </c>
      <c r="E1644" s="205" t="s">
        <v>1812</v>
      </c>
      <c r="F1644" s="204">
        <v>8.75</v>
      </c>
      <c r="G1644" s="203" t="s">
        <v>952</v>
      </c>
      <c r="H1644" s="203" t="s">
        <v>1754</v>
      </c>
      <c r="I1644" s="203" t="s">
        <v>546</v>
      </c>
    </row>
    <row r="1645" spans="1:9">
      <c r="A1645" s="203">
        <v>88</v>
      </c>
      <c r="B1645" s="203" t="s">
        <v>403</v>
      </c>
      <c r="C1645" s="203" t="s">
        <v>646</v>
      </c>
      <c r="D1645" s="203" t="s">
        <v>999</v>
      </c>
      <c r="E1645" s="205" t="s">
        <v>1812</v>
      </c>
      <c r="F1645" s="204">
        <v>14.06</v>
      </c>
      <c r="G1645" s="203" t="s">
        <v>952</v>
      </c>
      <c r="H1645" s="203" t="s">
        <v>1754</v>
      </c>
      <c r="I1645" s="203" t="s">
        <v>546</v>
      </c>
    </row>
    <row r="1646" spans="1:9">
      <c r="A1646" s="203">
        <v>88</v>
      </c>
      <c r="B1646" s="203" t="s">
        <v>403</v>
      </c>
      <c r="C1646" s="203" t="s">
        <v>570</v>
      </c>
      <c r="D1646" s="203" t="s">
        <v>1000</v>
      </c>
      <c r="E1646" s="205" t="s">
        <v>1812</v>
      </c>
      <c r="F1646" s="204">
        <v>12.38</v>
      </c>
      <c r="G1646" s="203" t="s">
        <v>952</v>
      </c>
      <c r="H1646" s="203" t="s">
        <v>1754</v>
      </c>
      <c r="I1646" s="203" t="s">
        <v>546</v>
      </c>
    </row>
    <row r="1647" spans="1:9">
      <c r="A1647" s="203">
        <v>88</v>
      </c>
      <c r="B1647" s="203" t="s">
        <v>404</v>
      </c>
      <c r="C1647" s="203" t="s">
        <v>600</v>
      </c>
      <c r="D1647" s="203" t="s">
        <v>1001</v>
      </c>
      <c r="E1647" s="205" t="s">
        <v>1812</v>
      </c>
      <c r="F1647" s="204">
        <v>11.11</v>
      </c>
      <c r="G1647" s="203" t="s">
        <v>952</v>
      </c>
      <c r="H1647" s="203" t="s">
        <v>1754</v>
      </c>
      <c r="I1647" s="203" t="s">
        <v>546</v>
      </c>
    </row>
    <row r="1648" spans="1:9">
      <c r="A1648" s="203">
        <v>98</v>
      </c>
      <c r="B1648" s="203" t="s">
        <v>384</v>
      </c>
      <c r="C1648" s="203" t="s">
        <v>692</v>
      </c>
      <c r="D1648" s="203" t="s">
        <v>1002</v>
      </c>
      <c r="E1648" s="205" t="s">
        <v>1549</v>
      </c>
      <c r="F1648" s="204">
        <v>97.5</v>
      </c>
      <c r="G1648" s="203" t="s">
        <v>460</v>
      </c>
      <c r="H1648" s="203" t="s">
        <v>1754</v>
      </c>
      <c r="I1648" s="203" t="s">
        <v>557</v>
      </c>
    </row>
    <row r="1649" spans="1:9">
      <c r="A1649" s="203">
        <v>98</v>
      </c>
      <c r="B1649" s="203" t="s">
        <v>384</v>
      </c>
      <c r="C1649" s="203" t="s">
        <v>1003</v>
      </c>
      <c r="D1649" s="203" t="s">
        <v>1004</v>
      </c>
      <c r="E1649" s="205" t="s">
        <v>1549</v>
      </c>
      <c r="F1649" s="204" t="s">
        <v>1497</v>
      </c>
      <c r="G1649" s="203" t="s">
        <v>460</v>
      </c>
      <c r="H1649" s="203" t="s">
        <v>1754</v>
      </c>
      <c r="I1649" s="203" t="s">
        <v>557</v>
      </c>
    </row>
    <row r="1650" spans="1:9">
      <c r="A1650" s="203">
        <v>98</v>
      </c>
      <c r="B1650" s="203" t="s">
        <v>384</v>
      </c>
      <c r="C1650" s="203" t="s">
        <v>652</v>
      </c>
      <c r="D1650" s="203" t="s">
        <v>1005</v>
      </c>
      <c r="E1650" s="205" t="s">
        <v>1549</v>
      </c>
      <c r="F1650" s="204">
        <v>72.5</v>
      </c>
      <c r="G1650" s="203" t="s">
        <v>460</v>
      </c>
      <c r="H1650" s="203" t="s">
        <v>1754</v>
      </c>
      <c r="I1650" s="203" t="s">
        <v>557</v>
      </c>
    </row>
    <row r="1651" spans="1:9">
      <c r="A1651" s="203">
        <v>98</v>
      </c>
      <c r="B1651" s="203" t="s">
        <v>384</v>
      </c>
      <c r="C1651" s="203" t="s">
        <v>954</v>
      </c>
      <c r="D1651" s="203" t="s">
        <v>1006</v>
      </c>
      <c r="E1651" s="205" t="s">
        <v>1549</v>
      </c>
      <c r="F1651" s="204">
        <v>97.5</v>
      </c>
      <c r="G1651" s="203" t="s">
        <v>460</v>
      </c>
      <c r="H1651" s="203" t="s">
        <v>1754</v>
      </c>
      <c r="I1651" s="203" t="s">
        <v>557</v>
      </c>
    </row>
    <row r="1652" spans="1:9">
      <c r="A1652" s="203">
        <v>98</v>
      </c>
      <c r="B1652" s="203" t="s">
        <v>384</v>
      </c>
      <c r="C1652" s="203" t="s">
        <v>1007</v>
      </c>
      <c r="D1652" s="203" t="s">
        <v>1008</v>
      </c>
      <c r="E1652" s="205" t="s">
        <v>1549</v>
      </c>
      <c r="F1652" s="204">
        <v>100</v>
      </c>
      <c r="G1652" s="203" t="s">
        <v>460</v>
      </c>
      <c r="H1652" s="203" t="s">
        <v>1754</v>
      </c>
      <c r="I1652" s="203" t="s">
        <v>557</v>
      </c>
    </row>
    <row r="1653" spans="1:9">
      <c r="A1653" s="203">
        <v>98</v>
      </c>
      <c r="B1653" s="203" t="s">
        <v>384</v>
      </c>
      <c r="C1653" s="203" t="s">
        <v>789</v>
      </c>
      <c r="D1653" s="203" t="s">
        <v>1009</v>
      </c>
      <c r="E1653" s="205" t="s">
        <v>1549</v>
      </c>
      <c r="F1653" s="204">
        <v>94.7</v>
      </c>
      <c r="G1653" s="203" t="s">
        <v>460</v>
      </c>
      <c r="H1653" s="203" t="s">
        <v>1754</v>
      </c>
      <c r="I1653" s="203" t="s">
        <v>557</v>
      </c>
    </row>
    <row r="1654" spans="1:9">
      <c r="A1654" s="203">
        <v>98</v>
      </c>
      <c r="B1654" s="203" t="s">
        <v>384</v>
      </c>
      <c r="C1654" s="203" t="s">
        <v>790</v>
      </c>
      <c r="D1654" s="203" t="s">
        <v>1010</v>
      </c>
      <c r="E1654" s="205" t="s">
        <v>1549</v>
      </c>
      <c r="F1654" s="204">
        <v>89.5</v>
      </c>
      <c r="G1654" s="203" t="s">
        <v>460</v>
      </c>
      <c r="H1654" s="203" t="s">
        <v>1754</v>
      </c>
      <c r="I1654" s="203" t="s">
        <v>557</v>
      </c>
    </row>
    <row r="1655" spans="1:9">
      <c r="A1655" s="203">
        <v>98</v>
      </c>
      <c r="B1655" s="203" t="s">
        <v>384</v>
      </c>
      <c r="C1655" s="203" t="s">
        <v>735</v>
      </c>
      <c r="D1655" s="203" t="s">
        <v>1011</v>
      </c>
      <c r="E1655" s="205" t="s">
        <v>1549</v>
      </c>
      <c r="F1655" s="204">
        <v>94.6</v>
      </c>
      <c r="G1655" s="203" t="s">
        <v>460</v>
      </c>
      <c r="H1655" s="203" t="s">
        <v>1754</v>
      </c>
      <c r="I1655" s="203" t="s">
        <v>557</v>
      </c>
    </row>
    <row r="1656" spans="1:9">
      <c r="A1656" s="203">
        <v>98</v>
      </c>
      <c r="B1656" s="203" t="s">
        <v>384</v>
      </c>
      <c r="C1656" s="203" t="s">
        <v>733</v>
      </c>
      <c r="D1656" s="203" t="s">
        <v>1012</v>
      </c>
      <c r="E1656" s="205" t="s">
        <v>1549</v>
      </c>
      <c r="F1656" s="204">
        <v>89.4</v>
      </c>
      <c r="G1656" s="203" t="s">
        <v>460</v>
      </c>
      <c r="H1656" s="203" t="s">
        <v>1754</v>
      </c>
      <c r="I1656" s="203" t="s">
        <v>557</v>
      </c>
    </row>
    <row r="1657" spans="1:9">
      <c r="A1657" s="203">
        <v>98</v>
      </c>
      <c r="B1657" s="203" t="s">
        <v>384</v>
      </c>
      <c r="C1657" s="203" t="s">
        <v>794</v>
      </c>
      <c r="D1657" s="203" t="s">
        <v>1013</v>
      </c>
      <c r="E1657" s="205" t="s">
        <v>1549</v>
      </c>
      <c r="F1657" s="204">
        <v>94.7</v>
      </c>
      <c r="G1657" s="203" t="s">
        <v>460</v>
      </c>
      <c r="H1657" s="203" t="s">
        <v>1754</v>
      </c>
      <c r="I1657" s="203" t="s">
        <v>557</v>
      </c>
    </row>
    <row r="1658" spans="1:9">
      <c r="A1658" s="203">
        <v>98</v>
      </c>
      <c r="B1658" s="203" t="s">
        <v>384</v>
      </c>
      <c r="C1658" s="203" t="s">
        <v>697</v>
      </c>
      <c r="D1658" s="203" t="s">
        <v>1014</v>
      </c>
      <c r="E1658" s="205" t="s">
        <v>1549</v>
      </c>
      <c r="F1658" s="204">
        <v>91.6</v>
      </c>
      <c r="G1658" s="203" t="s">
        <v>460</v>
      </c>
      <c r="H1658" s="203" t="s">
        <v>1754</v>
      </c>
      <c r="I1658" s="203" t="s">
        <v>557</v>
      </c>
    </row>
    <row r="1659" spans="1:9">
      <c r="A1659" s="203">
        <v>98</v>
      </c>
      <c r="B1659" s="203" t="s">
        <v>384</v>
      </c>
      <c r="C1659" s="203" t="s">
        <v>695</v>
      </c>
      <c r="D1659" s="203" t="s">
        <v>1015</v>
      </c>
      <c r="E1659" s="205" t="s">
        <v>1549</v>
      </c>
      <c r="F1659" s="204">
        <v>96.1</v>
      </c>
      <c r="G1659" s="203" t="s">
        <v>460</v>
      </c>
      <c r="H1659" s="203" t="s">
        <v>1754</v>
      </c>
      <c r="I1659" s="203" t="s">
        <v>557</v>
      </c>
    </row>
    <row r="1660" spans="1:9">
      <c r="A1660" s="203">
        <v>98</v>
      </c>
      <c r="B1660" s="203" t="s">
        <v>384</v>
      </c>
      <c r="C1660" s="203" t="s">
        <v>694</v>
      </c>
      <c r="D1660" s="203" t="s">
        <v>1016</v>
      </c>
      <c r="E1660" s="205" t="s">
        <v>1549</v>
      </c>
      <c r="F1660" s="204">
        <v>95.5</v>
      </c>
      <c r="G1660" s="203" t="s">
        <v>460</v>
      </c>
      <c r="H1660" s="203" t="s">
        <v>1754</v>
      </c>
      <c r="I1660" s="203" t="s">
        <v>557</v>
      </c>
    </row>
    <row r="1661" spans="1:9">
      <c r="A1661" s="203">
        <v>98</v>
      </c>
      <c r="B1661" s="203" t="s">
        <v>384</v>
      </c>
      <c r="C1661" s="203" t="s">
        <v>730</v>
      </c>
      <c r="D1661" s="203" t="s">
        <v>1017</v>
      </c>
      <c r="E1661" s="205" t="s">
        <v>1549</v>
      </c>
      <c r="F1661" s="204">
        <v>100</v>
      </c>
      <c r="G1661" s="203" t="s">
        <v>460</v>
      </c>
      <c r="H1661" s="203" t="s">
        <v>1754</v>
      </c>
      <c r="I1661" s="203" t="s">
        <v>557</v>
      </c>
    </row>
    <row r="1662" spans="1:9">
      <c r="A1662" s="203">
        <v>98</v>
      </c>
      <c r="B1662" s="203" t="s">
        <v>384</v>
      </c>
      <c r="C1662" s="203" t="s">
        <v>636</v>
      </c>
      <c r="D1662" s="203" t="s">
        <v>1018</v>
      </c>
      <c r="E1662" s="205" t="s">
        <v>1549</v>
      </c>
      <c r="F1662" s="204">
        <v>98</v>
      </c>
      <c r="G1662" s="203" t="s">
        <v>460</v>
      </c>
      <c r="H1662" s="203" t="s">
        <v>1754</v>
      </c>
      <c r="I1662" s="203" t="s">
        <v>557</v>
      </c>
    </row>
    <row r="1663" spans="1:9">
      <c r="A1663" s="203">
        <v>98</v>
      </c>
      <c r="B1663" s="203" t="s">
        <v>384</v>
      </c>
      <c r="C1663" s="203" t="s">
        <v>604</v>
      </c>
      <c r="D1663" s="203" t="s">
        <v>1019</v>
      </c>
      <c r="E1663" s="205" t="s">
        <v>1549</v>
      </c>
      <c r="F1663" s="204">
        <v>98</v>
      </c>
      <c r="G1663" s="203" t="s">
        <v>460</v>
      </c>
      <c r="H1663" s="203" t="s">
        <v>1754</v>
      </c>
      <c r="I1663" s="203" t="s">
        <v>557</v>
      </c>
    </row>
    <row r="1664" spans="1:9">
      <c r="A1664" s="203">
        <v>98</v>
      </c>
      <c r="B1664" s="203" t="s">
        <v>384</v>
      </c>
      <c r="C1664" s="203" t="s">
        <v>803</v>
      </c>
      <c r="D1664" s="203" t="s">
        <v>1020</v>
      </c>
      <c r="E1664" s="205" t="s">
        <v>1549</v>
      </c>
      <c r="F1664" s="204">
        <v>98.9</v>
      </c>
      <c r="G1664" s="203" t="s">
        <v>460</v>
      </c>
      <c r="H1664" s="203" t="s">
        <v>1754</v>
      </c>
      <c r="I1664" s="203" t="s">
        <v>557</v>
      </c>
    </row>
    <row r="1665" spans="1:9">
      <c r="A1665" s="203">
        <v>98</v>
      </c>
      <c r="B1665" s="203" t="s">
        <v>385</v>
      </c>
      <c r="C1665" s="203" t="s">
        <v>375</v>
      </c>
      <c r="D1665" s="203" t="s">
        <v>1021</v>
      </c>
      <c r="E1665" s="205" t="s">
        <v>1549</v>
      </c>
      <c r="F1665" s="204">
        <v>97.6</v>
      </c>
      <c r="G1665" s="203" t="s">
        <v>460</v>
      </c>
      <c r="H1665" s="203" t="s">
        <v>1754</v>
      </c>
      <c r="I1665" s="203" t="s">
        <v>557</v>
      </c>
    </row>
    <row r="1666" spans="1:9">
      <c r="A1666" s="203">
        <v>98</v>
      </c>
      <c r="B1666" s="203" t="s">
        <v>385</v>
      </c>
      <c r="C1666" s="203" t="s">
        <v>737</v>
      </c>
      <c r="D1666" s="203" t="s">
        <v>1022</v>
      </c>
      <c r="E1666" s="205" t="s">
        <v>1549</v>
      </c>
      <c r="F1666" s="204" t="s">
        <v>1497</v>
      </c>
      <c r="G1666" s="203" t="s">
        <v>460</v>
      </c>
      <c r="H1666" s="203" t="s">
        <v>1754</v>
      </c>
      <c r="I1666" s="203" t="s">
        <v>557</v>
      </c>
    </row>
    <row r="1667" spans="1:9">
      <c r="A1667" s="203">
        <v>98</v>
      </c>
      <c r="B1667" s="203" t="s">
        <v>385</v>
      </c>
      <c r="C1667" s="203" t="s">
        <v>703</v>
      </c>
      <c r="D1667" s="203" t="s">
        <v>1023</v>
      </c>
      <c r="E1667" s="205" t="s">
        <v>1549</v>
      </c>
      <c r="F1667" s="204">
        <v>99.1</v>
      </c>
      <c r="G1667" s="203" t="s">
        <v>460</v>
      </c>
      <c r="H1667" s="203" t="s">
        <v>1754</v>
      </c>
      <c r="I1667" s="203" t="s">
        <v>557</v>
      </c>
    </row>
    <row r="1668" spans="1:9">
      <c r="A1668" s="203">
        <v>98</v>
      </c>
      <c r="B1668" s="203" t="s">
        <v>385</v>
      </c>
      <c r="C1668" s="203" t="s">
        <v>1024</v>
      </c>
      <c r="D1668" s="203" t="s">
        <v>1025</v>
      </c>
      <c r="E1668" s="205" t="s">
        <v>1549</v>
      </c>
      <c r="F1668" s="204">
        <v>96.5</v>
      </c>
      <c r="G1668" s="203" t="s">
        <v>460</v>
      </c>
      <c r="H1668" s="203" t="s">
        <v>1754</v>
      </c>
      <c r="I1668" s="203" t="s">
        <v>557</v>
      </c>
    </row>
    <row r="1669" spans="1:9">
      <c r="A1669" s="203">
        <v>98</v>
      </c>
      <c r="B1669" s="203" t="s">
        <v>386</v>
      </c>
      <c r="C1669" s="203" t="s">
        <v>701</v>
      </c>
      <c r="D1669" s="203" t="s">
        <v>1026</v>
      </c>
      <c r="E1669" s="205" t="s">
        <v>1549</v>
      </c>
      <c r="F1669" s="204">
        <v>95.3</v>
      </c>
      <c r="G1669" s="203" t="s">
        <v>460</v>
      </c>
      <c r="H1669" s="203" t="s">
        <v>1754</v>
      </c>
      <c r="I1669" s="203" t="s">
        <v>557</v>
      </c>
    </row>
    <row r="1670" spans="1:9">
      <c r="A1670" s="203">
        <v>98</v>
      </c>
      <c r="B1670" s="203" t="s">
        <v>386</v>
      </c>
      <c r="C1670" s="203" t="s">
        <v>613</v>
      </c>
      <c r="D1670" s="203" t="s">
        <v>1027</v>
      </c>
      <c r="E1670" s="205" t="s">
        <v>1549</v>
      </c>
      <c r="F1670" s="204">
        <v>87.4</v>
      </c>
      <c r="G1670" s="203" t="s">
        <v>460</v>
      </c>
      <c r="H1670" s="203" t="s">
        <v>1754</v>
      </c>
      <c r="I1670" s="203" t="s">
        <v>557</v>
      </c>
    </row>
    <row r="1671" spans="1:9">
      <c r="A1671" s="203">
        <v>98</v>
      </c>
      <c r="B1671" s="203" t="s">
        <v>386</v>
      </c>
      <c r="C1671" s="203" t="s">
        <v>648</v>
      </c>
      <c r="D1671" s="203" t="s">
        <v>1028</v>
      </c>
      <c r="E1671" s="205" t="s">
        <v>1549</v>
      </c>
      <c r="F1671" s="204">
        <v>94</v>
      </c>
      <c r="G1671" s="203" t="s">
        <v>460</v>
      </c>
      <c r="H1671" s="203" t="s">
        <v>1754</v>
      </c>
      <c r="I1671" s="203" t="s">
        <v>557</v>
      </c>
    </row>
    <row r="1672" spans="1:9">
      <c r="A1672" s="203">
        <v>98</v>
      </c>
      <c r="B1672" s="203" t="s">
        <v>387</v>
      </c>
      <c r="C1672" s="203" t="s">
        <v>644</v>
      </c>
      <c r="D1672" s="203" t="s">
        <v>1029</v>
      </c>
      <c r="E1672" s="205" t="s">
        <v>1549</v>
      </c>
      <c r="F1672" s="204">
        <v>97.7</v>
      </c>
      <c r="G1672" s="203" t="s">
        <v>460</v>
      </c>
      <c r="H1672" s="203" t="s">
        <v>1754</v>
      </c>
      <c r="I1672" s="203" t="s">
        <v>557</v>
      </c>
    </row>
    <row r="1673" spans="1:9">
      <c r="A1673" s="203">
        <v>98</v>
      </c>
      <c r="B1673" s="203" t="s">
        <v>387</v>
      </c>
      <c r="C1673" s="203" t="s">
        <v>928</v>
      </c>
      <c r="D1673" s="203" t="s">
        <v>1030</v>
      </c>
      <c r="E1673" s="205" t="s">
        <v>1549</v>
      </c>
      <c r="F1673" s="204">
        <v>97</v>
      </c>
      <c r="G1673" s="203" t="s">
        <v>460</v>
      </c>
      <c r="H1673" s="203" t="s">
        <v>1754</v>
      </c>
      <c r="I1673" s="203" t="s">
        <v>557</v>
      </c>
    </row>
    <row r="1674" spans="1:9">
      <c r="A1674" s="203">
        <v>98</v>
      </c>
      <c r="B1674" s="203" t="s">
        <v>387</v>
      </c>
      <c r="C1674" s="203" t="s">
        <v>1031</v>
      </c>
      <c r="D1674" s="203" t="s">
        <v>1032</v>
      </c>
      <c r="E1674" s="205" t="s">
        <v>1549</v>
      </c>
      <c r="F1674" s="204">
        <v>94.7</v>
      </c>
      <c r="G1674" s="203" t="s">
        <v>460</v>
      </c>
      <c r="H1674" s="203" t="s">
        <v>1754</v>
      </c>
      <c r="I1674" s="203" t="s">
        <v>557</v>
      </c>
    </row>
    <row r="1675" spans="1:9">
      <c r="A1675" s="203">
        <v>98</v>
      </c>
      <c r="B1675" s="203" t="s">
        <v>387</v>
      </c>
      <c r="C1675" s="203" t="s">
        <v>650</v>
      </c>
      <c r="D1675" s="203" t="s">
        <v>1033</v>
      </c>
      <c r="E1675" s="205" t="s">
        <v>1549</v>
      </c>
      <c r="F1675" s="204">
        <v>100</v>
      </c>
      <c r="G1675" s="203" t="s">
        <v>460</v>
      </c>
      <c r="H1675" s="203" t="s">
        <v>1754</v>
      </c>
      <c r="I1675" s="203" t="s">
        <v>557</v>
      </c>
    </row>
    <row r="1676" spans="1:9">
      <c r="A1676" s="203">
        <v>98</v>
      </c>
      <c r="B1676" s="203" t="s">
        <v>387</v>
      </c>
      <c r="C1676" s="203" t="s">
        <v>620</v>
      </c>
      <c r="D1676" s="203" t="s">
        <v>1034</v>
      </c>
      <c r="E1676" s="205" t="s">
        <v>1549</v>
      </c>
      <c r="F1676" s="204">
        <v>99.3</v>
      </c>
      <c r="G1676" s="203" t="s">
        <v>460</v>
      </c>
      <c r="H1676" s="203" t="s">
        <v>1754</v>
      </c>
      <c r="I1676" s="203" t="s">
        <v>557</v>
      </c>
    </row>
    <row r="1677" spans="1:9">
      <c r="A1677" s="203">
        <v>98</v>
      </c>
      <c r="B1677" s="203" t="s">
        <v>388</v>
      </c>
      <c r="C1677" s="203" t="s">
        <v>598</v>
      </c>
      <c r="D1677" s="203" t="s">
        <v>1035</v>
      </c>
      <c r="E1677" s="205" t="s">
        <v>1549</v>
      </c>
      <c r="F1677" s="204">
        <v>98.3</v>
      </c>
      <c r="G1677" s="203" t="s">
        <v>460</v>
      </c>
      <c r="H1677" s="203" t="s">
        <v>1754</v>
      </c>
      <c r="I1677" s="203" t="s">
        <v>557</v>
      </c>
    </row>
    <row r="1678" spans="1:9">
      <c r="A1678" s="203">
        <v>98</v>
      </c>
      <c r="B1678" s="203" t="s">
        <v>388</v>
      </c>
      <c r="C1678" s="203" t="s">
        <v>367</v>
      </c>
      <c r="D1678" s="203" t="s">
        <v>1036</v>
      </c>
      <c r="E1678" s="205" t="s">
        <v>1549</v>
      </c>
      <c r="F1678" s="204">
        <v>97.3</v>
      </c>
      <c r="G1678" s="203" t="s">
        <v>460</v>
      </c>
      <c r="H1678" s="203" t="s">
        <v>1754</v>
      </c>
      <c r="I1678" s="203" t="s">
        <v>557</v>
      </c>
    </row>
    <row r="1679" spans="1:9">
      <c r="A1679" s="203">
        <v>98</v>
      </c>
      <c r="B1679" s="203" t="s">
        <v>388</v>
      </c>
      <c r="C1679" s="203" t="s">
        <v>606</v>
      </c>
      <c r="D1679" s="203" t="s">
        <v>1037</v>
      </c>
      <c r="E1679" s="205" t="s">
        <v>1549</v>
      </c>
      <c r="F1679" s="204">
        <v>95.6</v>
      </c>
      <c r="G1679" s="203" t="s">
        <v>460</v>
      </c>
      <c r="H1679" s="203" t="s">
        <v>1754</v>
      </c>
      <c r="I1679" s="203" t="s">
        <v>557</v>
      </c>
    </row>
    <row r="1680" spans="1:9">
      <c r="A1680" s="203">
        <v>98</v>
      </c>
      <c r="B1680" s="203" t="s">
        <v>389</v>
      </c>
      <c r="C1680" s="203" t="s">
        <v>630</v>
      </c>
      <c r="D1680" s="203" t="s">
        <v>1038</v>
      </c>
      <c r="E1680" s="205" t="s">
        <v>1549</v>
      </c>
      <c r="F1680" s="204">
        <v>98.2</v>
      </c>
      <c r="G1680" s="203" t="s">
        <v>460</v>
      </c>
      <c r="H1680" s="203" t="s">
        <v>1754</v>
      </c>
      <c r="I1680" s="203" t="s">
        <v>557</v>
      </c>
    </row>
    <row r="1681" spans="1:9">
      <c r="A1681" s="203">
        <v>98</v>
      </c>
      <c r="B1681" s="203" t="s">
        <v>389</v>
      </c>
      <c r="C1681" s="203" t="s">
        <v>587</v>
      </c>
      <c r="D1681" s="203" t="s">
        <v>1039</v>
      </c>
      <c r="E1681" s="205" t="s">
        <v>1549</v>
      </c>
      <c r="F1681" s="204">
        <v>97.8</v>
      </c>
      <c r="G1681" s="203" t="s">
        <v>460</v>
      </c>
      <c r="H1681" s="203" t="s">
        <v>1754</v>
      </c>
      <c r="I1681" s="203" t="s">
        <v>557</v>
      </c>
    </row>
    <row r="1682" spans="1:9">
      <c r="A1682" s="203">
        <v>98</v>
      </c>
      <c r="B1682" s="203" t="s">
        <v>390</v>
      </c>
      <c r="C1682" s="203" t="s">
        <v>368</v>
      </c>
      <c r="D1682" s="203" t="s">
        <v>1040</v>
      </c>
      <c r="E1682" s="205" t="s">
        <v>1549</v>
      </c>
      <c r="F1682" s="204">
        <v>99.2</v>
      </c>
      <c r="G1682" s="203" t="s">
        <v>460</v>
      </c>
      <c r="H1682" s="203" t="s">
        <v>1754</v>
      </c>
      <c r="I1682" s="203" t="s">
        <v>557</v>
      </c>
    </row>
    <row r="1683" spans="1:9">
      <c r="A1683" s="203">
        <v>98</v>
      </c>
      <c r="B1683" s="203" t="s">
        <v>390</v>
      </c>
      <c r="C1683" s="203" t="s">
        <v>738</v>
      </c>
      <c r="D1683" s="203" t="s">
        <v>1041</v>
      </c>
      <c r="E1683" s="205" t="s">
        <v>1549</v>
      </c>
      <c r="F1683" s="204">
        <v>98.4</v>
      </c>
      <c r="G1683" s="203" t="s">
        <v>460</v>
      </c>
      <c r="H1683" s="203" t="s">
        <v>1754</v>
      </c>
      <c r="I1683" s="203" t="s">
        <v>557</v>
      </c>
    </row>
    <row r="1684" spans="1:9">
      <c r="A1684" s="203">
        <v>98</v>
      </c>
      <c r="B1684" s="203" t="s">
        <v>390</v>
      </c>
      <c r="C1684" s="203" t="s">
        <v>611</v>
      </c>
      <c r="D1684" s="203" t="s">
        <v>1042</v>
      </c>
      <c r="E1684" s="205" t="s">
        <v>1549</v>
      </c>
      <c r="F1684" s="204">
        <v>97</v>
      </c>
      <c r="G1684" s="203" t="s">
        <v>460</v>
      </c>
      <c r="H1684" s="203" t="s">
        <v>1754</v>
      </c>
      <c r="I1684" s="203" t="s">
        <v>557</v>
      </c>
    </row>
    <row r="1685" spans="1:9">
      <c r="A1685" s="203">
        <v>98</v>
      </c>
      <c r="B1685" s="203" t="s">
        <v>391</v>
      </c>
      <c r="C1685" s="203" t="s">
        <v>624</v>
      </c>
      <c r="D1685" s="203" t="s">
        <v>1043</v>
      </c>
      <c r="E1685" s="205" t="s">
        <v>1549</v>
      </c>
      <c r="F1685" s="204">
        <v>96</v>
      </c>
      <c r="G1685" s="203" t="s">
        <v>460</v>
      </c>
      <c r="H1685" s="203" t="s">
        <v>1754</v>
      </c>
      <c r="I1685" s="203" t="s">
        <v>557</v>
      </c>
    </row>
    <row r="1686" spans="1:9">
      <c r="A1686" s="203">
        <v>98</v>
      </c>
      <c r="B1686" s="203" t="s">
        <v>392</v>
      </c>
      <c r="C1686" s="203" t="s">
        <v>739</v>
      </c>
      <c r="D1686" s="203" t="s">
        <v>1044</v>
      </c>
      <c r="E1686" s="205" t="s">
        <v>1549</v>
      </c>
      <c r="F1686" s="204" t="s">
        <v>1497</v>
      </c>
      <c r="G1686" s="203" t="s">
        <v>460</v>
      </c>
      <c r="H1686" s="203" t="s">
        <v>1754</v>
      </c>
      <c r="I1686" s="203" t="s">
        <v>557</v>
      </c>
    </row>
    <row r="1687" spans="1:9">
      <c r="A1687" s="203">
        <v>98</v>
      </c>
      <c r="B1687" s="203" t="s">
        <v>392</v>
      </c>
      <c r="C1687" s="203" t="s">
        <v>740</v>
      </c>
      <c r="D1687" s="203" t="s">
        <v>1045</v>
      </c>
      <c r="E1687" s="205" t="s">
        <v>1549</v>
      </c>
      <c r="F1687" s="204">
        <v>97.1</v>
      </c>
      <c r="G1687" s="203" t="s">
        <v>460</v>
      </c>
      <c r="H1687" s="203" t="s">
        <v>1754</v>
      </c>
      <c r="I1687" s="203" t="s">
        <v>557</v>
      </c>
    </row>
    <row r="1688" spans="1:9">
      <c r="A1688" s="203">
        <v>98</v>
      </c>
      <c r="B1688" s="203" t="s">
        <v>393</v>
      </c>
      <c r="C1688" s="203" t="s">
        <v>576</v>
      </c>
      <c r="D1688" s="203" t="s">
        <v>1046</v>
      </c>
      <c r="E1688" s="205" t="s">
        <v>1549</v>
      </c>
      <c r="F1688" s="204">
        <v>98.6</v>
      </c>
      <c r="G1688" s="203" t="s">
        <v>460</v>
      </c>
      <c r="H1688" s="203" t="s">
        <v>1754</v>
      </c>
      <c r="I1688" s="203" t="s">
        <v>557</v>
      </c>
    </row>
    <row r="1689" spans="1:9">
      <c r="A1689" s="203">
        <v>98</v>
      </c>
      <c r="B1689" s="203" t="s">
        <v>393</v>
      </c>
      <c r="C1689" s="203" t="s">
        <v>1047</v>
      </c>
      <c r="D1689" s="203" t="s">
        <v>1048</v>
      </c>
      <c r="E1689" s="205" t="s">
        <v>1549</v>
      </c>
      <c r="F1689" s="204" t="s">
        <v>1497</v>
      </c>
      <c r="G1689" s="203" t="s">
        <v>460</v>
      </c>
      <c r="H1689" s="203" t="s">
        <v>1754</v>
      </c>
      <c r="I1689" s="203" t="s">
        <v>557</v>
      </c>
    </row>
    <row r="1690" spans="1:9">
      <c r="A1690" s="203">
        <v>98</v>
      </c>
      <c r="B1690" s="203" t="s">
        <v>393</v>
      </c>
      <c r="C1690" s="203" t="s">
        <v>1049</v>
      </c>
      <c r="D1690" s="203" t="s">
        <v>1050</v>
      </c>
      <c r="E1690" s="205" t="s">
        <v>1549</v>
      </c>
      <c r="F1690" s="204">
        <v>97.6</v>
      </c>
      <c r="G1690" s="203" t="s">
        <v>460</v>
      </c>
      <c r="H1690" s="203" t="s">
        <v>1754</v>
      </c>
      <c r="I1690" s="203" t="s">
        <v>557</v>
      </c>
    </row>
    <row r="1691" spans="1:9">
      <c r="A1691" s="203">
        <v>98</v>
      </c>
      <c r="B1691" s="203" t="s">
        <v>393</v>
      </c>
      <c r="C1691" s="203" t="s">
        <v>628</v>
      </c>
      <c r="D1691" s="203" t="s">
        <v>1051</v>
      </c>
      <c r="E1691" s="205" t="s">
        <v>1549</v>
      </c>
      <c r="F1691" s="204">
        <v>95.5</v>
      </c>
      <c r="G1691" s="203" t="s">
        <v>460</v>
      </c>
      <c r="H1691" s="203" t="s">
        <v>1754</v>
      </c>
      <c r="I1691" s="203" t="s">
        <v>557</v>
      </c>
    </row>
    <row r="1692" spans="1:9">
      <c r="A1692" s="203">
        <v>98</v>
      </c>
      <c r="B1692" s="203" t="s">
        <v>393</v>
      </c>
      <c r="C1692" s="203" t="s">
        <v>1052</v>
      </c>
      <c r="D1692" s="203" t="s">
        <v>1053</v>
      </c>
      <c r="E1692" s="205" t="s">
        <v>1549</v>
      </c>
      <c r="F1692" s="204">
        <v>96.6</v>
      </c>
      <c r="G1692" s="203" t="s">
        <v>460</v>
      </c>
      <c r="H1692" s="203" t="s">
        <v>1754</v>
      </c>
      <c r="I1692" s="203" t="s">
        <v>557</v>
      </c>
    </row>
    <row r="1693" spans="1:9">
      <c r="A1693" s="203">
        <v>98</v>
      </c>
      <c r="B1693" s="203" t="s">
        <v>393</v>
      </c>
      <c r="C1693" s="203" t="s">
        <v>742</v>
      </c>
      <c r="D1693" s="203" t="s">
        <v>1054</v>
      </c>
      <c r="E1693" s="205" t="s">
        <v>1549</v>
      </c>
      <c r="F1693" s="204" t="s">
        <v>1497</v>
      </c>
      <c r="G1693" s="203" t="s">
        <v>460</v>
      </c>
      <c r="H1693" s="203" t="s">
        <v>1754</v>
      </c>
      <c r="I1693" s="203" t="s">
        <v>557</v>
      </c>
    </row>
    <row r="1694" spans="1:9">
      <c r="A1694" s="203">
        <v>98</v>
      </c>
      <c r="B1694" s="203" t="s">
        <v>393</v>
      </c>
      <c r="C1694" s="203" t="s">
        <v>641</v>
      </c>
      <c r="D1694" s="203" t="s">
        <v>1055</v>
      </c>
      <c r="E1694" s="205" t="s">
        <v>1549</v>
      </c>
      <c r="F1694" s="204">
        <v>96.9</v>
      </c>
      <c r="G1694" s="203" t="s">
        <v>460</v>
      </c>
      <c r="H1694" s="203" t="s">
        <v>1754</v>
      </c>
      <c r="I1694" s="203" t="s">
        <v>557</v>
      </c>
    </row>
    <row r="1695" spans="1:9">
      <c r="A1695" s="203">
        <v>98</v>
      </c>
      <c r="B1695" s="203" t="s">
        <v>393</v>
      </c>
      <c r="C1695" s="203" t="s">
        <v>689</v>
      </c>
      <c r="D1695" s="203" t="s">
        <v>1056</v>
      </c>
      <c r="E1695" s="205" t="s">
        <v>1549</v>
      </c>
      <c r="F1695" s="204">
        <v>99.6</v>
      </c>
      <c r="G1695" s="203" t="s">
        <v>460</v>
      </c>
      <c r="H1695" s="203" t="s">
        <v>1754</v>
      </c>
      <c r="I1695" s="203" t="s">
        <v>557</v>
      </c>
    </row>
    <row r="1696" spans="1:9">
      <c r="A1696" s="203">
        <v>98</v>
      </c>
      <c r="B1696" s="203" t="s">
        <v>394</v>
      </c>
      <c r="C1696" s="203" t="s">
        <v>675</v>
      </c>
      <c r="D1696" s="203" t="s">
        <v>1057</v>
      </c>
      <c r="E1696" s="205" t="s">
        <v>1549</v>
      </c>
      <c r="F1696" s="204">
        <v>97.6</v>
      </c>
      <c r="G1696" s="203" t="s">
        <v>460</v>
      </c>
      <c r="H1696" s="203" t="s">
        <v>1754</v>
      </c>
      <c r="I1696" s="203" t="s">
        <v>557</v>
      </c>
    </row>
    <row r="1697" spans="1:9">
      <c r="A1697" s="203">
        <v>98</v>
      </c>
      <c r="B1697" s="203" t="s">
        <v>394</v>
      </c>
      <c r="C1697" s="203" t="s">
        <v>609</v>
      </c>
      <c r="D1697" s="203" t="s">
        <v>1058</v>
      </c>
      <c r="E1697" s="205" t="s">
        <v>1549</v>
      </c>
      <c r="F1697" s="204">
        <v>99.6</v>
      </c>
      <c r="G1697" s="203" t="s">
        <v>460</v>
      </c>
      <c r="H1697" s="203" t="s">
        <v>1754</v>
      </c>
      <c r="I1697" s="203" t="s">
        <v>557</v>
      </c>
    </row>
    <row r="1698" spans="1:9">
      <c r="A1698" s="203">
        <v>98</v>
      </c>
      <c r="B1698" s="203" t="s">
        <v>394</v>
      </c>
      <c r="C1698" s="203" t="s">
        <v>589</v>
      </c>
      <c r="D1698" s="203" t="s">
        <v>1059</v>
      </c>
      <c r="E1698" s="205" t="s">
        <v>1549</v>
      </c>
      <c r="F1698" s="204" t="s">
        <v>1497</v>
      </c>
      <c r="G1698" s="203" t="s">
        <v>460</v>
      </c>
      <c r="H1698" s="203" t="s">
        <v>1754</v>
      </c>
      <c r="I1698" s="203" t="s">
        <v>557</v>
      </c>
    </row>
    <row r="1699" spans="1:9">
      <c r="A1699" s="203">
        <v>98</v>
      </c>
      <c r="B1699" s="203" t="s">
        <v>394</v>
      </c>
      <c r="C1699" s="203" t="s">
        <v>677</v>
      </c>
      <c r="D1699" s="203" t="s">
        <v>1060</v>
      </c>
      <c r="E1699" s="205" t="s">
        <v>1549</v>
      </c>
      <c r="F1699" s="204">
        <v>91.1</v>
      </c>
      <c r="G1699" s="203" t="s">
        <v>460</v>
      </c>
      <c r="H1699" s="203" t="s">
        <v>1754</v>
      </c>
      <c r="I1699" s="203" t="s">
        <v>557</v>
      </c>
    </row>
    <row r="1700" spans="1:9">
      <c r="A1700" s="203">
        <v>98</v>
      </c>
      <c r="B1700" s="203" t="s">
        <v>395</v>
      </c>
      <c r="C1700" s="203" t="s">
        <v>718</v>
      </c>
      <c r="D1700" s="203" t="s">
        <v>1061</v>
      </c>
      <c r="E1700" s="205" t="s">
        <v>1549</v>
      </c>
      <c r="F1700" s="204">
        <v>95.7</v>
      </c>
      <c r="G1700" s="203" t="s">
        <v>460</v>
      </c>
      <c r="H1700" s="203" t="s">
        <v>1754</v>
      </c>
      <c r="I1700" s="203" t="s">
        <v>557</v>
      </c>
    </row>
    <row r="1701" spans="1:9">
      <c r="A1701" s="203">
        <v>98</v>
      </c>
      <c r="B1701" s="203" t="s">
        <v>395</v>
      </c>
      <c r="C1701" s="203" t="s">
        <v>1062</v>
      </c>
      <c r="D1701" s="203" t="s">
        <v>1063</v>
      </c>
      <c r="E1701" s="205" t="s">
        <v>1549</v>
      </c>
      <c r="F1701" s="204" t="s">
        <v>1497</v>
      </c>
      <c r="G1701" s="203" t="s">
        <v>460</v>
      </c>
      <c r="H1701" s="203" t="s">
        <v>1754</v>
      </c>
      <c r="I1701" s="203" t="s">
        <v>557</v>
      </c>
    </row>
    <row r="1702" spans="1:9">
      <c r="A1702" s="203">
        <v>98</v>
      </c>
      <c r="B1702" s="203" t="s">
        <v>395</v>
      </c>
      <c r="C1702" s="203" t="s">
        <v>829</v>
      </c>
      <c r="D1702" s="203" t="s">
        <v>1064</v>
      </c>
      <c r="E1702" s="205" t="s">
        <v>1549</v>
      </c>
      <c r="F1702" s="204">
        <v>89.2</v>
      </c>
      <c r="G1702" s="203" t="s">
        <v>460</v>
      </c>
      <c r="H1702" s="203" t="s">
        <v>1754</v>
      </c>
      <c r="I1702" s="203" t="s">
        <v>557</v>
      </c>
    </row>
    <row r="1703" spans="1:9">
      <c r="A1703" s="203">
        <v>98</v>
      </c>
      <c r="B1703" s="203" t="s">
        <v>395</v>
      </c>
      <c r="C1703" s="203" t="s">
        <v>757</v>
      </c>
      <c r="D1703" s="203" t="s">
        <v>1065</v>
      </c>
      <c r="E1703" s="205" t="s">
        <v>1549</v>
      </c>
      <c r="F1703" s="204">
        <v>96.9</v>
      </c>
      <c r="G1703" s="203" t="s">
        <v>460</v>
      </c>
      <c r="H1703" s="203" t="s">
        <v>1754</v>
      </c>
      <c r="I1703" s="203" t="s">
        <v>557</v>
      </c>
    </row>
    <row r="1704" spans="1:9">
      <c r="A1704" s="203">
        <v>98</v>
      </c>
      <c r="B1704" s="203" t="s">
        <v>395</v>
      </c>
      <c r="C1704" s="203" t="s">
        <v>714</v>
      </c>
      <c r="D1704" s="203" t="s">
        <v>1066</v>
      </c>
      <c r="E1704" s="205" t="s">
        <v>1549</v>
      </c>
      <c r="F1704" s="204">
        <v>99.2</v>
      </c>
      <c r="G1704" s="203" t="s">
        <v>460</v>
      </c>
      <c r="H1704" s="203" t="s">
        <v>1754</v>
      </c>
      <c r="I1704" s="203" t="s">
        <v>557</v>
      </c>
    </row>
    <row r="1705" spans="1:9">
      <c r="A1705" s="203">
        <v>98</v>
      </c>
      <c r="B1705" s="203" t="s">
        <v>395</v>
      </c>
      <c r="C1705" s="203" t="s">
        <v>749</v>
      </c>
      <c r="D1705" s="203" t="s">
        <v>1067</v>
      </c>
      <c r="E1705" s="205" t="s">
        <v>1549</v>
      </c>
      <c r="F1705" s="204">
        <v>96.5</v>
      </c>
      <c r="G1705" s="203" t="s">
        <v>460</v>
      </c>
      <c r="H1705" s="203" t="s">
        <v>1754</v>
      </c>
      <c r="I1705" s="203" t="s">
        <v>557</v>
      </c>
    </row>
    <row r="1706" spans="1:9">
      <c r="A1706" s="203">
        <v>98</v>
      </c>
      <c r="B1706" s="203" t="s">
        <v>395</v>
      </c>
      <c r="C1706" s="203" t="s">
        <v>617</v>
      </c>
      <c r="D1706" s="203" t="s">
        <v>1068</v>
      </c>
      <c r="E1706" s="205" t="s">
        <v>1549</v>
      </c>
      <c r="F1706" s="204">
        <v>95.3</v>
      </c>
      <c r="G1706" s="203" t="s">
        <v>460</v>
      </c>
      <c r="H1706" s="203" t="s">
        <v>1754</v>
      </c>
      <c r="I1706" s="203" t="s">
        <v>557</v>
      </c>
    </row>
    <row r="1707" spans="1:9">
      <c r="A1707" s="203">
        <v>98</v>
      </c>
      <c r="B1707" s="203" t="s">
        <v>395</v>
      </c>
      <c r="C1707" s="203" t="s">
        <v>1069</v>
      </c>
      <c r="D1707" s="203" t="s">
        <v>1070</v>
      </c>
      <c r="E1707" s="205" t="s">
        <v>1549</v>
      </c>
      <c r="F1707" s="204">
        <v>99</v>
      </c>
      <c r="G1707" s="203" t="s">
        <v>460</v>
      </c>
      <c r="H1707" s="203" t="s">
        <v>1754</v>
      </c>
      <c r="I1707" s="203" t="s">
        <v>557</v>
      </c>
    </row>
    <row r="1708" spans="1:9">
      <c r="A1708" s="203">
        <v>98</v>
      </c>
      <c r="B1708" s="203" t="s">
        <v>395</v>
      </c>
      <c r="C1708" s="203" t="s">
        <v>878</v>
      </c>
      <c r="D1708" s="203" t="s">
        <v>1071</v>
      </c>
      <c r="E1708" s="205" t="s">
        <v>1549</v>
      </c>
      <c r="F1708" s="204">
        <v>97.8</v>
      </c>
      <c r="G1708" s="203" t="s">
        <v>460</v>
      </c>
      <c r="H1708" s="203" t="s">
        <v>1754</v>
      </c>
      <c r="I1708" s="203" t="s">
        <v>557</v>
      </c>
    </row>
    <row r="1709" spans="1:9">
      <c r="A1709" s="203">
        <v>98</v>
      </c>
      <c r="B1709" s="203" t="s">
        <v>395</v>
      </c>
      <c r="C1709" s="203" t="s">
        <v>595</v>
      </c>
      <c r="D1709" s="203" t="s">
        <v>1072</v>
      </c>
      <c r="E1709" s="205" t="s">
        <v>1549</v>
      </c>
      <c r="F1709" s="204">
        <v>90.1</v>
      </c>
      <c r="G1709" s="203" t="s">
        <v>460</v>
      </c>
      <c r="H1709" s="203" t="s">
        <v>1754</v>
      </c>
      <c r="I1709" s="203" t="s">
        <v>557</v>
      </c>
    </row>
    <row r="1710" spans="1:9">
      <c r="A1710" s="203">
        <v>98</v>
      </c>
      <c r="B1710" s="203" t="s">
        <v>395</v>
      </c>
      <c r="C1710" s="203" t="s">
        <v>756</v>
      </c>
      <c r="D1710" s="203" t="s">
        <v>1073</v>
      </c>
      <c r="E1710" s="205" t="s">
        <v>1549</v>
      </c>
      <c r="F1710" s="204">
        <v>96.8</v>
      </c>
      <c r="G1710" s="203" t="s">
        <v>460</v>
      </c>
      <c r="H1710" s="203" t="s">
        <v>1754</v>
      </c>
      <c r="I1710" s="203" t="s">
        <v>557</v>
      </c>
    </row>
    <row r="1711" spans="1:9">
      <c r="A1711" s="203">
        <v>98</v>
      </c>
      <c r="B1711" s="203" t="s">
        <v>395</v>
      </c>
      <c r="C1711" s="203" t="s">
        <v>755</v>
      </c>
      <c r="D1711" s="203" t="s">
        <v>1074</v>
      </c>
      <c r="E1711" s="205" t="s">
        <v>1549</v>
      </c>
      <c r="F1711" s="204">
        <v>97</v>
      </c>
      <c r="G1711" s="203" t="s">
        <v>460</v>
      </c>
      <c r="H1711" s="203" t="s">
        <v>1754</v>
      </c>
      <c r="I1711" s="203" t="s">
        <v>557</v>
      </c>
    </row>
    <row r="1712" spans="1:9">
      <c r="A1712" s="203">
        <v>98</v>
      </c>
      <c r="B1712" s="203" t="s">
        <v>395</v>
      </c>
      <c r="C1712" s="203" t="s">
        <v>743</v>
      </c>
      <c r="D1712" s="203" t="s">
        <v>1075</v>
      </c>
      <c r="E1712" s="205" t="s">
        <v>1549</v>
      </c>
      <c r="F1712" s="204">
        <v>94.6</v>
      </c>
      <c r="G1712" s="203" t="s">
        <v>460</v>
      </c>
      <c r="H1712" s="203" t="s">
        <v>1754</v>
      </c>
      <c r="I1712" s="203" t="s">
        <v>557</v>
      </c>
    </row>
    <row r="1713" spans="1:9">
      <c r="A1713" s="203">
        <v>98</v>
      </c>
      <c r="B1713" s="203" t="s">
        <v>395</v>
      </c>
      <c r="C1713" s="203" t="s">
        <v>747</v>
      </c>
      <c r="D1713" s="203" t="s">
        <v>1076</v>
      </c>
      <c r="E1713" s="205" t="s">
        <v>1549</v>
      </c>
      <c r="F1713" s="204">
        <v>93.3</v>
      </c>
      <c r="G1713" s="203" t="s">
        <v>460</v>
      </c>
      <c r="H1713" s="203" t="s">
        <v>1754</v>
      </c>
      <c r="I1713" s="203" t="s">
        <v>557</v>
      </c>
    </row>
    <row r="1714" spans="1:9">
      <c r="A1714" s="203">
        <v>98</v>
      </c>
      <c r="B1714" s="203" t="s">
        <v>395</v>
      </c>
      <c r="C1714" s="203" t="s">
        <v>572</v>
      </c>
      <c r="D1714" s="203" t="s">
        <v>1077</v>
      </c>
      <c r="E1714" s="205" t="s">
        <v>1549</v>
      </c>
      <c r="F1714" s="204">
        <v>94.8</v>
      </c>
      <c r="G1714" s="203" t="s">
        <v>460</v>
      </c>
      <c r="H1714" s="203" t="s">
        <v>1754</v>
      </c>
      <c r="I1714" s="203" t="s">
        <v>557</v>
      </c>
    </row>
    <row r="1715" spans="1:9">
      <c r="A1715" s="203">
        <v>98</v>
      </c>
      <c r="B1715" s="203" t="s">
        <v>395</v>
      </c>
      <c r="C1715" s="203" t="s">
        <v>753</v>
      </c>
      <c r="D1715" s="203" t="s">
        <v>1078</v>
      </c>
      <c r="E1715" s="205" t="s">
        <v>1549</v>
      </c>
      <c r="F1715" s="204">
        <v>99.1</v>
      </c>
      <c r="G1715" s="203" t="s">
        <v>460</v>
      </c>
      <c r="H1715" s="203" t="s">
        <v>1754</v>
      </c>
      <c r="I1715" s="203" t="s">
        <v>557</v>
      </c>
    </row>
    <row r="1716" spans="1:9">
      <c r="A1716" s="203">
        <v>98</v>
      </c>
      <c r="B1716" s="203" t="s">
        <v>395</v>
      </c>
      <c r="C1716" s="203" t="s">
        <v>750</v>
      </c>
      <c r="D1716" s="203" t="s">
        <v>1079</v>
      </c>
      <c r="E1716" s="205" t="s">
        <v>1549</v>
      </c>
      <c r="F1716" s="204">
        <v>97.8</v>
      </c>
      <c r="G1716" s="203" t="s">
        <v>460</v>
      </c>
      <c r="H1716" s="203" t="s">
        <v>1754</v>
      </c>
      <c r="I1716" s="203" t="s">
        <v>557</v>
      </c>
    </row>
    <row r="1717" spans="1:9">
      <c r="A1717" s="203">
        <v>98</v>
      </c>
      <c r="B1717" s="203" t="s">
        <v>396</v>
      </c>
      <c r="C1717" s="203" t="s">
        <v>583</v>
      </c>
      <c r="D1717" s="203" t="s">
        <v>1080</v>
      </c>
      <c r="E1717" s="205" t="s">
        <v>1549</v>
      </c>
      <c r="F1717" s="204">
        <v>96</v>
      </c>
      <c r="G1717" s="203" t="s">
        <v>460</v>
      </c>
      <c r="H1717" s="203" t="s">
        <v>1754</v>
      </c>
      <c r="I1717" s="203" t="s">
        <v>557</v>
      </c>
    </row>
    <row r="1718" spans="1:9">
      <c r="A1718" s="203">
        <v>98</v>
      </c>
      <c r="B1718" s="203" t="s">
        <v>396</v>
      </c>
      <c r="C1718" s="203" t="s">
        <v>758</v>
      </c>
      <c r="D1718" s="203" t="s">
        <v>1081</v>
      </c>
      <c r="E1718" s="205" t="s">
        <v>1549</v>
      </c>
      <c r="F1718" s="204">
        <v>98.4</v>
      </c>
      <c r="G1718" s="203" t="s">
        <v>460</v>
      </c>
      <c r="H1718" s="203" t="s">
        <v>1754</v>
      </c>
      <c r="I1718" s="203" t="s">
        <v>557</v>
      </c>
    </row>
    <row r="1719" spans="1:9">
      <c r="A1719" s="203">
        <v>98</v>
      </c>
      <c r="B1719" s="203" t="s">
        <v>396</v>
      </c>
      <c r="C1719" s="203" t="s">
        <v>706</v>
      </c>
      <c r="D1719" s="203" t="s">
        <v>1082</v>
      </c>
      <c r="E1719" s="205" t="s">
        <v>1549</v>
      </c>
      <c r="F1719" s="204">
        <v>96.1</v>
      </c>
      <c r="G1719" s="203" t="s">
        <v>460</v>
      </c>
      <c r="H1719" s="203" t="s">
        <v>1754</v>
      </c>
      <c r="I1719" s="203" t="s">
        <v>557</v>
      </c>
    </row>
    <row r="1720" spans="1:9">
      <c r="A1720" s="203">
        <v>98</v>
      </c>
      <c r="B1720" s="203" t="s">
        <v>397</v>
      </c>
      <c r="C1720" s="203" t="s">
        <v>1083</v>
      </c>
      <c r="D1720" s="203" t="s">
        <v>1084</v>
      </c>
      <c r="E1720" s="205" t="s">
        <v>1549</v>
      </c>
      <c r="F1720" s="204">
        <v>99.7</v>
      </c>
      <c r="G1720" s="203" t="s">
        <v>460</v>
      </c>
      <c r="H1720" s="203" t="s">
        <v>1754</v>
      </c>
      <c r="I1720" s="203" t="s">
        <v>557</v>
      </c>
    </row>
    <row r="1721" spans="1:9">
      <c r="A1721" s="203">
        <v>98</v>
      </c>
      <c r="B1721" s="203" t="s">
        <v>397</v>
      </c>
      <c r="C1721" s="203" t="s">
        <v>581</v>
      </c>
      <c r="D1721" s="203" t="s">
        <v>1085</v>
      </c>
      <c r="E1721" s="205" t="s">
        <v>1549</v>
      </c>
      <c r="F1721" s="204">
        <v>95</v>
      </c>
      <c r="G1721" s="203" t="s">
        <v>460</v>
      </c>
      <c r="H1721" s="203" t="s">
        <v>1754</v>
      </c>
      <c r="I1721" s="203" t="s">
        <v>557</v>
      </c>
    </row>
    <row r="1722" spans="1:9">
      <c r="A1722" s="203">
        <v>98</v>
      </c>
      <c r="B1722" s="203" t="s">
        <v>397</v>
      </c>
      <c r="C1722" s="203" t="s">
        <v>720</v>
      </c>
      <c r="D1722" s="203" t="s">
        <v>1086</v>
      </c>
      <c r="E1722" s="205" t="s">
        <v>1549</v>
      </c>
      <c r="F1722" s="204">
        <v>99.5</v>
      </c>
      <c r="G1722" s="203" t="s">
        <v>460</v>
      </c>
      <c r="H1722" s="203" t="s">
        <v>1754</v>
      </c>
      <c r="I1722" s="203" t="s">
        <v>557</v>
      </c>
    </row>
    <row r="1723" spans="1:9">
      <c r="A1723" s="203">
        <v>98</v>
      </c>
      <c r="B1723" s="203" t="s">
        <v>397</v>
      </c>
      <c r="C1723" s="203" t="s">
        <v>381</v>
      </c>
      <c r="D1723" s="203" t="s">
        <v>1087</v>
      </c>
      <c r="E1723" s="205" t="s">
        <v>1549</v>
      </c>
      <c r="F1723" s="204">
        <v>95.9</v>
      </c>
      <c r="G1723" s="203" t="s">
        <v>460</v>
      </c>
      <c r="H1723" s="203" t="s">
        <v>1754</v>
      </c>
      <c r="I1723" s="203" t="s">
        <v>557</v>
      </c>
    </row>
    <row r="1724" spans="1:9">
      <c r="A1724" s="203">
        <v>98</v>
      </c>
      <c r="B1724" s="203" t="s">
        <v>398</v>
      </c>
      <c r="C1724" s="203" t="s">
        <v>1088</v>
      </c>
      <c r="D1724" s="203" t="s">
        <v>1089</v>
      </c>
      <c r="E1724" s="205" t="s">
        <v>1549</v>
      </c>
      <c r="F1724" s="204" t="s">
        <v>1497</v>
      </c>
      <c r="G1724" s="203" t="s">
        <v>460</v>
      </c>
      <c r="H1724" s="203" t="s">
        <v>1754</v>
      </c>
      <c r="I1724" s="203" t="s">
        <v>557</v>
      </c>
    </row>
    <row r="1725" spans="1:9">
      <c r="A1725" s="203">
        <v>98</v>
      </c>
      <c r="B1725" s="203" t="s">
        <v>398</v>
      </c>
      <c r="C1725" s="203" t="s">
        <v>574</v>
      </c>
      <c r="D1725" s="203" t="s">
        <v>1090</v>
      </c>
      <c r="E1725" s="205" t="s">
        <v>1549</v>
      </c>
      <c r="F1725" s="204">
        <v>98.7</v>
      </c>
      <c r="G1725" s="203" t="s">
        <v>460</v>
      </c>
      <c r="H1725" s="203" t="s">
        <v>1754</v>
      </c>
      <c r="I1725" s="203" t="s">
        <v>557</v>
      </c>
    </row>
    <row r="1726" spans="1:9">
      <c r="A1726" s="203">
        <v>98</v>
      </c>
      <c r="B1726" s="203" t="s">
        <v>398</v>
      </c>
      <c r="C1726" s="203" t="s">
        <v>1091</v>
      </c>
      <c r="D1726" s="203" t="s">
        <v>1092</v>
      </c>
      <c r="E1726" s="205" t="s">
        <v>1549</v>
      </c>
      <c r="F1726" s="204" t="s">
        <v>1497</v>
      </c>
      <c r="G1726" s="203" t="s">
        <v>460</v>
      </c>
      <c r="H1726" s="203" t="s">
        <v>1754</v>
      </c>
      <c r="I1726" s="203" t="s">
        <v>557</v>
      </c>
    </row>
    <row r="1727" spans="1:9">
      <c r="A1727" s="203">
        <v>98</v>
      </c>
      <c r="B1727" s="203" t="s">
        <v>399</v>
      </c>
      <c r="C1727" s="203" t="s">
        <v>602</v>
      </c>
      <c r="D1727" s="203" t="s">
        <v>1093</v>
      </c>
      <c r="E1727" s="205" t="s">
        <v>1549</v>
      </c>
      <c r="F1727" s="204">
        <v>97.9</v>
      </c>
      <c r="G1727" s="203" t="s">
        <v>460</v>
      </c>
      <c r="H1727" s="203" t="s">
        <v>1754</v>
      </c>
      <c r="I1727" s="203" t="s">
        <v>557</v>
      </c>
    </row>
    <row r="1728" spans="1:9">
      <c r="A1728" s="203">
        <v>98</v>
      </c>
      <c r="B1728" s="203" t="s">
        <v>399</v>
      </c>
      <c r="C1728" s="203" t="s">
        <v>887</v>
      </c>
      <c r="D1728" s="203" t="s">
        <v>1094</v>
      </c>
      <c r="E1728" s="205" t="s">
        <v>1549</v>
      </c>
      <c r="F1728" s="204">
        <v>96.4</v>
      </c>
      <c r="G1728" s="203" t="s">
        <v>460</v>
      </c>
      <c r="H1728" s="203" t="s">
        <v>1754</v>
      </c>
      <c r="I1728" s="203" t="s">
        <v>557</v>
      </c>
    </row>
    <row r="1729" spans="1:9">
      <c r="A1729" s="203">
        <v>98</v>
      </c>
      <c r="B1729" s="203" t="s">
        <v>399</v>
      </c>
      <c r="C1729" s="203" t="s">
        <v>593</v>
      </c>
      <c r="D1729" s="203" t="s">
        <v>1095</v>
      </c>
      <c r="E1729" s="205" t="s">
        <v>1549</v>
      </c>
      <c r="F1729" s="204">
        <v>97.8</v>
      </c>
      <c r="G1729" s="203" t="s">
        <v>460</v>
      </c>
      <c r="H1729" s="203" t="s">
        <v>1754</v>
      </c>
      <c r="I1729" s="203" t="s">
        <v>557</v>
      </c>
    </row>
    <row r="1730" spans="1:9">
      <c r="A1730" s="203">
        <v>98</v>
      </c>
      <c r="B1730" s="203" t="s">
        <v>400</v>
      </c>
      <c r="C1730" s="203" t="s">
        <v>759</v>
      </c>
      <c r="D1730" s="203" t="s">
        <v>1096</v>
      </c>
      <c r="E1730" s="205" t="s">
        <v>1549</v>
      </c>
      <c r="F1730" s="204">
        <v>98.4</v>
      </c>
      <c r="G1730" s="203" t="s">
        <v>460</v>
      </c>
      <c r="H1730" s="203" t="s">
        <v>1754</v>
      </c>
      <c r="I1730" s="203" t="s">
        <v>557</v>
      </c>
    </row>
    <row r="1731" spans="1:9">
      <c r="A1731" s="203">
        <v>98</v>
      </c>
      <c r="B1731" s="203" t="s">
        <v>400</v>
      </c>
      <c r="C1731" s="203" t="s">
        <v>585</v>
      </c>
      <c r="D1731" s="203" t="s">
        <v>1097</v>
      </c>
      <c r="E1731" s="205" t="s">
        <v>1549</v>
      </c>
      <c r="F1731" s="204">
        <v>93.5</v>
      </c>
      <c r="G1731" s="203" t="s">
        <v>460</v>
      </c>
      <c r="H1731" s="203" t="s">
        <v>1754</v>
      </c>
      <c r="I1731" s="203" t="s">
        <v>557</v>
      </c>
    </row>
    <row r="1732" spans="1:9">
      <c r="A1732" s="203">
        <v>98</v>
      </c>
      <c r="B1732" s="203" t="s">
        <v>400</v>
      </c>
      <c r="C1732" s="203" t="s">
        <v>578</v>
      </c>
      <c r="D1732" s="203" t="s">
        <v>1098</v>
      </c>
      <c r="E1732" s="205" t="s">
        <v>1549</v>
      </c>
      <c r="F1732" s="204">
        <v>95.3</v>
      </c>
      <c r="G1732" s="203" t="s">
        <v>460</v>
      </c>
      <c r="H1732" s="203" t="s">
        <v>1754</v>
      </c>
      <c r="I1732" s="203" t="s">
        <v>557</v>
      </c>
    </row>
    <row r="1733" spans="1:9">
      <c r="A1733" s="203">
        <v>98</v>
      </c>
      <c r="B1733" s="203" t="s">
        <v>401</v>
      </c>
      <c r="C1733" s="203" t="s">
        <v>626</v>
      </c>
      <c r="D1733" s="203" t="s">
        <v>1099</v>
      </c>
      <c r="E1733" s="205" t="s">
        <v>1549</v>
      </c>
      <c r="F1733" s="204" t="s">
        <v>1497</v>
      </c>
      <c r="G1733" s="203" t="s">
        <v>460</v>
      </c>
      <c r="H1733" s="203" t="s">
        <v>1754</v>
      </c>
      <c r="I1733" s="203" t="s">
        <v>557</v>
      </c>
    </row>
    <row r="1734" spans="1:9">
      <c r="A1734" s="203">
        <v>98</v>
      </c>
      <c r="B1734" s="203" t="s">
        <v>401</v>
      </c>
      <c r="C1734" s="203" t="s">
        <v>639</v>
      </c>
      <c r="D1734" s="203" t="s">
        <v>1100</v>
      </c>
      <c r="E1734" s="205" t="s">
        <v>1549</v>
      </c>
      <c r="F1734" s="204">
        <v>98.3</v>
      </c>
      <c r="G1734" s="203" t="s">
        <v>460</v>
      </c>
      <c r="H1734" s="203" t="s">
        <v>1754</v>
      </c>
      <c r="I1734" s="203" t="s">
        <v>557</v>
      </c>
    </row>
    <row r="1735" spans="1:9">
      <c r="A1735" s="203">
        <v>98</v>
      </c>
      <c r="B1735" s="203" t="s">
        <v>401</v>
      </c>
      <c r="C1735" s="203" t="s">
        <v>615</v>
      </c>
      <c r="D1735" s="203" t="s">
        <v>1101</v>
      </c>
      <c r="E1735" s="205" t="s">
        <v>1549</v>
      </c>
      <c r="F1735" s="204">
        <v>99.3</v>
      </c>
      <c r="G1735" s="203" t="s">
        <v>460</v>
      </c>
      <c r="H1735" s="203" t="s">
        <v>1754</v>
      </c>
      <c r="I1735" s="203" t="s">
        <v>557</v>
      </c>
    </row>
    <row r="1736" spans="1:9">
      <c r="A1736" s="203">
        <v>98</v>
      </c>
      <c r="B1736" s="203" t="s">
        <v>402</v>
      </c>
      <c r="C1736" s="203" t="s">
        <v>591</v>
      </c>
      <c r="D1736" s="203" t="s">
        <v>1102</v>
      </c>
      <c r="E1736" s="205" t="s">
        <v>1549</v>
      </c>
      <c r="F1736" s="204">
        <v>97.9</v>
      </c>
      <c r="G1736" s="203" t="s">
        <v>460</v>
      </c>
      <c r="H1736" s="203" t="s">
        <v>1754</v>
      </c>
      <c r="I1736" s="203" t="s">
        <v>557</v>
      </c>
    </row>
    <row r="1737" spans="1:9">
      <c r="A1737" s="203">
        <v>98</v>
      </c>
      <c r="B1737" s="203" t="s">
        <v>403</v>
      </c>
      <c r="C1737" s="203" t="s">
        <v>634</v>
      </c>
      <c r="D1737" s="203" t="s">
        <v>1103</v>
      </c>
      <c r="E1737" s="205" t="s">
        <v>1549</v>
      </c>
      <c r="F1737" s="204">
        <v>97.1</v>
      </c>
      <c r="G1737" s="203" t="s">
        <v>460</v>
      </c>
      <c r="H1737" s="203" t="s">
        <v>1754</v>
      </c>
      <c r="I1737" s="203" t="s">
        <v>557</v>
      </c>
    </row>
    <row r="1738" spans="1:9">
      <c r="A1738" s="203">
        <v>98</v>
      </c>
      <c r="B1738" s="203" t="s">
        <v>403</v>
      </c>
      <c r="C1738" s="203" t="s">
        <v>646</v>
      </c>
      <c r="D1738" s="203" t="s">
        <v>1104</v>
      </c>
      <c r="E1738" s="205" t="s">
        <v>1549</v>
      </c>
      <c r="F1738" s="204">
        <v>97.8</v>
      </c>
      <c r="G1738" s="203" t="s">
        <v>460</v>
      </c>
      <c r="H1738" s="203" t="s">
        <v>1754</v>
      </c>
      <c r="I1738" s="203" t="s">
        <v>557</v>
      </c>
    </row>
    <row r="1739" spans="1:9">
      <c r="A1739" s="203">
        <v>98</v>
      </c>
      <c r="B1739" s="203" t="s">
        <v>403</v>
      </c>
      <c r="C1739" s="203" t="s">
        <v>570</v>
      </c>
      <c r="D1739" s="203" t="s">
        <v>1105</v>
      </c>
      <c r="E1739" s="205" t="s">
        <v>1549</v>
      </c>
      <c r="F1739" s="204">
        <v>98.2</v>
      </c>
      <c r="G1739" s="203" t="s">
        <v>460</v>
      </c>
      <c r="H1739" s="203" t="s">
        <v>1754</v>
      </c>
      <c r="I1739" s="203" t="s">
        <v>557</v>
      </c>
    </row>
    <row r="1740" spans="1:9">
      <c r="A1740" s="203">
        <v>98</v>
      </c>
      <c r="B1740" s="203" t="s">
        <v>404</v>
      </c>
      <c r="C1740" s="203" t="s">
        <v>568</v>
      </c>
      <c r="D1740" s="203" t="s">
        <v>1106</v>
      </c>
      <c r="E1740" s="205" t="s">
        <v>1549</v>
      </c>
      <c r="F1740" s="204">
        <v>96.5</v>
      </c>
      <c r="G1740" s="203" t="s">
        <v>460</v>
      </c>
      <c r="H1740" s="203" t="s">
        <v>1754</v>
      </c>
      <c r="I1740" s="203" t="s">
        <v>557</v>
      </c>
    </row>
    <row r="1741" spans="1:9">
      <c r="A1741" s="203">
        <v>98</v>
      </c>
      <c r="B1741" s="203" t="s">
        <v>404</v>
      </c>
      <c r="C1741" s="203" t="s">
        <v>687</v>
      </c>
      <c r="D1741" s="203" t="s">
        <v>1107</v>
      </c>
      <c r="E1741" s="205" t="s">
        <v>1549</v>
      </c>
      <c r="F1741" s="204">
        <v>97.6</v>
      </c>
      <c r="G1741" s="203" t="s">
        <v>460</v>
      </c>
      <c r="H1741" s="203" t="s">
        <v>1754</v>
      </c>
      <c r="I1741" s="203" t="s">
        <v>557</v>
      </c>
    </row>
    <row r="1742" spans="1:9">
      <c r="A1742" s="203">
        <v>98</v>
      </c>
      <c r="B1742" s="203" t="s">
        <v>404</v>
      </c>
      <c r="C1742" s="203" t="s">
        <v>1108</v>
      </c>
      <c r="D1742" s="203" t="s">
        <v>1109</v>
      </c>
      <c r="E1742" s="205" t="s">
        <v>1549</v>
      </c>
      <c r="F1742" s="204">
        <v>98.9</v>
      </c>
      <c r="G1742" s="203" t="s">
        <v>460</v>
      </c>
      <c r="H1742" s="203" t="s">
        <v>1754</v>
      </c>
      <c r="I1742" s="203" t="s">
        <v>557</v>
      </c>
    </row>
    <row r="1743" spans="1:9">
      <c r="A1743" s="203">
        <v>98</v>
      </c>
      <c r="B1743" s="203" t="s">
        <v>404</v>
      </c>
      <c r="C1743" s="203" t="s">
        <v>685</v>
      </c>
      <c r="D1743" s="203" t="s">
        <v>1110</v>
      </c>
      <c r="E1743" s="205" t="s">
        <v>1549</v>
      </c>
      <c r="F1743" s="204" t="s">
        <v>1497</v>
      </c>
      <c r="G1743" s="203" t="s">
        <v>460</v>
      </c>
      <c r="H1743" s="203" t="s">
        <v>1754</v>
      </c>
      <c r="I1743" s="203" t="s">
        <v>557</v>
      </c>
    </row>
    <row r="1744" spans="1:9">
      <c r="A1744" s="203">
        <v>98</v>
      </c>
      <c r="B1744" s="203" t="s">
        <v>404</v>
      </c>
      <c r="C1744" s="203" t="s">
        <v>600</v>
      </c>
      <c r="D1744" s="203" t="s">
        <v>1111</v>
      </c>
      <c r="E1744" s="205" t="s">
        <v>1549</v>
      </c>
      <c r="F1744" s="204" t="s">
        <v>1497</v>
      </c>
      <c r="G1744" s="203" t="s">
        <v>460</v>
      </c>
      <c r="H1744" s="203" t="s">
        <v>1754</v>
      </c>
      <c r="I1744" s="203" t="s">
        <v>557</v>
      </c>
    </row>
    <row r="1745" spans="1:9">
      <c r="A1745" s="203">
        <v>99</v>
      </c>
      <c r="B1745" s="203" t="s">
        <v>392</v>
      </c>
      <c r="C1745" s="203" t="s">
        <v>643</v>
      </c>
      <c r="D1745" s="203" t="s">
        <v>643</v>
      </c>
      <c r="E1745" s="205" t="s">
        <v>1505</v>
      </c>
      <c r="F1745" s="204">
        <v>90.212765957446805</v>
      </c>
      <c r="G1745" s="203">
        <v>2008</v>
      </c>
      <c r="H1745" s="203" t="s">
        <v>1754</v>
      </c>
      <c r="I1745" s="203" t="s">
        <v>473</v>
      </c>
    </row>
    <row r="1746" spans="1:9">
      <c r="A1746" s="203">
        <v>99</v>
      </c>
      <c r="B1746" s="203" t="s">
        <v>399</v>
      </c>
      <c r="C1746" s="203" t="s">
        <v>602</v>
      </c>
      <c r="D1746" s="203" t="s">
        <v>603</v>
      </c>
      <c r="E1746" s="205" t="s">
        <v>1505</v>
      </c>
      <c r="F1746" s="204">
        <v>74.193548387096769</v>
      </c>
      <c r="G1746" s="203">
        <v>2008</v>
      </c>
      <c r="H1746" s="203" t="s">
        <v>1754</v>
      </c>
      <c r="I1746" s="203" t="s">
        <v>473</v>
      </c>
    </row>
    <row r="1747" spans="1:9">
      <c r="A1747" s="203">
        <v>99</v>
      </c>
      <c r="B1747" s="203" t="s">
        <v>399</v>
      </c>
      <c r="C1747" s="203" t="s">
        <v>593</v>
      </c>
      <c r="D1747" s="203" t="s">
        <v>594</v>
      </c>
      <c r="E1747" s="205" t="s">
        <v>1505</v>
      </c>
      <c r="F1747" s="204">
        <v>65</v>
      </c>
      <c r="G1747" s="203">
        <v>2008</v>
      </c>
      <c r="H1747" s="203" t="s">
        <v>1754</v>
      </c>
      <c r="I1747" s="203" t="s">
        <v>473</v>
      </c>
    </row>
    <row r="1748" spans="1:9">
      <c r="A1748" s="203">
        <v>99</v>
      </c>
      <c r="B1748" s="203" t="s">
        <v>391</v>
      </c>
      <c r="C1748" s="203" t="s">
        <v>624</v>
      </c>
      <c r="D1748" s="203" t="s">
        <v>625</v>
      </c>
      <c r="E1748" s="205" t="s">
        <v>1505</v>
      </c>
      <c r="F1748" s="204">
        <v>49.152542372881356</v>
      </c>
      <c r="G1748" s="203">
        <v>2008</v>
      </c>
      <c r="H1748" s="203" t="s">
        <v>1754</v>
      </c>
      <c r="I1748" s="203" t="s">
        <v>473</v>
      </c>
    </row>
    <row r="1749" spans="1:9">
      <c r="A1749" s="203">
        <v>99</v>
      </c>
      <c r="B1749" s="203" t="s">
        <v>400</v>
      </c>
      <c r="C1749" s="203" t="s">
        <v>585</v>
      </c>
      <c r="D1749" s="203" t="s">
        <v>586</v>
      </c>
      <c r="E1749" s="205" t="s">
        <v>1505</v>
      </c>
      <c r="F1749" s="204">
        <v>76.170212765957444</v>
      </c>
      <c r="G1749" s="203">
        <v>2008</v>
      </c>
      <c r="H1749" s="203" t="s">
        <v>1754</v>
      </c>
      <c r="I1749" s="203" t="s">
        <v>473</v>
      </c>
    </row>
    <row r="1750" spans="1:9">
      <c r="A1750" s="203">
        <v>99</v>
      </c>
      <c r="B1750" s="203" t="s">
        <v>400</v>
      </c>
      <c r="C1750" s="203" t="s">
        <v>759</v>
      </c>
      <c r="D1750" s="203" t="s">
        <v>840</v>
      </c>
      <c r="E1750" s="205" t="s">
        <v>1505</v>
      </c>
      <c r="F1750" s="204">
        <v>72.727272727272734</v>
      </c>
      <c r="G1750" s="203">
        <v>2008</v>
      </c>
      <c r="H1750" s="203" t="s">
        <v>1754</v>
      </c>
      <c r="I1750" s="203" t="s">
        <v>473</v>
      </c>
    </row>
    <row r="1751" spans="1:9">
      <c r="A1751" s="203">
        <v>99</v>
      </c>
      <c r="B1751" s="203" t="s">
        <v>400</v>
      </c>
      <c r="C1751" s="203" t="s">
        <v>578</v>
      </c>
      <c r="D1751" s="203" t="s">
        <v>579</v>
      </c>
      <c r="E1751" s="205" t="s">
        <v>1505</v>
      </c>
      <c r="F1751" s="204">
        <v>70.370370370370367</v>
      </c>
      <c r="G1751" s="203">
        <v>2008</v>
      </c>
      <c r="H1751" s="203" t="s">
        <v>1754</v>
      </c>
      <c r="I1751" s="203" t="s">
        <v>473</v>
      </c>
    </row>
    <row r="1752" spans="1:9">
      <c r="A1752" s="203">
        <v>99</v>
      </c>
      <c r="B1752" s="203" t="s">
        <v>394</v>
      </c>
      <c r="C1752" s="203" t="s">
        <v>609</v>
      </c>
      <c r="D1752" s="203" t="s">
        <v>673</v>
      </c>
      <c r="E1752" s="205" t="s">
        <v>1505</v>
      </c>
      <c r="F1752" s="204">
        <v>73.333333333333329</v>
      </c>
      <c r="G1752" s="203">
        <v>2008</v>
      </c>
      <c r="H1752" s="203" t="s">
        <v>1754</v>
      </c>
      <c r="I1752" s="203" t="s">
        <v>473</v>
      </c>
    </row>
    <row r="1753" spans="1:9">
      <c r="A1753" s="203">
        <v>99</v>
      </c>
      <c r="B1753" s="203" t="s">
        <v>394</v>
      </c>
      <c r="C1753" s="203" t="s">
        <v>589</v>
      </c>
      <c r="D1753" s="203" t="s">
        <v>674</v>
      </c>
      <c r="E1753" s="205" t="s">
        <v>1505</v>
      </c>
      <c r="F1753" s="204">
        <v>48.387096774193552</v>
      </c>
      <c r="G1753" s="203">
        <v>2008</v>
      </c>
      <c r="H1753" s="203" t="s">
        <v>1754</v>
      </c>
      <c r="I1753" s="203" t="s">
        <v>473</v>
      </c>
    </row>
    <row r="1754" spans="1:9">
      <c r="A1754" s="203">
        <v>99</v>
      </c>
      <c r="B1754" s="203" t="s">
        <v>394</v>
      </c>
      <c r="C1754" s="203" t="s">
        <v>675</v>
      </c>
      <c r="D1754" s="203" t="s">
        <v>676</v>
      </c>
      <c r="E1754" s="205" t="s">
        <v>1505</v>
      </c>
      <c r="F1754" s="204">
        <v>62.601626016260155</v>
      </c>
      <c r="G1754" s="203">
        <v>2008</v>
      </c>
      <c r="H1754" s="203" t="s">
        <v>1754</v>
      </c>
      <c r="I1754" s="203" t="s">
        <v>473</v>
      </c>
    </row>
    <row r="1755" spans="1:9">
      <c r="A1755" s="203">
        <v>99</v>
      </c>
      <c r="B1755" s="203" t="s">
        <v>394</v>
      </c>
      <c r="C1755" s="203" t="s">
        <v>677</v>
      </c>
      <c r="D1755" s="203" t="s">
        <v>678</v>
      </c>
      <c r="E1755" s="205" t="s">
        <v>1505</v>
      </c>
      <c r="F1755" s="204">
        <v>98.122065727699521</v>
      </c>
      <c r="G1755" s="203">
        <v>2008</v>
      </c>
      <c r="H1755" s="203" t="s">
        <v>1754</v>
      </c>
      <c r="I1755" s="203" t="s">
        <v>473</v>
      </c>
    </row>
    <row r="1756" spans="1:9">
      <c r="A1756" s="203">
        <v>99</v>
      </c>
      <c r="B1756" s="203" t="s">
        <v>402</v>
      </c>
      <c r="C1756" s="203" t="s">
        <v>591</v>
      </c>
      <c r="D1756" s="203" t="s">
        <v>592</v>
      </c>
      <c r="E1756" s="205" t="s">
        <v>1505</v>
      </c>
      <c r="F1756" s="204">
        <v>82.805429864253384</v>
      </c>
      <c r="G1756" s="203">
        <v>2008</v>
      </c>
      <c r="H1756" s="203" t="s">
        <v>1754</v>
      </c>
      <c r="I1756" s="203" t="s">
        <v>473</v>
      </c>
    </row>
    <row r="1757" spans="1:9">
      <c r="A1757" s="203">
        <v>99</v>
      </c>
      <c r="B1757" s="203" t="s">
        <v>388</v>
      </c>
      <c r="C1757" s="203" t="s">
        <v>367</v>
      </c>
      <c r="D1757" s="203" t="s">
        <v>679</v>
      </c>
      <c r="E1757" s="205" t="s">
        <v>1505</v>
      </c>
      <c r="F1757" s="204">
        <v>61.79245283018868</v>
      </c>
      <c r="G1757" s="203">
        <v>2008</v>
      </c>
      <c r="H1757" s="203" t="s">
        <v>1754</v>
      </c>
      <c r="I1757" s="203" t="s">
        <v>473</v>
      </c>
    </row>
    <row r="1758" spans="1:9">
      <c r="A1758" s="203">
        <v>99</v>
      </c>
      <c r="B1758" s="203" t="s">
        <v>388</v>
      </c>
      <c r="C1758" s="203" t="s">
        <v>598</v>
      </c>
      <c r="D1758" s="203" t="s">
        <v>680</v>
      </c>
      <c r="E1758" s="205" t="s">
        <v>1505</v>
      </c>
      <c r="F1758" s="204">
        <v>76.170212765957444</v>
      </c>
      <c r="G1758" s="203">
        <v>2008</v>
      </c>
      <c r="H1758" s="203" t="s">
        <v>1754</v>
      </c>
      <c r="I1758" s="203" t="s">
        <v>473</v>
      </c>
    </row>
    <row r="1759" spans="1:9">
      <c r="A1759" s="203">
        <v>99</v>
      </c>
      <c r="B1759" s="203" t="s">
        <v>388</v>
      </c>
      <c r="C1759" s="203" t="s">
        <v>606</v>
      </c>
      <c r="D1759" s="203" t="s">
        <v>607</v>
      </c>
      <c r="E1759" s="205" t="s">
        <v>1505</v>
      </c>
      <c r="F1759" s="204">
        <v>83.55263157894737</v>
      </c>
      <c r="G1759" s="203">
        <v>2008</v>
      </c>
      <c r="H1759" s="203" t="s">
        <v>1754</v>
      </c>
      <c r="I1759" s="203" t="s">
        <v>473</v>
      </c>
    </row>
    <row r="1760" spans="1:9">
      <c r="A1760" s="203">
        <v>99</v>
      </c>
      <c r="B1760" s="203" t="s">
        <v>390</v>
      </c>
      <c r="C1760" s="203" t="s">
        <v>611</v>
      </c>
      <c r="D1760" s="203" t="s">
        <v>612</v>
      </c>
      <c r="E1760" s="205" t="s">
        <v>1505</v>
      </c>
      <c r="F1760" s="204">
        <v>68.644067796610159</v>
      </c>
      <c r="G1760" s="203">
        <v>2008</v>
      </c>
      <c r="H1760" s="203" t="s">
        <v>1754</v>
      </c>
      <c r="I1760" s="203" t="s">
        <v>473</v>
      </c>
    </row>
    <row r="1761" spans="1:9">
      <c r="A1761" s="203">
        <v>99</v>
      </c>
      <c r="B1761" s="203" t="s">
        <v>390</v>
      </c>
      <c r="C1761" s="203" t="s">
        <v>368</v>
      </c>
      <c r="D1761" s="203" t="s">
        <v>681</v>
      </c>
      <c r="E1761" s="205" t="s">
        <v>1505</v>
      </c>
      <c r="F1761" s="204">
        <v>90</v>
      </c>
      <c r="G1761" s="203">
        <v>2008</v>
      </c>
      <c r="H1761" s="203" t="s">
        <v>1754</v>
      </c>
      <c r="I1761" s="203" t="s">
        <v>473</v>
      </c>
    </row>
    <row r="1762" spans="1:9">
      <c r="A1762" s="203">
        <v>99</v>
      </c>
      <c r="B1762" s="203" t="s">
        <v>390</v>
      </c>
      <c r="C1762" s="203" t="s">
        <v>738</v>
      </c>
      <c r="D1762" s="203" t="s">
        <v>812</v>
      </c>
      <c r="E1762" s="205" t="s">
        <v>1505</v>
      </c>
      <c r="F1762" s="204">
        <v>93.951612903225808</v>
      </c>
      <c r="G1762" s="203">
        <v>2008</v>
      </c>
      <c r="H1762" s="203" t="s">
        <v>1754</v>
      </c>
      <c r="I1762" s="203" t="s">
        <v>473</v>
      </c>
    </row>
    <row r="1763" spans="1:9">
      <c r="A1763" s="203">
        <v>99</v>
      </c>
      <c r="B1763" s="203" t="s">
        <v>389</v>
      </c>
      <c r="C1763" s="203" t="s">
        <v>630</v>
      </c>
      <c r="D1763" s="203" t="s">
        <v>682</v>
      </c>
      <c r="E1763" s="205" t="s">
        <v>1505</v>
      </c>
      <c r="F1763" s="204">
        <v>76.158940397350989</v>
      </c>
      <c r="G1763" s="203">
        <v>2008</v>
      </c>
      <c r="H1763" s="203" t="s">
        <v>1754</v>
      </c>
      <c r="I1763" s="203" t="s">
        <v>473</v>
      </c>
    </row>
    <row r="1764" spans="1:9">
      <c r="A1764" s="203">
        <v>99</v>
      </c>
      <c r="B1764" s="203" t="s">
        <v>389</v>
      </c>
      <c r="C1764" s="203" t="s">
        <v>587</v>
      </c>
      <c r="D1764" s="203" t="s">
        <v>683</v>
      </c>
      <c r="E1764" s="205" t="s">
        <v>1505</v>
      </c>
      <c r="F1764" s="204">
        <v>83.703703703703695</v>
      </c>
      <c r="G1764" s="203">
        <v>2008</v>
      </c>
      <c r="H1764" s="203" t="s">
        <v>1754</v>
      </c>
      <c r="I1764" s="203" t="s">
        <v>473</v>
      </c>
    </row>
    <row r="1765" spans="1:9">
      <c r="A1765" s="203">
        <v>99</v>
      </c>
      <c r="B1765" s="203" t="s">
        <v>404</v>
      </c>
      <c r="C1765" s="203" t="s">
        <v>568</v>
      </c>
      <c r="D1765" s="203" t="s">
        <v>684</v>
      </c>
      <c r="E1765" s="205" t="s">
        <v>1505</v>
      </c>
      <c r="F1765" s="204">
        <v>72.340425531914903</v>
      </c>
      <c r="G1765" s="203">
        <v>2008</v>
      </c>
      <c r="H1765" s="203" t="s">
        <v>1754</v>
      </c>
      <c r="I1765" s="203" t="s">
        <v>473</v>
      </c>
    </row>
    <row r="1766" spans="1:9">
      <c r="A1766" s="203">
        <v>99</v>
      </c>
      <c r="B1766" s="203" t="s">
        <v>404</v>
      </c>
      <c r="C1766" s="203" t="s">
        <v>687</v>
      </c>
      <c r="D1766" s="203" t="s">
        <v>688</v>
      </c>
      <c r="E1766" s="205" t="s">
        <v>1505</v>
      </c>
      <c r="F1766" s="204">
        <v>91.029023746701839</v>
      </c>
      <c r="G1766" s="203">
        <v>2008</v>
      </c>
      <c r="H1766" s="203" t="s">
        <v>1754</v>
      </c>
      <c r="I1766" s="203" t="s">
        <v>473</v>
      </c>
    </row>
    <row r="1767" spans="1:9">
      <c r="A1767" s="203">
        <v>99</v>
      </c>
      <c r="B1767" s="203" t="s">
        <v>404</v>
      </c>
      <c r="C1767" s="203" t="s">
        <v>883</v>
      </c>
      <c r="D1767" s="203" t="s">
        <v>884</v>
      </c>
      <c r="E1767" s="205" t="s">
        <v>1505</v>
      </c>
      <c r="F1767" s="204">
        <v>94.029850746268664</v>
      </c>
      <c r="G1767" s="203">
        <v>2008</v>
      </c>
      <c r="H1767" s="203" t="s">
        <v>1754</v>
      </c>
      <c r="I1767" s="203" t="s">
        <v>473</v>
      </c>
    </row>
    <row r="1768" spans="1:9">
      <c r="A1768" s="203">
        <v>99</v>
      </c>
      <c r="B1768" s="203" t="s">
        <v>404</v>
      </c>
      <c r="C1768" s="203" t="s">
        <v>600</v>
      </c>
      <c r="D1768" s="203" t="s">
        <v>601</v>
      </c>
      <c r="E1768" s="205" t="s">
        <v>1505</v>
      </c>
      <c r="F1768" s="204">
        <v>39.473684210526315</v>
      </c>
      <c r="G1768" s="203">
        <v>2008</v>
      </c>
      <c r="H1768" s="203" t="s">
        <v>1754</v>
      </c>
      <c r="I1768" s="203" t="s">
        <v>473</v>
      </c>
    </row>
    <row r="1769" spans="1:9">
      <c r="A1769" s="203">
        <v>99</v>
      </c>
      <c r="B1769" s="203" t="s">
        <v>393</v>
      </c>
      <c r="C1769" s="203" t="s">
        <v>632</v>
      </c>
      <c r="D1769" s="203" t="s">
        <v>633</v>
      </c>
      <c r="E1769" s="205" t="s">
        <v>1505</v>
      </c>
      <c r="F1769" s="204">
        <v>88.628762541806012</v>
      </c>
      <c r="G1769" s="203">
        <v>2008</v>
      </c>
      <c r="H1769" s="203" t="s">
        <v>1754</v>
      </c>
      <c r="I1769" s="203" t="s">
        <v>473</v>
      </c>
    </row>
    <row r="1770" spans="1:9">
      <c r="A1770" s="203">
        <v>99</v>
      </c>
      <c r="B1770" s="203" t="s">
        <v>393</v>
      </c>
      <c r="C1770" s="203" t="s">
        <v>689</v>
      </c>
      <c r="D1770" s="203" t="s">
        <v>690</v>
      </c>
      <c r="E1770" s="205" t="s">
        <v>1505</v>
      </c>
      <c r="F1770" s="204">
        <v>85.846867749419957</v>
      </c>
      <c r="G1770" s="203">
        <v>2008</v>
      </c>
      <c r="H1770" s="203" t="s">
        <v>1754</v>
      </c>
      <c r="I1770" s="203" t="s">
        <v>473</v>
      </c>
    </row>
    <row r="1771" spans="1:9">
      <c r="A1771" s="203">
        <v>99</v>
      </c>
      <c r="B1771" s="203" t="s">
        <v>393</v>
      </c>
      <c r="C1771" s="203" t="s">
        <v>641</v>
      </c>
      <c r="D1771" s="203" t="s">
        <v>691</v>
      </c>
      <c r="E1771" s="205" t="s">
        <v>1505</v>
      </c>
      <c r="F1771" s="204">
        <v>0</v>
      </c>
      <c r="G1771" s="203">
        <v>2008</v>
      </c>
      <c r="H1771" s="203" t="s">
        <v>1754</v>
      </c>
      <c r="I1771" s="203" t="s">
        <v>473</v>
      </c>
    </row>
    <row r="1772" spans="1:9">
      <c r="A1772" s="203">
        <v>99</v>
      </c>
      <c r="B1772" s="203" t="s">
        <v>393</v>
      </c>
      <c r="C1772" s="203" t="s">
        <v>1112</v>
      </c>
      <c r="D1772" s="203" t="s">
        <v>1113</v>
      </c>
      <c r="E1772" s="205" t="s">
        <v>1505</v>
      </c>
      <c r="F1772" s="204" t="s">
        <v>1497</v>
      </c>
      <c r="G1772" s="203">
        <v>2008</v>
      </c>
      <c r="H1772" s="203" t="s">
        <v>1754</v>
      </c>
      <c r="I1772" s="203" t="s">
        <v>473</v>
      </c>
    </row>
    <row r="1773" spans="1:9">
      <c r="A1773" s="203">
        <v>99</v>
      </c>
      <c r="B1773" s="203" t="s">
        <v>393</v>
      </c>
      <c r="C1773" s="203" t="s">
        <v>637</v>
      </c>
      <c r="D1773" s="203" t="s">
        <v>638</v>
      </c>
      <c r="E1773" s="205" t="s">
        <v>1505</v>
      </c>
      <c r="F1773" s="204">
        <v>50.279329608938554</v>
      </c>
      <c r="G1773" s="203">
        <v>2008</v>
      </c>
      <c r="H1773" s="203" t="s">
        <v>1754</v>
      </c>
      <c r="I1773" s="203" t="s">
        <v>473</v>
      </c>
    </row>
    <row r="1774" spans="1:9">
      <c r="A1774" s="203">
        <v>99</v>
      </c>
      <c r="B1774" s="203" t="s">
        <v>393</v>
      </c>
      <c r="C1774" s="203" t="s">
        <v>890</v>
      </c>
      <c r="D1774" s="203" t="s">
        <v>891</v>
      </c>
      <c r="E1774" s="205" t="s">
        <v>1505</v>
      </c>
      <c r="F1774" s="204">
        <v>85.2359208523592</v>
      </c>
      <c r="G1774" s="203">
        <v>2008</v>
      </c>
      <c r="H1774" s="203" t="s">
        <v>1754</v>
      </c>
      <c r="I1774" s="203" t="s">
        <v>473</v>
      </c>
    </row>
    <row r="1775" spans="1:9">
      <c r="A1775" s="203">
        <v>99</v>
      </c>
      <c r="B1775" s="203" t="s">
        <v>393</v>
      </c>
      <c r="C1775" s="203" t="s">
        <v>576</v>
      </c>
      <c r="D1775" s="203" t="s">
        <v>577</v>
      </c>
      <c r="E1775" s="205" t="s">
        <v>1505</v>
      </c>
      <c r="F1775" s="204">
        <v>29.310344827586203</v>
      </c>
      <c r="G1775" s="203">
        <v>2008</v>
      </c>
      <c r="H1775" s="203" t="s">
        <v>1754</v>
      </c>
      <c r="I1775" s="203" t="s">
        <v>473</v>
      </c>
    </row>
    <row r="1776" spans="1:9">
      <c r="A1776" s="203">
        <v>99</v>
      </c>
      <c r="B1776" s="203" t="s">
        <v>393</v>
      </c>
      <c r="C1776" s="203" t="s">
        <v>628</v>
      </c>
      <c r="D1776" s="203" t="s">
        <v>629</v>
      </c>
      <c r="E1776" s="205" t="s">
        <v>1505</v>
      </c>
      <c r="F1776" s="204">
        <v>79.487179487179489</v>
      </c>
      <c r="G1776" s="203">
        <v>2008</v>
      </c>
      <c r="H1776" s="203" t="s">
        <v>1754</v>
      </c>
      <c r="I1776" s="203" t="s">
        <v>473</v>
      </c>
    </row>
    <row r="1777" spans="1:9">
      <c r="A1777" s="203">
        <v>99</v>
      </c>
      <c r="B1777" s="203" t="s">
        <v>384</v>
      </c>
      <c r="C1777" s="203" t="s">
        <v>692</v>
      </c>
      <c r="D1777" s="203" t="s">
        <v>693</v>
      </c>
      <c r="E1777" s="205" t="s">
        <v>1505</v>
      </c>
      <c r="F1777" s="204">
        <v>65.144230769230774</v>
      </c>
      <c r="G1777" s="203">
        <v>2008</v>
      </c>
      <c r="H1777" s="203" t="s">
        <v>1754</v>
      </c>
      <c r="I1777" s="203" t="s">
        <v>473</v>
      </c>
    </row>
    <row r="1778" spans="1:9">
      <c r="A1778" s="203">
        <v>99</v>
      </c>
      <c r="B1778" s="203" t="s">
        <v>384</v>
      </c>
      <c r="C1778" s="203" t="s">
        <v>636</v>
      </c>
      <c r="D1778" s="203" t="s">
        <v>636</v>
      </c>
      <c r="E1778" s="205" t="s">
        <v>1505</v>
      </c>
      <c r="F1778" s="204">
        <v>32.850241545893724</v>
      </c>
      <c r="G1778" s="203">
        <v>2008</v>
      </c>
      <c r="H1778" s="203" t="s">
        <v>1754</v>
      </c>
      <c r="I1778" s="203" t="s">
        <v>473</v>
      </c>
    </row>
    <row r="1779" spans="1:9">
      <c r="A1779" s="203">
        <v>99</v>
      </c>
      <c r="B1779" s="203" t="s">
        <v>384</v>
      </c>
      <c r="C1779" s="203" t="s">
        <v>1114</v>
      </c>
      <c r="D1779" s="203" t="s">
        <v>1114</v>
      </c>
      <c r="E1779" s="205" t="s">
        <v>1505</v>
      </c>
      <c r="F1779" s="204">
        <v>100</v>
      </c>
      <c r="G1779" s="203">
        <v>2008</v>
      </c>
      <c r="H1779" s="203" t="s">
        <v>1754</v>
      </c>
      <c r="I1779" s="203" t="s">
        <v>473</v>
      </c>
    </row>
    <row r="1780" spans="1:9">
      <c r="A1780" s="203">
        <v>99</v>
      </c>
      <c r="B1780" s="203" t="s">
        <v>384</v>
      </c>
      <c r="C1780" s="203" t="s">
        <v>954</v>
      </c>
      <c r="D1780" s="203" t="s">
        <v>1115</v>
      </c>
      <c r="E1780" s="205" t="s">
        <v>1505</v>
      </c>
      <c r="F1780" s="204">
        <v>68.28125</v>
      </c>
      <c r="G1780" s="203">
        <v>2008</v>
      </c>
      <c r="H1780" s="203" t="s">
        <v>1754</v>
      </c>
      <c r="I1780" s="203" t="s">
        <v>473</v>
      </c>
    </row>
    <row r="1781" spans="1:9">
      <c r="A1781" s="203">
        <v>99</v>
      </c>
      <c r="B1781" s="203" t="s">
        <v>384</v>
      </c>
      <c r="C1781" s="203" t="s">
        <v>694</v>
      </c>
      <c r="D1781" s="203" t="s">
        <v>694</v>
      </c>
      <c r="E1781" s="205" t="s">
        <v>1505</v>
      </c>
      <c r="F1781" s="204">
        <v>100</v>
      </c>
      <c r="G1781" s="203">
        <v>2008</v>
      </c>
      <c r="H1781" s="203" t="s">
        <v>1754</v>
      </c>
      <c r="I1781" s="203" t="s">
        <v>473</v>
      </c>
    </row>
    <row r="1782" spans="1:9">
      <c r="A1782" s="203">
        <v>99</v>
      </c>
      <c r="B1782" s="203" t="s">
        <v>384</v>
      </c>
      <c r="C1782" s="203" t="s">
        <v>790</v>
      </c>
      <c r="D1782" s="203" t="s">
        <v>790</v>
      </c>
      <c r="E1782" s="205" t="s">
        <v>1505</v>
      </c>
      <c r="F1782" s="204">
        <v>100</v>
      </c>
      <c r="G1782" s="203">
        <v>2008</v>
      </c>
      <c r="H1782" s="203" t="s">
        <v>1754</v>
      </c>
      <c r="I1782" s="203" t="s">
        <v>473</v>
      </c>
    </row>
    <row r="1783" spans="1:9">
      <c r="A1783" s="203">
        <v>99</v>
      </c>
      <c r="B1783" s="203" t="s">
        <v>384</v>
      </c>
      <c r="C1783" s="203" t="s">
        <v>654</v>
      </c>
      <c r="D1783" s="203" t="s">
        <v>655</v>
      </c>
      <c r="E1783" s="205" t="s">
        <v>1505</v>
      </c>
      <c r="F1783" s="204">
        <v>63.394683026584865</v>
      </c>
      <c r="G1783" s="203">
        <v>2008</v>
      </c>
      <c r="H1783" s="203" t="s">
        <v>1754</v>
      </c>
      <c r="I1783" s="203" t="s">
        <v>473</v>
      </c>
    </row>
    <row r="1784" spans="1:9">
      <c r="A1784" s="203">
        <v>99</v>
      </c>
      <c r="B1784" s="203" t="s">
        <v>384</v>
      </c>
      <c r="C1784" s="203" t="s">
        <v>622</v>
      </c>
      <c r="D1784" s="203" t="s">
        <v>623</v>
      </c>
      <c r="E1784" s="205" t="s">
        <v>1505</v>
      </c>
      <c r="F1784" s="204">
        <v>51.923076923076927</v>
      </c>
      <c r="G1784" s="203">
        <v>2008</v>
      </c>
      <c r="H1784" s="203" t="s">
        <v>1754</v>
      </c>
      <c r="I1784" s="203" t="s">
        <v>473</v>
      </c>
    </row>
    <row r="1785" spans="1:9">
      <c r="A1785" s="203">
        <v>99</v>
      </c>
      <c r="B1785" s="203" t="s">
        <v>384</v>
      </c>
      <c r="C1785" s="203" t="s">
        <v>652</v>
      </c>
      <c r="D1785" s="203" t="s">
        <v>653</v>
      </c>
      <c r="E1785" s="205" t="s">
        <v>1505</v>
      </c>
      <c r="F1785" s="204">
        <v>57.928802588996767</v>
      </c>
      <c r="G1785" s="203">
        <v>2008</v>
      </c>
      <c r="H1785" s="203" t="s">
        <v>1754</v>
      </c>
      <c r="I1785" s="203" t="s">
        <v>473</v>
      </c>
    </row>
    <row r="1786" spans="1:9">
      <c r="A1786" s="203">
        <v>99</v>
      </c>
      <c r="B1786" s="203" t="s">
        <v>384</v>
      </c>
      <c r="C1786" s="203" t="s">
        <v>604</v>
      </c>
      <c r="D1786" s="203" t="s">
        <v>605</v>
      </c>
      <c r="E1786" s="205" t="s">
        <v>1505</v>
      </c>
      <c r="F1786" s="204">
        <v>71.929824561403507</v>
      </c>
      <c r="G1786" s="203">
        <v>2008</v>
      </c>
      <c r="H1786" s="203" t="s">
        <v>1754</v>
      </c>
      <c r="I1786" s="203" t="s">
        <v>473</v>
      </c>
    </row>
    <row r="1787" spans="1:9">
      <c r="A1787" s="203">
        <v>99</v>
      </c>
      <c r="B1787" s="203" t="s">
        <v>384</v>
      </c>
      <c r="C1787" s="203" t="s">
        <v>695</v>
      </c>
      <c r="D1787" s="203" t="s">
        <v>696</v>
      </c>
      <c r="E1787" s="205" t="s">
        <v>1505</v>
      </c>
      <c r="F1787" s="204">
        <v>76.422764227642276</v>
      </c>
      <c r="G1787" s="203">
        <v>2008</v>
      </c>
      <c r="H1787" s="203" t="s">
        <v>1754</v>
      </c>
      <c r="I1787" s="203" t="s">
        <v>473</v>
      </c>
    </row>
    <row r="1788" spans="1:9">
      <c r="A1788" s="203">
        <v>99</v>
      </c>
      <c r="B1788" s="203" t="s">
        <v>384</v>
      </c>
      <c r="C1788" s="203" t="s">
        <v>794</v>
      </c>
      <c r="D1788" s="203" t="s">
        <v>795</v>
      </c>
      <c r="E1788" s="205" t="s">
        <v>1505</v>
      </c>
      <c r="F1788" s="204">
        <v>100</v>
      </c>
      <c r="G1788" s="203">
        <v>2008</v>
      </c>
      <c r="H1788" s="203" t="s">
        <v>1754</v>
      </c>
      <c r="I1788" s="203" t="s">
        <v>473</v>
      </c>
    </row>
    <row r="1789" spans="1:9">
      <c r="A1789" s="203">
        <v>99</v>
      </c>
      <c r="B1789" s="203" t="s">
        <v>384</v>
      </c>
      <c r="C1789" s="203" t="s">
        <v>697</v>
      </c>
      <c r="D1789" s="203" t="s">
        <v>698</v>
      </c>
      <c r="E1789" s="205" t="s">
        <v>1505</v>
      </c>
      <c r="F1789" s="204">
        <v>99.319727891156461</v>
      </c>
      <c r="G1789" s="203">
        <v>2008</v>
      </c>
      <c r="H1789" s="203" t="s">
        <v>1754</v>
      </c>
      <c r="I1789" s="203" t="s">
        <v>473</v>
      </c>
    </row>
    <row r="1790" spans="1:9">
      <c r="A1790" s="203">
        <v>99</v>
      </c>
      <c r="B1790" s="203" t="s">
        <v>384</v>
      </c>
      <c r="C1790" s="203" t="s">
        <v>1116</v>
      </c>
      <c r="D1790" s="203" t="s">
        <v>1116</v>
      </c>
      <c r="E1790" s="205" t="s">
        <v>1505</v>
      </c>
      <c r="F1790" s="204" t="s">
        <v>1497</v>
      </c>
      <c r="G1790" s="203">
        <v>2008</v>
      </c>
      <c r="H1790" s="203" t="s">
        <v>1754</v>
      </c>
      <c r="I1790" s="203" t="s">
        <v>473</v>
      </c>
    </row>
    <row r="1791" spans="1:9">
      <c r="A1791" s="203">
        <v>99</v>
      </c>
      <c r="B1791" s="203" t="s">
        <v>386</v>
      </c>
      <c r="C1791" s="203" t="s">
        <v>613</v>
      </c>
      <c r="D1791" s="203" t="s">
        <v>699</v>
      </c>
      <c r="E1791" s="205" t="s">
        <v>1505</v>
      </c>
      <c r="F1791" s="204">
        <v>91.743119266055047</v>
      </c>
      <c r="G1791" s="203">
        <v>2008</v>
      </c>
      <c r="H1791" s="203" t="s">
        <v>1754</v>
      </c>
      <c r="I1791" s="203" t="s">
        <v>473</v>
      </c>
    </row>
    <row r="1792" spans="1:9">
      <c r="A1792" s="203">
        <v>99</v>
      </c>
      <c r="B1792" s="203" t="s">
        <v>386</v>
      </c>
      <c r="C1792" s="203" t="s">
        <v>648</v>
      </c>
      <c r="D1792" s="203" t="s">
        <v>700</v>
      </c>
      <c r="E1792" s="205" t="s">
        <v>1505</v>
      </c>
      <c r="F1792" s="204">
        <v>80.790960451977398</v>
      </c>
      <c r="G1792" s="203">
        <v>2008</v>
      </c>
      <c r="H1792" s="203" t="s">
        <v>1754</v>
      </c>
      <c r="I1792" s="203" t="s">
        <v>473</v>
      </c>
    </row>
    <row r="1793" spans="1:9">
      <c r="A1793" s="203">
        <v>99</v>
      </c>
      <c r="B1793" s="203" t="s">
        <v>386</v>
      </c>
      <c r="C1793" s="203" t="s">
        <v>701</v>
      </c>
      <c r="D1793" s="203" t="s">
        <v>702</v>
      </c>
      <c r="E1793" s="205" t="s">
        <v>1505</v>
      </c>
      <c r="F1793" s="204">
        <v>86.99186991869918</v>
      </c>
      <c r="G1793" s="203">
        <v>2008</v>
      </c>
      <c r="H1793" s="203" t="s">
        <v>1754</v>
      </c>
      <c r="I1793" s="203" t="s">
        <v>473</v>
      </c>
    </row>
    <row r="1794" spans="1:9">
      <c r="A1794" s="203">
        <v>99</v>
      </c>
      <c r="B1794" s="203" t="s">
        <v>385</v>
      </c>
      <c r="C1794" s="203" t="s">
        <v>375</v>
      </c>
      <c r="D1794" s="203" t="s">
        <v>580</v>
      </c>
      <c r="E1794" s="205" t="s">
        <v>1505</v>
      </c>
      <c r="F1794" s="204">
        <v>66.550522648083614</v>
      </c>
      <c r="G1794" s="203">
        <v>2008</v>
      </c>
      <c r="H1794" s="203" t="s">
        <v>1754</v>
      </c>
      <c r="I1794" s="203" t="s">
        <v>473</v>
      </c>
    </row>
    <row r="1795" spans="1:9">
      <c r="A1795" s="203">
        <v>99</v>
      </c>
      <c r="B1795" s="203" t="s">
        <v>385</v>
      </c>
      <c r="C1795" s="203" t="s">
        <v>703</v>
      </c>
      <c r="D1795" s="203" t="s">
        <v>704</v>
      </c>
      <c r="E1795" s="205" t="s">
        <v>1505</v>
      </c>
      <c r="F1795" s="204">
        <v>65.934065934065927</v>
      </c>
      <c r="G1795" s="203">
        <v>2008</v>
      </c>
      <c r="H1795" s="203" t="s">
        <v>1754</v>
      </c>
      <c r="I1795" s="203" t="s">
        <v>473</v>
      </c>
    </row>
    <row r="1796" spans="1:9">
      <c r="A1796" s="203">
        <v>99</v>
      </c>
      <c r="B1796" s="203" t="s">
        <v>396</v>
      </c>
      <c r="C1796" s="203" t="s">
        <v>583</v>
      </c>
      <c r="D1796" s="203" t="s">
        <v>705</v>
      </c>
      <c r="E1796" s="205" t="s">
        <v>1505</v>
      </c>
      <c r="F1796" s="204">
        <v>84.93150684931507</v>
      </c>
      <c r="G1796" s="203">
        <v>2008</v>
      </c>
      <c r="H1796" s="203" t="s">
        <v>1754</v>
      </c>
      <c r="I1796" s="203" t="s">
        <v>473</v>
      </c>
    </row>
    <row r="1797" spans="1:9">
      <c r="A1797" s="203">
        <v>99</v>
      </c>
      <c r="B1797" s="203" t="s">
        <v>396</v>
      </c>
      <c r="C1797" s="203" t="s">
        <v>758</v>
      </c>
      <c r="D1797" s="203" t="s">
        <v>780</v>
      </c>
      <c r="E1797" s="205" t="s">
        <v>1505</v>
      </c>
      <c r="F1797" s="204">
        <v>96.618357487922708</v>
      </c>
      <c r="G1797" s="203">
        <v>2008</v>
      </c>
      <c r="H1797" s="203" t="s">
        <v>1754</v>
      </c>
      <c r="I1797" s="203" t="s">
        <v>473</v>
      </c>
    </row>
    <row r="1798" spans="1:9">
      <c r="A1798" s="203">
        <v>99</v>
      </c>
      <c r="B1798" s="203" t="s">
        <v>396</v>
      </c>
      <c r="C1798" s="203" t="s">
        <v>706</v>
      </c>
      <c r="D1798" s="203" t="s">
        <v>707</v>
      </c>
      <c r="E1798" s="205" t="s">
        <v>1505</v>
      </c>
      <c r="F1798" s="204">
        <v>93.548387096774192</v>
      </c>
      <c r="G1798" s="203">
        <v>2008</v>
      </c>
      <c r="H1798" s="203" t="s">
        <v>1754</v>
      </c>
      <c r="I1798" s="203" t="s">
        <v>473</v>
      </c>
    </row>
    <row r="1799" spans="1:9">
      <c r="A1799" s="203">
        <v>99</v>
      </c>
      <c r="B1799" s="203" t="s">
        <v>403</v>
      </c>
      <c r="C1799" s="203" t="s">
        <v>646</v>
      </c>
      <c r="D1799" s="203" t="s">
        <v>708</v>
      </c>
      <c r="E1799" s="205" t="s">
        <v>1505</v>
      </c>
      <c r="F1799" s="204">
        <v>78.534031413612567</v>
      </c>
      <c r="G1799" s="203">
        <v>2008</v>
      </c>
      <c r="H1799" s="203" t="s">
        <v>1754</v>
      </c>
      <c r="I1799" s="203" t="s">
        <v>473</v>
      </c>
    </row>
    <row r="1800" spans="1:9">
      <c r="A1800" s="203">
        <v>99</v>
      </c>
      <c r="B1800" s="203" t="s">
        <v>403</v>
      </c>
      <c r="C1800" s="203" t="s">
        <v>570</v>
      </c>
      <c r="D1800" s="203" t="s">
        <v>571</v>
      </c>
      <c r="E1800" s="205" t="s">
        <v>1505</v>
      </c>
      <c r="F1800" s="204">
        <v>80.645161290322577</v>
      </c>
      <c r="G1800" s="203">
        <v>2008</v>
      </c>
      <c r="H1800" s="203" t="s">
        <v>1754</v>
      </c>
      <c r="I1800" s="203" t="s">
        <v>473</v>
      </c>
    </row>
    <row r="1801" spans="1:9">
      <c r="A1801" s="203">
        <v>99</v>
      </c>
      <c r="B1801" s="203" t="s">
        <v>403</v>
      </c>
      <c r="C1801" s="203" t="s">
        <v>634</v>
      </c>
      <c r="D1801" s="203" t="s">
        <v>635</v>
      </c>
      <c r="E1801" s="205" t="s">
        <v>1505</v>
      </c>
      <c r="F1801" s="204">
        <v>72.448979591836732</v>
      </c>
      <c r="G1801" s="203">
        <v>2008</v>
      </c>
      <c r="H1801" s="203" t="s">
        <v>1754</v>
      </c>
      <c r="I1801" s="203" t="s">
        <v>473</v>
      </c>
    </row>
    <row r="1802" spans="1:9">
      <c r="A1802" s="203">
        <v>99</v>
      </c>
      <c r="B1802" s="203" t="s">
        <v>401</v>
      </c>
      <c r="C1802" s="203" t="s">
        <v>639</v>
      </c>
      <c r="D1802" s="203" t="s">
        <v>640</v>
      </c>
      <c r="E1802" s="205" t="s">
        <v>1505</v>
      </c>
      <c r="F1802" s="204">
        <v>91.623036649214669</v>
      </c>
      <c r="G1802" s="203">
        <v>2008</v>
      </c>
      <c r="H1802" s="203" t="s">
        <v>1754</v>
      </c>
      <c r="I1802" s="203" t="s">
        <v>473</v>
      </c>
    </row>
    <row r="1803" spans="1:9">
      <c r="A1803" s="203">
        <v>99</v>
      </c>
      <c r="B1803" s="203" t="s">
        <v>401</v>
      </c>
      <c r="C1803" s="203" t="s">
        <v>615</v>
      </c>
      <c r="D1803" s="203" t="s">
        <v>709</v>
      </c>
      <c r="E1803" s="205" t="s">
        <v>1505</v>
      </c>
      <c r="F1803" s="204">
        <v>95.575221238938056</v>
      </c>
      <c r="G1803" s="203">
        <v>2008</v>
      </c>
      <c r="H1803" s="203" t="s">
        <v>1754</v>
      </c>
      <c r="I1803" s="203" t="s">
        <v>473</v>
      </c>
    </row>
    <row r="1804" spans="1:9">
      <c r="A1804" s="203">
        <v>99</v>
      </c>
      <c r="B1804" s="203" t="s">
        <v>401</v>
      </c>
      <c r="C1804" s="203" t="s">
        <v>626</v>
      </c>
      <c r="D1804" s="203" t="s">
        <v>627</v>
      </c>
      <c r="E1804" s="205" t="s">
        <v>1505</v>
      </c>
      <c r="F1804" s="204">
        <v>92.982456140350877</v>
      </c>
      <c r="G1804" s="203">
        <v>2008</v>
      </c>
      <c r="H1804" s="203" t="s">
        <v>1754</v>
      </c>
      <c r="I1804" s="203" t="s">
        <v>473</v>
      </c>
    </row>
    <row r="1805" spans="1:9">
      <c r="A1805" s="203">
        <v>99</v>
      </c>
      <c r="B1805" s="203" t="s">
        <v>398</v>
      </c>
      <c r="C1805" s="203" t="s">
        <v>574</v>
      </c>
      <c r="D1805" s="203" t="s">
        <v>710</v>
      </c>
      <c r="E1805" s="205" t="s">
        <v>1505</v>
      </c>
      <c r="F1805" s="204">
        <v>83.819628647214856</v>
      </c>
      <c r="G1805" s="203">
        <v>2008</v>
      </c>
      <c r="H1805" s="203" t="s">
        <v>1754</v>
      </c>
      <c r="I1805" s="203" t="s">
        <v>473</v>
      </c>
    </row>
    <row r="1806" spans="1:9">
      <c r="A1806" s="203">
        <v>99</v>
      </c>
      <c r="B1806" s="203" t="s">
        <v>395</v>
      </c>
      <c r="C1806" s="203" t="s">
        <v>713</v>
      </c>
      <c r="D1806" s="203" t="s">
        <v>713</v>
      </c>
      <c r="E1806" s="205" t="s">
        <v>1505</v>
      </c>
      <c r="F1806" s="204">
        <v>84.420289855072468</v>
      </c>
      <c r="G1806" s="203">
        <v>2008</v>
      </c>
      <c r="H1806" s="203" t="s">
        <v>1754</v>
      </c>
      <c r="I1806" s="203" t="s">
        <v>473</v>
      </c>
    </row>
    <row r="1807" spans="1:9">
      <c r="A1807" s="203">
        <v>99</v>
      </c>
      <c r="B1807" s="203" t="s">
        <v>395</v>
      </c>
      <c r="C1807" s="203" t="s">
        <v>714</v>
      </c>
      <c r="D1807" s="203" t="s">
        <v>715</v>
      </c>
      <c r="E1807" s="205" t="s">
        <v>1505</v>
      </c>
      <c r="F1807" s="204">
        <v>74.074074074074076</v>
      </c>
      <c r="G1807" s="203">
        <v>2008</v>
      </c>
      <c r="H1807" s="203" t="s">
        <v>1754</v>
      </c>
      <c r="I1807" s="203" t="s">
        <v>473</v>
      </c>
    </row>
    <row r="1808" spans="1:9">
      <c r="A1808" s="203">
        <v>99</v>
      </c>
      <c r="B1808" s="203" t="s">
        <v>395</v>
      </c>
      <c r="C1808" s="203" t="s">
        <v>1117</v>
      </c>
      <c r="D1808" s="203" t="s">
        <v>1118</v>
      </c>
      <c r="E1808" s="205" t="s">
        <v>1505</v>
      </c>
      <c r="F1808" s="204">
        <v>100</v>
      </c>
      <c r="G1808" s="203">
        <v>2008</v>
      </c>
      <c r="H1808" s="203" t="s">
        <v>1754</v>
      </c>
      <c r="I1808" s="203" t="s">
        <v>473</v>
      </c>
    </row>
    <row r="1809" spans="1:9">
      <c r="A1809" s="203">
        <v>99</v>
      </c>
      <c r="B1809" s="203" t="s">
        <v>395</v>
      </c>
      <c r="C1809" s="203" t="s">
        <v>1119</v>
      </c>
      <c r="D1809" s="203" t="s">
        <v>1120</v>
      </c>
      <c r="E1809" s="205" t="s">
        <v>1505</v>
      </c>
      <c r="F1809" s="204">
        <v>100</v>
      </c>
      <c r="G1809" s="203">
        <v>2008</v>
      </c>
      <c r="H1809" s="203" t="s">
        <v>1754</v>
      </c>
      <c r="I1809" s="203" t="s">
        <v>473</v>
      </c>
    </row>
    <row r="1810" spans="1:9">
      <c r="A1810" s="203">
        <v>99</v>
      </c>
      <c r="B1810" s="203" t="s">
        <v>395</v>
      </c>
      <c r="C1810" s="203" t="s">
        <v>595</v>
      </c>
      <c r="D1810" s="203" t="s">
        <v>716</v>
      </c>
      <c r="E1810" s="205" t="s">
        <v>1505</v>
      </c>
      <c r="F1810" s="204">
        <v>48.110831234256928</v>
      </c>
      <c r="G1810" s="203">
        <v>2008</v>
      </c>
      <c r="H1810" s="203" t="s">
        <v>1754</v>
      </c>
      <c r="I1810" s="203" t="s">
        <v>473</v>
      </c>
    </row>
    <row r="1811" spans="1:9">
      <c r="A1811" s="203">
        <v>99</v>
      </c>
      <c r="B1811" s="203" t="s">
        <v>395</v>
      </c>
      <c r="C1811" s="203" t="s">
        <v>749</v>
      </c>
      <c r="D1811" s="203" t="s">
        <v>781</v>
      </c>
      <c r="E1811" s="205" t="s">
        <v>1505</v>
      </c>
      <c r="F1811" s="204">
        <v>76.969696969696969</v>
      </c>
      <c r="G1811" s="203">
        <v>2008</v>
      </c>
      <c r="H1811" s="203" t="s">
        <v>1754</v>
      </c>
      <c r="I1811" s="203" t="s">
        <v>473</v>
      </c>
    </row>
    <row r="1812" spans="1:9">
      <c r="A1812" s="203">
        <v>99</v>
      </c>
      <c r="B1812" s="203" t="s">
        <v>395</v>
      </c>
      <c r="C1812" s="203" t="s">
        <v>597</v>
      </c>
      <c r="D1812" s="203" t="s">
        <v>597</v>
      </c>
      <c r="E1812" s="205" t="s">
        <v>1505</v>
      </c>
      <c r="F1812" s="204">
        <v>87.001733102253027</v>
      </c>
      <c r="G1812" s="203">
        <v>2008</v>
      </c>
      <c r="H1812" s="203" t="s">
        <v>1754</v>
      </c>
      <c r="I1812" s="203" t="s">
        <v>473</v>
      </c>
    </row>
    <row r="1813" spans="1:9">
      <c r="A1813" s="203">
        <v>99</v>
      </c>
      <c r="B1813" s="203" t="s">
        <v>395</v>
      </c>
      <c r="C1813" s="203" t="s">
        <v>661</v>
      </c>
      <c r="D1813" s="203" t="s">
        <v>717</v>
      </c>
      <c r="E1813" s="205" t="s">
        <v>1505</v>
      </c>
      <c r="F1813" s="204">
        <v>83.380281690140848</v>
      </c>
      <c r="G1813" s="203">
        <v>2008</v>
      </c>
      <c r="H1813" s="203" t="s">
        <v>1754</v>
      </c>
      <c r="I1813" s="203" t="s">
        <v>473</v>
      </c>
    </row>
    <row r="1814" spans="1:9">
      <c r="A1814" s="203">
        <v>99</v>
      </c>
      <c r="B1814" s="203" t="s">
        <v>395</v>
      </c>
      <c r="C1814" s="203" t="s">
        <v>718</v>
      </c>
      <c r="D1814" s="203" t="s">
        <v>719</v>
      </c>
      <c r="E1814" s="205" t="s">
        <v>1505</v>
      </c>
      <c r="F1814" s="204">
        <v>89.726027397260282</v>
      </c>
      <c r="G1814" s="203">
        <v>2008</v>
      </c>
      <c r="H1814" s="203" t="s">
        <v>1754</v>
      </c>
      <c r="I1814" s="203" t="s">
        <v>473</v>
      </c>
    </row>
    <row r="1815" spans="1:9">
      <c r="A1815" s="203">
        <v>99</v>
      </c>
      <c r="B1815" s="203" t="s">
        <v>395</v>
      </c>
      <c r="C1815" s="203" t="s">
        <v>659</v>
      </c>
      <c r="D1815" s="203" t="s">
        <v>659</v>
      </c>
      <c r="E1815" s="205" t="s">
        <v>1505</v>
      </c>
      <c r="F1815" s="204">
        <v>76.574803149606296</v>
      </c>
      <c r="G1815" s="203">
        <v>2008</v>
      </c>
      <c r="H1815" s="203" t="s">
        <v>1754</v>
      </c>
      <c r="I1815" s="203" t="s">
        <v>473</v>
      </c>
    </row>
    <row r="1816" spans="1:9">
      <c r="A1816" s="203">
        <v>99</v>
      </c>
      <c r="B1816" s="203" t="s">
        <v>397</v>
      </c>
      <c r="C1816" s="203" t="s">
        <v>381</v>
      </c>
      <c r="D1816" s="203" t="s">
        <v>608</v>
      </c>
      <c r="E1816" s="205" t="s">
        <v>1505</v>
      </c>
      <c r="F1816" s="204">
        <v>71.532846715328475</v>
      </c>
      <c r="G1816" s="203">
        <v>2008</v>
      </c>
      <c r="H1816" s="203" t="s">
        <v>1754</v>
      </c>
      <c r="I1816" s="203" t="s">
        <v>473</v>
      </c>
    </row>
    <row r="1817" spans="1:9">
      <c r="A1817" s="203">
        <v>99</v>
      </c>
      <c r="B1817" s="203" t="s">
        <v>397</v>
      </c>
      <c r="C1817" s="203" t="s">
        <v>581</v>
      </c>
      <c r="D1817" s="203" t="s">
        <v>582</v>
      </c>
      <c r="E1817" s="205" t="s">
        <v>1505</v>
      </c>
      <c r="F1817" s="204">
        <v>74.809160305343511</v>
      </c>
      <c r="G1817" s="203">
        <v>2008</v>
      </c>
      <c r="H1817" s="203" t="s">
        <v>1754</v>
      </c>
      <c r="I1817" s="203" t="s">
        <v>473</v>
      </c>
    </row>
    <row r="1818" spans="1:9">
      <c r="A1818" s="203">
        <v>99</v>
      </c>
      <c r="B1818" s="203" t="s">
        <v>397</v>
      </c>
      <c r="C1818" s="203" t="s">
        <v>720</v>
      </c>
      <c r="D1818" s="203" t="s">
        <v>721</v>
      </c>
      <c r="E1818" s="205" t="s">
        <v>1505</v>
      </c>
      <c r="F1818" s="204">
        <v>93.069306930693074</v>
      </c>
      <c r="G1818" s="203">
        <v>2008</v>
      </c>
      <c r="H1818" s="203" t="s">
        <v>1754</v>
      </c>
      <c r="I1818" s="203" t="s">
        <v>473</v>
      </c>
    </row>
    <row r="1819" spans="1:9">
      <c r="A1819" s="203">
        <v>99</v>
      </c>
      <c r="B1819" s="203" t="s">
        <v>387</v>
      </c>
      <c r="C1819" s="203" t="s">
        <v>650</v>
      </c>
      <c r="D1819" s="203" t="s">
        <v>651</v>
      </c>
      <c r="E1819" s="205" t="s">
        <v>1505</v>
      </c>
      <c r="F1819" s="204">
        <v>24.242424242424242</v>
      </c>
      <c r="G1819" s="203">
        <v>2008</v>
      </c>
      <c r="H1819" s="203" t="s">
        <v>1754</v>
      </c>
      <c r="I1819" s="203" t="s">
        <v>473</v>
      </c>
    </row>
    <row r="1820" spans="1:9">
      <c r="A1820" s="203">
        <v>99</v>
      </c>
      <c r="B1820" s="203" t="s">
        <v>387</v>
      </c>
      <c r="C1820" s="203" t="s">
        <v>928</v>
      </c>
      <c r="D1820" s="203" t="s">
        <v>1121</v>
      </c>
      <c r="E1820" s="205" t="s">
        <v>1505</v>
      </c>
      <c r="F1820" s="204">
        <v>100</v>
      </c>
      <c r="G1820" s="203">
        <v>2008</v>
      </c>
      <c r="H1820" s="203" t="s">
        <v>1754</v>
      </c>
      <c r="I1820" s="203" t="s">
        <v>473</v>
      </c>
    </row>
    <row r="1821" spans="1:9">
      <c r="A1821" s="203">
        <v>99</v>
      </c>
      <c r="B1821" s="203" t="s">
        <v>387</v>
      </c>
      <c r="C1821" s="203" t="s">
        <v>620</v>
      </c>
      <c r="D1821" s="203" t="s">
        <v>722</v>
      </c>
      <c r="E1821" s="205" t="s">
        <v>1505</v>
      </c>
      <c r="F1821" s="204">
        <v>68.604651162790702</v>
      </c>
      <c r="G1821" s="203">
        <v>2008</v>
      </c>
      <c r="H1821" s="203" t="s">
        <v>1754</v>
      </c>
      <c r="I1821" s="203" t="s">
        <v>473</v>
      </c>
    </row>
    <row r="1822" spans="1:9">
      <c r="A1822" s="203">
        <v>99</v>
      </c>
      <c r="B1822" s="203" t="s">
        <v>387</v>
      </c>
      <c r="C1822" s="203" t="s">
        <v>644</v>
      </c>
      <c r="D1822" s="203" t="s">
        <v>645</v>
      </c>
      <c r="E1822" s="205" t="s">
        <v>1505</v>
      </c>
      <c r="F1822" s="204">
        <v>97.457627118644069</v>
      </c>
      <c r="G1822" s="203">
        <v>2008</v>
      </c>
      <c r="H1822" s="203" t="s">
        <v>1754</v>
      </c>
      <c r="I1822" s="203" t="s">
        <v>473</v>
      </c>
    </row>
    <row r="1823" spans="1:9">
      <c r="A1823" s="203">
        <v>102</v>
      </c>
      <c r="B1823" s="203" t="s">
        <v>384</v>
      </c>
      <c r="C1823" s="203" t="s">
        <v>692</v>
      </c>
      <c r="D1823" s="203" t="s">
        <v>693</v>
      </c>
      <c r="E1823" s="205" t="s">
        <v>1122</v>
      </c>
      <c r="F1823" s="204" t="s">
        <v>1497</v>
      </c>
      <c r="G1823" s="203">
        <v>2008</v>
      </c>
      <c r="H1823" s="203" t="s">
        <v>491</v>
      </c>
      <c r="I1823" s="203" t="s">
        <v>657</v>
      </c>
    </row>
    <row r="1824" spans="1:9">
      <c r="A1824" s="203">
        <v>102</v>
      </c>
      <c r="B1824" s="203" t="s">
        <v>384</v>
      </c>
      <c r="C1824" s="203" t="s">
        <v>636</v>
      </c>
      <c r="D1824" s="203" t="s">
        <v>727</v>
      </c>
      <c r="E1824" s="205" t="s">
        <v>1122</v>
      </c>
      <c r="F1824" s="204" t="s">
        <v>1497</v>
      </c>
      <c r="G1824" s="203">
        <v>2008</v>
      </c>
      <c r="H1824" s="203" t="s">
        <v>491</v>
      </c>
      <c r="I1824" s="203" t="s">
        <v>657</v>
      </c>
    </row>
    <row r="1825" spans="1:9">
      <c r="A1825" s="203">
        <v>102</v>
      </c>
      <c r="B1825" s="203" t="s">
        <v>384</v>
      </c>
      <c r="C1825" s="203" t="s">
        <v>652</v>
      </c>
      <c r="D1825" s="203" t="s">
        <v>653</v>
      </c>
      <c r="E1825" s="205" t="s">
        <v>1122</v>
      </c>
      <c r="F1825" s="204" t="s">
        <v>1497</v>
      </c>
      <c r="G1825" s="203">
        <v>2008</v>
      </c>
      <c r="H1825" s="203" t="s">
        <v>491</v>
      </c>
      <c r="I1825" s="203" t="s">
        <v>657</v>
      </c>
    </row>
    <row r="1826" spans="1:9">
      <c r="A1826" s="203">
        <v>102</v>
      </c>
      <c r="B1826" s="203" t="s">
        <v>385</v>
      </c>
      <c r="C1826" s="203" t="s">
        <v>703</v>
      </c>
      <c r="D1826" s="203" t="s">
        <v>1123</v>
      </c>
      <c r="E1826" s="205" t="s">
        <v>1122</v>
      </c>
      <c r="F1826" s="204">
        <v>41703.397159043074</v>
      </c>
      <c r="G1826" s="203">
        <v>2008</v>
      </c>
      <c r="H1826" s="203" t="s">
        <v>491</v>
      </c>
      <c r="I1826" s="203" t="s">
        <v>657</v>
      </c>
    </row>
    <row r="1827" spans="1:9">
      <c r="A1827" s="203">
        <v>102</v>
      </c>
      <c r="B1827" s="203" t="s">
        <v>387</v>
      </c>
      <c r="C1827" s="203" t="s">
        <v>620</v>
      </c>
      <c r="D1827" s="203" t="s">
        <v>722</v>
      </c>
      <c r="E1827" s="205" t="s">
        <v>1122</v>
      </c>
      <c r="F1827" s="204">
        <v>32069.872947259948</v>
      </c>
      <c r="G1827" s="203">
        <v>2008</v>
      </c>
      <c r="H1827" s="203" t="s">
        <v>491</v>
      </c>
      <c r="I1827" s="203" t="s">
        <v>657</v>
      </c>
    </row>
    <row r="1828" spans="1:9">
      <c r="A1828" s="203">
        <v>102</v>
      </c>
      <c r="B1828" s="203" t="s">
        <v>387</v>
      </c>
      <c r="C1828" s="203" t="s">
        <v>644</v>
      </c>
      <c r="D1828" s="203" t="s">
        <v>645</v>
      </c>
      <c r="E1828" s="205" t="s">
        <v>1122</v>
      </c>
      <c r="F1828" s="204">
        <v>23658.883902369904</v>
      </c>
      <c r="G1828" s="203">
        <v>2008</v>
      </c>
      <c r="H1828" s="203" t="s">
        <v>491</v>
      </c>
      <c r="I1828" s="203" t="s">
        <v>657</v>
      </c>
    </row>
    <row r="1829" spans="1:9">
      <c r="A1829" s="203">
        <v>102</v>
      </c>
      <c r="B1829" s="203" t="s">
        <v>394</v>
      </c>
      <c r="C1829" s="203" t="s">
        <v>609</v>
      </c>
      <c r="D1829" s="203" t="s">
        <v>728</v>
      </c>
      <c r="E1829" s="205" t="s">
        <v>1122</v>
      </c>
      <c r="F1829" s="204">
        <v>41428.816076131858</v>
      </c>
      <c r="G1829" s="203">
        <v>2008</v>
      </c>
      <c r="H1829" s="203" t="s">
        <v>491</v>
      </c>
      <c r="I1829" s="203" t="s">
        <v>657</v>
      </c>
    </row>
    <row r="1830" spans="1:9">
      <c r="A1830" s="203">
        <v>102</v>
      </c>
      <c r="B1830" s="203" t="s">
        <v>394</v>
      </c>
      <c r="C1830" s="203" t="s">
        <v>589</v>
      </c>
      <c r="D1830" s="203" t="s">
        <v>674</v>
      </c>
      <c r="E1830" s="205" t="s">
        <v>1122</v>
      </c>
      <c r="F1830" s="204">
        <v>37472.528336077092</v>
      </c>
      <c r="G1830" s="203">
        <v>2008</v>
      </c>
      <c r="H1830" s="203" t="s">
        <v>491</v>
      </c>
      <c r="I1830" s="203" t="s">
        <v>657</v>
      </c>
    </row>
    <row r="1831" spans="1:9">
      <c r="A1831" s="203">
        <v>102</v>
      </c>
      <c r="B1831" s="203" t="s">
        <v>394</v>
      </c>
      <c r="C1831" s="203" t="s">
        <v>675</v>
      </c>
      <c r="D1831" s="203" t="s">
        <v>676</v>
      </c>
      <c r="E1831" s="205" t="s">
        <v>1122</v>
      </c>
      <c r="F1831" s="204">
        <v>30391.91984769197</v>
      </c>
      <c r="G1831" s="203">
        <v>2008</v>
      </c>
      <c r="H1831" s="203" t="s">
        <v>491</v>
      </c>
      <c r="I1831" s="203" t="s">
        <v>657</v>
      </c>
    </row>
    <row r="1832" spans="1:9">
      <c r="A1832" s="203">
        <v>102</v>
      </c>
      <c r="B1832" s="203" t="s">
        <v>394</v>
      </c>
      <c r="C1832" s="203" t="s">
        <v>677</v>
      </c>
      <c r="D1832" s="203" t="s">
        <v>1124</v>
      </c>
      <c r="E1832" s="205" t="s">
        <v>1122</v>
      </c>
      <c r="F1832" s="204" t="s">
        <v>1497</v>
      </c>
      <c r="G1832" s="203">
        <v>2008</v>
      </c>
      <c r="H1832" s="203" t="s">
        <v>491</v>
      </c>
      <c r="I1832" s="203" t="s">
        <v>657</v>
      </c>
    </row>
    <row r="1833" spans="1:9">
      <c r="A1833" s="203">
        <v>102</v>
      </c>
      <c r="B1833" s="203" t="s">
        <v>395</v>
      </c>
      <c r="C1833" s="203" t="s">
        <v>714</v>
      </c>
      <c r="D1833" s="203" t="s">
        <v>715</v>
      </c>
      <c r="E1833" s="205" t="s">
        <v>1122</v>
      </c>
      <c r="F1833" s="204">
        <v>28215.585774087256</v>
      </c>
      <c r="G1833" s="203">
        <v>2008</v>
      </c>
      <c r="H1833" s="203" t="s">
        <v>491</v>
      </c>
      <c r="I1833" s="203" t="s">
        <v>657</v>
      </c>
    </row>
    <row r="1834" spans="1:9">
      <c r="A1834" s="203">
        <v>102</v>
      </c>
      <c r="B1834" s="203" t="s">
        <v>395</v>
      </c>
      <c r="C1834" s="203" t="s">
        <v>749</v>
      </c>
      <c r="D1834" s="203" t="s">
        <v>781</v>
      </c>
      <c r="E1834" s="205" t="s">
        <v>1122</v>
      </c>
      <c r="F1834" s="204">
        <v>47123.060219968094</v>
      </c>
      <c r="G1834" s="203">
        <v>2008</v>
      </c>
      <c r="H1834" s="203" t="s">
        <v>491</v>
      </c>
      <c r="I1834" s="203" t="s">
        <v>657</v>
      </c>
    </row>
    <row r="1835" spans="1:9">
      <c r="A1835" s="203">
        <v>102</v>
      </c>
      <c r="B1835" s="203" t="s">
        <v>395</v>
      </c>
      <c r="C1835" s="203" t="s">
        <v>597</v>
      </c>
      <c r="D1835" s="203" t="s">
        <v>597</v>
      </c>
      <c r="E1835" s="205" t="s">
        <v>1122</v>
      </c>
      <c r="F1835" s="204">
        <v>38243.673331471538</v>
      </c>
      <c r="G1835" s="203">
        <v>2008</v>
      </c>
      <c r="H1835" s="203" t="s">
        <v>491</v>
      </c>
      <c r="I1835" s="203" t="s">
        <v>657</v>
      </c>
    </row>
    <row r="1836" spans="1:9">
      <c r="A1836" s="203">
        <v>102</v>
      </c>
      <c r="B1836" s="203" t="s">
        <v>395</v>
      </c>
      <c r="C1836" s="203" t="s">
        <v>661</v>
      </c>
      <c r="D1836" s="203" t="s">
        <v>717</v>
      </c>
      <c r="E1836" s="205" t="s">
        <v>1122</v>
      </c>
      <c r="F1836" s="204">
        <v>28679.95131468929</v>
      </c>
      <c r="G1836" s="203">
        <v>2008</v>
      </c>
      <c r="H1836" s="203" t="s">
        <v>491</v>
      </c>
      <c r="I1836" s="203" t="s">
        <v>657</v>
      </c>
    </row>
    <row r="1837" spans="1:9">
      <c r="A1837" s="203">
        <v>102</v>
      </c>
      <c r="B1837" s="203" t="s">
        <v>395</v>
      </c>
      <c r="C1837" s="203" t="s">
        <v>718</v>
      </c>
      <c r="D1837" s="203" t="s">
        <v>719</v>
      </c>
      <c r="E1837" s="205" t="s">
        <v>1122</v>
      </c>
      <c r="F1837" s="204">
        <v>33854.634708218204</v>
      </c>
      <c r="G1837" s="203">
        <v>2008</v>
      </c>
      <c r="H1837" s="203" t="s">
        <v>491</v>
      </c>
      <c r="I1837" s="203" t="s">
        <v>657</v>
      </c>
    </row>
    <row r="1838" spans="1:9">
      <c r="A1838" s="203">
        <v>102</v>
      </c>
      <c r="B1838" s="203" t="s">
        <v>395</v>
      </c>
      <c r="C1838" s="203" t="s">
        <v>659</v>
      </c>
      <c r="D1838" s="203" t="s">
        <v>659</v>
      </c>
      <c r="E1838" s="205" t="s">
        <v>1122</v>
      </c>
      <c r="F1838" s="204">
        <v>37649.11410937352</v>
      </c>
      <c r="G1838" s="203">
        <v>2008</v>
      </c>
      <c r="H1838" s="203" t="s">
        <v>491</v>
      </c>
      <c r="I1838" s="203" t="s">
        <v>657</v>
      </c>
    </row>
    <row r="1839" spans="1:9">
      <c r="A1839" s="203">
        <v>102</v>
      </c>
      <c r="B1839" s="203" t="s">
        <v>397</v>
      </c>
      <c r="C1839" s="203" t="s">
        <v>581</v>
      </c>
      <c r="D1839" s="203" t="s">
        <v>582</v>
      </c>
      <c r="E1839" s="205" t="s">
        <v>1122</v>
      </c>
      <c r="F1839" s="204">
        <v>42409.051891261428</v>
      </c>
      <c r="G1839" s="203">
        <v>2008</v>
      </c>
      <c r="H1839" s="203" t="s">
        <v>491</v>
      </c>
      <c r="I1839" s="203" t="s">
        <v>657</v>
      </c>
    </row>
    <row r="1840" spans="1:9">
      <c r="A1840" s="203">
        <v>102</v>
      </c>
      <c r="B1840" s="203" t="s">
        <v>397</v>
      </c>
      <c r="C1840" s="203" t="s">
        <v>720</v>
      </c>
      <c r="D1840" s="203" t="s">
        <v>721</v>
      </c>
      <c r="E1840" s="205" t="s">
        <v>1122</v>
      </c>
      <c r="F1840" s="204">
        <v>51250.220115487813</v>
      </c>
      <c r="G1840" s="203">
        <v>2008</v>
      </c>
      <c r="H1840" s="203" t="s">
        <v>491</v>
      </c>
      <c r="I1840" s="203" t="s">
        <v>657</v>
      </c>
    </row>
    <row r="1841" spans="1:9">
      <c r="A1841" s="203">
        <v>102</v>
      </c>
      <c r="B1841" s="203" t="s">
        <v>401</v>
      </c>
      <c r="C1841" s="203" t="s">
        <v>639</v>
      </c>
      <c r="D1841" s="203" t="s">
        <v>640</v>
      </c>
      <c r="E1841" s="205" t="s">
        <v>1122</v>
      </c>
      <c r="F1841" s="204">
        <v>26218.747142582488</v>
      </c>
      <c r="G1841" s="203">
        <v>2008</v>
      </c>
      <c r="H1841" s="203" t="s">
        <v>491</v>
      </c>
      <c r="I1841" s="203" t="s">
        <v>657</v>
      </c>
    </row>
    <row r="1842" spans="1:9">
      <c r="A1842" s="203">
        <v>102</v>
      </c>
      <c r="B1842" s="203" t="s">
        <v>401</v>
      </c>
      <c r="C1842" s="203" t="s">
        <v>615</v>
      </c>
      <c r="D1842" s="203" t="s">
        <v>709</v>
      </c>
      <c r="E1842" s="205" t="s">
        <v>1122</v>
      </c>
      <c r="F1842" s="204">
        <v>40394.187604387072</v>
      </c>
      <c r="G1842" s="203">
        <v>2008</v>
      </c>
      <c r="H1842" s="203" t="s">
        <v>491</v>
      </c>
      <c r="I1842" s="203" t="s">
        <v>657</v>
      </c>
    </row>
    <row r="1843" spans="1:9">
      <c r="A1843" s="203">
        <v>102</v>
      </c>
      <c r="B1843" s="203" t="s">
        <v>401</v>
      </c>
      <c r="C1843" s="203" t="s">
        <v>626</v>
      </c>
      <c r="D1843" s="203" t="s">
        <v>627</v>
      </c>
      <c r="E1843" s="205" t="s">
        <v>1122</v>
      </c>
      <c r="F1843" s="204">
        <v>47751.20790209034</v>
      </c>
      <c r="G1843" s="203">
        <v>2008</v>
      </c>
      <c r="H1843" s="203" t="s">
        <v>491</v>
      </c>
      <c r="I1843" s="203" t="s">
        <v>657</v>
      </c>
    </row>
    <row r="1844" spans="1:9">
      <c r="A1844" s="203">
        <v>102</v>
      </c>
      <c r="B1844" s="203" t="s">
        <v>403</v>
      </c>
      <c r="C1844" s="203" t="s">
        <v>570</v>
      </c>
      <c r="D1844" s="203" t="s">
        <v>571</v>
      </c>
      <c r="E1844" s="205" t="s">
        <v>1122</v>
      </c>
      <c r="F1844" s="204">
        <v>36422.718838839668</v>
      </c>
      <c r="G1844" s="203">
        <v>2008</v>
      </c>
      <c r="H1844" s="203" t="s">
        <v>491</v>
      </c>
      <c r="I1844" s="203" t="s">
        <v>657</v>
      </c>
    </row>
    <row r="1845" spans="1:9">
      <c r="A1845" s="203">
        <v>102</v>
      </c>
      <c r="B1845" s="203" t="s">
        <v>403</v>
      </c>
      <c r="C1845" s="203" t="s">
        <v>634</v>
      </c>
      <c r="D1845" s="203" t="s">
        <v>635</v>
      </c>
      <c r="E1845" s="205" t="s">
        <v>1122</v>
      </c>
      <c r="F1845" s="204">
        <v>36864.869447257908</v>
      </c>
      <c r="G1845" s="203">
        <v>2008</v>
      </c>
      <c r="H1845" s="203" t="s">
        <v>491</v>
      </c>
      <c r="I1845" s="203" t="s">
        <v>657</v>
      </c>
    </row>
    <row r="1846" spans="1:9">
      <c r="A1846" s="203">
        <v>102</v>
      </c>
      <c r="B1846" s="203" t="s">
        <v>404</v>
      </c>
      <c r="C1846" s="203" t="s">
        <v>568</v>
      </c>
      <c r="D1846" s="203" t="s">
        <v>684</v>
      </c>
      <c r="E1846" s="205" t="s">
        <v>1122</v>
      </c>
      <c r="F1846" s="204">
        <v>40885.488562664941</v>
      </c>
      <c r="G1846" s="203">
        <v>2008</v>
      </c>
      <c r="H1846" s="203" t="s">
        <v>491</v>
      </c>
      <c r="I1846" s="203" t="s">
        <v>657</v>
      </c>
    </row>
    <row r="1847" spans="1:9">
      <c r="A1847" s="203">
        <v>102</v>
      </c>
      <c r="B1847" s="203" t="s">
        <v>404</v>
      </c>
      <c r="C1847" s="203" t="s">
        <v>687</v>
      </c>
      <c r="D1847" s="203" t="s">
        <v>688</v>
      </c>
      <c r="E1847" s="205" t="s">
        <v>1122</v>
      </c>
      <c r="F1847" s="204">
        <v>24472.205413729713</v>
      </c>
      <c r="G1847" s="203">
        <v>2008</v>
      </c>
      <c r="H1847" s="203" t="s">
        <v>491</v>
      </c>
      <c r="I1847" s="203" t="s">
        <v>657</v>
      </c>
    </row>
    <row r="1848" spans="1:9">
      <c r="A1848" s="203">
        <v>102</v>
      </c>
      <c r="B1848" s="203" t="s">
        <v>404</v>
      </c>
      <c r="C1848" s="203" t="s">
        <v>883</v>
      </c>
      <c r="D1848" s="203" t="s">
        <v>884</v>
      </c>
      <c r="E1848" s="205" t="s">
        <v>1122</v>
      </c>
      <c r="F1848" s="204">
        <v>41034.391957493186</v>
      </c>
      <c r="G1848" s="203">
        <v>2008</v>
      </c>
      <c r="H1848" s="203" t="s">
        <v>491</v>
      </c>
      <c r="I1848" s="203" t="s">
        <v>657</v>
      </c>
    </row>
    <row r="1849" spans="1:9">
      <c r="A1849" s="203">
        <v>102</v>
      </c>
      <c r="B1849" s="203" t="s">
        <v>404</v>
      </c>
      <c r="C1849" s="203" t="s">
        <v>600</v>
      </c>
      <c r="D1849" s="203" t="s">
        <v>601</v>
      </c>
      <c r="E1849" s="205" t="s">
        <v>1122</v>
      </c>
      <c r="F1849" s="204">
        <v>41758.021003104113</v>
      </c>
      <c r="G1849" s="203">
        <v>2008</v>
      </c>
      <c r="H1849" s="203" t="s">
        <v>491</v>
      </c>
      <c r="I1849" s="203" t="s">
        <v>657</v>
      </c>
    </row>
    <row r="1850" spans="1:9">
      <c r="A1850" s="203">
        <v>102</v>
      </c>
      <c r="B1850" s="203" t="s">
        <v>405</v>
      </c>
      <c r="C1850" s="203" t="s">
        <v>665</v>
      </c>
      <c r="D1850" s="203" t="s">
        <v>666</v>
      </c>
      <c r="E1850" s="205" t="s">
        <v>1122</v>
      </c>
      <c r="F1850" s="204">
        <v>34986.448217134566</v>
      </c>
      <c r="G1850" s="203">
        <v>2008</v>
      </c>
      <c r="H1850" s="203" t="s">
        <v>491</v>
      </c>
      <c r="I1850" s="203" t="s">
        <v>657</v>
      </c>
    </row>
    <row r="1851" spans="1:9">
      <c r="A1851" s="203">
        <v>102</v>
      </c>
      <c r="B1851" s="203" t="s">
        <v>384</v>
      </c>
      <c r="C1851" s="203" t="s">
        <v>654</v>
      </c>
      <c r="D1851" s="203" t="s">
        <v>723</v>
      </c>
      <c r="E1851" s="205" t="s">
        <v>1122</v>
      </c>
      <c r="F1851" s="204">
        <v>51675.576963557738</v>
      </c>
      <c r="G1851" s="203">
        <v>2008</v>
      </c>
      <c r="H1851" s="203" t="s">
        <v>491</v>
      </c>
      <c r="I1851" s="203" t="s">
        <v>657</v>
      </c>
    </row>
    <row r="1852" spans="1:9">
      <c r="A1852" s="203">
        <v>102</v>
      </c>
      <c r="B1852" s="203" t="s">
        <v>385</v>
      </c>
      <c r="C1852" s="203" t="s">
        <v>375</v>
      </c>
      <c r="D1852" s="203" t="s">
        <v>580</v>
      </c>
      <c r="E1852" s="205" t="s">
        <v>1122</v>
      </c>
      <c r="F1852" s="204">
        <v>51185.062274570388</v>
      </c>
      <c r="G1852" s="203">
        <v>2008</v>
      </c>
      <c r="H1852" s="203" t="s">
        <v>491</v>
      </c>
      <c r="I1852" s="203" t="s">
        <v>657</v>
      </c>
    </row>
    <row r="1853" spans="1:9">
      <c r="A1853" s="203">
        <v>102</v>
      </c>
      <c r="B1853" s="203" t="s">
        <v>387</v>
      </c>
      <c r="C1853" s="203" t="s">
        <v>650</v>
      </c>
      <c r="D1853" s="203" t="s">
        <v>651</v>
      </c>
      <c r="E1853" s="205" t="s">
        <v>1122</v>
      </c>
      <c r="F1853" s="204">
        <v>36828.742643023274</v>
      </c>
      <c r="G1853" s="203">
        <v>2008</v>
      </c>
      <c r="H1853" s="203" t="s">
        <v>491</v>
      </c>
      <c r="I1853" s="203" t="s">
        <v>657</v>
      </c>
    </row>
    <row r="1854" spans="1:9">
      <c r="A1854" s="203">
        <v>102</v>
      </c>
      <c r="B1854" s="203" t="s">
        <v>393</v>
      </c>
      <c r="C1854" s="203" t="s">
        <v>641</v>
      </c>
      <c r="D1854" s="203" t="s">
        <v>691</v>
      </c>
      <c r="E1854" s="205" t="s">
        <v>1122</v>
      </c>
      <c r="F1854" s="204">
        <v>44929.6572056078</v>
      </c>
      <c r="G1854" s="203">
        <v>2008</v>
      </c>
      <c r="H1854" s="203" t="s">
        <v>491</v>
      </c>
      <c r="I1854" s="203" t="s">
        <v>657</v>
      </c>
    </row>
    <row r="1855" spans="1:9">
      <c r="A1855" s="203">
        <v>102</v>
      </c>
      <c r="B1855" s="203" t="s">
        <v>393</v>
      </c>
      <c r="C1855" s="203" t="s">
        <v>637</v>
      </c>
      <c r="D1855" s="203" t="s">
        <v>638</v>
      </c>
      <c r="E1855" s="205" t="s">
        <v>1122</v>
      </c>
      <c r="F1855" s="204">
        <v>49253.406653211168</v>
      </c>
      <c r="G1855" s="203">
        <v>2008</v>
      </c>
      <c r="H1855" s="203" t="s">
        <v>491</v>
      </c>
      <c r="I1855" s="203" t="s">
        <v>657</v>
      </c>
    </row>
    <row r="1856" spans="1:9">
      <c r="A1856" s="203">
        <v>102</v>
      </c>
      <c r="B1856" s="203" t="s">
        <v>395</v>
      </c>
      <c r="C1856" s="203" t="s">
        <v>595</v>
      </c>
      <c r="D1856" s="203" t="s">
        <v>716</v>
      </c>
      <c r="E1856" s="205" t="s">
        <v>1122</v>
      </c>
      <c r="F1856" s="204">
        <v>44853.279626410862</v>
      </c>
      <c r="G1856" s="203">
        <v>2008</v>
      </c>
      <c r="H1856" s="203" t="s">
        <v>491</v>
      </c>
      <c r="I1856" s="203" t="s">
        <v>657</v>
      </c>
    </row>
    <row r="1857" spans="1:9">
      <c r="A1857" s="203">
        <v>102</v>
      </c>
      <c r="B1857" s="203" t="s">
        <v>397</v>
      </c>
      <c r="C1857" s="203" t="s">
        <v>381</v>
      </c>
      <c r="D1857" s="203" t="s">
        <v>725</v>
      </c>
      <c r="E1857" s="205" t="s">
        <v>1122</v>
      </c>
      <c r="F1857" s="204">
        <v>44907.876058681381</v>
      </c>
      <c r="G1857" s="203">
        <v>2008</v>
      </c>
      <c r="H1857" s="203" t="s">
        <v>491</v>
      </c>
      <c r="I1857" s="203" t="s">
        <v>657</v>
      </c>
    </row>
    <row r="1858" spans="1:9">
      <c r="A1858" s="203">
        <v>102</v>
      </c>
      <c r="B1858" s="203" t="s">
        <v>403</v>
      </c>
      <c r="C1858" s="203" t="s">
        <v>646</v>
      </c>
      <c r="D1858" s="203" t="s">
        <v>708</v>
      </c>
      <c r="E1858" s="205" t="s">
        <v>1122</v>
      </c>
      <c r="F1858" s="204">
        <v>34373.33328551938</v>
      </c>
      <c r="G1858" s="203">
        <v>2008</v>
      </c>
      <c r="H1858" s="203" t="s">
        <v>491</v>
      </c>
      <c r="I1858" s="203" t="s">
        <v>657</v>
      </c>
    </row>
    <row r="1859" spans="1:9">
      <c r="A1859" s="203">
        <v>102</v>
      </c>
      <c r="B1859" s="203" t="s">
        <v>405</v>
      </c>
      <c r="C1859" s="203" t="s">
        <v>670</v>
      </c>
      <c r="D1859" s="203" t="s">
        <v>726</v>
      </c>
      <c r="E1859" s="205" t="s">
        <v>1122</v>
      </c>
      <c r="F1859" s="204">
        <v>45236.045405345743</v>
      </c>
      <c r="G1859" s="203">
        <v>2008</v>
      </c>
      <c r="H1859" s="203" t="s">
        <v>491</v>
      </c>
      <c r="I1859" s="203" t="s">
        <v>657</v>
      </c>
    </row>
    <row r="1860" spans="1:9">
      <c r="A1860" s="203">
        <v>102</v>
      </c>
      <c r="B1860" s="203" t="s">
        <v>405</v>
      </c>
      <c r="C1860" s="203" t="s">
        <v>672</v>
      </c>
      <c r="D1860" s="203" t="s">
        <v>672</v>
      </c>
      <c r="E1860" s="205" t="s">
        <v>1122</v>
      </c>
      <c r="F1860" s="204">
        <v>39197.255575742856</v>
      </c>
      <c r="G1860" s="203">
        <v>2008</v>
      </c>
      <c r="H1860" s="203" t="s">
        <v>491</v>
      </c>
      <c r="I1860" s="203" t="s">
        <v>657</v>
      </c>
    </row>
    <row r="1861" spans="1:9">
      <c r="A1861" s="203">
        <v>103</v>
      </c>
      <c r="B1861" s="203" t="s">
        <v>384</v>
      </c>
      <c r="C1861" s="203" t="s">
        <v>654</v>
      </c>
      <c r="D1861" s="203" t="s">
        <v>1125</v>
      </c>
      <c r="E1861" s="205" t="s">
        <v>1833</v>
      </c>
      <c r="F1861" s="204">
        <v>57.6</v>
      </c>
      <c r="G1861" s="203" t="s">
        <v>553</v>
      </c>
      <c r="H1861" s="203" t="s">
        <v>1754</v>
      </c>
      <c r="I1861" s="203" t="s">
        <v>554</v>
      </c>
    </row>
    <row r="1862" spans="1:9">
      <c r="A1862" s="203">
        <v>103</v>
      </c>
      <c r="B1862" s="203" t="s">
        <v>384</v>
      </c>
      <c r="C1862" s="203" t="s">
        <v>636</v>
      </c>
      <c r="D1862" s="203" t="s">
        <v>636</v>
      </c>
      <c r="E1862" s="205" t="s">
        <v>1833</v>
      </c>
      <c r="F1862" s="204">
        <v>68.5</v>
      </c>
      <c r="G1862" s="203" t="s">
        <v>553</v>
      </c>
      <c r="H1862" s="203" t="s">
        <v>1754</v>
      </c>
      <c r="I1862" s="203" t="s">
        <v>554</v>
      </c>
    </row>
    <row r="1863" spans="1:9">
      <c r="A1863" s="203">
        <v>103</v>
      </c>
      <c r="B1863" s="203" t="s">
        <v>385</v>
      </c>
      <c r="C1863" s="203" t="s">
        <v>375</v>
      </c>
      <c r="D1863" s="203" t="s">
        <v>1126</v>
      </c>
      <c r="E1863" s="205" t="s">
        <v>1833</v>
      </c>
      <c r="F1863" s="204">
        <v>45.3</v>
      </c>
      <c r="G1863" s="203" t="s">
        <v>553</v>
      </c>
      <c r="H1863" s="203" t="s">
        <v>1754</v>
      </c>
      <c r="I1863" s="203" t="s">
        <v>554</v>
      </c>
    </row>
    <row r="1864" spans="1:9">
      <c r="A1864" s="203">
        <v>103</v>
      </c>
      <c r="B1864" s="203" t="s">
        <v>386</v>
      </c>
      <c r="C1864" s="203" t="s">
        <v>613</v>
      </c>
      <c r="D1864" s="203" t="s">
        <v>614</v>
      </c>
      <c r="E1864" s="205" t="s">
        <v>1833</v>
      </c>
      <c r="F1864" s="204">
        <v>15.2</v>
      </c>
      <c r="G1864" s="203" t="s">
        <v>553</v>
      </c>
      <c r="H1864" s="203" t="s">
        <v>1754</v>
      </c>
      <c r="I1864" s="203" t="s">
        <v>554</v>
      </c>
    </row>
    <row r="1865" spans="1:9">
      <c r="A1865" s="203">
        <v>103</v>
      </c>
      <c r="B1865" s="203" t="s">
        <v>387</v>
      </c>
      <c r="C1865" s="203" t="s">
        <v>650</v>
      </c>
      <c r="D1865" s="203" t="s">
        <v>1127</v>
      </c>
      <c r="E1865" s="205" t="s">
        <v>1833</v>
      </c>
      <c r="F1865" s="204">
        <v>71.900000000000006</v>
      </c>
      <c r="G1865" s="203" t="s">
        <v>553</v>
      </c>
      <c r="H1865" s="203" t="s">
        <v>1754</v>
      </c>
      <c r="I1865" s="203" t="s">
        <v>554</v>
      </c>
    </row>
    <row r="1866" spans="1:9">
      <c r="A1866" s="203">
        <v>103</v>
      </c>
      <c r="B1866" s="203" t="s">
        <v>388</v>
      </c>
      <c r="C1866" s="203" t="s">
        <v>1128</v>
      </c>
      <c r="D1866" s="203" t="s">
        <v>1129</v>
      </c>
      <c r="E1866" s="205" t="s">
        <v>1833</v>
      </c>
      <c r="F1866" s="204">
        <v>83</v>
      </c>
      <c r="G1866" s="203" t="s">
        <v>553</v>
      </c>
      <c r="H1866" s="203" t="s">
        <v>1754</v>
      </c>
      <c r="I1866" s="203" t="s">
        <v>554</v>
      </c>
    </row>
    <row r="1867" spans="1:9">
      <c r="A1867" s="203">
        <v>103</v>
      </c>
      <c r="B1867" s="203" t="s">
        <v>389</v>
      </c>
      <c r="C1867" s="203" t="s">
        <v>630</v>
      </c>
      <c r="D1867" s="203" t="s">
        <v>682</v>
      </c>
      <c r="E1867" s="205" t="s">
        <v>1833</v>
      </c>
      <c r="F1867" s="204">
        <v>71.400000000000006</v>
      </c>
      <c r="G1867" s="203" t="s">
        <v>553</v>
      </c>
      <c r="H1867" s="203" t="s">
        <v>1754</v>
      </c>
      <c r="I1867" s="203" t="s">
        <v>554</v>
      </c>
    </row>
    <row r="1868" spans="1:9">
      <c r="A1868" s="203">
        <v>103</v>
      </c>
      <c r="B1868" s="203" t="s">
        <v>390</v>
      </c>
      <c r="C1868" s="203" t="s">
        <v>368</v>
      </c>
      <c r="D1868" s="203" t="s">
        <v>1130</v>
      </c>
      <c r="E1868" s="205" t="s">
        <v>1833</v>
      </c>
      <c r="F1868" s="204">
        <v>41.2</v>
      </c>
      <c r="G1868" s="203" t="s">
        <v>553</v>
      </c>
      <c r="H1868" s="203" t="s">
        <v>1754</v>
      </c>
      <c r="I1868" s="203" t="s">
        <v>554</v>
      </c>
    </row>
    <row r="1869" spans="1:9">
      <c r="A1869" s="203">
        <v>103</v>
      </c>
      <c r="B1869" s="203" t="s">
        <v>392</v>
      </c>
      <c r="C1869" s="203" t="s">
        <v>643</v>
      </c>
      <c r="D1869" s="203" t="s">
        <v>643</v>
      </c>
      <c r="E1869" s="205" t="s">
        <v>1833</v>
      </c>
      <c r="F1869" s="204">
        <v>50</v>
      </c>
      <c r="G1869" s="203" t="s">
        <v>553</v>
      </c>
      <c r="H1869" s="203" t="s">
        <v>1754</v>
      </c>
      <c r="I1869" s="203" t="s">
        <v>554</v>
      </c>
    </row>
    <row r="1870" spans="1:9">
      <c r="A1870" s="203">
        <v>103</v>
      </c>
      <c r="B1870" s="203" t="s">
        <v>393</v>
      </c>
      <c r="C1870" s="203" t="s">
        <v>576</v>
      </c>
      <c r="D1870" s="203" t="s">
        <v>1131</v>
      </c>
      <c r="E1870" s="205" t="s">
        <v>1833</v>
      </c>
      <c r="F1870" s="204">
        <v>67.400000000000006</v>
      </c>
      <c r="G1870" s="203" t="s">
        <v>553</v>
      </c>
      <c r="H1870" s="203" t="s">
        <v>1754</v>
      </c>
      <c r="I1870" s="203" t="s">
        <v>554</v>
      </c>
    </row>
    <row r="1871" spans="1:9">
      <c r="A1871" s="203">
        <v>103</v>
      </c>
      <c r="B1871" s="203" t="s">
        <v>393</v>
      </c>
      <c r="C1871" s="203" t="s">
        <v>632</v>
      </c>
      <c r="D1871" s="203" t="s">
        <v>1132</v>
      </c>
      <c r="E1871" s="205" t="s">
        <v>1833</v>
      </c>
      <c r="F1871" s="204">
        <v>44.7</v>
      </c>
      <c r="G1871" s="203" t="s">
        <v>553</v>
      </c>
      <c r="H1871" s="203" t="s">
        <v>1754</v>
      </c>
      <c r="I1871" s="203" t="s">
        <v>554</v>
      </c>
    </row>
    <row r="1872" spans="1:9">
      <c r="A1872" s="203">
        <v>103</v>
      </c>
      <c r="B1872" s="203" t="s">
        <v>393</v>
      </c>
      <c r="C1872" s="203" t="s">
        <v>1133</v>
      </c>
      <c r="D1872" s="203" t="s">
        <v>1133</v>
      </c>
      <c r="E1872" s="205" t="s">
        <v>1833</v>
      </c>
      <c r="F1872" s="204">
        <v>46.8</v>
      </c>
      <c r="G1872" s="203" t="s">
        <v>553</v>
      </c>
      <c r="H1872" s="203" t="s">
        <v>1754</v>
      </c>
      <c r="I1872" s="203" t="s">
        <v>554</v>
      </c>
    </row>
    <row r="1873" spans="1:9">
      <c r="A1873" s="203">
        <v>103</v>
      </c>
      <c r="B1873" s="203" t="s">
        <v>394</v>
      </c>
      <c r="C1873" s="203" t="s">
        <v>609</v>
      </c>
      <c r="D1873" s="203" t="s">
        <v>1134</v>
      </c>
      <c r="E1873" s="205" t="s">
        <v>1833</v>
      </c>
      <c r="F1873" s="204">
        <v>59.1</v>
      </c>
      <c r="G1873" s="203" t="s">
        <v>553</v>
      </c>
      <c r="H1873" s="203" t="s">
        <v>1754</v>
      </c>
      <c r="I1873" s="203" t="s">
        <v>554</v>
      </c>
    </row>
    <row r="1874" spans="1:9">
      <c r="A1874" s="203">
        <v>103</v>
      </c>
      <c r="B1874" s="203" t="s">
        <v>395</v>
      </c>
      <c r="C1874" s="203" t="s">
        <v>752</v>
      </c>
      <c r="D1874" s="203" t="s">
        <v>1135</v>
      </c>
      <c r="E1874" s="205" t="s">
        <v>1833</v>
      </c>
      <c r="F1874" s="204">
        <v>37.1</v>
      </c>
      <c r="G1874" s="203" t="s">
        <v>553</v>
      </c>
      <c r="H1874" s="203" t="s">
        <v>1754</v>
      </c>
      <c r="I1874" s="203" t="s">
        <v>554</v>
      </c>
    </row>
    <row r="1875" spans="1:9">
      <c r="A1875" s="203">
        <v>103</v>
      </c>
      <c r="B1875" s="203" t="s">
        <v>395</v>
      </c>
      <c r="C1875" s="203" t="s">
        <v>617</v>
      </c>
      <c r="D1875" s="203" t="s">
        <v>1136</v>
      </c>
      <c r="E1875" s="205" t="s">
        <v>1833</v>
      </c>
      <c r="F1875" s="204">
        <v>71.8</v>
      </c>
      <c r="G1875" s="203" t="s">
        <v>553</v>
      </c>
      <c r="H1875" s="203" t="s">
        <v>1754</v>
      </c>
      <c r="I1875" s="203" t="s">
        <v>554</v>
      </c>
    </row>
    <row r="1876" spans="1:9">
      <c r="A1876" s="203">
        <v>103</v>
      </c>
      <c r="B1876" s="203" t="s">
        <v>395</v>
      </c>
      <c r="C1876" s="203" t="s">
        <v>595</v>
      </c>
      <c r="D1876" s="203" t="s">
        <v>1137</v>
      </c>
      <c r="E1876" s="205" t="s">
        <v>1833</v>
      </c>
      <c r="F1876" s="204">
        <v>55.3</v>
      </c>
      <c r="G1876" s="203" t="s">
        <v>553</v>
      </c>
      <c r="H1876" s="203" t="s">
        <v>1754</v>
      </c>
      <c r="I1876" s="203" t="s">
        <v>554</v>
      </c>
    </row>
    <row r="1877" spans="1:9">
      <c r="A1877" s="203">
        <v>103</v>
      </c>
      <c r="B1877" s="203" t="s">
        <v>396</v>
      </c>
      <c r="C1877" s="203" t="s">
        <v>583</v>
      </c>
      <c r="D1877" s="203" t="s">
        <v>1138</v>
      </c>
      <c r="E1877" s="205" t="s">
        <v>1833</v>
      </c>
      <c r="F1877" s="204">
        <v>70.599999999999994</v>
      </c>
      <c r="G1877" s="203" t="s">
        <v>553</v>
      </c>
      <c r="H1877" s="203" t="s">
        <v>1754</v>
      </c>
      <c r="I1877" s="203" t="s">
        <v>554</v>
      </c>
    </row>
    <row r="1878" spans="1:9">
      <c r="A1878" s="203">
        <v>103</v>
      </c>
      <c r="B1878" s="203" t="s">
        <v>397</v>
      </c>
      <c r="C1878" s="203" t="s">
        <v>381</v>
      </c>
      <c r="D1878" s="203" t="s">
        <v>1139</v>
      </c>
      <c r="E1878" s="205" t="s">
        <v>1833</v>
      </c>
      <c r="F1878" s="204">
        <v>56</v>
      </c>
      <c r="G1878" s="203" t="s">
        <v>553</v>
      </c>
      <c r="H1878" s="203" t="s">
        <v>1754</v>
      </c>
      <c r="I1878" s="203" t="s">
        <v>554</v>
      </c>
    </row>
    <row r="1879" spans="1:9">
      <c r="A1879" s="203">
        <v>103</v>
      </c>
      <c r="B1879" s="203" t="s">
        <v>398</v>
      </c>
      <c r="C1879" s="203" t="s">
        <v>574</v>
      </c>
      <c r="D1879" s="203" t="s">
        <v>1140</v>
      </c>
      <c r="E1879" s="205" t="s">
        <v>1833</v>
      </c>
      <c r="F1879" s="204">
        <v>54.2</v>
      </c>
      <c r="G1879" s="203" t="s">
        <v>553</v>
      </c>
      <c r="H1879" s="203" t="s">
        <v>1754</v>
      </c>
      <c r="I1879" s="203" t="s">
        <v>554</v>
      </c>
    </row>
    <row r="1880" spans="1:9">
      <c r="A1880" s="203">
        <v>103</v>
      </c>
      <c r="B1880" s="203" t="s">
        <v>399</v>
      </c>
      <c r="C1880" s="203" t="s">
        <v>602</v>
      </c>
      <c r="D1880" s="203" t="s">
        <v>603</v>
      </c>
      <c r="E1880" s="205" t="s">
        <v>1833</v>
      </c>
      <c r="F1880" s="204">
        <v>72.5</v>
      </c>
      <c r="G1880" s="203" t="s">
        <v>553</v>
      </c>
      <c r="H1880" s="203" t="s">
        <v>1754</v>
      </c>
      <c r="I1880" s="203" t="s">
        <v>554</v>
      </c>
    </row>
    <row r="1881" spans="1:9">
      <c r="A1881" s="203">
        <v>103</v>
      </c>
      <c r="B1881" s="203" t="s">
        <v>400</v>
      </c>
      <c r="C1881" s="203" t="s">
        <v>585</v>
      </c>
      <c r="D1881" s="203" t="s">
        <v>1141</v>
      </c>
      <c r="E1881" s="205" t="s">
        <v>1833</v>
      </c>
      <c r="F1881" s="204">
        <v>26.9</v>
      </c>
      <c r="G1881" s="203" t="s">
        <v>553</v>
      </c>
      <c r="H1881" s="203" t="s">
        <v>1754</v>
      </c>
      <c r="I1881" s="203" t="s">
        <v>554</v>
      </c>
    </row>
    <row r="1882" spans="1:9">
      <c r="A1882" s="203">
        <v>103</v>
      </c>
      <c r="B1882" s="203" t="s">
        <v>403</v>
      </c>
      <c r="C1882" s="203" t="s">
        <v>646</v>
      </c>
      <c r="D1882" s="203" t="s">
        <v>1142</v>
      </c>
      <c r="E1882" s="205" t="s">
        <v>1833</v>
      </c>
      <c r="F1882" s="204">
        <v>17.100000000000001</v>
      </c>
      <c r="G1882" s="203" t="s">
        <v>553</v>
      </c>
      <c r="H1882" s="203" t="s">
        <v>1754</v>
      </c>
      <c r="I1882" s="203" t="s">
        <v>554</v>
      </c>
    </row>
    <row r="1883" spans="1:9">
      <c r="A1883" s="203">
        <v>104</v>
      </c>
      <c r="B1883" s="203" t="s">
        <v>384</v>
      </c>
      <c r="C1883" s="203" t="s">
        <v>654</v>
      </c>
      <c r="D1883" s="203" t="s">
        <v>1125</v>
      </c>
      <c r="E1883" s="205" t="s">
        <v>1834</v>
      </c>
      <c r="F1883" s="204">
        <v>5.6338028169014081</v>
      </c>
      <c r="G1883" s="203" t="s">
        <v>1143</v>
      </c>
      <c r="H1883" s="203" t="s">
        <v>1754</v>
      </c>
      <c r="I1883" s="203" t="s">
        <v>554</v>
      </c>
    </row>
    <row r="1884" spans="1:9">
      <c r="A1884" s="203">
        <v>104</v>
      </c>
      <c r="B1884" s="203" t="s">
        <v>384</v>
      </c>
      <c r="C1884" s="203" t="s">
        <v>636</v>
      </c>
      <c r="D1884" s="203" t="s">
        <v>636</v>
      </c>
      <c r="E1884" s="205" t="s">
        <v>1834</v>
      </c>
      <c r="F1884" s="204">
        <v>4.3103448275862073</v>
      </c>
      <c r="G1884" s="203" t="s">
        <v>1143</v>
      </c>
      <c r="H1884" s="203" t="s">
        <v>1754</v>
      </c>
      <c r="I1884" s="203" t="s">
        <v>554</v>
      </c>
    </row>
    <row r="1885" spans="1:9">
      <c r="A1885" s="203">
        <v>104</v>
      </c>
      <c r="B1885" s="203" t="s">
        <v>385</v>
      </c>
      <c r="C1885" s="203" t="s">
        <v>375</v>
      </c>
      <c r="D1885" s="203" t="s">
        <v>1126</v>
      </c>
      <c r="E1885" s="205" t="s">
        <v>1834</v>
      </c>
      <c r="F1885" s="204">
        <v>3.6363636363636362</v>
      </c>
      <c r="G1885" s="203" t="s">
        <v>1143</v>
      </c>
      <c r="H1885" s="203" t="s">
        <v>1754</v>
      </c>
      <c r="I1885" s="203" t="s">
        <v>554</v>
      </c>
    </row>
    <row r="1886" spans="1:9">
      <c r="A1886" s="203">
        <v>104</v>
      </c>
      <c r="B1886" s="203" t="s">
        <v>386</v>
      </c>
      <c r="C1886" s="203" t="s">
        <v>613</v>
      </c>
      <c r="D1886" s="203" t="s">
        <v>614</v>
      </c>
      <c r="E1886" s="205" t="s">
        <v>1834</v>
      </c>
      <c r="F1886" s="204">
        <v>14.285714285714286</v>
      </c>
      <c r="G1886" s="203" t="s">
        <v>1143</v>
      </c>
      <c r="H1886" s="203" t="s">
        <v>1754</v>
      </c>
      <c r="I1886" s="203" t="s">
        <v>554</v>
      </c>
    </row>
    <row r="1887" spans="1:9">
      <c r="A1887" s="203">
        <v>104</v>
      </c>
      <c r="B1887" s="203" t="s">
        <v>387</v>
      </c>
      <c r="C1887" s="203" t="s">
        <v>650</v>
      </c>
      <c r="D1887" s="203" t="s">
        <v>1127</v>
      </c>
      <c r="E1887" s="205" t="s">
        <v>1834</v>
      </c>
      <c r="F1887" s="204">
        <v>7</v>
      </c>
      <c r="G1887" s="203" t="s">
        <v>1143</v>
      </c>
      <c r="H1887" s="203" t="s">
        <v>1754</v>
      </c>
      <c r="I1887" s="203" t="s">
        <v>554</v>
      </c>
    </row>
    <row r="1888" spans="1:9">
      <c r="A1888" s="203">
        <v>104</v>
      </c>
      <c r="B1888" s="203" t="s">
        <v>388</v>
      </c>
      <c r="C1888" s="203" t="s">
        <v>598</v>
      </c>
      <c r="D1888" s="203" t="s">
        <v>1144</v>
      </c>
      <c r="E1888" s="205" t="s">
        <v>1834</v>
      </c>
      <c r="F1888" s="204">
        <v>2.6315789473684212</v>
      </c>
      <c r="G1888" s="203" t="s">
        <v>1143</v>
      </c>
      <c r="H1888" s="203" t="s">
        <v>1754</v>
      </c>
      <c r="I1888" s="203" t="s">
        <v>554</v>
      </c>
    </row>
    <row r="1889" spans="1:9">
      <c r="A1889" s="203">
        <v>104</v>
      </c>
      <c r="B1889" s="203" t="s">
        <v>388</v>
      </c>
      <c r="C1889" s="203" t="s">
        <v>1128</v>
      </c>
      <c r="D1889" s="203" t="s">
        <v>1129</v>
      </c>
      <c r="E1889" s="205" t="s">
        <v>1834</v>
      </c>
      <c r="F1889" s="204">
        <v>0</v>
      </c>
      <c r="G1889" s="203" t="s">
        <v>1143</v>
      </c>
      <c r="H1889" s="203" t="s">
        <v>1754</v>
      </c>
      <c r="I1889" s="203" t="s">
        <v>554</v>
      </c>
    </row>
    <row r="1890" spans="1:9">
      <c r="A1890" s="203">
        <v>104</v>
      </c>
      <c r="B1890" s="203" t="s">
        <v>388</v>
      </c>
      <c r="C1890" s="203" t="s">
        <v>606</v>
      </c>
      <c r="D1890" s="203" t="s">
        <v>1145</v>
      </c>
      <c r="E1890" s="205" t="s">
        <v>1834</v>
      </c>
      <c r="F1890" s="204" t="s">
        <v>1497</v>
      </c>
      <c r="G1890" s="203" t="s">
        <v>1143</v>
      </c>
      <c r="H1890" s="203" t="s">
        <v>1754</v>
      </c>
      <c r="I1890" s="203" t="s">
        <v>554</v>
      </c>
    </row>
    <row r="1891" spans="1:9">
      <c r="A1891" s="203">
        <v>104</v>
      </c>
      <c r="B1891" s="203" t="s">
        <v>389</v>
      </c>
      <c r="C1891" s="203" t="s">
        <v>630</v>
      </c>
      <c r="D1891" s="203" t="s">
        <v>682</v>
      </c>
      <c r="E1891" s="205" t="s">
        <v>1834</v>
      </c>
      <c r="F1891" s="204">
        <v>3.4482758620689653</v>
      </c>
      <c r="G1891" s="203" t="s">
        <v>1143</v>
      </c>
      <c r="H1891" s="203" t="s">
        <v>1754</v>
      </c>
      <c r="I1891" s="203" t="s">
        <v>554</v>
      </c>
    </row>
    <row r="1892" spans="1:9">
      <c r="A1892" s="203">
        <v>104</v>
      </c>
      <c r="B1892" s="203" t="s">
        <v>390</v>
      </c>
      <c r="C1892" s="203" t="s">
        <v>368</v>
      </c>
      <c r="D1892" s="203" t="s">
        <v>1130</v>
      </c>
      <c r="E1892" s="205" t="s">
        <v>1834</v>
      </c>
      <c r="F1892" s="204">
        <v>3.7037037037037037</v>
      </c>
      <c r="G1892" s="203" t="s">
        <v>1143</v>
      </c>
      <c r="H1892" s="203" t="s">
        <v>1754</v>
      </c>
      <c r="I1892" s="203" t="s">
        <v>554</v>
      </c>
    </row>
    <row r="1893" spans="1:9">
      <c r="A1893" s="203">
        <v>104</v>
      </c>
      <c r="B1893" s="203" t="s">
        <v>390</v>
      </c>
      <c r="C1893" s="203" t="s">
        <v>611</v>
      </c>
      <c r="D1893" s="203" t="s">
        <v>612</v>
      </c>
      <c r="E1893" s="205" t="s">
        <v>1834</v>
      </c>
      <c r="F1893" s="204" t="s">
        <v>1497</v>
      </c>
      <c r="G1893" s="203" t="s">
        <v>1143</v>
      </c>
      <c r="H1893" s="203" t="s">
        <v>1754</v>
      </c>
      <c r="I1893" s="203" t="s">
        <v>554</v>
      </c>
    </row>
    <row r="1894" spans="1:9">
      <c r="A1894" s="203">
        <v>104</v>
      </c>
      <c r="B1894" s="203" t="s">
        <v>391</v>
      </c>
      <c r="C1894" s="203" t="s">
        <v>624</v>
      </c>
      <c r="D1894" s="203" t="s">
        <v>625</v>
      </c>
      <c r="E1894" s="205" t="s">
        <v>1834</v>
      </c>
      <c r="F1894" s="204" t="s">
        <v>1497</v>
      </c>
      <c r="G1894" s="203" t="s">
        <v>1143</v>
      </c>
      <c r="H1894" s="203" t="s">
        <v>1754</v>
      </c>
      <c r="I1894" s="203" t="s">
        <v>554</v>
      </c>
    </row>
    <row r="1895" spans="1:9">
      <c r="A1895" s="203">
        <v>104</v>
      </c>
      <c r="B1895" s="203" t="s">
        <v>392</v>
      </c>
      <c r="C1895" s="203" t="s">
        <v>643</v>
      </c>
      <c r="D1895" s="203" t="s">
        <v>643</v>
      </c>
      <c r="E1895" s="205" t="s">
        <v>1834</v>
      </c>
      <c r="F1895" s="204">
        <v>6.8965517241379306</v>
      </c>
      <c r="G1895" s="203" t="s">
        <v>1143</v>
      </c>
      <c r="H1895" s="203" t="s">
        <v>1754</v>
      </c>
      <c r="I1895" s="203" t="s">
        <v>554</v>
      </c>
    </row>
    <row r="1896" spans="1:9">
      <c r="A1896" s="203">
        <v>104</v>
      </c>
      <c r="B1896" s="203" t="s">
        <v>393</v>
      </c>
      <c r="C1896" s="203" t="s">
        <v>576</v>
      </c>
      <c r="D1896" s="203" t="s">
        <v>1131</v>
      </c>
      <c r="E1896" s="205" t="s">
        <v>1834</v>
      </c>
      <c r="F1896" s="204">
        <v>11.320754716981131</v>
      </c>
      <c r="G1896" s="203" t="s">
        <v>1143</v>
      </c>
      <c r="H1896" s="203" t="s">
        <v>1754</v>
      </c>
      <c r="I1896" s="203" t="s">
        <v>554</v>
      </c>
    </row>
    <row r="1897" spans="1:9">
      <c r="A1897" s="203">
        <v>104</v>
      </c>
      <c r="B1897" s="203" t="s">
        <v>393</v>
      </c>
      <c r="C1897" s="203" t="s">
        <v>632</v>
      </c>
      <c r="D1897" s="203" t="s">
        <v>1132</v>
      </c>
      <c r="E1897" s="205" t="s">
        <v>1834</v>
      </c>
      <c r="F1897" s="204">
        <v>11.111111111111111</v>
      </c>
      <c r="G1897" s="203" t="s">
        <v>1143</v>
      </c>
      <c r="H1897" s="203" t="s">
        <v>1754</v>
      </c>
      <c r="I1897" s="203" t="s">
        <v>554</v>
      </c>
    </row>
    <row r="1898" spans="1:9">
      <c r="A1898" s="203">
        <v>104</v>
      </c>
      <c r="B1898" s="203" t="s">
        <v>393</v>
      </c>
      <c r="C1898" s="203" t="s">
        <v>1133</v>
      </c>
      <c r="D1898" s="203" t="s">
        <v>1133</v>
      </c>
      <c r="E1898" s="205" t="s">
        <v>1834</v>
      </c>
      <c r="F1898" s="204">
        <v>5.806451612903226</v>
      </c>
      <c r="G1898" s="203" t="s">
        <v>1143</v>
      </c>
      <c r="H1898" s="203" t="s">
        <v>1754</v>
      </c>
      <c r="I1898" s="203" t="s">
        <v>554</v>
      </c>
    </row>
    <row r="1899" spans="1:9">
      <c r="A1899" s="203">
        <v>104</v>
      </c>
      <c r="B1899" s="203" t="s">
        <v>394</v>
      </c>
      <c r="C1899" s="203" t="s">
        <v>609</v>
      </c>
      <c r="D1899" s="203" t="s">
        <v>1134</v>
      </c>
      <c r="E1899" s="205" t="s">
        <v>1834</v>
      </c>
      <c r="F1899" s="204">
        <v>21.212121212121211</v>
      </c>
      <c r="G1899" s="203" t="s">
        <v>1143</v>
      </c>
      <c r="H1899" s="203" t="s">
        <v>1754</v>
      </c>
      <c r="I1899" s="203" t="s">
        <v>554</v>
      </c>
    </row>
    <row r="1900" spans="1:9">
      <c r="A1900" s="203">
        <v>104</v>
      </c>
      <c r="B1900" s="203" t="s">
        <v>394</v>
      </c>
      <c r="C1900" s="203" t="s">
        <v>589</v>
      </c>
      <c r="D1900" s="203" t="s">
        <v>674</v>
      </c>
      <c r="E1900" s="205" t="s">
        <v>1834</v>
      </c>
      <c r="F1900" s="204">
        <v>5.882352941176471</v>
      </c>
      <c r="G1900" s="203" t="s">
        <v>1143</v>
      </c>
      <c r="H1900" s="203" t="s">
        <v>1754</v>
      </c>
      <c r="I1900" s="203" t="s">
        <v>554</v>
      </c>
    </row>
    <row r="1901" spans="1:9">
      <c r="A1901" s="203">
        <v>104</v>
      </c>
      <c r="B1901" s="203" t="s">
        <v>395</v>
      </c>
      <c r="C1901" s="203" t="s">
        <v>752</v>
      </c>
      <c r="D1901" s="203" t="s">
        <v>1135</v>
      </c>
      <c r="E1901" s="205" t="s">
        <v>1834</v>
      </c>
      <c r="F1901" s="204">
        <v>5.2631578947368425</v>
      </c>
      <c r="G1901" s="203" t="s">
        <v>1143</v>
      </c>
      <c r="H1901" s="203" t="s">
        <v>1754</v>
      </c>
      <c r="I1901" s="203" t="s">
        <v>554</v>
      </c>
    </row>
    <row r="1902" spans="1:9">
      <c r="A1902" s="203">
        <v>104</v>
      </c>
      <c r="B1902" s="203" t="s">
        <v>395</v>
      </c>
      <c r="C1902" s="203" t="s">
        <v>617</v>
      </c>
      <c r="D1902" s="203" t="s">
        <v>1136</v>
      </c>
      <c r="E1902" s="205" t="s">
        <v>1834</v>
      </c>
      <c r="F1902" s="204">
        <v>9.0909090909090917</v>
      </c>
      <c r="G1902" s="203" t="s">
        <v>1143</v>
      </c>
      <c r="H1902" s="203" t="s">
        <v>1754</v>
      </c>
      <c r="I1902" s="203" t="s">
        <v>554</v>
      </c>
    </row>
    <row r="1903" spans="1:9">
      <c r="A1903" s="203">
        <v>104</v>
      </c>
      <c r="B1903" s="203" t="s">
        <v>395</v>
      </c>
      <c r="C1903" s="203" t="s">
        <v>878</v>
      </c>
      <c r="D1903" s="203" t="s">
        <v>908</v>
      </c>
      <c r="E1903" s="205" t="s">
        <v>1834</v>
      </c>
      <c r="F1903" s="204">
        <v>14.736842105263158</v>
      </c>
      <c r="G1903" s="203" t="s">
        <v>1143</v>
      </c>
      <c r="H1903" s="203" t="s">
        <v>1754</v>
      </c>
      <c r="I1903" s="203" t="s">
        <v>554</v>
      </c>
    </row>
    <row r="1904" spans="1:9">
      <c r="A1904" s="203">
        <v>104</v>
      </c>
      <c r="B1904" s="203" t="s">
        <v>395</v>
      </c>
      <c r="C1904" s="203" t="s">
        <v>595</v>
      </c>
      <c r="D1904" s="203" t="s">
        <v>1137</v>
      </c>
      <c r="E1904" s="205" t="s">
        <v>1834</v>
      </c>
      <c r="F1904" s="204">
        <v>8.9108910891089117</v>
      </c>
      <c r="G1904" s="203" t="s">
        <v>1143</v>
      </c>
      <c r="H1904" s="203" t="s">
        <v>1754</v>
      </c>
      <c r="I1904" s="203" t="s">
        <v>554</v>
      </c>
    </row>
    <row r="1905" spans="1:9">
      <c r="A1905" s="203">
        <v>104</v>
      </c>
      <c r="B1905" s="203" t="s">
        <v>396</v>
      </c>
      <c r="C1905" s="203" t="s">
        <v>583</v>
      </c>
      <c r="D1905" s="203" t="s">
        <v>1138</v>
      </c>
      <c r="E1905" s="205" t="s">
        <v>1834</v>
      </c>
      <c r="F1905" s="204">
        <v>11.904761904761905</v>
      </c>
      <c r="G1905" s="203" t="s">
        <v>1143</v>
      </c>
      <c r="H1905" s="203" t="s">
        <v>1754</v>
      </c>
      <c r="I1905" s="203" t="s">
        <v>554</v>
      </c>
    </row>
    <row r="1906" spans="1:9">
      <c r="A1906" s="203">
        <v>104</v>
      </c>
      <c r="B1906" s="203" t="s">
        <v>397</v>
      </c>
      <c r="C1906" s="203" t="s">
        <v>381</v>
      </c>
      <c r="D1906" s="203" t="s">
        <v>1139</v>
      </c>
      <c r="E1906" s="205" t="s">
        <v>1834</v>
      </c>
      <c r="F1906" s="204">
        <v>5.1282051282051286</v>
      </c>
      <c r="G1906" s="203" t="s">
        <v>1143</v>
      </c>
      <c r="H1906" s="203" t="s">
        <v>1754</v>
      </c>
      <c r="I1906" s="203" t="s">
        <v>554</v>
      </c>
    </row>
    <row r="1907" spans="1:9">
      <c r="A1907" s="203">
        <v>104</v>
      </c>
      <c r="B1907" s="203" t="s">
        <v>398</v>
      </c>
      <c r="C1907" s="203" t="s">
        <v>574</v>
      </c>
      <c r="D1907" s="203" t="s">
        <v>1140</v>
      </c>
      <c r="E1907" s="205" t="s">
        <v>1834</v>
      </c>
      <c r="F1907" s="204">
        <v>2.7777777777777777</v>
      </c>
      <c r="G1907" s="203" t="s">
        <v>1143</v>
      </c>
      <c r="H1907" s="203" t="s">
        <v>1754</v>
      </c>
      <c r="I1907" s="203" t="s">
        <v>554</v>
      </c>
    </row>
    <row r="1908" spans="1:9">
      <c r="A1908" s="203">
        <v>104</v>
      </c>
      <c r="B1908" s="203" t="s">
        <v>399</v>
      </c>
      <c r="C1908" s="203" t="s">
        <v>602</v>
      </c>
      <c r="D1908" s="203" t="s">
        <v>603</v>
      </c>
      <c r="E1908" s="205" t="s">
        <v>1834</v>
      </c>
      <c r="F1908" s="204">
        <v>8</v>
      </c>
      <c r="G1908" s="203" t="s">
        <v>1143</v>
      </c>
      <c r="H1908" s="203" t="s">
        <v>1754</v>
      </c>
      <c r="I1908" s="203" t="s">
        <v>554</v>
      </c>
    </row>
    <row r="1909" spans="1:9">
      <c r="A1909" s="203">
        <v>104</v>
      </c>
      <c r="B1909" s="203" t="s">
        <v>400</v>
      </c>
      <c r="C1909" s="203" t="s">
        <v>585</v>
      </c>
      <c r="D1909" s="203" t="s">
        <v>1141</v>
      </c>
      <c r="E1909" s="205" t="s">
        <v>1834</v>
      </c>
      <c r="F1909" s="204">
        <v>9.0909090909090917</v>
      </c>
      <c r="G1909" s="203" t="s">
        <v>1143</v>
      </c>
      <c r="H1909" s="203" t="s">
        <v>1754</v>
      </c>
      <c r="I1909" s="203" t="s">
        <v>554</v>
      </c>
    </row>
    <row r="1910" spans="1:9">
      <c r="A1910" s="203">
        <v>104</v>
      </c>
      <c r="B1910" s="203" t="s">
        <v>400</v>
      </c>
      <c r="C1910" s="203" t="s">
        <v>578</v>
      </c>
      <c r="D1910" s="203" t="s">
        <v>579</v>
      </c>
      <c r="E1910" s="205" t="s">
        <v>1834</v>
      </c>
      <c r="F1910" s="204" t="s">
        <v>1497</v>
      </c>
      <c r="G1910" s="203" t="s">
        <v>1143</v>
      </c>
      <c r="H1910" s="203" t="s">
        <v>1754</v>
      </c>
      <c r="I1910" s="203" t="s">
        <v>554</v>
      </c>
    </row>
    <row r="1911" spans="1:9">
      <c r="A1911" s="203">
        <v>104</v>
      </c>
      <c r="B1911" s="203" t="s">
        <v>401</v>
      </c>
      <c r="C1911" s="203" t="s">
        <v>639</v>
      </c>
      <c r="D1911" s="203" t="s">
        <v>640</v>
      </c>
      <c r="E1911" s="205" t="s">
        <v>1834</v>
      </c>
      <c r="F1911" s="204">
        <v>7.1428571428571432</v>
      </c>
      <c r="G1911" s="203" t="s">
        <v>1143</v>
      </c>
      <c r="H1911" s="203" t="s">
        <v>1754</v>
      </c>
      <c r="I1911" s="203" t="s">
        <v>554</v>
      </c>
    </row>
    <row r="1912" spans="1:9">
      <c r="A1912" s="203">
        <v>104</v>
      </c>
      <c r="B1912" s="203" t="s">
        <v>402</v>
      </c>
      <c r="C1912" s="203" t="s">
        <v>591</v>
      </c>
      <c r="D1912" s="203" t="s">
        <v>592</v>
      </c>
      <c r="E1912" s="205" t="s">
        <v>1834</v>
      </c>
      <c r="F1912" s="204">
        <v>9.0909090909090917</v>
      </c>
      <c r="G1912" s="203" t="s">
        <v>1143</v>
      </c>
      <c r="H1912" s="203" t="s">
        <v>1754</v>
      </c>
      <c r="I1912" s="203" t="s">
        <v>554</v>
      </c>
    </row>
    <row r="1913" spans="1:9">
      <c r="A1913" s="203">
        <v>104</v>
      </c>
      <c r="B1913" s="203" t="s">
        <v>403</v>
      </c>
      <c r="C1913" s="203" t="s">
        <v>646</v>
      </c>
      <c r="D1913" s="203" t="s">
        <v>1142</v>
      </c>
      <c r="E1913" s="205" t="s">
        <v>1834</v>
      </c>
      <c r="F1913" s="204">
        <v>0</v>
      </c>
      <c r="G1913" s="203" t="s">
        <v>1143</v>
      </c>
      <c r="H1913" s="203" t="s">
        <v>1754</v>
      </c>
      <c r="I1913" s="203" t="s">
        <v>554</v>
      </c>
    </row>
    <row r="1914" spans="1:9">
      <c r="A1914" s="203">
        <v>104</v>
      </c>
      <c r="B1914" s="203" t="s">
        <v>404</v>
      </c>
      <c r="C1914" s="203" t="s">
        <v>600</v>
      </c>
      <c r="D1914" s="203" t="s">
        <v>849</v>
      </c>
      <c r="E1914" s="205" t="s">
        <v>1834</v>
      </c>
      <c r="F1914" s="204" t="s">
        <v>1497</v>
      </c>
      <c r="G1914" s="203" t="s">
        <v>1143</v>
      </c>
      <c r="H1914" s="203" t="s">
        <v>1754</v>
      </c>
      <c r="I1914" s="203" t="s">
        <v>554</v>
      </c>
    </row>
    <row r="1915" spans="1:9">
      <c r="A1915" s="203">
        <v>105</v>
      </c>
      <c r="B1915" s="203" t="s">
        <v>384</v>
      </c>
      <c r="C1915" s="203" t="s">
        <v>636</v>
      </c>
      <c r="D1915" s="203" t="s">
        <v>727</v>
      </c>
      <c r="E1915" s="205" t="s">
        <v>1146</v>
      </c>
      <c r="F1915" s="204" t="s">
        <v>1497</v>
      </c>
      <c r="G1915" s="203">
        <v>2008</v>
      </c>
      <c r="H1915" s="203" t="s">
        <v>491</v>
      </c>
      <c r="I1915" s="203" t="s">
        <v>657</v>
      </c>
    </row>
    <row r="1916" spans="1:9">
      <c r="A1916" s="203">
        <v>105</v>
      </c>
      <c r="B1916" s="203" t="s">
        <v>394</v>
      </c>
      <c r="C1916" s="203" t="s">
        <v>609</v>
      </c>
      <c r="D1916" s="203" t="s">
        <v>728</v>
      </c>
      <c r="E1916" s="205" t="s">
        <v>1146</v>
      </c>
      <c r="F1916" s="204">
        <v>113486.36363636363</v>
      </c>
      <c r="G1916" s="203">
        <v>2008</v>
      </c>
      <c r="H1916" s="203" t="s">
        <v>491</v>
      </c>
      <c r="I1916" s="203" t="s">
        <v>657</v>
      </c>
    </row>
    <row r="1917" spans="1:9">
      <c r="A1917" s="203">
        <v>105</v>
      </c>
      <c r="B1917" s="203" t="s">
        <v>394</v>
      </c>
      <c r="C1917" s="203" t="s">
        <v>589</v>
      </c>
      <c r="D1917" s="203" t="s">
        <v>674</v>
      </c>
      <c r="E1917" s="205" t="s">
        <v>1146</v>
      </c>
      <c r="F1917" s="204">
        <v>123572.42857142857</v>
      </c>
      <c r="G1917" s="203">
        <v>2008</v>
      </c>
      <c r="H1917" s="203" t="s">
        <v>491</v>
      </c>
      <c r="I1917" s="203" t="s">
        <v>657</v>
      </c>
    </row>
    <row r="1918" spans="1:9">
      <c r="A1918" s="203">
        <v>105</v>
      </c>
      <c r="B1918" s="203" t="s">
        <v>395</v>
      </c>
      <c r="C1918" s="203" t="s">
        <v>597</v>
      </c>
      <c r="D1918" s="203" t="s">
        <v>597</v>
      </c>
      <c r="E1918" s="205" t="s">
        <v>1146</v>
      </c>
      <c r="F1918" s="204">
        <v>111341.91428571429</v>
      </c>
      <c r="G1918" s="203">
        <v>2008</v>
      </c>
      <c r="H1918" s="203" t="s">
        <v>491</v>
      </c>
      <c r="I1918" s="203" t="s">
        <v>657</v>
      </c>
    </row>
    <row r="1919" spans="1:9">
      <c r="A1919" s="203">
        <v>105</v>
      </c>
      <c r="B1919" s="203" t="s">
        <v>395</v>
      </c>
      <c r="C1919" s="203" t="s">
        <v>661</v>
      </c>
      <c r="D1919" s="203" t="s">
        <v>717</v>
      </c>
      <c r="E1919" s="205" t="s">
        <v>1146</v>
      </c>
      <c r="F1919" s="204">
        <v>120772.27906976744</v>
      </c>
      <c r="G1919" s="203">
        <v>2008</v>
      </c>
      <c r="H1919" s="203" t="s">
        <v>491</v>
      </c>
      <c r="I1919" s="203" t="s">
        <v>657</v>
      </c>
    </row>
    <row r="1920" spans="1:9">
      <c r="A1920" s="203">
        <v>105</v>
      </c>
      <c r="B1920" s="203" t="s">
        <v>395</v>
      </c>
      <c r="C1920" s="203" t="s">
        <v>659</v>
      </c>
      <c r="D1920" s="203" t="s">
        <v>659</v>
      </c>
      <c r="E1920" s="205" t="s">
        <v>1146</v>
      </c>
      <c r="F1920" s="204">
        <v>99470.23529411765</v>
      </c>
      <c r="G1920" s="203">
        <v>2008</v>
      </c>
      <c r="H1920" s="203" t="s">
        <v>491</v>
      </c>
      <c r="I1920" s="203" t="s">
        <v>657</v>
      </c>
    </row>
    <row r="1921" spans="1:9">
      <c r="A1921" s="203">
        <v>105</v>
      </c>
      <c r="B1921" s="203" t="s">
        <v>401</v>
      </c>
      <c r="C1921" s="203" t="s">
        <v>639</v>
      </c>
      <c r="D1921" s="203" t="s">
        <v>640</v>
      </c>
      <c r="E1921" s="205" t="s">
        <v>1146</v>
      </c>
      <c r="F1921" s="204">
        <v>82034.166666666672</v>
      </c>
      <c r="G1921" s="203">
        <v>2008</v>
      </c>
      <c r="H1921" s="203" t="s">
        <v>491</v>
      </c>
      <c r="I1921" s="203" t="s">
        <v>657</v>
      </c>
    </row>
    <row r="1922" spans="1:9">
      <c r="A1922" s="203">
        <v>105</v>
      </c>
      <c r="B1922" s="203" t="s">
        <v>404</v>
      </c>
      <c r="C1922" s="203" t="s">
        <v>600</v>
      </c>
      <c r="D1922" s="203" t="s">
        <v>601</v>
      </c>
      <c r="E1922" s="205" t="s">
        <v>1146</v>
      </c>
      <c r="F1922" s="204" t="s">
        <v>1497</v>
      </c>
      <c r="G1922" s="203">
        <v>2008</v>
      </c>
      <c r="H1922" s="203" t="s">
        <v>491</v>
      </c>
      <c r="I1922" s="203" t="s">
        <v>657</v>
      </c>
    </row>
    <row r="1923" spans="1:9">
      <c r="A1923" s="203">
        <v>105</v>
      </c>
      <c r="B1923" s="203" t="s">
        <v>384</v>
      </c>
      <c r="C1923" s="203" t="s">
        <v>654</v>
      </c>
      <c r="D1923" s="203" t="s">
        <v>723</v>
      </c>
      <c r="E1923" s="205" t="s">
        <v>1146</v>
      </c>
      <c r="F1923" s="204">
        <v>119001.37931034483</v>
      </c>
      <c r="G1923" s="203">
        <v>2008</v>
      </c>
      <c r="H1923" s="203" t="s">
        <v>491</v>
      </c>
      <c r="I1923" s="203" t="s">
        <v>657</v>
      </c>
    </row>
    <row r="1924" spans="1:9">
      <c r="A1924" s="203">
        <v>105</v>
      </c>
      <c r="B1924" s="203" t="s">
        <v>385</v>
      </c>
      <c r="C1924" s="203" t="s">
        <v>375</v>
      </c>
      <c r="D1924" s="203" t="s">
        <v>580</v>
      </c>
      <c r="E1924" s="205" t="s">
        <v>1146</v>
      </c>
      <c r="F1924" s="204" t="s">
        <v>1497</v>
      </c>
      <c r="G1924" s="203">
        <v>2008</v>
      </c>
      <c r="H1924" s="203" t="s">
        <v>491</v>
      </c>
      <c r="I1924" s="203" t="s">
        <v>657</v>
      </c>
    </row>
    <row r="1925" spans="1:9">
      <c r="A1925" s="203">
        <v>105</v>
      </c>
      <c r="B1925" s="203" t="s">
        <v>387</v>
      </c>
      <c r="C1925" s="203" t="s">
        <v>650</v>
      </c>
      <c r="D1925" s="203" t="s">
        <v>651</v>
      </c>
      <c r="E1925" s="205" t="s">
        <v>1146</v>
      </c>
      <c r="F1925" s="204">
        <v>91902.571428571435</v>
      </c>
      <c r="G1925" s="203">
        <v>2008</v>
      </c>
      <c r="H1925" s="203" t="s">
        <v>491</v>
      </c>
      <c r="I1925" s="203" t="s">
        <v>657</v>
      </c>
    </row>
    <row r="1926" spans="1:9">
      <c r="A1926" s="203">
        <v>105</v>
      </c>
      <c r="B1926" s="203" t="s">
        <v>393</v>
      </c>
      <c r="C1926" s="203" t="s">
        <v>641</v>
      </c>
      <c r="D1926" s="203" t="s">
        <v>691</v>
      </c>
      <c r="E1926" s="205" t="s">
        <v>1146</v>
      </c>
      <c r="F1926" s="204">
        <v>159602.75</v>
      </c>
      <c r="G1926" s="203">
        <v>2008</v>
      </c>
      <c r="H1926" s="203" t="s">
        <v>491</v>
      </c>
      <c r="I1926" s="203" t="s">
        <v>657</v>
      </c>
    </row>
    <row r="1927" spans="1:9">
      <c r="A1927" s="203">
        <v>105</v>
      </c>
      <c r="B1927" s="203" t="s">
        <v>395</v>
      </c>
      <c r="C1927" s="203" t="s">
        <v>595</v>
      </c>
      <c r="D1927" s="203" t="s">
        <v>716</v>
      </c>
      <c r="E1927" s="205" t="s">
        <v>1146</v>
      </c>
      <c r="F1927" s="204">
        <v>116624.9</v>
      </c>
      <c r="G1927" s="203">
        <v>2008</v>
      </c>
      <c r="H1927" s="203" t="s">
        <v>491</v>
      </c>
      <c r="I1927" s="203" t="s">
        <v>657</v>
      </c>
    </row>
    <row r="1928" spans="1:9">
      <c r="A1928" s="203">
        <v>105</v>
      </c>
      <c r="B1928" s="203" t="s">
        <v>397</v>
      </c>
      <c r="C1928" s="203" t="s">
        <v>381</v>
      </c>
      <c r="D1928" s="203" t="s">
        <v>725</v>
      </c>
      <c r="E1928" s="205" t="s">
        <v>1146</v>
      </c>
      <c r="F1928" s="204" t="s">
        <v>1497</v>
      </c>
      <c r="G1928" s="203">
        <v>2008</v>
      </c>
      <c r="H1928" s="203" t="s">
        <v>491</v>
      </c>
      <c r="I1928" s="203" t="s">
        <v>657</v>
      </c>
    </row>
    <row r="1929" spans="1:9">
      <c r="A1929" s="203">
        <v>105</v>
      </c>
      <c r="B1929" s="203" t="s">
        <v>403</v>
      </c>
      <c r="C1929" s="203" t="s">
        <v>646</v>
      </c>
      <c r="D1929" s="203" t="s">
        <v>708</v>
      </c>
      <c r="E1929" s="205" t="s">
        <v>1146</v>
      </c>
      <c r="F1929" s="204" t="s">
        <v>1497</v>
      </c>
      <c r="G1929" s="203">
        <v>2008</v>
      </c>
      <c r="H1929" s="203" t="s">
        <v>491</v>
      </c>
      <c r="I1929" s="203" t="s">
        <v>657</v>
      </c>
    </row>
    <row r="1930" spans="1:9">
      <c r="A1930" s="203">
        <v>105</v>
      </c>
      <c r="B1930" s="203" t="s">
        <v>405</v>
      </c>
      <c r="C1930" s="203" t="s">
        <v>670</v>
      </c>
      <c r="D1930" s="203" t="s">
        <v>726</v>
      </c>
      <c r="E1930" s="205" t="s">
        <v>1146</v>
      </c>
      <c r="F1930" s="204">
        <v>129294.62539157535</v>
      </c>
      <c r="G1930" s="203">
        <v>2008</v>
      </c>
      <c r="H1930" s="203" t="s">
        <v>491</v>
      </c>
      <c r="I1930" s="203" t="s">
        <v>657</v>
      </c>
    </row>
    <row r="1931" spans="1:9">
      <c r="A1931" s="203">
        <v>105</v>
      </c>
      <c r="B1931" s="203" t="s">
        <v>405</v>
      </c>
      <c r="C1931" s="203" t="s">
        <v>672</v>
      </c>
      <c r="D1931" s="203" t="s">
        <v>672</v>
      </c>
      <c r="E1931" s="205" t="s">
        <v>1146</v>
      </c>
      <c r="F1931" s="204">
        <v>119495.71391101852</v>
      </c>
      <c r="G1931" s="203">
        <v>2008</v>
      </c>
      <c r="H1931" s="203" t="s">
        <v>491</v>
      </c>
      <c r="I1931" s="203" t="s">
        <v>657</v>
      </c>
    </row>
    <row r="1932" spans="1:9">
      <c r="A1932" s="203">
        <v>107</v>
      </c>
      <c r="B1932" s="203" t="s">
        <v>384</v>
      </c>
      <c r="C1932" s="203" t="s">
        <v>1147</v>
      </c>
      <c r="D1932" s="203" t="s">
        <v>1148</v>
      </c>
      <c r="E1932" s="205" t="s">
        <v>1555</v>
      </c>
      <c r="F1932" s="204">
        <v>21.419156414762742</v>
      </c>
      <c r="G1932" s="203">
        <v>2008</v>
      </c>
      <c r="H1932" s="203" t="s">
        <v>1754</v>
      </c>
      <c r="I1932" s="203" t="s">
        <v>556</v>
      </c>
    </row>
    <row r="1933" spans="1:9">
      <c r="A1933" s="203">
        <v>107</v>
      </c>
      <c r="B1933" s="203" t="s">
        <v>385</v>
      </c>
      <c r="C1933" s="203" t="s">
        <v>375</v>
      </c>
      <c r="D1933" s="203" t="s">
        <v>1149</v>
      </c>
      <c r="E1933" s="205" t="s">
        <v>1555</v>
      </c>
      <c r="F1933" s="204">
        <v>17.90794979079498</v>
      </c>
      <c r="G1933" s="203">
        <v>2008</v>
      </c>
      <c r="H1933" s="203" t="s">
        <v>1754</v>
      </c>
      <c r="I1933" s="203" t="s">
        <v>556</v>
      </c>
    </row>
    <row r="1934" spans="1:9">
      <c r="A1934" s="203">
        <v>107</v>
      </c>
      <c r="B1934" s="203" t="s">
        <v>386</v>
      </c>
      <c r="C1934" s="203" t="s">
        <v>613</v>
      </c>
      <c r="D1934" s="203" t="s">
        <v>1150</v>
      </c>
      <c r="E1934" s="205" t="s">
        <v>1555</v>
      </c>
      <c r="F1934" s="204">
        <v>26.070991432068542</v>
      </c>
      <c r="G1934" s="203">
        <v>2008</v>
      </c>
      <c r="H1934" s="203" t="s">
        <v>1754</v>
      </c>
      <c r="I1934" s="203" t="s">
        <v>556</v>
      </c>
    </row>
    <row r="1935" spans="1:9">
      <c r="A1935" s="203">
        <v>107</v>
      </c>
      <c r="B1935" s="203" t="s">
        <v>386</v>
      </c>
      <c r="C1935" s="203" t="s">
        <v>648</v>
      </c>
      <c r="D1935" s="203" t="s">
        <v>1151</v>
      </c>
      <c r="E1935" s="205" t="s">
        <v>1555</v>
      </c>
      <c r="F1935" s="204">
        <v>17.405582922824301</v>
      </c>
      <c r="G1935" s="203">
        <v>2008</v>
      </c>
      <c r="H1935" s="203" t="s">
        <v>1754</v>
      </c>
      <c r="I1935" s="203" t="s">
        <v>556</v>
      </c>
    </row>
    <row r="1936" spans="1:9">
      <c r="A1936" s="203">
        <v>107</v>
      </c>
      <c r="B1936" s="203" t="s">
        <v>387</v>
      </c>
      <c r="C1936" s="203" t="s">
        <v>650</v>
      </c>
      <c r="D1936" s="203" t="s">
        <v>1152</v>
      </c>
      <c r="E1936" s="205" t="s">
        <v>1555</v>
      </c>
      <c r="F1936" s="204">
        <v>27.7947932618683</v>
      </c>
      <c r="G1936" s="203">
        <v>2008</v>
      </c>
      <c r="H1936" s="203" t="s">
        <v>1754</v>
      </c>
      <c r="I1936" s="203" t="s">
        <v>556</v>
      </c>
    </row>
    <row r="1937" spans="1:9">
      <c r="A1937" s="203">
        <v>107</v>
      </c>
      <c r="B1937" s="203" t="s">
        <v>387</v>
      </c>
      <c r="C1937" s="203" t="s">
        <v>620</v>
      </c>
      <c r="D1937" s="203" t="s">
        <v>1153</v>
      </c>
      <c r="E1937" s="205" t="s">
        <v>1555</v>
      </c>
      <c r="F1937" s="204">
        <v>21.007441327990843</v>
      </c>
      <c r="G1937" s="203">
        <v>2008</v>
      </c>
      <c r="H1937" s="203" t="s">
        <v>1754</v>
      </c>
      <c r="I1937" s="203" t="s">
        <v>556</v>
      </c>
    </row>
    <row r="1938" spans="1:9">
      <c r="A1938" s="203">
        <v>107</v>
      </c>
      <c r="B1938" s="203" t="s">
        <v>388</v>
      </c>
      <c r="C1938" s="203" t="s">
        <v>367</v>
      </c>
      <c r="D1938" s="203" t="s">
        <v>1154</v>
      </c>
      <c r="E1938" s="205" t="s">
        <v>1555</v>
      </c>
      <c r="F1938" s="204">
        <v>21.544451654769631</v>
      </c>
      <c r="G1938" s="203">
        <v>2008</v>
      </c>
      <c r="H1938" s="203" t="s">
        <v>1754</v>
      </c>
      <c r="I1938" s="203" t="s">
        <v>556</v>
      </c>
    </row>
    <row r="1939" spans="1:9">
      <c r="A1939" s="203">
        <v>107</v>
      </c>
      <c r="B1939" s="203" t="s">
        <v>389</v>
      </c>
      <c r="C1939" s="203" t="s">
        <v>630</v>
      </c>
      <c r="D1939" s="203" t="s">
        <v>1155</v>
      </c>
      <c r="E1939" s="205" t="s">
        <v>1555</v>
      </c>
      <c r="F1939" s="204">
        <v>22.127659574468083</v>
      </c>
      <c r="G1939" s="203">
        <v>2008</v>
      </c>
      <c r="H1939" s="203" t="s">
        <v>1754</v>
      </c>
      <c r="I1939" s="203" t="s">
        <v>556</v>
      </c>
    </row>
    <row r="1940" spans="1:9">
      <c r="A1940" s="203">
        <v>107</v>
      </c>
      <c r="B1940" s="203" t="s">
        <v>390</v>
      </c>
      <c r="C1940" s="203" t="s">
        <v>611</v>
      </c>
      <c r="D1940" s="203" t="s">
        <v>1156</v>
      </c>
      <c r="E1940" s="205" t="s">
        <v>1555</v>
      </c>
      <c r="F1940" s="204">
        <v>27.930535455861072</v>
      </c>
      <c r="G1940" s="203">
        <v>2008</v>
      </c>
      <c r="H1940" s="203" t="s">
        <v>1754</v>
      </c>
      <c r="I1940" s="203" t="s">
        <v>556</v>
      </c>
    </row>
    <row r="1941" spans="1:9">
      <c r="A1941" s="203">
        <v>107</v>
      </c>
      <c r="B1941" s="203" t="s">
        <v>390</v>
      </c>
      <c r="C1941" s="203" t="s">
        <v>368</v>
      </c>
      <c r="D1941" s="203" t="s">
        <v>1157</v>
      </c>
      <c r="E1941" s="205" t="s">
        <v>1555</v>
      </c>
      <c r="F1941" s="204">
        <v>24.855967078189302</v>
      </c>
      <c r="G1941" s="203">
        <v>2008</v>
      </c>
      <c r="H1941" s="203" t="s">
        <v>1754</v>
      </c>
      <c r="I1941" s="203" t="s">
        <v>556</v>
      </c>
    </row>
    <row r="1942" spans="1:9">
      <c r="A1942" s="203">
        <v>107</v>
      </c>
      <c r="B1942" s="203" t="s">
        <v>391</v>
      </c>
      <c r="C1942" s="203" t="s">
        <v>624</v>
      </c>
      <c r="D1942" s="203" t="s">
        <v>625</v>
      </c>
      <c r="E1942" s="205" t="s">
        <v>1555</v>
      </c>
      <c r="F1942" s="204">
        <v>22.823529411764707</v>
      </c>
      <c r="G1942" s="203">
        <v>2008</v>
      </c>
      <c r="H1942" s="203" t="s">
        <v>1754</v>
      </c>
      <c r="I1942" s="203" t="s">
        <v>556</v>
      </c>
    </row>
    <row r="1943" spans="1:9">
      <c r="A1943" s="203">
        <v>107</v>
      </c>
      <c r="B1943" s="203" t="s">
        <v>392</v>
      </c>
      <c r="C1943" s="203" t="s">
        <v>740</v>
      </c>
      <c r="D1943" s="203" t="s">
        <v>1158</v>
      </c>
      <c r="E1943" s="205" t="s">
        <v>1555</v>
      </c>
      <c r="F1943" s="204">
        <v>13.61457334611697</v>
      </c>
      <c r="G1943" s="203">
        <v>2008</v>
      </c>
      <c r="H1943" s="203" t="s">
        <v>1754</v>
      </c>
      <c r="I1943" s="203" t="s">
        <v>556</v>
      </c>
    </row>
    <row r="1944" spans="1:9">
      <c r="A1944" s="203">
        <v>107</v>
      </c>
      <c r="B1944" s="203" t="s">
        <v>393</v>
      </c>
      <c r="C1944" s="203" t="s">
        <v>632</v>
      </c>
      <c r="D1944" s="203" t="s">
        <v>1159</v>
      </c>
      <c r="E1944" s="205" t="s">
        <v>1555</v>
      </c>
      <c r="F1944" s="204">
        <v>28.012048192771083</v>
      </c>
      <c r="G1944" s="203">
        <v>2008</v>
      </c>
      <c r="H1944" s="203" t="s">
        <v>1754</v>
      </c>
      <c r="I1944" s="203" t="s">
        <v>556</v>
      </c>
    </row>
    <row r="1945" spans="1:9">
      <c r="A1945" s="203">
        <v>107</v>
      </c>
      <c r="B1945" s="203" t="s">
        <v>393</v>
      </c>
      <c r="C1945" s="203" t="s">
        <v>641</v>
      </c>
      <c r="D1945" s="203" t="s">
        <v>1160</v>
      </c>
      <c r="E1945" s="205" t="s">
        <v>1555</v>
      </c>
      <c r="F1945" s="204">
        <v>21.981424148606813</v>
      </c>
      <c r="G1945" s="203">
        <v>2008</v>
      </c>
      <c r="H1945" s="203" t="s">
        <v>1754</v>
      </c>
      <c r="I1945" s="203" t="s">
        <v>556</v>
      </c>
    </row>
    <row r="1946" spans="1:9">
      <c r="A1946" s="203">
        <v>107</v>
      </c>
      <c r="B1946" s="203" t="s">
        <v>393</v>
      </c>
      <c r="C1946" s="203" t="s">
        <v>637</v>
      </c>
      <c r="D1946" s="203" t="s">
        <v>1161</v>
      </c>
      <c r="E1946" s="205" t="s">
        <v>1555</v>
      </c>
      <c r="F1946" s="204">
        <v>33.779761904761905</v>
      </c>
      <c r="G1946" s="203">
        <v>2008</v>
      </c>
      <c r="H1946" s="203" t="s">
        <v>1754</v>
      </c>
      <c r="I1946" s="203" t="s">
        <v>556</v>
      </c>
    </row>
    <row r="1947" spans="1:9">
      <c r="A1947" s="203">
        <v>107</v>
      </c>
      <c r="B1947" s="203" t="s">
        <v>393</v>
      </c>
      <c r="C1947" s="203" t="s">
        <v>576</v>
      </c>
      <c r="D1947" s="203" t="s">
        <v>1162</v>
      </c>
      <c r="E1947" s="205" t="s">
        <v>1555</v>
      </c>
      <c r="F1947" s="204">
        <v>19.301994301994302</v>
      </c>
      <c r="G1947" s="203">
        <v>2008</v>
      </c>
      <c r="H1947" s="203" t="s">
        <v>1754</v>
      </c>
      <c r="I1947" s="203" t="s">
        <v>556</v>
      </c>
    </row>
    <row r="1948" spans="1:9">
      <c r="A1948" s="203">
        <v>107</v>
      </c>
      <c r="B1948" s="203" t="s">
        <v>393</v>
      </c>
      <c r="C1948" s="203" t="s">
        <v>890</v>
      </c>
      <c r="D1948" s="203" t="s">
        <v>1163</v>
      </c>
      <c r="E1948" s="205" t="s">
        <v>1555</v>
      </c>
      <c r="F1948" s="204">
        <v>16.815920398009951</v>
      </c>
      <c r="G1948" s="203">
        <v>2008</v>
      </c>
      <c r="H1948" s="203" t="s">
        <v>1754</v>
      </c>
      <c r="I1948" s="203" t="s">
        <v>556</v>
      </c>
    </row>
    <row r="1949" spans="1:9">
      <c r="A1949" s="203">
        <v>107</v>
      </c>
      <c r="B1949" s="203" t="s">
        <v>394</v>
      </c>
      <c r="C1949" s="203" t="s">
        <v>609</v>
      </c>
      <c r="D1949" s="203" t="s">
        <v>1164</v>
      </c>
      <c r="E1949" s="205" t="s">
        <v>1555</v>
      </c>
      <c r="F1949" s="204">
        <v>26.172076249356003</v>
      </c>
      <c r="G1949" s="203">
        <v>2008</v>
      </c>
      <c r="H1949" s="203" t="s">
        <v>1754</v>
      </c>
      <c r="I1949" s="203" t="s">
        <v>556</v>
      </c>
    </row>
    <row r="1950" spans="1:9">
      <c r="A1950" s="203">
        <v>107</v>
      </c>
      <c r="B1950" s="203" t="s">
        <v>395</v>
      </c>
      <c r="C1950" s="203" t="s">
        <v>743</v>
      </c>
      <c r="D1950" s="203" t="s">
        <v>1165</v>
      </c>
      <c r="E1950" s="205" t="s">
        <v>1555</v>
      </c>
      <c r="F1950" s="204">
        <v>25.961538461538463</v>
      </c>
      <c r="G1950" s="203">
        <v>2008</v>
      </c>
      <c r="H1950" s="203" t="s">
        <v>1754</v>
      </c>
      <c r="I1950" s="203" t="s">
        <v>556</v>
      </c>
    </row>
    <row r="1951" spans="1:9">
      <c r="A1951" s="203">
        <v>107</v>
      </c>
      <c r="B1951" s="203" t="s">
        <v>395</v>
      </c>
      <c r="C1951" s="203" t="s">
        <v>572</v>
      </c>
      <c r="D1951" s="203" t="s">
        <v>1166</v>
      </c>
      <c r="E1951" s="205" t="s">
        <v>1555</v>
      </c>
      <c r="F1951" s="204">
        <v>19.60514233241506</v>
      </c>
      <c r="G1951" s="203">
        <v>2008</v>
      </c>
      <c r="H1951" s="203" t="s">
        <v>1754</v>
      </c>
      <c r="I1951" s="203" t="s">
        <v>556</v>
      </c>
    </row>
    <row r="1952" spans="1:9">
      <c r="A1952" s="203">
        <v>107</v>
      </c>
      <c r="B1952" s="203" t="s">
        <v>395</v>
      </c>
      <c r="C1952" s="203" t="s">
        <v>617</v>
      </c>
      <c r="D1952" s="203" t="s">
        <v>1167</v>
      </c>
      <c r="E1952" s="205" t="s">
        <v>1555</v>
      </c>
      <c r="F1952" s="204">
        <v>20.272108843537413</v>
      </c>
      <c r="G1952" s="203">
        <v>2008</v>
      </c>
      <c r="H1952" s="203" t="s">
        <v>1754</v>
      </c>
      <c r="I1952" s="203" t="s">
        <v>556</v>
      </c>
    </row>
    <row r="1953" spans="1:9">
      <c r="A1953" s="203">
        <v>107</v>
      </c>
      <c r="B1953" s="203" t="s">
        <v>396</v>
      </c>
      <c r="C1953" s="203" t="s">
        <v>583</v>
      </c>
      <c r="D1953" s="203" t="s">
        <v>1168</v>
      </c>
      <c r="E1953" s="205" t="s">
        <v>1555</v>
      </c>
      <c r="F1953" s="204">
        <v>26.604850213980029</v>
      </c>
      <c r="G1953" s="203">
        <v>2008</v>
      </c>
      <c r="H1953" s="203" t="s">
        <v>1754</v>
      </c>
      <c r="I1953" s="203" t="s">
        <v>556</v>
      </c>
    </row>
    <row r="1954" spans="1:9">
      <c r="A1954" s="203">
        <v>107</v>
      </c>
      <c r="B1954" s="203" t="s">
        <v>397</v>
      </c>
      <c r="C1954" s="203" t="s">
        <v>381</v>
      </c>
      <c r="D1954" s="203" t="s">
        <v>1139</v>
      </c>
      <c r="E1954" s="205" t="s">
        <v>1555</v>
      </c>
      <c r="F1954" s="204">
        <v>25.749235474006117</v>
      </c>
      <c r="G1954" s="203">
        <v>2008</v>
      </c>
      <c r="H1954" s="203" t="s">
        <v>1754</v>
      </c>
      <c r="I1954" s="203" t="s">
        <v>556</v>
      </c>
    </row>
    <row r="1955" spans="1:9">
      <c r="A1955" s="203">
        <v>107</v>
      </c>
      <c r="B1955" s="203" t="s">
        <v>398</v>
      </c>
      <c r="C1955" s="203" t="s">
        <v>574</v>
      </c>
      <c r="D1955" s="203" t="s">
        <v>1169</v>
      </c>
      <c r="E1955" s="205" t="s">
        <v>1555</v>
      </c>
      <c r="F1955" s="204">
        <v>15.226586102719034</v>
      </c>
      <c r="G1955" s="203">
        <v>2008</v>
      </c>
      <c r="H1955" s="203" t="s">
        <v>1754</v>
      </c>
      <c r="I1955" s="203" t="s">
        <v>556</v>
      </c>
    </row>
    <row r="1956" spans="1:9">
      <c r="A1956" s="203">
        <v>107</v>
      </c>
      <c r="B1956" s="203" t="s">
        <v>399</v>
      </c>
      <c r="C1956" s="203" t="s">
        <v>602</v>
      </c>
      <c r="D1956" s="203" t="s">
        <v>1170</v>
      </c>
      <c r="E1956" s="205" t="s">
        <v>1555</v>
      </c>
      <c r="F1956" s="204">
        <v>22.430333485609868</v>
      </c>
      <c r="G1956" s="203">
        <v>2008</v>
      </c>
      <c r="H1956" s="203" t="s">
        <v>1754</v>
      </c>
      <c r="I1956" s="203" t="s">
        <v>556</v>
      </c>
    </row>
    <row r="1957" spans="1:9">
      <c r="A1957" s="203">
        <v>107</v>
      </c>
      <c r="B1957" s="203" t="s">
        <v>400</v>
      </c>
      <c r="C1957" s="203" t="s">
        <v>578</v>
      </c>
      <c r="D1957" s="203" t="s">
        <v>1171</v>
      </c>
      <c r="E1957" s="205" t="s">
        <v>1555</v>
      </c>
      <c r="F1957" s="204">
        <v>29.740791268758528</v>
      </c>
      <c r="G1957" s="203">
        <v>2008</v>
      </c>
      <c r="H1957" s="203" t="s">
        <v>1754</v>
      </c>
      <c r="I1957" s="203" t="s">
        <v>556</v>
      </c>
    </row>
    <row r="1958" spans="1:9">
      <c r="A1958" s="203">
        <v>107</v>
      </c>
      <c r="B1958" s="203" t="s">
        <v>400</v>
      </c>
      <c r="C1958" s="203" t="s">
        <v>585</v>
      </c>
      <c r="D1958" s="203" t="s">
        <v>1172</v>
      </c>
      <c r="E1958" s="205" t="s">
        <v>1555</v>
      </c>
      <c r="F1958" s="204">
        <v>37.056737588652481</v>
      </c>
      <c r="G1958" s="203">
        <v>2008</v>
      </c>
      <c r="H1958" s="203" t="s">
        <v>1754</v>
      </c>
      <c r="I1958" s="203" t="s">
        <v>556</v>
      </c>
    </row>
    <row r="1959" spans="1:9">
      <c r="A1959" s="203">
        <v>107</v>
      </c>
      <c r="B1959" s="203" t="s">
        <v>401</v>
      </c>
      <c r="C1959" s="203" t="s">
        <v>639</v>
      </c>
      <c r="D1959" s="203" t="s">
        <v>1173</v>
      </c>
      <c r="E1959" s="205" t="s">
        <v>1555</v>
      </c>
      <c r="F1959" s="204">
        <v>20.678685047720041</v>
      </c>
      <c r="G1959" s="203">
        <v>2008</v>
      </c>
      <c r="H1959" s="203" t="s">
        <v>1754</v>
      </c>
      <c r="I1959" s="203" t="s">
        <v>556</v>
      </c>
    </row>
    <row r="1960" spans="1:9">
      <c r="A1960" s="203">
        <v>107</v>
      </c>
      <c r="B1960" s="203" t="s">
        <v>401</v>
      </c>
      <c r="C1960" s="203" t="s">
        <v>615</v>
      </c>
      <c r="D1960" s="203" t="s">
        <v>1174</v>
      </c>
      <c r="E1960" s="205" t="s">
        <v>1555</v>
      </c>
      <c r="F1960" s="204">
        <v>30.837789661319071</v>
      </c>
      <c r="G1960" s="203">
        <v>2008</v>
      </c>
      <c r="H1960" s="203" t="s">
        <v>1754</v>
      </c>
      <c r="I1960" s="203" t="s">
        <v>556</v>
      </c>
    </row>
    <row r="1961" spans="1:9">
      <c r="A1961" s="203">
        <v>107</v>
      </c>
      <c r="B1961" s="203" t="s">
        <v>402</v>
      </c>
      <c r="C1961" s="203" t="s">
        <v>591</v>
      </c>
      <c r="D1961" s="203" t="s">
        <v>1175</v>
      </c>
      <c r="E1961" s="205" t="s">
        <v>1555</v>
      </c>
      <c r="F1961" s="204">
        <v>25.177304964539005</v>
      </c>
      <c r="G1961" s="203">
        <v>2008</v>
      </c>
      <c r="H1961" s="203" t="s">
        <v>1754</v>
      </c>
      <c r="I1961" s="203" t="s">
        <v>556</v>
      </c>
    </row>
    <row r="1962" spans="1:9">
      <c r="A1962" s="203">
        <v>107</v>
      </c>
      <c r="B1962" s="203" t="s">
        <v>403</v>
      </c>
      <c r="C1962" s="203" t="s">
        <v>646</v>
      </c>
      <c r="D1962" s="203" t="s">
        <v>1176</v>
      </c>
      <c r="E1962" s="205" t="s">
        <v>1555</v>
      </c>
      <c r="F1962" s="204">
        <v>25.290437890974083</v>
      </c>
      <c r="G1962" s="203">
        <v>2008</v>
      </c>
      <c r="H1962" s="203" t="s">
        <v>1754</v>
      </c>
      <c r="I1962" s="203" t="s">
        <v>556</v>
      </c>
    </row>
    <row r="1963" spans="1:9">
      <c r="A1963" s="203">
        <v>107</v>
      </c>
      <c r="B1963" s="203" t="s">
        <v>403</v>
      </c>
      <c r="C1963" s="203" t="s">
        <v>570</v>
      </c>
      <c r="D1963" s="203" t="s">
        <v>571</v>
      </c>
      <c r="E1963" s="205" t="s">
        <v>1555</v>
      </c>
      <c r="F1963" s="204">
        <v>18.024263431542462</v>
      </c>
      <c r="G1963" s="203">
        <v>2008</v>
      </c>
      <c r="H1963" s="203" t="s">
        <v>1754</v>
      </c>
      <c r="I1963" s="203" t="s">
        <v>556</v>
      </c>
    </row>
    <row r="1964" spans="1:9">
      <c r="A1964" s="203">
        <v>107</v>
      </c>
      <c r="B1964" s="203" t="s">
        <v>404</v>
      </c>
      <c r="C1964" s="203" t="s">
        <v>568</v>
      </c>
      <c r="D1964" s="203" t="s">
        <v>569</v>
      </c>
      <c r="E1964" s="205" t="s">
        <v>1555</v>
      </c>
      <c r="F1964" s="204">
        <v>20.329670329670328</v>
      </c>
      <c r="G1964" s="203">
        <v>2008</v>
      </c>
      <c r="H1964" s="203" t="s">
        <v>1754</v>
      </c>
      <c r="I1964" s="203" t="s">
        <v>556</v>
      </c>
    </row>
    <row r="1965" spans="1:9">
      <c r="A1965" s="203">
        <v>107</v>
      </c>
      <c r="B1965" s="203" t="s">
        <v>404</v>
      </c>
      <c r="C1965" s="203" t="s">
        <v>600</v>
      </c>
      <c r="D1965" s="203" t="s">
        <v>1177</v>
      </c>
      <c r="E1965" s="205" t="s">
        <v>1555</v>
      </c>
      <c r="F1965" s="204">
        <v>21.435897435897434</v>
      </c>
      <c r="G1965" s="203">
        <v>2008</v>
      </c>
      <c r="H1965" s="203" t="s">
        <v>1754</v>
      </c>
      <c r="I1965" s="203" t="s">
        <v>556</v>
      </c>
    </row>
    <row r="1966" spans="1:9">
      <c r="A1966" s="203">
        <v>107</v>
      </c>
      <c r="B1966" s="203" t="s">
        <v>388</v>
      </c>
      <c r="C1966" s="203" t="s">
        <v>598</v>
      </c>
      <c r="D1966" s="203" t="s">
        <v>1178</v>
      </c>
      <c r="E1966" s="205" t="s">
        <v>1555</v>
      </c>
      <c r="F1966" s="204">
        <v>15.53956834532374</v>
      </c>
      <c r="G1966" s="203">
        <v>2008</v>
      </c>
      <c r="H1966" s="203" t="s">
        <v>1754</v>
      </c>
      <c r="I1966" s="203" t="s">
        <v>556</v>
      </c>
    </row>
    <row r="1967" spans="1:9">
      <c r="A1967" s="203">
        <v>107</v>
      </c>
      <c r="B1967" s="203" t="s">
        <v>384</v>
      </c>
      <c r="C1967" s="203" t="s">
        <v>1179</v>
      </c>
      <c r="D1967" s="203" t="s">
        <v>1180</v>
      </c>
      <c r="E1967" s="205" t="s">
        <v>1555</v>
      </c>
      <c r="F1967" s="204">
        <v>16.280087527352297</v>
      </c>
      <c r="G1967" s="203">
        <v>2008</v>
      </c>
      <c r="H1967" s="203" t="s">
        <v>1754</v>
      </c>
      <c r="I1967" s="203" t="s">
        <v>556</v>
      </c>
    </row>
    <row r="1968" spans="1:9">
      <c r="A1968" s="203">
        <v>107</v>
      </c>
      <c r="B1968" s="203" t="s">
        <v>393</v>
      </c>
      <c r="C1968" s="203" t="s">
        <v>628</v>
      </c>
      <c r="D1968" s="203" t="s">
        <v>1181</v>
      </c>
      <c r="E1968" s="205" t="s">
        <v>1555</v>
      </c>
      <c r="F1968" s="204">
        <v>20.894239036973346</v>
      </c>
      <c r="G1968" s="203">
        <v>2008</v>
      </c>
      <c r="H1968" s="203" t="s">
        <v>1754</v>
      </c>
      <c r="I1968" s="203" t="s">
        <v>556</v>
      </c>
    </row>
    <row r="1969" spans="1:9">
      <c r="A1969" s="203">
        <v>107</v>
      </c>
      <c r="B1969" s="203" t="s">
        <v>404</v>
      </c>
      <c r="C1969" s="203" t="s">
        <v>685</v>
      </c>
      <c r="D1969" s="203" t="s">
        <v>1182</v>
      </c>
      <c r="E1969" s="205" t="s">
        <v>1555</v>
      </c>
      <c r="F1969" s="204">
        <v>20.384615384615383</v>
      </c>
      <c r="G1969" s="203">
        <v>2008</v>
      </c>
      <c r="H1969" s="203" t="s">
        <v>1754</v>
      </c>
      <c r="I1969" s="203" t="s">
        <v>556</v>
      </c>
    </row>
    <row r="1970" spans="1:9">
      <c r="A1970" s="203">
        <v>107</v>
      </c>
      <c r="B1970" s="203" t="s">
        <v>384</v>
      </c>
      <c r="C1970" s="203" t="s">
        <v>1183</v>
      </c>
      <c r="D1970" s="203" t="s">
        <v>1184</v>
      </c>
      <c r="E1970" s="205" t="s">
        <v>1555</v>
      </c>
      <c r="F1970" s="204">
        <v>17.152961980548188</v>
      </c>
      <c r="G1970" s="203">
        <v>2008</v>
      </c>
      <c r="H1970" s="203" t="s">
        <v>1754</v>
      </c>
      <c r="I1970" s="203" t="s">
        <v>556</v>
      </c>
    </row>
    <row r="1971" spans="1:9">
      <c r="A1971" s="203">
        <v>107</v>
      </c>
      <c r="B1971" s="203" t="s">
        <v>384</v>
      </c>
      <c r="C1971" s="203" t="s">
        <v>1185</v>
      </c>
      <c r="D1971" s="203" t="s">
        <v>1186</v>
      </c>
      <c r="E1971" s="205" t="s">
        <v>1555</v>
      </c>
      <c r="F1971" s="204">
        <v>19.759539989545218</v>
      </c>
      <c r="G1971" s="203">
        <v>2008</v>
      </c>
      <c r="H1971" s="203" t="s">
        <v>1754</v>
      </c>
      <c r="I1971" s="203" t="s">
        <v>556</v>
      </c>
    </row>
    <row r="1972" spans="1:9">
      <c r="A1972" s="203">
        <v>107</v>
      </c>
      <c r="B1972" s="203" t="s">
        <v>393</v>
      </c>
      <c r="C1972" s="203" t="s">
        <v>689</v>
      </c>
      <c r="D1972" s="203" t="s">
        <v>1187</v>
      </c>
      <c r="E1972" s="205" t="s">
        <v>1555</v>
      </c>
      <c r="F1972" s="204">
        <v>22.674060382008626</v>
      </c>
      <c r="G1972" s="203">
        <v>2008</v>
      </c>
      <c r="H1972" s="203" t="s">
        <v>1754</v>
      </c>
      <c r="I1972" s="203" t="s">
        <v>556</v>
      </c>
    </row>
    <row r="1973" spans="1:9">
      <c r="A1973" s="203">
        <v>107</v>
      </c>
      <c r="B1973" s="203" t="s">
        <v>385</v>
      </c>
      <c r="C1973" s="203" t="s">
        <v>1188</v>
      </c>
      <c r="D1973" s="203" t="s">
        <v>1189</v>
      </c>
      <c r="E1973" s="205" t="s">
        <v>1555</v>
      </c>
      <c r="F1973" s="204">
        <v>22.513881877839477</v>
      </c>
      <c r="G1973" s="203">
        <v>2008</v>
      </c>
      <c r="H1973" s="203" t="s">
        <v>1754</v>
      </c>
      <c r="I1973" s="203" t="s">
        <v>556</v>
      </c>
    </row>
    <row r="1974" spans="1:9">
      <c r="A1974" s="203">
        <v>107</v>
      </c>
      <c r="B1974" s="203" t="s">
        <v>397</v>
      </c>
      <c r="C1974" s="203" t="s">
        <v>1190</v>
      </c>
      <c r="D1974" s="203" t="s">
        <v>1191</v>
      </c>
      <c r="E1974" s="205" t="s">
        <v>1555</v>
      </c>
      <c r="F1974" s="204">
        <v>19.452449567723342</v>
      </c>
      <c r="G1974" s="203">
        <v>2008</v>
      </c>
      <c r="H1974" s="203" t="s">
        <v>1754</v>
      </c>
      <c r="I1974" s="203" t="s">
        <v>556</v>
      </c>
    </row>
    <row r="1975" spans="1:9">
      <c r="A1975" s="203">
        <v>107</v>
      </c>
      <c r="B1975" s="203" t="s">
        <v>395</v>
      </c>
      <c r="C1975" s="203" t="s">
        <v>832</v>
      </c>
      <c r="D1975" s="203" t="s">
        <v>1192</v>
      </c>
      <c r="E1975" s="205" t="s">
        <v>1555</v>
      </c>
      <c r="F1975" s="204">
        <v>16.908713692946058</v>
      </c>
      <c r="G1975" s="203">
        <v>2008</v>
      </c>
      <c r="H1975" s="203" t="s">
        <v>1754</v>
      </c>
      <c r="I1975" s="203" t="s">
        <v>556</v>
      </c>
    </row>
    <row r="1976" spans="1:9">
      <c r="A1976" s="203">
        <v>107</v>
      </c>
      <c r="B1976" s="203" t="s">
        <v>403</v>
      </c>
      <c r="C1976" s="203" t="s">
        <v>634</v>
      </c>
      <c r="D1976" s="203" t="s">
        <v>635</v>
      </c>
      <c r="E1976" s="205" t="s">
        <v>1555</v>
      </c>
      <c r="F1976" s="204">
        <v>17.260273972602739</v>
      </c>
      <c r="G1976" s="203">
        <v>2008</v>
      </c>
      <c r="H1976" s="203" t="s">
        <v>1754</v>
      </c>
      <c r="I1976" s="203" t="s">
        <v>556</v>
      </c>
    </row>
    <row r="1977" spans="1:9">
      <c r="A1977" s="203">
        <v>107</v>
      </c>
      <c r="B1977" s="203" t="s">
        <v>395</v>
      </c>
      <c r="C1977" s="203" t="s">
        <v>1193</v>
      </c>
      <c r="D1977" s="203" t="s">
        <v>1194</v>
      </c>
      <c r="E1977" s="205" t="s">
        <v>1555</v>
      </c>
      <c r="F1977" s="204">
        <v>24.194429273620973</v>
      </c>
      <c r="G1977" s="203">
        <v>2008</v>
      </c>
      <c r="H1977" s="203" t="s">
        <v>1754</v>
      </c>
      <c r="I1977" s="203" t="s">
        <v>556</v>
      </c>
    </row>
    <row r="1978" spans="1:9">
      <c r="A1978" s="203">
        <v>107</v>
      </c>
      <c r="B1978" s="203" t="s">
        <v>395</v>
      </c>
      <c r="C1978" s="203" t="s">
        <v>1195</v>
      </c>
      <c r="D1978" s="203" t="s">
        <v>1196</v>
      </c>
      <c r="E1978" s="205" t="s">
        <v>1555</v>
      </c>
      <c r="F1978" s="204">
        <v>7.8431372549019605</v>
      </c>
      <c r="G1978" s="203">
        <v>2008</v>
      </c>
      <c r="H1978" s="203" t="s">
        <v>1754</v>
      </c>
      <c r="I1978" s="203" t="s">
        <v>556</v>
      </c>
    </row>
    <row r="1979" spans="1:9">
      <c r="A1979" s="203">
        <v>107</v>
      </c>
      <c r="B1979" s="203" t="s">
        <v>394</v>
      </c>
      <c r="C1979" s="203" t="s">
        <v>1197</v>
      </c>
      <c r="D1979" s="203" t="s">
        <v>1198</v>
      </c>
      <c r="E1979" s="205" t="s">
        <v>1555</v>
      </c>
      <c r="F1979" s="204">
        <v>17.65129682997118</v>
      </c>
      <c r="G1979" s="203">
        <v>2008</v>
      </c>
      <c r="H1979" s="203" t="s">
        <v>1754</v>
      </c>
      <c r="I1979" s="203" t="s">
        <v>556</v>
      </c>
    </row>
    <row r="1980" spans="1:9">
      <c r="A1980" s="203">
        <v>107</v>
      </c>
      <c r="B1980" s="203" t="s">
        <v>393</v>
      </c>
      <c r="C1980" s="203" t="s">
        <v>1199</v>
      </c>
      <c r="D1980" s="203" t="s">
        <v>1200</v>
      </c>
      <c r="E1980" s="205" t="s">
        <v>1555</v>
      </c>
      <c r="F1980" s="204">
        <v>19.791666666666664</v>
      </c>
      <c r="G1980" s="203">
        <v>2008</v>
      </c>
      <c r="H1980" s="203" t="s">
        <v>1754</v>
      </c>
      <c r="I1980" s="203" t="s">
        <v>556</v>
      </c>
    </row>
    <row r="1981" spans="1:9">
      <c r="A1981" s="203">
        <v>107</v>
      </c>
      <c r="B1981" s="203" t="s">
        <v>401</v>
      </c>
      <c r="C1981" s="203" t="s">
        <v>626</v>
      </c>
      <c r="D1981" s="203" t="s">
        <v>627</v>
      </c>
      <c r="E1981" s="205" t="s">
        <v>1555</v>
      </c>
      <c r="F1981" s="204">
        <v>19.710144927536234</v>
      </c>
      <c r="G1981" s="203">
        <v>2008</v>
      </c>
      <c r="H1981" s="203" t="s">
        <v>1754</v>
      </c>
      <c r="I1981" s="203" t="s">
        <v>556</v>
      </c>
    </row>
    <row r="1982" spans="1:9">
      <c r="A1982" s="203">
        <v>107</v>
      </c>
      <c r="B1982" s="203" t="s">
        <v>384</v>
      </c>
      <c r="C1982" s="203" t="s">
        <v>1201</v>
      </c>
      <c r="D1982" s="203" t="s">
        <v>1202</v>
      </c>
      <c r="E1982" s="205" t="s">
        <v>1555</v>
      </c>
      <c r="F1982" s="204">
        <v>17.641681901279707</v>
      </c>
      <c r="G1982" s="203">
        <v>2008</v>
      </c>
      <c r="H1982" s="203" t="s">
        <v>1754</v>
      </c>
      <c r="I1982" s="203" t="s">
        <v>556</v>
      </c>
    </row>
    <row r="1983" spans="1:9">
      <c r="A1983" s="203">
        <v>107</v>
      </c>
      <c r="B1983" s="203" t="s">
        <v>395</v>
      </c>
      <c r="C1983" s="203" t="s">
        <v>714</v>
      </c>
      <c r="D1983" s="203" t="s">
        <v>1203</v>
      </c>
      <c r="E1983" s="205" t="s">
        <v>1555</v>
      </c>
      <c r="F1983" s="204">
        <v>23.2</v>
      </c>
      <c r="G1983" s="203">
        <v>2008</v>
      </c>
      <c r="H1983" s="203" t="s">
        <v>1754</v>
      </c>
      <c r="I1983" s="203" t="s">
        <v>556</v>
      </c>
    </row>
    <row r="1984" spans="1:9">
      <c r="A1984" s="203">
        <v>107</v>
      </c>
      <c r="B1984" s="203" t="s">
        <v>388</v>
      </c>
      <c r="C1984" s="203" t="s">
        <v>606</v>
      </c>
      <c r="D1984" s="203" t="s">
        <v>607</v>
      </c>
      <c r="E1984" s="205" t="s">
        <v>1555</v>
      </c>
      <c r="F1984" s="204">
        <v>16.560509554140125</v>
      </c>
      <c r="G1984" s="203">
        <v>2008</v>
      </c>
      <c r="H1984" s="203" t="s">
        <v>1754</v>
      </c>
      <c r="I1984" s="203" t="s">
        <v>556</v>
      </c>
    </row>
    <row r="1985" spans="1:9">
      <c r="A1985" s="203">
        <v>108</v>
      </c>
      <c r="B1985" s="203" t="s">
        <v>384</v>
      </c>
      <c r="C1985" s="203" t="s">
        <v>692</v>
      </c>
      <c r="D1985" s="203" t="s">
        <v>787</v>
      </c>
      <c r="E1985" s="205" t="s">
        <v>1837</v>
      </c>
      <c r="F1985" s="204">
        <v>1.5673981191222568</v>
      </c>
      <c r="G1985" s="203">
        <v>39933</v>
      </c>
      <c r="H1985" s="203" t="s">
        <v>1754</v>
      </c>
      <c r="I1985" s="203" t="s">
        <v>488</v>
      </c>
    </row>
    <row r="1986" spans="1:9">
      <c r="A1986" s="203">
        <v>108</v>
      </c>
      <c r="B1986" s="203" t="s">
        <v>384</v>
      </c>
      <c r="C1986" s="203" t="s">
        <v>652</v>
      </c>
      <c r="D1986" s="203" t="s">
        <v>788</v>
      </c>
      <c r="E1986" s="205" t="s">
        <v>1837</v>
      </c>
      <c r="F1986" s="204">
        <v>7.6601671309192199</v>
      </c>
      <c r="G1986" s="203">
        <v>39933</v>
      </c>
      <c r="H1986" s="203" t="s">
        <v>1754</v>
      </c>
      <c r="I1986" s="203" t="s">
        <v>488</v>
      </c>
    </row>
    <row r="1987" spans="1:9">
      <c r="A1987" s="203">
        <v>108</v>
      </c>
      <c r="B1987" s="203" t="s">
        <v>384</v>
      </c>
      <c r="C1987" s="203" t="s">
        <v>954</v>
      </c>
      <c r="D1987" s="203" t="s">
        <v>1204</v>
      </c>
      <c r="E1987" s="205" t="s">
        <v>1837</v>
      </c>
      <c r="F1987" s="204" t="s">
        <v>1497</v>
      </c>
      <c r="G1987" s="203">
        <v>39933</v>
      </c>
      <c r="H1987" s="203" t="s">
        <v>1754</v>
      </c>
      <c r="I1987" s="203" t="s">
        <v>488</v>
      </c>
    </row>
    <row r="1988" spans="1:9">
      <c r="A1988" s="203">
        <v>108</v>
      </c>
      <c r="B1988" s="203" t="s">
        <v>384</v>
      </c>
      <c r="C1988" s="203" t="s">
        <v>789</v>
      </c>
      <c r="D1988" s="203" t="s">
        <v>789</v>
      </c>
      <c r="E1988" s="205" t="s">
        <v>1837</v>
      </c>
      <c r="F1988" s="204">
        <v>2.3529411764705883</v>
      </c>
      <c r="G1988" s="203">
        <v>39933</v>
      </c>
      <c r="H1988" s="203" t="s">
        <v>1754</v>
      </c>
      <c r="I1988" s="203" t="s">
        <v>488</v>
      </c>
    </row>
    <row r="1989" spans="1:9">
      <c r="A1989" s="203">
        <v>108</v>
      </c>
      <c r="B1989" s="203" t="s">
        <v>384</v>
      </c>
      <c r="C1989" s="203" t="s">
        <v>790</v>
      </c>
      <c r="D1989" s="203" t="s">
        <v>791</v>
      </c>
      <c r="E1989" s="205" t="s">
        <v>1837</v>
      </c>
      <c r="F1989" s="204">
        <v>0</v>
      </c>
      <c r="G1989" s="203">
        <v>39933</v>
      </c>
      <c r="H1989" s="203" t="s">
        <v>1754</v>
      </c>
      <c r="I1989" s="203" t="s">
        <v>488</v>
      </c>
    </row>
    <row r="1990" spans="1:9">
      <c r="A1990" s="203">
        <v>108</v>
      </c>
      <c r="B1990" s="203" t="s">
        <v>384</v>
      </c>
      <c r="C1990" s="203" t="s">
        <v>792</v>
      </c>
      <c r="D1990" s="203" t="s">
        <v>793</v>
      </c>
      <c r="E1990" s="205" t="s">
        <v>1837</v>
      </c>
      <c r="F1990" s="204">
        <v>28.364389233954451</v>
      </c>
      <c r="G1990" s="203">
        <v>39933</v>
      </c>
      <c r="H1990" s="203" t="s">
        <v>1754</v>
      </c>
      <c r="I1990" s="203" t="s">
        <v>488</v>
      </c>
    </row>
    <row r="1991" spans="1:9">
      <c r="A1991" s="203">
        <v>108</v>
      </c>
      <c r="B1991" s="203" t="s">
        <v>384</v>
      </c>
      <c r="C1991" s="203" t="s">
        <v>794</v>
      </c>
      <c r="D1991" s="203" t="s">
        <v>795</v>
      </c>
      <c r="E1991" s="205" t="s">
        <v>1837</v>
      </c>
      <c r="F1991" s="204">
        <v>0</v>
      </c>
      <c r="G1991" s="203">
        <v>39933</v>
      </c>
      <c r="H1991" s="203" t="s">
        <v>1754</v>
      </c>
      <c r="I1991" s="203" t="s">
        <v>488</v>
      </c>
    </row>
    <row r="1992" spans="1:9">
      <c r="A1992" s="203">
        <v>108</v>
      </c>
      <c r="B1992" s="203" t="s">
        <v>384</v>
      </c>
      <c r="C1992" s="203" t="s">
        <v>697</v>
      </c>
      <c r="D1992" s="203" t="s">
        <v>796</v>
      </c>
      <c r="E1992" s="205" t="s">
        <v>1837</v>
      </c>
      <c r="F1992" s="204">
        <v>7.5688073394495419</v>
      </c>
      <c r="G1992" s="203">
        <v>39933</v>
      </c>
      <c r="H1992" s="203" t="s">
        <v>1754</v>
      </c>
      <c r="I1992" s="203" t="s">
        <v>488</v>
      </c>
    </row>
    <row r="1993" spans="1:9">
      <c r="A1993" s="203">
        <v>108</v>
      </c>
      <c r="B1993" s="203" t="s">
        <v>384</v>
      </c>
      <c r="C1993" s="203" t="s">
        <v>695</v>
      </c>
      <c r="D1993" s="203" t="s">
        <v>696</v>
      </c>
      <c r="E1993" s="205" t="s">
        <v>1837</v>
      </c>
      <c r="F1993" s="204">
        <v>0</v>
      </c>
      <c r="G1993" s="203">
        <v>39933</v>
      </c>
      <c r="H1993" s="203" t="s">
        <v>1754</v>
      </c>
      <c r="I1993" s="203" t="s">
        <v>488</v>
      </c>
    </row>
    <row r="1994" spans="1:9">
      <c r="A1994" s="203">
        <v>108</v>
      </c>
      <c r="B1994" s="203" t="s">
        <v>384</v>
      </c>
      <c r="C1994" s="203" t="s">
        <v>694</v>
      </c>
      <c r="D1994" s="203" t="s">
        <v>801</v>
      </c>
      <c r="E1994" s="205" t="s">
        <v>1837</v>
      </c>
      <c r="F1994" s="204">
        <v>11.056511056511056</v>
      </c>
      <c r="G1994" s="203">
        <v>39933</v>
      </c>
      <c r="H1994" s="203" t="s">
        <v>1754</v>
      </c>
      <c r="I1994" s="203" t="s">
        <v>488</v>
      </c>
    </row>
    <row r="1995" spans="1:9">
      <c r="A1995" s="203">
        <v>108</v>
      </c>
      <c r="B1995" s="203" t="s">
        <v>384</v>
      </c>
      <c r="C1995" s="203" t="s">
        <v>636</v>
      </c>
      <c r="D1995" s="203" t="s">
        <v>727</v>
      </c>
      <c r="E1995" s="205" t="s">
        <v>1837</v>
      </c>
      <c r="F1995" s="204">
        <v>9.5127610208816709</v>
      </c>
      <c r="G1995" s="203">
        <v>39933</v>
      </c>
      <c r="H1995" s="203" t="s">
        <v>1754</v>
      </c>
      <c r="I1995" s="203" t="s">
        <v>488</v>
      </c>
    </row>
    <row r="1996" spans="1:9">
      <c r="A1996" s="203">
        <v>108</v>
      </c>
      <c r="B1996" s="203" t="s">
        <v>384</v>
      </c>
      <c r="C1996" s="203" t="s">
        <v>604</v>
      </c>
      <c r="D1996" s="203" t="s">
        <v>605</v>
      </c>
      <c r="E1996" s="205" t="s">
        <v>1837</v>
      </c>
      <c r="F1996" s="204">
        <v>9.6852300242130749</v>
      </c>
      <c r="G1996" s="203">
        <v>39933</v>
      </c>
      <c r="H1996" s="203" t="s">
        <v>1754</v>
      </c>
      <c r="I1996" s="203" t="s">
        <v>488</v>
      </c>
    </row>
    <row r="1997" spans="1:9">
      <c r="A1997" s="203">
        <v>108</v>
      </c>
      <c r="B1997" s="203" t="s">
        <v>384</v>
      </c>
      <c r="C1997" s="203" t="s">
        <v>803</v>
      </c>
      <c r="D1997" s="203" t="s">
        <v>804</v>
      </c>
      <c r="E1997" s="205" t="s">
        <v>1837</v>
      </c>
      <c r="F1997" s="204">
        <v>0.68493150684931503</v>
      </c>
      <c r="G1997" s="203">
        <v>39933</v>
      </c>
      <c r="H1997" s="203" t="s">
        <v>1754</v>
      </c>
      <c r="I1997" s="203" t="s">
        <v>488</v>
      </c>
    </row>
    <row r="1998" spans="1:9">
      <c r="A1998" s="203">
        <v>108</v>
      </c>
      <c r="B1998" s="203" t="s">
        <v>385</v>
      </c>
      <c r="C1998" s="203" t="s">
        <v>805</v>
      </c>
      <c r="D1998" s="203" t="s">
        <v>806</v>
      </c>
      <c r="E1998" s="205" t="s">
        <v>1837</v>
      </c>
      <c r="F1998" s="204">
        <v>16.382699868938403</v>
      </c>
      <c r="G1998" s="203">
        <v>39933</v>
      </c>
      <c r="H1998" s="203" t="s">
        <v>1754</v>
      </c>
      <c r="I1998" s="203" t="s">
        <v>488</v>
      </c>
    </row>
    <row r="1999" spans="1:9">
      <c r="A1999" s="203">
        <v>108</v>
      </c>
      <c r="B1999" s="203" t="s">
        <v>386</v>
      </c>
      <c r="C1999" s="203" t="s">
        <v>701</v>
      </c>
      <c r="D1999" s="203" t="s">
        <v>807</v>
      </c>
      <c r="E1999" s="205" t="s">
        <v>1837</v>
      </c>
      <c r="F1999" s="204">
        <v>46.666666666666664</v>
      </c>
      <c r="G1999" s="203">
        <v>39933</v>
      </c>
      <c r="H1999" s="203" t="s">
        <v>1754</v>
      </c>
      <c r="I1999" s="203" t="s">
        <v>488</v>
      </c>
    </row>
    <row r="2000" spans="1:9">
      <c r="A2000" s="203">
        <v>108</v>
      </c>
      <c r="B2000" s="203" t="s">
        <v>386</v>
      </c>
      <c r="C2000" s="203" t="s">
        <v>613</v>
      </c>
      <c r="D2000" s="203" t="s">
        <v>614</v>
      </c>
      <c r="E2000" s="205" t="s">
        <v>1837</v>
      </c>
      <c r="F2000" s="204">
        <v>29.72972972972973</v>
      </c>
      <c r="G2000" s="203">
        <v>39933</v>
      </c>
      <c r="H2000" s="203" t="s">
        <v>1754</v>
      </c>
      <c r="I2000" s="203" t="s">
        <v>488</v>
      </c>
    </row>
    <row r="2001" spans="1:9">
      <c r="A2001" s="203">
        <v>108</v>
      </c>
      <c r="B2001" s="203" t="s">
        <v>386</v>
      </c>
      <c r="C2001" s="203" t="s">
        <v>648</v>
      </c>
      <c r="D2001" s="203" t="s">
        <v>649</v>
      </c>
      <c r="E2001" s="205" t="s">
        <v>1837</v>
      </c>
      <c r="F2001" s="204">
        <v>12.043795620437956</v>
      </c>
      <c r="G2001" s="203">
        <v>39933</v>
      </c>
      <c r="H2001" s="203" t="s">
        <v>1754</v>
      </c>
      <c r="I2001" s="203" t="s">
        <v>488</v>
      </c>
    </row>
    <row r="2002" spans="1:9">
      <c r="A2002" s="203">
        <v>108</v>
      </c>
      <c r="B2002" s="203" t="s">
        <v>387</v>
      </c>
      <c r="C2002" s="203" t="s">
        <v>644</v>
      </c>
      <c r="D2002" s="203" t="s">
        <v>808</v>
      </c>
      <c r="E2002" s="205" t="s">
        <v>1837</v>
      </c>
      <c r="F2002" s="204">
        <v>1.3422818791946309</v>
      </c>
      <c r="G2002" s="203">
        <v>39933</v>
      </c>
      <c r="H2002" s="203" t="s">
        <v>1754</v>
      </c>
      <c r="I2002" s="203" t="s">
        <v>488</v>
      </c>
    </row>
    <row r="2003" spans="1:9">
      <c r="A2003" s="203">
        <v>108</v>
      </c>
      <c r="B2003" s="203" t="s">
        <v>387</v>
      </c>
      <c r="C2003" s="203" t="s">
        <v>650</v>
      </c>
      <c r="D2003" s="203" t="s">
        <v>651</v>
      </c>
      <c r="E2003" s="205" t="s">
        <v>1837</v>
      </c>
      <c r="F2003" s="204">
        <v>29.29936305732484</v>
      </c>
      <c r="G2003" s="203">
        <v>39933</v>
      </c>
      <c r="H2003" s="203" t="s">
        <v>1754</v>
      </c>
      <c r="I2003" s="203" t="s">
        <v>488</v>
      </c>
    </row>
    <row r="2004" spans="1:9">
      <c r="A2004" s="203">
        <v>108</v>
      </c>
      <c r="B2004" s="203" t="s">
        <v>387</v>
      </c>
      <c r="C2004" s="203" t="s">
        <v>620</v>
      </c>
      <c r="D2004" s="203" t="s">
        <v>621</v>
      </c>
      <c r="E2004" s="205" t="s">
        <v>1837</v>
      </c>
      <c r="F2004" s="204">
        <v>43.976777939042087</v>
      </c>
      <c r="G2004" s="203">
        <v>39933</v>
      </c>
      <c r="H2004" s="203" t="s">
        <v>1754</v>
      </c>
      <c r="I2004" s="203" t="s">
        <v>488</v>
      </c>
    </row>
    <row r="2005" spans="1:9">
      <c r="A2005" s="203">
        <v>108</v>
      </c>
      <c r="B2005" s="203" t="s">
        <v>388</v>
      </c>
      <c r="C2005" s="203" t="s">
        <v>598</v>
      </c>
      <c r="D2005" s="203" t="s">
        <v>809</v>
      </c>
      <c r="E2005" s="205" t="s">
        <v>1837</v>
      </c>
      <c r="F2005" s="204">
        <v>0</v>
      </c>
      <c r="G2005" s="203">
        <v>39933</v>
      </c>
      <c r="H2005" s="203" t="s">
        <v>1754</v>
      </c>
      <c r="I2005" s="203" t="s">
        <v>488</v>
      </c>
    </row>
    <row r="2006" spans="1:9">
      <c r="A2006" s="203">
        <v>108</v>
      </c>
      <c r="B2006" s="203" t="s">
        <v>388</v>
      </c>
      <c r="C2006" s="203" t="s">
        <v>367</v>
      </c>
      <c r="D2006" s="203" t="s">
        <v>810</v>
      </c>
      <c r="E2006" s="205" t="s">
        <v>1837</v>
      </c>
      <c r="F2006" s="204">
        <v>1.1278195488721803</v>
      </c>
      <c r="G2006" s="203">
        <v>39933</v>
      </c>
      <c r="H2006" s="203" t="s">
        <v>1754</v>
      </c>
      <c r="I2006" s="203" t="s">
        <v>488</v>
      </c>
    </row>
    <row r="2007" spans="1:9">
      <c r="A2007" s="203">
        <v>108</v>
      </c>
      <c r="B2007" s="203" t="s">
        <v>388</v>
      </c>
      <c r="C2007" s="203" t="s">
        <v>606</v>
      </c>
      <c r="D2007" s="203" t="s">
        <v>607</v>
      </c>
      <c r="E2007" s="205" t="s">
        <v>1837</v>
      </c>
      <c r="F2007" s="204">
        <v>1.6339869281045754</v>
      </c>
      <c r="G2007" s="203">
        <v>39933</v>
      </c>
      <c r="H2007" s="203" t="s">
        <v>1754</v>
      </c>
      <c r="I2007" s="203" t="s">
        <v>488</v>
      </c>
    </row>
    <row r="2008" spans="1:9">
      <c r="A2008" s="203">
        <v>108</v>
      </c>
      <c r="B2008" s="203" t="s">
        <v>389</v>
      </c>
      <c r="C2008" s="203" t="s">
        <v>630</v>
      </c>
      <c r="D2008" s="203" t="s">
        <v>811</v>
      </c>
      <c r="E2008" s="205" t="s">
        <v>1837</v>
      </c>
      <c r="F2008" s="204">
        <v>38.202247191011232</v>
      </c>
      <c r="G2008" s="203">
        <v>39933</v>
      </c>
      <c r="H2008" s="203" t="s">
        <v>1754</v>
      </c>
      <c r="I2008" s="203" t="s">
        <v>488</v>
      </c>
    </row>
    <row r="2009" spans="1:9">
      <c r="A2009" s="203">
        <v>108</v>
      </c>
      <c r="B2009" s="203" t="s">
        <v>389</v>
      </c>
      <c r="C2009" s="203" t="s">
        <v>587</v>
      </c>
      <c r="D2009" s="203" t="s">
        <v>683</v>
      </c>
      <c r="E2009" s="205" t="s">
        <v>1837</v>
      </c>
      <c r="F2009" s="204">
        <v>1.1695906432748537</v>
      </c>
      <c r="G2009" s="203">
        <v>39933</v>
      </c>
      <c r="H2009" s="203" t="s">
        <v>1754</v>
      </c>
      <c r="I2009" s="203" t="s">
        <v>488</v>
      </c>
    </row>
    <row r="2010" spans="1:9">
      <c r="A2010" s="203">
        <v>108</v>
      </c>
      <c r="B2010" s="203" t="s">
        <v>390</v>
      </c>
      <c r="C2010" s="203" t="s">
        <v>368</v>
      </c>
      <c r="D2010" s="203" t="s">
        <v>619</v>
      </c>
      <c r="E2010" s="205" t="s">
        <v>1837</v>
      </c>
      <c r="F2010" s="204">
        <v>7.3076923076923084</v>
      </c>
      <c r="G2010" s="203">
        <v>39933</v>
      </c>
      <c r="H2010" s="203" t="s">
        <v>1754</v>
      </c>
      <c r="I2010" s="203" t="s">
        <v>488</v>
      </c>
    </row>
    <row r="2011" spans="1:9">
      <c r="A2011" s="203">
        <v>108</v>
      </c>
      <c r="B2011" s="203" t="s">
        <v>390</v>
      </c>
      <c r="C2011" s="203" t="s">
        <v>738</v>
      </c>
      <c r="D2011" s="203" t="s">
        <v>812</v>
      </c>
      <c r="E2011" s="205" t="s">
        <v>1837</v>
      </c>
      <c r="F2011" s="204">
        <v>1.4388489208633095</v>
      </c>
      <c r="G2011" s="203">
        <v>39933</v>
      </c>
      <c r="H2011" s="203" t="s">
        <v>1754</v>
      </c>
      <c r="I2011" s="203" t="s">
        <v>488</v>
      </c>
    </row>
    <row r="2012" spans="1:9">
      <c r="A2012" s="203">
        <v>108</v>
      </c>
      <c r="B2012" s="203" t="s">
        <v>390</v>
      </c>
      <c r="C2012" s="203" t="s">
        <v>611</v>
      </c>
      <c r="D2012" s="203" t="s">
        <v>612</v>
      </c>
      <c r="E2012" s="205" t="s">
        <v>1837</v>
      </c>
      <c r="F2012" s="204">
        <v>4.3795620437956204</v>
      </c>
      <c r="G2012" s="203">
        <v>39933</v>
      </c>
      <c r="H2012" s="203" t="s">
        <v>1754</v>
      </c>
      <c r="I2012" s="203" t="s">
        <v>488</v>
      </c>
    </row>
    <row r="2013" spans="1:9">
      <c r="A2013" s="203">
        <v>108</v>
      </c>
      <c r="B2013" s="203" t="s">
        <v>392</v>
      </c>
      <c r="C2013" s="203" t="s">
        <v>643</v>
      </c>
      <c r="D2013" s="203" t="s">
        <v>813</v>
      </c>
      <c r="E2013" s="205" t="s">
        <v>1837</v>
      </c>
      <c r="F2013" s="204">
        <v>31.382978723404253</v>
      </c>
      <c r="G2013" s="203">
        <v>39933</v>
      </c>
      <c r="H2013" s="203" t="s">
        <v>1754</v>
      </c>
      <c r="I2013" s="203" t="s">
        <v>488</v>
      </c>
    </row>
    <row r="2014" spans="1:9">
      <c r="A2014" s="203">
        <v>108</v>
      </c>
      <c r="B2014" s="203" t="s">
        <v>393</v>
      </c>
      <c r="C2014" s="203" t="s">
        <v>814</v>
      </c>
      <c r="D2014" s="203" t="s">
        <v>814</v>
      </c>
      <c r="E2014" s="205" t="s">
        <v>1837</v>
      </c>
      <c r="F2014" s="204">
        <v>2.9411764705882351</v>
      </c>
      <c r="G2014" s="203">
        <v>39933</v>
      </c>
      <c r="H2014" s="203" t="s">
        <v>1754</v>
      </c>
      <c r="I2014" s="203" t="s">
        <v>488</v>
      </c>
    </row>
    <row r="2015" spans="1:9">
      <c r="A2015" s="203">
        <v>108</v>
      </c>
      <c r="B2015" s="203" t="s">
        <v>393</v>
      </c>
      <c r="C2015" s="203" t="s">
        <v>815</v>
      </c>
      <c r="D2015" s="203" t="s">
        <v>815</v>
      </c>
      <c r="E2015" s="205" t="s">
        <v>1837</v>
      </c>
      <c r="F2015" s="204">
        <v>0</v>
      </c>
      <c r="G2015" s="203">
        <v>39933</v>
      </c>
      <c r="H2015" s="203" t="s">
        <v>1754</v>
      </c>
      <c r="I2015" s="203" t="s">
        <v>488</v>
      </c>
    </row>
    <row r="2016" spans="1:9">
      <c r="A2016" s="203">
        <v>108</v>
      </c>
      <c r="B2016" s="203" t="s">
        <v>393</v>
      </c>
      <c r="C2016" s="203" t="s">
        <v>816</v>
      </c>
      <c r="D2016" s="203" t="s">
        <v>816</v>
      </c>
      <c r="E2016" s="205" t="s">
        <v>1837</v>
      </c>
      <c r="F2016" s="204">
        <v>6.25</v>
      </c>
      <c r="G2016" s="203">
        <v>39933</v>
      </c>
      <c r="H2016" s="203" t="s">
        <v>1754</v>
      </c>
      <c r="I2016" s="203" t="s">
        <v>488</v>
      </c>
    </row>
    <row r="2017" spans="1:9">
      <c r="A2017" s="203">
        <v>108</v>
      </c>
      <c r="B2017" s="203" t="s">
        <v>393</v>
      </c>
      <c r="C2017" s="203" t="s">
        <v>632</v>
      </c>
      <c r="D2017" s="203" t="s">
        <v>817</v>
      </c>
      <c r="E2017" s="205" t="s">
        <v>1837</v>
      </c>
      <c r="F2017" s="204">
        <v>6.8965517241379306</v>
      </c>
      <c r="G2017" s="203">
        <v>39933</v>
      </c>
      <c r="H2017" s="203" t="s">
        <v>1754</v>
      </c>
      <c r="I2017" s="203" t="s">
        <v>488</v>
      </c>
    </row>
    <row r="2018" spans="1:9">
      <c r="A2018" s="203">
        <v>108</v>
      </c>
      <c r="B2018" s="203" t="s">
        <v>393</v>
      </c>
      <c r="C2018" s="203" t="s">
        <v>818</v>
      </c>
      <c r="D2018" s="203" t="s">
        <v>818</v>
      </c>
      <c r="E2018" s="205" t="s">
        <v>1837</v>
      </c>
      <c r="F2018" s="204">
        <v>0</v>
      </c>
      <c r="G2018" s="203">
        <v>39933</v>
      </c>
      <c r="H2018" s="203" t="s">
        <v>1754</v>
      </c>
      <c r="I2018" s="203" t="s">
        <v>488</v>
      </c>
    </row>
    <row r="2019" spans="1:9">
      <c r="A2019" s="203">
        <v>108</v>
      </c>
      <c r="B2019" s="203" t="s">
        <v>393</v>
      </c>
      <c r="C2019" s="203" t="s">
        <v>576</v>
      </c>
      <c r="D2019" s="203" t="s">
        <v>577</v>
      </c>
      <c r="E2019" s="205" t="s">
        <v>1837</v>
      </c>
      <c r="F2019" s="204">
        <v>9.0909090909090917</v>
      </c>
      <c r="G2019" s="203">
        <v>39933</v>
      </c>
      <c r="H2019" s="203" t="s">
        <v>1754</v>
      </c>
      <c r="I2019" s="203" t="s">
        <v>488</v>
      </c>
    </row>
    <row r="2020" spans="1:9">
      <c r="A2020" s="203">
        <v>108</v>
      </c>
      <c r="B2020" s="203" t="s">
        <v>393</v>
      </c>
      <c r="C2020" s="203" t="s">
        <v>890</v>
      </c>
      <c r="D2020" s="203" t="s">
        <v>1205</v>
      </c>
      <c r="E2020" s="205" t="s">
        <v>1837</v>
      </c>
      <c r="F2020" s="204">
        <v>13.129496402877697</v>
      </c>
      <c r="G2020" s="203">
        <v>39933</v>
      </c>
      <c r="H2020" s="203" t="s">
        <v>1754</v>
      </c>
      <c r="I2020" s="203" t="s">
        <v>488</v>
      </c>
    </row>
    <row r="2021" spans="1:9">
      <c r="A2021" s="203">
        <v>108</v>
      </c>
      <c r="B2021" s="203" t="s">
        <v>393</v>
      </c>
      <c r="C2021" s="203" t="s">
        <v>628</v>
      </c>
      <c r="D2021" s="203" t="s">
        <v>819</v>
      </c>
      <c r="E2021" s="205" t="s">
        <v>1837</v>
      </c>
      <c r="F2021" s="204">
        <v>0</v>
      </c>
      <c r="G2021" s="203">
        <v>39933</v>
      </c>
      <c r="H2021" s="203" t="s">
        <v>1754</v>
      </c>
      <c r="I2021" s="203" t="s">
        <v>488</v>
      </c>
    </row>
    <row r="2022" spans="1:9">
      <c r="A2022" s="203">
        <v>108</v>
      </c>
      <c r="B2022" s="203" t="s">
        <v>393</v>
      </c>
      <c r="C2022" s="203" t="s">
        <v>742</v>
      </c>
      <c r="D2022" s="203" t="s">
        <v>1206</v>
      </c>
      <c r="E2022" s="205" t="s">
        <v>1837</v>
      </c>
      <c r="F2022" s="204">
        <v>0</v>
      </c>
      <c r="G2022" s="203">
        <v>39933</v>
      </c>
      <c r="H2022" s="203" t="s">
        <v>1754</v>
      </c>
      <c r="I2022" s="203" t="s">
        <v>488</v>
      </c>
    </row>
    <row r="2023" spans="1:9">
      <c r="A2023" s="203">
        <v>108</v>
      </c>
      <c r="B2023" s="203" t="s">
        <v>393</v>
      </c>
      <c r="C2023" s="203" t="s">
        <v>689</v>
      </c>
      <c r="D2023" s="203" t="s">
        <v>821</v>
      </c>
      <c r="E2023" s="205" t="s">
        <v>1837</v>
      </c>
      <c r="F2023" s="204">
        <v>0</v>
      </c>
      <c r="G2023" s="203">
        <v>39933</v>
      </c>
      <c r="H2023" s="203" t="s">
        <v>1754</v>
      </c>
      <c r="I2023" s="203" t="s">
        <v>488</v>
      </c>
    </row>
    <row r="2024" spans="1:9">
      <c r="A2024" s="203">
        <v>108</v>
      </c>
      <c r="B2024" s="203" t="s">
        <v>393</v>
      </c>
      <c r="C2024" s="203" t="s">
        <v>637</v>
      </c>
      <c r="D2024" s="203" t="s">
        <v>638</v>
      </c>
      <c r="E2024" s="205" t="s">
        <v>1837</v>
      </c>
      <c r="F2024" s="204">
        <v>43.019943019943021</v>
      </c>
      <c r="G2024" s="203">
        <v>39933</v>
      </c>
      <c r="H2024" s="203" t="s">
        <v>1754</v>
      </c>
      <c r="I2024" s="203" t="s">
        <v>488</v>
      </c>
    </row>
    <row r="2025" spans="1:9">
      <c r="A2025" s="203">
        <v>108</v>
      </c>
      <c r="B2025" s="203" t="s">
        <v>393</v>
      </c>
      <c r="C2025" s="203" t="s">
        <v>641</v>
      </c>
      <c r="D2025" s="203" t="s">
        <v>1207</v>
      </c>
      <c r="E2025" s="205" t="s">
        <v>1837</v>
      </c>
      <c r="F2025" s="204">
        <v>15.29888551165147</v>
      </c>
      <c r="G2025" s="203">
        <v>39933</v>
      </c>
      <c r="H2025" s="203" t="s">
        <v>1754</v>
      </c>
      <c r="I2025" s="203" t="s">
        <v>488</v>
      </c>
    </row>
    <row r="2026" spans="1:9">
      <c r="A2026" s="203">
        <v>108</v>
      </c>
      <c r="B2026" s="203" t="s">
        <v>394</v>
      </c>
      <c r="C2026" s="203" t="s">
        <v>1208</v>
      </c>
      <c r="D2026" s="203" t="s">
        <v>1208</v>
      </c>
      <c r="E2026" s="205" t="s">
        <v>1837</v>
      </c>
      <c r="F2026" s="204">
        <v>0</v>
      </c>
      <c r="G2026" s="203">
        <v>39933</v>
      </c>
      <c r="H2026" s="203" t="s">
        <v>1754</v>
      </c>
      <c r="I2026" s="203" t="s">
        <v>488</v>
      </c>
    </row>
    <row r="2027" spans="1:9">
      <c r="A2027" s="203">
        <v>108</v>
      </c>
      <c r="B2027" s="203" t="s">
        <v>394</v>
      </c>
      <c r="C2027" s="203" t="s">
        <v>675</v>
      </c>
      <c r="D2027" s="203" t="s">
        <v>676</v>
      </c>
      <c r="E2027" s="205" t="s">
        <v>1837</v>
      </c>
      <c r="F2027" s="204">
        <v>2.2522522522522523</v>
      </c>
      <c r="G2027" s="203">
        <v>39933</v>
      </c>
      <c r="H2027" s="203" t="s">
        <v>1754</v>
      </c>
      <c r="I2027" s="203" t="s">
        <v>488</v>
      </c>
    </row>
    <row r="2028" spans="1:9">
      <c r="A2028" s="203">
        <v>108</v>
      </c>
      <c r="B2028" s="203" t="s">
        <v>394</v>
      </c>
      <c r="C2028" s="203" t="s">
        <v>609</v>
      </c>
      <c r="D2028" s="203" t="s">
        <v>828</v>
      </c>
      <c r="E2028" s="205" t="s">
        <v>1837</v>
      </c>
      <c r="F2028" s="204">
        <v>6.8702290076335881</v>
      </c>
      <c r="G2028" s="203">
        <v>39933</v>
      </c>
      <c r="H2028" s="203" t="s">
        <v>1754</v>
      </c>
      <c r="I2028" s="203" t="s">
        <v>488</v>
      </c>
    </row>
    <row r="2029" spans="1:9">
      <c r="A2029" s="203">
        <v>108</v>
      </c>
      <c r="B2029" s="203" t="s">
        <v>394</v>
      </c>
      <c r="C2029" s="203" t="s">
        <v>677</v>
      </c>
      <c r="D2029" s="203" t="s">
        <v>1124</v>
      </c>
      <c r="E2029" s="205" t="s">
        <v>1837</v>
      </c>
      <c r="F2029" s="204">
        <v>0</v>
      </c>
      <c r="G2029" s="203">
        <v>39933</v>
      </c>
      <c r="H2029" s="203" t="s">
        <v>1754</v>
      </c>
      <c r="I2029" s="203" t="s">
        <v>488</v>
      </c>
    </row>
    <row r="2030" spans="1:9">
      <c r="A2030" s="203">
        <v>108</v>
      </c>
      <c r="B2030" s="203" t="s">
        <v>394</v>
      </c>
      <c r="C2030" s="203" t="s">
        <v>589</v>
      </c>
      <c r="D2030" s="203" t="s">
        <v>590</v>
      </c>
      <c r="E2030" s="205" t="s">
        <v>1837</v>
      </c>
      <c r="F2030" s="204">
        <v>2.2304832713754648</v>
      </c>
      <c r="G2030" s="203">
        <v>39933</v>
      </c>
      <c r="H2030" s="203" t="s">
        <v>1754</v>
      </c>
      <c r="I2030" s="203" t="s">
        <v>488</v>
      </c>
    </row>
    <row r="2031" spans="1:9">
      <c r="A2031" s="203">
        <v>108</v>
      </c>
      <c r="B2031" s="203" t="s">
        <v>395</v>
      </c>
      <c r="C2031" s="203" t="s">
        <v>718</v>
      </c>
      <c r="D2031" s="203" t="s">
        <v>719</v>
      </c>
      <c r="E2031" s="205" t="s">
        <v>1837</v>
      </c>
      <c r="F2031" s="204">
        <v>0</v>
      </c>
      <c r="G2031" s="203">
        <v>39933</v>
      </c>
      <c r="H2031" s="203" t="s">
        <v>1754</v>
      </c>
      <c r="I2031" s="203" t="s">
        <v>488</v>
      </c>
    </row>
    <row r="2032" spans="1:9">
      <c r="A2032" s="203">
        <v>108</v>
      </c>
      <c r="B2032" s="203" t="s">
        <v>395</v>
      </c>
      <c r="C2032" s="203" t="s">
        <v>829</v>
      </c>
      <c r="D2032" s="203" t="s">
        <v>830</v>
      </c>
      <c r="E2032" s="205" t="s">
        <v>1837</v>
      </c>
      <c r="F2032" s="204">
        <v>34.205020920502093</v>
      </c>
      <c r="G2032" s="203">
        <v>39933</v>
      </c>
      <c r="H2032" s="203" t="s">
        <v>1754</v>
      </c>
      <c r="I2032" s="203" t="s">
        <v>488</v>
      </c>
    </row>
    <row r="2033" spans="1:9">
      <c r="A2033" s="203">
        <v>108</v>
      </c>
      <c r="B2033" s="203" t="s">
        <v>395</v>
      </c>
      <c r="C2033" s="203" t="s">
        <v>714</v>
      </c>
      <c r="D2033" s="203" t="s">
        <v>831</v>
      </c>
      <c r="E2033" s="205" t="s">
        <v>1837</v>
      </c>
      <c r="F2033" s="204">
        <v>22.180094786729857</v>
      </c>
      <c r="G2033" s="203">
        <v>39933</v>
      </c>
      <c r="H2033" s="203" t="s">
        <v>1754</v>
      </c>
      <c r="I2033" s="203" t="s">
        <v>488</v>
      </c>
    </row>
    <row r="2034" spans="1:9">
      <c r="A2034" s="203">
        <v>108</v>
      </c>
      <c r="B2034" s="203" t="s">
        <v>395</v>
      </c>
      <c r="C2034" s="203" t="s">
        <v>749</v>
      </c>
      <c r="D2034" s="203" t="s">
        <v>781</v>
      </c>
      <c r="E2034" s="205" t="s">
        <v>1837</v>
      </c>
      <c r="F2034" s="204">
        <v>0</v>
      </c>
      <c r="G2034" s="203">
        <v>39933</v>
      </c>
      <c r="H2034" s="203" t="s">
        <v>1754</v>
      </c>
      <c r="I2034" s="203" t="s">
        <v>488</v>
      </c>
    </row>
    <row r="2035" spans="1:9">
      <c r="A2035" s="203">
        <v>108</v>
      </c>
      <c r="B2035" s="203" t="s">
        <v>395</v>
      </c>
      <c r="C2035" s="203" t="s">
        <v>1209</v>
      </c>
      <c r="D2035" s="203" t="s">
        <v>1210</v>
      </c>
      <c r="E2035" s="205" t="s">
        <v>1837</v>
      </c>
      <c r="F2035" s="204">
        <v>27.087198515769945</v>
      </c>
      <c r="G2035" s="203">
        <v>39933</v>
      </c>
      <c r="H2035" s="203" t="s">
        <v>1754</v>
      </c>
      <c r="I2035" s="203" t="s">
        <v>488</v>
      </c>
    </row>
    <row r="2036" spans="1:9">
      <c r="A2036" s="203">
        <v>108</v>
      </c>
      <c r="B2036" s="203" t="s">
        <v>395</v>
      </c>
      <c r="C2036" s="203" t="s">
        <v>832</v>
      </c>
      <c r="D2036" s="203" t="s">
        <v>833</v>
      </c>
      <c r="E2036" s="205" t="s">
        <v>1837</v>
      </c>
      <c r="F2036" s="204">
        <v>7.6821192052980134</v>
      </c>
      <c r="G2036" s="203">
        <v>39933</v>
      </c>
      <c r="H2036" s="203" t="s">
        <v>1754</v>
      </c>
      <c r="I2036" s="203" t="s">
        <v>488</v>
      </c>
    </row>
    <row r="2037" spans="1:9">
      <c r="A2037" s="203">
        <v>108</v>
      </c>
      <c r="B2037" s="203" t="s">
        <v>395</v>
      </c>
      <c r="C2037" s="203" t="s">
        <v>755</v>
      </c>
      <c r="D2037" s="203" t="s">
        <v>834</v>
      </c>
      <c r="E2037" s="205" t="s">
        <v>1837</v>
      </c>
      <c r="F2037" s="204">
        <v>4.6728971962616823</v>
      </c>
      <c r="G2037" s="203">
        <v>39933</v>
      </c>
      <c r="H2037" s="203" t="s">
        <v>1754</v>
      </c>
      <c r="I2037" s="203" t="s">
        <v>488</v>
      </c>
    </row>
    <row r="2038" spans="1:9">
      <c r="A2038" s="203">
        <v>108</v>
      </c>
      <c r="B2038" s="203" t="s">
        <v>395</v>
      </c>
      <c r="C2038" s="203" t="s">
        <v>745</v>
      </c>
      <c r="D2038" s="203" t="s">
        <v>1211</v>
      </c>
      <c r="E2038" s="205" t="s">
        <v>1837</v>
      </c>
      <c r="F2038" s="204">
        <v>55.588235294117652</v>
      </c>
      <c r="G2038" s="203">
        <v>39933</v>
      </c>
      <c r="H2038" s="203" t="s">
        <v>1754</v>
      </c>
      <c r="I2038" s="203" t="s">
        <v>488</v>
      </c>
    </row>
    <row r="2039" spans="1:9">
      <c r="A2039" s="203">
        <v>108</v>
      </c>
      <c r="B2039" s="203" t="s">
        <v>395</v>
      </c>
      <c r="C2039" s="203" t="s">
        <v>747</v>
      </c>
      <c r="D2039" s="203" t="s">
        <v>1212</v>
      </c>
      <c r="E2039" s="205" t="s">
        <v>1837</v>
      </c>
      <c r="F2039" s="204">
        <v>0</v>
      </c>
      <c r="G2039" s="203">
        <v>39933</v>
      </c>
      <c r="H2039" s="203" t="s">
        <v>1754</v>
      </c>
      <c r="I2039" s="203" t="s">
        <v>488</v>
      </c>
    </row>
    <row r="2040" spans="1:9">
      <c r="A2040" s="203">
        <v>108</v>
      </c>
      <c r="B2040" s="203" t="s">
        <v>395</v>
      </c>
      <c r="C2040" s="203" t="s">
        <v>661</v>
      </c>
      <c r="D2040" s="203" t="s">
        <v>836</v>
      </c>
      <c r="E2040" s="205" t="s">
        <v>1837</v>
      </c>
      <c r="F2040" s="204">
        <v>0</v>
      </c>
      <c r="G2040" s="203">
        <v>39933</v>
      </c>
      <c r="H2040" s="203" t="s">
        <v>1754</v>
      </c>
      <c r="I2040" s="203" t="s">
        <v>488</v>
      </c>
    </row>
    <row r="2041" spans="1:9">
      <c r="A2041" s="203">
        <v>108</v>
      </c>
      <c r="B2041" s="203" t="s">
        <v>396</v>
      </c>
      <c r="C2041" s="203" t="s">
        <v>583</v>
      </c>
      <c r="D2041" s="203" t="s">
        <v>1213</v>
      </c>
      <c r="E2041" s="205" t="s">
        <v>1837</v>
      </c>
      <c r="F2041" s="204">
        <v>37.749287749287745</v>
      </c>
      <c r="G2041" s="203">
        <v>39933</v>
      </c>
      <c r="H2041" s="203" t="s">
        <v>1754</v>
      </c>
      <c r="I2041" s="203" t="s">
        <v>488</v>
      </c>
    </row>
    <row r="2042" spans="1:9">
      <c r="A2042" s="203">
        <v>108</v>
      </c>
      <c r="B2042" s="203" t="s">
        <v>396</v>
      </c>
      <c r="C2042" s="203" t="s">
        <v>758</v>
      </c>
      <c r="D2042" s="203" t="s">
        <v>1214</v>
      </c>
      <c r="E2042" s="205" t="s">
        <v>1837</v>
      </c>
      <c r="F2042" s="204">
        <v>3.7656903765690379</v>
      </c>
      <c r="G2042" s="203">
        <v>39933</v>
      </c>
      <c r="H2042" s="203" t="s">
        <v>1754</v>
      </c>
      <c r="I2042" s="203" t="s">
        <v>488</v>
      </c>
    </row>
    <row r="2043" spans="1:9">
      <c r="A2043" s="203">
        <v>108</v>
      </c>
      <c r="B2043" s="203" t="s">
        <v>396</v>
      </c>
      <c r="C2043" s="203" t="s">
        <v>706</v>
      </c>
      <c r="D2043" s="203" t="s">
        <v>1215</v>
      </c>
      <c r="E2043" s="205" t="s">
        <v>1837</v>
      </c>
      <c r="F2043" s="204">
        <v>2.7777777777777777</v>
      </c>
      <c r="G2043" s="203">
        <v>39933</v>
      </c>
      <c r="H2043" s="203" t="s">
        <v>1754</v>
      </c>
      <c r="I2043" s="203" t="s">
        <v>488</v>
      </c>
    </row>
    <row r="2044" spans="1:9">
      <c r="A2044" s="203">
        <v>108</v>
      </c>
      <c r="B2044" s="203" t="s">
        <v>397</v>
      </c>
      <c r="C2044" s="203" t="s">
        <v>581</v>
      </c>
      <c r="D2044" s="203" t="s">
        <v>582</v>
      </c>
      <c r="E2044" s="205" t="s">
        <v>1837</v>
      </c>
      <c r="F2044" s="204">
        <v>1.6891891891891893</v>
      </c>
      <c r="G2044" s="203">
        <v>39933</v>
      </c>
      <c r="H2044" s="203" t="s">
        <v>1754</v>
      </c>
      <c r="I2044" s="203" t="s">
        <v>488</v>
      </c>
    </row>
    <row r="2045" spans="1:9">
      <c r="A2045" s="203">
        <v>108</v>
      </c>
      <c r="B2045" s="203" t="s">
        <v>397</v>
      </c>
      <c r="C2045" s="203" t="s">
        <v>720</v>
      </c>
      <c r="D2045" s="203" t="s">
        <v>721</v>
      </c>
      <c r="E2045" s="205" t="s">
        <v>1837</v>
      </c>
      <c r="F2045" s="204">
        <v>35.185185185185183</v>
      </c>
      <c r="G2045" s="203">
        <v>39933</v>
      </c>
      <c r="H2045" s="203" t="s">
        <v>1754</v>
      </c>
      <c r="I2045" s="203" t="s">
        <v>488</v>
      </c>
    </row>
    <row r="2046" spans="1:9">
      <c r="A2046" s="203">
        <v>108</v>
      </c>
      <c r="B2046" s="203" t="s">
        <v>397</v>
      </c>
      <c r="C2046" s="203" t="s">
        <v>838</v>
      </c>
      <c r="D2046" s="203" t="s">
        <v>838</v>
      </c>
      <c r="E2046" s="205" t="s">
        <v>1837</v>
      </c>
      <c r="F2046" s="204">
        <v>2.0920502092050208</v>
      </c>
      <c r="G2046" s="203">
        <v>39933</v>
      </c>
      <c r="H2046" s="203" t="s">
        <v>1754</v>
      </c>
      <c r="I2046" s="203" t="s">
        <v>488</v>
      </c>
    </row>
    <row r="2047" spans="1:9">
      <c r="A2047" s="203">
        <v>108</v>
      </c>
      <c r="B2047" s="203" t="s">
        <v>397</v>
      </c>
      <c r="C2047" s="203" t="s">
        <v>381</v>
      </c>
      <c r="D2047" s="203" t="s">
        <v>725</v>
      </c>
      <c r="E2047" s="205" t="s">
        <v>1837</v>
      </c>
      <c r="F2047" s="204">
        <v>33.747779751332146</v>
      </c>
      <c r="G2047" s="203">
        <v>39933</v>
      </c>
      <c r="H2047" s="203" t="s">
        <v>1754</v>
      </c>
      <c r="I2047" s="203" t="s">
        <v>488</v>
      </c>
    </row>
    <row r="2048" spans="1:9">
      <c r="A2048" s="203">
        <v>108</v>
      </c>
      <c r="B2048" s="203" t="s">
        <v>398</v>
      </c>
      <c r="C2048" s="203" t="s">
        <v>574</v>
      </c>
      <c r="D2048" s="203" t="s">
        <v>839</v>
      </c>
      <c r="E2048" s="205" t="s">
        <v>1837</v>
      </c>
      <c r="F2048" s="204">
        <v>21.781115879828324</v>
      </c>
      <c r="G2048" s="203">
        <v>39933</v>
      </c>
      <c r="H2048" s="203" t="s">
        <v>1754</v>
      </c>
      <c r="I2048" s="203" t="s">
        <v>488</v>
      </c>
    </row>
    <row r="2049" spans="1:9">
      <c r="A2049" s="203">
        <v>108</v>
      </c>
      <c r="B2049" s="203" t="s">
        <v>398</v>
      </c>
      <c r="C2049" s="203" t="s">
        <v>711</v>
      </c>
      <c r="D2049" s="203" t="s">
        <v>1216</v>
      </c>
      <c r="E2049" s="205" t="s">
        <v>1837</v>
      </c>
      <c r="F2049" s="204">
        <v>9.0909090909090917</v>
      </c>
      <c r="G2049" s="203">
        <v>39933</v>
      </c>
      <c r="H2049" s="203" t="s">
        <v>1754</v>
      </c>
      <c r="I2049" s="203" t="s">
        <v>488</v>
      </c>
    </row>
    <row r="2050" spans="1:9">
      <c r="A2050" s="203">
        <v>108</v>
      </c>
      <c r="B2050" s="203" t="s">
        <v>399</v>
      </c>
      <c r="C2050" s="203" t="s">
        <v>602</v>
      </c>
      <c r="D2050" s="203" t="s">
        <v>603</v>
      </c>
      <c r="E2050" s="205" t="s">
        <v>1837</v>
      </c>
      <c r="F2050" s="204">
        <v>55.473624503686899</v>
      </c>
      <c r="G2050" s="203">
        <v>39933</v>
      </c>
      <c r="H2050" s="203" t="s">
        <v>1754</v>
      </c>
      <c r="I2050" s="203" t="s">
        <v>488</v>
      </c>
    </row>
    <row r="2051" spans="1:9">
      <c r="A2051" s="203">
        <v>108</v>
      </c>
      <c r="B2051" s="203" t="s">
        <v>399</v>
      </c>
      <c r="C2051" s="203" t="s">
        <v>593</v>
      </c>
      <c r="D2051" s="203" t="s">
        <v>594</v>
      </c>
      <c r="E2051" s="205" t="s">
        <v>1837</v>
      </c>
      <c r="F2051" s="204">
        <v>32.653061224489797</v>
      </c>
      <c r="G2051" s="203">
        <v>39933</v>
      </c>
      <c r="H2051" s="203" t="s">
        <v>1754</v>
      </c>
      <c r="I2051" s="203" t="s">
        <v>488</v>
      </c>
    </row>
    <row r="2052" spans="1:9">
      <c r="A2052" s="203">
        <v>108</v>
      </c>
      <c r="B2052" s="203" t="s">
        <v>391</v>
      </c>
      <c r="C2052" s="203" t="s">
        <v>624</v>
      </c>
      <c r="D2052" s="203" t="s">
        <v>625</v>
      </c>
      <c r="E2052" s="205" t="s">
        <v>1837</v>
      </c>
      <c r="F2052" s="204">
        <v>6.666666666666667</v>
      </c>
      <c r="G2052" s="203">
        <v>39933</v>
      </c>
      <c r="H2052" s="203" t="s">
        <v>1754</v>
      </c>
      <c r="I2052" s="203" t="s">
        <v>488</v>
      </c>
    </row>
    <row r="2053" spans="1:9">
      <c r="A2053" s="203">
        <v>108</v>
      </c>
      <c r="B2053" s="203" t="s">
        <v>400</v>
      </c>
      <c r="C2053" s="203" t="s">
        <v>759</v>
      </c>
      <c r="D2053" s="203" t="s">
        <v>840</v>
      </c>
      <c r="E2053" s="205" t="s">
        <v>1837</v>
      </c>
      <c r="F2053" s="204">
        <v>28.865979381443296</v>
      </c>
      <c r="G2053" s="203">
        <v>39933</v>
      </c>
      <c r="H2053" s="203" t="s">
        <v>1754</v>
      </c>
      <c r="I2053" s="203" t="s">
        <v>488</v>
      </c>
    </row>
    <row r="2054" spans="1:9">
      <c r="A2054" s="203">
        <v>108</v>
      </c>
      <c r="B2054" s="203" t="s">
        <v>400</v>
      </c>
      <c r="C2054" s="203" t="s">
        <v>841</v>
      </c>
      <c r="D2054" s="203" t="s">
        <v>841</v>
      </c>
      <c r="E2054" s="205" t="s">
        <v>1837</v>
      </c>
      <c r="F2054" s="204" t="s">
        <v>1497</v>
      </c>
      <c r="G2054" s="203">
        <v>39933</v>
      </c>
      <c r="H2054" s="203" t="s">
        <v>1754</v>
      </c>
      <c r="I2054" s="203" t="s">
        <v>488</v>
      </c>
    </row>
    <row r="2055" spans="1:9">
      <c r="A2055" s="203">
        <v>108</v>
      </c>
      <c r="B2055" s="203" t="s">
        <v>400</v>
      </c>
      <c r="C2055" s="203" t="s">
        <v>585</v>
      </c>
      <c r="D2055" s="203" t="s">
        <v>586</v>
      </c>
      <c r="E2055" s="205" t="s">
        <v>1837</v>
      </c>
      <c r="F2055" s="204">
        <v>26.159554730983302</v>
      </c>
      <c r="G2055" s="203">
        <v>39933</v>
      </c>
      <c r="H2055" s="203" t="s">
        <v>1754</v>
      </c>
      <c r="I2055" s="203" t="s">
        <v>488</v>
      </c>
    </row>
    <row r="2056" spans="1:9">
      <c r="A2056" s="203">
        <v>108</v>
      </c>
      <c r="B2056" s="203" t="s">
        <v>400</v>
      </c>
      <c r="C2056" s="203" t="s">
        <v>578</v>
      </c>
      <c r="D2056" s="203" t="s">
        <v>579</v>
      </c>
      <c r="E2056" s="205" t="s">
        <v>1837</v>
      </c>
      <c r="F2056" s="204">
        <v>14.705882352941178</v>
      </c>
      <c r="G2056" s="203">
        <v>39933</v>
      </c>
      <c r="H2056" s="203" t="s">
        <v>1754</v>
      </c>
      <c r="I2056" s="203" t="s">
        <v>488</v>
      </c>
    </row>
    <row r="2057" spans="1:9">
      <c r="A2057" s="203">
        <v>108</v>
      </c>
      <c r="B2057" s="203" t="s">
        <v>400</v>
      </c>
      <c r="C2057" s="203" t="s">
        <v>844</v>
      </c>
      <c r="D2057" s="203" t="s">
        <v>845</v>
      </c>
      <c r="E2057" s="205" t="s">
        <v>1837</v>
      </c>
      <c r="F2057" s="204">
        <v>24.107142857142858</v>
      </c>
      <c r="G2057" s="203">
        <v>39933</v>
      </c>
      <c r="H2057" s="203" t="s">
        <v>1754</v>
      </c>
      <c r="I2057" s="203" t="s">
        <v>488</v>
      </c>
    </row>
    <row r="2058" spans="1:9">
      <c r="A2058" s="203">
        <v>108</v>
      </c>
      <c r="B2058" s="203" t="s">
        <v>401</v>
      </c>
      <c r="C2058" s="203" t="s">
        <v>846</v>
      </c>
      <c r="D2058" s="203" t="s">
        <v>847</v>
      </c>
      <c r="E2058" s="205" t="s">
        <v>1837</v>
      </c>
      <c r="F2058" s="204">
        <v>39.054966248794599</v>
      </c>
      <c r="G2058" s="203">
        <v>39933</v>
      </c>
      <c r="H2058" s="203" t="s">
        <v>1754</v>
      </c>
      <c r="I2058" s="203" t="s">
        <v>488</v>
      </c>
    </row>
    <row r="2059" spans="1:9">
      <c r="A2059" s="203">
        <v>108</v>
      </c>
      <c r="B2059" s="203" t="s">
        <v>401</v>
      </c>
      <c r="C2059" s="203" t="s">
        <v>626</v>
      </c>
      <c r="D2059" s="203" t="s">
        <v>627</v>
      </c>
      <c r="E2059" s="205" t="s">
        <v>1837</v>
      </c>
      <c r="F2059" s="204">
        <v>41.975308641975303</v>
      </c>
      <c r="G2059" s="203">
        <v>39933</v>
      </c>
      <c r="H2059" s="203" t="s">
        <v>1754</v>
      </c>
      <c r="I2059" s="203" t="s">
        <v>488</v>
      </c>
    </row>
    <row r="2060" spans="1:9">
      <c r="A2060" s="203">
        <v>108</v>
      </c>
      <c r="B2060" s="203" t="s">
        <v>401</v>
      </c>
      <c r="C2060" s="203" t="s">
        <v>615</v>
      </c>
      <c r="D2060" s="203" t="s">
        <v>709</v>
      </c>
      <c r="E2060" s="205" t="s">
        <v>1837</v>
      </c>
      <c r="F2060" s="204">
        <v>7.5757575757575761</v>
      </c>
      <c r="G2060" s="203">
        <v>39933</v>
      </c>
      <c r="H2060" s="203" t="s">
        <v>1754</v>
      </c>
      <c r="I2060" s="203" t="s">
        <v>488</v>
      </c>
    </row>
    <row r="2061" spans="1:9">
      <c r="A2061" s="203">
        <v>108</v>
      </c>
      <c r="B2061" s="203" t="s">
        <v>402</v>
      </c>
      <c r="C2061" s="203" t="s">
        <v>591</v>
      </c>
      <c r="D2061" s="203" t="s">
        <v>592</v>
      </c>
      <c r="E2061" s="205" t="s">
        <v>1837</v>
      </c>
      <c r="F2061" s="204">
        <v>33.933161953727506</v>
      </c>
      <c r="G2061" s="203">
        <v>39933</v>
      </c>
      <c r="H2061" s="203" t="s">
        <v>1754</v>
      </c>
      <c r="I2061" s="203" t="s">
        <v>488</v>
      </c>
    </row>
    <row r="2062" spans="1:9">
      <c r="A2062" s="203">
        <v>108</v>
      </c>
      <c r="B2062" s="203" t="s">
        <v>403</v>
      </c>
      <c r="C2062" s="203" t="s">
        <v>634</v>
      </c>
      <c r="D2062" s="203" t="s">
        <v>635</v>
      </c>
      <c r="E2062" s="205" t="s">
        <v>1837</v>
      </c>
      <c r="F2062" s="204">
        <v>33.656174334140438</v>
      </c>
      <c r="G2062" s="203">
        <v>39933</v>
      </c>
      <c r="H2062" s="203" t="s">
        <v>1754</v>
      </c>
      <c r="I2062" s="203" t="s">
        <v>488</v>
      </c>
    </row>
    <row r="2063" spans="1:9">
      <c r="A2063" s="203">
        <v>108</v>
      </c>
      <c r="B2063" s="203" t="s">
        <v>403</v>
      </c>
      <c r="C2063" s="203" t="s">
        <v>646</v>
      </c>
      <c r="D2063" s="203" t="s">
        <v>848</v>
      </c>
      <c r="E2063" s="205" t="s">
        <v>1837</v>
      </c>
      <c r="F2063" s="204">
        <v>36.395759717314483</v>
      </c>
      <c r="G2063" s="203">
        <v>39933</v>
      </c>
      <c r="H2063" s="203" t="s">
        <v>1754</v>
      </c>
      <c r="I2063" s="203" t="s">
        <v>488</v>
      </c>
    </row>
    <row r="2064" spans="1:9">
      <c r="A2064" s="203">
        <v>108</v>
      </c>
      <c r="B2064" s="203" t="s">
        <v>403</v>
      </c>
      <c r="C2064" s="203" t="s">
        <v>570</v>
      </c>
      <c r="D2064" s="203" t="s">
        <v>571</v>
      </c>
      <c r="E2064" s="205" t="s">
        <v>1837</v>
      </c>
      <c r="F2064" s="204">
        <v>21.352313167259787</v>
      </c>
      <c r="G2064" s="203">
        <v>39933</v>
      </c>
      <c r="H2064" s="203" t="s">
        <v>1754</v>
      </c>
      <c r="I2064" s="203" t="s">
        <v>488</v>
      </c>
    </row>
    <row r="2065" spans="1:9">
      <c r="A2065" s="203">
        <v>108</v>
      </c>
      <c r="B2065" s="203" t="s">
        <v>404</v>
      </c>
      <c r="C2065" s="203" t="s">
        <v>600</v>
      </c>
      <c r="D2065" s="203" t="s">
        <v>849</v>
      </c>
      <c r="E2065" s="205" t="s">
        <v>1837</v>
      </c>
      <c r="F2065" s="204">
        <v>17.990275526742302</v>
      </c>
      <c r="G2065" s="203">
        <v>39933</v>
      </c>
      <c r="H2065" s="203" t="s">
        <v>1754</v>
      </c>
      <c r="I2065" s="203" t="s">
        <v>488</v>
      </c>
    </row>
    <row r="2066" spans="1:9">
      <c r="A2066" s="203">
        <v>110</v>
      </c>
      <c r="B2066" s="203" t="s">
        <v>384</v>
      </c>
      <c r="C2066" s="203" t="s">
        <v>692</v>
      </c>
      <c r="D2066" s="203" t="s">
        <v>787</v>
      </c>
      <c r="E2066" s="205" t="s">
        <v>1832</v>
      </c>
      <c r="F2066" s="204">
        <v>5.6338028169014089</v>
      </c>
      <c r="G2066" s="203">
        <v>39933</v>
      </c>
      <c r="H2066" s="203" t="s">
        <v>1754</v>
      </c>
      <c r="I2066" s="203" t="s">
        <v>488</v>
      </c>
    </row>
    <row r="2067" spans="1:9">
      <c r="A2067" s="203">
        <v>110</v>
      </c>
      <c r="B2067" s="203" t="s">
        <v>384</v>
      </c>
      <c r="C2067" s="203" t="s">
        <v>652</v>
      </c>
      <c r="D2067" s="203" t="s">
        <v>788</v>
      </c>
      <c r="E2067" s="205" t="s">
        <v>1832</v>
      </c>
      <c r="F2067" s="204">
        <v>29.787234042553191</v>
      </c>
      <c r="G2067" s="203">
        <v>39933</v>
      </c>
      <c r="H2067" s="203" t="s">
        <v>1754</v>
      </c>
      <c r="I2067" s="203" t="s">
        <v>488</v>
      </c>
    </row>
    <row r="2068" spans="1:9">
      <c r="A2068" s="203">
        <v>110</v>
      </c>
      <c r="B2068" s="203" t="s">
        <v>384</v>
      </c>
      <c r="C2068" s="203" t="s">
        <v>954</v>
      </c>
      <c r="D2068" s="203" t="s">
        <v>1204</v>
      </c>
      <c r="E2068" s="205" t="s">
        <v>1832</v>
      </c>
      <c r="F2068" s="204">
        <v>3.5714285714285712</v>
      </c>
      <c r="G2068" s="203">
        <v>39933</v>
      </c>
      <c r="H2068" s="203" t="s">
        <v>1754</v>
      </c>
      <c r="I2068" s="203" t="s">
        <v>488</v>
      </c>
    </row>
    <row r="2069" spans="1:9">
      <c r="A2069" s="203">
        <v>110</v>
      </c>
      <c r="B2069" s="203" t="s">
        <v>384</v>
      </c>
      <c r="C2069" s="203" t="s">
        <v>792</v>
      </c>
      <c r="D2069" s="203" t="s">
        <v>793</v>
      </c>
      <c r="E2069" s="205" t="s">
        <v>1832</v>
      </c>
      <c r="F2069" s="204">
        <v>0</v>
      </c>
      <c r="G2069" s="203">
        <v>39933</v>
      </c>
      <c r="H2069" s="203" t="s">
        <v>1754</v>
      </c>
      <c r="I2069" s="203" t="s">
        <v>488</v>
      </c>
    </row>
    <row r="2070" spans="1:9">
      <c r="A2070" s="203">
        <v>110</v>
      </c>
      <c r="B2070" s="203" t="s">
        <v>384</v>
      </c>
      <c r="C2070" s="203" t="s">
        <v>695</v>
      </c>
      <c r="D2070" s="203" t="s">
        <v>696</v>
      </c>
      <c r="E2070" s="205" t="s">
        <v>1832</v>
      </c>
      <c r="F2070" s="204">
        <v>0</v>
      </c>
      <c r="G2070" s="203">
        <v>39933</v>
      </c>
      <c r="H2070" s="203" t="s">
        <v>1754</v>
      </c>
      <c r="I2070" s="203" t="s">
        <v>488</v>
      </c>
    </row>
    <row r="2071" spans="1:9">
      <c r="A2071" s="203">
        <v>110</v>
      </c>
      <c r="B2071" s="203" t="s">
        <v>384</v>
      </c>
      <c r="C2071" s="203" t="s">
        <v>636</v>
      </c>
      <c r="D2071" s="203" t="s">
        <v>727</v>
      </c>
      <c r="E2071" s="205" t="s">
        <v>1832</v>
      </c>
      <c r="F2071" s="204">
        <v>14.285714285714285</v>
      </c>
      <c r="G2071" s="203">
        <v>39933</v>
      </c>
      <c r="H2071" s="203" t="s">
        <v>1754</v>
      </c>
      <c r="I2071" s="203" t="s">
        <v>488</v>
      </c>
    </row>
    <row r="2072" spans="1:9">
      <c r="A2072" s="203">
        <v>110</v>
      </c>
      <c r="B2072" s="203" t="s">
        <v>384</v>
      </c>
      <c r="C2072" s="203" t="s">
        <v>604</v>
      </c>
      <c r="D2072" s="203" t="s">
        <v>605</v>
      </c>
      <c r="E2072" s="205" t="s">
        <v>1832</v>
      </c>
      <c r="F2072" s="204">
        <v>11.940298507462686</v>
      </c>
      <c r="G2072" s="203">
        <v>39933</v>
      </c>
      <c r="H2072" s="203" t="s">
        <v>1754</v>
      </c>
      <c r="I2072" s="203" t="s">
        <v>488</v>
      </c>
    </row>
    <row r="2073" spans="1:9">
      <c r="A2073" s="203">
        <v>110</v>
      </c>
      <c r="B2073" s="203" t="s">
        <v>385</v>
      </c>
      <c r="C2073" s="203" t="s">
        <v>375</v>
      </c>
      <c r="D2073" s="203" t="s">
        <v>1217</v>
      </c>
      <c r="E2073" s="205" t="s">
        <v>1832</v>
      </c>
      <c r="F2073" s="204" t="s">
        <v>1497</v>
      </c>
      <c r="G2073" s="203">
        <v>39933</v>
      </c>
      <c r="H2073" s="203" t="s">
        <v>1754</v>
      </c>
      <c r="I2073" s="203" t="s">
        <v>488</v>
      </c>
    </row>
    <row r="2074" spans="1:9">
      <c r="A2074" s="203">
        <v>110</v>
      </c>
      <c r="B2074" s="203" t="s">
        <v>385</v>
      </c>
      <c r="C2074" s="203" t="s">
        <v>1218</v>
      </c>
      <c r="D2074" s="203" t="s">
        <v>1219</v>
      </c>
      <c r="E2074" s="205" t="s">
        <v>1832</v>
      </c>
      <c r="F2074" s="204">
        <v>27.659574468085108</v>
      </c>
      <c r="G2074" s="203">
        <v>39933</v>
      </c>
      <c r="H2074" s="203" t="s">
        <v>1754</v>
      </c>
      <c r="I2074" s="203" t="s">
        <v>488</v>
      </c>
    </row>
    <row r="2075" spans="1:9">
      <c r="A2075" s="203">
        <v>110</v>
      </c>
      <c r="B2075" s="203" t="s">
        <v>386</v>
      </c>
      <c r="C2075" s="203" t="s">
        <v>613</v>
      </c>
      <c r="D2075" s="203" t="s">
        <v>614</v>
      </c>
      <c r="E2075" s="205" t="s">
        <v>1832</v>
      </c>
      <c r="F2075" s="204">
        <v>18.75</v>
      </c>
      <c r="G2075" s="203">
        <v>39933</v>
      </c>
      <c r="H2075" s="203" t="s">
        <v>1754</v>
      </c>
      <c r="I2075" s="203" t="s">
        <v>488</v>
      </c>
    </row>
    <row r="2076" spans="1:9">
      <c r="A2076" s="203">
        <v>110</v>
      </c>
      <c r="B2076" s="203" t="s">
        <v>386</v>
      </c>
      <c r="C2076" s="203" t="s">
        <v>648</v>
      </c>
      <c r="D2076" s="203" t="s">
        <v>649</v>
      </c>
      <c r="E2076" s="205" t="s">
        <v>1832</v>
      </c>
      <c r="F2076" s="204" t="s">
        <v>1497</v>
      </c>
      <c r="G2076" s="203">
        <v>39933</v>
      </c>
      <c r="H2076" s="203" t="s">
        <v>1754</v>
      </c>
      <c r="I2076" s="203" t="s">
        <v>488</v>
      </c>
    </row>
    <row r="2077" spans="1:9">
      <c r="A2077" s="203">
        <v>110</v>
      </c>
      <c r="B2077" s="203" t="s">
        <v>387</v>
      </c>
      <c r="C2077" s="203" t="s">
        <v>644</v>
      </c>
      <c r="D2077" s="203" t="s">
        <v>808</v>
      </c>
      <c r="E2077" s="205" t="s">
        <v>1832</v>
      </c>
      <c r="F2077" s="204">
        <v>15.789473684210526</v>
      </c>
      <c r="G2077" s="203">
        <v>39933</v>
      </c>
      <c r="H2077" s="203" t="s">
        <v>1754</v>
      </c>
      <c r="I2077" s="203" t="s">
        <v>488</v>
      </c>
    </row>
    <row r="2078" spans="1:9">
      <c r="A2078" s="203">
        <v>110</v>
      </c>
      <c r="B2078" s="203" t="s">
        <v>387</v>
      </c>
      <c r="C2078" s="203" t="s">
        <v>620</v>
      </c>
      <c r="D2078" s="203" t="s">
        <v>621</v>
      </c>
      <c r="E2078" s="205" t="s">
        <v>1832</v>
      </c>
      <c r="F2078" s="204">
        <v>10.344827586206897</v>
      </c>
      <c r="G2078" s="203">
        <v>39933</v>
      </c>
      <c r="H2078" s="203" t="s">
        <v>1754</v>
      </c>
      <c r="I2078" s="203" t="s">
        <v>488</v>
      </c>
    </row>
    <row r="2079" spans="1:9">
      <c r="A2079" s="203">
        <v>110</v>
      </c>
      <c r="B2079" s="203" t="s">
        <v>388</v>
      </c>
      <c r="C2079" s="203" t="s">
        <v>598</v>
      </c>
      <c r="D2079" s="203" t="s">
        <v>809</v>
      </c>
      <c r="E2079" s="205" t="s">
        <v>1832</v>
      </c>
      <c r="F2079" s="204" t="s">
        <v>1497</v>
      </c>
      <c r="G2079" s="203">
        <v>39933</v>
      </c>
      <c r="H2079" s="203" t="s">
        <v>1754</v>
      </c>
      <c r="I2079" s="203" t="s">
        <v>488</v>
      </c>
    </row>
    <row r="2080" spans="1:9">
      <c r="A2080" s="203">
        <v>110</v>
      </c>
      <c r="B2080" s="203" t="s">
        <v>388</v>
      </c>
      <c r="C2080" s="203" t="s">
        <v>367</v>
      </c>
      <c r="D2080" s="203" t="s">
        <v>810</v>
      </c>
      <c r="E2080" s="205" t="s">
        <v>1832</v>
      </c>
      <c r="F2080" s="204" t="s">
        <v>1497</v>
      </c>
      <c r="G2080" s="203">
        <v>39933</v>
      </c>
      <c r="H2080" s="203" t="s">
        <v>1754</v>
      </c>
      <c r="I2080" s="203" t="s">
        <v>488</v>
      </c>
    </row>
    <row r="2081" spans="1:9">
      <c r="A2081" s="203">
        <v>110</v>
      </c>
      <c r="B2081" s="203" t="s">
        <v>388</v>
      </c>
      <c r="C2081" s="203" t="s">
        <v>606</v>
      </c>
      <c r="D2081" s="203" t="s">
        <v>607</v>
      </c>
      <c r="E2081" s="205" t="s">
        <v>1832</v>
      </c>
      <c r="F2081" s="204">
        <v>0</v>
      </c>
      <c r="G2081" s="203">
        <v>39933</v>
      </c>
      <c r="H2081" s="203" t="s">
        <v>1754</v>
      </c>
      <c r="I2081" s="203" t="s">
        <v>488</v>
      </c>
    </row>
    <row r="2082" spans="1:9">
      <c r="A2082" s="203">
        <v>110</v>
      </c>
      <c r="B2082" s="203" t="s">
        <v>389</v>
      </c>
      <c r="C2082" s="203" t="s">
        <v>630</v>
      </c>
      <c r="D2082" s="203" t="s">
        <v>811</v>
      </c>
      <c r="E2082" s="205" t="s">
        <v>1832</v>
      </c>
      <c r="F2082" s="204">
        <v>60.526315789473685</v>
      </c>
      <c r="G2082" s="203">
        <v>39933</v>
      </c>
      <c r="H2082" s="203" t="s">
        <v>1754</v>
      </c>
      <c r="I2082" s="203" t="s">
        <v>488</v>
      </c>
    </row>
    <row r="2083" spans="1:9">
      <c r="A2083" s="203">
        <v>110</v>
      </c>
      <c r="B2083" s="203" t="s">
        <v>389</v>
      </c>
      <c r="C2083" s="203" t="s">
        <v>587</v>
      </c>
      <c r="D2083" s="203" t="s">
        <v>683</v>
      </c>
      <c r="E2083" s="205" t="s">
        <v>1832</v>
      </c>
      <c r="F2083" s="204">
        <v>18.181818181818183</v>
      </c>
      <c r="G2083" s="203">
        <v>39933</v>
      </c>
      <c r="H2083" s="203" t="s">
        <v>1754</v>
      </c>
      <c r="I2083" s="203" t="s">
        <v>488</v>
      </c>
    </row>
    <row r="2084" spans="1:9">
      <c r="A2084" s="203">
        <v>110</v>
      </c>
      <c r="B2084" s="203" t="s">
        <v>390</v>
      </c>
      <c r="C2084" s="203" t="s">
        <v>368</v>
      </c>
      <c r="D2084" s="203" t="s">
        <v>619</v>
      </c>
      <c r="E2084" s="205" t="s">
        <v>1832</v>
      </c>
      <c r="F2084" s="204" t="s">
        <v>1497</v>
      </c>
      <c r="G2084" s="203">
        <v>39933</v>
      </c>
      <c r="H2084" s="203" t="s">
        <v>1754</v>
      </c>
      <c r="I2084" s="203" t="s">
        <v>488</v>
      </c>
    </row>
    <row r="2085" spans="1:9">
      <c r="A2085" s="203">
        <v>110</v>
      </c>
      <c r="B2085" s="203" t="s">
        <v>390</v>
      </c>
      <c r="C2085" s="203" t="s">
        <v>738</v>
      </c>
      <c r="D2085" s="203" t="s">
        <v>812</v>
      </c>
      <c r="E2085" s="205" t="s">
        <v>1832</v>
      </c>
      <c r="F2085" s="204">
        <v>30</v>
      </c>
      <c r="G2085" s="203">
        <v>39933</v>
      </c>
      <c r="H2085" s="203" t="s">
        <v>1754</v>
      </c>
      <c r="I2085" s="203" t="s">
        <v>488</v>
      </c>
    </row>
    <row r="2086" spans="1:9">
      <c r="A2086" s="203">
        <v>110</v>
      </c>
      <c r="B2086" s="203" t="s">
        <v>390</v>
      </c>
      <c r="C2086" s="203" t="s">
        <v>611</v>
      </c>
      <c r="D2086" s="203" t="s">
        <v>612</v>
      </c>
      <c r="E2086" s="205" t="s">
        <v>1832</v>
      </c>
      <c r="F2086" s="204">
        <v>0</v>
      </c>
      <c r="G2086" s="203">
        <v>39933</v>
      </c>
      <c r="H2086" s="203" t="s">
        <v>1754</v>
      </c>
      <c r="I2086" s="203" t="s">
        <v>488</v>
      </c>
    </row>
    <row r="2087" spans="1:9">
      <c r="A2087" s="203">
        <v>110</v>
      </c>
      <c r="B2087" s="203" t="s">
        <v>391</v>
      </c>
      <c r="C2087" s="203" t="s">
        <v>624</v>
      </c>
      <c r="D2087" s="203" t="s">
        <v>625</v>
      </c>
      <c r="E2087" s="205" t="s">
        <v>1832</v>
      </c>
      <c r="F2087" s="204">
        <v>0</v>
      </c>
      <c r="G2087" s="203">
        <v>39933</v>
      </c>
      <c r="H2087" s="203" t="s">
        <v>1754</v>
      </c>
      <c r="I2087" s="203" t="s">
        <v>488</v>
      </c>
    </row>
    <row r="2088" spans="1:9">
      <c r="A2088" s="203">
        <v>110</v>
      </c>
      <c r="B2088" s="203" t="s">
        <v>392</v>
      </c>
      <c r="C2088" s="203" t="s">
        <v>643</v>
      </c>
      <c r="D2088" s="203" t="s">
        <v>813</v>
      </c>
      <c r="E2088" s="205" t="s">
        <v>1832</v>
      </c>
      <c r="F2088" s="204">
        <v>43.956043956043956</v>
      </c>
      <c r="G2088" s="203">
        <v>39933</v>
      </c>
      <c r="H2088" s="203" t="s">
        <v>1754</v>
      </c>
      <c r="I2088" s="203" t="s">
        <v>488</v>
      </c>
    </row>
    <row r="2089" spans="1:9">
      <c r="A2089" s="203">
        <v>110</v>
      </c>
      <c r="B2089" s="203" t="s">
        <v>393</v>
      </c>
      <c r="C2089" s="203" t="s">
        <v>632</v>
      </c>
      <c r="D2089" s="203" t="s">
        <v>817</v>
      </c>
      <c r="E2089" s="205" t="s">
        <v>1832</v>
      </c>
      <c r="F2089" s="204">
        <v>10.256410256410255</v>
      </c>
      <c r="G2089" s="203">
        <v>39933</v>
      </c>
      <c r="H2089" s="203" t="s">
        <v>1754</v>
      </c>
      <c r="I2089" s="203" t="s">
        <v>488</v>
      </c>
    </row>
    <row r="2090" spans="1:9">
      <c r="A2090" s="203">
        <v>110</v>
      </c>
      <c r="B2090" s="203" t="s">
        <v>393</v>
      </c>
      <c r="C2090" s="203" t="s">
        <v>1220</v>
      </c>
      <c r="D2090" s="203" t="s">
        <v>1221</v>
      </c>
      <c r="E2090" s="205" t="s">
        <v>1832</v>
      </c>
      <c r="F2090" s="204">
        <v>8.0745341614906838</v>
      </c>
      <c r="G2090" s="203">
        <v>39933</v>
      </c>
      <c r="H2090" s="203" t="s">
        <v>1754</v>
      </c>
      <c r="I2090" s="203" t="s">
        <v>488</v>
      </c>
    </row>
    <row r="2091" spans="1:9">
      <c r="A2091" s="203">
        <v>110</v>
      </c>
      <c r="B2091" s="203" t="s">
        <v>393</v>
      </c>
      <c r="C2091" s="203" t="s">
        <v>1222</v>
      </c>
      <c r="D2091" s="203" t="s">
        <v>1223</v>
      </c>
      <c r="E2091" s="205" t="s">
        <v>1832</v>
      </c>
      <c r="F2091" s="204">
        <v>0</v>
      </c>
      <c r="G2091" s="203">
        <v>39933</v>
      </c>
      <c r="H2091" s="203" t="s">
        <v>1754</v>
      </c>
      <c r="I2091" s="203" t="s">
        <v>488</v>
      </c>
    </row>
    <row r="2092" spans="1:9">
      <c r="A2092" s="203">
        <v>110</v>
      </c>
      <c r="B2092" s="203" t="s">
        <v>393</v>
      </c>
      <c r="C2092" s="203" t="s">
        <v>628</v>
      </c>
      <c r="D2092" s="203" t="s">
        <v>819</v>
      </c>
      <c r="E2092" s="205" t="s">
        <v>1832</v>
      </c>
      <c r="F2092" s="204">
        <v>0</v>
      </c>
      <c r="G2092" s="203">
        <v>39933</v>
      </c>
      <c r="H2092" s="203" t="s">
        <v>1754</v>
      </c>
      <c r="I2092" s="203" t="s">
        <v>488</v>
      </c>
    </row>
    <row r="2093" spans="1:9">
      <c r="A2093" s="203">
        <v>110</v>
      </c>
      <c r="B2093" s="203" t="s">
        <v>393</v>
      </c>
      <c r="C2093" s="203" t="s">
        <v>689</v>
      </c>
      <c r="D2093" s="203" t="s">
        <v>821</v>
      </c>
      <c r="E2093" s="205" t="s">
        <v>1832</v>
      </c>
      <c r="F2093" s="204">
        <v>3.125</v>
      </c>
      <c r="G2093" s="203">
        <v>39933</v>
      </c>
      <c r="H2093" s="203" t="s">
        <v>1754</v>
      </c>
      <c r="I2093" s="203" t="s">
        <v>488</v>
      </c>
    </row>
    <row r="2094" spans="1:9">
      <c r="A2094" s="203">
        <v>110</v>
      </c>
      <c r="B2094" s="203" t="s">
        <v>393</v>
      </c>
      <c r="C2094" s="203" t="s">
        <v>641</v>
      </c>
      <c r="D2094" s="203" t="s">
        <v>1207</v>
      </c>
      <c r="E2094" s="205" t="s">
        <v>1832</v>
      </c>
      <c r="F2094" s="204">
        <v>0</v>
      </c>
      <c r="G2094" s="203">
        <v>39933</v>
      </c>
      <c r="H2094" s="203" t="s">
        <v>1754</v>
      </c>
      <c r="I2094" s="203" t="s">
        <v>488</v>
      </c>
    </row>
    <row r="2095" spans="1:9">
      <c r="A2095" s="203">
        <v>110</v>
      </c>
      <c r="B2095" s="203" t="s">
        <v>394</v>
      </c>
      <c r="C2095" s="203" t="s">
        <v>675</v>
      </c>
      <c r="D2095" s="203" t="s">
        <v>676</v>
      </c>
      <c r="E2095" s="205" t="s">
        <v>1832</v>
      </c>
      <c r="F2095" s="204" t="s">
        <v>1497</v>
      </c>
      <c r="G2095" s="203">
        <v>39933</v>
      </c>
      <c r="H2095" s="203" t="s">
        <v>1754</v>
      </c>
      <c r="I2095" s="203" t="s">
        <v>488</v>
      </c>
    </row>
    <row r="2096" spans="1:9">
      <c r="A2096" s="203">
        <v>110</v>
      </c>
      <c r="B2096" s="203" t="s">
        <v>394</v>
      </c>
      <c r="C2096" s="203" t="s">
        <v>609</v>
      </c>
      <c r="D2096" s="203" t="s">
        <v>828</v>
      </c>
      <c r="E2096" s="205" t="s">
        <v>1832</v>
      </c>
      <c r="F2096" s="204">
        <v>0</v>
      </c>
      <c r="G2096" s="203">
        <v>39933</v>
      </c>
      <c r="H2096" s="203" t="s">
        <v>1754</v>
      </c>
      <c r="I2096" s="203" t="s">
        <v>488</v>
      </c>
    </row>
    <row r="2097" spans="1:9">
      <c r="A2097" s="203">
        <v>110</v>
      </c>
      <c r="B2097" s="203" t="s">
        <v>394</v>
      </c>
      <c r="C2097" s="203" t="s">
        <v>589</v>
      </c>
      <c r="D2097" s="203" t="s">
        <v>590</v>
      </c>
      <c r="E2097" s="205" t="s">
        <v>1832</v>
      </c>
      <c r="F2097" s="204">
        <v>27.5</v>
      </c>
      <c r="G2097" s="203">
        <v>39933</v>
      </c>
      <c r="H2097" s="203" t="s">
        <v>1754</v>
      </c>
      <c r="I2097" s="203" t="s">
        <v>488</v>
      </c>
    </row>
    <row r="2098" spans="1:9">
      <c r="A2098" s="203">
        <v>110</v>
      </c>
      <c r="B2098" s="203" t="s">
        <v>395</v>
      </c>
      <c r="C2098" s="203" t="s">
        <v>718</v>
      </c>
      <c r="D2098" s="203" t="s">
        <v>719</v>
      </c>
      <c r="E2098" s="205" t="s">
        <v>1832</v>
      </c>
      <c r="F2098" s="204">
        <v>0</v>
      </c>
      <c r="G2098" s="203">
        <v>39933</v>
      </c>
      <c r="H2098" s="203" t="s">
        <v>1754</v>
      </c>
      <c r="I2098" s="203" t="s">
        <v>488</v>
      </c>
    </row>
    <row r="2099" spans="1:9">
      <c r="A2099" s="203">
        <v>110</v>
      </c>
      <c r="B2099" s="203" t="s">
        <v>395</v>
      </c>
      <c r="C2099" s="203" t="s">
        <v>829</v>
      </c>
      <c r="D2099" s="203" t="s">
        <v>830</v>
      </c>
      <c r="E2099" s="205" t="s">
        <v>1832</v>
      </c>
      <c r="F2099" s="204" t="s">
        <v>1497</v>
      </c>
      <c r="G2099" s="203">
        <v>39933</v>
      </c>
      <c r="H2099" s="203" t="s">
        <v>1754</v>
      </c>
      <c r="I2099" s="203" t="s">
        <v>488</v>
      </c>
    </row>
    <row r="2100" spans="1:9">
      <c r="A2100" s="203">
        <v>110</v>
      </c>
      <c r="B2100" s="203" t="s">
        <v>395</v>
      </c>
      <c r="C2100" s="203" t="s">
        <v>714</v>
      </c>
      <c r="D2100" s="203" t="s">
        <v>831</v>
      </c>
      <c r="E2100" s="205" t="s">
        <v>1832</v>
      </c>
      <c r="F2100" s="204">
        <v>0</v>
      </c>
      <c r="G2100" s="203">
        <v>39933</v>
      </c>
      <c r="H2100" s="203" t="s">
        <v>1754</v>
      </c>
      <c r="I2100" s="203" t="s">
        <v>488</v>
      </c>
    </row>
    <row r="2101" spans="1:9">
      <c r="A2101" s="203">
        <v>110</v>
      </c>
      <c r="B2101" s="203" t="s">
        <v>395</v>
      </c>
      <c r="C2101" s="203" t="s">
        <v>749</v>
      </c>
      <c r="D2101" s="203" t="s">
        <v>781</v>
      </c>
      <c r="E2101" s="205" t="s">
        <v>1832</v>
      </c>
      <c r="F2101" s="204">
        <v>4.3478260869565215</v>
      </c>
      <c r="G2101" s="203">
        <v>39933</v>
      </c>
      <c r="H2101" s="203" t="s">
        <v>1754</v>
      </c>
      <c r="I2101" s="203" t="s">
        <v>488</v>
      </c>
    </row>
    <row r="2102" spans="1:9">
      <c r="A2102" s="203">
        <v>110</v>
      </c>
      <c r="B2102" s="203" t="s">
        <v>395</v>
      </c>
      <c r="C2102" s="203" t="s">
        <v>1224</v>
      </c>
      <c r="D2102" s="203" t="s">
        <v>1225</v>
      </c>
      <c r="E2102" s="205" t="s">
        <v>1832</v>
      </c>
      <c r="F2102" s="204">
        <v>16</v>
      </c>
      <c r="G2102" s="203">
        <v>39933</v>
      </c>
      <c r="H2102" s="203" t="s">
        <v>1754</v>
      </c>
      <c r="I2102" s="203" t="s">
        <v>488</v>
      </c>
    </row>
    <row r="2103" spans="1:9">
      <c r="A2103" s="203">
        <v>110</v>
      </c>
      <c r="B2103" s="203" t="s">
        <v>395</v>
      </c>
      <c r="C2103" s="203" t="s">
        <v>1226</v>
      </c>
      <c r="D2103" s="203" t="s">
        <v>1227</v>
      </c>
      <c r="E2103" s="205" t="s">
        <v>1832</v>
      </c>
      <c r="F2103" s="204">
        <v>12.727272727272727</v>
      </c>
      <c r="G2103" s="203">
        <v>39933</v>
      </c>
      <c r="H2103" s="203" t="s">
        <v>1754</v>
      </c>
      <c r="I2103" s="203" t="s">
        <v>488</v>
      </c>
    </row>
    <row r="2104" spans="1:9">
      <c r="A2104" s="203">
        <v>110</v>
      </c>
      <c r="B2104" s="203" t="s">
        <v>395</v>
      </c>
      <c r="C2104" s="203" t="s">
        <v>755</v>
      </c>
      <c r="D2104" s="203" t="s">
        <v>834</v>
      </c>
      <c r="E2104" s="205" t="s">
        <v>1832</v>
      </c>
      <c r="F2104" s="204" t="s">
        <v>1497</v>
      </c>
      <c r="G2104" s="203">
        <v>39933</v>
      </c>
      <c r="H2104" s="203" t="s">
        <v>1754</v>
      </c>
      <c r="I2104" s="203" t="s">
        <v>488</v>
      </c>
    </row>
    <row r="2105" spans="1:9">
      <c r="A2105" s="203">
        <v>110</v>
      </c>
      <c r="B2105" s="203" t="s">
        <v>395</v>
      </c>
      <c r="C2105" s="203" t="s">
        <v>745</v>
      </c>
      <c r="D2105" s="203" t="s">
        <v>1211</v>
      </c>
      <c r="E2105" s="205" t="s">
        <v>1832</v>
      </c>
      <c r="F2105" s="204">
        <v>0</v>
      </c>
      <c r="G2105" s="203">
        <v>39933</v>
      </c>
      <c r="H2105" s="203" t="s">
        <v>1754</v>
      </c>
      <c r="I2105" s="203" t="s">
        <v>488</v>
      </c>
    </row>
    <row r="2106" spans="1:9">
      <c r="A2106" s="203">
        <v>110</v>
      </c>
      <c r="B2106" s="203" t="s">
        <v>395</v>
      </c>
      <c r="C2106" s="203" t="s">
        <v>747</v>
      </c>
      <c r="D2106" s="203" t="s">
        <v>1212</v>
      </c>
      <c r="E2106" s="205" t="s">
        <v>1832</v>
      </c>
      <c r="F2106" s="204">
        <v>0</v>
      </c>
      <c r="G2106" s="203">
        <v>39933</v>
      </c>
      <c r="H2106" s="203" t="s">
        <v>1754</v>
      </c>
      <c r="I2106" s="203" t="s">
        <v>488</v>
      </c>
    </row>
    <row r="2107" spans="1:9">
      <c r="A2107" s="203">
        <v>110</v>
      </c>
      <c r="B2107" s="203" t="s">
        <v>395</v>
      </c>
      <c r="C2107" s="203" t="s">
        <v>661</v>
      </c>
      <c r="D2107" s="203" t="s">
        <v>836</v>
      </c>
      <c r="E2107" s="205" t="s">
        <v>1832</v>
      </c>
      <c r="F2107" s="204">
        <v>0</v>
      </c>
      <c r="G2107" s="203">
        <v>39933</v>
      </c>
      <c r="H2107" s="203" t="s">
        <v>1754</v>
      </c>
      <c r="I2107" s="203" t="s">
        <v>488</v>
      </c>
    </row>
    <row r="2108" spans="1:9">
      <c r="A2108" s="203">
        <v>110</v>
      </c>
      <c r="B2108" s="203" t="s">
        <v>396</v>
      </c>
      <c r="C2108" s="203" t="s">
        <v>583</v>
      </c>
      <c r="D2108" s="203" t="s">
        <v>1213</v>
      </c>
      <c r="E2108" s="205" t="s">
        <v>1832</v>
      </c>
      <c r="F2108" s="204">
        <v>0</v>
      </c>
      <c r="G2108" s="203">
        <v>39933</v>
      </c>
      <c r="H2108" s="203" t="s">
        <v>1754</v>
      </c>
      <c r="I2108" s="203" t="s">
        <v>488</v>
      </c>
    </row>
    <row r="2109" spans="1:9">
      <c r="A2109" s="203">
        <v>110</v>
      </c>
      <c r="B2109" s="203" t="s">
        <v>396</v>
      </c>
      <c r="C2109" s="203" t="s">
        <v>758</v>
      </c>
      <c r="D2109" s="203" t="s">
        <v>1214</v>
      </c>
      <c r="E2109" s="205" t="s">
        <v>1832</v>
      </c>
      <c r="F2109" s="204">
        <v>0</v>
      </c>
      <c r="G2109" s="203">
        <v>39933</v>
      </c>
      <c r="H2109" s="203" t="s">
        <v>1754</v>
      </c>
      <c r="I2109" s="203" t="s">
        <v>488</v>
      </c>
    </row>
    <row r="2110" spans="1:9">
      <c r="A2110" s="203">
        <v>110</v>
      </c>
      <c r="B2110" s="203" t="s">
        <v>396</v>
      </c>
      <c r="C2110" s="203" t="s">
        <v>706</v>
      </c>
      <c r="D2110" s="203" t="s">
        <v>1215</v>
      </c>
      <c r="E2110" s="205" t="s">
        <v>1832</v>
      </c>
      <c r="F2110" s="204">
        <v>0</v>
      </c>
      <c r="G2110" s="203">
        <v>39933</v>
      </c>
      <c r="H2110" s="203" t="s">
        <v>1754</v>
      </c>
      <c r="I2110" s="203" t="s">
        <v>488</v>
      </c>
    </row>
    <row r="2111" spans="1:9">
      <c r="A2111" s="203">
        <v>110</v>
      </c>
      <c r="B2111" s="203" t="s">
        <v>397</v>
      </c>
      <c r="C2111" s="203" t="s">
        <v>581</v>
      </c>
      <c r="D2111" s="203" t="s">
        <v>582</v>
      </c>
      <c r="E2111" s="205" t="s">
        <v>1832</v>
      </c>
      <c r="F2111" s="204">
        <v>36.363636363636367</v>
      </c>
      <c r="G2111" s="203">
        <v>39933</v>
      </c>
      <c r="H2111" s="203" t="s">
        <v>1754</v>
      </c>
      <c r="I2111" s="203" t="s">
        <v>488</v>
      </c>
    </row>
    <row r="2112" spans="1:9">
      <c r="A2112" s="203">
        <v>110</v>
      </c>
      <c r="B2112" s="203" t="s">
        <v>397</v>
      </c>
      <c r="C2112" s="203" t="s">
        <v>720</v>
      </c>
      <c r="D2112" s="203" t="s">
        <v>721</v>
      </c>
      <c r="E2112" s="205" t="s">
        <v>1832</v>
      </c>
      <c r="F2112" s="204">
        <v>8</v>
      </c>
      <c r="G2112" s="203">
        <v>39933</v>
      </c>
      <c r="H2112" s="203" t="s">
        <v>1754</v>
      </c>
      <c r="I2112" s="203" t="s">
        <v>488</v>
      </c>
    </row>
    <row r="2113" spans="1:9">
      <c r="A2113" s="203">
        <v>110</v>
      </c>
      <c r="B2113" s="203" t="s">
        <v>397</v>
      </c>
      <c r="C2113" s="203" t="s">
        <v>381</v>
      </c>
      <c r="D2113" s="203" t="s">
        <v>725</v>
      </c>
      <c r="E2113" s="205" t="s">
        <v>1832</v>
      </c>
      <c r="F2113" s="204">
        <v>56.60377358490566</v>
      </c>
      <c r="G2113" s="203">
        <v>39933</v>
      </c>
      <c r="H2113" s="203" t="s">
        <v>1754</v>
      </c>
      <c r="I2113" s="203" t="s">
        <v>488</v>
      </c>
    </row>
    <row r="2114" spans="1:9">
      <c r="A2114" s="203">
        <v>110</v>
      </c>
      <c r="B2114" s="203" t="s">
        <v>398</v>
      </c>
      <c r="C2114" s="203" t="s">
        <v>574</v>
      </c>
      <c r="D2114" s="203" t="s">
        <v>839</v>
      </c>
      <c r="E2114" s="205" t="s">
        <v>1832</v>
      </c>
      <c r="F2114" s="204">
        <v>6.756756756756757</v>
      </c>
      <c r="G2114" s="203">
        <v>39933</v>
      </c>
      <c r="H2114" s="203" t="s">
        <v>1754</v>
      </c>
      <c r="I2114" s="203" t="s">
        <v>488</v>
      </c>
    </row>
    <row r="2115" spans="1:9">
      <c r="A2115" s="203">
        <v>110</v>
      </c>
      <c r="B2115" s="203" t="s">
        <v>399</v>
      </c>
      <c r="C2115" s="203" t="s">
        <v>602</v>
      </c>
      <c r="D2115" s="203" t="s">
        <v>603</v>
      </c>
      <c r="E2115" s="205" t="s">
        <v>1832</v>
      </c>
      <c r="F2115" s="204">
        <v>36.065573770491802</v>
      </c>
      <c r="G2115" s="203">
        <v>39933</v>
      </c>
      <c r="H2115" s="203" t="s">
        <v>1754</v>
      </c>
      <c r="I2115" s="203" t="s">
        <v>488</v>
      </c>
    </row>
    <row r="2116" spans="1:9">
      <c r="A2116" s="203">
        <v>110</v>
      </c>
      <c r="B2116" s="203" t="s">
        <v>399</v>
      </c>
      <c r="C2116" s="203" t="s">
        <v>593</v>
      </c>
      <c r="D2116" s="203" t="s">
        <v>594</v>
      </c>
      <c r="E2116" s="205" t="s">
        <v>1832</v>
      </c>
      <c r="F2116" s="204">
        <v>2.5641025641025639</v>
      </c>
      <c r="G2116" s="203">
        <v>39933</v>
      </c>
      <c r="H2116" s="203" t="s">
        <v>1754</v>
      </c>
      <c r="I2116" s="203" t="s">
        <v>488</v>
      </c>
    </row>
    <row r="2117" spans="1:9">
      <c r="A2117" s="203">
        <v>110</v>
      </c>
      <c r="B2117" s="203" t="s">
        <v>400</v>
      </c>
      <c r="C2117" s="203" t="s">
        <v>759</v>
      </c>
      <c r="D2117" s="203" t="s">
        <v>840</v>
      </c>
      <c r="E2117" s="205" t="s">
        <v>1832</v>
      </c>
      <c r="F2117" s="204" t="s">
        <v>1497</v>
      </c>
      <c r="G2117" s="203">
        <v>39933</v>
      </c>
      <c r="H2117" s="203" t="s">
        <v>1754</v>
      </c>
      <c r="I2117" s="203" t="s">
        <v>488</v>
      </c>
    </row>
    <row r="2118" spans="1:9">
      <c r="A2118" s="203">
        <v>110</v>
      </c>
      <c r="B2118" s="203" t="s">
        <v>400</v>
      </c>
      <c r="C2118" s="203" t="s">
        <v>585</v>
      </c>
      <c r="D2118" s="203" t="s">
        <v>586</v>
      </c>
      <c r="E2118" s="205" t="s">
        <v>1832</v>
      </c>
      <c r="F2118" s="204">
        <v>40</v>
      </c>
      <c r="G2118" s="203">
        <v>39933</v>
      </c>
      <c r="H2118" s="203" t="s">
        <v>1754</v>
      </c>
      <c r="I2118" s="203" t="s">
        <v>488</v>
      </c>
    </row>
    <row r="2119" spans="1:9">
      <c r="A2119" s="203">
        <v>110</v>
      </c>
      <c r="B2119" s="203" t="s">
        <v>400</v>
      </c>
      <c r="C2119" s="203" t="s">
        <v>578</v>
      </c>
      <c r="D2119" s="203" t="s">
        <v>579</v>
      </c>
      <c r="E2119" s="205" t="s">
        <v>1832</v>
      </c>
      <c r="F2119" s="204">
        <v>50</v>
      </c>
      <c r="G2119" s="203">
        <v>39933</v>
      </c>
      <c r="H2119" s="203" t="s">
        <v>1754</v>
      </c>
      <c r="I2119" s="203" t="s">
        <v>488</v>
      </c>
    </row>
    <row r="2120" spans="1:9">
      <c r="A2120" s="203">
        <v>110</v>
      </c>
      <c r="B2120" s="203" t="s">
        <v>400</v>
      </c>
      <c r="C2120" s="203" t="s">
        <v>1228</v>
      </c>
      <c r="D2120" s="203" t="s">
        <v>1229</v>
      </c>
      <c r="E2120" s="205" t="s">
        <v>1832</v>
      </c>
      <c r="F2120" s="204">
        <v>10</v>
      </c>
      <c r="G2120" s="203">
        <v>39933</v>
      </c>
      <c r="H2120" s="203" t="s">
        <v>1754</v>
      </c>
      <c r="I2120" s="203" t="s">
        <v>488</v>
      </c>
    </row>
    <row r="2121" spans="1:9">
      <c r="A2121" s="203">
        <v>110</v>
      </c>
      <c r="B2121" s="203" t="s">
        <v>401</v>
      </c>
      <c r="C2121" s="203" t="s">
        <v>846</v>
      </c>
      <c r="D2121" s="203" t="s">
        <v>847</v>
      </c>
      <c r="E2121" s="205" t="s">
        <v>1832</v>
      </c>
      <c r="F2121" s="204">
        <v>37.5</v>
      </c>
      <c r="G2121" s="203">
        <v>39933</v>
      </c>
      <c r="H2121" s="203" t="s">
        <v>1754</v>
      </c>
      <c r="I2121" s="203" t="s">
        <v>488</v>
      </c>
    </row>
    <row r="2122" spans="1:9">
      <c r="A2122" s="203">
        <v>110</v>
      </c>
      <c r="B2122" s="203" t="s">
        <v>401</v>
      </c>
      <c r="C2122" s="203" t="s">
        <v>626</v>
      </c>
      <c r="D2122" s="203" t="s">
        <v>627</v>
      </c>
      <c r="E2122" s="205" t="s">
        <v>1832</v>
      </c>
      <c r="F2122" s="204" t="s">
        <v>1497</v>
      </c>
      <c r="G2122" s="203">
        <v>39933</v>
      </c>
      <c r="H2122" s="203" t="s">
        <v>1754</v>
      </c>
      <c r="I2122" s="203" t="s">
        <v>488</v>
      </c>
    </row>
    <row r="2123" spans="1:9">
      <c r="A2123" s="203">
        <v>110</v>
      </c>
      <c r="B2123" s="203" t="s">
        <v>401</v>
      </c>
      <c r="C2123" s="203" t="s">
        <v>615</v>
      </c>
      <c r="D2123" s="203" t="s">
        <v>709</v>
      </c>
      <c r="E2123" s="205" t="s">
        <v>1832</v>
      </c>
      <c r="F2123" s="204">
        <v>0</v>
      </c>
      <c r="G2123" s="203">
        <v>39933</v>
      </c>
      <c r="H2123" s="203" t="s">
        <v>1754</v>
      </c>
      <c r="I2123" s="203" t="s">
        <v>488</v>
      </c>
    </row>
    <row r="2124" spans="1:9">
      <c r="A2124" s="203">
        <v>110</v>
      </c>
      <c r="B2124" s="203" t="s">
        <v>402</v>
      </c>
      <c r="C2124" s="203" t="s">
        <v>591</v>
      </c>
      <c r="D2124" s="203" t="s">
        <v>592</v>
      </c>
      <c r="E2124" s="205" t="s">
        <v>1832</v>
      </c>
      <c r="F2124" s="204">
        <v>57.142857142857139</v>
      </c>
      <c r="G2124" s="203">
        <v>39933</v>
      </c>
      <c r="H2124" s="203" t="s">
        <v>1754</v>
      </c>
      <c r="I2124" s="203" t="s">
        <v>488</v>
      </c>
    </row>
    <row r="2125" spans="1:9">
      <c r="A2125" s="203">
        <v>110</v>
      </c>
      <c r="B2125" s="203" t="s">
        <v>403</v>
      </c>
      <c r="C2125" s="203" t="s">
        <v>634</v>
      </c>
      <c r="D2125" s="203" t="s">
        <v>635</v>
      </c>
      <c r="E2125" s="205" t="s">
        <v>1832</v>
      </c>
      <c r="F2125" s="204">
        <v>25</v>
      </c>
      <c r="G2125" s="203">
        <v>39933</v>
      </c>
      <c r="H2125" s="203" t="s">
        <v>1754</v>
      </c>
      <c r="I2125" s="203" t="s">
        <v>488</v>
      </c>
    </row>
    <row r="2126" spans="1:9">
      <c r="A2126" s="203">
        <v>110</v>
      </c>
      <c r="B2126" s="203" t="s">
        <v>403</v>
      </c>
      <c r="C2126" s="203" t="s">
        <v>646</v>
      </c>
      <c r="D2126" s="203" t="s">
        <v>848</v>
      </c>
      <c r="E2126" s="205" t="s">
        <v>1832</v>
      </c>
      <c r="F2126" s="204">
        <v>56.60377358490566</v>
      </c>
      <c r="G2126" s="203">
        <v>39933</v>
      </c>
      <c r="H2126" s="203" t="s">
        <v>1754</v>
      </c>
      <c r="I2126" s="203" t="s">
        <v>488</v>
      </c>
    </row>
    <row r="2127" spans="1:9">
      <c r="A2127" s="203">
        <v>110</v>
      </c>
      <c r="B2127" s="203" t="s">
        <v>403</v>
      </c>
      <c r="C2127" s="203" t="s">
        <v>570</v>
      </c>
      <c r="D2127" s="203" t="s">
        <v>571</v>
      </c>
      <c r="E2127" s="205" t="s">
        <v>1832</v>
      </c>
      <c r="F2127" s="204">
        <v>10.416666666666668</v>
      </c>
      <c r="G2127" s="203">
        <v>39933</v>
      </c>
      <c r="H2127" s="203" t="s">
        <v>1754</v>
      </c>
      <c r="I2127" s="203" t="s">
        <v>488</v>
      </c>
    </row>
    <row r="2128" spans="1:9">
      <c r="A2128" s="203">
        <v>110</v>
      </c>
      <c r="B2128" s="203" t="s">
        <v>404</v>
      </c>
      <c r="C2128" s="203" t="s">
        <v>600</v>
      </c>
      <c r="D2128" s="203" t="s">
        <v>849</v>
      </c>
      <c r="E2128" s="205" t="s">
        <v>1832</v>
      </c>
      <c r="F2128" s="204">
        <v>8.6206896551724146</v>
      </c>
      <c r="G2128" s="203">
        <v>39933</v>
      </c>
      <c r="H2128" s="203" t="s">
        <v>1754</v>
      </c>
      <c r="I2128" s="203" t="s">
        <v>488</v>
      </c>
    </row>
    <row r="2129" spans="1:9">
      <c r="A2129" s="203">
        <v>111</v>
      </c>
      <c r="B2129" s="203" t="s">
        <v>384</v>
      </c>
      <c r="C2129" s="203" t="s">
        <v>1230</v>
      </c>
      <c r="D2129" s="203" t="s">
        <v>1230</v>
      </c>
      <c r="E2129" s="205" t="s">
        <v>1836</v>
      </c>
      <c r="F2129" s="204">
        <v>0</v>
      </c>
      <c r="G2129" s="203">
        <v>39933</v>
      </c>
      <c r="H2129" s="203" t="s">
        <v>1754</v>
      </c>
      <c r="I2129" s="203" t="s">
        <v>488</v>
      </c>
    </row>
    <row r="2130" spans="1:9">
      <c r="A2130" s="203">
        <v>111</v>
      </c>
      <c r="B2130" s="203" t="s">
        <v>384</v>
      </c>
      <c r="C2130" s="203" t="s">
        <v>1183</v>
      </c>
      <c r="D2130" s="203" t="s">
        <v>1183</v>
      </c>
      <c r="E2130" s="205" t="s">
        <v>1836</v>
      </c>
      <c r="F2130" s="204">
        <v>1.2345679012345678</v>
      </c>
      <c r="G2130" s="203">
        <v>39933</v>
      </c>
      <c r="H2130" s="203" t="s">
        <v>1754</v>
      </c>
      <c r="I2130" s="203" t="s">
        <v>488</v>
      </c>
    </row>
    <row r="2131" spans="1:9">
      <c r="A2131" s="203">
        <v>111</v>
      </c>
      <c r="B2131" s="203" t="s">
        <v>384</v>
      </c>
      <c r="C2131" s="203" t="s">
        <v>1201</v>
      </c>
      <c r="D2131" s="203" t="s">
        <v>1201</v>
      </c>
      <c r="E2131" s="205" t="s">
        <v>1836</v>
      </c>
      <c r="F2131" s="204">
        <v>0</v>
      </c>
      <c r="G2131" s="203">
        <v>39933</v>
      </c>
      <c r="H2131" s="203" t="s">
        <v>1754</v>
      </c>
      <c r="I2131" s="203" t="s">
        <v>488</v>
      </c>
    </row>
    <row r="2132" spans="1:9">
      <c r="A2132" s="203">
        <v>111</v>
      </c>
      <c r="B2132" s="203" t="s">
        <v>384</v>
      </c>
      <c r="C2132" s="203" t="s">
        <v>1231</v>
      </c>
      <c r="D2132" s="203" t="s">
        <v>1231</v>
      </c>
      <c r="E2132" s="205" t="s">
        <v>1836</v>
      </c>
      <c r="F2132" s="204">
        <v>0</v>
      </c>
      <c r="G2132" s="203">
        <v>39933</v>
      </c>
      <c r="H2132" s="203" t="s">
        <v>1754</v>
      </c>
      <c r="I2132" s="203" t="s">
        <v>488</v>
      </c>
    </row>
    <row r="2133" spans="1:9">
      <c r="A2133" s="203">
        <v>111</v>
      </c>
      <c r="B2133" s="203" t="s">
        <v>384</v>
      </c>
      <c r="C2133" s="203" t="s">
        <v>1147</v>
      </c>
      <c r="D2133" s="203" t="s">
        <v>1232</v>
      </c>
      <c r="E2133" s="205" t="s">
        <v>1836</v>
      </c>
      <c r="F2133" s="204">
        <v>1.5306122448979591</v>
      </c>
      <c r="G2133" s="203">
        <v>39933</v>
      </c>
      <c r="H2133" s="203" t="s">
        <v>1754</v>
      </c>
      <c r="I2133" s="203" t="s">
        <v>488</v>
      </c>
    </row>
    <row r="2134" spans="1:9">
      <c r="A2134" s="203">
        <v>111</v>
      </c>
      <c r="B2134" s="203" t="s">
        <v>384</v>
      </c>
      <c r="C2134" s="203" t="s">
        <v>1185</v>
      </c>
      <c r="D2134" s="203" t="s">
        <v>1185</v>
      </c>
      <c r="E2134" s="205" t="s">
        <v>1836</v>
      </c>
      <c r="F2134" s="204">
        <v>79.932546374367618</v>
      </c>
      <c r="G2134" s="203">
        <v>39933</v>
      </c>
      <c r="H2134" s="203" t="s">
        <v>1754</v>
      </c>
      <c r="I2134" s="203" t="s">
        <v>488</v>
      </c>
    </row>
    <row r="2135" spans="1:9">
      <c r="A2135" s="203">
        <v>111</v>
      </c>
      <c r="B2135" s="203" t="s">
        <v>386</v>
      </c>
      <c r="C2135" s="203" t="s">
        <v>613</v>
      </c>
      <c r="D2135" s="203" t="s">
        <v>614</v>
      </c>
      <c r="E2135" s="205" t="s">
        <v>1836</v>
      </c>
      <c r="F2135" s="204">
        <v>8.4656084656084651</v>
      </c>
      <c r="G2135" s="203">
        <v>39933</v>
      </c>
      <c r="H2135" s="203" t="s">
        <v>1754</v>
      </c>
      <c r="I2135" s="203" t="s">
        <v>488</v>
      </c>
    </row>
    <row r="2136" spans="1:9">
      <c r="A2136" s="203">
        <v>111</v>
      </c>
      <c r="B2136" s="203" t="s">
        <v>385</v>
      </c>
      <c r="C2136" s="203" t="s">
        <v>375</v>
      </c>
      <c r="D2136" s="203" t="s">
        <v>1217</v>
      </c>
      <c r="E2136" s="205" t="s">
        <v>1836</v>
      </c>
      <c r="F2136" s="204">
        <v>17.415730337078653</v>
      </c>
      <c r="G2136" s="203">
        <v>39933</v>
      </c>
      <c r="H2136" s="203" t="s">
        <v>1754</v>
      </c>
      <c r="I2136" s="203" t="s">
        <v>488</v>
      </c>
    </row>
    <row r="2137" spans="1:9">
      <c r="A2137" s="203">
        <v>111</v>
      </c>
      <c r="B2137" s="203" t="s">
        <v>386</v>
      </c>
      <c r="C2137" s="203" t="s">
        <v>648</v>
      </c>
      <c r="D2137" s="203" t="s">
        <v>649</v>
      </c>
      <c r="E2137" s="205" t="s">
        <v>1836</v>
      </c>
      <c r="F2137" s="204">
        <v>36.79245283018868</v>
      </c>
      <c r="G2137" s="203">
        <v>39933</v>
      </c>
      <c r="H2137" s="203" t="s">
        <v>1754</v>
      </c>
      <c r="I2137" s="203" t="s">
        <v>488</v>
      </c>
    </row>
    <row r="2138" spans="1:9">
      <c r="A2138" s="203">
        <v>111</v>
      </c>
      <c r="B2138" s="203" t="s">
        <v>387</v>
      </c>
      <c r="C2138" s="203" t="s">
        <v>650</v>
      </c>
      <c r="D2138" s="203" t="s">
        <v>651</v>
      </c>
      <c r="E2138" s="205" t="s">
        <v>1836</v>
      </c>
      <c r="F2138" s="204">
        <v>27.739726027397261</v>
      </c>
      <c r="G2138" s="203">
        <v>39933</v>
      </c>
      <c r="H2138" s="203" t="s">
        <v>1754</v>
      </c>
      <c r="I2138" s="203" t="s">
        <v>488</v>
      </c>
    </row>
    <row r="2139" spans="1:9">
      <c r="A2139" s="203">
        <v>111</v>
      </c>
      <c r="B2139" s="203" t="s">
        <v>387</v>
      </c>
      <c r="C2139" s="203" t="s">
        <v>620</v>
      </c>
      <c r="D2139" s="203" t="s">
        <v>621</v>
      </c>
      <c r="E2139" s="205" t="s">
        <v>1836</v>
      </c>
      <c r="F2139" s="204">
        <v>24.175824175824175</v>
      </c>
      <c r="G2139" s="203">
        <v>39933</v>
      </c>
      <c r="H2139" s="203" t="s">
        <v>1754</v>
      </c>
      <c r="I2139" s="203" t="s">
        <v>488</v>
      </c>
    </row>
    <row r="2140" spans="1:9">
      <c r="A2140" s="203">
        <v>111</v>
      </c>
      <c r="B2140" s="203" t="s">
        <v>388</v>
      </c>
      <c r="C2140" s="203" t="s">
        <v>598</v>
      </c>
      <c r="D2140" s="203" t="s">
        <v>809</v>
      </c>
      <c r="E2140" s="205" t="s">
        <v>1836</v>
      </c>
      <c r="F2140" s="204">
        <v>0</v>
      </c>
      <c r="G2140" s="203">
        <v>39933</v>
      </c>
      <c r="H2140" s="203" t="s">
        <v>1754</v>
      </c>
      <c r="I2140" s="203" t="s">
        <v>488</v>
      </c>
    </row>
    <row r="2141" spans="1:9">
      <c r="A2141" s="203">
        <v>111</v>
      </c>
      <c r="B2141" s="203" t="s">
        <v>388</v>
      </c>
      <c r="C2141" s="203" t="s">
        <v>367</v>
      </c>
      <c r="D2141" s="203" t="s">
        <v>810</v>
      </c>
      <c r="E2141" s="205" t="s">
        <v>1836</v>
      </c>
      <c r="F2141" s="204">
        <v>4.3256997455470731</v>
      </c>
      <c r="G2141" s="203">
        <v>39933</v>
      </c>
      <c r="H2141" s="203" t="s">
        <v>1754</v>
      </c>
      <c r="I2141" s="203" t="s">
        <v>488</v>
      </c>
    </row>
    <row r="2142" spans="1:9">
      <c r="A2142" s="203">
        <v>111</v>
      </c>
      <c r="B2142" s="203" t="s">
        <v>388</v>
      </c>
      <c r="C2142" s="203" t="s">
        <v>606</v>
      </c>
      <c r="D2142" s="203" t="s">
        <v>607</v>
      </c>
      <c r="E2142" s="205" t="s">
        <v>1836</v>
      </c>
      <c r="F2142" s="204">
        <v>0</v>
      </c>
      <c r="G2142" s="203">
        <v>39933</v>
      </c>
      <c r="H2142" s="203" t="s">
        <v>1754</v>
      </c>
      <c r="I2142" s="203" t="s">
        <v>488</v>
      </c>
    </row>
    <row r="2143" spans="1:9">
      <c r="A2143" s="203">
        <v>111</v>
      </c>
      <c r="B2143" s="203" t="s">
        <v>389</v>
      </c>
      <c r="C2143" s="203" t="s">
        <v>630</v>
      </c>
      <c r="D2143" s="203" t="s">
        <v>811</v>
      </c>
      <c r="E2143" s="205" t="s">
        <v>1836</v>
      </c>
      <c r="F2143" s="204">
        <v>0</v>
      </c>
      <c r="G2143" s="203">
        <v>39933</v>
      </c>
      <c r="H2143" s="203" t="s">
        <v>1754</v>
      </c>
      <c r="I2143" s="203" t="s">
        <v>488</v>
      </c>
    </row>
    <row r="2144" spans="1:9">
      <c r="A2144" s="203">
        <v>111</v>
      </c>
      <c r="B2144" s="203" t="s">
        <v>390</v>
      </c>
      <c r="C2144" s="203" t="s">
        <v>368</v>
      </c>
      <c r="D2144" s="203" t="s">
        <v>619</v>
      </c>
      <c r="E2144" s="205" t="s">
        <v>1836</v>
      </c>
      <c r="F2144" s="204">
        <v>15.990990990990991</v>
      </c>
      <c r="G2144" s="203">
        <v>39933</v>
      </c>
      <c r="H2144" s="203" t="s">
        <v>1754</v>
      </c>
      <c r="I2144" s="203" t="s">
        <v>488</v>
      </c>
    </row>
    <row r="2145" spans="1:9">
      <c r="A2145" s="203">
        <v>111</v>
      </c>
      <c r="B2145" s="203" t="s">
        <v>390</v>
      </c>
      <c r="C2145" s="203" t="s">
        <v>611</v>
      </c>
      <c r="D2145" s="203" t="s">
        <v>612</v>
      </c>
      <c r="E2145" s="205" t="s">
        <v>1836</v>
      </c>
      <c r="F2145" s="204">
        <v>2.3166023166023164</v>
      </c>
      <c r="G2145" s="203">
        <v>39933</v>
      </c>
      <c r="H2145" s="203" t="s">
        <v>1754</v>
      </c>
      <c r="I2145" s="203" t="s">
        <v>488</v>
      </c>
    </row>
    <row r="2146" spans="1:9">
      <c r="A2146" s="203">
        <v>111</v>
      </c>
      <c r="B2146" s="203" t="s">
        <v>391</v>
      </c>
      <c r="C2146" s="203" t="s">
        <v>624</v>
      </c>
      <c r="D2146" s="203" t="s">
        <v>625</v>
      </c>
      <c r="E2146" s="205" t="s">
        <v>1836</v>
      </c>
      <c r="F2146" s="204">
        <v>2.8368794326241136</v>
      </c>
      <c r="G2146" s="203">
        <v>39933</v>
      </c>
      <c r="H2146" s="203" t="s">
        <v>1754</v>
      </c>
      <c r="I2146" s="203" t="s">
        <v>488</v>
      </c>
    </row>
    <row r="2147" spans="1:9">
      <c r="A2147" s="203">
        <v>111</v>
      </c>
      <c r="B2147" s="203" t="s">
        <v>392</v>
      </c>
      <c r="C2147" s="203" t="s">
        <v>643</v>
      </c>
      <c r="D2147" s="203" t="s">
        <v>813</v>
      </c>
      <c r="E2147" s="205" t="s">
        <v>1836</v>
      </c>
      <c r="F2147" s="204">
        <v>0.58823529411764708</v>
      </c>
      <c r="G2147" s="203">
        <v>39933</v>
      </c>
      <c r="H2147" s="203" t="s">
        <v>1754</v>
      </c>
      <c r="I2147" s="203" t="s">
        <v>488</v>
      </c>
    </row>
    <row r="2148" spans="1:9">
      <c r="A2148" s="203">
        <v>111</v>
      </c>
      <c r="B2148" s="203" t="s">
        <v>393</v>
      </c>
      <c r="C2148" s="203" t="s">
        <v>632</v>
      </c>
      <c r="D2148" s="203" t="s">
        <v>817</v>
      </c>
      <c r="E2148" s="205" t="s">
        <v>1836</v>
      </c>
      <c r="F2148" s="204">
        <v>0</v>
      </c>
      <c r="G2148" s="203">
        <v>39933</v>
      </c>
      <c r="H2148" s="203" t="s">
        <v>1754</v>
      </c>
      <c r="I2148" s="203" t="s">
        <v>488</v>
      </c>
    </row>
    <row r="2149" spans="1:9">
      <c r="A2149" s="203">
        <v>111</v>
      </c>
      <c r="B2149" s="203" t="s">
        <v>393</v>
      </c>
      <c r="C2149" s="203" t="s">
        <v>576</v>
      </c>
      <c r="D2149" s="203" t="s">
        <v>577</v>
      </c>
      <c r="E2149" s="205" t="s">
        <v>1836</v>
      </c>
      <c r="F2149" s="204">
        <v>0</v>
      </c>
      <c r="G2149" s="203">
        <v>39933</v>
      </c>
      <c r="H2149" s="203" t="s">
        <v>1754</v>
      </c>
      <c r="I2149" s="203" t="s">
        <v>488</v>
      </c>
    </row>
    <row r="2150" spans="1:9">
      <c r="A2150" s="203">
        <v>111</v>
      </c>
      <c r="B2150" s="203" t="s">
        <v>393</v>
      </c>
      <c r="C2150" s="203" t="s">
        <v>890</v>
      </c>
      <c r="D2150" s="203" t="s">
        <v>1205</v>
      </c>
      <c r="E2150" s="205" t="s">
        <v>1836</v>
      </c>
      <c r="F2150" s="204">
        <v>0</v>
      </c>
      <c r="G2150" s="203">
        <v>39933</v>
      </c>
      <c r="H2150" s="203" t="s">
        <v>1754</v>
      </c>
      <c r="I2150" s="203" t="s">
        <v>488</v>
      </c>
    </row>
    <row r="2151" spans="1:9">
      <c r="A2151" s="203">
        <v>111</v>
      </c>
      <c r="B2151" s="203" t="s">
        <v>393</v>
      </c>
      <c r="C2151" s="203" t="s">
        <v>628</v>
      </c>
      <c r="D2151" s="203" t="s">
        <v>819</v>
      </c>
      <c r="E2151" s="205" t="s">
        <v>1836</v>
      </c>
      <c r="F2151" s="204">
        <v>6.132075471698113</v>
      </c>
      <c r="G2151" s="203">
        <v>39933</v>
      </c>
      <c r="H2151" s="203" t="s">
        <v>1754</v>
      </c>
      <c r="I2151" s="203" t="s">
        <v>488</v>
      </c>
    </row>
    <row r="2152" spans="1:9">
      <c r="A2152" s="203">
        <v>111</v>
      </c>
      <c r="B2152" s="203" t="s">
        <v>393</v>
      </c>
      <c r="C2152" s="203" t="s">
        <v>689</v>
      </c>
      <c r="D2152" s="203" t="s">
        <v>821</v>
      </c>
      <c r="E2152" s="205" t="s">
        <v>1836</v>
      </c>
      <c r="F2152" s="204">
        <v>13.054830287206268</v>
      </c>
      <c r="G2152" s="203">
        <v>39933</v>
      </c>
      <c r="H2152" s="203" t="s">
        <v>1754</v>
      </c>
      <c r="I2152" s="203" t="s">
        <v>488</v>
      </c>
    </row>
    <row r="2153" spans="1:9">
      <c r="A2153" s="203">
        <v>111</v>
      </c>
      <c r="B2153" s="203" t="s">
        <v>393</v>
      </c>
      <c r="C2153" s="203" t="s">
        <v>637</v>
      </c>
      <c r="D2153" s="203" t="s">
        <v>638</v>
      </c>
      <c r="E2153" s="205" t="s">
        <v>1836</v>
      </c>
      <c r="F2153" s="204">
        <v>32.625189681335357</v>
      </c>
      <c r="G2153" s="203">
        <v>39933</v>
      </c>
      <c r="H2153" s="203" t="s">
        <v>1754</v>
      </c>
      <c r="I2153" s="203" t="s">
        <v>488</v>
      </c>
    </row>
    <row r="2154" spans="1:9">
      <c r="A2154" s="203">
        <v>111</v>
      </c>
      <c r="B2154" s="203" t="s">
        <v>393</v>
      </c>
      <c r="C2154" s="203" t="s">
        <v>641</v>
      </c>
      <c r="D2154" s="203" t="s">
        <v>1207</v>
      </c>
      <c r="E2154" s="205" t="s">
        <v>1836</v>
      </c>
      <c r="F2154" s="204">
        <v>0</v>
      </c>
      <c r="G2154" s="203">
        <v>39933</v>
      </c>
      <c r="H2154" s="203" t="s">
        <v>1754</v>
      </c>
      <c r="I2154" s="203" t="s">
        <v>488</v>
      </c>
    </row>
    <row r="2155" spans="1:9">
      <c r="A2155" s="203">
        <v>111</v>
      </c>
      <c r="B2155" s="203" t="s">
        <v>394</v>
      </c>
      <c r="C2155" s="203" t="s">
        <v>609</v>
      </c>
      <c r="D2155" s="203" t="s">
        <v>828</v>
      </c>
      <c r="E2155" s="205" t="s">
        <v>1836</v>
      </c>
      <c r="F2155" s="204">
        <v>2.1739130434782608</v>
      </c>
      <c r="G2155" s="203">
        <v>39933</v>
      </c>
      <c r="H2155" s="203" t="s">
        <v>1754</v>
      </c>
      <c r="I2155" s="203" t="s">
        <v>488</v>
      </c>
    </row>
    <row r="2156" spans="1:9">
      <c r="A2156" s="203">
        <v>111</v>
      </c>
      <c r="B2156" s="203" t="s">
        <v>394</v>
      </c>
      <c r="C2156" s="203" t="s">
        <v>1197</v>
      </c>
      <c r="D2156" s="203" t="s">
        <v>1197</v>
      </c>
      <c r="E2156" s="205" t="s">
        <v>1836</v>
      </c>
      <c r="F2156" s="204">
        <v>0</v>
      </c>
      <c r="G2156" s="203">
        <v>39933</v>
      </c>
      <c r="H2156" s="203" t="s">
        <v>1754</v>
      </c>
      <c r="I2156" s="203" t="s">
        <v>488</v>
      </c>
    </row>
    <row r="2157" spans="1:9">
      <c r="A2157" s="203">
        <v>111</v>
      </c>
      <c r="B2157" s="203" t="s">
        <v>395</v>
      </c>
      <c r="C2157" s="203" t="s">
        <v>617</v>
      </c>
      <c r="D2157" s="203" t="s">
        <v>618</v>
      </c>
      <c r="E2157" s="205" t="s">
        <v>1836</v>
      </c>
      <c r="F2157" s="204">
        <v>0</v>
      </c>
      <c r="G2157" s="203">
        <v>39933</v>
      </c>
      <c r="H2157" s="203" t="s">
        <v>1754</v>
      </c>
      <c r="I2157" s="203" t="s">
        <v>488</v>
      </c>
    </row>
    <row r="2158" spans="1:9">
      <c r="A2158" s="203">
        <v>111</v>
      </c>
      <c r="B2158" s="203" t="s">
        <v>395</v>
      </c>
      <c r="C2158" s="203" t="s">
        <v>832</v>
      </c>
      <c r="D2158" s="203" t="s">
        <v>833</v>
      </c>
      <c r="E2158" s="205" t="s">
        <v>1836</v>
      </c>
      <c r="F2158" s="204">
        <v>0</v>
      </c>
      <c r="G2158" s="203">
        <v>39933</v>
      </c>
      <c r="H2158" s="203" t="s">
        <v>1754</v>
      </c>
      <c r="I2158" s="203" t="s">
        <v>488</v>
      </c>
    </row>
    <row r="2159" spans="1:9">
      <c r="A2159" s="203">
        <v>111</v>
      </c>
      <c r="B2159" s="203" t="s">
        <v>395</v>
      </c>
      <c r="C2159" s="203" t="s">
        <v>743</v>
      </c>
      <c r="D2159" s="203" t="s">
        <v>835</v>
      </c>
      <c r="E2159" s="205" t="s">
        <v>1836</v>
      </c>
      <c r="F2159" s="204">
        <v>8.4848484848484862</v>
      </c>
      <c r="G2159" s="203">
        <v>39933</v>
      </c>
      <c r="H2159" s="203" t="s">
        <v>1754</v>
      </c>
      <c r="I2159" s="203" t="s">
        <v>488</v>
      </c>
    </row>
    <row r="2160" spans="1:9">
      <c r="A2160" s="203">
        <v>111</v>
      </c>
      <c r="B2160" s="203" t="s">
        <v>395</v>
      </c>
      <c r="C2160" s="203" t="s">
        <v>661</v>
      </c>
      <c r="D2160" s="203" t="s">
        <v>836</v>
      </c>
      <c r="E2160" s="205" t="s">
        <v>1836</v>
      </c>
      <c r="F2160" s="204">
        <v>0</v>
      </c>
      <c r="G2160" s="203">
        <v>39933</v>
      </c>
      <c r="H2160" s="203" t="s">
        <v>1754</v>
      </c>
      <c r="I2160" s="203" t="s">
        <v>488</v>
      </c>
    </row>
    <row r="2161" spans="1:9">
      <c r="A2161" s="203">
        <v>111</v>
      </c>
      <c r="B2161" s="203" t="s">
        <v>396</v>
      </c>
      <c r="C2161" s="203" t="s">
        <v>583</v>
      </c>
      <c r="D2161" s="203" t="s">
        <v>1213</v>
      </c>
      <c r="E2161" s="205" t="s">
        <v>1836</v>
      </c>
      <c r="F2161" s="204">
        <v>4.3624161073825505</v>
      </c>
      <c r="G2161" s="203">
        <v>39933</v>
      </c>
      <c r="H2161" s="203" t="s">
        <v>1754</v>
      </c>
      <c r="I2161" s="203" t="s">
        <v>488</v>
      </c>
    </row>
    <row r="2162" spans="1:9">
      <c r="A2162" s="203">
        <v>111</v>
      </c>
      <c r="B2162" s="203" t="s">
        <v>397</v>
      </c>
      <c r="C2162" s="203" t="s">
        <v>838</v>
      </c>
      <c r="D2162" s="203" t="s">
        <v>838</v>
      </c>
      <c r="E2162" s="205" t="s">
        <v>1836</v>
      </c>
      <c r="F2162" s="204">
        <v>0</v>
      </c>
      <c r="G2162" s="203">
        <v>39933</v>
      </c>
      <c r="H2162" s="203" t="s">
        <v>1754</v>
      </c>
      <c r="I2162" s="203" t="s">
        <v>488</v>
      </c>
    </row>
    <row r="2163" spans="1:9">
      <c r="A2163" s="203">
        <v>111</v>
      </c>
      <c r="B2163" s="203" t="s">
        <v>397</v>
      </c>
      <c r="C2163" s="203" t="s">
        <v>381</v>
      </c>
      <c r="D2163" s="203" t="s">
        <v>725</v>
      </c>
      <c r="E2163" s="205" t="s">
        <v>1836</v>
      </c>
      <c r="F2163" s="204">
        <v>11.166253101736972</v>
      </c>
      <c r="G2163" s="203">
        <v>39933</v>
      </c>
      <c r="H2163" s="203" t="s">
        <v>1754</v>
      </c>
      <c r="I2163" s="203" t="s">
        <v>488</v>
      </c>
    </row>
    <row r="2164" spans="1:9">
      <c r="A2164" s="203">
        <v>111</v>
      </c>
      <c r="B2164" s="203" t="s">
        <v>398</v>
      </c>
      <c r="C2164" s="203" t="s">
        <v>574</v>
      </c>
      <c r="D2164" s="203" t="s">
        <v>839</v>
      </c>
      <c r="E2164" s="205" t="s">
        <v>1836</v>
      </c>
      <c r="F2164" s="204">
        <v>9.8000000000000007</v>
      </c>
      <c r="G2164" s="203">
        <v>39933</v>
      </c>
      <c r="H2164" s="203" t="s">
        <v>1754</v>
      </c>
      <c r="I2164" s="203" t="s">
        <v>488</v>
      </c>
    </row>
    <row r="2165" spans="1:9">
      <c r="A2165" s="203">
        <v>111</v>
      </c>
      <c r="B2165" s="203" t="s">
        <v>399</v>
      </c>
      <c r="C2165" s="203" t="s">
        <v>602</v>
      </c>
      <c r="D2165" s="203" t="s">
        <v>603</v>
      </c>
      <c r="E2165" s="205" t="s">
        <v>1836</v>
      </c>
      <c r="F2165" s="204">
        <v>27.777777777777779</v>
      </c>
      <c r="G2165" s="203">
        <v>39933</v>
      </c>
      <c r="H2165" s="203" t="s">
        <v>1754</v>
      </c>
      <c r="I2165" s="203" t="s">
        <v>488</v>
      </c>
    </row>
    <row r="2166" spans="1:9">
      <c r="A2166" s="203">
        <v>111</v>
      </c>
      <c r="B2166" s="203" t="s">
        <v>400</v>
      </c>
      <c r="C2166" s="203" t="s">
        <v>585</v>
      </c>
      <c r="D2166" s="203" t="s">
        <v>586</v>
      </c>
      <c r="E2166" s="205" t="s">
        <v>1836</v>
      </c>
      <c r="F2166" s="204">
        <v>23.684210526315788</v>
      </c>
      <c r="G2166" s="203">
        <v>39933</v>
      </c>
      <c r="H2166" s="203" t="s">
        <v>1754</v>
      </c>
      <c r="I2166" s="203" t="s">
        <v>488</v>
      </c>
    </row>
    <row r="2167" spans="1:9">
      <c r="A2167" s="203">
        <v>111</v>
      </c>
      <c r="B2167" s="203" t="s">
        <v>400</v>
      </c>
      <c r="C2167" s="203" t="s">
        <v>578</v>
      </c>
      <c r="D2167" s="203" t="s">
        <v>579</v>
      </c>
      <c r="E2167" s="205" t="s">
        <v>1836</v>
      </c>
      <c r="F2167" s="204">
        <v>39.0625</v>
      </c>
      <c r="G2167" s="203">
        <v>39933</v>
      </c>
      <c r="H2167" s="203" t="s">
        <v>1754</v>
      </c>
      <c r="I2167" s="203" t="s">
        <v>488</v>
      </c>
    </row>
    <row r="2168" spans="1:9">
      <c r="A2168" s="203">
        <v>111</v>
      </c>
      <c r="B2168" s="203" t="s">
        <v>401</v>
      </c>
      <c r="C2168" s="203" t="s">
        <v>846</v>
      </c>
      <c r="D2168" s="203" t="s">
        <v>847</v>
      </c>
      <c r="E2168" s="205" t="s">
        <v>1836</v>
      </c>
      <c r="F2168" s="204">
        <v>23.355263157894736</v>
      </c>
      <c r="G2168" s="203">
        <v>39933</v>
      </c>
      <c r="H2168" s="203" t="s">
        <v>1754</v>
      </c>
      <c r="I2168" s="203" t="s">
        <v>488</v>
      </c>
    </row>
    <row r="2169" spans="1:9">
      <c r="A2169" s="203">
        <v>111</v>
      </c>
      <c r="B2169" s="203" t="s">
        <v>401</v>
      </c>
      <c r="C2169" s="203" t="s">
        <v>626</v>
      </c>
      <c r="D2169" s="203" t="s">
        <v>627</v>
      </c>
      <c r="E2169" s="205" t="s">
        <v>1836</v>
      </c>
      <c r="F2169" s="204">
        <v>1.639344262295082</v>
      </c>
      <c r="G2169" s="203">
        <v>39933</v>
      </c>
      <c r="H2169" s="203" t="s">
        <v>1754</v>
      </c>
      <c r="I2169" s="203" t="s">
        <v>488</v>
      </c>
    </row>
    <row r="2170" spans="1:9">
      <c r="A2170" s="203">
        <v>111</v>
      </c>
      <c r="B2170" s="203" t="s">
        <v>401</v>
      </c>
      <c r="C2170" s="203" t="s">
        <v>615</v>
      </c>
      <c r="D2170" s="203" t="s">
        <v>709</v>
      </c>
      <c r="E2170" s="205" t="s">
        <v>1836</v>
      </c>
      <c r="F2170" s="204">
        <v>0</v>
      </c>
      <c r="G2170" s="203">
        <v>39933</v>
      </c>
      <c r="H2170" s="203" t="s">
        <v>1754</v>
      </c>
      <c r="I2170" s="203" t="s">
        <v>488</v>
      </c>
    </row>
    <row r="2171" spans="1:9">
      <c r="A2171" s="203">
        <v>111</v>
      </c>
      <c r="B2171" s="203" t="s">
        <v>402</v>
      </c>
      <c r="C2171" s="203" t="s">
        <v>591</v>
      </c>
      <c r="D2171" s="203" t="s">
        <v>592</v>
      </c>
      <c r="E2171" s="205" t="s">
        <v>1836</v>
      </c>
      <c r="F2171" s="204">
        <v>22.560975609756099</v>
      </c>
      <c r="G2171" s="203">
        <v>39933</v>
      </c>
      <c r="H2171" s="203" t="s">
        <v>1754</v>
      </c>
      <c r="I2171" s="203" t="s">
        <v>488</v>
      </c>
    </row>
    <row r="2172" spans="1:9">
      <c r="A2172" s="203">
        <v>111</v>
      </c>
      <c r="B2172" s="203" t="s">
        <v>403</v>
      </c>
      <c r="C2172" s="203" t="s">
        <v>634</v>
      </c>
      <c r="D2172" s="203" t="s">
        <v>635</v>
      </c>
      <c r="E2172" s="205" t="s">
        <v>1836</v>
      </c>
      <c r="F2172" s="204">
        <v>30.693069306930692</v>
      </c>
      <c r="G2172" s="203">
        <v>39933</v>
      </c>
      <c r="H2172" s="203" t="s">
        <v>1754</v>
      </c>
      <c r="I2172" s="203" t="s">
        <v>488</v>
      </c>
    </row>
    <row r="2173" spans="1:9">
      <c r="A2173" s="203">
        <v>111</v>
      </c>
      <c r="B2173" s="203" t="s">
        <v>403</v>
      </c>
      <c r="C2173" s="203" t="s">
        <v>646</v>
      </c>
      <c r="D2173" s="203" t="s">
        <v>848</v>
      </c>
      <c r="E2173" s="205" t="s">
        <v>1836</v>
      </c>
      <c r="F2173" s="204">
        <v>12.435233160621761</v>
      </c>
      <c r="G2173" s="203">
        <v>39933</v>
      </c>
      <c r="H2173" s="203" t="s">
        <v>1754</v>
      </c>
      <c r="I2173" s="203" t="s">
        <v>488</v>
      </c>
    </row>
    <row r="2174" spans="1:9">
      <c r="A2174" s="203">
        <v>111</v>
      </c>
      <c r="B2174" s="203" t="s">
        <v>403</v>
      </c>
      <c r="C2174" s="203" t="s">
        <v>570</v>
      </c>
      <c r="D2174" s="203" t="s">
        <v>571</v>
      </c>
      <c r="E2174" s="205" t="s">
        <v>1836</v>
      </c>
      <c r="F2174" s="204">
        <v>2.2099447513812152</v>
      </c>
      <c r="G2174" s="203">
        <v>39933</v>
      </c>
      <c r="H2174" s="203" t="s">
        <v>1754</v>
      </c>
      <c r="I2174" s="203" t="s">
        <v>488</v>
      </c>
    </row>
    <row r="2175" spans="1:9">
      <c r="A2175" s="203">
        <v>111</v>
      </c>
      <c r="B2175" s="203" t="s">
        <v>404</v>
      </c>
      <c r="C2175" s="203" t="s">
        <v>600</v>
      </c>
      <c r="D2175" s="203" t="s">
        <v>849</v>
      </c>
      <c r="E2175" s="205" t="s">
        <v>1836</v>
      </c>
      <c r="F2175" s="204">
        <v>1.257861635220126</v>
      </c>
      <c r="G2175" s="203">
        <v>39933</v>
      </c>
      <c r="H2175" s="203" t="s">
        <v>1754</v>
      </c>
      <c r="I2175" s="203" t="s">
        <v>488</v>
      </c>
    </row>
    <row r="2176" spans="1:9">
      <c r="A2176" s="203">
        <v>112</v>
      </c>
      <c r="B2176" s="203" t="s">
        <v>384</v>
      </c>
      <c r="C2176" s="203" t="s">
        <v>652</v>
      </c>
      <c r="D2176" s="203" t="s">
        <v>652</v>
      </c>
      <c r="E2176" s="205" t="s">
        <v>1512</v>
      </c>
      <c r="F2176" s="204">
        <v>0.73192614629078723</v>
      </c>
      <c r="G2176" s="203">
        <v>2008</v>
      </c>
      <c r="H2176" s="203" t="s">
        <v>559</v>
      </c>
      <c r="I2176" s="203" t="s">
        <v>560</v>
      </c>
    </row>
    <row r="2177" spans="1:9">
      <c r="A2177" s="203">
        <v>112</v>
      </c>
      <c r="B2177" s="203" t="s">
        <v>384</v>
      </c>
      <c r="C2177" s="203" t="s">
        <v>1233</v>
      </c>
      <c r="D2177" s="203" t="s">
        <v>1233</v>
      </c>
      <c r="E2177" s="205" t="s">
        <v>1512</v>
      </c>
      <c r="F2177" s="204">
        <v>0.72504366740269588</v>
      </c>
      <c r="G2177" s="203">
        <v>2008</v>
      </c>
      <c r="H2177" s="203" t="s">
        <v>559</v>
      </c>
      <c r="I2177" s="203" t="s">
        <v>560</v>
      </c>
    </row>
    <row r="2178" spans="1:9">
      <c r="A2178" s="203">
        <v>112</v>
      </c>
      <c r="B2178" s="203" t="s">
        <v>384</v>
      </c>
      <c r="C2178" s="203" t="s">
        <v>1234</v>
      </c>
      <c r="D2178" s="203" t="s">
        <v>1234</v>
      </c>
      <c r="E2178" s="205" t="s">
        <v>1512</v>
      </c>
      <c r="F2178" s="204">
        <v>0.57884354926632986</v>
      </c>
      <c r="G2178" s="203">
        <v>2008</v>
      </c>
      <c r="H2178" s="203" t="s">
        <v>559</v>
      </c>
      <c r="I2178" s="203" t="s">
        <v>560</v>
      </c>
    </row>
    <row r="2179" spans="1:9">
      <c r="A2179" s="203">
        <v>112</v>
      </c>
      <c r="B2179" s="203" t="s">
        <v>384</v>
      </c>
      <c r="C2179" s="203" t="s">
        <v>1235</v>
      </c>
      <c r="D2179" s="203" t="s">
        <v>1235</v>
      </c>
      <c r="E2179" s="205" t="s">
        <v>1512</v>
      </c>
      <c r="F2179" s="204">
        <v>0.27947012464367554</v>
      </c>
      <c r="G2179" s="203">
        <v>2008</v>
      </c>
      <c r="H2179" s="203" t="s">
        <v>559</v>
      </c>
      <c r="I2179" s="203" t="s">
        <v>560</v>
      </c>
    </row>
    <row r="2180" spans="1:9">
      <c r="A2180" s="203">
        <v>112</v>
      </c>
      <c r="B2180" s="203" t="s">
        <v>384</v>
      </c>
      <c r="C2180" s="203" t="s">
        <v>1236</v>
      </c>
      <c r="D2180" s="203" t="s">
        <v>1236</v>
      </c>
      <c r="E2180" s="205" t="s">
        <v>1512</v>
      </c>
      <c r="F2180" s="204">
        <v>0.78885371027748463</v>
      </c>
      <c r="G2180" s="203">
        <v>2008</v>
      </c>
      <c r="H2180" s="203" t="s">
        <v>559</v>
      </c>
      <c r="I2180" s="203" t="s">
        <v>560</v>
      </c>
    </row>
    <row r="2181" spans="1:9">
      <c r="A2181" s="203">
        <v>112</v>
      </c>
      <c r="B2181" s="203" t="s">
        <v>384</v>
      </c>
      <c r="C2181" s="203" t="s">
        <v>695</v>
      </c>
      <c r="D2181" s="203" t="s">
        <v>695</v>
      </c>
      <c r="E2181" s="205" t="s">
        <v>1512</v>
      </c>
      <c r="F2181" s="204">
        <v>0.54263134461264473</v>
      </c>
      <c r="G2181" s="203">
        <v>2008</v>
      </c>
      <c r="H2181" s="203" t="s">
        <v>559</v>
      </c>
      <c r="I2181" s="203" t="s">
        <v>560</v>
      </c>
    </row>
    <row r="2182" spans="1:9">
      <c r="A2182" s="203">
        <v>112</v>
      </c>
      <c r="B2182" s="203" t="s">
        <v>384</v>
      </c>
      <c r="C2182" s="203" t="s">
        <v>692</v>
      </c>
      <c r="D2182" s="203" t="s">
        <v>1237</v>
      </c>
      <c r="E2182" s="205" t="s">
        <v>1512</v>
      </c>
      <c r="F2182" s="204">
        <v>0.57618039117976827</v>
      </c>
      <c r="G2182" s="203">
        <v>2008</v>
      </c>
      <c r="H2182" s="203" t="s">
        <v>559</v>
      </c>
      <c r="I2182" s="203" t="s">
        <v>560</v>
      </c>
    </row>
    <row r="2183" spans="1:9">
      <c r="A2183" s="203">
        <v>112</v>
      </c>
      <c r="B2183" s="203" t="s">
        <v>386</v>
      </c>
      <c r="C2183" s="203" t="s">
        <v>613</v>
      </c>
      <c r="D2183" s="203" t="s">
        <v>613</v>
      </c>
      <c r="E2183" s="205" t="s">
        <v>1512</v>
      </c>
      <c r="F2183" s="204">
        <v>0.63450568834349597</v>
      </c>
      <c r="G2183" s="203">
        <v>2008</v>
      </c>
      <c r="H2183" s="203" t="s">
        <v>559</v>
      </c>
      <c r="I2183" s="203" t="s">
        <v>560</v>
      </c>
    </row>
    <row r="2184" spans="1:9">
      <c r="A2184" s="203">
        <v>112</v>
      </c>
      <c r="B2184" s="203" t="s">
        <v>386</v>
      </c>
      <c r="C2184" s="203" t="s">
        <v>648</v>
      </c>
      <c r="D2184" s="203" t="s">
        <v>648</v>
      </c>
      <c r="E2184" s="205" t="s">
        <v>1512</v>
      </c>
      <c r="F2184" s="204">
        <v>0.64959670871000919</v>
      </c>
      <c r="G2184" s="203">
        <v>2008</v>
      </c>
      <c r="H2184" s="203" t="s">
        <v>559</v>
      </c>
      <c r="I2184" s="203" t="s">
        <v>560</v>
      </c>
    </row>
    <row r="2185" spans="1:9">
      <c r="A2185" s="203">
        <v>112</v>
      </c>
      <c r="B2185" s="203" t="s">
        <v>387</v>
      </c>
      <c r="C2185" s="203" t="s">
        <v>1238</v>
      </c>
      <c r="D2185" s="203" t="s">
        <v>1238</v>
      </c>
      <c r="E2185" s="205" t="s">
        <v>1512</v>
      </c>
      <c r="F2185" s="204">
        <v>0.66496730577413277</v>
      </c>
      <c r="G2185" s="203">
        <v>2008</v>
      </c>
      <c r="H2185" s="203" t="s">
        <v>559</v>
      </c>
      <c r="I2185" s="203" t="s">
        <v>560</v>
      </c>
    </row>
    <row r="2186" spans="1:9">
      <c r="A2186" s="203">
        <v>112</v>
      </c>
      <c r="B2186" s="203" t="s">
        <v>387</v>
      </c>
      <c r="C2186" s="203" t="s">
        <v>1239</v>
      </c>
      <c r="D2186" s="203" t="s">
        <v>1239</v>
      </c>
      <c r="E2186" s="205" t="s">
        <v>1512</v>
      </c>
      <c r="F2186" s="204">
        <v>0.79677495850130409</v>
      </c>
      <c r="G2186" s="203">
        <v>2008</v>
      </c>
      <c r="H2186" s="203" t="s">
        <v>559</v>
      </c>
      <c r="I2186" s="203" t="s">
        <v>560</v>
      </c>
    </row>
    <row r="2187" spans="1:9">
      <c r="A2187" s="203">
        <v>112</v>
      </c>
      <c r="B2187" s="203" t="s">
        <v>388</v>
      </c>
      <c r="C2187" s="203" t="s">
        <v>598</v>
      </c>
      <c r="D2187" s="203" t="s">
        <v>598</v>
      </c>
      <c r="E2187" s="205" t="s">
        <v>1512</v>
      </c>
      <c r="F2187" s="204">
        <v>0.54389085923424707</v>
      </c>
      <c r="G2187" s="203">
        <v>2008</v>
      </c>
      <c r="H2187" s="203" t="s">
        <v>559</v>
      </c>
      <c r="I2187" s="203" t="s">
        <v>560</v>
      </c>
    </row>
    <row r="2188" spans="1:9">
      <c r="A2188" s="203">
        <v>112</v>
      </c>
      <c r="B2188" s="203" t="s">
        <v>388</v>
      </c>
      <c r="C2188" s="203" t="s">
        <v>367</v>
      </c>
      <c r="D2188" s="203" t="s">
        <v>367</v>
      </c>
      <c r="E2188" s="205" t="s">
        <v>1512</v>
      </c>
      <c r="F2188" s="204">
        <v>0.66120476067427691</v>
      </c>
      <c r="G2188" s="203">
        <v>2008</v>
      </c>
      <c r="H2188" s="203" t="s">
        <v>559</v>
      </c>
      <c r="I2188" s="203" t="s">
        <v>560</v>
      </c>
    </row>
    <row r="2189" spans="1:9">
      <c r="A2189" s="203">
        <v>112</v>
      </c>
      <c r="B2189" s="203" t="s">
        <v>388</v>
      </c>
      <c r="C2189" s="203" t="s">
        <v>606</v>
      </c>
      <c r="D2189" s="203" t="s">
        <v>606</v>
      </c>
      <c r="E2189" s="205" t="s">
        <v>1512</v>
      </c>
      <c r="F2189" s="204">
        <v>0.52710674472332497</v>
      </c>
      <c r="G2189" s="203">
        <v>2008</v>
      </c>
      <c r="H2189" s="203" t="s">
        <v>559</v>
      </c>
      <c r="I2189" s="203" t="s">
        <v>560</v>
      </c>
    </row>
    <row r="2190" spans="1:9">
      <c r="A2190" s="203">
        <v>112</v>
      </c>
      <c r="B2190" s="203" t="s">
        <v>390</v>
      </c>
      <c r="C2190" s="203" t="s">
        <v>368</v>
      </c>
      <c r="D2190" s="203" t="s">
        <v>368</v>
      </c>
      <c r="E2190" s="205" t="s">
        <v>1512</v>
      </c>
      <c r="F2190" s="204">
        <v>0.65015316671450085</v>
      </c>
      <c r="G2190" s="203">
        <v>2008</v>
      </c>
      <c r="H2190" s="203" t="s">
        <v>559</v>
      </c>
      <c r="I2190" s="203" t="s">
        <v>560</v>
      </c>
    </row>
    <row r="2191" spans="1:9">
      <c r="A2191" s="203">
        <v>112</v>
      </c>
      <c r="B2191" s="203" t="s">
        <v>390</v>
      </c>
      <c r="C2191" s="203" t="s">
        <v>611</v>
      </c>
      <c r="D2191" s="203" t="s">
        <v>611</v>
      </c>
      <c r="E2191" s="205" t="s">
        <v>1512</v>
      </c>
      <c r="F2191" s="204">
        <v>0.70608223651548419</v>
      </c>
      <c r="G2191" s="203">
        <v>2008</v>
      </c>
      <c r="H2191" s="203" t="s">
        <v>559</v>
      </c>
      <c r="I2191" s="203" t="s">
        <v>560</v>
      </c>
    </row>
    <row r="2192" spans="1:9">
      <c r="A2192" s="203">
        <v>112</v>
      </c>
      <c r="B2192" s="203" t="s">
        <v>393</v>
      </c>
      <c r="C2192" s="203" t="s">
        <v>576</v>
      </c>
      <c r="D2192" s="203" t="s">
        <v>576</v>
      </c>
      <c r="E2192" s="205" t="s">
        <v>1512</v>
      </c>
      <c r="F2192" s="204">
        <v>0.59720488533176685</v>
      </c>
      <c r="G2192" s="203">
        <v>2008</v>
      </c>
      <c r="H2192" s="203" t="s">
        <v>559</v>
      </c>
      <c r="I2192" s="203" t="s">
        <v>560</v>
      </c>
    </row>
    <row r="2193" spans="1:9">
      <c r="A2193" s="203">
        <v>112</v>
      </c>
      <c r="B2193" s="203" t="s">
        <v>393</v>
      </c>
      <c r="C2193" s="203" t="s">
        <v>632</v>
      </c>
      <c r="D2193" s="203" t="s">
        <v>632</v>
      </c>
      <c r="E2193" s="205" t="s">
        <v>1512</v>
      </c>
      <c r="F2193" s="204">
        <v>0.6009224972390047</v>
      </c>
      <c r="G2193" s="203">
        <v>2008</v>
      </c>
      <c r="H2193" s="203" t="s">
        <v>559</v>
      </c>
      <c r="I2193" s="203" t="s">
        <v>560</v>
      </c>
    </row>
    <row r="2194" spans="1:9">
      <c r="A2194" s="203">
        <v>112</v>
      </c>
      <c r="B2194" s="203" t="s">
        <v>393</v>
      </c>
      <c r="C2194" s="203" t="s">
        <v>1240</v>
      </c>
      <c r="D2194" s="203" t="s">
        <v>1240</v>
      </c>
      <c r="E2194" s="205" t="s">
        <v>1512</v>
      </c>
      <c r="F2194" s="204">
        <v>0.53342947326598633</v>
      </c>
      <c r="G2194" s="203">
        <v>2008</v>
      </c>
      <c r="H2194" s="203" t="s">
        <v>559</v>
      </c>
      <c r="I2194" s="203" t="s">
        <v>560</v>
      </c>
    </row>
    <row r="2195" spans="1:9">
      <c r="A2195" s="203">
        <v>112</v>
      </c>
      <c r="B2195" s="203" t="s">
        <v>393</v>
      </c>
      <c r="C2195" s="203" t="s">
        <v>1241</v>
      </c>
      <c r="D2195" s="203" t="s">
        <v>1241</v>
      </c>
      <c r="E2195" s="205" t="s">
        <v>1512</v>
      </c>
      <c r="F2195" s="204">
        <v>0.59064956307077188</v>
      </c>
      <c r="G2195" s="203">
        <v>2008</v>
      </c>
      <c r="H2195" s="203" t="s">
        <v>559</v>
      </c>
      <c r="I2195" s="203" t="s">
        <v>560</v>
      </c>
    </row>
    <row r="2196" spans="1:9">
      <c r="A2196" s="203">
        <v>112</v>
      </c>
      <c r="B2196" s="203" t="s">
        <v>393</v>
      </c>
      <c r="C2196" s="203" t="s">
        <v>628</v>
      </c>
      <c r="D2196" s="203" t="s">
        <v>628</v>
      </c>
      <c r="E2196" s="205" t="s">
        <v>1512</v>
      </c>
      <c r="F2196" s="204">
        <v>0.58562631873573612</v>
      </c>
      <c r="G2196" s="203">
        <v>2008</v>
      </c>
      <c r="H2196" s="203" t="s">
        <v>559</v>
      </c>
      <c r="I2196" s="203" t="s">
        <v>560</v>
      </c>
    </row>
    <row r="2197" spans="1:9">
      <c r="A2197" s="203">
        <v>112</v>
      </c>
      <c r="B2197" s="203" t="s">
        <v>394</v>
      </c>
      <c r="C2197" s="203" t="s">
        <v>609</v>
      </c>
      <c r="D2197" s="203" t="s">
        <v>609</v>
      </c>
      <c r="E2197" s="205" t="s">
        <v>1512</v>
      </c>
      <c r="F2197" s="204">
        <v>0.6833080651705068</v>
      </c>
      <c r="G2197" s="203">
        <v>2008</v>
      </c>
      <c r="H2197" s="203" t="s">
        <v>559</v>
      </c>
      <c r="I2197" s="203" t="s">
        <v>560</v>
      </c>
    </row>
    <row r="2198" spans="1:9">
      <c r="A2198" s="203">
        <v>112</v>
      </c>
      <c r="B2198" s="203" t="s">
        <v>395</v>
      </c>
      <c r="C2198" s="203" t="s">
        <v>752</v>
      </c>
      <c r="D2198" s="203" t="s">
        <v>752</v>
      </c>
      <c r="E2198" s="205" t="s">
        <v>1512</v>
      </c>
      <c r="F2198" s="204">
        <v>0.72038000045023753</v>
      </c>
      <c r="G2198" s="203">
        <v>2008</v>
      </c>
      <c r="H2198" s="203" t="s">
        <v>559</v>
      </c>
      <c r="I2198" s="203" t="s">
        <v>560</v>
      </c>
    </row>
    <row r="2199" spans="1:9">
      <c r="A2199" s="203">
        <v>112</v>
      </c>
      <c r="B2199" s="203" t="s">
        <v>395</v>
      </c>
      <c r="C2199" s="203" t="s">
        <v>749</v>
      </c>
      <c r="D2199" s="203" t="s">
        <v>749</v>
      </c>
      <c r="E2199" s="205" t="s">
        <v>1512</v>
      </c>
      <c r="F2199" s="204">
        <v>0.5538376332671805</v>
      </c>
      <c r="G2199" s="203">
        <v>2008</v>
      </c>
      <c r="H2199" s="203" t="s">
        <v>559</v>
      </c>
      <c r="I2199" s="203" t="s">
        <v>560</v>
      </c>
    </row>
    <row r="2200" spans="1:9">
      <c r="A2200" s="203">
        <v>112</v>
      </c>
      <c r="B2200" s="203" t="s">
        <v>395</v>
      </c>
      <c r="C2200" s="203" t="s">
        <v>755</v>
      </c>
      <c r="D2200" s="203" t="s">
        <v>755</v>
      </c>
      <c r="E2200" s="205" t="s">
        <v>1512</v>
      </c>
      <c r="F2200" s="204">
        <v>0.48542800095253791</v>
      </c>
      <c r="G2200" s="203">
        <v>2008</v>
      </c>
      <c r="H2200" s="203" t="s">
        <v>559</v>
      </c>
      <c r="I2200" s="203" t="s">
        <v>560</v>
      </c>
    </row>
    <row r="2201" spans="1:9">
      <c r="A2201" s="203">
        <v>112</v>
      </c>
      <c r="B2201" s="203" t="s">
        <v>395</v>
      </c>
      <c r="C2201" s="203" t="s">
        <v>617</v>
      </c>
      <c r="D2201" s="203" t="s">
        <v>617</v>
      </c>
      <c r="E2201" s="205" t="s">
        <v>1512</v>
      </c>
      <c r="F2201" s="204">
        <v>0.62572240520740108</v>
      </c>
      <c r="G2201" s="203">
        <v>2008</v>
      </c>
      <c r="H2201" s="203" t="s">
        <v>559</v>
      </c>
      <c r="I2201" s="203" t="s">
        <v>560</v>
      </c>
    </row>
    <row r="2202" spans="1:9">
      <c r="A2202" s="203">
        <v>112</v>
      </c>
      <c r="B2202" s="203" t="s">
        <v>395</v>
      </c>
      <c r="C2202" s="203" t="s">
        <v>1242</v>
      </c>
      <c r="D2202" s="203" t="s">
        <v>1243</v>
      </c>
      <c r="E2202" s="205" t="s">
        <v>1512</v>
      </c>
      <c r="F2202" s="204">
        <v>0.65626857522478543</v>
      </c>
      <c r="G2202" s="203">
        <v>2008</v>
      </c>
      <c r="H2202" s="203" t="s">
        <v>559</v>
      </c>
      <c r="I2202" s="203" t="s">
        <v>560</v>
      </c>
    </row>
    <row r="2203" spans="1:9">
      <c r="A2203" s="203">
        <v>112</v>
      </c>
      <c r="B2203" s="203" t="s">
        <v>395</v>
      </c>
      <c r="C2203" s="203" t="s">
        <v>743</v>
      </c>
      <c r="D2203" s="203" t="s">
        <v>743</v>
      </c>
      <c r="E2203" s="205" t="s">
        <v>1512</v>
      </c>
      <c r="F2203" s="204">
        <v>0.83090307759983029</v>
      </c>
      <c r="G2203" s="203">
        <v>2008</v>
      </c>
      <c r="H2203" s="203" t="s">
        <v>559</v>
      </c>
      <c r="I2203" s="203" t="s">
        <v>560</v>
      </c>
    </row>
    <row r="2204" spans="1:9">
      <c r="A2204" s="203">
        <v>112</v>
      </c>
      <c r="B2204" s="203" t="s">
        <v>395</v>
      </c>
      <c r="C2204" s="203" t="s">
        <v>1244</v>
      </c>
      <c r="D2204" s="203" t="s">
        <v>1245</v>
      </c>
      <c r="E2204" s="205" t="s">
        <v>1512</v>
      </c>
      <c r="F2204" s="204">
        <v>0.72900466562985999</v>
      </c>
      <c r="G2204" s="203">
        <v>2008</v>
      </c>
      <c r="H2204" s="203" t="s">
        <v>559</v>
      </c>
      <c r="I2204" s="203" t="s">
        <v>560</v>
      </c>
    </row>
    <row r="2205" spans="1:9">
      <c r="A2205" s="203">
        <v>112</v>
      </c>
      <c r="B2205" s="203" t="s">
        <v>395</v>
      </c>
      <c r="C2205" s="203" t="s">
        <v>1246</v>
      </c>
      <c r="D2205" s="203" t="s">
        <v>1247</v>
      </c>
      <c r="E2205" s="205" t="s">
        <v>1512</v>
      </c>
      <c r="F2205" s="204">
        <v>0.80790982187512017</v>
      </c>
      <c r="G2205" s="203">
        <v>2008</v>
      </c>
      <c r="H2205" s="203" t="s">
        <v>559</v>
      </c>
      <c r="I2205" s="203" t="s">
        <v>560</v>
      </c>
    </row>
    <row r="2206" spans="1:9">
      <c r="A2206" s="203">
        <v>112</v>
      </c>
      <c r="B2206" s="203" t="s">
        <v>395</v>
      </c>
      <c r="C2206" s="203" t="s">
        <v>747</v>
      </c>
      <c r="D2206" s="203" t="s">
        <v>747</v>
      </c>
      <c r="E2206" s="205" t="s">
        <v>1512</v>
      </c>
      <c r="F2206" s="204">
        <v>0.59416280060736648</v>
      </c>
      <c r="G2206" s="203">
        <v>2008</v>
      </c>
      <c r="H2206" s="203" t="s">
        <v>559</v>
      </c>
      <c r="I2206" s="203" t="s">
        <v>560</v>
      </c>
    </row>
    <row r="2207" spans="1:9">
      <c r="A2207" s="203">
        <v>112</v>
      </c>
      <c r="B2207" s="203" t="s">
        <v>395</v>
      </c>
      <c r="C2207" s="203" t="s">
        <v>1248</v>
      </c>
      <c r="D2207" s="203" t="s">
        <v>1248</v>
      </c>
      <c r="E2207" s="205" t="s">
        <v>1512</v>
      </c>
      <c r="F2207" s="204">
        <v>0.69964391257583847</v>
      </c>
      <c r="G2207" s="203">
        <v>2008</v>
      </c>
      <c r="H2207" s="203" t="s">
        <v>559</v>
      </c>
      <c r="I2207" s="203" t="s">
        <v>560</v>
      </c>
    </row>
    <row r="2208" spans="1:9">
      <c r="A2208" s="203">
        <v>112</v>
      </c>
      <c r="B2208" s="203" t="s">
        <v>395</v>
      </c>
      <c r="C2208" s="203" t="s">
        <v>750</v>
      </c>
      <c r="D2208" s="203" t="s">
        <v>751</v>
      </c>
      <c r="E2208" s="205" t="s">
        <v>1512</v>
      </c>
      <c r="F2208" s="204">
        <v>0.78663470182798922</v>
      </c>
      <c r="G2208" s="203">
        <v>2008</v>
      </c>
      <c r="H2208" s="203" t="s">
        <v>559</v>
      </c>
      <c r="I2208" s="203" t="s">
        <v>560</v>
      </c>
    </row>
    <row r="2209" spans="1:9">
      <c r="A2209" s="203">
        <v>112</v>
      </c>
      <c r="B2209" s="203" t="s">
        <v>397</v>
      </c>
      <c r="C2209" s="203" t="s">
        <v>581</v>
      </c>
      <c r="D2209" s="203" t="s">
        <v>581</v>
      </c>
      <c r="E2209" s="205" t="s">
        <v>1512</v>
      </c>
      <c r="F2209" s="204">
        <v>0.64862314994987935</v>
      </c>
      <c r="G2209" s="203">
        <v>2008</v>
      </c>
      <c r="H2209" s="203" t="s">
        <v>559</v>
      </c>
      <c r="I2209" s="203" t="s">
        <v>560</v>
      </c>
    </row>
    <row r="2210" spans="1:9">
      <c r="A2210" s="203">
        <v>112</v>
      </c>
      <c r="B2210" s="203" t="s">
        <v>397</v>
      </c>
      <c r="C2210" s="203" t="s">
        <v>720</v>
      </c>
      <c r="D2210" s="203" t="s">
        <v>720</v>
      </c>
      <c r="E2210" s="205" t="s">
        <v>1512</v>
      </c>
      <c r="F2210" s="204">
        <v>0.59863897667949051</v>
      </c>
      <c r="G2210" s="203">
        <v>2008</v>
      </c>
      <c r="H2210" s="203" t="s">
        <v>559</v>
      </c>
      <c r="I2210" s="203" t="s">
        <v>560</v>
      </c>
    </row>
    <row r="2211" spans="1:9">
      <c r="A2211" s="203">
        <v>112</v>
      </c>
      <c r="B2211" s="203" t="s">
        <v>397</v>
      </c>
      <c r="C2211" s="203" t="s">
        <v>1249</v>
      </c>
      <c r="D2211" s="203" t="s">
        <v>1249</v>
      </c>
      <c r="E2211" s="205" t="s">
        <v>1512</v>
      </c>
      <c r="F2211" s="204">
        <v>0.61485429889665122</v>
      </c>
      <c r="G2211" s="203">
        <v>2008</v>
      </c>
      <c r="H2211" s="203" t="s">
        <v>559</v>
      </c>
      <c r="I2211" s="203" t="s">
        <v>560</v>
      </c>
    </row>
    <row r="2212" spans="1:9">
      <c r="A2212" s="203">
        <v>112</v>
      </c>
      <c r="B2212" s="203" t="s">
        <v>398</v>
      </c>
      <c r="C2212" s="203" t="s">
        <v>574</v>
      </c>
      <c r="D2212" s="203" t="s">
        <v>574</v>
      </c>
      <c r="E2212" s="205" t="s">
        <v>1512</v>
      </c>
      <c r="F2212" s="204">
        <v>0.61567508773369994</v>
      </c>
      <c r="G2212" s="203">
        <v>2008</v>
      </c>
      <c r="H2212" s="203" t="s">
        <v>559</v>
      </c>
      <c r="I2212" s="203" t="s">
        <v>560</v>
      </c>
    </row>
    <row r="2213" spans="1:9">
      <c r="A2213" s="203">
        <v>112</v>
      </c>
      <c r="B2213" s="203" t="s">
        <v>399</v>
      </c>
      <c r="C2213" s="203" t="s">
        <v>602</v>
      </c>
      <c r="D2213" s="203" t="s">
        <v>602</v>
      </c>
      <c r="E2213" s="205" t="s">
        <v>1512</v>
      </c>
      <c r="F2213" s="204">
        <v>0.42682900540218932</v>
      </c>
      <c r="G2213" s="203">
        <v>2008</v>
      </c>
      <c r="H2213" s="203" t="s">
        <v>559</v>
      </c>
      <c r="I2213" s="203" t="s">
        <v>560</v>
      </c>
    </row>
    <row r="2214" spans="1:9">
      <c r="A2214" s="203">
        <v>112</v>
      </c>
      <c r="B2214" s="203" t="s">
        <v>400</v>
      </c>
      <c r="C2214" s="203" t="s">
        <v>585</v>
      </c>
      <c r="D2214" s="203" t="s">
        <v>585</v>
      </c>
      <c r="E2214" s="205" t="s">
        <v>1512</v>
      </c>
      <c r="F2214" s="204">
        <v>0.74313592012707053</v>
      </c>
      <c r="G2214" s="203">
        <v>2008</v>
      </c>
      <c r="H2214" s="203" t="s">
        <v>559</v>
      </c>
      <c r="I2214" s="203" t="s">
        <v>560</v>
      </c>
    </row>
    <row r="2215" spans="1:9">
      <c r="A2215" s="203">
        <v>112</v>
      </c>
      <c r="B2215" s="203" t="s">
        <v>400</v>
      </c>
      <c r="C2215" s="203" t="s">
        <v>578</v>
      </c>
      <c r="D2215" s="203" t="s">
        <v>578</v>
      </c>
      <c r="E2215" s="205" t="s">
        <v>1512</v>
      </c>
      <c r="F2215" s="204">
        <v>0.78234595877846114</v>
      </c>
      <c r="G2215" s="203">
        <v>2008</v>
      </c>
      <c r="H2215" s="203" t="s">
        <v>559</v>
      </c>
      <c r="I2215" s="203" t="s">
        <v>560</v>
      </c>
    </row>
    <row r="2216" spans="1:9">
      <c r="A2216" s="203">
        <v>112</v>
      </c>
      <c r="B2216" s="203" t="s">
        <v>401</v>
      </c>
      <c r="C2216" s="203" t="s">
        <v>626</v>
      </c>
      <c r="D2216" s="203" t="s">
        <v>626</v>
      </c>
      <c r="E2216" s="205" t="s">
        <v>1512</v>
      </c>
      <c r="F2216" s="204">
        <v>0.64970221981591758</v>
      </c>
      <c r="G2216" s="203">
        <v>2008</v>
      </c>
      <c r="H2216" s="203" t="s">
        <v>559</v>
      </c>
      <c r="I2216" s="203" t="s">
        <v>560</v>
      </c>
    </row>
    <row r="2217" spans="1:9">
      <c r="A2217" s="203">
        <v>112</v>
      </c>
      <c r="B2217" s="203" t="s">
        <v>401</v>
      </c>
      <c r="C2217" s="203" t="s">
        <v>639</v>
      </c>
      <c r="D2217" s="203" t="s">
        <v>639</v>
      </c>
      <c r="E2217" s="205" t="s">
        <v>1512</v>
      </c>
      <c r="F2217" s="204">
        <v>0.80608833779843048</v>
      </c>
      <c r="G2217" s="203">
        <v>2008</v>
      </c>
      <c r="H2217" s="203" t="s">
        <v>559</v>
      </c>
      <c r="I2217" s="203" t="s">
        <v>560</v>
      </c>
    </row>
    <row r="2218" spans="1:9">
      <c r="A2218" s="203">
        <v>112</v>
      </c>
      <c r="B2218" s="203" t="s">
        <v>401</v>
      </c>
      <c r="C2218" s="203" t="s">
        <v>615</v>
      </c>
      <c r="D2218" s="203" t="s">
        <v>615</v>
      </c>
      <c r="E2218" s="205" t="s">
        <v>1512</v>
      </c>
      <c r="F2218" s="204">
        <v>0.67904859785640881</v>
      </c>
      <c r="G2218" s="203">
        <v>2008</v>
      </c>
      <c r="H2218" s="203" t="s">
        <v>559</v>
      </c>
      <c r="I2218" s="203" t="s">
        <v>560</v>
      </c>
    </row>
    <row r="2219" spans="1:9">
      <c r="A2219" s="203">
        <v>112</v>
      </c>
      <c r="B2219" s="203" t="s">
        <v>402</v>
      </c>
      <c r="C2219" s="203" t="s">
        <v>591</v>
      </c>
      <c r="D2219" s="203" t="s">
        <v>591</v>
      </c>
      <c r="E2219" s="205" t="s">
        <v>1512</v>
      </c>
      <c r="F2219" s="204">
        <v>0.44602204092252218</v>
      </c>
      <c r="G2219" s="203">
        <v>2008</v>
      </c>
      <c r="H2219" s="203" t="s">
        <v>559</v>
      </c>
      <c r="I2219" s="203" t="s">
        <v>560</v>
      </c>
    </row>
    <row r="2220" spans="1:9">
      <c r="A2220" s="203">
        <v>113</v>
      </c>
      <c r="B2220" s="203" t="s">
        <v>384</v>
      </c>
      <c r="C2220" s="203" t="s">
        <v>652</v>
      </c>
      <c r="D2220" s="203" t="s">
        <v>652</v>
      </c>
      <c r="E2220" s="205" t="s">
        <v>1840</v>
      </c>
      <c r="F2220" s="204">
        <v>3.5087719298245612</v>
      </c>
      <c r="G2220" s="203">
        <v>2008</v>
      </c>
      <c r="H2220" s="203" t="s">
        <v>1754</v>
      </c>
      <c r="I2220" s="203" t="s">
        <v>560</v>
      </c>
    </row>
    <row r="2221" spans="1:9">
      <c r="A2221" s="203">
        <v>113</v>
      </c>
      <c r="B2221" s="203" t="s">
        <v>384</v>
      </c>
      <c r="C2221" s="203" t="s">
        <v>1233</v>
      </c>
      <c r="D2221" s="203" t="s">
        <v>1233</v>
      </c>
      <c r="E2221" s="205" t="s">
        <v>1840</v>
      </c>
      <c r="F2221" s="204">
        <v>8.1632653061224492</v>
      </c>
      <c r="G2221" s="203">
        <v>2008</v>
      </c>
      <c r="H2221" s="203" t="s">
        <v>1754</v>
      </c>
      <c r="I2221" s="203" t="s">
        <v>560</v>
      </c>
    </row>
    <row r="2222" spans="1:9">
      <c r="A2222" s="203">
        <v>113</v>
      </c>
      <c r="B2222" s="203" t="s">
        <v>384</v>
      </c>
      <c r="C2222" s="203" t="s">
        <v>1234</v>
      </c>
      <c r="D2222" s="203" t="s">
        <v>1234</v>
      </c>
      <c r="E2222" s="205" t="s">
        <v>1840</v>
      </c>
      <c r="F2222" s="204">
        <v>11.010558069381599</v>
      </c>
      <c r="G2222" s="203">
        <v>2008</v>
      </c>
      <c r="H2222" s="203" t="s">
        <v>1754</v>
      </c>
      <c r="I2222" s="203" t="s">
        <v>560</v>
      </c>
    </row>
    <row r="2223" spans="1:9">
      <c r="A2223" s="203">
        <v>113</v>
      </c>
      <c r="B2223" s="203" t="s">
        <v>384</v>
      </c>
      <c r="C2223" s="203" t="s">
        <v>1235</v>
      </c>
      <c r="D2223" s="203" t="s">
        <v>1235</v>
      </c>
      <c r="E2223" s="205" t="s">
        <v>1840</v>
      </c>
      <c r="F2223" s="204">
        <v>16.332378223495702</v>
      </c>
      <c r="G2223" s="203">
        <v>2008</v>
      </c>
      <c r="H2223" s="203" t="s">
        <v>1754</v>
      </c>
      <c r="I2223" s="203" t="s">
        <v>560</v>
      </c>
    </row>
    <row r="2224" spans="1:9">
      <c r="A2224" s="203">
        <v>113</v>
      </c>
      <c r="B2224" s="203" t="s">
        <v>384</v>
      </c>
      <c r="C2224" s="203" t="s">
        <v>1250</v>
      </c>
      <c r="D2224" s="203" t="s">
        <v>1250</v>
      </c>
      <c r="E2224" s="205" t="s">
        <v>1840</v>
      </c>
      <c r="F2224" s="204">
        <v>4.1666666666666661</v>
      </c>
      <c r="G2224" s="203">
        <v>2008</v>
      </c>
      <c r="H2224" s="203" t="s">
        <v>1754</v>
      </c>
      <c r="I2224" s="203" t="s">
        <v>560</v>
      </c>
    </row>
    <row r="2225" spans="1:9">
      <c r="A2225" s="203">
        <v>113</v>
      </c>
      <c r="B2225" s="203" t="s">
        <v>384</v>
      </c>
      <c r="C2225" s="203" t="s">
        <v>695</v>
      </c>
      <c r="D2225" s="203" t="s">
        <v>695</v>
      </c>
      <c r="E2225" s="205" t="s">
        <v>1840</v>
      </c>
      <c r="F2225" s="204">
        <v>4.2643923240938166</v>
      </c>
      <c r="G2225" s="203">
        <v>2008</v>
      </c>
      <c r="H2225" s="203" t="s">
        <v>1754</v>
      </c>
      <c r="I2225" s="203" t="s">
        <v>560</v>
      </c>
    </row>
    <row r="2226" spans="1:9">
      <c r="A2226" s="203">
        <v>113</v>
      </c>
      <c r="B2226" s="203" t="s">
        <v>384</v>
      </c>
      <c r="C2226" s="203" t="s">
        <v>692</v>
      </c>
      <c r="D2226" s="203" t="s">
        <v>1237</v>
      </c>
      <c r="E2226" s="205" t="s">
        <v>1840</v>
      </c>
      <c r="F2226" s="204">
        <v>4.6017699115044248</v>
      </c>
      <c r="G2226" s="203">
        <v>2008</v>
      </c>
      <c r="H2226" s="203" t="s">
        <v>1754</v>
      </c>
      <c r="I2226" s="203" t="s">
        <v>560</v>
      </c>
    </row>
    <row r="2227" spans="1:9">
      <c r="A2227" s="203">
        <v>113</v>
      </c>
      <c r="B2227" s="203" t="s">
        <v>384</v>
      </c>
      <c r="C2227" s="203" t="s">
        <v>604</v>
      </c>
      <c r="D2227" s="203" t="s">
        <v>604</v>
      </c>
      <c r="E2227" s="205" t="s">
        <v>1840</v>
      </c>
      <c r="F2227" s="204">
        <v>9.9431818181818183</v>
      </c>
      <c r="G2227" s="203">
        <v>2008</v>
      </c>
      <c r="H2227" s="203" t="s">
        <v>1754</v>
      </c>
      <c r="I2227" s="203" t="s">
        <v>560</v>
      </c>
    </row>
    <row r="2228" spans="1:9">
      <c r="A2228" s="203">
        <v>113</v>
      </c>
      <c r="B2228" s="203" t="s">
        <v>384</v>
      </c>
      <c r="C2228" s="203" t="s">
        <v>1251</v>
      </c>
      <c r="D2228" s="203" t="s">
        <v>1252</v>
      </c>
      <c r="E2228" s="205" t="s">
        <v>1840</v>
      </c>
      <c r="F2228" s="204">
        <v>7.7102803738317753</v>
      </c>
      <c r="G2228" s="203">
        <v>2008</v>
      </c>
      <c r="H2228" s="203" t="s">
        <v>1754</v>
      </c>
      <c r="I2228" s="203" t="s">
        <v>560</v>
      </c>
    </row>
    <row r="2229" spans="1:9">
      <c r="A2229" s="203">
        <v>113</v>
      </c>
      <c r="B2229" s="203" t="s">
        <v>386</v>
      </c>
      <c r="C2229" s="203" t="s">
        <v>613</v>
      </c>
      <c r="D2229" s="203" t="s">
        <v>613</v>
      </c>
      <c r="E2229" s="205" t="s">
        <v>1840</v>
      </c>
      <c r="F2229" s="204">
        <v>7.879924953095685</v>
      </c>
      <c r="G2229" s="203">
        <v>2008</v>
      </c>
      <c r="H2229" s="203" t="s">
        <v>1754</v>
      </c>
      <c r="I2229" s="203" t="s">
        <v>560</v>
      </c>
    </row>
    <row r="2230" spans="1:9">
      <c r="A2230" s="203">
        <v>113</v>
      </c>
      <c r="B2230" s="203" t="s">
        <v>386</v>
      </c>
      <c r="C2230" s="203" t="s">
        <v>648</v>
      </c>
      <c r="D2230" s="203" t="s">
        <v>648</v>
      </c>
      <c r="E2230" s="205" t="s">
        <v>1840</v>
      </c>
      <c r="F2230" s="204">
        <v>5</v>
      </c>
      <c r="G2230" s="203">
        <v>2008</v>
      </c>
      <c r="H2230" s="203" t="s">
        <v>1754</v>
      </c>
      <c r="I2230" s="203" t="s">
        <v>560</v>
      </c>
    </row>
    <row r="2231" spans="1:9">
      <c r="A2231" s="203">
        <v>113</v>
      </c>
      <c r="B2231" s="203" t="s">
        <v>387</v>
      </c>
      <c r="C2231" s="203" t="s">
        <v>1238</v>
      </c>
      <c r="D2231" s="203" t="s">
        <v>1238</v>
      </c>
      <c r="E2231" s="205" t="s">
        <v>1840</v>
      </c>
      <c r="F2231" s="204">
        <v>3.7567084078711988</v>
      </c>
      <c r="G2231" s="203">
        <v>2008</v>
      </c>
      <c r="H2231" s="203" t="s">
        <v>1754</v>
      </c>
      <c r="I2231" s="203" t="s">
        <v>560</v>
      </c>
    </row>
    <row r="2232" spans="1:9">
      <c r="A2232" s="203">
        <v>113</v>
      </c>
      <c r="B2232" s="203" t="s">
        <v>387</v>
      </c>
      <c r="C2232" s="203" t="s">
        <v>1253</v>
      </c>
      <c r="D2232" s="203" t="s">
        <v>1253</v>
      </c>
      <c r="E2232" s="205" t="s">
        <v>1840</v>
      </c>
      <c r="F2232" s="204">
        <v>1.8867924528301887</v>
      </c>
      <c r="G2232" s="203">
        <v>2008</v>
      </c>
      <c r="H2232" s="203" t="s">
        <v>1754</v>
      </c>
      <c r="I2232" s="203" t="s">
        <v>560</v>
      </c>
    </row>
    <row r="2233" spans="1:9">
      <c r="A2233" s="203">
        <v>113</v>
      </c>
      <c r="B2233" s="203" t="s">
        <v>387</v>
      </c>
      <c r="C2233" s="203" t="s">
        <v>1239</v>
      </c>
      <c r="D2233" s="203" t="s">
        <v>1239</v>
      </c>
      <c r="E2233" s="205" t="s">
        <v>1840</v>
      </c>
      <c r="F2233" s="204">
        <v>9.2664092664092657</v>
      </c>
      <c r="G2233" s="203">
        <v>2008</v>
      </c>
      <c r="H2233" s="203" t="s">
        <v>1754</v>
      </c>
      <c r="I2233" s="203" t="s">
        <v>560</v>
      </c>
    </row>
    <row r="2234" spans="1:9">
      <c r="A2234" s="203">
        <v>113</v>
      </c>
      <c r="B2234" s="203" t="s">
        <v>388</v>
      </c>
      <c r="C2234" s="203" t="s">
        <v>598</v>
      </c>
      <c r="D2234" s="203" t="s">
        <v>598</v>
      </c>
      <c r="E2234" s="205" t="s">
        <v>1840</v>
      </c>
      <c r="F2234" s="204">
        <v>2.7397260273972601</v>
      </c>
      <c r="G2234" s="203">
        <v>2008</v>
      </c>
      <c r="H2234" s="203" t="s">
        <v>1754</v>
      </c>
      <c r="I2234" s="203" t="s">
        <v>560</v>
      </c>
    </row>
    <row r="2235" spans="1:9">
      <c r="A2235" s="203">
        <v>113</v>
      </c>
      <c r="B2235" s="203" t="s">
        <v>388</v>
      </c>
      <c r="C2235" s="203" t="s">
        <v>367</v>
      </c>
      <c r="D2235" s="203" t="s">
        <v>367</v>
      </c>
      <c r="E2235" s="205" t="s">
        <v>1840</v>
      </c>
      <c r="F2235" s="204">
        <v>8.463251670378618</v>
      </c>
      <c r="G2235" s="203">
        <v>2008</v>
      </c>
      <c r="H2235" s="203" t="s">
        <v>1754</v>
      </c>
      <c r="I2235" s="203" t="s">
        <v>560</v>
      </c>
    </row>
    <row r="2236" spans="1:9">
      <c r="A2236" s="203">
        <v>113</v>
      </c>
      <c r="B2236" s="203" t="s">
        <v>388</v>
      </c>
      <c r="C2236" s="203" t="s">
        <v>606</v>
      </c>
      <c r="D2236" s="203" t="s">
        <v>606</v>
      </c>
      <c r="E2236" s="205" t="s">
        <v>1840</v>
      </c>
      <c r="F2236" s="204">
        <v>1.1111111111111112</v>
      </c>
      <c r="G2236" s="203">
        <v>2008</v>
      </c>
      <c r="H2236" s="203" t="s">
        <v>1754</v>
      </c>
      <c r="I2236" s="203" t="s">
        <v>560</v>
      </c>
    </row>
    <row r="2237" spans="1:9">
      <c r="A2237" s="203">
        <v>113</v>
      </c>
      <c r="B2237" s="203" t="s">
        <v>390</v>
      </c>
      <c r="C2237" s="203" t="s">
        <v>368</v>
      </c>
      <c r="D2237" s="203" t="s">
        <v>368</v>
      </c>
      <c r="E2237" s="205" t="s">
        <v>1840</v>
      </c>
      <c r="F2237" s="204">
        <v>7.3378839590443681</v>
      </c>
      <c r="G2237" s="203">
        <v>2008</v>
      </c>
      <c r="H2237" s="203" t="s">
        <v>1754</v>
      </c>
      <c r="I2237" s="203" t="s">
        <v>560</v>
      </c>
    </row>
    <row r="2238" spans="1:9">
      <c r="A2238" s="203">
        <v>113</v>
      </c>
      <c r="B2238" s="203" t="s">
        <v>390</v>
      </c>
      <c r="C2238" s="203" t="s">
        <v>611</v>
      </c>
      <c r="D2238" s="203" t="s">
        <v>611</v>
      </c>
      <c r="E2238" s="205" t="s">
        <v>1840</v>
      </c>
      <c r="F2238" s="204">
        <v>4.6849757673667201</v>
      </c>
      <c r="G2238" s="203">
        <v>2008</v>
      </c>
      <c r="H2238" s="203" t="s">
        <v>1754</v>
      </c>
      <c r="I2238" s="203" t="s">
        <v>560</v>
      </c>
    </row>
    <row r="2239" spans="1:9">
      <c r="A2239" s="203">
        <v>113</v>
      </c>
      <c r="B2239" s="203" t="s">
        <v>393</v>
      </c>
      <c r="C2239" s="203" t="s">
        <v>576</v>
      </c>
      <c r="D2239" s="203" t="s">
        <v>576</v>
      </c>
      <c r="E2239" s="205" t="s">
        <v>1840</v>
      </c>
      <c r="F2239" s="204">
        <v>4.8865619546247814</v>
      </c>
      <c r="G2239" s="203">
        <v>2008</v>
      </c>
      <c r="H2239" s="203" t="s">
        <v>1754</v>
      </c>
      <c r="I2239" s="203" t="s">
        <v>560</v>
      </c>
    </row>
    <row r="2240" spans="1:9">
      <c r="A2240" s="203">
        <v>113</v>
      </c>
      <c r="B2240" s="203" t="s">
        <v>393</v>
      </c>
      <c r="C2240" s="203" t="s">
        <v>632</v>
      </c>
      <c r="D2240" s="203" t="s">
        <v>632</v>
      </c>
      <c r="E2240" s="205" t="s">
        <v>1840</v>
      </c>
      <c r="F2240" s="204">
        <v>3.9292730844793713</v>
      </c>
      <c r="G2240" s="203">
        <v>2008</v>
      </c>
      <c r="H2240" s="203" t="s">
        <v>1754</v>
      </c>
      <c r="I2240" s="203" t="s">
        <v>560</v>
      </c>
    </row>
    <row r="2241" spans="1:9">
      <c r="A2241" s="203">
        <v>113</v>
      </c>
      <c r="B2241" s="203" t="s">
        <v>393</v>
      </c>
      <c r="C2241" s="203" t="s">
        <v>1240</v>
      </c>
      <c r="D2241" s="203" t="s">
        <v>1240</v>
      </c>
      <c r="E2241" s="205" t="s">
        <v>1840</v>
      </c>
      <c r="F2241" s="204">
        <v>5.201342281879195</v>
      </c>
      <c r="G2241" s="203">
        <v>2008</v>
      </c>
      <c r="H2241" s="203" t="s">
        <v>1754</v>
      </c>
      <c r="I2241" s="203" t="s">
        <v>560</v>
      </c>
    </row>
    <row r="2242" spans="1:9">
      <c r="A2242" s="203">
        <v>113</v>
      </c>
      <c r="B2242" s="203" t="s">
        <v>393</v>
      </c>
      <c r="C2242" s="203" t="s">
        <v>1241</v>
      </c>
      <c r="D2242" s="203" t="s">
        <v>1241</v>
      </c>
      <c r="E2242" s="205" t="s">
        <v>1840</v>
      </c>
      <c r="F2242" s="204">
        <v>8.5714285714285712</v>
      </c>
      <c r="G2242" s="203">
        <v>2008</v>
      </c>
      <c r="H2242" s="203" t="s">
        <v>1754</v>
      </c>
      <c r="I2242" s="203" t="s">
        <v>560</v>
      </c>
    </row>
    <row r="2243" spans="1:9">
      <c r="A2243" s="203">
        <v>113</v>
      </c>
      <c r="B2243" s="203" t="s">
        <v>393</v>
      </c>
      <c r="C2243" s="203" t="s">
        <v>628</v>
      </c>
      <c r="D2243" s="203" t="s">
        <v>628</v>
      </c>
      <c r="E2243" s="205" t="s">
        <v>1840</v>
      </c>
      <c r="F2243" s="204">
        <v>1.2987012987012987</v>
      </c>
      <c r="G2243" s="203">
        <v>2008</v>
      </c>
      <c r="H2243" s="203" t="s">
        <v>1754</v>
      </c>
      <c r="I2243" s="203" t="s">
        <v>560</v>
      </c>
    </row>
    <row r="2244" spans="1:9">
      <c r="A2244" s="203">
        <v>113</v>
      </c>
      <c r="B2244" s="203" t="s">
        <v>394</v>
      </c>
      <c r="C2244" s="203" t="s">
        <v>609</v>
      </c>
      <c r="D2244" s="203" t="s">
        <v>609</v>
      </c>
      <c r="E2244" s="205" t="s">
        <v>1840</v>
      </c>
      <c r="F2244" s="204">
        <v>3.9215686274509802</v>
      </c>
      <c r="G2244" s="203">
        <v>2008</v>
      </c>
      <c r="H2244" s="203" t="s">
        <v>1754</v>
      </c>
      <c r="I2244" s="203" t="s">
        <v>560</v>
      </c>
    </row>
    <row r="2245" spans="1:9">
      <c r="A2245" s="203">
        <v>113</v>
      </c>
      <c r="B2245" s="203" t="s">
        <v>395</v>
      </c>
      <c r="C2245" s="203" t="s">
        <v>752</v>
      </c>
      <c r="D2245" s="203" t="s">
        <v>752</v>
      </c>
      <c r="E2245" s="205" t="s">
        <v>1840</v>
      </c>
      <c r="F2245" s="204">
        <v>8.5106382978723403</v>
      </c>
      <c r="G2245" s="203">
        <v>2008</v>
      </c>
      <c r="H2245" s="203" t="s">
        <v>1754</v>
      </c>
      <c r="I2245" s="203" t="s">
        <v>560</v>
      </c>
    </row>
    <row r="2246" spans="1:9">
      <c r="A2246" s="203">
        <v>113</v>
      </c>
      <c r="B2246" s="203" t="s">
        <v>395</v>
      </c>
      <c r="C2246" s="203" t="s">
        <v>749</v>
      </c>
      <c r="D2246" s="203" t="s">
        <v>749</v>
      </c>
      <c r="E2246" s="205" t="s">
        <v>1840</v>
      </c>
      <c r="F2246" s="204">
        <v>6.6884176182707993</v>
      </c>
      <c r="G2246" s="203">
        <v>2008</v>
      </c>
      <c r="H2246" s="203" t="s">
        <v>1754</v>
      </c>
      <c r="I2246" s="203" t="s">
        <v>560</v>
      </c>
    </row>
    <row r="2247" spans="1:9">
      <c r="A2247" s="203">
        <v>113</v>
      </c>
      <c r="B2247" s="203" t="s">
        <v>395</v>
      </c>
      <c r="C2247" s="203" t="s">
        <v>755</v>
      </c>
      <c r="D2247" s="203" t="s">
        <v>755</v>
      </c>
      <c r="E2247" s="205" t="s">
        <v>1840</v>
      </c>
      <c r="F2247" s="204">
        <v>2.6845637583892619</v>
      </c>
      <c r="G2247" s="203">
        <v>2008</v>
      </c>
      <c r="H2247" s="203" t="s">
        <v>1754</v>
      </c>
      <c r="I2247" s="203" t="s">
        <v>560</v>
      </c>
    </row>
    <row r="2248" spans="1:9">
      <c r="A2248" s="203">
        <v>113</v>
      </c>
      <c r="B2248" s="203" t="s">
        <v>395</v>
      </c>
      <c r="C2248" s="203" t="s">
        <v>617</v>
      </c>
      <c r="D2248" s="203" t="s">
        <v>617</v>
      </c>
      <c r="E2248" s="205" t="s">
        <v>1840</v>
      </c>
      <c r="F2248" s="204">
        <v>3.5561877667140829</v>
      </c>
      <c r="G2248" s="203">
        <v>2008</v>
      </c>
      <c r="H2248" s="203" t="s">
        <v>1754</v>
      </c>
      <c r="I2248" s="203" t="s">
        <v>560</v>
      </c>
    </row>
    <row r="2249" spans="1:9">
      <c r="A2249" s="203">
        <v>113</v>
      </c>
      <c r="B2249" s="203" t="s">
        <v>395</v>
      </c>
      <c r="C2249" s="203" t="s">
        <v>1242</v>
      </c>
      <c r="D2249" s="203" t="s">
        <v>1243</v>
      </c>
      <c r="E2249" s="205" t="s">
        <v>1840</v>
      </c>
      <c r="F2249" s="204">
        <v>10.060240963855421</v>
      </c>
      <c r="G2249" s="203">
        <v>2008</v>
      </c>
      <c r="H2249" s="203" t="s">
        <v>1754</v>
      </c>
      <c r="I2249" s="203" t="s">
        <v>560</v>
      </c>
    </row>
    <row r="2250" spans="1:9">
      <c r="A2250" s="203">
        <v>113</v>
      </c>
      <c r="B2250" s="203" t="s">
        <v>395</v>
      </c>
      <c r="C2250" s="203" t="s">
        <v>743</v>
      </c>
      <c r="D2250" s="203" t="s">
        <v>743</v>
      </c>
      <c r="E2250" s="205" t="s">
        <v>1840</v>
      </c>
      <c r="F2250" s="204">
        <v>6.927710843373494</v>
      </c>
      <c r="G2250" s="203">
        <v>2008</v>
      </c>
      <c r="H2250" s="203" t="s">
        <v>1754</v>
      </c>
      <c r="I2250" s="203" t="s">
        <v>560</v>
      </c>
    </row>
    <row r="2251" spans="1:9">
      <c r="A2251" s="203">
        <v>113</v>
      </c>
      <c r="B2251" s="203" t="s">
        <v>395</v>
      </c>
      <c r="C2251" s="203" t="s">
        <v>1244</v>
      </c>
      <c r="D2251" s="203" t="s">
        <v>1245</v>
      </c>
      <c r="E2251" s="205" t="s">
        <v>1840</v>
      </c>
      <c r="F2251" s="204">
        <v>6.8322981366459627</v>
      </c>
      <c r="G2251" s="203">
        <v>2008</v>
      </c>
      <c r="H2251" s="203" t="s">
        <v>1754</v>
      </c>
      <c r="I2251" s="203" t="s">
        <v>560</v>
      </c>
    </row>
    <row r="2252" spans="1:9">
      <c r="A2252" s="203">
        <v>113</v>
      </c>
      <c r="B2252" s="203" t="s">
        <v>395</v>
      </c>
      <c r="C2252" s="203" t="s">
        <v>1246</v>
      </c>
      <c r="D2252" s="203" t="s">
        <v>1247</v>
      </c>
      <c r="E2252" s="205" t="s">
        <v>1840</v>
      </c>
      <c r="F2252" s="204">
        <v>1.5873015873015872</v>
      </c>
      <c r="G2252" s="203">
        <v>2008</v>
      </c>
      <c r="H2252" s="203" t="s">
        <v>1754</v>
      </c>
      <c r="I2252" s="203" t="s">
        <v>560</v>
      </c>
    </row>
    <row r="2253" spans="1:9">
      <c r="A2253" s="203">
        <v>113</v>
      </c>
      <c r="B2253" s="203" t="s">
        <v>395</v>
      </c>
      <c r="C2253" s="203" t="s">
        <v>747</v>
      </c>
      <c r="D2253" s="203" t="s">
        <v>747</v>
      </c>
      <c r="E2253" s="205" t="s">
        <v>1840</v>
      </c>
      <c r="F2253" s="204">
        <v>10.320284697508896</v>
      </c>
      <c r="G2253" s="203">
        <v>2008</v>
      </c>
      <c r="H2253" s="203" t="s">
        <v>1754</v>
      </c>
      <c r="I2253" s="203" t="s">
        <v>560</v>
      </c>
    </row>
    <row r="2254" spans="1:9">
      <c r="A2254" s="203">
        <v>113</v>
      </c>
      <c r="B2254" s="203" t="s">
        <v>395</v>
      </c>
      <c r="C2254" s="203" t="s">
        <v>1248</v>
      </c>
      <c r="D2254" s="203" t="s">
        <v>1248</v>
      </c>
      <c r="E2254" s="205" t="s">
        <v>1840</v>
      </c>
      <c r="F2254" s="204">
        <v>5.5555555555555554</v>
      </c>
      <c r="G2254" s="203">
        <v>2008</v>
      </c>
      <c r="H2254" s="203" t="s">
        <v>1754</v>
      </c>
      <c r="I2254" s="203" t="s">
        <v>560</v>
      </c>
    </row>
    <row r="2255" spans="1:9">
      <c r="A2255" s="203">
        <v>113</v>
      </c>
      <c r="B2255" s="203" t="s">
        <v>395</v>
      </c>
      <c r="C2255" s="203" t="s">
        <v>750</v>
      </c>
      <c r="D2255" s="203" t="s">
        <v>751</v>
      </c>
      <c r="E2255" s="205" t="s">
        <v>1840</v>
      </c>
      <c r="F2255" s="204">
        <v>3.90625</v>
      </c>
      <c r="G2255" s="203">
        <v>2008</v>
      </c>
      <c r="H2255" s="203" t="s">
        <v>1754</v>
      </c>
      <c r="I2255" s="203" t="s">
        <v>560</v>
      </c>
    </row>
    <row r="2256" spans="1:9">
      <c r="A2256" s="203">
        <v>113</v>
      </c>
      <c r="B2256" s="203" t="s">
        <v>397</v>
      </c>
      <c r="C2256" s="203" t="s">
        <v>581</v>
      </c>
      <c r="D2256" s="203" t="s">
        <v>581</v>
      </c>
      <c r="E2256" s="205" t="s">
        <v>1840</v>
      </c>
      <c r="F2256" s="204">
        <v>8</v>
      </c>
      <c r="G2256" s="203">
        <v>2008</v>
      </c>
      <c r="H2256" s="203" t="s">
        <v>1754</v>
      </c>
      <c r="I2256" s="203" t="s">
        <v>560</v>
      </c>
    </row>
    <row r="2257" spans="1:9">
      <c r="A2257" s="203">
        <v>113</v>
      </c>
      <c r="B2257" s="203" t="s">
        <v>397</v>
      </c>
      <c r="C2257" s="203" t="s">
        <v>720</v>
      </c>
      <c r="D2257" s="203" t="s">
        <v>720</v>
      </c>
      <c r="E2257" s="205" t="s">
        <v>1840</v>
      </c>
      <c r="F2257" s="204">
        <v>6.3084112149532707</v>
      </c>
      <c r="G2257" s="203">
        <v>2008</v>
      </c>
      <c r="H2257" s="203" t="s">
        <v>1754</v>
      </c>
      <c r="I2257" s="203" t="s">
        <v>560</v>
      </c>
    </row>
    <row r="2258" spans="1:9">
      <c r="A2258" s="203">
        <v>113</v>
      </c>
      <c r="B2258" s="203" t="s">
        <v>397</v>
      </c>
      <c r="C2258" s="203" t="s">
        <v>1249</v>
      </c>
      <c r="D2258" s="203" t="s">
        <v>1249</v>
      </c>
      <c r="E2258" s="205" t="s">
        <v>1840</v>
      </c>
      <c r="F2258" s="204">
        <v>9.6560846560846549</v>
      </c>
      <c r="G2258" s="203">
        <v>2008</v>
      </c>
      <c r="H2258" s="203" t="s">
        <v>1754</v>
      </c>
      <c r="I2258" s="203" t="s">
        <v>560</v>
      </c>
    </row>
    <row r="2259" spans="1:9">
      <c r="A2259" s="203">
        <v>113</v>
      </c>
      <c r="B2259" s="203" t="s">
        <v>397</v>
      </c>
      <c r="C2259" s="203" t="s">
        <v>1254</v>
      </c>
      <c r="D2259" s="203" t="s">
        <v>1255</v>
      </c>
      <c r="E2259" s="205" t="s">
        <v>1840</v>
      </c>
      <c r="F2259" s="204">
        <v>3.8461538461538463</v>
      </c>
      <c r="G2259" s="203">
        <v>2008</v>
      </c>
      <c r="H2259" s="203" t="s">
        <v>1754</v>
      </c>
      <c r="I2259" s="203" t="s">
        <v>560</v>
      </c>
    </row>
    <row r="2260" spans="1:9">
      <c r="A2260" s="203">
        <v>113</v>
      </c>
      <c r="B2260" s="203" t="s">
        <v>398</v>
      </c>
      <c r="C2260" s="203" t="s">
        <v>574</v>
      </c>
      <c r="D2260" s="203" t="s">
        <v>574</v>
      </c>
      <c r="E2260" s="205" t="s">
        <v>1840</v>
      </c>
      <c r="F2260" s="204">
        <v>5.9278350515463911</v>
      </c>
      <c r="G2260" s="203">
        <v>2008</v>
      </c>
      <c r="H2260" s="203" t="s">
        <v>1754</v>
      </c>
      <c r="I2260" s="203" t="s">
        <v>560</v>
      </c>
    </row>
    <row r="2261" spans="1:9">
      <c r="A2261" s="203">
        <v>113</v>
      </c>
      <c r="B2261" s="203" t="s">
        <v>399</v>
      </c>
      <c r="C2261" s="203" t="s">
        <v>602</v>
      </c>
      <c r="D2261" s="203" t="s">
        <v>602</v>
      </c>
      <c r="E2261" s="205" t="s">
        <v>1840</v>
      </c>
      <c r="F2261" s="204">
        <v>8.5607940446650126</v>
      </c>
      <c r="G2261" s="203">
        <v>2008</v>
      </c>
      <c r="H2261" s="203" t="s">
        <v>1754</v>
      </c>
      <c r="I2261" s="203" t="s">
        <v>560</v>
      </c>
    </row>
    <row r="2262" spans="1:9">
      <c r="A2262" s="203">
        <v>113</v>
      </c>
      <c r="B2262" s="203" t="s">
        <v>400</v>
      </c>
      <c r="C2262" s="203" t="s">
        <v>585</v>
      </c>
      <c r="D2262" s="203" t="s">
        <v>585</v>
      </c>
      <c r="E2262" s="205" t="s">
        <v>1840</v>
      </c>
      <c r="F2262" s="204">
        <v>8.2242990654205617</v>
      </c>
      <c r="G2262" s="203">
        <v>2008</v>
      </c>
      <c r="H2262" s="203" t="s">
        <v>1754</v>
      </c>
      <c r="I2262" s="203" t="s">
        <v>560</v>
      </c>
    </row>
    <row r="2263" spans="1:9">
      <c r="A2263" s="203">
        <v>113</v>
      </c>
      <c r="B2263" s="203" t="s">
        <v>400</v>
      </c>
      <c r="C2263" s="203" t="s">
        <v>578</v>
      </c>
      <c r="D2263" s="203" t="s">
        <v>578</v>
      </c>
      <c r="E2263" s="205" t="s">
        <v>1840</v>
      </c>
      <c r="F2263" s="204">
        <v>4.4973544973544968</v>
      </c>
      <c r="G2263" s="203">
        <v>2008</v>
      </c>
      <c r="H2263" s="203" t="s">
        <v>1754</v>
      </c>
      <c r="I2263" s="203" t="s">
        <v>560</v>
      </c>
    </row>
    <row r="2264" spans="1:9">
      <c r="A2264" s="203">
        <v>113</v>
      </c>
      <c r="B2264" s="203" t="s">
        <v>401</v>
      </c>
      <c r="C2264" s="203" t="s">
        <v>626</v>
      </c>
      <c r="D2264" s="203" t="s">
        <v>626</v>
      </c>
      <c r="E2264" s="205" t="s">
        <v>1840</v>
      </c>
      <c r="F2264" s="204">
        <v>5.9523809523809517</v>
      </c>
      <c r="G2264" s="203">
        <v>2008</v>
      </c>
      <c r="H2264" s="203" t="s">
        <v>1754</v>
      </c>
      <c r="I2264" s="203" t="s">
        <v>560</v>
      </c>
    </row>
    <row r="2265" spans="1:9">
      <c r="A2265" s="203">
        <v>113</v>
      </c>
      <c r="B2265" s="203" t="s">
        <v>401</v>
      </c>
      <c r="C2265" s="203" t="s">
        <v>639</v>
      </c>
      <c r="D2265" s="203" t="s">
        <v>639</v>
      </c>
      <c r="E2265" s="205" t="s">
        <v>1840</v>
      </c>
      <c r="F2265" s="204">
        <v>12.401352874859075</v>
      </c>
      <c r="G2265" s="203">
        <v>2008</v>
      </c>
      <c r="H2265" s="203" t="s">
        <v>1754</v>
      </c>
      <c r="I2265" s="203" t="s">
        <v>560</v>
      </c>
    </row>
    <row r="2266" spans="1:9">
      <c r="A2266" s="203">
        <v>113</v>
      </c>
      <c r="B2266" s="203" t="s">
        <v>401</v>
      </c>
      <c r="C2266" s="203" t="s">
        <v>615</v>
      </c>
      <c r="D2266" s="203" t="s">
        <v>615</v>
      </c>
      <c r="E2266" s="205" t="s">
        <v>1840</v>
      </c>
      <c r="F2266" s="204">
        <v>3.9886039886039883</v>
      </c>
      <c r="G2266" s="203">
        <v>2008</v>
      </c>
      <c r="H2266" s="203" t="s">
        <v>1754</v>
      </c>
      <c r="I2266" s="203" t="s">
        <v>560</v>
      </c>
    </row>
    <row r="2267" spans="1:9">
      <c r="A2267" s="203">
        <v>113</v>
      </c>
      <c r="B2267" s="203" t="s">
        <v>402</v>
      </c>
      <c r="C2267" s="203" t="s">
        <v>591</v>
      </c>
      <c r="D2267" s="203" t="s">
        <v>591</v>
      </c>
      <c r="E2267" s="205" t="s">
        <v>1840</v>
      </c>
      <c r="F2267" s="204">
        <v>6.24</v>
      </c>
      <c r="G2267" s="203">
        <v>2008</v>
      </c>
      <c r="H2267" s="203" t="s">
        <v>1754</v>
      </c>
      <c r="I2267" s="203" t="s">
        <v>560</v>
      </c>
    </row>
    <row r="2268" spans="1:9">
      <c r="A2268" s="203">
        <v>113</v>
      </c>
      <c r="B2268" s="203" t="s">
        <v>403</v>
      </c>
      <c r="C2268" s="203" t="s">
        <v>1256</v>
      </c>
      <c r="D2268" s="203" t="s">
        <v>1256</v>
      </c>
      <c r="E2268" s="205" t="s">
        <v>1840</v>
      </c>
      <c r="F2268" s="204">
        <v>4.3154761904761907</v>
      </c>
      <c r="G2268" s="203">
        <v>2008</v>
      </c>
      <c r="H2268" s="203" t="s">
        <v>1754</v>
      </c>
      <c r="I2268" s="203" t="s">
        <v>560</v>
      </c>
    </row>
    <row r="2269" spans="1:9">
      <c r="A2269" s="203">
        <v>114</v>
      </c>
      <c r="B2269" s="203" t="s">
        <v>384</v>
      </c>
      <c r="C2269" s="203" t="s">
        <v>652</v>
      </c>
      <c r="D2269" s="203" t="s">
        <v>652</v>
      </c>
      <c r="E2269" s="205" t="s">
        <v>1843</v>
      </c>
      <c r="F2269" s="204">
        <v>2.2944599999999999</v>
      </c>
      <c r="G2269" s="203">
        <v>2008</v>
      </c>
      <c r="H2269" s="203" t="s">
        <v>1754</v>
      </c>
      <c r="I2269" s="203" t="s">
        <v>560</v>
      </c>
    </row>
    <row r="2270" spans="1:9">
      <c r="A2270" s="203">
        <v>114</v>
      </c>
      <c r="B2270" s="203" t="s">
        <v>384</v>
      </c>
      <c r="C2270" s="203" t="s">
        <v>1233</v>
      </c>
      <c r="D2270" s="203" t="s">
        <v>1233</v>
      </c>
      <c r="E2270" s="205" t="s">
        <v>1843</v>
      </c>
      <c r="F2270" s="204">
        <v>3.3797199999999998</v>
      </c>
      <c r="G2270" s="203">
        <v>2008</v>
      </c>
      <c r="H2270" s="203" t="s">
        <v>1754</v>
      </c>
      <c r="I2270" s="203" t="s">
        <v>560</v>
      </c>
    </row>
    <row r="2271" spans="1:9">
      <c r="A2271" s="203">
        <v>114</v>
      </c>
      <c r="B2271" s="203" t="s">
        <v>384</v>
      </c>
      <c r="C2271" s="203" t="s">
        <v>1257</v>
      </c>
      <c r="D2271" s="203" t="s">
        <v>1257</v>
      </c>
      <c r="E2271" s="205" t="s">
        <v>1843</v>
      </c>
      <c r="F2271" s="204">
        <v>2.2336800000000001</v>
      </c>
      <c r="G2271" s="203">
        <v>2008</v>
      </c>
      <c r="H2271" s="203" t="s">
        <v>1754</v>
      </c>
      <c r="I2271" s="203" t="s">
        <v>560</v>
      </c>
    </row>
    <row r="2272" spans="1:9">
      <c r="A2272" s="203">
        <v>114</v>
      </c>
      <c r="B2272" s="203" t="s">
        <v>384</v>
      </c>
      <c r="C2272" s="203" t="s">
        <v>1234</v>
      </c>
      <c r="D2272" s="203" t="s">
        <v>1234</v>
      </c>
      <c r="E2272" s="205" t="s">
        <v>1843</v>
      </c>
      <c r="F2272" s="204">
        <v>1.9788900000000003</v>
      </c>
      <c r="G2272" s="203">
        <v>2008</v>
      </c>
      <c r="H2272" s="203" t="s">
        <v>1754</v>
      </c>
      <c r="I2272" s="203" t="s">
        <v>560</v>
      </c>
    </row>
    <row r="2273" spans="1:9">
      <c r="A2273" s="203">
        <v>114</v>
      </c>
      <c r="B2273" s="203" t="s">
        <v>384</v>
      </c>
      <c r="C2273" s="203" t="s">
        <v>1235</v>
      </c>
      <c r="D2273" s="203" t="s">
        <v>1235</v>
      </c>
      <c r="E2273" s="205" t="s">
        <v>1843</v>
      </c>
      <c r="F2273" s="204">
        <v>6.1764700000000001</v>
      </c>
      <c r="G2273" s="203">
        <v>2008</v>
      </c>
      <c r="H2273" s="203" t="s">
        <v>1754</v>
      </c>
      <c r="I2273" s="203" t="s">
        <v>560</v>
      </c>
    </row>
    <row r="2274" spans="1:9">
      <c r="A2274" s="203">
        <v>114</v>
      </c>
      <c r="B2274" s="203" t="s">
        <v>384</v>
      </c>
      <c r="C2274" s="203" t="s">
        <v>1250</v>
      </c>
      <c r="D2274" s="203" t="s">
        <v>1250</v>
      </c>
      <c r="E2274" s="205" t="s">
        <v>1843</v>
      </c>
      <c r="F2274" s="204">
        <v>3.1620599999999999</v>
      </c>
      <c r="G2274" s="203">
        <v>2008</v>
      </c>
      <c r="H2274" s="203" t="s">
        <v>1754</v>
      </c>
      <c r="I2274" s="203" t="s">
        <v>560</v>
      </c>
    </row>
    <row r="2275" spans="1:9">
      <c r="A2275" s="203">
        <v>114</v>
      </c>
      <c r="B2275" s="203" t="s">
        <v>384</v>
      </c>
      <c r="C2275" s="203" t="s">
        <v>695</v>
      </c>
      <c r="D2275" s="203" t="s">
        <v>695</v>
      </c>
      <c r="E2275" s="205" t="s">
        <v>1843</v>
      </c>
      <c r="F2275" s="204">
        <v>1.59453</v>
      </c>
      <c r="G2275" s="203">
        <v>2008</v>
      </c>
      <c r="H2275" s="203" t="s">
        <v>1754</v>
      </c>
      <c r="I2275" s="203" t="s">
        <v>560</v>
      </c>
    </row>
    <row r="2276" spans="1:9">
      <c r="A2276" s="203">
        <v>114</v>
      </c>
      <c r="B2276" s="203" t="s">
        <v>384</v>
      </c>
      <c r="C2276" s="203" t="s">
        <v>692</v>
      </c>
      <c r="D2276" s="203" t="s">
        <v>1237</v>
      </c>
      <c r="E2276" s="205" t="s">
        <v>1843</v>
      </c>
      <c r="F2276" s="204">
        <v>2.7668000000000004</v>
      </c>
      <c r="G2276" s="203">
        <v>2008</v>
      </c>
      <c r="H2276" s="203" t="s">
        <v>1754</v>
      </c>
      <c r="I2276" s="203" t="s">
        <v>560</v>
      </c>
    </row>
    <row r="2277" spans="1:9">
      <c r="A2277" s="203">
        <v>114</v>
      </c>
      <c r="B2277" s="203" t="s">
        <v>384</v>
      </c>
      <c r="C2277" s="203" t="s">
        <v>604</v>
      </c>
      <c r="D2277" s="203" t="s">
        <v>604</v>
      </c>
      <c r="E2277" s="205" t="s">
        <v>1843</v>
      </c>
      <c r="F2277" s="204">
        <v>2.67062</v>
      </c>
      <c r="G2277" s="203">
        <v>2008</v>
      </c>
      <c r="H2277" s="203" t="s">
        <v>1754</v>
      </c>
      <c r="I2277" s="203" t="s">
        <v>560</v>
      </c>
    </row>
    <row r="2278" spans="1:9">
      <c r="A2278" s="203">
        <v>114</v>
      </c>
      <c r="B2278" s="203" t="s">
        <v>384</v>
      </c>
      <c r="C2278" s="203" t="s">
        <v>1251</v>
      </c>
      <c r="D2278" s="203" t="s">
        <v>1252</v>
      </c>
      <c r="E2278" s="205" t="s">
        <v>1843</v>
      </c>
      <c r="F2278" s="204">
        <v>3.3163299999999998</v>
      </c>
      <c r="G2278" s="203">
        <v>2008</v>
      </c>
      <c r="H2278" s="203" t="s">
        <v>1754</v>
      </c>
      <c r="I2278" s="203" t="s">
        <v>560</v>
      </c>
    </row>
    <row r="2279" spans="1:9">
      <c r="A2279" s="203">
        <v>114</v>
      </c>
      <c r="B2279" s="203" t="s">
        <v>386</v>
      </c>
      <c r="C2279" s="203" t="s">
        <v>613</v>
      </c>
      <c r="D2279" s="203" t="s">
        <v>613</v>
      </c>
      <c r="E2279" s="205" t="s">
        <v>1843</v>
      </c>
      <c r="F2279" s="204">
        <v>3.1779700000000002</v>
      </c>
      <c r="G2279" s="203">
        <v>2008</v>
      </c>
      <c r="H2279" s="203" t="s">
        <v>1754</v>
      </c>
      <c r="I2279" s="203" t="s">
        <v>560</v>
      </c>
    </row>
    <row r="2280" spans="1:9">
      <c r="A2280" s="203">
        <v>114</v>
      </c>
      <c r="B2280" s="203" t="s">
        <v>386</v>
      </c>
      <c r="C2280" s="203" t="s">
        <v>648</v>
      </c>
      <c r="D2280" s="203" t="s">
        <v>648</v>
      </c>
      <c r="E2280" s="205" t="s">
        <v>1843</v>
      </c>
      <c r="F2280" s="204">
        <v>1.58371</v>
      </c>
      <c r="G2280" s="203">
        <v>2008</v>
      </c>
      <c r="H2280" s="203" t="s">
        <v>1754</v>
      </c>
      <c r="I2280" s="203" t="s">
        <v>560</v>
      </c>
    </row>
    <row r="2281" spans="1:9">
      <c r="A2281" s="203">
        <v>114</v>
      </c>
      <c r="B2281" s="203" t="s">
        <v>387</v>
      </c>
      <c r="C2281" s="203" t="s">
        <v>1238</v>
      </c>
      <c r="D2281" s="203" t="s">
        <v>1238</v>
      </c>
      <c r="E2281" s="205" t="s">
        <v>1843</v>
      </c>
      <c r="F2281" s="204">
        <v>3.125</v>
      </c>
      <c r="G2281" s="203">
        <v>2008</v>
      </c>
      <c r="H2281" s="203" t="s">
        <v>1754</v>
      </c>
      <c r="I2281" s="203" t="s">
        <v>560</v>
      </c>
    </row>
    <row r="2282" spans="1:9">
      <c r="A2282" s="203">
        <v>114</v>
      </c>
      <c r="B2282" s="203" t="s">
        <v>387</v>
      </c>
      <c r="C2282" s="203" t="s">
        <v>1253</v>
      </c>
      <c r="D2282" s="203" t="s">
        <v>1253</v>
      </c>
      <c r="E2282" s="205" t="s">
        <v>1843</v>
      </c>
      <c r="F2282" s="204">
        <v>3.4782599999999997</v>
      </c>
      <c r="G2282" s="203">
        <v>2008</v>
      </c>
      <c r="H2282" s="203" t="s">
        <v>1754</v>
      </c>
      <c r="I2282" s="203" t="s">
        <v>560</v>
      </c>
    </row>
    <row r="2283" spans="1:9">
      <c r="A2283" s="203">
        <v>114</v>
      </c>
      <c r="B2283" s="203" t="s">
        <v>387</v>
      </c>
      <c r="C2283" s="203" t="s">
        <v>1239</v>
      </c>
      <c r="D2283" s="203" t="s">
        <v>1239</v>
      </c>
      <c r="E2283" s="205" t="s">
        <v>1843</v>
      </c>
      <c r="F2283" s="204">
        <v>4.5161300000000004</v>
      </c>
      <c r="G2283" s="203">
        <v>2008</v>
      </c>
      <c r="H2283" s="203" t="s">
        <v>1754</v>
      </c>
      <c r="I2283" s="203" t="s">
        <v>560</v>
      </c>
    </row>
    <row r="2284" spans="1:9">
      <c r="A2284" s="203">
        <v>114</v>
      </c>
      <c r="B2284" s="203" t="s">
        <v>388</v>
      </c>
      <c r="C2284" s="203" t="s">
        <v>598</v>
      </c>
      <c r="D2284" s="203" t="s">
        <v>598</v>
      </c>
      <c r="E2284" s="205" t="s">
        <v>1843</v>
      </c>
      <c r="F2284" s="204">
        <v>4.1542999999999992</v>
      </c>
      <c r="G2284" s="203">
        <v>2008</v>
      </c>
      <c r="H2284" s="203" t="s">
        <v>1754</v>
      </c>
      <c r="I2284" s="203" t="s">
        <v>560</v>
      </c>
    </row>
    <row r="2285" spans="1:9">
      <c r="A2285" s="203">
        <v>114</v>
      </c>
      <c r="B2285" s="203" t="s">
        <v>388</v>
      </c>
      <c r="C2285" s="203" t="s">
        <v>367</v>
      </c>
      <c r="D2285" s="203" t="s">
        <v>367</v>
      </c>
      <c r="E2285" s="205" t="s">
        <v>1843</v>
      </c>
      <c r="F2285" s="204">
        <v>2.3201900000000002</v>
      </c>
      <c r="G2285" s="203">
        <v>2008</v>
      </c>
      <c r="H2285" s="203" t="s">
        <v>1754</v>
      </c>
      <c r="I2285" s="203" t="s">
        <v>560</v>
      </c>
    </row>
    <row r="2286" spans="1:9">
      <c r="A2286" s="203">
        <v>114</v>
      </c>
      <c r="B2286" s="203" t="s">
        <v>388</v>
      </c>
      <c r="C2286" s="203" t="s">
        <v>606</v>
      </c>
      <c r="D2286" s="203" t="s">
        <v>606</v>
      </c>
      <c r="E2286" s="205" t="s">
        <v>1843</v>
      </c>
      <c r="F2286" s="204">
        <v>2.2669999999999999</v>
      </c>
      <c r="G2286" s="203">
        <v>2008</v>
      </c>
      <c r="H2286" s="203" t="s">
        <v>1754</v>
      </c>
      <c r="I2286" s="203" t="s">
        <v>560</v>
      </c>
    </row>
    <row r="2287" spans="1:9">
      <c r="A2287" s="203">
        <v>114</v>
      </c>
      <c r="B2287" s="203" t="s">
        <v>390</v>
      </c>
      <c r="C2287" s="203" t="s">
        <v>368</v>
      </c>
      <c r="D2287" s="203" t="s">
        <v>368</v>
      </c>
      <c r="E2287" s="205" t="s">
        <v>1843</v>
      </c>
      <c r="F2287" s="204">
        <v>3.5087700000000002</v>
      </c>
      <c r="G2287" s="203">
        <v>2008</v>
      </c>
      <c r="H2287" s="203" t="s">
        <v>1754</v>
      </c>
      <c r="I2287" s="203" t="s">
        <v>560</v>
      </c>
    </row>
    <row r="2288" spans="1:9">
      <c r="A2288" s="203">
        <v>114</v>
      </c>
      <c r="B2288" s="203" t="s">
        <v>390</v>
      </c>
      <c r="C2288" s="203" t="s">
        <v>611</v>
      </c>
      <c r="D2288" s="203" t="s">
        <v>611</v>
      </c>
      <c r="E2288" s="205" t="s">
        <v>1843</v>
      </c>
      <c r="F2288" s="204">
        <v>1.6333899999999999</v>
      </c>
      <c r="G2288" s="203">
        <v>2008</v>
      </c>
      <c r="H2288" s="203" t="s">
        <v>1754</v>
      </c>
      <c r="I2288" s="203" t="s">
        <v>560</v>
      </c>
    </row>
    <row r="2289" spans="1:9">
      <c r="A2289" s="203">
        <v>114</v>
      </c>
      <c r="B2289" s="203" t="s">
        <v>393</v>
      </c>
      <c r="C2289" s="203" t="s">
        <v>576</v>
      </c>
      <c r="D2289" s="203" t="s">
        <v>576</v>
      </c>
      <c r="E2289" s="205" t="s">
        <v>1843</v>
      </c>
      <c r="F2289" s="204">
        <v>3.11355</v>
      </c>
      <c r="G2289" s="203">
        <v>2008</v>
      </c>
      <c r="H2289" s="203" t="s">
        <v>1754</v>
      </c>
      <c r="I2289" s="203" t="s">
        <v>560</v>
      </c>
    </row>
    <row r="2290" spans="1:9">
      <c r="A2290" s="203">
        <v>114</v>
      </c>
      <c r="B2290" s="203" t="s">
        <v>393</v>
      </c>
      <c r="C2290" s="203" t="s">
        <v>632</v>
      </c>
      <c r="D2290" s="203" t="s">
        <v>632</v>
      </c>
      <c r="E2290" s="205" t="s">
        <v>1843</v>
      </c>
      <c r="F2290" s="204">
        <v>3.8793099999999998</v>
      </c>
      <c r="G2290" s="203">
        <v>2008</v>
      </c>
      <c r="H2290" s="203" t="s">
        <v>1754</v>
      </c>
      <c r="I2290" s="203" t="s">
        <v>560</v>
      </c>
    </row>
    <row r="2291" spans="1:9">
      <c r="A2291" s="203">
        <v>114</v>
      </c>
      <c r="B2291" s="203" t="s">
        <v>393</v>
      </c>
      <c r="C2291" s="203" t="s">
        <v>1258</v>
      </c>
      <c r="D2291" s="203" t="s">
        <v>1258</v>
      </c>
      <c r="E2291" s="205" t="s">
        <v>1843</v>
      </c>
      <c r="F2291" s="204">
        <v>2.8953199999999999</v>
      </c>
      <c r="G2291" s="203">
        <v>2008</v>
      </c>
      <c r="H2291" s="203" t="s">
        <v>1754</v>
      </c>
      <c r="I2291" s="203" t="s">
        <v>560</v>
      </c>
    </row>
    <row r="2292" spans="1:9">
      <c r="A2292" s="203">
        <v>114</v>
      </c>
      <c r="B2292" s="203" t="s">
        <v>393</v>
      </c>
      <c r="C2292" s="203" t="s">
        <v>1240</v>
      </c>
      <c r="D2292" s="203" t="s">
        <v>1240</v>
      </c>
      <c r="E2292" s="205" t="s">
        <v>1843</v>
      </c>
      <c r="F2292" s="204">
        <v>3.0015799999999997</v>
      </c>
      <c r="G2292" s="203">
        <v>2008</v>
      </c>
      <c r="H2292" s="203" t="s">
        <v>1754</v>
      </c>
      <c r="I2292" s="203" t="s">
        <v>560</v>
      </c>
    </row>
    <row r="2293" spans="1:9">
      <c r="A2293" s="203">
        <v>114</v>
      </c>
      <c r="B2293" s="203" t="s">
        <v>393</v>
      </c>
      <c r="C2293" s="203" t="s">
        <v>1241</v>
      </c>
      <c r="D2293" s="203" t="s">
        <v>1241</v>
      </c>
      <c r="E2293" s="205" t="s">
        <v>1843</v>
      </c>
      <c r="F2293" s="204">
        <v>2.0588199999999999</v>
      </c>
      <c r="G2293" s="203">
        <v>2008</v>
      </c>
      <c r="H2293" s="203" t="s">
        <v>1754</v>
      </c>
      <c r="I2293" s="203" t="s">
        <v>560</v>
      </c>
    </row>
    <row r="2294" spans="1:9">
      <c r="A2294" s="203">
        <v>114</v>
      </c>
      <c r="B2294" s="203" t="s">
        <v>393</v>
      </c>
      <c r="C2294" s="203" t="s">
        <v>628</v>
      </c>
      <c r="D2294" s="203" t="s">
        <v>628</v>
      </c>
      <c r="E2294" s="205" t="s">
        <v>1843</v>
      </c>
      <c r="F2294" s="204">
        <v>2.36686</v>
      </c>
      <c r="G2294" s="203">
        <v>2008</v>
      </c>
      <c r="H2294" s="203" t="s">
        <v>1754</v>
      </c>
      <c r="I2294" s="203" t="s">
        <v>560</v>
      </c>
    </row>
    <row r="2295" spans="1:9">
      <c r="A2295" s="203">
        <v>114</v>
      </c>
      <c r="B2295" s="203" t="s">
        <v>394</v>
      </c>
      <c r="C2295" s="203" t="s">
        <v>609</v>
      </c>
      <c r="D2295" s="203" t="s">
        <v>609</v>
      </c>
      <c r="E2295" s="205" t="s">
        <v>1843</v>
      </c>
      <c r="F2295" s="204">
        <v>2.4324300000000001</v>
      </c>
      <c r="G2295" s="203">
        <v>2008</v>
      </c>
      <c r="H2295" s="203" t="s">
        <v>1754</v>
      </c>
      <c r="I2295" s="203" t="s">
        <v>560</v>
      </c>
    </row>
    <row r="2296" spans="1:9">
      <c r="A2296" s="203">
        <v>114</v>
      </c>
      <c r="B2296" s="203" t="s">
        <v>395</v>
      </c>
      <c r="C2296" s="203" t="s">
        <v>752</v>
      </c>
      <c r="D2296" s="203" t="s">
        <v>752</v>
      </c>
      <c r="E2296" s="205" t="s">
        <v>1843</v>
      </c>
      <c r="F2296" s="204">
        <v>3.3333300000000001</v>
      </c>
      <c r="G2296" s="203">
        <v>2008</v>
      </c>
      <c r="H2296" s="203" t="s">
        <v>1754</v>
      </c>
      <c r="I2296" s="203" t="s">
        <v>560</v>
      </c>
    </row>
    <row r="2297" spans="1:9">
      <c r="A2297" s="203">
        <v>114</v>
      </c>
      <c r="B2297" s="203" t="s">
        <v>395</v>
      </c>
      <c r="C2297" s="203" t="s">
        <v>749</v>
      </c>
      <c r="D2297" s="203" t="s">
        <v>749</v>
      </c>
      <c r="E2297" s="205" t="s">
        <v>1843</v>
      </c>
      <c r="F2297" s="204">
        <v>2.4208600000000002</v>
      </c>
      <c r="G2297" s="203">
        <v>2008</v>
      </c>
      <c r="H2297" s="203" t="s">
        <v>1754</v>
      </c>
      <c r="I2297" s="203" t="s">
        <v>560</v>
      </c>
    </row>
    <row r="2298" spans="1:9">
      <c r="A2298" s="203">
        <v>114</v>
      </c>
      <c r="B2298" s="203" t="s">
        <v>395</v>
      </c>
      <c r="C2298" s="203" t="s">
        <v>755</v>
      </c>
      <c r="D2298" s="203" t="s">
        <v>755</v>
      </c>
      <c r="E2298" s="205" t="s">
        <v>1843</v>
      </c>
      <c r="F2298" s="204">
        <v>1.10294</v>
      </c>
      <c r="G2298" s="203">
        <v>2008</v>
      </c>
      <c r="H2298" s="203" t="s">
        <v>1754</v>
      </c>
      <c r="I2298" s="203" t="s">
        <v>560</v>
      </c>
    </row>
    <row r="2299" spans="1:9">
      <c r="A2299" s="203">
        <v>114</v>
      </c>
      <c r="B2299" s="203" t="s">
        <v>395</v>
      </c>
      <c r="C2299" s="203" t="s">
        <v>617</v>
      </c>
      <c r="D2299" s="203" t="s">
        <v>617</v>
      </c>
      <c r="E2299" s="205" t="s">
        <v>1843</v>
      </c>
      <c r="F2299" s="204">
        <v>2.62751</v>
      </c>
      <c r="G2299" s="203">
        <v>2008</v>
      </c>
      <c r="H2299" s="203" t="s">
        <v>1754</v>
      </c>
      <c r="I2299" s="203" t="s">
        <v>560</v>
      </c>
    </row>
    <row r="2300" spans="1:9">
      <c r="A2300" s="203">
        <v>114</v>
      </c>
      <c r="B2300" s="203" t="s">
        <v>395</v>
      </c>
      <c r="C2300" s="203" t="s">
        <v>1259</v>
      </c>
      <c r="D2300" s="203" t="s">
        <v>1260</v>
      </c>
      <c r="E2300" s="205" t="s">
        <v>1843</v>
      </c>
      <c r="F2300" s="204">
        <v>4.4776100000000003</v>
      </c>
      <c r="G2300" s="203">
        <v>2008</v>
      </c>
      <c r="H2300" s="203" t="s">
        <v>1754</v>
      </c>
      <c r="I2300" s="203" t="s">
        <v>560</v>
      </c>
    </row>
    <row r="2301" spans="1:9">
      <c r="A2301" s="203">
        <v>114</v>
      </c>
      <c r="B2301" s="203" t="s">
        <v>395</v>
      </c>
      <c r="C2301" s="203" t="s">
        <v>1242</v>
      </c>
      <c r="D2301" s="203" t="s">
        <v>1243</v>
      </c>
      <c r="E2301" s="205" t="s">
        <v>1843</v>
      </c>
      <c r="F2301" s="204">
        <v>3.6007600000000002</v>
      </c>
      <c r="G2301" s="203">
        <v>2008</v>
      </c>
      <c r="H2301" s="203" t="s">
        <v>1754</v>
      </c>
      <c r="I2301" s="203" t="s">
        <v>560</v>
      </c>
    </row>
    <row r="2302" spans="1:9">
      <c r="A2302" s="203">
        <v>114</v>
      </c>
      <c r="B2302" s="203" t="s">
        <v>395</v>
      </c>
      <c r="C2302" s="203" t="s">
        <v>743</v>
      </c>
      <c r="D2302" s="203" t="s">
        <v>743</v>
      </c>
      <c r="E2302" s="205" t="s">
        <v>1843</v>
      </c>
      <c r="F2302" s="204">
        <v>3.19489</v>
      </c>
      <c r="G2302" s="203">
        <v>2008</v>
      </c>
      <c r="H2302" s="203" t="s">
        <v>1754</v>
      </c>
      <c r="I2302" s="203" t="s">
        <v>560</v>
      </c>
    </row>
    <row r="2303" spans="1:9">
      <c r="A2303" s="203">
        <v>114</v>
      </c>
      <c r="B2303" s="203" t="s">
        <v>395</v>
      </c>
      <c r="C2303" s="203" t="s">
        <v>1244</v>
      </c>
      <c r="D2303" s="203" t="s">
        <v>1245</v>
      </c>
      <c r="E2303" s="205" t="s">
        <v>1843</v>
      </c>
      <c r="F2303" s="204">
        <v>1.5060199999999999</v>
      </c>
      <c r="G2303" s="203">
        <v>2008</v>
      </c>
      <c r="H2303" s="203" t="s">
        <v>1754</v>
      </c>
      <c r="I2303" s="203" t="s">
        <v>560</v>
      </c>
    </row>
    <row r="2304" spans="1:9">
      <c r="A2304" s="203">
        <v>114</v>
      </c>
      <c r="B2304" s="203" t="s">
        <v>395</v>
      </c>
      <c r="C2304" s="203" t="s">
        <v>1246</v>
      </c>
      <c r="D2304" s="203" t="s">
        <v>1247</v>
      </c>
      <c r="E2304" s="205" t="s">
        <v>1843</v>
      </c>
      <c r="F2304" s="204">
        <v>3.7878799999999999</v>
      </c>
      <c r="G2304" s="203">
        <v>2008</v>
      </c>
      <c r="H2304" s="203" t="s">
        <v>1754</v>
      </c>
      <c r="I2304" s="203" t="s">
        <v>560</v>
      </c>
    </row>
    <row r="2305" spans="1:9">
      <c r="A2305" s="203">
        <v>114</v>
      </c>
      <c r="B2305" s="203" t="s">
        <v>395</v>
      </c>
      <c r="C2305" s="203" t="s">
        <v>747</v>
      </c>
      <c r="D2305" s="203" t="s">
        <v>747</v>
      </c>
      <c r="E2305" s="205" t="s">
        <v>1843</v>
      </c>
      <c r="F2305" s="204">
        <v>3.25671</v>
      </c>
      <c r="G2305" s="203">
        <v>2008</v>
      </c>
      <c r="H2305" s="203" t="s">
        <v>1754</v>
      </c>
      <c r="I2305" s="203" t="s">
        <v>560</v>
      </c>
    </row>
    <row r="2306" spans="1:9">
      <c r="A2306" s="203">
        <v>114</v>
      </c>
      <c r="B2306" s="203" t="s">
        <v>395</v>
      </c>
      <c r="C2306" s="203" t="s">
        <v>1248</v>
      </c>
      <c r="D2306" s="203" t="s">
        <v>1248</v>
      </c>
      <c r="E2306" s="205" t="s">
        <v>1843</v>
      </c>
      <c r="F2306" s="204">
        <v>2.5252500000000002</v>
      </c>
      <c r="G2306" s="203">
        <v>2008</v>
      </c>
      <c r="H2306" s="203" t="s">
        <v>1754</v>
      </c>
      <c r="I2306" s="203" t="s">
        <v>560</v>
      </c>
    </row>
    <row r="2307" spans="1:9">
      <c r="A2307" s="203">
        <v>114</v>
      </c>
      <c r="B2307" s="203" t="s">
        <v>395</v>
      </c>
      <c r="C2307" s="203" t="s">
        <v>750</v>
      </c>
      <c r="D2307" s="203" t="s">
        <v>751</v>
      </c>
      <c r="E2307" s="205" t="s">
        <v>1843</v>
      </c>
      <c r="F2307" s="204">
        <v>2.0779200000000002</v>
      </c>
      <c r="G2307" s="203">
        <v>2008</v>
      </c>
      <c r="H2307" s="203" t="s">
        <v>1754</v>
      </c>
      <c r="I2307" s="203" t="s">
        <v>560</v>
      </c>
    </row>
    <row r="2308" spans="1:9">
      <c r="A2308" s="203">
        <v>114</v>
      </c>
      <c r="B2308" s="203" t="s">
        <v>397</v>
      </c>
      <c r="C2308" s="203" t="s">
        <v>581</v>
      </c>
      <c r="D2308" s="203" t="s">
        <v>581</v>
      </c>
      <c r="E2308" s="205" t="s">
        <v>1843</v>
      </c>
      <c r="F2308" s="204">
        <v>0.79208000000000001</v>
      </c>
      <c r="G2308" s="203">
        <v>2008</v>
      </c>
      <c r="H2308" s="203" t="s">
        <v>1754</v>
      </c>
      <c r="I2308" s="203" t="s">
        <v>560</v>
      </c>
    </row>
    <row r="2309" spans="1:9">
      <c r="A2309" s="203">
        <v>114</v>
      </c>
      <c r="B2309" s="203" t="s">
        <v>397</v>
      </c>
      <c r="C2309" s="203" t="s">
        <v>720</v>
      </c>
      <c r="D2309" s="203" t="s">
        <v>720</v>
      </c>
      <c r="E2309" s="205" t="s">
        <v>1843</v>
      </c>
      <c r="F2309" s="204">
        <v>1.5915100000000002</v>
      </c>
      <c r="G2309" s="203">
        <v>2008</v>
      </c>
      <c r="H2309" s="203" t="s">
        <v>1754</v>
      </c>
      <c r="I2309" s="203" t="s">
        <v>560</v>
      </c>
    </row>
    <row r="2310" spans="1:9">
      <c r="A2310" s="203">
        <v>114</v>
      </c>
      <c r="B2310" s="203" t="s">
        <v>397</v>
      </c>
      <c r="C2310" s="203" t="s">
        <v>1249</v>
      </c>
      <c r="D2310" s="203" t="s">
        <v>1249</v>
      </c>
      <c r="E2310" s="205" t="s">
        <v>1843</v>
      </c>
      <c r="F2310" s="204">
        <v>3.2810299999999999</v>
      </c>
      <c r="G2310" s="203">
        <v>2008</v>
      </c>
      <c r="H2310" s="203" t="s">
        <v>1754</v>
      </c>
      <c r="I2310" s="203" t="s">
        <v>560</v>
      </c>
    </row>
    <row r="2311" spans="1:9">
      <c r="A2311" s="203">
        <v>114</v>
      </c>
      <c r="B2311" s="203" t="s">
        <v>397</v>
      </c>
      <c r="C2311" s="203" t="s">
        <v>1254</v>
      </c>
      <c r="D2311" s="203" t="s">
        <v>1255</v>
      </c>
      <c r="E2311" s="205" t="s">
        <v>1843</v>
      </c>
      <c r="F2311" s="204">
        <v>0</v>
      </c>
      <c r="G2311" s="203">
        <v>2008</v>
      </c>
      <c r="H2311" s="203" t="s">
        <v>1754</v>
      </c>
      <c r="I2311" s="203" t="s">
        <v>560</v>
      </c>
    </row>
    <row r="2312" spans="1:9">
      <c r="A2312" s="203">
        <v>114</v>
      </c>
      <c r="B2312" s="203" t="s">
        <v>398</v>
      </c>
      <c r="C2312" s="203" t="s">
        <v>574</v>
      </c>
      <c r="D2312" s="203" t="s">
        <v>574</v>
      </c>
      <c r="E2312" s="205" t="s">
        <v>1843</v>
      </c>
      <c r="F2312" s="204">
        <v>2.3494899999999999</v>
      </c>
      <c r="G2312" s="203">
        <v>2008</v>
      </c>
      <c r="H2312" s="203" t="s">
        <v>1754</v>
      </c>
      <c r="I2312" s="203" t="s">
        <v>560</v>
      </c>
    </row>
    <row r="2313" spans="1:9">
      <c r="A2313" s="203">
        <v>114</v>
      </c>
      <c r="B2313" s="203" t="s">
        <v>399</v>
      </c>
      <c r="C2313" s="203" t="s">
        <v>602</v>
      </c>
      <c r="D2313" s="203" t="s">
        <v>602</v>
      </c>
      <c r="E2313" s="205" t="s">
        <v>1843</v>
      </c>
      <c r="F2313" s="204">
        <v>2.8387099999999998</v>
      </c>
      <c r="G2313" s="203">
        <v>2008</v>
      </c>
      <c r="H2313" s="203" t="s">
        <v>1754</v>
      </c>
      <c r="I2313" s="203" t="s">
        <v>560</v>
      </c>
    </row>
    <row r="2314" spans="1:9">
      <c r="A2314" s="203">
        <v>114</v>
      </c>
      <c r="B2314" s="203" t="s">
        <v>400</v>
      </c>
      <c r="C2314" s="203" t="s">
        <v>585</v>
      </c>
      <c r="D2314" s="203" t="s">
        <v>585</v>
      </c>
      <c r="E2314" s="205" t="s">
        <v>1843</v>
      </c>
      <c r="F2314" s="204">
        <v>2.63158</v>
      </c>
      <c r="G2314" s="203">
        <v>2008</v>
      </c>
      <c r="H2314" s="203" t="s">
        <v>1754</v>
      </c>
      <c r="I2314" s="203" t="s">
        <v>560</v>
      </c>
    </row>
    <row r="2315" spans="1:9">
      <c r="A2315" s="203">
        <v>114</v>
      </c>
      <c r="B2315" s="203" t="s">
        <v>400</v>
      </c>
      <c r="C2315" s="203" t="s">
        <v>578</v>
      </c>
      <c r="D2315" s="203" t="s">
        <v>578</v>
      </c>
      <c r="E2315" s="205" t="s">
        <v>1843</v>
      </c>
      <c r="F2315" s="204">
        <v>1.1395999999999999</v>
      </c>
      <c r="G2315" s="203">
        <v>2008</v>
      </c>
      <c r="H2315" s="203" t="s">
        <v>1754</v>
      </c>
      <c r="I2315" s="203" t="s">
        <v>560</v>
      </c>
    </row>
    <row r="2316" spans="1:9">
      <c r="A2316" s="203">
        <v>114</v>
      </c>
      <c r="B2316" s="203" t="s">
        <v>401</v>
      </c>
      <c r="C2316" s="203" t="s">
        <v>626</v>
      </c>
      <c r="D2316" s="203" t="s">
        <v>626</v>
      </c>
      <c r="E2316" s="205" t="s">
        <v>1843</v>
      </c>
      <c r="F2316" s="204">
        <v>1.8918899999999998</v>
      </c>
      <c r="G2316" s="203">
        <v>2008</v>
      </c>
      <c r="H2316" s="203" t="s">
        <v>1754</v>
      </c>
      <c r="I2316" s="203" t="s">
        <v>560</v>
      </c>
    </row>
    <row r="2317" spans="1:9">
      <c r="A2317" s="203">
        <v>114</v>
      </c>
      <c r="B2317" s="203" t="s">
        <v>401</v>
      </c>
      <c r="C2317" s="203" t="s">
        <v>639</v>
      </c>
      <c r="D2317" s="203" t="s">
        <v>639</v>
      </c>
      <c r="E2317" s="205" t="s">
        <v>1843</v>
      </c>
      <c r="F2317" s="204">
        <v>1.8679999999999999</v>
      </c>
      <c r="G2317" s="203">
        <v>2008</v>
      </c>
      <c r="H2317" s="203" t="s">
        <v>1754</v>
      </c>
      <c r="I2317" s="203" t="s">
        <v>560</v>
      </c>
    </row>
    <row r="2318" spans="1:9">
      <c r="A2318" s="203">
        <v>114</v>
      </c>
      <c r="B2318" s="203" t="s">
        <v>401</v>
      </c>
      <c r="C2318" s="203" t="s">
        <v>615</v>
      </c>
      <c r="D2318" s="203" t="s">
        <v>615</v>
      </c>
      <c r="E2318" s="205" t="s">
        <v>1843</v>
      </c>
      <c r="F2318" s="204">
        <v>3.32226</v>
      </c>
      <c r="G2318" s="203">
        <v>2008</v>
      </c>
      <c r="H2318" s="203" t="s">
        <v>1754</v>
      </c>
      <c r="I2318" s="203" t="s">
        <v>560</v>
      </c>
    </row>
    <row r="2319" spans="1:9">
      <c r="A2319" s="203">
        <v>114</v>
      </c>
      <c r="B2319" s="203" t="s">
        <v>402</v>
      </c>
      <c r="C2319" s="203" t="s">
        <v>591</v>
      </c>
      <c r="D2319" s="203" t="s">
        <v>591</v>
      </c>
      <c r="E2319" s="205" t="s">
        <v>1843</v>
      </c>
      <c r="F2319" s="204">
        <v>1.5410999999999999</v>
      </c>
      <c r="G2319" s="203">
        <v>2008</v>
      </c>
      <c r="H2319" s="203" t="s">
        <v>1754</v>
      </c>
      <c r="I2319" s="203" t="s">
        <v>560</v>
      </c>
    </row>
    <row r="2320" spans="1:9">
      <c r="A2320" s="203">
        <v>114</v>
      </c>
      <c r="B2320" s="203" t="s">
        <v>403</v>
      </c>
      <c r="C2320" s="203" t="s">
        <v>1256</v>
      </c>
      <c r="D2320" s="203" t="s">
        <v>1256</v>
      </c>
      <c r="E2320" s="205" t="s">
        <v>1843</v>
      </c>
      <c r="F2320" s="204">
        <v>2.4523199999999998</v>
      </c>
      <c r="G2320" s="203">
        <v>2008</v>
      </c>
      <c r="H2320" s="203" t="s">
        <v>1754</v>
      </c>
      <c r="I2320" s="203" t="s">
        <v>560</v>
      </c>
    </row>
    <row r="2321" spans="1:9">
      <c r="A2321" s="203">
        <v>122</v>
      </c>
      <c r="B2321" s="203" t="s">
        <v>384</v>
      </c>
      <c r="C2321" s="203" t="s">
        <v>654</v>
      </c>
      <c r="D2321" s="203" t="s">
        <v>723</v>
      </c>
      <c r="E2321" s="205" t="s">
        <v>1850</v>
      </c>
      <c r="F2321" s="204">
        <v>90.77</v>
      </c>
      <c r="G2321" s="203" t="s">
        <v>563</v>
      </c>
      <c r="H2321" s="203" t="s">
        <v>1754</v>
      </c>
      <c r="I2321" s="203" t="s">
        <v>564</v>
      </c>
    </row>
    <row r="2322" spans="1:9">
      <c r="A2322" s="203">
        <v>122</v>
      </c>
      <c r="B2322" s="203" t="s">
        <v>384</v>
      </c>
      <c r="C2322" s="203" t="s">
        <v>1261</v>
      </c>
      <c r="D2322" s="203" t="s">
        <v>1262</v>
      </c>
      <c r="E2322" s="205" t="s">
        <v>1850</v>
      </c>
      <c r="F2322" s="204">
        <v>91.18</v>
      </c>
      <c r="G2322" s="203" t="s">
        <v>563</v>
      </c>
      <c r="H2322" s="203" t="s">
        <v>1754</v>
      </c>
      <c r="I2322" s="203" t="s">
        <v>564</v>
      </c>
    </row>
    <row r="2323" spans="1:9">
      <c r="A2323" s="203">
        <v>122</v>
      </c>
      <c r="B2323" s="203" t="s">
        <v>385</v>
      </c>
      <c r="C2323" s="203" t="s">
        <v>375</v>
      </c>
      <c r="D2323" s="203" t="s">
        <v>580</v>
      </c>
      <c r="E2323" s="205" t="s">
        <v>1850</v>
      </c>
      <c r="F2323" s="204">
        <v>87.5</v>
      </c>
      <c r="G2323" s="203" t="s">
        <v>563</v>
      </c>
      <c r="H2323" s="203" t="s">
        <v>1754</v>
      </c>
      <c r="I2323" s="203" t="s">
        <v>564</v>
      </c>
    </row>
    <row r="2324" spans="1:9">
      <c r="A2324" s="203">
        <v>122</v>
      </c>
      <c r="B2324" s="203" t="s">
        <v>386</v>
      </c>
      <c r="C2324" s="203" t="s">
        <v>613</v>
      </c>
      <c r="D2324" s="203" t="s">
        <v>699</v>
      </c>
      <c r="E2324" s="205" t="s">
        <v>1850</v>
      </c>
      <c r="F2324" s="204">
        <v>75</v>
      </c>
      <c r="G2324" s="203" t="s">
        <v>563</v>
      </c>
      <c r="H2324" s="203" t="s">
        <v>1754</v>
      </c>
      <c r="I2324" s="203" t="s">
        <v>564</v>
      </c>
    </row>
    <row r="2325" spans="1:9">
      <c r="A2325" s="203">
        <v>122</v>
      </c>
      <c r="B2325" s="203" t="s">
        <v>387</v>
      </c>
      <c r="C2325" s="203" t="s">
        <v>1263</v>
      </c>
      <c r="D2325" s="203" t="s">
        <v>1264</v>
      </c>
      <c r="E2325" s="205" t="s">
        <v>1850</v>
      </c>
      <c r="F2325" s="204">
        <v>87.78</v>
      </c>
      <c r="G2325" s="203" t="s">
        <v>563</v>
      </c>
      <c r="H2325" s="203" t="s">
        <v>1754</v>
      </c>
      <c r="I2325" s="203" t="s">
        <v>564</v>
      </c>
    </row>
    <row r="2326" spans="1:9">
      <c r="A2326" s="203">
        <v>122</v>
      </c>
      <c r="B2326" s="203" t="s">
        <v>388</v>
      </c>
      <c r="C2326" s="203" t="s">
        <v>367</v>
      </c>
      <c r="D2326" s="203" t="s">
        <v>573</v>
      </c>
      <c r="E2326" s="205" t="s">
        <v>1850</v>
      </c>
      <c r="F2326" s="204">
        <v>82.46</v>
      </c>
      <c r="G2326" s="203" t="s">
        <v>563</v>
      </c>
      <c r="H2326" s="203" t="s">
        <v>1754</v>
      </c>
      <c r="I2326" s="203" t="s">
        <v>564</v>
      </c>
    </row>
    <row r="2327" spans="1:9">
      <c r="A2327" s="203">
        <v>122</v>
      </c>
      <c r="B2327" s="203" t="s">
        <v>389</v>
      </c>
      <c r="C2327" s="203" t="s">
        <v>630</v>
      </c>
      <c r="D2327" s="203" t="s">
        <v>682</v>
      </c>
      <c r="E2327" s="205" t="s">
        <v>1850</v>
      </c>
      <c r="F2327" s="204">
        <v>66.67</v>
      </c>
      <c r="G2327" s="203" t="s">
        <v>563</v>
      </c>
      <c r="H2327" s="203" t="s">
        <v>1754</v>
      </c>
      <c r="I2327" s="203" t="s">
        <v>564</v>
      </c>
    </row>
    <row r="2328" spans="1:9">
      <c r="A2328" s="203">
        <v>122</v>
      </c>
      <c r="B2328" s="203" t="s">
        <v>390</v>
      </c>
      <c r="C2328" s="203" t="s">
        <v>368</v>
      </c>
      <c r="D2328" s="203" t="s">
        <v>1265</v>
      </c>
      <c r="E2328" s="205" t="s">
        <v>1850</v>
      </c>
      <c r="F2328" s="204">
        <v>80</v>
      </c>
      <c r="G2328" s="203" t="s">
        <v>563</v>
      </c>
      <c r="H2328" s="203" t="s">
        <v>1754</v>
      </c>
      <c r="I2328" s="203" t="s">
        <v>564</v>
      </c>
    </row>
    <row r="2329" spans="1:9">
      <c r="A2329" s="203">
        <v>122</v>
      </c>
      <c r="B2329" s="203" t="s">
        <v>393</v>
      </c>
      <c r="C2329" s="203" t="s">
        <v>576</v>
      </c>
      <c r="D2329" s="203" t="s">
        <v>577</v>
      </c>
      <c r="E2329" s="205" t="s">
        <v>1850</v>
      </c>
      <c r="F2329" s="204">
        <v>84.06</v>
      </c>
      <c r="G2329" s="203" t="s">
        <v>563</v>
      </c>
      <c r="H2329" s="203" t="s">
        <v>1754</v>
      </c>
      <c r="I2329" s="203" t="s">
        <v>564</v>
      </c>
    </row>
    <row r="2330" spans="1:9">
      <c r="A2330" s="203">
        <v>122</v>
      </c>
      <c r="B2330" s="203" t="s">
        <v>393</v>
      </c>
      <c r="C2330" s="203" t="s">
        <v>632</v>
      </c>
      <c r="D2330" s="203" t="s">
        <v>1266</v>
      </c>
      <c r="E2330" s="205" t="s">
        <v>1850</v>
      </c>
      <c r="F2330" s="204">
        <v>61.29</v>
      </c>
      <c r="G2330" s="203" t="s">
        <v>563</v>
      </c>
      <c r="H2330" s="203" t="s">
        <v>1754</v>
      </c>
      <c r="I2330" s="203" t="s">
        <v>564</v>
      </c>
    </row>
    <row r="2331" spans="1:9">
      <c r="A2331" s="203">
        <v>122</v>
      </c>
      <c r="B2331" s="203" t="s">
        <v>393</v>
      </c>
      <c r="C2331" s="203" t="s">
        <v>641</v>
      </c>
      <c r="D2331" s="203" t="s">
        <v>1267</v>
      </c>
      <c r="E2331" s="205" t="s">
        <v>1850</v>
      </c>
      <c r="F2331" s="204">
        <v>82.85</v>
      </c>
      <c r="G2331" s="203" t="s">
        <v>563</v>
      </c>
      <c r="H2331" s="203" t="s">
        <v>1754</v>
      </c>
      <c r="I2331" s="203" t="s">
        <v>564</v>
      </c>
    </row>
    <row r="2332" spans="1:9">
      <c r="A2332" s="203">
        <v>122</v>
      </c>
      <c r="B2332" s="203" t="s">
        <v>395</v>
      </c>
      <c r="C2332" s="203" t="s">
        <v>745</v>
      </c>
      <c r="D2332" s="203" t="s">
        <v>1268</v>
      </c>
      <c r="E2332" s="205" t="s">
        <v>1850</v>
      </c>
      <c r="F2332" s="204">
        <v>92.11</v>
      </c>
      <c r="G2332" s="203" t="s">
        <v>563</v>
      </c>
      <c r="H2332" s="203" t="s">
        <v>1754</v>
      </c>
      <c r="I2332" s="203" t="s">
        <v>564</v>
      </c>
    </row>
    <row r="2333" spans="1:9">
      <c r="A2333" s="203">
        <v>122</v>
      </c>
      <c r="B2333" s="203" t="s">
        <v>395</v>
      </c>
      <c r="C2333" s="203" t="s">
        <v>747</v>
      </c>
      <c r="D2333" s="203" t="s">
        <v>1269</v>
      </c>
      <c r="E2333" s="205" t="s">
        <v>1850</v>
      </c>
      <c r="F2333" s="204">
        <v>87.1</v>
      </c>
      <c r="G2333" s="203" t="s">
        <v>563</v>
      </c>
      <c r="H2333" s="203" t="s">
        <v>1754</v>
      </c>
      <c r="I2333" s="203" t="s">
        <v>564</v>
      </c>
    </row>
    <row r="2334" spans="1:9">
      <c r="A2334" s="203">
        <v>122</v>
      </c>
      <c r="B2334" s="203" t="s">
        <v>395</v>
      </c>
      <c r="C2334" s="203" t="s">
        <v>617</v>
      </c>
      <c r="D2334" s="203" t="s">
        <v>1136</v>
      </c>
      <c r="E2334" s="205" t="s">
        <v>1850</v>
      </c>
      <c r="F2334" s="204">
        <v>89.33</v>
      </c>
      <c r="G2334" s="203" t="s">
        <v>563</v>
      </c>
      <c r="H2334" s="203" t="s">
        <v>1754</v>
      </c>
      <c r="I2334" s="203" t="s">
        <v>564</v>
      </c>
    </row>
    <row r="2335" spans="1:9">
      <c r="A2335" s="203">
        <v>122</v>
      </c>
      <c r="B2335" s="203" t="s">
        <v>395</v>
      </c>
      <c r="C2335" s="203" t="s">
        <v>661</v>
      </c>
      <c r="D2335" s="203" t="s">
        <v>1270</v>
      </c>
      <c r="E2335" s="205" t="s">
        <v>1850</v>
      </c>
      <c r="F2335" s="204">
        <v>70.27</v>
      </c>
      <c r="G2335" s="203" t="s">
        <v>563</v>
      </c>
      <c r="H2335" s="203" t="s">
        <v>1754</v>
      </c>
      <c r="I2335" s="203" t="s">
        <v>564</v>
      </c>
    </row>
    <row r="2336" spans="1:9">
      <c r="A2336" s="203">
        <v>122</v>
      </c>
      <c r="B2336" s="203" t="s">
        <v>395</v>
      </c>
      <c r="C2336" s="203" t="s">
        <v>750</v>
      </c>
      <c r="D2336" s="203" t="s">
        <v>1271</v>
      </c>
      <c r="E2336" s="205" t="s">
        <v>1850</v>
      </c>
      <c r="F2336" s="204">
        <v>75</v>
      </c>
      <c r="G2336" s="203" t="s">
        <v>563</v>
      </c>
      <c r="H2336" s="203" t="s">
        <v>1754</v>
      </c>
      <c r="I2336" s="203" t="s">
        <v>564</v>
      </c>
    </row>
    <row r="2337" spans="1:9">
      <c r="A2337" s="203">
        <v>122</v>
      </c>
      <c r="B2337" s="203" t="s">
        <v>396</v>
      </c>
      <c r="C2337" s="203" t="s">
        <v>583</v>
      </c>
      <c r="D2337" s="203" t="s">
        <v>1272</v>
      </c>
      <c r="E2337" s="205" t="s">
        <v>1850</v>
      </c>
      <c r="F2337" s="204">
        <v>86.79</v>
      </c>
      <c r="G2337" s="203" t="s">
        <v>563</v>
      </c>
      <c r="H2337" s="203" t="s">
        <v>1754</v>
      </c>
      <c r="I2337" s="203" t="s">
        <v>564</v>
      </c>
    </row>
    <row r="2338" spans="1:9">
      <c r="A2338" s="203">
        <v>122</v>
      </c>
      <c r="B2338" s="203" t="s">
        <v>397</v>
      </c>
      <c r="C2338" s="203" t="s">
        <v>381</v>
      </c>
      <c r="D2338" s="203" t="s">
        <v>608</v>
      </c>
      <c r="E2338" s="205" t="s">
        <v>1850</v>
      </c>
      <c r="F2338" s="204">
        <v>84.38</v>
      </c>
      <c r="G2338" s="203" t="s">
        <v>563</v>
      </c>
      <c r="H2338" s="203" t="s">
        <v>1754</v>
      </c>
      <c r="I2338" s="203" t="s">
        <v>564</v>
      </c>
    </row>
    <row r="2339" spans="1:9">
      <c r="A2339" s="203">
        <v>122</v>
      </c>
      <c r="B2339" s="203" t="s">
        <v>398</v>
      </c>
      <c r="C2339" s="203" t="s">
        <v>574</v>
      </c>
      <c r="D2339" s="203" t="s">
        <v>839</v>
      </c>
      <c r="E2339" s="205" t="s">
        <v>1850</v>
      </c>
      <c r="F2339" s="204">
        <v>88.52</v>
      </c>
      <c r="G2339" s="203" t="s">
        <v>563</v>
      </c>
      <c r="H2339" s="203" t="s">
        <v>1754</v>
      </c>
      <c r="I2339" s="203" t="s">
        <v>564</v>
      </c>
    </row>
    <row r="2340" spans="1:9">
      <c r="A2340" s="203">
        <v>122</v>
      </c>
      <c r="B2340" s="203" t="s">
        <v>399</v>
      </c>
      <c r="C2340" s="203" t="s">
        <v>602</v>
      </c>
      <c r="D2340" s="203" t="s">
        <v>603</v>
      </c>
      <c r="E2340" s="205" t="s">
        <v>1850</v>
      </c>
      <c r="F2340" s="204">
        <v>91.67</v>
      </c>
      <c r="G2340" s="203" t="s">
        <v>563</v>
      </c>
      <c r="H2340" s="203" t="s">
        <v>1754</v>
      </c>
      <c r="I2340" s="203" t="s">
        <v>564</v>
      </c>
    </row>
    <row r="2341" spans="1:9">
      <c r="A2341" s="203">
        <v>122</v>
      </c>
      <c r="B2341" s="203" t="s">
        <v>400</v>
      </c>
      <c r="C2341" s="203" t="s">
        <v>585</v>
      </c>
      <c r="D2341" s="203" t="s">
        <v>586</v>
      </c>
      <c r="E2341" s="205" t="s">
        <v>1850</v>
      </c>
      <c r="F2341" s="204">
        <v>89.29</v>
      </c>
      <c r="G2341" s="203" t="s">
        <v>563</v>
      </c>
      <c r="H2341" s="203" t="s">
        <v>1754</v>
      </c>
      <c r="I2341" s="203" t="s">
        <v>564</v>
      </c>
    </row>
    <row r="2342" spans="1:9">
      <c r="A2342" s="203">
        <v>122</v>
      </c>
      <c r="B2342" s="203" t="s">
        <v>401</v>
      </c>
      <c r="C2342" s="203" t="s">
        <v>639</v>
      </c>
      <c r="D2342" s="203" t="s">
        <v>640</v>
      </c>
      <c r="E2342" s="205" t="s">
        <v>1850</v>
      </c>
      <c r="F2342" s="204">
        <v>86.21</v>
      </c>
      <c r="G2342" s="203" t="s">
        <v>563</v>
      </c>
      <c r="H2342" s="203" t="s">
        <v>1754</v>
      </c>
      <c r="I2342" s="203" t="s">
        <v>564</v>
      </c>
    </row>
    <row r="2343" spans="1:9">
      <c r="A2343" s="203">
        <v>122</v>
      </c>
      <c r="B2343" s="203" t="s">
        <v>403</v>
      </c>
      <c r="C2343" s="203" t="s">
        <v>646</v>
      </c>
      <c r="D2343" s="203" t="s">
        <v>1273</v>
      </c>
      <c r="E2343" s="205" t="s">
        <v>1850</v>
      </c>
      <c r="F2343" s="204">
        <v>82.43</v>
      </c>
      <c r="G2343" s="203" t="s">
        <v>563</v>
      </c>
      <c r="H2343" s="203" t="s">
        <v>1754</v>
      </c>
      <c r="I2343" s="203" t="s">
        <v>564</v>
      </c>
    </row>
    <row r="2344" spans="1:9">
      <c r="A2344" s="203">
        <v>122</v>
      </c>
      <c r="B2344" s="203" t="s">
        <v>404</v>
      </c>
      <c r="C2344" s="203" t="s">
        <v>600</v>
      </c>
      <c r="D2344" s="203" t="s">
        <v>849</v>
      </c>
      <c r="E2344" s="205" t="s">
        <v>1850</v>
      </c>
      <c r="F2344" s="204">
        <v>91.49</v>
      </c>
      <c r="G2344" s="203" t="s">
        <v>563</v>
      </c>
      <c r="H2344" s="203" t="s">
        <v>1754</v>
      </c>
      <c r="I2344" s="203" t="s">
        <v>564</v>
      </c>
    </row>
    <row r="2345" spans="1:9">
      <c r="A2345" s="203" t="s">
        <v>1274</v>
      </c>
      <c r="B2345" s="203" t="s">
        <v>384</v>
      </c>
      <c r="C2345" s="203" t="s">
        <v>654</v>
      </c>
      <c r="D2345" s="203" t="s">
        <v>654</v>
      </c>
      <c r="E2345" s="203" t="s">
        <v>1275</v>
      </c>
      <c r="F2345" s="204">
        <v>42332.365634837981</v>
      </c>
      <c r="G2345" s="203">
        <v>2008</v>
      </c>
      <c r="H2345" s="203" t="s">
        <v>495</v>
      </c>
      <c r="I2345" s="203" t="s">
        <v>657</v>
      </c>
    </row>
    <row r="2346" spans="1:9">
      <c r="A2346" s="203" t="s">
        <v>1274</v>
      </c>
      <c r="B2346" s="203" t="s">
        <v>385</v>
      </c>
      <c r="C2346" s="203" t="s">
        <v>375</v>
      </c>
      <c r="D2346" s="203" t="s">
        <v>667</v>
      </c>
      <c r="E2346" s="203" t="s">
        <v>1275</v>
      </c>
      <c r="F2346" s="204">
        <v>40023.328834957785</v>
      </c>
      <c r="G2346" s="203">
        <v>2008</v>
      </c>
      <c r="H2346" s="203" t="s">
        <v>495</v>
      </c>
      <c r="I2346" s="203" t="s">
        <v>657</v>
      </c>
    </row>
    <row r="2347" spans="1:9">
      <c r="A2347" s="203" t="s">
        <v>1274</v>
      </c>
      <c r="B2347" s="203" t="s">
        <v>387</v>
      </c>
      <c r="C2347" s="203" t="s">
        <v>650</v>
      </c>
      <c r="D2347" s="203" t="s">
        <v>650</v>
      </c>
      <c r="E2347" s="203" t="s">
        <v>1275</v>
      </c>
      <c r="F2347" s="204">
        <v>37067.319246364976</v>
      </c>
      <c r="G2347" s="203">
        <v>2008</v>
      </c>
      <c r="H2347" s="203" t="s">
        <v>495</v>
      </c>
      <c r="I2347" s="203" t="s">
        <v>657</v>
      </c>
    </row>
    <row r="2348" spans="1:9">
      <c r="A2348" s="203" t="s">
        <v>1274</v>
      </c>
      <c r="B2348" s="203" t="s">
        <v>393</v>
      </c>
      <c r="C2348" s="203" t="s">
        <v>637</v>
      </c>
      <c r="D2348" s="203" t="s">
        <v>637</v>
      </c>
      <c r="E2348" s="203" t="s">
        <v>1275</v>
      </c>
      <c r="F2348" s="204">
        <v>39996.011056937277</v>
      </c>
      <c r="G2348" s="203">
        <v>2008</v>
      </c>
      <c r="H2348" s="203" t="s">
        <v>495</v>
      </c>
      <c r="I2348" s="203" t="s">
        <v>657</v>
      </c>
    </row>
    <row r="2349" spans="1:9">
      <c r="A2349" s="203" t="s">
        <v>1274</v>
      </c>
      <c r="B2349" s="203" t="s">
        <v>393</v>
      </c>
      <c r="C2349" s="203" t="s">
        <v>641</v>
      </c>
      <c r="D2349" s="203" t="s">
        <v>851</v>
      </c>
      <c r="E2349" s="203" t="s">
        <v>1275</v>
      </c>
      <c r="F2349" s="204">
        <v>40380.280043197548</v>
      </c>
      <c r="G2349" s="203">
        <v>2008</v>
      </c>
      <c r="H2349" s="203" t="s">
        <v>495</v>
      </c>
      <c r="I2349" s="203" t="s">
        <v>657</v>
      </c>
    </row>
    <row r="2350" spans="1:9">
      <c r="A2350" s="203" t="s">
        <v>1274</v>
      </c>
      <c r="B2350" s="203" t="s">
        <v>395</v>
      </c>
      <c r="C2350" s="203" t="s">
        <v>595</v>
      </c>
      <c r="D2350" s="203" t="s">
        <v>595</v>
      </c>
      <c r="E2350" s="203" t="s">
        <v>1275</v>
      </c>
      <c r="F2350" s="204">
        <v>38469.978994989782</v>
      </c>
      <c r="G2350" s="203">
        <v>2008</v>
      </c>
      <c r="H2350" s="203" t="s">
        <v>495</v>
      </c>
      <c r="I2350" s="203" t="s">
        <v>657</v>
      </c>
    </row>
    <row r="2351" spans="1:9">
      <c r="A2351" s="203" t="s">
        <v>1274</v>
      </c>
      <c r="B2351" s="203" t="s">
        <v>397</v>
      </c>
      <c r="C2351" s="203" t="s">
        <v>381</v>
      </c>
      <c r="D2351" s="203" t="s">
        <v>381</v>
      </c>
      <c r="E2351" s="203" t="s">
        <v>1275</v>
      </c>
      <c r="F2351" s="204">
        <v>38660.550568241371</v>
      </c>
      <c r="G2351" s="203">
        <v>2008</v>
      </c>
      <c r="H2351" s="203" t="s">
        <v>495</v>
      </c>
      <c r="I2351" s="203" t="s">
        <v>657</v>
      </c>
    </row>
    <row r="2352" spans="1:9">
      <c r="A2352" s="203" t="s">
        <v>1274</v>
      </c>
      <c r="B2352" s="203" t="s">
        <v>403</v>
      </c>
      <c r="C2352" s="203" t="s">
        <v>646</v>
      </c>
      <c r="D2352" s="203" t="s">
        <v>669</v>
      </c>
      <c r="E2352" s="203" t="s">
        <v>1275</v>
      </c>
      <c r="F2352" s="204">
        <v>37493.889252422974</v>
      </c>
      <c r="G2352" s="203">
        <v>2008</v>
      </c>
      <c r="H2352" s="203" t="s">
        <v>495</v>
      </c>
      <c r="I2352" s="203" t="s">
        <v>657</v>
      </c>
    </row>
    <row r="2353" spans="1:9">
      <c r="A2353" s="203" t="s">
        <v>1274</v>
      </c>
      <c r="B2353" s="203" t="s">
        <v>405</v>
      </c>
      <c r="C2353" s="203" t="s">
        <v>670</v>
      </c>
      <c r="D2353" s="203" t="s">
        <v>671</v>
      </c>
      <c r="E2353" s="203" t="s">
        <v>1275</v>
      </c>
      <c r="F2353" s="204">
        <v>39709.217514982578</v>
      </c>
      <c r="G2353" s="203">
        <v>2008</v>
      </c>
      <c r="H2353" s="203" t="s">
        <v>495</v>
      </c>
      <c r="I2353" s="203" t="s">
        <v>657</v>
      </c>
    </row>
    <row r="2354" spans="1:9">
      <c r="A2354" s="203" t="s">
        <v>1274</v>
      </c>
      <c r="B2354" s="203" t="s">
        <v>384</v>
      </c>
      <c r="C2354" s="203" t="s">
        <v>652</v>
      </c>
      <c r="D2354" s="203" t="s">
        <v>652</v>
      </c>
      <c r="E2354" s="203" t="s">
        <v>1275</v>
      </c>
      <c r="F2354" s="204">
        <v>34546.741408682377</v>
      </c>
      <c r="G2354" s="203">
        <v>2008</v>
      </c>
      <c r="H2354" s="203" t="s">
        <v>495</v>
      </c>
      <c r="I2354" s="203" t="s">
        <v>657</v>
      </c>
    </row>
    <row r="2355" spans="1:9">
      <c r="A2355" s="203" t="s">
        <v>1274</v>
      </c>
      <c r="B2355" s="203" t="s">
        <v>384</v>
      </c>
      <c r="C2355" s="203" t="s">
        <v>692</v>
      </c>
      <c r="D2355" s="203" t="s">
        <v>692</v>
      </c>
      <c r="E2355" s="203" t="s">
        <v>1275</v>
      </c>
      <c r="F2355" s="204" t="s">
        <v>1497</v>
      </c>
      <c r="G2355" s="203">
        <v>2008</v>
      </c>
      <c r="H2355" s="203" t="s">
        <v>495</v>
      </c>
      <c r="I2355" s="203" t="s">
        <v>657</v>
      </c>
    </row>
    <row r="2356" spans="1:9">
      <c r="A2356" s="203" t="s">
        <v>1274</v>
      </c>
      <c r="B2356" s="203" t="s">
        <v>384</v>
      </c>
      <c r="C2356" s="203" t="s">
        <v>636</v>
      </c>
      <c r="D2356" s="203" t="s">
        <v>636</v>
      </c>
      <c r="E2356" s="203" t="s">
        <v>1275</v>
      </c>
      <c r="F2356" s="204">
        <v>35098.500173122018</v>
      </c>
      <c r="G2356" s="203">
        <v>2008</v>
      </c>
      <c r="H2356" s="203" t="s">
        <v>495</v>
      </c>
      <c r="I2356" s="203" t="s">
        <v>657</v>
      </c>
    </row>
    <row r="2357" spans="1:9">
      <c r="A2357" s="203" t="s">
        <v>1274</v>
      </c>
      <c r="B2357" s="203" t="s">
        <v>387</v>
      </c>
      <c r="C2357" s="203" t="s">
        <v>620</v>
      </c>
      <c r="D2357" s="203" t="s">
        <v>722</v>
      </c>
      <c r="E2357" s="203" t="s">
        <v>1275</v>
      </c>
      <c r="F2357" s="204">
        <v>35065.65777321803</v>
      </c>
      <c r="G2357" s="203">
        <v>2008</v>
      </c>
      <c r="H2357" s="203" t="s">
        <v>495</v>
      </c>
      <c r="I2357" s="203" t="s">
        <v>657</v>
      </c>
    </row>
    <row r="2358" spans="1:9">
      <c r="A2358" s="203" t="s">
        <v>1274</v>
      </c>
      <c r="B2358" s="203" t="s">
        <v>394</v>
      </c>
      <c r="C2358" s="203" t="s">
        <v>609</v>
      </c>
      <c r="D2358" s="203" t="s">
        <v>609</v>
      </c>
      <c r="E2358" s="203" t="s">
        <v>1275</v>
      </c>
      <c r="F2358" s="204">
        <v>34881.347719903286</v>
      </c>
      <c r="G2358" s="203">
        <v>2008</v>
      </c>
      <c r="H2358" s="203" t="s">
        <v>495</v>
      </c>
      <c r="I2358" s="203" t="s">
        <v>657</v>
      </c>
    </row>
    <row r="2359" spans="1:9">
      <c r="A2359" s="203" t="s">
        <v>1274</v>
      </c>
      <c r="B2359" s="203" t="s">
        <v>395</v>
      </c>
      <c r="C2359" s="203" t="s">
        <v>597</v>
      </c>
      <c r="D2359" s="203" t="s">
        <v>658</v>
      </c>
      <c r="E2359" s="203" t="s">
        <v>1275</v>
      </c>
      <c r="F2359" s="204">
        <v>38170.848538746053</v>
      </c>
      <c r="G2359" s="203">
        <v>2008</v>
      </c>
      <c r="H2359" s="203" t="s">
        <v>495</v>
      </c>
      <c r="I2359" s="203" t="s">
        <v>657</v>
      </c>
    </row>
    <row r="2360" spans="1:9">
      <c r="A2360" s="203" t="s">
        <v>1274</v>
      </c>
      <c r="B2360" s="203" t="s">
        <v>395</v>
      </c>
      <c r="C2360" s="203" t="s">
        <v>659</v>
      </c>
      <c r="D2360" s="203" t="s">
        <v>660</v>
      </c>
      <c r="E2360" s="203" t="s">
        <v>1275</v>
      </c>
      <c r="F2360" s="204">
        <v>37517.852184786076</v>
      </c>
      <c r="G2360" s="203">
        <v>2008</v>
      </c>
      <c r="H2360" s="203" t="s">
        <v>495</v>
      </c>
      <c r="I2360" s="203" t="s">
        <v>657</v>
      </c>
    </row>
    <row r="2361" spans="1:9">
      <c r="A2361" s="203" t="s">
        <v>1274</v>
      </c>
      <c r="B2361" s="203" t="s">
        <v>395</v>
      </c>
      <c r="C2361" s="203" t="s">
        <v>661</v>
      </c>
      <c r="D2361" s="203" t="s">
        <v>662</v>
      </c>
      <c r="E2361" s="203" t="s">
        <v>1275</v>
      </c>
      <c r="F2361" s="204">
        <v>35086.066223777649</v>
      </c>
      <c r="G2361" s="203">
        <v>2008</v>
      </c>
      <c r="H2361" s="203" t="s">
        <v>495</v>
      </c>
      <c r="I2361" s="203" t="s">
        <v>657</v>
      </c>
    </row>
    <row r="2362" spans="1:9">
      <c r="A2362" s="203" t="s">
        <v>1274</v>
      </c>
      <c r="B2362" s="203" t="s">
        <v>398</v>
      </c>
      <c r="C2362" s="203" t="s">
        <v>574</v>
      </c>
      <c r="D2362" s="203" t="s">
        <v>574</v>
      </c>
      <c r="E2362" s="203" t="s">
        <v>1275</v>
      </c>
      <c r="F2362" s="204">
        <v>36182.424242785346</v>
      </c>
      <c r="G2362" s="203">
        <v>2008</v>
      </c>
      <c r="H2362" s="203" t="s">
        <v>495</v>
      </c>
      <c r="I2362" s="203" t="s">
        <v>657</v>
      </c>
    </row>
    <row r="2363" spans="1:9">
      <c r="A2363" s="203" t="s">
        <v>1274</v>
      </c>
      <c r="B2363" s="203" t="s">
        <v>401</v>
      </c>
      <c r="C2363" s="203" t="s">
        <v>639</v>
      </c>
      <c r="D2363" s="203" t="s">
        <v>639</v>
      </c>
      <c r="E2363" s="203" t="s">
        <v>1275</v>
      </c>
      <c r="F2363" s="204">
        <v>34274.031938373948</v>
      </c>
      <c r="G2363" s="203">
        <v>2008</v>
      </c>
      <c r="H2363" s="203" t="s">
        <v>495</v>
      </c>
      <c r="I2363" s="203" t="s">
        <v>657</v>
      </c>
    </row>
    <row r="2364" spans="1:9">
      <c r="A2364" s="203" t="s">
        <v>1274</v>
      </c>
      <c r="B2364" s="203" t="s">
        <v>404</v>
      </c>
      <c r="C2364" s="203" t="s">
        <v>600</v>
      </c>
      <c r="D2364" s="203" t="s">
        <v>600</v>
      </c>
      <c r="E2364" s="203" t="s">
        <v>1275</v>
      </c>
      <c r="F2364" s="204">
        <v>37572.035177516773</v>
      </c>
      <c r="G2364" s="203">
        <v>2008</v>
      </c>
      <c r="H2364" s="203" t="s">
        <v>495</v>
      </c>
      <c r="I2364" s="203" t="s">
        <v>657</v>
      </c>
    </row>
    <row r="2365" spans="1:9">
      <c r="A2365" s="203" t="s">
        <v>1274</v>
      </c>
      <c r="B2365" s="203" t="s">
        <v>385</v>
      </c>
      <c r="C2365" s="203" t="s">
        <v>703</v>
      </c>
      <c r="D2365" s="203" t="s">
        <v>703</v>
      </c>
      <c r="E2365" s="203" t="s">
        <v>1275</v>
      </c>
      <c r="F2365" s="204">
        <v>33521.940596870707</v>
      </c>
      <c r="G2365" s="203">
        <v>2008</v>
      </c>
      <c r="H2365" s="203" t="s">
        <v>495</v>
      </c>
      <c r="I2365" s="203" t="s">
        <v>657</v>
      </c>
    </row>
    <row r="2366" spans="1:9">
      <c r="A2366" s="203" t="s">
        <v>1274</v>
      </c>
      <c r="B2366" s="203" t="s">
        <v>387</v>
      </c>
      <c r="C2366" s="203" t="s">
        <v>928</v>
      </c>
      <c r="D2366" s="203" t="s">
        <v>928</v>
      </c>
      <c r="E2366" s="203" t="s">
        <v>1275</v>
      </c>
      <c r="F2366" s="204">
        <v>43616.980936452746</v>
      </c>
      <c r="G2366" s="203">
        <v>2008</v>
      </c>
      <c r="H2366" s="203" t="s">
        <v>495</v>
      </c>
      <c r="I2366" s="203" t="s">
        <v>657</v>
      </c>
    </row>
    <row r="2367" spans="1:9">
      <c r="A2367" s="203" t="s">
        <v>1274</v>
      </c>
      <c r="B2367" s="203" t="s">
        <v>387</v>
      </c>
      <c r="C2367" s="203" t="s">
        <v>644</v>
      </c>
      <c r="D2367" s="203" t="s">
        <v>644</v>
      </c>
      <c r="E2367" s="203" t="s">
        <v>1275</v>
      </c>
      <c r="F2367" s="204">
        <v>35792.564312158778</v>
      </c>
      <c r="G2367" s="203">
        <v>2008</v>
      </c>
      <c r="H2367" s="203" t="s">
        <v>495</v>
      </c>
      <c r="I2367" s="203" t="s">
        <v>657</v>
      </c>
    </row>
    <row r="2368" spans="1:9">
      <c r="A2368" s="203" t="s">
        <v>1274</v>
      </c>
      <c r="B2368" s="203" t="s">
        <v>394</v>
      </c>
      <c r="C2368" s="203" t="s">
        <v>677</v>
      </c>
      <c r="D2368" s="203" t="s">
        <v>677</v>
      </c>
      <c r="E2368" s="203" t="s">
        <v>1275</v>
      </c>
      <c r="F2368" s="204">
        <v>51622.871011109826</v>
      </c>
      <c r="G2368" s="203">
        <v>2008</v>
      </c>
      <c r="H2368" s="203" t="s">
        <v>495</v>
      </c>
      <c r="I2368" s="203" t="s">
        <v>657</v>
      </c>
    </row>
    <row r="2369" spans="1:9">
      <c r="A2369" s="203" t="s">
        <v>1274</v>
      </c>
      <c r="B2369" s="203" t="s">
        <v>394</v>
      </c>
      <c r="C2369" s="203" t="s">
        <v>675</v>
      </c>
      <c r="D2369" s="203" t="s">
        <v>675</v>
      </c>
      <c r="E2369" s="203" t="s">
        <v>1275</v>
      </c>
      <c r="F2369" s="204">
        <v>31912.962918783942</v>
      </c>
      <c r="G2369" s="203">
        <v>2008</v>
      </c>
      <c r="H2369" s="203" t="s">
        <v>495</v>
      </c>
      <c r="I2369" s="203" t="s">
        <v>657</v>
      </c>
    </row>
    <row r="2370" spans="1:9">
      <c r="A2370" s="203" t="s">
        <v>1274</v>
      </c>
      <c r="B2370" s="203" t="s">
        <v>394</v>
      </c>
      <c r="C2370" s="203" t="s">
        <v>589</v>
      </c>
      <c r="D2370" s="203" t="s">
        <v>589</v>
      </c>
      <c r="E2370" s="203" t="s">
        <v>1275</v>
      </c>
      <c r="F2370" s="204">
        <v>35180.749906572841</v>
      </c>
      <c r="G2370" s="203">
        <v>2008</v>
      </c>
      <c r="H2370" s="203" t="s">
        <v>495</v>
      </c>
      <c r="I2370" s="203" t="s">
        <v>657</v>
      </c>
    </row>
    <row r="2371" spans="1:9">
      <c r="A2371" s="203" t="s">
        <v>1274</v>
      </c>
      <c r="B2371" s="203" t="s">
        <v>395</v>
      </c>
      <c r="C2371" s="203" t="s">
        <v>718</v>
      </c>
      <c r="D2371" s="203" t="s">
        <v>718</v>
      </c>
      <c r="E2371" s="203" t="s">
        <v>1275</v>
      </c>
      <c r="F2371" s="204">
        <v>31578.965527337801</v>
      </c>
      <c r="G2371" s="203">
        <v>2008</v>
      </c>
      <c r="H2371" s="203" t="s">
        <v>495</v>
      </c>
      <c r="I2371" s="203" t="s">
        <v>657</v>
      </c>
    </row>
    <row r="2372" spans="1:9">
      <c r="A2372" s="203" t="s">
        <v>1274</v>
      </c>
      <c r="B2372" s="203" t="s">
        <v>395</v>
      </c>
      <c r="C2372" s="203" t="s">
        <v>749</v>
      </c>
      <c r="D2372" s="203" t="s">
        <v>749</v>
      </c>
      <c r="E2372" s="203" t="s">
        <v>1275</v>
      </c>
      <c r="F2372" s="204">
        <v>35761.492503398229</v>
      </c>
      <c r="G2372" s="203">
        <v>2008</v>
      </c>
      <c r="H2372" s="203" t="s">
        <v>495</v>
      </c>
      <c r="I2372" s="203" t="s">
        <v>657</v>
      </c>
    </row>
    <row r="2373" spans="1:9">
      <c r="A2373" s="203" t="s">
        <v>1274</v>
      </c>
      <c r="B2373" s="203" t="s">
        <v>395</v>
      </c>
      <c r="C2373" s="203" t="s">
        <v>714</v>
      </c>
      <c r="D2373" s="203" t="s">
        <v>852</v>
      </c>
      <c r="E2373" s="203" t="s">
        <v>1275</v>
      </c>
      <c r="F2373" s="204">
        <v>28589.465764750374</v>
      </c>
      <c r="G2373" s="203">
        <v>2008</v>
      </c>
      <c r="H2373" s="203" t="s">
        <v>495</v>
      </c>
      <c r="I2373" s="203" t="s">
        <v>657</v>
      </c>
    </row>
    <row r="2374" spans="1:9">
      <c r="A2374" s="203" t="s">
        <v>1274</v>
      </c>
      <c r="B2374" s="203" t="s">
        <v>397</v>
      </c>
      <c r="C2374" s="203" t="s">
        <v>581</v>
      </c>
      <c r="D2374" s="203" t="s">
        <v>581</v>
      </c>
      <c r="E2374" s="203" t="s">
        <v>1275</v>
      </c>
      <c r="F2374" s="204">
        <v>36001.067802842837</v>
      </c>
      <c r="G2374" s="203">
        <v>2008</v>
      </c>
      <c r="H2374" s="203" t="s">
        <v>495</v>
      </c>
      <c r="I2374" s="203" t="s">
        <v>657</v>
      </c>
    </row>
    <row r="2375" spans="1:9">
      <c r="A2375" s="203" t="s">
        <v>1274</v>
      </c>
      <c r="B2375" s="203" t="s">
        <v>397</v>
      </c>
      <c r="C2375" s="203" t="s">
        <v>720</v>
      </c>
      <c r="D2375" s="203" t="s">
        <v>720</v>
      </c>
      <c r="E2375" s="203" t="s">
        <v>1275</v>
      </c>
      <c r="F2375" s="204">
        <v>42973.174361094956</v>
      </c>
      <c r="G2375" s="203">
        <v>2008</v>
      </c>
      <c r="H2375" s="203" t="s">
        <v>495</v>
      </c>
      <c r="I2375" s="203" t="s">
        <v>657</v>
      </c>
    </row>
    <row r="2376" spans="1:9">
      <c r="A2376" s="203" t="s">
        <v>1274</v>
      </c>
      <c r="B2376" s="203" t="s">
        <v>401</v>
      </c>
      <c r="C2376" s="203" t="s">
        <v>626</v>
      </c>
      <c r="D2376" s="203" t="s">
        <v>626</v>
      </c>
      <c r="E2376" s="203" t="s">
        <v>1275</v>
      </c>
      <c r="F2376" s="204">
        <v>35041.166650431194</v>
      </c>
      <c r="G2376" s="203">
        <v>2008</v>
      </c>
      <c r="H2376" s="203" t="s">
        <v>495</v>
      </c>
      <c r="I2376" s="203" t="s">
        <v>657</v>
      </c>
    </row>
    <row r="2377" spans="1:9">
      <c r="A2377" s="203" t="s">
        <v>1274</v>
      </c>
      <c r="B2377" s="203" t="s">
        <v>401</v>
      </c>
      <c r="C2377" s="203" t="s">
        <v>615</v>
      </c>
      <c r="D2377" s="203" t="s">
        <v>615</v>
      </c>
      <c r="E2377" s="203" t="s">
        <v>1275</v>
      </c>
      <c r="F2377" s="204">
        <v>35146.402025251205</v>
      </c>
      <c r="G2377" s="203">
        <v>2008</v>
      </c>
      <c r="H2377" s="203" t="s">
        <v>495</v>
      </c>
      <c r="I2377" s="203" t="s">
        <v>657</v>
      </c>
    </row>
    <row r="2378" spans="1:9">
      <c r="A2378" s="203" t="s">
        <v>1274</v>
      </c>
      <c r="B2378" s="203" t="s">
        <v>403</v>
      </c>
      <c r="C2378" s="203" t="s">
        <v>634</v>
      </c>
      <c r="D2378" s="203" t="s">
        <v>634</v>
      </c>
      <c r="E2378" s="203" t="s">
        <v>1275</v>
      </c>
      <c r="F2378" s="204">
        <v>34250.915475506983</v>
      </c>
      <c r="G2378" s="203">
        <v>2008</v>
      </c>
      <c r="H2378" s="203" t="s">
        <v>495</v>
      </c>
      <c r="I2378" s="203" t="s">
        <v>657</v>
      </c>
    </row>
    <row r="2379" spans="1:9">
      <c r="A2379" s="203" t="s">
        <v>1274</v>
      </c>
      <c r="B2379" s="203" t="s">
        <v>403</v>
      </c>
      <c r="C2379" s="203" t="s">
        <v>570</v>
      </c>
      <c r="D2379" s="203" t="s">
        <v>570</v>
      </c>
      <c r="E2379" s="203" t="s">
        <v>1275</v>
      </c>
      <c r="F2379" s="204">
        <v>35094.781072902006</v>
      </c>
      <c r="G2379" s="203">
        <v>2008</v>
      </c>
      <c r="H2379" s="203" t="s">
        <v>495</v>
      </c>
      <c r="I2379" s="203" t="s">
        <v>657</v>
      </c>
    </row>
    <row r="2380" spans="1:9">
      <c r="A2380" s="203" t="s">
        <v>1274</v>
      </c>
      <c r="B2380" s="203" t="s">
        <v>404</v>
      </c>
      <c r="C2380" s="203" t="s">
        <v>568</v>
      </c>
      <c r="D2380" s="203" t="s">
        <v>568</v>
      </c>
      <c r="E2380" s="203" t="s">
        <v>1275</v>
      </c>
      <c r="F2380" s="204">
        <v>42059.654003367425</v>
      </c>
      <c r="G2380" s="203">
        <v>2008</v>
      </c>
      <c r="H2380" s="203" t="s">
        <v>495</v>
      </c>
      <c r="I2380" s="203" t="s">
        <v>657</v>
      </c>
    </row>
    <row r="2381" spans="1:9">
      <c r="A2381" s="203" t="s">
        <v>1274</v>
      </c>
      <c r="B2381" s="203" t="s">
        <v>404</v>
      </c>
      <c r="C2381" s="203" t="s">
        <v>687</v>
      </c>
      <c r="D2381" s="203" t="s">
        <v>687</v>
      </c>
      <c r="E2381" s="203" t="s">
        <v>1275</v>
      </c>
      <c r="F2381" s="204">
        <v>38535.210013617922</v>
      </c>
      <c r="G2381" s="203">
        <v>2008</v>
      </c>
      <c r="H2381" s="203" t="s">
        <v>495</v>
      </c>
      <c r="I2381" s="203" t="s">
        <v>657</v>
      </c>
    </row>
    <row r="2382" spans="1:9">
      <c r="A2382" s="203" t="s">
        <v>1274</v>
      </c>
      <c r="B2382" s="203" t="s">
        <v>404</v>
      </c>
      <c r="C2382" s="203" t="s">
        <v>883</v>
      </c>
      <c r="D2382" s="203" t="s">
        <v>883</v>
      </c>
      <c r="E2382" s="203" t="s">
        <v>1275</v>
      </c>
      <c r="F2382" s="204">
        <v>44127.950358057882</v>
      </c>
      <c r="G2382" s="203">
        <v>2008</v>
      </c>
      <c r="H2382" s="203" t="s">
        <v>495</v>
      </c>
      <c r="I2382" s="203" t="s">
        <v>657</v>
      </c>
    </row>
    <row r="2383" spans="1:9">
      <c r="A2383" s="203" t="s">
        <v>1274</v>
      </c>
      <c r="B2383" s="203" t="s">
        <v>404</v>
      </c>
      <c r="C2383" s="203" t="s">
        <v>685</v>
      </c>
      <c r="D2383" s="203" t="s">
        <v>853</v>
      </c>
      <c r="E2383" s="203" t="s">
        <v>1275</v>
      </c>
      <c r="F2383" s="204">
        <v>37516.49314576367</v>
      </c>
      <c r="G2383" s="203">
        <v>2008</v>
      </c>
      <c r="H2383" s="203" t="s">
        <v>495</v>
      </c>
      <c r="I2383" s="203" t="s">
        <v>657</v>
      </c>
    </row>
    <row r="2384" spans="1:9">
      <c r="A2384" s="203" t="s">
        <v>1274</v>
      </c>
      <c r="B2384" s="203" t="s">
        <v>405</v>
      </c>
      <c r="C2384" s="203" t="s">
        <v>665</v>
      </c>
      <c r="D2384" s="203" t="s">
        <v>666</v>
      </c>
      <c r="E2384" s="203" t="s">
        <v>1275</v>
      </c>
      <c r="F2384" s="204">
        <v>35833.644458218281</v>
      </c>
      <c r="G2384" s="203">
        <v>2008</v>
      </c>
      <c r="H2384" s="203" t="s">
        <v>495</v>
      </c>
      <c r="I2384" s="203" t="s">
        <v>657</v>
      </c>
    </row>
    <row r="2385" spans="1:9">
      <c r="A2385" s="203" t="s">
        <v>1274</v>
      </c>
      <c r="B2385" s="203" t="s">
        <v>405</v>
      </c>
      <c r="C2385" s="203" t="s">
        <v>672</v>
      </c>
      <c r="D2385" s="203" t="s">
        <v>672</v>
      </c>
      <c r="E2385" s="203" t="s">
        <v>1275</v>
      </c>
      <c r="F2385" s="204">
        <v>38025.42743198941</v>
      </c>
      <c r="G2385" s="203">
        <v>2008</v>
      </c>
      <c r="H2385" s="203" t="s">
        <v>495</v>
      </c>
      <c r="I2385" s="203" t="s">
        <v>657</v>
      </c>
    </row>
  </sheetData>
  <autoFilter ref="A1:I2385"/>
  <phoneticPr fontId="22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6"/>
  </sheetPr>
  <dimension ref="A1:AW251"/>
  <sheetViews>
    <sheetView showGridLines="0" zoomScale="110" zoomScaleNormal="110" zoomScaleSheetLayoutView="100" workbookViewId="0">
      <pane ySplit="6" topLeftCell="A7" activePane="bottomLeft" state="frozen"/>
      <selection pane="bottomLeft"/>
    </sheetView>
  </sheetViews>
  <sheetFormatPr defaultRowHeight="11.25"/>
  <cols>
    <col min="1" max="1" width="1.140625" style="210" customWidth="1"/>
    <col min="2" max="2" width="1.28515625" style="210" customWidth="1"/>
    <col min="3" max="3" width="9.42578125" style="210" customWidth="1"/>
    <col min="4" max="4" width="24" style="210" customWidth="1"/>
    <col min="5" max="5" width="3.140625" style="210" bestFit="1" customWidth="1"/>
    <col min="6" max="6" width="35.5703125" style="223" customWidth="1"/>
    <col min="7" max="28" width="2.140625" style="210" customWidth="1"/>
    <col min="29" max="49" width="7.42578125" style="210" customWidth="1"/>
    <col min="50" max="16384" width="9.140625" style="210"/>
  </cols>
  <sheetData>
    <row r="1" spans="1:37" ht="12.75">
      <c r="B1" s="211" t="s">
        <v>350</v>
      </c>
      <c r="C1" s="211"/>
      <c r="D1" s="211"/>
      <c r="F1" s="221"/>
      <c r="H1" s="222"/>
    </row>
    <row r="4" spans="1:37">
      <c r="H4" s="143">
        <v>1</v>
      </c>
      <c r="I4" s="143">
        <v>2</v>
      </c>
      <c r="J4" s="143">
        <v>3</v>
      </c>
      <c r="K4" s="143">
        <v>4</v>
      </c>
      <c r="L4" s="143">
        <v>5</v>
      </c>
      <c r="M4" s="143">
        <v>6</v>
      </c>
      <c r="N4" s="143">
        <v>7</v>
      </c>
      <c r="O4" s="143">
        <v>8</v>
      </c>
      <c r="P4" s="143">
        <v>9</v>
      </c>
      <c r="Q4" s="143">
        <v>10</v>
      </c>
      <c r="R4" s="143">
        <v>11</v>
      </c>
      <c r="S4" s="143">
        <v>12</v>
      </c>
      <c r="T4" s="143">
        <v>13</v>
      </c>
      <c r="U4" s="143">
        <v>14</v>
      </c>
      <c r="V4" s="143">
        <v>15</v>
      </c>
      <c r="W4" s="143">
        <v>16</v>
      </c>
      <c r="X4" s="143">
        <v>17</v>
      </c>
      <c r="Y4" s="143">
        <v>18</v>
      </c>
      <c r="Z4" s="143">
        <v>19</v>
      </c>
      <c r="AA4" s="143">
        <v>20</v>
      </c>
      <c r="AB4" s="143">
        <v>21</v>
      </c>
    </row>
    <row r="5" spans="1:37" ht="12.75">
      <c r="B5" s="212"/>
      <c r="C5" s="212"/>
      <c r="D5" s="212"/>
      <c r="E5" s="212"/>
      <c r="G5" s="144" t="s">
        <v>405</v>
      </c>
      <c r="H5" s="144" t="s">
        <v>384</v>
      </c>
      <c r="I5" s="144" t="s">
        <v>385</v>
      </c>
      <c r="J5" s="144" t="s">
        <v>386</v>
      </c>
      <c r="K5" s="144" t="s">
        <v>387</v>
      </c>
      <c r="L5" s="144" t="s">
        <v>388</v>
      </c>
      <c r="M5" s="144" t="s">
        <v>389</v>
      </c>
      <c r="N5" s="144" t="s">
        <v>390</v>
      </c>
      <c r="O5" s="144" t="s">
        <v>391</v>
      </c>
      <c r="P5" s="144" t="s">
        <v>392</v>
      </c>
      <c r="Q5" s="144" t="s">
        <v>393</v>
      </c>
      <c r="R5" s="144" t="s">
        <v>394</v>
      </c>
      <c r="S5" s="144" t="s">
        <v>395</v>
      </c>
      <c r="T5" s="144" t="s">
        <v>396</v>
      </c>
      <c r="U5" s="144" t="s">
        <v>397</v>
      </c>
      <c r="V5" s="144" t="s">
        <v>398</v>
      </c>
      <c r="W5" s="144" t="s">
        <v>399</v>
      </c>
      <c r="X5" s="144" t="s">
        <v>400</v>
      </c>
      <c r="Y5" s="144" t="s">
        <v>401</v>
      </c>
      <c r="Z5" s="144" t="s">
        <v>402</v>
      </c>
      <c r="AA5" s="144" t="s">
        <v>403</v>
      </c>
      <c r="AB5" s="144" t="s">
        <v>404</v>
      </c>
    </row>
    <row r="6" spans="1:37" s="224" customFormat="1" ht="57" customHeight="1">
      <c r="A6" s="213">
        <v>0</v>
      </c>
      <c r="B6" s="214" t="s">
        <v>350</v>
      </c>
      <c r="C6" s="224" t="s">
        <v>147</v>
      </c>
      <c r="D6" s="211" t="s">
        <v>148</v>
      </c>
      <c r="E6" s="211" t="s">
        <v>149</v>
      </c>
      <c r="F6" s="211" t="s">
        <v>1948</v>
      </c>
    </row>
    <row r="7" spans="1:37" s="220" customFormat="1" ht="10.5" customHeight="1">
      <c r="A7" s="213">
        <v>0</v>
      </c>
      <c r="B7" s="214">
        <v>0</v>
      </c>
      <c r="C7" s="214" t="s">
        <v>140</v>
      </c>
      <c r="D7" s="220" t="s">
        <v>1934</v>
      </c>
      <c r="E7" s="220">
        <v>1</v>
      </c>
      <c r="F7" s="223" t="s">
        <v>1588</v>
      </c>
      <c r="AC7" s="213"/>
      <c r="AD7" s="225"/>
      <c r="AE7" s="225"/>
      <c r="AF7" s="226"/>
      <c r="AG7" s="226"/>
      <c r="AI7" s="213"/>
      <c r="AJ7" s="36"/>
      <c r="AK7" s="36"/>
    </row>
    <row r="8" spans="1:37" s="220" customFormat="1" ht="10.5" customHeight="1">
      <c r="A8" s="213">
        <v>0</v>
      </c>
      <c r="B8" s="214">
        <v>0</v>
      </c>
      <c r="C8" s="214" t="s">
        <v>140</v>
      </c>
      <c r="D8" s="220">
        <v>0</v>
      </c>
      <c r="E8" s="220">
        <v>0</v>
      </c>
      <c r="F8" s="223" t="s">
        <v>1589</v>
      </c>
      <c r="AC8" s="213"/>
      <c r="AD8" s="225"/>
      <c r="AE8" s="225"/>
      <c r="AF8" s="226"/>
      <c r="AG8" s="226"/>
      <c r="AI8" s="213"/>
      <c r="AJ8" s="36"/>
      <c r="AK8" s="36"/>
    </row>
    <row r="9" spans="1:37" s="220" customFormat="1" ht="10.5" customHeight="1">
      <c r="A9" s="213">
        <v>0</v>
      </c>
      <c r="B9" s="214">
        <v>0</v>
      </c>
      <c r="C9" s="214" t="s">
        <v>140</v>
      </c>
      <c r="D9" s="220">
        <v>0</v>
      </c>
      <c r="E9" s="220">
        <v>2</v>
      </c>
      <c r="F9" s="223" t="s">
        <v>1590</v>
      </c>
      <c r="AC9" s="213"/>
      <c r="AD9" s="225"/>
      <c r="AE9" s="225"/>
      <c r="AF9" s="226"/>
      <c r="AG9" s="226"/>
      <c r="AI9" s="213"/>
      <c r="AJ9" s="36"/>
      <c r="AK9" s="36"/>
    </row>
    <row r="10" spans="1:37" s="220" customFormat="1" ht="10.5" customHeight="1">
      <c r="A10" s="213">
        <v>0</v>
      </c>
      <c r="B10" s="214">
        <v>0</v>
      </c>
      <c r="C10" s="214" t="s">
        <v>140</v>
      </c>
      <c r="D10" s="220">
        <v>0</v>
      </c>
      <c r="E10" s="220">
        <v>0</v>
      </c>
      <c r="F10" s="223" t="s">
        <v>1591</v>
      </c>
      <c r="AC10" s="213"/>
      <c r="AD10" s="225"/>
      <c r="AE10" s="225"/>
      <c r="AF10" s="226"/>
      <c r="AG10" s="226"/>
      <c r="AI10" s="213"/>
      <c r="AJ10" s="36"/>
      <c r="AK10" s="36"/>
    </row>
    <row r="11" spans="1:37" s="220" customFormat="1" ht="10.5" customHeight="1">
      <c r="A11" s="213">
        <v>0</v>
      </c>
      <c r="B11" s="214">
        <v>0</v>
      </c>
      <c r="C11" s="214" t="s">
        <v>140</v>
      </c>
      <c r="D11" s="220">
        <v>0</v>
      </c>
      <c r="E11" s="220">
        <v>0</v>
      </c>
      <c r="F11" s="223" t="s">
        <v>1592</v>
      </c>
      <c r="AC11" s="213"/>
      <c r="AD11" s="225"/>
      <c r="AE11" s="225"/>
      <c r="AF11" s="226"/>
      <c r="AG11" s="226"/>
      <c r="AI11" s="213"/>
      <c r="AJ11" s="36"/>
      <c r="AK11" s="36"/>
    </row>
    <row r="12" spans="1:37" s="220" customFormat="1" ht="10.5" customHeight="1">
      <c r="A12" s="213">
        <v>0</v>
      </c>
      <c r="B12" s="214">
        <v>1</v>
      </c>
      <c r="C12" s="214" t="s">
        <v>140</v>
      </c>
      <c r="D12" s="220">
        <v>0</v>
      </c>
      <c r="E12" s="220">
        <v>3</v>
      </c>
      <c r="F12" s="223" t="s">
        <v>1593</v>
      </c>
      <c r="AC12" s="213"/>
      <c r="AD12" s="225"/>
      <c r="AE12" s="225"/>
      <c r="AF12" s="226"/>
      <c r="AG12" s="226"/>
      <c r="AI12" s="213"/>
      <c r="AJ12" s="36"/>
      <c r="AK12" s="36"/>
    </row>
    <row r="13" spans="1:37" s="220" customFormat="1" ht="10.5" customHeight="1">
      <c r="A13" s="213">
        <v>0</v>
      </c>
      <c r="B13" s="214">
        <v>1</v>
      </c>
      <c r="C13" s="214" t="s">
        <v>140</v>
      </c>
      <c r="D13" s="220">
        <v>0</v>
      </c>
      <c r="E13" s="220">
        <v>0</v>
      </c>
      <c r="F13" s="223" t="s">
        <v>1594</v>
      </c>
      <c r="AC13" s="213"/>
      <c r="AD13" s="225"/>
      <c r="AE13" s="225"/>
      <c r="AF13" s="226"/>
      <c r="AG13" s="226"/>
      <c r="AJ13" s="36"/>
      <c r="AK13" s="36"/>
    </row>
    <row r="14" spans="1:37" s="220" customFormat="1" ht="10.5" customHeight="1">
      <c r="A14" s="213">
        <v>0</v>
      </c>
      <c r="B14" s="214">
        <v>1</v>
      </c>
      <c r="C14" s="214" t="s">
        <v>140</v>
      </c>
      <c r="D14" s="220">
        <v>0</v>
      </c>
      <c r="E14" s="220">
        <v>0</v>
      </c>
      <c r="F14" s="223" t="s">
        <v>1595</v>
      </c>
      <c r="AC14" s="213"/>
      <c r="AD14" s="225"/>
      <c r="AE14" s="225"/>
      <c r="AF14" s="226"/>
      <c r="AG14" s="226"/>
      <c r="AJ14" s="36"/>
      <c r="AK14" s="36"/>
    </row>
    <row r="15" spans="1:37" s="220" customFormat="1" ht="10.5" customHeight="1">
      <c r="A15" s="213">
        <v>0</v>
      </c>
      <c r="B15" s="214">
        <v>1</v>
      </c>
      <c r="C15" s="214" t="s">
        <v>1496</v>
      </c>
      <c r="D15" s="220">
        <v>0</v>
      </c>
      <c r="E15" s="220">
        <v>4</v>
      </c>
      <c r="F15" s="223" t="s">
        <v>1529</v>
      </c>
      <c r="AC15" s="213"/>
      <c r="AD15" s="225"/>
      <c r="AE15" s="225"/>
      <c r="AF15" s="226"/>
      <c r="AG15" s="226"/>
      <c r="AJ15" s="36"/>
      <c r="AK15" s="36"/>
    </row>
    <row r="16" spans="1:37" s="220" customFormat="1" ht="10.5" customHeight="1">
      <c r="A16" s="213">
        <v>0</v>
      </c>
      <c r="B16" s="214">
        <v>1</v>
      </c>
      <c r="C16" s="214" t="s">
        <v>1496</v>
      </c>
      <c r="D16" s="220">
        <v>0</v>
      </c>
      <c r="E16" s="220">
        <v>0</v>
      </c>
      <c r="F16" s="223" t="s">
        <v>1530</v>
      </c>
      <c r="AC16" s="213"/>
      <c r="AD16" s="225"/>
      <c r="AE16" s="225"/>
      <c r="AF16" s="226"/>
      <c r="AG16" s="226"/>
      <c r="AJ16" s="36"/>
      <c r="AK16" s="36"/>
    </row>
    <row r="17" spans="1:37" s="220" customFormat="1" ht="10.5" customHeight="1">
      <c r="A17" s="213">
        <v>0</v>
      </c>
      <c r="B17" s="214">
        <v>1</v>
      </c>
      <c r="C17" s="214" t="s">
        <v>1496</v>
      </c>
      <c r="D17" s="220">
        <v>0</v>
      </c>
      <c r="E17" s="220">
        <v>0</v>
      </c>
      <c r="F17" s="223" t="s">
        <v>1527</v>
      </c>
      <c r="AC17" s="213"/>
      <c r="AD17" s="225"/>
      <c r="AE17" s="225"/>
      <c r="AF17" s="226"/>
      <c r="AG17" s="227"/>
      <c r="AJ17" s="36"/>
      <c r="AK17" s="36"/>
    </row>
    <row r="18" spans="1:37" s="220" customFormat="1" ht="10.5" customHeight="1">
      <c r="A18" s="213">
        <v>0</v>
      </c>
      <c r="B18" s="214">
        <v>1</v>
      </c>
      <c r="C18" s="214" t="s">
        <v>1496</v>
      </c>
      <c r="D18" s="220">
        <v>0</v>
      </c>
      <c r="E18" s="220">
        <v>5</v>
      </c>
      <c r="F18" s="223" t="s">
        <v>1596</v>
      </c>
      <c r="AC18" s="213"/>
      <c r="AD18" s="225"/>
      <c r="AE18" s="225"/>
      <c r="AF18" s="226"/>
      <c r="AG18" s="226"/>
      <c r="AJ18" s="36"/>
      <c r="AK18" s="36"/>
    </row>
    <row r="19" spans="1:37" s="220" customFormat="1" ht="10.5" customHeight="1">
      <c r="A19" s="213">
        <v>0</v>
      </c>
      <c r="B19" s="214">
        <v>1</v>
      </c>
      <c r="C19" s="214" t="s">
        <v>1496</v>
      </c>
      <c r="D19" s="220">
        <v>0</v>
      </c>
      <c r="E19" s="220">
        <v>0</v>
      </c>
      <c r="F19" s="223" t="s">
        <v>1597</v>
      </c>
      <c r="AC19" s="213"/>
      <c r="AD19" s="225"/>
      <c r="AE19" s="225"/>
      <c r="AF19" s="226"/>
      <c r="AG19" s="226"/>
      <c r="AJ19" s="36"/>
      <c r="AK19" s="36"/>
    </row>
    <row r="20" spans="1:37" s="220" customFormat="1" ht="10.5" customHeight="1">
      <c r="A20" s="213">
        <v>0</v>
      </c>
      <c r="B20" s="214">
        <v>1</v>
      </c>
      <c r="C20" s="214" t="s">
        <v>1496</v>
      </c>
      <c r="D20" s="220">
        <v>0</v>
      </c>
      <c r="E20" s="220">
        <v>0</v>
      </c>
      <c r="F20" s="223" t="s">
        <v>1598</v>
      </c>
      <c r="AC20" s="213"/>
      <c r="AD20" s="225"/>
      <c r="AE20" s="225"/>
      <c r="AF20" s="226"/>
      <c r="AG20" s="226"/>
      <c r="AJ20" s="36"/>
      <c r="AK20" s="36"/>
    </row>
    <row r="21" spans="1:37" s="220" customFormat="1" ht="10.5" customHeight="1">
      <c r="A21" s="213">
        <v>0</v>
      </c>
      <c r="B21" s="214">
        <v>1</v>
      </c>
      <c r="C21" s="214" t="s">
        <v>140</v>
      </c>
      <c r="D21" s="220">
        <v>0</v>
      </c>
      <c r="E21" s="220">
        <v>6</v>
      </c>
      <c r="F21" s="223" t="s">
        <v>1599</v>
      </c>
      <c r="AC21" s="213"/>
      <c r="AD21" s="225"/>
      <c r="AE21" s="225"/>
      <c r="AF21" s="226"/>
      <c r="AG21" s="226"/>
      <c r="AJ21" s="36"/>
      <c r="AK21" s="36"/>
    </row>
    <row r="22" spans="1:37" s="220" customFormat="1" ht="10.5" customHeight="1">
      <c r="A22" s="213">
        <v>0</v>
      </c>
      <c r="B22" s="214">
        <v>1</v>
      </c>
      <c r="C22" s="214" t="s">
        <v>140</v>
      </c>
      <c r="D22" s="220">
        <v>0</v>
      </c>
      <c r="E22" s="220">
        <v>0</v>
      </c>
      <c r="F22" s="223" t="s">
        <v>1600</v>
      </c>
      <c r="AC22" s="213"/>
      <c r="AD22" s="225"/>
      <c r="AE22" s="225"/>
      <c r="AF22" s="226"/>
      <c r="AG22" s="226"/>
      <c r="AJ22" s="36"/>
      <c r="AK22" s="36"/>
    </row>
    <row r="23" spans="1:37" s="220" customFormat="1" ht="10.5" customHeight="1">
      <c r="A23" s="213">
        <v>0</v>
      </c>
      <c r="B23" s="214">
        <v>1</v>
      </c>
      <c r="C23" s="214" t="s">
        <v>140</v>
      </c>
      <c r="D23" s="220">
        <v>0</v>
      </c>
      <c r="E23" s="220">
        <v>0</v>
      </c>
      <c r="F23" s="223" t="s">
        <v>1601</v>
      </c>
      <c r="AC23" s="213"/>
      <c r="AD23" s="225"/>
      <c r="AE23" s="225"/>
      <c r="AF23" s="226"/>
      <c r="AG23" s="226"/>
      <c r="AJ23" s="36"/>
      <c r="AK23" s="36"/>
    </row>
    <row r="24" spans="1:37" s="220" customFormat="1" ht="10.5" customHeight="1">
      <c r="A24" s="213">
        <v>0</v>
      </c>
      <c r="B24" s="214">
        <v>1</v>
      </c>
      <c r="C24" s="214" t="s">
        <v>1497</v>
      </c>
      <c r="D24" s="220">
        <v>0</v>
      </c>
      <c r="E24" s="220">
        <v>7</v>
      </c>
      <c r="F24" s="223" t="s">
        <v>1566</v>
      </c>
      <c r="AC24" s="213"/>
      <c r="AD24" s="225"/>
      <c r="AE24" s="225"/>
      <c r="AF24" s="226"/>
      <c r="AG24" s="226"/>
      <c r="AJ24" s="36"/>
      <c r="AK24" s="36"/>
    </row>
    <row r="25" spans="1:37" s="220" customFormat="1" ht="10.5" customHeight="1">
      <c r="A25" s="213">
        <v>0</v>
      </c>
      <c r="B25" s="214">
        <v>1</v>
      </c>
      <c r="C25" s="214" t="s">
        <v>1497</v>
      </c>
      <c r="D25" s="220">
        <v>0</v>
      </c>
      <c r="E25" s="220">
        <v>0</v>
      </c>
      <c r="F25" s="223" t="s">
        <v>1567</v>
      </c>
      <c r="AC25" s="213"/>
      <c r="AD25" s="225"/>
      <c r="AE25" s="225"/>
      <c r="AF25" s="226"/>
      <c r="AG25" s="226"/>
      <c r="AJ25" s="36"/>
      <c r="AK25" s="36"/>
    </row>
    <row r="26" spans="1:37" s="220" customFormat="1" ht="10.5" customHeight="1">
      <c r="A26" s="213">
        <v>0</v>
      </c>
      <c r="B26" s="214">
        <v>1</v>
      </c>
      <c r="C26" s="214" t="s">
        <v>1497</v>
      </c>
      <c r="D26" s="220">
        <v>0</v>
      </c>
      <c r="E26" s="220">
        <v>0</v>
      </c>
      <c r="F26" s="223" t="s">
        <v>1602</v>
      </c>
      <c r="AC26" s="213"/>
      <c r="AD26" s="225"/>
      <c r="AE26" s="225"/>
      <c r="AF26" s="226"/>
      <c r="AG26" s="226"/>
      <c r="AJ26" s="36"/>
      <c r="AK26" s="36"/>
    </row>
    <row r="27" spans="1:37" s="220" customFormat="1" ht="10.5" customHeight="1">
      <c r="A27" s="213">
        <v>0</v>
      </c>
      <c r="B27" s="214">
        <v>0</v>
      </c>
      <c r="C27" s="214" t="s">
        <v>140</v>
      </c>
      <c r="D27" s="220">
        <v>0</v>
      </c>
      <c r="E27" s="220">
        <v>8</v>
      </c>
      <c r="F27" s="223" t="s">
        <v>1603</v>
      </c>
      <c r="AC27" s="213"/>
      <c r="AD27" s="225"/>
      <c r="AE27" s="225"/>
      <c r="AF27" s="226"/>
      <c r="AG27" s="226"/>
      <c r="AJ27" s="36"/>
      <c r="AK27" s="36"/>
    </row>
    <row r="28" spans="1:37" s="220" customFormat="1" ht="10.5" customHeight="1">
      <c r="A28" s="213">
        <v>0</v>
      </c>
      <c r="B28" s="214">
        <v>1</v>
      </c>
      <c r="C28" s="214" t="s">
        <v>140</v>
      </c>
      <c r="D28" s="220">
        <v>0</v>
      </c>
      <c r="E28" s="220">
        <v>9</v>
      </c>
      <c r="F28" s="223" t="s">
        <v>1604</v>
      </c>
      <c r="AC28" s="213"/>
      <c r="AD28" s="225"/>
      <c r="AE28" s="225"/>
      <c r="AF28" s="226"/>
      <c r="AG28" s="226"/>
      <c r="AJ28" s="36"/>
      <c r="AK28" s="36"/>
    </row>
    <row r="29" spans="1:37" s="220" customFormat="1" ht="10.5" customHeight="1">
      <c r="A29" s="213">
        <v>0</v>
      </c>
      <c r="B29" s="214">
        <v>0</v>
      </c>
      <c r="C29" s="214" t="s">
        <v>1497</v>
      </c>
      <c r="D29" s="220" t="s">
        <v>1935</v>
      </c>
      <c r="E29" s="220">
        <v>10</v>
      </c>
      <c r="F29" s="223" t="s">
        <v>1568</v>
      </c>
      <c r="AC29" s="213"/>
      <c r="AD29" s="225"/>
      <c r="AE29" s="225"/>
      <c r="AF29" s="226"/>
      <c r="AG29" s="226"/>
      <c r="AJ29" s="36"/>
      <c r="AK29" s="36"/>
    </row>
    <row r="30" spans="1:37" s="220" customFormat="1" ht="10.5" customHeight="1">
      <c r="A30" s="213">
        <v>0</v>
      </c>
      <c r="B30" s="214">
        <v>0</v>
      </c>
      <c r="C30" s="214" t="s">
        <v>1497</v>
      </c>
      <c r="D30" s="220">
        <v>0</v>
      </c>
      <c r="E30" s="220">
        <v>11</v>
      </c>
      <c r="F30" s="223" t="s">
        <v>1605</v>
      </c>
      <c r="AC30" s="213"/>
      <c r="AD30" s="225"/>
      <c r="AE30" s="225"/>
      <c r="AF30" s="226"/>
      <c r="AG30" s="226"/>
      <c r="AJ30" s="36"/>
      <c r="AK30" s="36"/>
    </row>
    <row r="31" spans="1:37" s="220" customFormat="1" ht="10.5" customHeight="1">
      <c r="A31" s="213">
        <v>0</v>
      </c>
      <c r="B31" s="214">
        <v>0</v>
      </c>
      <c r="C31" s="214" t="s">
        <v>1497</v>
      </c>
      <c r="D31" s="220">
        <v>0</v>
      </c>
      <c r="E31" s="220">
        <v>12</v>
      </c>
      <c r="F31" s="223" t="s">
        <v>1607</v>
      </c>
      <c r="AC31" s="213"/>
      <c r="AD31" s="225"/>
      <c r="AE31" s="225"/>
      <c r="AF31" s="226"/>
      <c r="AG31" s="226"/>
      <c r="AJ31" s="36"/>
      <c r="AK31" s="36"/>
    </row>
    <row r="32" spans="1:37" s="220" customFormat="1" ht="10.5" customHeight="1">
      <c r="A32" s="213">
        <v>0</v>
      </c>
      <c r="B32" s="214">
        <v>0</v>
      </c>
      <c r="C32" s="214" t="s">
        <v>1497</v>
      </c>
      <c r="D32" s="220" t="s">
        <v>1936</v>
      </c>
      <c r="E32" s="220">
        <v>14</v>
      </c>
      <c r="F32" s="223" t="s">
        <v>1559</v>
      </c>
      <c r="AC32" s="213"/>
      <c r="AD32" s="225"/>
      <c r="AE32" s="225"/>
      <c r="AF32" s="226"/>
      <c r="AG32" s="226"/>
      <c r="AJ32" s="36"/>
      <c r="AK32" s="36"/>
    </row>
    <row r="33" spans="1:37" s="220" customFormat="1" ht="10.5" customHeight="1">
      <c r="A33" s="213">
        <v>0</v>
      </c>
      <c r="B33" s="214">
        <v>0</v>
      </c>
      <c r="C33" s="214" t="s">
        <v>1497</v>
      </c>
      <c r="D33" s="220">
        <v>0</v>
      </c>
      <c r="E33" s="220">
        <v>15</v>
      </c>
      <c r="F33" s="223" t="s">
        <v>1525</v>
      </c>
      <c r="AC33" s="213"/>
      <c r="AD33" s="225"/>
      <c r="AE33" s="225"/>
      <c r="AF33" s="226"/>
      <c r="AG33" s="226"/>
      <c r="AJ33" s="36"/>
      <c r="AK33" s="36"/>
    </row>
    <row r="34" spans="1:37" s="220" customFormat="1" ht="10.5" customHeight="1">
      <c r="A34" s="213">
        <v>0</v>
      </c>
      <c r="B34" s="214">
        <v>0</v>
      </c>
      <c r="C34" s="214" t="s">
        <v>1497</v>
      </c>
      <c r="D34" s="220">
        <v>0</v>
      </c>
      <c r="E34" s="220">
        <v>16</v>
      </c>
      <c r="F34" s="223" t="s">
        <v>1524</v>
      </c>
      <c r="AC34" s="213"/>
      <c r="AD34" s="225"/>
      <c r="AE34" s="225"/>
      <c r="AF34" s="226"/>
      <c r="AG34" s="226"/>
      <c r="AJ34" s="36"/>
      <c r="AK34" s="36"/>
    </row>
    <row r="35" spans="1:37" s="220" customFormat="1" ht="10.5" customHeight="1">
      <c r="A35" s="213">
        <v>0</v>
      </c>
      <c r="B35" s="214">
        <v>0</v>
      </c>
      <c r="C35" s="214" t="s">
        <v>1497</v>
      </c>
      <c r="D35" s="220">
        <v>0</v>
      </c>
      <c r="E35" s="220">
        <v>17</v>
      </c>
      <c r="F35" s="223" t="s">
        <v>1526</v>
      </c>
      <c r="AC35" s="213"/>
      <c r="AD35" s="225"/>
      <c r="AE35" s="225"/>
      <c r="AF35" s="226"/>
      <c r="AG35" s="226"/>
      <c r="AJ35" s="36"/>
      <c r="AK35" s="36"/>
    </row>
    <row r="36" spans="1:37" s="220" customFormat="1" ht="10.5" customHeight="1">
      <c r="A36" s="213">
        <v>0</v>
      </c>
      <c r="B36" s="214">
        <v>0</v>
      </c>
      <c r="C36" s="214" t="s">
        <v>1497</v>
      </c>
      <c r="D36" s="220" t="s">
        <v>1937</v>
      </c>
      <c r="E36" s="220">
        <v>18</v>
      </c>
      <c r="F36" s="223" t="s">
        <v>1550</v>
      </c>
      <c r="AC36" s="213"/>
      <c r="AD36" s="225"/>
      <c r="AE36" s="225"/>
      <c r="AF36" s="226"/>
      <c r="AG36" s="226"/>
      <c r="AJ36" s="36"/>
      <c r="AK36" s="36"/>
    </row>
    <row r="37" spans="1:37" s="220" customFormat="1" ht="10.5" customHeight="1">
      <c r="A37" s="213">
        <v>0</v>
      </c>
      <c r="B37" s="214">
        <v>0</v>
      </c>
      <c r="C37" s="214" t="s">
        <v>1497</v>
      </c>
      <c r="D37" s="220">
        <v>0</v>
      </c>
      <c r="E37" s="220">
        <v>19</v>
      </c>
      <c r="F37" s="223" t="s">
        <v>1608</v>
      </c>
      <c r="AC37" s="213"/>
      <c r="AD37" s="225"/>
      <c r="AE37" s="225"/>
      <c r="AF37" s="226"/>
      <c r="AG37" s="226"/>
      <c r="AJ37" s="36"/>
      <c r="AK37" s="36"/>
    </row>
    <row r="38" spans="1:37" s="220" customFormat="1" ht="10.5" customHeight="1">
      <c r="A38" s="213">
        <v>0</v>
      </c>
      <c r="B38" s="214">
        <v>0</v>
      </c>
      <c r="C38" s="214" t="s">
        <v>140</v>
      </c>
      <c r="D38" s="220">
        <v>0</v>
      </c>
      <c r="E38" s="220">
        <v>20</v>
      </c>
      <c r="F38" s="223" t="s">
        <v>1609</v>
      </c>
      <c r="AC38" s="213"/>
      <c r="AD38" s="225"/>
      <c r="AE38" s="225"/>
      <c r="AF38" s="226"/>
      <c r="AG38" s="226"/>
      <c r="AJ38" s="36"/>
      <c r="AK38" s="36"/>
    </row>
    <row r="39" spans="1:37" s="220" customFormat="1" ht="10.5" customHeight="1">
      <c r="A39" s="213">
        <v>0</v>
      </c>
      <c r="B39" s="214">
        <v>0</v>
      </c>
      <c r="C39" s="214" t="s">
        <v>1497</v>
      </c>
      <c r="D39" s="220">
        <v>0</v>
      </c>
      <c r="E39" s="220">
        <v>21</v>
      </c>
      <c r="F39" s="223" t="s">
        <v>1610</v>
      </c>
      <c r="AC39" s="213"/>
      <c r="AD39" s="225"/>
      <c r="AE39" s="225"/>
      <c r="AF39" s="226"/>
      <c r="AG39" s="226"/>
      <c r="AJ39" s="36"/>
      <c r="AK39" s="36"/>
    </row>
    <row r="40" spans="1:37" s="220" customFormat="1" ht="10.5" customHeight="1">
      <c r="A40" s="213">
        <v>0</v>
      </c>
      <c r="B40" s="214">
        <v>1</v>
      </c>
      <c r="C40" s="214" t="s">
        <v>1497</v>
      </c>
      <c r="D40" s="220">
        <v>0</v>
      </c>
      <c r="E40" s="220">
        <v>22</v>
      </c>
      <c r="F40" s="223" t="s">
        <v>1611</v>
      </c>
      <c r="AC40" s="213"/>
      <c r="AD40" s="225"/>
      <c r="AE40" s="225"/>
      <c r="AF40" s="226"/>
      <c r="AG40" s="226"/>
      <c r="AJ40" s="36"/>
      <c r="AK40" s="36"/>
    </row>
    <row r="41" spans="1:37" s="220" customFormat="1" ht="10.5" customHeight="1">
      <c r="A41" s="213">
        <v>0</v>
      </c>
      <c r="B41" s="214">
        <v>1</v>
      </c>
      <c r="C41" s="214" t="s">
        <v>1497</v>
      </c>
      <c r="D41" s="220">
        <v>0</v>
      </c>
      <c r="E41" s="220">
        <v>23</v>
      </c>
      <c r="F41" s="223" t="s">
        <v>1612</v>
      </c>
      <c r="AC41" s="213"/>
      <c r="AD41" s="225"/>
      <c r="AE41" s="225"/>
      <c r="AF41" s="226"/>
      <c r="AG41" s="226"/>
      <c r="AJ41" s="36"/>
      <c r="AK41" s="36"/>
    </row>
    <row r="42" spans="1:37" s="220" customFormat="1" ht="10.5" customHeight="1">
      <c r="A42" s="213">
        <v>0</v>
      </c>
      <c r="B42" s="214">
        <v>1</v>
      </c>
      <c r="C42" s="214" t="s">
        <v>1496</v>
      </c>
      <c r="D42" s="220" t="s">
        <v>1938</v>
      </c>
      <c r="E42" s="220">
        <v>24</v>
      </c>
      <c r="F42" s="223" t="s">
        <v>1554</v>
      </c>
      <c r="AC42" s="213"/>
      <c r="AD42" s="225"/>
      <c r="AE42" s="225"/>
      <c r="AF42" s="226"/>
      <c r="AG42" s="226"/>
      <c r="AJ42" s="36"/>
      <c r="AK42" s="36"/>
    </row>
    <row r="43" spans="1:37" s="220" customFormat="1" ht="10.5" customHeight="1">
      <c r="A43" s="213">
        <v>0</v>
      </c>
      <c r="B43" s="214">
        <v>1</v>
      </c>
      <c r="C43" s="214" t="s">
        <v>1496</v>
      </c>
      <c r="D43" s="220">
        <v>0</v>
      </c>
      <c r="E43" s="220">
        <v>25</v>
      </c>
      <c r="F43" s="223" t="s">
        <v>1613</v>
      </c>
      <c r="AC43" s="213"/>
      <c r="AD43" s="225"/>
      <c r="AE43" s="225"/>
      <c r="AF43" s="226"/>
      <c r="AG43" s="226"/>
      <c r="AJ43" s="36"/>
      <c r="AK43" s="36"/>
    </row>
    <row r="44" spans="1:37" s="220" customFormat="1" ht="10.5" customHeight="1">
      <c r="A44" s="213">
        <v>0</v>
      </c>
      <c r="B44" s="214">
        <v>1</v>
      </c>
      <c r="C44" s="214" t="s">
        <v>1497</v>
      </c>
      <c r="D44" s="220">
        <v>0</v>
      </c>
      <c r="E44" s="220">
        <v>26</v>
      </c>
      <c r="F44" s="223" t="s">
        <v>1614</v>
      </c>
      <c r="AC44" s="213"/>
      <c r="AD44" s="225"/>
      <c r="AE44" s="225"/>
      <c r="AF44" s="226"/>
      <c r="AG44" s="226"/>
      <c r="AJ44" s="36"/>
      <c r="AK44" s="36"/>
    </row>
    <row r="45" spans="1:37" s="220" customFormat="1" ht="10.5" customHeight="1">
      <c r="A45" s="213">
        <v>0</v>
      </c>
      <c r="B45" s="214">
        <v>0</v>
      </c>
      <c r="C45" s="214" t="s">
        <v>1497</v>
      </c>
      <c r="D45" s="220" t="s">
        <v>321</v>
      </c>
      <c r="E45" s="220">
        <v>27</v>
      </c>
      <c r="F45" s="223" t="s">
        <v>1558</v>
      </c>
      <c r="AC45" s="213"/>
      <c r="AD45" s="225"/>
      <c r="AE45" s="225"/>
      <c r="AF45" s="226"/>
      <c r="AG45" s="226"/>
      <c r="AJ45" s="36"/>
      <c r="AK45" s="36"/>
    </row>
    <row r="46" spans="1:37" s="220" customFormat="1" ht="10.5" customHeight="1">
      <c r="A46" s="213">
        <v>0</v>
      </c>
      <c r="B46" s="214">
        <v>1</v>
      </c>
      <c r="C46" s="214" t="s">
        <v>1497</v>
      </c>
      <c r="D46" s="220">
        <v>0</v>
      </c>
      <c r="E46" s="220">
        <v>28</v>
      </c>
      <c r="F46" s="223" t="s">
        <v>1506</v>
      </c>
      <c r="AC46" s="213"/>
      <c r="AD46" s="225"/>
      <c r="AE46" s="225"/>
      <c r="AF46" s="226"/>
      <c r="AG46" s="226"/>
      <c r="AJ46" s="36"/>
      <c r="AK46" s="36"/>
    </row>
    <row r="47" spans="1:37" s="220" customFormat="1" ht="10.5" customHeight="1">
      <c r="A47" s="213">
        <v>0</v>
      </c>
      <c r="B47" s="214">
        <v>1</v>
      </c>
      <c r="C47" s="214" t="s">
        <v>1497</v>
      </c>
      <c r="D47" s="220">
        <v>0</v>
      </c>
      <c r="E47" s="220">
        <v>29</v>
      </c>
      <c r="F47" s="223" t="s">
        <v>1544</v>
      </c>
      <c r="AC47" s="213"/>
      <c r="AD47" s="225"/>
      <c r="AE47" s="225"/>
      <c r="AF47" s="226"/>
      <c r="AG47" s="226"/>
      <c r="AJ47" s="36"/>
      <c r="AK47" s="36"/>
    </row>
    <row r="48" spans="1:37" s="220" customFormat="1" ht="10.5" customHeight="1">
      <c r="A48" s="213">
        <v>0</v>
      </c>
      <c r="B48" s="214">
        <v>1</v>
      </c>
      <c r="C48" s="214" t="s">
        <v>1497</v>
      </c>
      <c r="D48" s="220">
        <v>0</v>
      </c>
      <c r="E48" s="220">
        <v>30</v>
      </c>
      <c r="F48" s="223" t="s">
        <v>1615</v>
      </c>
      <c r="AC48" s="213"/>
      <c r="AD48" s="225"/>
      <c r="AE48" s="225"/>
      <c r="AF48" s="226"/>
      <c r="AG48" s="226"/>
      <c r="AJ48" s="36"/>
      <c r="AK48" s="36"/>
    </row>
    <row r="49" spans="1:37" s="220" customFormat="1" ht="10.5" customHeight="1">
      <c r="A49" s="213">
        <v>0</v>
      </c>
      <c r="B49" s="214">
        <v>1</v>
      </c>
      <c r="C49" s="214" t="s">
        <v>1497</v>
      </c>
      <c r="D49" s="220">
        <v>0</v>
      </c>
      <c r="E49" s="220">
        <v>31</v>
      </c>
      <c r="F49" s="223" t="s">
        <v>1617</v>
      </c>
      <c r="AC49" s="213"/>
      <c r="AD49" s="225"/>
      <c r="AE49" s="225"/>
      <c r="AF49" s="226"/>
      <c r="AG49" s="226"/>
      <c r="AJ49" s="36"/>
      <c r="AK49" s="36"/>
    </row>
    <row r="50" spans="1:37" s="220" customFormat="1" ht="10.5" customHeight="1">
      <c r="A50" s="213">
        <v>0</v>
      </c>
      <c r="B50" s="214">
        <v>1</v>
      </c>
      <c r="C50" s="214" t="s">
        <v>140</v>
      </c>
      <c r="D50" s="220">
        <v>0</v>
      </c>
      <c r="E50" s="220">
        <v>32</v>
      </c>
      <c r="F50" s="223" t="s">
        <v>1619</v>
      </c>
      <c r="AC50" s="213"/>
      <c r="AD50" s="225"/>
      <c r="AE50" s="225"/>
      <c r="AF50" s="226"/>
      <c r="AG50" s="226"/>
      <c r="AJ50" s="36"/>
      <c r="AK50" s="36"/>
    </row>
    <row r="51" spans="1:37" s="220" customFormat="1" ht="10.5" customHeight="1">
      <c r="A51" s="213">
        <v>0</v>
      </c>
      <c r="B51" s="214">
        <v>1</v>
      </c>
      <c r="C51" s="214" t="s">
        <v>140</v>
      </c>
      <c r="D51" s="220" t="s">
        <v>324</v>
      </c>
      <c r="E51" s="220">
        <v>34</v>
      </c>
      <c r="F51" s="223" t="s">
        <v>1621</v>
      </c>
      <c r="AC51" s="213"/>
      <c r="AD51" s="225"/>
      <c r="AE51" s="225"/>
      <c r="AF51" s="226"/>
      <c r="AG51" s="226"/>
      <c r="AJ51" s="36"/>
      <c r="AK51" s="36"/>
    </row>
    <row r="52" spans="1:37" s="220" customFormat="1" ht="10.5" customHeight="1">
      <c r="A52" s="213">
        <v>0</v>
      </c>
      <c r="B52" s="214">
        <v>1</v>
      </c>
      <c r="C52" s="214" t="s">
        <v>1497</v>
      </c>
      <c r="D52" s="220">
        <v>0</v>
      </c>
      <c r="E52" s="220">
        <v>35</v>
      </c>
      <c r="F52" s="223" t="s">
        <v>1623</v>
      </c>
      <c r="AC52" s="213"/>
      <c r="AD52" s="225"/>
      <c r="AE52" s="225"/>
      <c r="AF52" s="226"/>
      <c r="AG52" s="226"/>
      <c r="AJ52" s="36"/>
      <c r="AK52" s="36"/>
    </row>
    <row r="53" spans="1:37" s="220" customFormat="1" ht="10.5" customHeight="1">
      <c r="A53" s="213">
        <v>0</v>
      </c>
      <c r="B53" s="214">
        <v>1</v>
      </c>
      <c r="C53" s="214" t="s">
        <v>140</v>
      </c>
      <c r="D53" s="220">
        <v>0</v>
      </c>
      <c r="E53" s="220">
        <v>36</v>
      </c>
      <c r="F53" s="223" t="s">
        <v>1625</v>
      </c>
      <c r="AC53" s="213"/>
      <c r="AD53" s="225"/>
      <c r="AE53" s="225"/>
      <c r="AF53" s="226"/>
      <c r="AG53" s="226"/>
      <c r="AJ53" s="36"/>
      <c r="AK53" s="36"/>
    </row>
    <row r="54" spans="1:37" s="220" customFormat="1" ht="10.5" customHeight="1">
      <c r="A54" s="213">
        <v>0</v>
      </c>
      <c r="B54" s="214">
        <v>0</v>
      </c>
      <c r="C54" s="214" t="s">
        <v>1497</v>
      </c>
      <c r="D54" s="220">
        <v>0</v>
      </c>
      <c r="E54" s="220">
        <v>37</v>
      </c>
      <c r="F54" s="223" t="s">
        <v>1627</v>
      </c>
      <c r="AC54" s="213"/>
      <c r="AD54" s="225"/>
      <c r="AE54" s="225"/>
      <c r="AF54" s="226"/>
      <c r="AG54" s="226"/>
      <c r="AJ54" s="36"/>
      <c r="AK54" s="36"/>
    </row>
    <row r="55" spans="1:37" s="220" customFormat="1" ht="10.5" customHeight="1">
      <c r="A55" s="213">
        <v>0</v>
      </c>
      <c r="B55" s="214">
        <v>0</v>
      </c>
      <c r="C55" s="214" t="s">
        <v>1496</v>
      </c>
      <c r="D55" s="220" t="s">
        <v>328</v>
      </c>
      <c r="E55" s="220">
        <v>39</v>
      </c>
      <c r="F55" s="223" t="s">
        <v>1629</v>
      </c>
      <c r="AC55" s="213"/>
      <c r="AD55" s="225"/>
      <c r="AE55" s="225"/>
      <c r="AF55" s="226"/>
      <c r="AG55" s="226"/>
      <c r="AJ55" s="36"/>
      <c r="AK55" s="36"/>
    </row>
    <row r="56" spans="1:37" s="220" customFormat="1" ht="10.5" customHeight="1">
      <c r="A56" s="213">
        <v>0</v>
      </c>
      <c r="B56" s="214">
        <v>0</v>
      </c>
      <c r="C56" s="214" t="s">
        <v>1496</v>
      </c>
      <c r="D56" s="220">
        <v>0</v>
      </c>
      <c r="E56" s="220">
        <v>0</v>
      </c>
      <c r="F56" s="223" t="s">
        <v>1630</v>
      </c>
      <c r="AC56" s="213"/>
      <c r="AD56" s="225"/>
      <c r="AE56" s="225"/>
      <c r="AF56" s="226"/>
      <c r="AG56" s="226"/>
      <c r="AJ56" s="36"/>
      <c r="AK56" s="36"/>
    </row>
    <row r="57" spans="1:37" s="220" customFormat="1" ht="10.5" customHeight="1">
      <c r="A57" s="213">
        <v>0</v>
      </c>
      <c r="B57" s="214">
        <v>0</v>
      </c>
      <c r="C57" s="214" t="s">
        <v>1496</v>
      </c>
      <c r="D57" s="220">
        <v>0</v>
      </c>
      <c r="E57" s="220">
        <v>0</v>
      </c>
      <c r="F57" s="223" t="s">
        <v>1631</v>
      </c>
      <c r="AC57" s="213"/>
      <c r="AD57" s="225"/>
      <c r="AE57" s="225"/>
      <c r="AF57" s="226"/>
      <c r="AG57" s="226"/>
      <c r="AJ57" s="36"/>
      <c r="AK57" s="36"/>
    </row>
    <row r="58" spans="1:37" s="220" customFormat="1" ht="10.5" customHeight="1">
      <c r="A58" s="213">
        <v>0</v>
      </c>
      <c r="B58" s="214">
        <v>0</v>
      </c>
      <c r="C58" s="214" t="s">
        <v>1497</v>
      </c>
      <c r="D58" s="220">
        <v>0</v>
      </c>
      <c r="E58" s="220">
        <v>40</v>
      </c>
      <c r="F58" s="223" t="s">
        <v>1632</v>
      </c>
      <c r="AC58" s="213"/>
      <c r="AD58" s="225"/>
      <c r="AE58" s="225"/>
      <c r="AF58" s="226"/>
      <c r="AG58" s="226"/>
      <c r="AJ58" s="36"/>
      <c r="AK58" s="36"/>
    </row>
    <row r="59" spans="1:37" s="220" customFormat="1" ht="10.5" customHeight="1">
      <c r="A59" s="213">
        <v>0</v>
      </c>
      <c r="B59" s="214">
        <v>0</v>
      </c>
      <c r="C59" s="214" t="s">
        <v>1497</v>
      </c>
      <c r="D59" s="220">
        <v>0</v>
      </c>
      <c r="E59" s="220">
        <v>0</v>
      </c>
      <c r="F59" s="223" t="s">
        <v>1633</v>
      </c>
      <c r="AC59" s="213"/>
      <c r="AD59" s="225"/>
      <c r="AE59" s="225"/>
      <c r="AF59" s="226"/>
      <c r="AG59" s="226"/>
      <c r="AJ59" s="36"/>
      <c r="AK59" s="36"/>
    </row>
    <row r="60" spans="1:37" s="220" customFormat="1" ht="10.5" customHeight="1">
      <c r="A60" s="213">
        <v>0</v>
      </c>
      <c r="B60" s="214">
        <v>0</v>
      </c>
      <c r="C60" s="214" t="s">
        <v>1497</v>
      </c>
      <c r="D60" s="220">
        <v>0</v>
      </c>
      <c r="E60" s="220">
        <v>0</v>
      </c>
      <c r="F60" s="223" t="s">
        <v>1634</v>
      </c>
      <c r="AC60" s="213"/>
      <c r="AD60" s="225"/>
      <c r="AE60" s="225"/>
      <c r="AF60" s="226"/>
      <c r="AG60" s="226"/>
      <c r="AJ60" s="36"/>
      <c r="AK60" s="36"/>
    </row>
    <row r="61" spans="1:37" s="220" customFormat="1" ht="10.5" customHeight="1">
      <c r="A61" s="213">
        <v>0</v>
      </c>
      <c r="B61" s="214">
        <v>1</v>
      </c>
      <c r="C61" s="214" t="s">
        <v>1497</v>
      </c>
      <c r="D61" s="220">
        <v>0</v>
      </c>
      <c r="E61" s="220">
        <v>41</v>
      </c>
      <c r="F61" s="223" t="s">
        <v>1635</v>
      </c>
      <c r="AC61" s="213"/>
      <c r="AD61" s="225"/>
      <c r="AE61" s="225"/>
      <c r="AF61" s="226"/>
      <c r="AG61" s="226"/>
      <c r="AJ61" s="36"/>
      <c r="AK61" s="36"/>
    </row>
    <row r="62" spans="1:37" s="220" customFormat="1" ht="10.5" customHeight="1">
      <c r="A62" s="213">
        <v>0</v>
      </c>
      <c r="B62" s="214">
        <v>1</v>
      </c>
      <c r="C62" s="214" t="s">
        <v>1497</v>
      </c>
      <c r="D62" s="220">
        <v>0</v>
      </c>
      <c r="E62" s="220">
        <v>0</v>
      </c>
      <c r="F62" s="223" t="s">
        <v>1636</v>
      </c>
      <c r="AC62" s="213"/>
      <c r="AD62" s="225"/>
      <c r="AE62" s="225"/>
      <c r="AF62" s="226"/>
      <c r="AG62" s="226"/>
      <c r="AJ62" s="36"/>
      <c r="AK62" s="36"/>
    </row>
    <row r="63" spans="1:37" s="220" customFormat="1" ht="10.5" customHeight="1">
      <c r="A63" s="213">
        <v>0</v>
      </c>
      <c r="B63" s="214">
        <v>1</v>
      </c>
      <c r="C63" s="214" t="s">
        <v>1497</v>
      </c>
      <c r="D63" s="220">
        <v>0</v>
      </c>
      <c r="E63" s="220">
        <v>0</v>
      </c>
      <c r="F63" s="223" t="s">
        <v>1548</v>
      </c>
      <c r="AC63" s="213"/>
      <c r="AD63" s="225"/>
      <c r="AE63" s="225"/>
      <c r="AF63" s="226"/>
      <c r="AG63" s="226"/>
      <c r="AJ63" s="36"/>
      <c r="AK63" s="36"/>
    </row>
    <row r="64" spans="1:37" s="220" customFormat="1" ht="10.5" customHeight="1">
      <c r="A64" s="213">
        <v>0</v>
      </c>
      <c r="B64" s="214">
        <v>0</v>
      </c>
      <c r="C64" s="214" t="s">
        <v>1497</v>
      </c>
      <c r="D64" s="220">
        <v>0</v>
      </c>
      <c r="E64" s="220">
        <v>42</v>
      </c>
      <c r="F64" s="223" t="s">
        <v>1637</v>
      </c>
      <c r="AC64" s="213"/>
      <c r="AD64" s="225"/>
      <c r="AE64" s="225"/>
      <c r="AF64" s="226"/>
      <c r="AG64" s="226"/>
      <c r="AJ64" s="36"/>
      <c r="AK64" s="36"/>
    </row>
    <row r="65" spans="1:49" s="220" customFormat="1" ht="10.5" customHeight="1">
      <c r="A65" s="213">
        <v>0</v>
      </c>
      <c r="B65" s="214">
        <v>0</v>
      </c>
      <c r="C65" s="214" t="s">
        <v>1497</v>
      </c>
      <c r="D65" s="220">
        <v>0</v>
      </c>
      <c r="E65" s="220">
        <v>0</v>
      </c>
      <c r="F65" s="223" t="s">
        <v>1638</v>
      </c>
      <c r="AC65" s="213"/>
      <c r="AD65" s="225"/>
      <c r="AE65" s="225"/>
      <c r="AF65" s="226"/>
      <c r="AG65" s="226"/>
      <c r="AJ65" s="36"/>
      <c r="AK65" s="36"/>
    </row>
    <row r="66" spans="1:49" s="220" customFormat="1" ht="10.5" customHeight="1">
      <c r="A66" s="213">
        <v>0</v>
      </c>
      <c r="B66" s="214">
        <v>0</v>
      </c>
      <c r="C66" s="214" t="s">
        <v>1497</v>
      </c>
      <c r="D66" s="220">
        <v>0</v>
      </c>
      <c r="E66" s="220">
        <v>0</v>
      </c>
      <c r="F66" s="223" t="s">
        <v>1639</v>
      </c>
      <c r="AC66" s="213"/>
      <c r="AD66" s="225"/>
      <c r="AE66" s="225"/>
      <c r="AF66" s="226"/>
      <c r="AG66" s="226"/>
      <c r="AJ66" s="36"/>
      <c r="AK66" s="36"/>
    </row>
    <row r="67" spans="1:49" s="220" customFormat="1" ht="10.5" customHeight="1">
      <c r="A67" s="213">
        <v>0</v>
      </c>
      <c r="B67" s="214">
        <v>1</v>
      </c>
      <c r="C67" s="214" t="s">
        <v>1497</v>
      </c>
      <c r="D67" s="220">
        <v>0</v>
      </c>
      <c r="E67" s="220">
        <v>43</v>
      </c>
      <c r="F67" s="223" t="s">
        <v>1640</v>
      </c>
      <c r="AC67" s="213"/>
      <c r="AD67" s="225"/>
      <c r="AE67" s="225"/>
      <c r="AF67" s="226"/>
      <c r="AG67" s="226"/>
      <c r="AJ67" s="36"/>
      <c r="AK67" s="36"/>
    </row>
    <row r="68" spans="1:49" s="220" customFormat="1" ht="10.5" customHeight="1">
      <c r="A68" s="213">
        <v>0</v>
      </c>
      <c r="B68" s="214">
        <v>1</v>
      </c>
      <c r="C68" s="214" t="s">
        <v>1497</v>
      </c>
      <c r="D68" s="220">
        <v>0</v>
      </c>
      <c r="E68" s="220">
        <v>0</v>
      </c>
      <c r="F68" s="223" t="s">
        <v>1641</v>
      </c>
      <c r="AC68" s="213"/>
      <c r="AD68" s="213"/>
      <c r="AE68" s="213"/>
      <c r="AF68" s="213"/>
      <c r="AG68" s="213"/>
      <c r="AH68" s="213"/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</row>
    <row r="69" spans="1:49" s="220" customFormat="1" ht="10.5" customHeight="1">
      <c r="A69" s="213">
        <v>0</v>
      </c>
      <c r="B69" s="214">
        <v>1</v>
      </c>
      <c r="C69" s="214" t="s">
        <v>1497</v>
      </c>
      <c r="D69" s="220">
        <v>0</v>
      </c>
      <c r="E69" s="220">
        <v>0</v>
      </c>
      <c r="F69" s="223" t="s">
        <v>1642</v>
      </c>
      <c r="AC69" s="228"/>
      <c r="AD69" s="228"/>
      <c r="AE69" s="228"/>
      <c r="AF69" s="228"/>
      <c r="AG69" s="228"/>
      <c r="AH69" s="228"/>
      <c r="AI69" s="228"/>
      <c r="AJ69" s="228"/>
      <c r="AK69" s="228"/>
      <c r="AL69" s="228"/>
      <c r="AM69" s="228"/>
      <c r="AN69" s="228"/>
      <c r="AO69" s="228"/>
      <c r="AP69" s="228"/>
      <c r="AQ69" s="228"/>
      <c r="AR69" s="228"/>
      <c r="AS69" s="228"/>
      <c r="AT69" s="228"/>
      <c r="AU69" s="228"/>
      <c r="AV69" s="228"/>
      <c r="AW69" s="228"/>
    </row>
    <row r="70" spans="1:49" s="220" customFormat="1" ht="10.5" customHeight="1">
      <c r="A70" s="213">
        <v>0</v>
      </c>
      <c r="B70" s="214">
        <v>1</v>
      </c>
      <c r="C70" s="214" t="s">
        <v>1497</v>
      </c>
      <c r="D70" s="220">
        <v>0</v>
      </c>
      <c r="E70" s="220">
        <v>44</v>
      </c>
      <c r="F70" s="223" t="s">
        <v>1573</v>
      </c>
      <c r="AC70" s="213"/>
      <c r="AD70" s="225"/>
      <c r="AE70" s="225"/>
      <c r="AF70" s="226"/>
      <c r="AG70" s="226"/>
      <c r="AJ70" s="36"/>
      <c r="AK70" s="36"/>
    </row>
    <row r="71" spans="1:49" s="220" customFormat="1" ht="10.5" customHeight="1">
      <c r="A71" s="213">
        <v>0</v>
      </c>
      <c r="B71" s="214">
        <v>1</v>
      </c>
      <c r="C71" s="214" t="s">
        <v>1497</v>
      </c>
      <c r="D71" s="220">
        <v>0</v>
      </c>
      <c r="E71" s="220">
        <v>0</v>
      </c>
      <c r="F71" s="223" t="s">
        <v>1574</v>
      </c>
      <c r="AC71" s="213"/>
      <c r="AD71" s="225"/>
      <c r="AE71" s="225"/>
      <c r="AF71" s="226"/>
      <c r="AG71" s="226"/>
      <c r="AJ71" s="36"/>
      <c r="AK71" s="36"/>
    </row>
    <row r="72" spans="1:49" s="220" customFormat="1" ht="10.5" customHeight="1">
      <c r="A72" s="213">
        <v>0</v>
      </c>
      <c r="B72" s="214">
        <v>1</v>
      </c>
      <c r="C72" s="214" t="s">
        <v>1497</v>
      </c>
      <c r="D72" s="220">
        <v>0</v>
      </c>
      <c r="E72" s="220">
        <v>0</v>
      </c>
      <c r="F72" s="223" t="s">
        <v>1572</v>
      </c>
      <c r="AC72" s="213"/>
      <c r="AD72" s="225"/>
      <c r="AE72" s="225"/>
      <c r="AF72" s="226"/>
      <c r="AG72" s="226"/>
      <c r="AJ72" s="36"/>
      <c r="AK72" s="36"/>
    </row>
    <row r="73" spans="1:49" s="220" customFormat="1" ht="10.5" customHeight="1">
      <c r="A73" s="213">
        <v>0</v>
      </c>
      <c r="B73" s="214">
        <v>0</v>
      </c>
      <c r="C73" s="214" t="s">
        <v>1497</v>
      </c>
      <c r="D73" s="220">
        <v>0</v>
      </c>
      <c r="E73" s="220">
        <v>45</v>
      </c>
      <c r="F73" s="223" t="s">
        <v>1643</v>
      </c>
      <c r="AC73" s="213"/>
      <c r="AD73" s="225"/>
      <c r="AE73" s="225"/>
      <c r="AF73" s="226"/>
      <c r="AG73" s="226"/>
      <c r="AJ73" s="36"/>
      <c r="AK73" s="36"/>
    </row>
    <row r="74" spans="1:49" s="220" customFormat="1" ht="10.5" customHeight="1">
      <c r="A74" s="213">
        <v>0</v>
      </c>
      <c r="B74" s="214">
        <v>0</v>
      </c>
      <c r="C74" s="214" t="s">
        <v>1497</v>
      </c>
      <c r="D74" s="220">
        <v>0</v>
      </c>
      <c r="E74" s="220">
        <v>0</v>
      </c>
      <c r="F74" s="223" t="s">
        <v>1644</v>
      </c>
      <c r="AC74" s="213"/>
      <c r="AD74" s="225"/>
      <c r="AE74" s="225"/>
      <c r="AF74" s="226"/>
      <c r="AG74" s="226"/>
      <c r="AJ74" s="36"/>
      <c r="AK74" s="36"/>
    </row>
    <row r="75" spans="1:49" s="220" customFormat="1" ht="10.5" customHeight="1">
      <c r="A75" s="213">
        <v>0</v>
      </c>
      <c r="B75" s="214">
        <v>0</v>
      </c>
      <c r="C75" s="214" t="s">
        <v>1497</v>
      </c>
      <c r="D75" s="220">
        <v>0</v>
      </c>
      <c r="E75" s="220">
        <v>0</v>
      </c>
      <c r="F75" s="223" t="s">
        <v>1645</v>
      </c>
      <c r="AC75" s="213"/>
      <c r="AD75" s="225"/>
      <c r="AE75" s="225"/>
      <c r="AF75" s="226"/>
      <c r="AG75" s="226"/>
      <c r="AJ75" s="36"/>
      <c r="AK75" s="36"/>
    </row>
    <row r="76" spans="1:49" s="220" customFormat="1" ht="10.5" customHeight="1">
      <c r="A76" s="213">
        <v>0</v>
      </c>
      <c r="B76" s="214">
        <v>0</v>
      </c>
      <c r="C76" s="214" t="s">
        <v>1496</v>
      </c>
      <c r="D76" s="220">
        <v>0</v>
      </c>
      <c r="E76" s="220">
        <v>46</v>
      </c>
      <c r="F76" s="223" t="s">
        <v>1533</v>
      </c>
      <c r="AC76" s="213"/>
      <c r="AD76" s="225"/>
      <c r="AE76" s="225"/>
      <c r="AF76" s="226"/>
      <c r="AG76" s="226"/>
      <c r="AJ76" s="36"/>
      <c r="AK76" s="36"/>
    </row>
    <row r="77" spans="1:49" s="220" customFormat="1" ht="10.5" customHeight="1">
      <c r="A77" s="213">
        <v>0</v>
      </c>
      <c r="B77" s="214">
        <v>0</v>
      </c>
      <c r="C77" s="214" t="s">
        <v>1497</v>
      </c>
      <c r="D77" s="220">
        <v>0</v>
      </c>
      <c r="E77" s="220">
        <v>47</v>
      </c>
      <c r="F77" s="223" t="s">
        <v>1503</v>
      </c>
      <c r="AC77" s="213"/>
      <c r="AD77" s="225"/>
      <c r="AE77" s="225"/>
      <c r="AF77" s="226"/>
      <c r="AG77" s="226"/>
      <c r="AJ77" s="36"/>
      <c r="AK77" s="36"/>
    </row>
    <row r="78" spans="1:49" s="220" customFormat="1" ht="10.5" customHeight="1">
      <c r="A78" s="213">
        <v>0</v>
      </c>
      <c r="B78" s="214">
        <v>0</v>
      </c>
      <c r="C78" s="214" t="s">
        <v>1497</v>
      </c>
      <c r="D78" s="220">
        <v>0</v>
      </c>
      <c r="E78" s="220">
        <v>0</v>
      </c>
      <c r="F78" s="223" t="s">
        <v>1504</v>
      </c>
      <c r="AC78" s="213"/>
      <c r="AD78" s="225"/>
      <c r="AE78" s="225"/>
      <c r="AF78" s="226"/>
      <c r="AG78" s="226"/>
      <c r="AJ78" s="36"/>
      <c r="AK78" s="36"/>
    </row>
    <row r="79" spans="1:49" s="220" customFormat="1" ht="10.5" customHeight="1">
      <c r="A79" s="213">
        <v>0</v>
      </c>
      <c r="B79" s="214">
        <v>0</v>
      </c>
      <c r="C79" s="214" t="s">
        <v>1497</v>
      </c>
      <c r="D79" s="220">
        <v>0</v>
      </c>
      <c r="E79" s="220">
        <v>0</v>
      </c>
      <c r="F79" s="223" t="s">
        <v>1502</v>
      </c>
      <c r="AC79" s="213"/>
      <c r="AD79" s="225"/>
      <c r="AE79" s="225"/>
      <c r="AF79" s="226"/>
      <c r="AG79" s="226"/>
      <c r="AJ79" s="36"/>
      <c r="AK79" s="36"/>
    </row>
    <row r="80" spans="1:49" s="220" customFormat="1" ht="10.5" customHeight="1">
      <c r="A80" s="213">
        <v>0</v>
      </c>
      <c r="B80" s="214">
        <v>0</v>
      </c>
      <c r="C80" s="214" t="s">
        <v>140</v>
      </c>
      <c r="D80" s="220">
        <v>0</v>
      </c>
      <c r="E80" s="220">
        <v>48</v>
      </c>
      <c r="F80" s="223" t="s">
        <v>1646</v>
      </c>
      <c r="AC80" s="213"/>
      <c r="AD80" s="225"/>
      <c r="AE80" s="225"/>
      <c r="AF80" s="226"/>
      <c r="AG80" s="226"/>
      <c r="AJ80" s="36"/>
      <c r="AK80" s="36"/>
    </row>
    <row r="81" spans="1:37" s="220" customFormat="1" ht="10.5" customHeight="1">
      <c r="A81" s="213">
        <v>0</v>
      </c>
      <c r="B81" s="214">
        <v>1</v>
      </c>
      <c r="C81" s="214" t="s">
        <v>140</v>
      </c>
      <c r="D81" s="220">
        <v>0</v>
      </c>
      <c r="E81" s="220">
        <v>49</v>
      </c>
      <c r="F81" s="223" t="s">
        <v>1647</v>
      </c>
      <c r="AC81" s="213"/>
      <c r="AD81" s="225"/>
      <c r="AE81" s="225"/>
      <c r="AF81" s="226"/>
      <c r="AG81" s="226"/>
      <c r="AJ81" s="36"/>
      <c r="AK81" s="36"/>
    </row>
    <row r="82" spans="1:37" s="220" customFormat="1" ht="10.5" customHeight="1">
      <c r="A82" s="213">
        <v>0</v>
      </c>
      <c r="B82" s="214">
        <v>1</v>
      </c>
      <c r="C82" s="214" t="s">
        <v>1497</v>
      </c>
      <c r="D82" s="220">
        <v>0</v>
      </c>
      <c r="E82" s="220">
        <v>50</v>
      </c>
      <c r="F82" s="223" t="s">
        <v>1648</v>
      </c>
      <c r="AC82" s="213"/>
      <c r="AD82" s="225"/>
      <c r="AE82" s="225"/>
      <c r="AF82" s="226"/>
      <c r="AG82" s="226"/>
      <c r="AJ82" s="36"/>
      <c r="AK82" s="36"/>
    </row>
    <row r="83" spans="1:37" s="220" customFormat="1" ht="10.5" customHeight="1">
      <c r="A83" s="213">
        <v>0</v>
      </c>
      <c r="B83" s="214">
        <v>1</v>
      </c>
      <c r="C83" s="214" t="s">
        <v>140</v>
      </c>
      <c r="D83" s="220">
        <v>0</v>
      </c>
      <c r="E83" s="220">
        <v>51</v>
      </c>
      <c r="F83" s="223" t="s">
        <v>1649</v>
      </c>
      <c r="AC83" s="213"/>
      <c r="AD83" s="225"/>
      <c r="AE83" s="225"/>
      <c r="AF83" s="226"/>
      <c r="AG83" s="226"/>
      <c r="AJ83" s="36"/>
      <c r="AK83" s="36"/>
    </row>
    <row r="84" spans="1:37" s="220" customFormat="1" ht="10.5" customHeight="1">
      <c r="A84" s="213">
        <v>0</v>
      </c>
      <c r="B84" s="214">
        <v>1</v>
      </c>
      <c r="C84" s="214" t="s">
        <v>140</v>
      </c>
      <c r="D84" s="220">
        <v>0</v>
      </c>
      <c r="E84" s="220">
        <v>0</v>
      </c>
      <c r="F84" s="223" t="s">
        <v>1650</v>
      </c>
      <c r="AC84" s="213"/>
      <c r="AD84" s="225"/>
      <c r="AE84" s="225"/>
      <c r="AF84" s="226"/>
      <c r="AG84" s="226"/>
      <c r="AJ84" s="36"/>
      <c r="AK84" s="36"/>
    </row>
    <row r="85" spans="1:37" s="220" customFormat="1" ht="10.5" customHeight="1">
      <c r="A85" s="213">
        <v>0</v>
      </c>
      <c r="B85" s="214">
        <v>1</v>
      </c>
      <c r="C85" s="214" t="s">
        <v>140</v>
      </c>
      <c r="D85" s="220">
        <v>0</v>
      </c>
      <c r="E85" s="220">
        <v>0</v>
      </c>
      <c r="F85" s="223" t="s">
        <v>1651</v>
      </c>
      <c r="AC85" s="213"/>
      <c r="AD85" s="225"/>
      <c r="AE85" s="225"/>
      <c r="AF85" s="226"/>
      <c r="AG85" s="226"/>
      <c r="AJ85" s="36"/>
      <c r="AK85" s="36"/>
    </row>
    <row r="86" spans="1:37" s="220" customFormat="1" ht="10.5" customHeight="1">
      <c r="A86" s="213">
        <v>0</v>
      </c>
      <c r="B86" s="214">
        <v>0</v>
      </c>
      <c r="C86" s="214" t="s">
        <v>1496</v>
      </c>
      <c r="D86" s="220" t="s">
        <v>320</v>
      </c>
      <c r="E86" s="220">
        <v>54</v>
      </c>
      <c r="F86" s="223" t="s">
        <v>1654</v>
      </c>
      <c r="AC86" s="213"/>
      <c r="AD86" s="225"/>
      <c r="AE86" s="225"/>
      <c r="AF86" s="226"/>
      <c r="AG86" s="226"/>
      <c r="AJ86" s="36"/>
      <c r="AK86" s="36"/>
    </row>
    <row r="87" spans="1:37" s="220" customFormat="1" ht="10.5" customHeight="1">
      <c r="A87" s="213">
        <v>0</v>
      </c>
      <c r="B87" s="214">
        <v>0</v>
      </c>
      <c r="C87" s="214" t="s">
        <v>1496</v>
      </c>
      <c r="D87" s="220">
        <v>0</v>
      </c>
      <c r="E87" s="220">
        <v>0</v>
      </c>
      <c r="F87" s="223" t="s">
        <v>1655</v>
      </c>
      <c r="AC87" s="213"/>
      <c r="AD87" s="225"/>
      <c r="AE87" s="225"/>
      <c r="AF87" s="226"/>
      <c r="AG87" s="226"/>
      <c r="AJ87" s="36"/>
      <c r="AK87" s="36"/>
    </row>
    <row r="88" spans="1:37" s="220" customFormat="1" ht="10.5" customHeight="1">
      <c r="A88" s="213">
        <v>0</v>
      </c>
      <c r="B88" s="214">
        <v>0</v>
      </c>
      <c r="C88" s="214" t="s">
        <v>1496</v>
      </c>
      <c r="D88" s="220">
        <v>0</v>
      </c>
      <c r="E88" s="220">
        <v>0</v>
      </c>
      <c r="F88" s="223" t="s">
        <v>1656</v>
      </c>
      <c r="AC88" s="213"/>
      <c r="AD88" s="225"/>
      <c r="AE88" s="225"/>
      <c r="AF88" s="226"/>
      <c r="AG88" s="226"/>
      <c r="AJ88" s="36"/>
      <c r="AK88" s="36"/>
    </row>
    <row r="89" spans="1:37" s="220" customFormat="1" ht="10.5" customHeight="1">
      <c r="A89" s="213">
        <v>0</v>
      </c>
      <c r="B89" s="214">
        <v>0</v>
      </c>
      <c r="C89" s="214" t="s">
        <v>1496</v>
      </c>
      <c r="D89" s="220">
        <v>0</v>
      </c>
      <c r="E89" s="220">
        <v>55</v>
      </c>
      <c r="F89" s="223" t="s">
        <v>1539</v>
      </c>
      <c r="AC89" s="213"/>
      <c r="AD89" s="225"/>
      <c r="AE89" s="225"/>
      <c r="AF89" s="226"/>
      <c r="AG89" s="226"/>
      <c r="AJ89" s="36"/>
      <c r="AK89" s="36"/>
    </row>
    <row r="90" spans="1:37" s="220" customFormat="1" ht="10.5" customHeight="1">
      <c r="A90" s="213">
        <v>0</v>
      </c>
      <c r="B90" s="214">
        <v>0</v>
      </c>
      <c r="C90" s="214" t="s">
        <v>1496</v>
      </c>
      <c r="D90" s="220">
        <v>0</v>
      </c>
      <c r="E90" s="220">
        <v>0</v>
      </c>
      <c r="F90" s="223" t="s">
        <v>1540</v>
      </c>
      <c r="AC90" s="213"/>
      <c r="AD90" s="225"/>
      <c r="AE90" s="225"/>
      <c r="AF90" s="226"/>
      <c r="AG90" s="226"/>
      <c r="AJ90" s="36"/>
      <c r="AK90" s="36"/>
    </row>
    <row r="91" spans="1:37" s="220" customFormat="1" ht="10.5" customHeight="1">
      <c r="A91" s="213">
        <v>0</v>
      </c>
      <c r="B91" s="214">
        <v>0</v>
      </c>
      <c r="C91" s="214" t="s">
        <v>1496</v>
      </c>
      <c r="D91" s="220">
        <v>0</v>
      </c>
      <c r="E91" s="220">
        <v>0</v>
      </c>
      <c r="F91" s="223" t="s">
        <v>1538</v>
      </c>
      <c r="AC91" s="213"/>
      <c r="AD91" s="225"/>
      <c r="AE91" s="225"/>
      <c r="AF91" s="226"/>
      <c r="AG91" s="226"/>
      <c r="AJ91" s="36"/>
      <c r="AK91" s="36"/>
    </row>
    <row r="92" spans="1:37" s="220" customFormat="1" ht="10.5" customHeight="1">
      <c r="A92" s="213">
        <v>0</v>
      </c>
      <c r="B92" s="214">
        <v>0</v>
      </c>
      <c r="C92" s="214" t="s">
        <v>140</v>
      </c>
      <c r="D92" s="220">
        <v>0</v>
      </c>
      <c r="E92" s="220">
        <v>56</v>
      </c>
      <c r="F92" s="223" t="s">
        <v>1660</v>
      </c>
      <c r="AC92" s="213"/>
      <c r="AD92" s="225"/>
      <c r="AE92" s="225"/>
      <c r="AF92" s="226"/>
      <c r="AG92" s="226"/>
      <c r="AJ92" s="36"/>
      <c r="AK92" s="36"/>
    </row>
    <row r="93" spans="1:37" s="220" customFormat="1" ht="10.5" customHeight="1">
      <c r="A93" s="213">
        <v>0</v>
      </c>
      <c r="B93" s="214">
        <v>0</v>
      </c>
      <c r="C93" s="214" t="s">
        <v>140</v>
      </c>
      <c r="D93" s="220">
        <v>0</v>
      </c>
      <c r="E93" s="220">
        <v>0</v>
      </c>
      <c r="F93" s="223" t="s">
        <v>1661</v>
      </c>
      <c r="AC93" s="213"/>
      <c r="AD93" s="225"/>
      <c r="AE93" s="225"/>
      <c r="AF93" s="226"/>
      <c r="AG93" s="226"/>
      <c r="AJ93" s="36"/>
      <c r="AK93" s="36"/>
    </row>
    <row r="94" spans="1:37" s="220" customFormat="1" ht="10.5" customHeight="1">
      <c r="A94" s="213">
        <v>0</v>
      </c>
      <c r="B94" s="214">
        <v>0</v>
      </c>
      <c r="C94" s="214" t="s">
        <v>140</v>
      </c>
      <c r="D94" s="220">
        <v>0</v>
      </c>
      <c r="E94" s="220">
        <v>0</v>
      </c>
      <c r="F94" s="223" t="s">
        <v>1662</v>
      </c>
      <c r="AC94" s="213"/>
      <c r="AD94" s="225"/>
      <c r="AE94" s="225"/>
      <c r="AF94" s="226"/>
      <c r="AG94" s="226"/>
      <c r="AJ94" s="36"/>
      <c r="AK94" s="36"/>
    </row>
    <row r="95" spans="1:37" s="220" customFormat="1" ht="10.5" customHeight="1">
      <c r="A95" s="213">
        <v>0</v>
      </c>
      <c r="B95" s="214">
        <v>0</v>
      </c>
      <c r="C95" s="214" t="s">
        <v>1497</v>
      </c>
      <c r="D95" s="220">
        <v>0</v>
      </c>
      <c r="E95" s="220">
        <v>57</v>
      </c>
      <c r="F95" s="223" t="s">
        <v>1657</v>
      </c>
      <c r="AC95" s="213"/>
      <c r="AD95" s="225"/>
      <c r="AE95" s="225"/>
      <c r="AF95" s="226"/>
      <c r="AG95" s="226"/>
      <c r="AJ95" s="36"/>
      <c r="AK95" s="36"/>
    </row>
    <row r="96" spans="1:37" s="220" customFormat="1" ht="10.5" customHeight="1">
      <c r="A96" s="213">
        <v>0</v>
      </c>
      <c r="B96" s="214">
        <v>0</v>
      </c>
      <c r="C96" s="214" t="s">
        <v>1497</v>
      </c>
      <c r="D96" s="220">
        <v>0</v>
      </c>
      <c r="E96" s="220">
        <v>0</v>
      </c>
      <c r="F96" s="223" t="s">
        <v>1658</v>
      </c>
      <c r="AC96" s="213"/>
      <c r="AD96" s="225"/>
      <c r="AE96" s="225"/>
      <c r="AF96" s="226"/>
      <c r="AG96" s="226"/>
      <c r="AJ96" s="36"/>
      <c r="AK96" s="36"/>
    </row>
    <row r="97" spans="1:37" s="220" customFormat="1" ht="10.5" customHeight="1">
      <c r="A97" s="213">
        <v>0</v>
      </c>
      <c r="B97" s="214">
        <v>0</v>
      </c>
      <c r="C97" s="214" t="s">
        <v>1497</v>
      </c>
      <c r="D97" s="220">
        <v>0</v>
      </c>
      <c r="E97" s="220">
        <v>0</v>
      </c>
      <c r="F97" s="223" t="s">
        <v>1659</v>
      </c>
      <c r="AC97" s="213"/>
      <c r="AD97" s="225"/>
      <c r="AE97" s="225"/>
      <c r="AF97" s="226"/>
      <c r="AG97" s="226"/>
      <c r="AJ97" s="36"/>
      <c r="AK97" s="36"/>
    </row>
    <row r="98" spans="1:37" s="220" customFormat="1" ht="10.5" customHeight="1">
      <c r="A98" s="213">
        <v>0</v>
      </c>
      <c r="B98" s="214">
        <v>0</v>
      </c>
      <c r="C98" s="214" t="s">
        <v>140</v>
      </c>
      <c r="D98" s="220">
        <v>0</v>
      </c>
      <c r="E98" s="220">
        <v>58</v>
      </c>
      <c r="F98" s="223" t="s">
        <v>1663</v>
      </c>
      <c r="AC98" s="213"/>
      <c r="AD98" s="225"/>
      <c r="AE98" s="225"/>
      <c r="AF98" s="226"/>
      <c r="AG98" s="226"/>
      <c r="AJ98" s="36"/>
      <c r="AK98" s="36"/>
    </row>
    <row r="99" spans="1:37" s="220" customFormat="1" ht="10.5" customHeight="1">
      <c r="A99" s="213">
        <v>0</v>
      </c>
      <c r="B99" s="214">
        <v>0</v>
      </c>
      <c r="C99" s="214" t="s">
        <v>140</v>
      </c>
      <c r="D99" s="220">
        <v>0</v>
      </c>
      <c r="E99" s="220">
        <v>0</v>
      </c>
      <c r="F99" s="223" t="s">
        <v>1664</v>
      </c>
      <c r="AC99" s="213"/>
      <c r="AD99" s="225"/>
      <c r="AE99" s="225"/>
      <c r="AF99" s="226"/>
      <c r="AG99" s="226"/>
      <c r="AJ99" s="36"/>
      <c r="AK99" s="36"/>
    </row>
    <row r="100" spans="1:37" s="220" customFormat="1" ht="10.5" customHeight="1">
      <c r="A100" s="213">
        <v>0</v>
      </c>
      <c r="B100" s="214">
        <v>0</v>
      </c>
      <c r="C100" s="214" t="s">
        <v>140</v>
      </c>
      <c r="D100" s="220">
        <v>0</v>
      </c>
      <c r="E100" s="220">
        <v>0</v>
      </c>
      <c r="F100" s="223" t="s">
        <v>1665</v>
      </c>
      <c r="AC100" s="213"/>
      <c r="AD100" s="225"/>
      <c r="AE100" s="225"/>
      <c r="AF100" s="226"/>
      <c r="AG100" s="226"/>
      <c r="AJ100" s="36"/>
      <c r="AK100" s="36"/>
    </row>
    <row r="101" spans="1:37" s="220" customFormat="1" ht="10.5" customHeight="1">
      <c r="A101" s="213">
        <v>0</v>
      </c>
      <c r="B101" s="214">
        <v>1</v>
      </c>
      <c r="C101" s="214" t="s">
        <v>140</v>
      </c>
      <c r="D101" s="220">
        <v>0</v>
      </c>
      <c r="E101" s="220">
        <v>59</v>
      </c>
      <c r="F101" s="223" t="s">
        <v>1941</v>
      </c>
      <c r="AC101" s="213"/>
      <c r="AD101" s="225"/>
      <c r="AE101" s="225"/>
      <c r="AF101" s="226"/>
      <c r="AG101" s="226"/>
      <c r="AJ101" s="36"/>
      <c r="AK101" s="36"/>
    </row>
    <row r="102" spans="1:37" s="220" customFormat="1" ht="10.5" customHeight="1">
      <c r="A102" s="213">
        <v>0</v>
      </c>
      <c r="B102" s="214">
        <v>1</v>
      </c>
      <c r="C102" s="214" t="s">
        <v>1497</v>
      </c>
      <c r="D102" s="220" t="s">
        <v>322</v>
      </c>
      <c r="E102" s="220">
        <v>60</v>
      </c>
      <c r="F102" s="223" t="s">
        <v>1508</v>
      </c>
      <c r="AC102" s="213"/>
      <c r="AD102" s="225"/>
      <c r="AE102" s="225"/>
      <c r="AF102" s="226"/>
      <c r="AG102" s="226"/>
      <c r="AJ102" s="36"/>
      <c r="AK102" s="36"/>
    </row>
    <row r="103" spans="1:37" s="220" customFormat="1" ht="10.5" customHeight="1">
      <c r="A103" s="213">
        <v>0</v>
      </c>
      <c r="B103" s="214">
        <v>1</v>
      </c>
      <c r="C103" s="214" t="s">
        <v>1497</v>
      </c>
      <c r="D103" s="220">
        <v>0</v>
      </c>
      <c r="E103" s="220">
        <v>0</v>
      </c>
      <c r="F103" s="223" t="s">
        <v>1509</v>
      </c>
      <c r="AC103" s="213"/>
      <c r="AD103" s="225"/>
      <c r="AE103" s="225"/>
      <c r="AF103" s="226"/>
      <c r="AG103" s="226"/>
      <c r="AJ103" s="36"/>
      <c r="AK103" s="36"/>
    </row>
    <row r="104" spans="1:37" s="220" customFormat="1" ht="10.5" customHeight="1">
      <c r="A104" s="213">
        <v>0</v>
      </c>
      <c r="B104" s="214">
        <v>1</v>
      </c>
      <c r="C104" s="214" t="s">
        <v>1497</v>
      </c>
      <c r="D104" s="220">
        <v>0</v>
      </c>
      <c r="E104" s="220">
        <v>0</v>
      </c>
      <c r="F104" s="223" t="s">
        <v>1507</v>
      </c>
      <c r="AC104" s="213"/>
      <c r="AD104" s="225"/>
      <c r="AE104" s="225"/>
      <c r="AF104" s="226"/>
      <c r="AG104" s="226"/>
      <c r="AJ104" s="36"/>
      <c r="AK104" s="36"/>
    </row>
    <row r="105" spans="1:37" s="220" customFormat="1" ht="10.5" customHeight="1">
      <c r="A105" s="213">
        <v>0</v>
      </c>
      <c r="B105" s="214">
        <v>1</v>
      </c>
      <c r="C105" s="214" t="s">
        <v>1497</v>
      </c>
      <c r="D105" s="220">
        <v>0</v>
      </c>
      <c r="E105" s="220">
        <v>61</v>
      </c>
      <c r="F105" s="223" t="s">
        <v>1510</v>
      </c>
      <c r="AC105" s="213"/>
      <c r="AD105" s="225"/>
      <c r="AE105" s="225"/>
      <c r="AF105" s="226"/>
      <c r="AG105" s="226"/>
      <c r="AJ105" s="36"/>
      <c r="AK105" s="36"/>
    </row>
    <row r="106" spans="1:37" s="220" customFormat="1" ht="10.5" customHeight="1">
      <c r="A106" s="213">
        <v>0</v>
      </c>
      <c r="B106" s="214">
        <v>1</v>
      </c>
      <c r="C106" s="214" t="s">
        <v>1497</v>
      </c>
      <c r="D106" s="220">
        <v>0</v>
      </c>
      <c r="E106" s="220">
        <v>0</v>
      </c>
      <c r="F106" s="223" t="s">
        <v>1511</v>
      </c>
      <c r="AC106" s="213"/>
      <c r="AD106" s="225"/>
      <c r="AE106" s="225"/>
      <c r="AF106" s="226"/>
      <c r="AG106" s="226"/>
      <c r="AJ106" s="36"/>
      <c r="AK106" s="36"/>
    </row>
    <row r="107" spans="1:37" s="220" customFormat="1" ht="10.5" customHeight="1">
      <c r="A107" s="213">
        <v>0</v>
      </c>
      <c r="B107" s="214">
        <v>1</v>
      </c>
      <c r="C107" s="214" t="s">
        <v>1497</v>
      </c>
      <c r="D107" s="220">
        <v>0</v>
      </c>
      <c r="E107" s="220">
        <v>0</v>
      </c>
      <c r="F107" s="223" t="s">
        <v>1668</v>
      </c>
      <c r="AC107" s="213"/>
      <c r="AD107" s="225"/>
      <c r="AE107" s="225"/>
      <c r="AF107" s="226"/>
      <c r="AG107" s="226"/>
      <c r="AJ107" s="36"/>
      <c r="AK107" s="36"/>
    </row>
    <row r="108" spans="1:37" s="220" customFormat="1" ht="10.5" customHeight="1">
      <c r="A108" s="213">
        <v>0</v>
      </c>
      <c r="B108" s="214">
        <v>1</v>
      </c>
      <c r="C108" s="214" t="s">
        <v>140</v>
      </c>
      <c r="D108" s="220">
        <v>0</v>
      </c>
      <c r="E108" s="220">
        <v>62</v>
      </c>
      <c r="F108" s="223" t="s">
        <v>1669</v>
      </c>
      <c r="AC108" s="213"/>
      <c r="AD108" s="225"/>
      <c r="AE108" s="225"/>
      <c r="AF108" s="226"/>
      <c r="AG108" s="226"/>
      <c r="AJ108" s="36"/>
      <c r="AK108" s="36"/>
    </row>
    <row r="109" spans="1:37" s="220" customFormat="1" ht="10.5" customHeight="1">
      <c r="A109" s="213">
        <v>0</v>
      </c>
      <c r="B109" s="214">
        <v>1</v>
      </c>
      <c r="C109" s="214" t="s">
        <v>140</v>
      </c>
      <c r="D109" s="220">
        <v>0</v>
      </c>
      <c r="E109" s="220">
        <v>0</v>
      </c>
      <c r="F109" s="223" t="s">
        <v>1670</v>
      </c>
      <c r="AC109" s="213"/>
      <c r="AD109" s="225"/>
      <c r="AE109" s="225"/>
      <c r="AF109" s="226"/>
      <c r="AG109" s="226"/>
      <c r="AJ109" s="36"/>
      <c r="AK109" s="36"/>
    </row>
    <row r="110" spans="1:37" s="220" customFormat="1" ht="10.5" customHeight="1">
      <c r="A110" s="213">
        <v>0</v>
      </c>
      <c r="B110" s="214">
        <v>1</v>
      </c>
      <c r="C110" s="214" t="s">
        <v>140</v>
      </c>
      <c r="D110" s="220">
        <v>0</v>
      </c>
      <c r="E110" s="220">
        <v>0</v>
      </c>
      <c r="F110" s="223" t="s">
        <v>1671</v>
      </c>
      <c r="AC110" s="213"/>
      <c r="AD110" s="225"/>
      <c r="AE110" s="225"/>
      <c r="AF110" s="226"/>
      <c r="AG110" s="226"/>
      <c r="AJ110" s="36"/>
      <c r="AK110" s="36"/>
    </row>
    <row r="111" spans="1:37" s="220" customFormat="1" ht="10.5" customHeight="1">
      <c r="A111" s="213">
        <v>0</v>
      </c>
      <c r="B111" s="214">
        <v>0</v>
      </c>
      <c r="C111" s="214" t="s">
        <v>1496</v>
      </c>
      <c r="D111" s="220">
        <v>0</v>
      </c>
      <c r="E111" s="220">
        <v>63</v>
      </c>
      <c r="F111" s="223" t="s">
        <v>1672</v>
      </c>
      <c r="AC111" s="213"/>
      <c r="AD111" s="225"/>
      <c r="AE111" s="225"/>
      <c r="AF111" s="226"/>
      <c r="AG111" s="226"/>
      <c r="AJ111" s="36"/>
      <c r="AK111" s="36"/>
    </row>
    <row r="112" spans="1:37" s="220" customFormat="1" ht="10.5" customHeight="1">
      <c r="A112" s="213">
        <v>0</v>
      </c>
      <c r="B112" s="214">
        <v>0</v>
      </c>
      <c r="C112" s="214" t="s">
        <v>1496</v>
      </c>
      <c r="D112" s="220">
        <v>0</v>
      </c>
      <c r="E112" s="220">
        <v>0</v>
      </c>
      <c r="F112" s="223" t="s">
        <v>1673</v>
      </c>
      <c r="AC112" s="213"/>
      <c r="AD112" s="225"/>
      <c r="AE112" s="225"/>
      <c r="AF112" s="226"/>
      <c r="AG112" s="226"/>
      <c r="AJ112" s="36"/>
      <c r="AK112" s="36"/>
    </row>
    <row r="113" spans="1:37" s="220" customFormat="1" ht="10.5" customHeight="1">
      <c r="A113" s="213">
        <v>0</v>
      </c>
      <c r="B113" s="214">
        <v>0</v>
      </c>
      <c r="C113" s="214" t="s">
        <v>1496</v>
      </c>
      <c r="D113" s="220">
        <v>0</v>
      </c>
      <c r="E113" s="220">
        <v>0</v>
      </c>
      <c r="F113" s="223" t="s">
        <v>1674</v>
      </c>
      <c r="AC113" s="213"/>
      <c r="AD113" s="225"/>
      <c r="AE113" s="225"/>
      <c r="AF113" s="226"/>
      <c r="AG113" s="226"/>
      <c r="AJ113" s="36"/>
      <c r="AK113" s="36"/>
    </row>
    <row r="114" spans="1:37" s="220" customFormat="1" ht="10.5" customHeight="1">
      <c r="A114" s="213">
        <v>0</v>
      </c>
      <c r="B114" s="214">
        <v>0</v>
      </c>
      <c r="C114" s="214" t="s">
        <v>1497</v>
      </c>
      <c r="D114" s="220">
        <v>0</v>
      </c>
      <c r="E114" s="220">
        <v>64</v>
      </c>
      <c r="F114" s="223" t="s">
        <v>1675</v>
      </c>
      <c r="AC114" s="213"/>
      <c r="AD114" s="225"/>
      <c r="AE114" s="225"/>
      <c r="AF114" s="226"/>
      <c r="AG114" s="226"/>
      <c r="AH114" s="213"/>
      <c r="AJ114" s="36"/>
      <c r="AK114" s="36"/>
    </row>
    <row r="115" spans="1:37" s="220" customFormat="1" ht="10.5" customHeight="1">
      <c r="A115" s="213">
        <v>0</v>
      </c>
      <c r="B115" s="214">
        <v>0</v>
      </c>
      <c r="C115" s="214" t="s">
        <v>1497</v>
      </c>
      <c r="D115" s="220">
        <v>0</v>
      </c>
      <c r="E115" s="220">
        <v>0</v>
      </c>
      <c r="F115" s="223" t="s">
        <v>1676</v>
      </c>
      <c r="AD115" s="225"/>
      <c r="AE115" s="225"/>
      <c r="AF115" s="226"/>
      <c r="AG115" s="226"/>
      <c r="AJ115" s="36"/>
      <c r="AK115" s="36"/>
    </row>
    <row r="116" spans="1:37" s="220" customFormat="1" ht="10.5" customHeight="1">
      <c r="A116" s="213">
        <v>0</v>
      </c>
      <c r="B116" s="214">
        <v>0</v>
      </c>
      <c r="C116" s="214" t="s">
        <v>1497</v>
      </c>
      <c r="D116" s="220">
        <v>0</v>
      </c>
      <c r="E116" s="220">
        <v>0</v>
      </c>
      <c r="F116" s="223" t="s">
        <v>1677</v>
      </c>
      <c r="AD116" s="225"/>
      <c r="AE116" s="225"/>
      <c r="AF116" s="226"/>
      <c r="AG116" s="226"/>
      <c r="AJ116" s="36"/>
      <c r="AK116" s="36"/>
    </row>
    <row r="117" spans="1:37" s="220" customFormat="1" ht="10.5" customHeight="1">
      <c r="A117" s="213">
        <v>0</v>
      </c>
      <c r="B117" s="214">
        <v>0</v>
      </c>
      <c r="C117" s="214" t="s">
        <v>1497</v>
      </c>
      <c r="D117" s="220">
        <v>0</v>
      </c>
      <c r="E117" s="220">
        <v>65</v>
      </c>
      <c r="F117" s="223" t="s">
        <v>1678</v>
      </c>
      <c r="AD117" s="225"/>
      <c r="AE117" s="225"/>
      <c r="AF117" s="226"/>
      <c r="AG117" s="226"/>
      <c r="AJ117" s="36"/>
      <c r="AK117" s="36"/>
    </row>
    <row r="118" spans="1:37" s="220" customFormat="1" ht="10.5" customHeight="1">
      <c r="A118" s="213">
        <v>0</v>
      </c>
      <c r="B118" s="214">
        <v>0</v>
      </c>
      <c r="C118" s="214" t="s">
        <v>1497</v>
      </c>
      <c r="D118" s="220">
        <v>0</v>
      </c>
      <c r="E118" s="220">
        <v>0</v>
      </c>
      <c r="F118" s="223" t="s">
        <v>1679</v>
      </c>
      <c r="AD118" s="225"/>
      <c r="AE118" s="225"/>
      <c r="AF118" s="226"/>
      <c r="AG118" s="226"/>
      <c r="AJ118" s="36"/>
      <c r="AK118" s="36"/>
    </row>
    <row r="119" spans="1:37" s="220" customFormat="1" ht="10.5" customHeight="1">
      <c r="A119" s="213">
        <v>0</v>
      </c>
      <c r="B119" s="214">
        <v>0</v>
      </c>
      <c r="C119" s="214" t="s">
        <v>1497</v>
      </c>
      <c r="D119" s="220">
        <v>0</v>
      </c>
      <c r="E119" s="220">
        <v>0</v>
      </c>
      <c r="F119" s="223" t="s">
        <v>1680</v>
      </c>
      <c r="AD119" s="225"/>
      <c r="AE119" s="225"/>
      <c r="AF119" s="226"/>
      <c r="AG119" s="226"/>
      <c r="AJ119" s="36"/>
      <c r="AK119" s="36"/>
    </row>
    <row r="120" spans="1:37" s="220" customFormat="1" ht="10.5" customHeight="1">
      <c r="A120" s="213">
        <v>0</v>
      </c>
      <c r="B120" s="214">
        <v>0</v>
      </c>
      <c r="C120" s="214" t="s">
        <v>1497</v>
      </c>
      <c r="D120" s="220">
        <v>0</v>
      </c>
      <c r="E120" s="220">
        <v>66</v>
      </c>
      <c r="F120" s="223" t="s">
        <v>1681</v>
      </c>
      <c r="AD120" s="225"/>
      <c r="AE120" s="225"/>
      <c r="AF120" s="226"/>
      <c r="AG120" s="226"/>
      <c r="AJ120" s="36"/>
      <c r="AK120" s="36"/>
    </row>
    <row r="121" spans="1:37" s="220" customFormat="1" ht="10.5" customHeight="1">
      <c r="A121" s="213">
        <v>0</v>
      </c>
      <c r="B121" s="214">
        <v>0</v>
      </c>
      <c r="C121" s="214" t="s">
        <v>1497</v>
      </c>
      <c r="D121" s="220">
        <v>0</v>
      </c>
      <c r="E121" s="220">
        <v>0</v>
      </c>
      <c r="F121" s="223" t="s">
        <v>1682</v>
      </c>
      <c r="AD121" s="225"/>
      <c r="AE121" s="225"/>
      <c r="AF121" s="226"/>
      <c r="AG121" s="226"/>
      <c r="AJ121" s="36"/>
      <c r="AK121" s="36"/>
    </row>
    <row r="122" spans="1:37" s="220" customFormat="1" ht="10.5" customHeight="1">
      <c r="A122" s="213">
        <v>0</v>
      </c>
      <c r="B122" s="214">
        <v>0</v>
      </c>
      <c r="C122" s="214" t="s">
        <v>1497</v>
      </c>
      <c r="D122" s="220">
        <v>0</v>
      </c>
      <c r="E122" s="220">
        <v>0</v>
      </c>
      <c r="F122" s="223" t="s">
        <v>1779</v>
      </c>
      <c r="AD122" s="225"/>
      <c r="AE122" s="225"/>
      <c r="AF122" s="226"/>
      <c r="AG122" s="226"/>
      <c r="AJ122" s="36"/>
      <c r="AK122" s="36"/>
    </row>
    <row r="123" spans="1:37" s="220" customFormat="1" ht="10.5" customHeight="1">
      <c r="A123" s="213">
        <v>0</v>
      </c>
      <c r="B123" s="214">
        <v>1</v>
      </c>
      <c r="C123" s="214" t="s">
        <v>1496</v>
      </c>
      <c r="D123" s="220">
        <v>0</v>
      </c>
      <c r="E123" s="220">
        <v>67</v>
      </c>
      <c r="F123" s="223" t="s">
        <v>1780</v>
      </c>
      <c r="AD123" s="225"/>
      <c r="AE123" s="225"/>
      <c r="AF123" s="226"/>
      <c r="AG123" s="226"/>
      <c r="AJ123" s="36"/>
      <c r="AK123" s="36"/>
    </row>
    <row r="124" spans="1:37" ht="10.5" customHeight="1">
      <c r="A124" s="213">
        <v>0</v>
      </c>
      <c r="B124" s="214">
        <v>1</v>
      </c>
      <c r="C124" s="214" t="s">
        <v>1496</v>
      </c>
      <c r="D124" s="220">
        <v>0</v>
      </c>
      <c r="E124" s="220">
        <v>0</v>
      </c>
      <c r="F124" s="223" t="s">
        <v>1781</v>
      </c>
      <c r="AD124" s="225"/>
      <c r="AE124" s="225"/>
      <c r="AF124" s="226"/>
      <c r="AG124" s="226"/>
      <c r="AH124" s="220"/>
      <c r="AI124" s="220"/>
      <c r="AJ124" s="36"/>
      <c r="AK124" s="36"/>
    </row>
    <row r="125" spans="1:37" ht="10.5" customHeight="1">
      <c r="A125" s="213">
        <v>0</v>
      </c>
      <c r="B125" s="214">
        <v>1</v>
      </c>
      <c r="C125" s="214" t="s">
        <v>1496</v>
      </c>
      <c r="D125" s="220">
        <v>0</v>
      </c>
      <c r="E125" s="220">
        <v>0</v>
      </c>
      <c r="F125" s="223" t="s">
        <v>1782</v>
      </c>
      <c r="AD125" s="225"/>
      <c r="AE125" s="225"/>
      <c r="AF125" s="226"/>
      <c r="AG125" s="226"/>
      <c r="AH125" s="220"/>
      <c r="AI125" s="220"/>
      <c r="AJ125" s="36"/>
      <c r="AK125" s="36"/>
    </row>
    <row r="126" spans="1:37" ht="10.5" customHeight="1">
      <c r="A126" s="213">
        <v>0</v>
      </c>
      <c r="B126" s="214">
        <v>1</v>
      </c>
      <c r="C126" s="214" t="s">
        <v>1497</v>
      </c>
      <c r="D126" s="220">
        <v>0</v>
      </c>
      <c r="E126" s="220">
        <v>68</v>
      </c>
      <c r="F126" s="223" t="s">
        <v>1783</v>
      </c>
      <c r="AD126" s="225"/>
      <c r="AE126" s="225"/>
      <c r="AF126" s="226"/>
      <c r="AG126" s="226"/>
      <c r="AH126" s="220"/>
      <c r="AI126" s="220"/>
      <c r="AJ126" s="36"/>
      <c r="AK126" s="36"/>
    </row>
    <row r="127" spans="1:37" ht="10.5" customHeight="1">
      <c r="A127" s="213">
        <v>0</v>
      </c>
      <c r="B127" s="214">
        <v>1</v>
      </c>
      <c r="C127" s="214" t="s">
        <v>1497</v>
      </c>
      <c r="D127" s="220">
        <v>0</v>
      </c>
      <c r="E127" s="220">
        <v>0</v>
      </c>
      <c r="F127" s="223" t="s">
        <v>1784</v>
      </c>
      <c r="AD127" s="225"/>
      <c r="AE127" s="225"/>
      <c r="AF127" s="226"/>
      <c r="AG127" s="226"/>
      <c r="AH127" s="220"/>
      <c r="AI127" s="220"/>
      <c r="AJ127" s="36"/>
      <c r="AK127" s="36"/>
    </row>
    <row r="128" spans="1:37" ht="10.5" customHeight="1">
      <c r="A128" s="213">
        <v>0</v>
      </c>
      <c r="B128" s="214">
        <v>1</v>
      </c>
      <c r="C128" s="214" t="s">
        <v>1497</v>
      </c>
      <c r="D128" s="220">
        <v>0</v>
      </c>
      <c r="E128" s="220">
        <v>0</v>
      </c>
      <c r="F128" s="223" t="s">
        <v>1785</v>
      </c>
      <c r="AD128" s="225"/>
      <c r="AE128" s="225"/>
      <c r="AF128" s="226"/>
      <c r="AG128" s="226"/>
      <c r="AH128" s="220"/>
      <c r="AI128" s="220"/>
      <c r="AJ128" s="36"/>
      <c r="AK128" s="36"/>
    </row>
    <row r="129" spans="1:37" ht="10.5" customHeight="1">
      <c r="A129" s="213">
        <v>0</v>
      </c>
      <c r="B129" s="214">
        <v>1</v>
      </c>
      <c r="C129" s="214" t="s">
        <v>140</v>
      </c>
      <c r="D129" s="220">
        <v>0</v>
      </c>
      <c r="E129" s="220">
        <v>69</v>
      </c>
      <c r="F129" s="223" t="s">
        <v>1786</v>
      </c>
      <c r="AD129" s="225"/>
      <c r="AE129" s="225"/>
      <c r="AF129" s="226"/>
      <c r="AG129" s="226"/>
      <c r="AH129" s="220"/>
      <c r="AI129" s="220"/>
      <c r="AJ129" s="36"/>
      <c r="AK129" s="36"/>
    </row>
    <row r="130" spans="1:37" ht="10.5" customHeight="1">
      <c r="A130" s="213">
        <v>0</v>
      </c>
      <c r="B130" s="214">
        <v>1</v>
      </c>
      <c r="C130" s="214" t="s">
        <v>1497</v>
      </c>
      <c r="D130" s="220" t="s">
        <v>329</v>
      </c>
      <c r="E130" s="220">
        <v>71</v>
      </c>
      <c r="F130" s="223" t="s">
        <v>1789</v>
      </c>
      <c r="AD130" s="225"/>
      <c r="AE130" s="225"/>
      <c r="AF130" s="226"/>
      <c r="AG130" s="226"/>
      <c r="AH130" s="220"/>
      <c r="AI130" s="220"/>
      <c r="AJ130" s="36"/>
      <c r="AK130" s="36"/>
    </row>
    <row r="131" spans="1:37" ht="10.5" customHeight="1">
      <c r="A131" s="213">
        <v>0</v>
      </c>
      <c r="B131" s="214">
        <v>1</v>
      </c>
      <c r="C131" s="214" t="s">
        <v>1497</v>
      </c>
      <c r="D131" s="220">
        <v>0</v>
      </c>
      <c r="E131" s="220">
        <v>0</v>
      </c>
      <c r="F131" s="223" t="s">
        <v>1790</v>
      </c>
      <c r="AD131" s="225"/>
      <c r="AE131" s="225"/>
      <c r="AF131" s="226"/>
      <c r="AG131" s="226"/>
      <c r="AH131" s="220"/>
      <c r="AI131" s="220"/>
      <c r="AJ131" s="36"/>
      <c r="AK131" s="36"/>
    </row>
    <row r="132" spans="1:37" ht="10.5" customHeight="1">
      <c r="A132" s="213">
        <v>0</v>
      </c>
      <c r="B132" s="214">
        <v>1</v>
      </c>
      <c r="C132" s="214" t="s">
        <v>1497</v>
      </c>
      <c r="D132" s="220">
        <v>0</v>
      </c>
      <c r="E132" s="220">
        <v>0</v>
      </c>
      <c r="F132" s="223" t="s">
        <v>1791</v>
      </c>
      <c r="AD132" s="225"/>
      <c r="AE132" s="225"/>
      <c r="AF132" s="226"/>
      <c r="AG132" s="226"/>
      <c r="AH132" s="220"/>
      <c r="AI132" s="220"/>
      <c r="AJ132" s="36"/>
      <c r="AK132" s="36"/>
    </row>
    <row r="133" spans="1:37" ht="10.5" customHeight="1">
      <c r="A133" s="213">
        <v>0</v>
      </c>
      <c r="B133" s="214">
        <v>1</v>
      </c>
      <c r="C133" s="214" t="s">
        <v>1497</v>
      </c>
      <c r="D133" s="220">
        <v>0</v>
      </c>
      <c r="E133" s="220">
        <v>72</v>
      </c>
      <c r="F133" s="223" t="s">
        <v>1792</v>
      </c>
      <c r="AD133" s="225"/>
      <c r="AE133" s="225"/>
      <c r="AF133" s="226"/>
      <c r="AG133" s="226"/>
      <c r="AH133" s="220"/>
      <c r="AI133" s="220"/>
      <c r="AJ133" s="36"/>
      <c r="AK133" s="36"/>
    </row>
    <row r="134" spans="1:37" ht="10.5" customHeight="1">
      <c r="A134" s="213">
        <v>0</v>
      </c>
      <c r="B134" s="214">
        <v>1</v>
      </c>
      <c r="C134" s="214" t="s">
        <v>1497</v>
      </c>
      <c r="D134" s="220">
        <v>0</v>
      </c>
      <c r="E134" s="220">
        <v>0</v>
      </c>
      <c r="F134" s="223" t="s">
        <v>1793</v>
      </c>
      <c r="AD134" s="225"/>
      <c r="AE134" s="225"/>
      <c r="AF134" s="226"/>
      <c r="AG134" s="226"/>
      <c r="AH134" s="220"/>
      <c r="AI134" s="220"/>
      <c r="AJ134" s="36"/>
      <c r="AK134" s="36"/>
    </row>
    <row r="135" spans="1:37" ht="10.5" customHeight="1">
      <c r="A135" s="213">
        <v>0</v>
      </c>
      <c r="B135" s="214">
        <v>1</v>
      </c>
      <c r="C135" s="214" t="s">
        <v>1497</v>
      </c>
      <c r="D135" s="220">
        <v>0</v>
      </c>
      <c r="E135" s="220">
        <v>0</v>
      </c>
      <c r="F135" s="223" t="s">
        <v>1794</v>
      </c>
      <c r="AD135" s="225"/>
      <c r="AE135" s="225"/>
      <c r="AF135" s="226"/>
      <c r="AG135" s="226"/>
      <c r="AH135" s="220"/>
      <c r="AI135" s="220"/>
      <c r="AJ135" s="36"/>
      <c r="AK135" s="36"/>
    </row>
    <row r="136" spans="1:37" ht="10.5" customHeight="1">
      <c r="A136" s="213">
        <v>0</v>
      </c>
      <c r="B136" s="214">
        <v>0</v>
      </c>
      <c r="C136" s="214" t="s">
        <v>1497</v>
      </c>
      <c r="D136" s="220">
        <v>0</v>
      </c>
      <c r="E136" s="220">
        <v>73</v>
      </c>
      <c r="F136" s="223" t="s">
        <v>1570</v>
      </c>
      <c r="AD136" s="225"/>
      <c r="AE136" s="225"/>
      <c r="AF136" s="226"/>
      <c r="AG136" s="226"/>
      <c r="AH136" s="220"/>
      <c r="AI136" s="220"/>
      <c r="AJ136" s="36"/>
      <c r="AK136" s="36"/>
    </row>
    <row r="137" spans="1:37" ht="10.5" customHeight="1">
      <c r="A137" s="213">
        <v>0</v>
      </c>
      <c r="B137" s="214">
        <v>0</v>
      </c>
      <c r="C137" s="214" t="s">
        <v>1497</v>
      </c>
      <c r="D137" s="220">
        <v>0</v>
      </c>
      <c r="E137" s="220">
        <v>0</v>
      </c>
      <c r="F137" s="223" t="s">
        <v>1571</v>
      </c>
      <c r="AD137" s="225"/>
      <c r="AE137" s="225"/>
      <c r="AF137" s="226"/>
      <c r="AG137" s="226"/>
      <c r="AH137" s="220"/>
      <c r="AI137" s="220"/>
      <c r="AJ137" s="36"/>
      <c r="AK137" s="36"/>
    </row>
    <row r="138" spans="1:37" ht="10.5" customHeight="1">
      <c r="A138" s="213">
        <v>0</v>
      </c>
      <c r="B138" s="214">
        <v>0</v>
      </c>
      <c r="C138" s="214" t="s">
        <v>1497</v>
      </c>
      <c r="D138" s="220">
        <v>0</v>
      </c>
      <c r="E138" s="220">
        <v>0</v>
      </c>
      <c r="F138" s="223" t="s">
        <v>1569</v>
      </c>
      <c r="AD138" s="225"/>
      <c r="AE138" s="225"/>
      <c r="AF138" s="226"/>
      <c r="AG138" s="226"/>
      <c r="AH138" s="220"/>
      <c r="AI138" s="220"/>
      <c r="AJ138" s="36"/>
      <c r="AK138" s="36"/>
    </row>
    <row r="139" spans="1:37" ht="10.5" customHeight="1">
      <c r="A139" s="213">
        <v>0</v>
      </c>
      <c r="B139" s="214">
        <v>0</v>
      </c>
      <c r="C139" s="214" t="s">
        <v>140</v>
      </c>
      <c r="D139" s="220">
        <v>0</v>
      </c>
      <c r="E139" s="220">
        <v>74</v>
      </c>
      <c r="F139" s="223" t="s">
        <v>1795</v>
      </c>
      <c r="AD139" s="225"/>
      <c r="AE139" s="225"/>
      <c r="AF139" s="226"/>
      <c r="AG139" s="226"/>
      <c r="AH139" s="220"/>
      <c r="AI139" s="220"/>
      <c r="AJ139" s="36"/>
      <c r="AK139" s="36"/>
    </row>
    <row r="140" spans="1:37" ht="10.5" customHeight="1">
      <c r="A140" s="213">
        <v>0</v>
      </c>
      <c r="B140" s="214">
        <v>0</v>
      </c>
      <c r="C140" s="214" t="s">
        <v>140</v>
      </c>
      <c r="D140" s="220">
        <v>0</v>
      </c>
      <c r="E140" s="220">
        <v>0</v>
      </c>
      <c r="F140" s="223" t="s">
        <v>1796</v>
      </c>
      <c r="AD140" s="225"/>
      <c r="AE140" s="225"/>
      <c r="AF140" s="226"/>
      <c r="AG140" s="226"/>
      <c r="AH140" s="220"/>
      <c r="AI140" s="220"/>
      <c r="AJ140" s="36"/>
      <c r="AK140" s="36"/>
    </row>
    <row r="141" spans="1:37" ht="10.5" customHeight="1">
      <c r="A141" s="213">
        <v>0</v>
      </c>
      <c r="B141" s="214">
        <v>0</v>
      </c>
      <c r="C141" s="214" t="s">
        <v>140</v>
      </c>
      <c r="D141" s="220">
        <v>0</v>
      </c>
      <c r="E141" s="220">
        <v>0</v>
      </c>
      <c r="F141" s="223" t="s">
        <v>1797</v>
      </c>
      <c r="AD141" s="225"/>
      <c r="AE141" s="225"/>
      <c r="AF141" s="226"/>
      <c r="AG141" s="226"/>
      <c r="AH141" s="220"/>
      <c r="AI141" s="220"/>
      <c r="AJ141" s="36"/>
      <c r="AK141" s="36"/>
    </row>
    <row r="142" spans="1:37" ht="10.5" customHeight="1">
      <c r="A142" s="213">
        <v>0</v>
      </c>
      <c r="B142" s="214">
        <v>0</v>
      </c>
      <c r="C142" s="214" t="s">
        <v>1496</v>
      </c>
      <c r="D142" s="220">
        <v>0</v>
      </c>
      <c r="E142" s="220">
        <v>75</v>
      </c>
      <c r="F142" s="223" t="s">
        <v>1798</v>
      </c>
      <c r="AD142" s="225"/>
      <c r="AE142" s="225"/>
      <c r="AF142" s="226"/>
      <c r="AG142" s="226"/>
      <c r="AH142" s="220"/>
      <c r="AI142" s="220"/>
      <c r="AJ142" s="36"/>
      <c r="AK142" s="36"/>
    </row>
    <row r="143" spans="1:37" ht="10.5" customHeight="1">
      <c r="A143" s="213">
        <v>0</v>
      </c>
      <c r="B143" s="214">
        <v>0</v>
      </c>
      <c r="C143" s="214" t="s">
        <v>1496</v>
      </c>
      <c r="D143" s="220">
        <v>0</v>
      </c>
      <c r="E143" s="220">
        <v>0</v>
      </c>
      <c r="F143" s="223" t="s">
        <v>1799</v>
      </c>
      <c r="AD143" s="225"/>
      <c r="AE143" s="225"/>
      <c r="AF143" s="226"/>
      <c r="AG143" s="226"/>
      <c r="AH143" s="220"/>
      <c r="AI143" s="220"/>
      <c r="AJ143" s="36"/>
      <c r="AK143" s="36"/>
    </row>
    <row r="144" spans="1:37" ht="10.5" customHeight="1">
      <c r="A144" s="213">
        <v>0</v>
      </c>
      <c r="B144" s="214">
        <v>0</v>
      </c>
      <c r="C144" s="214" t="s">
        <v>1496</v>
      </c>
      <c r="D144" s="220">
        <v>0</v>
      </c>
      <c r="E144" s="220">
        <v>0</v>
      </c>
      <c r="F144" s="223" t="s">
        <v>1800</v>
      </c>
      <c r="AD144" s="225"/>
      <c r="AE144" s="225"/>
      <c r="AF144" s="226"/>
      <c r="AG144" s="226"/>
      <c r="AH144" s="220"/>
      <c r="AI144" s="220"/>
      <c r="AJ144" s="36"/>
      <c r="AK144" s="36"/>
    </row>
    <row r="145" spans="1:37" ht="10.5" customHeight="1">
      <c r="A145" s="213">
        <v>0</v>
      </c>
      <c r="B145" s="214">
        <v>1</v>
      </c>
      <c r="C145" s="214" t="s">
        <v>1497</v>
      </c>
      <c r="D145" s="220">
        <v>0</v>
      </c>
      <c r="E145" s="220">
        <v>76</v>
      </c>
      <c r="F145" s="223" t="s">
        <v>1801</v>
      </c>
      <c r="AD145" s="225"/>
      <c r="AE145" s="225"/>
      <c r="AF145" s="226"/>
      <c r="AG145" s="226"/>
      <c r="AH145" s="220"/>
      <c r="AI145" s="220"/>
      <c r="AJ145" s="36"/>
      <c r="AK145" s="36"/>
    </row>
    <row r="146" spans="1:37" ht="10.5" customHeight="1">
      <c r="A146" s="213">
        <v>0</v>
      </c>
      <c r="B146" s="214">
        <v>1</v>
      </c>
      <c r="C146" s="214" t="s">
        <v>1497</v>
      </c>
      <c r="D146" s="220">
        <v>0</v>
      </c>
      <c r="E146" s="220">
        <v>0</v>
      </c>
      <c r="F146" s="223" t="s">
        <v>1802</v>
      </c>
      <c r="AD146" s="225"/>
      <c r="AE146" s="225"/>
      <c r="AF146" s="226"/>
      <c r="AG146" s="226"/>
      <c r="AH146" s="220"/>
      <c r="AI146" s="220"/>
      <c r="AJ146" s="36"/>
      <c r="AK146" s="36"/>
    </row>
    <row r="147" spans="1:37" ht="10.5" customHeight="1">
      <c r="A147" s="213">
        <v>0</v>
      </c>
      <c r="B147" s="214">
        <v>1</v>
      </c>
      <c r="C147" s="214" t="s">
        <v>1497</v>
      </c>
      <c r="D147" s="220">
        <v>0</v>
      </c>
      <c r="E147" s="220">
        <v>0</v>
      </c>
      <c r="F147" s="223" t="s">
        <v>1803</v>
      </c>
      <c r="AD147" s="225"/>
      <c r="AE147" s="225"/>
      <c r="AF147" s="226"/>
      <c r="AG147" s="226"/>
      <c r="AH147" s="220"/>
      <c r="AI147" s="220"/>
      <c r="AJ147" s="36"/>
      <c r="AK147" s="36"/>
    </row>
    <row r="148" spans="1:37" ht="10.5" customHeight="1">
      <c r="A148" s="213">
        <v>0</v>
      </c>
      <c r="B148" s="214">
        <v>1</v>
      </c>
      <c r="C148" s="214" t="s">
        <v>1497</v>
      </c>
      <c r="D148" s="220">
        <v>0</v>
      </c>
      <c r="E148" s="220">
        <v>77</v>
      </c>
      <c r="F148" s="223" t="s">
        <v>1519</v>
      </c>
      <c r="AD148" s="225"/>
      <c r="AE148" s="225"/>
      <c r="AF148" s="226"/>
      <c r="AG148" s="226"/>
      <c r="AH148" s="220"/>
      <c r="AI148" s="220"/>
      <c r="AJ148" s="36"/>
      <c r="AK148" s="36"/>
    </row>
    <row r="149" spans="1:37" ht="10.5" customHeight="1">
      <c r="A149" s="213">
        <v>0</v>
      </c>
      <c r="B149" s="214">
        <v>1</v>
      </c>
      <c r="C149" s="214" t="s">
        <v>1497</v>
      </c>
      <c r="D149" s="220">
        <v>0</v>
      </c>
      <c r="E149" s="220">
        <v>0</v>
      </c>
      <c r="F149" s="223" t="s">
        <v>1520</v>
      </c>
      <c r="AD149" s="225"/>
      <c r="AE149" s="225"/>
      <c r="AF149" s="226"/>
      <c r="AG149" s="226"/>
      <c r="AH149" s="220"/>
      <c r="AI149" s="220"/>
      <c r="AJ149" s="36"/>
      <c r="AK149" s="36"/>
    </row>
    <row r="150" spans="1:37" ht="10.5" customHeight="1">
      <c r="A150" s="213">
        <v>0</v>
      </c>
      <c r="B150" s="214">
        <v>1</v>
      </c>
      <c r="C150" s="214" t="s">
        <v>1497</v>
      </c>
      <c r="D150" s="220">
        <v>0</v>
      </c>
      <c r="E150" s="220">
        <v>0</v>
      </c>
      <c r="F150" s="223" t="s">
        <v>1518</v>
      </c>
      <c r="AD150" s="225"/>
      <c r="AE150" s="225"/>
      <c r="AF150" s="226"/>
      <c r="AG150" s="226"/>
      <c r="AH150" s="220"/>
      <c r="AI150" s="220"/>
      <c r="AJ150" s="36"/>
      <c r="AK150" s="36"/>
    </row>
    <row r="151" spans="1:37" ht="10.5" customHeight="1">
      <c r="A151" s="213">
        <v>0</v>
      </c>
      <c r="B151" s="214">
        <v>0</v>
      </c>
      <c r="C151" s="214" t="s">
        <v>1497</v>
      </c>
      <c r="D151" s="220">
        <v>0</v>
      </c>
      <c r="E151" s="220">
        <v>78</v>
      </c>
      <c r="F151" s="223" t="s">
        <v>1546</v>
      </c>
      <c r="AD151" s="225"/>
      <c r="AE151" s="225"/>
      <c r="AF151" s="226"/>
      <c r="AG151" s="226"/>
      <c r="AH151" s="220"/>
      <c r="AI151" s="220"/>
      <c r="AJ151" s="36"/>
      <c r="AK151" s="36"/>
    </row>
    <row r="152" spans="1:37" ht="10.5" customHeight="1">
      <c r="A152" s="213">
        <v>0</v>
      </c>
      <c r="B152" s="214">
        <v>0</v>
      </c>
      <c r="C152" s="214" t="s">
        <v>1497</v>
      </c>
      <c r="D152" s="220">
        <v>0</v>
      </c>
      <c r="E152" s="220">
        <v>0</v>
      </c>
      <c r="F152" s="223" t="s">
        <v>1547</v>
      </c>
      <c r="AD152" s="225"/>
      <c r="AE152" s="225"/>
      <c r="AF152" s="226"/>
      <c r="AG152" s="226"/>
      <c r="AH152" s="220"/>
      <c r="AI152" s="220"/>
      <c r="AJ152" s="36"/>
      <c r="AK152" s="36"/>
    </row>
    <row r="153" spans="1:37" ht="10.5" customHeight="1">
      <c r="A153" s="213">
        <v>0</v>
      </c>
      <c r="B153" s="214">
        <v>0</v>
      </c>
      <c r="C153" s="214" t="s">
        <v>1497</v>
      </c>
      <c r="D153" s="220">
        <v>0</v>
      </c>
      <c r="E153" s="220">
        <v>0</v>
      </c>
      <c r="F153" s="223" t="s">
        <v>1545</v>
      </c>
      <c r="AD153" s="225"/>
      <c r="AE153" s="225"/>
      <c r="AF153" s="226"/>
      <c r="AG153" s="226"/>
      <c r="AH153" s="220"/>
      <c r="AI153" s="220"/>
      <c r="AJ153" s="36"/>
      <c r="AK153" s="36"/>
    </row>
    <row r="154" spans="1:37" ht="10.5" customHeight="1">
      <c r="A154" s="213">
        <v>0</v>
      </c>
      <c r="B154" s="214">
        <v>0</v>
      </c>
      <c r="C154" s="214" t="s">
        <v>1496</v>
      </c>
      <c r="D154" s="220" t="s">
        <v>326</v>
      </c>
      <c r="E154" s="220">
        <v>79</v>
      </c>
      <c r="F154" s="223" t="s">
        <v>1516</v>
      </c>
      <c r="AD154" s="225"/>
      <c r="AE154" s="225"/>
      <c r="AF154" s="226"/>
      <c r="AG154" s="226"/>
      <c r="AH154" s="220"/>
      <c r="AI154" s="220"/>
      <c r="AJ154" s="36"/>
      <c r="AK154" s="36"/>
    </row>
    <row r="155" spans="1:37" ht="10.5" customHeight="1">
      <c r="A155" s="213">
        <v>0</v>
      </c>
      <c r="B155" s="214">
        <v>0</v>
      </c>
      <c r="C155" s="214" t="s">
        <v>1496</v>
      </c>
      <c r="D155" s="220">
        <v>0</v>
      </c>
      <c r="E155" s="220">
        <v>0</v>
      </c>
      <c r="F155" s="223" t="s">
        <v>1517</v>
      </c>
      <c r="AD155" s="225"/>
      <c r="AE155" s="225"/>
      <c r="AF155" s="226"/>
      <c r="AG155" s="226"/>
      <c r="AH155" s="220"/>
      <c r="AI155" s="220"/>
      <c r="AJ155" s="36"/>
      <c r="AK155" s="36"/>
    </row>
    <row r="156" spans="1:37" ht="10.5" customHeight="1">
      <c r="A156" s="213">
        <v>0</v>
      </c>
      <c r="B156" s="214">
        <v>0</v>
      </c>
      <c r="C156" s="214" t="s">
        <v>1496</v>
      </c>
      <c r="D156" s="220">
        <v>0</v>
      </c>
      <c r="E156" s="220">
        <v>0</v>
      </c>
      <c r="F156" s="223" t="s">
        <v>1515</v>
      </c>
      <c r="AD156" s="225"/>
      <c r="AE156" s="225"/>
      <c r="AF156" s="226"/>
      <c r="AG156" s="226"/>
      <c r="AH156" s="220"/>
      <c r="AI156" s="220"/>
      <c r="AJ156" s="36"/>
      <c r="AK156" s="36"/>
    </row>
    <row r="157" spans="1:37" ht="10.5" customHeight="1">
      <c r="A157" s="213">
        <v>0</v>
      </c>
      <c r="B157" s="214">
        <v>0</v>
      </c>
      <c r="C157" s="214" t="s">
        <v>1497</v>
      </c>
      <c r="D157" s="220">
        <v>0</v>
      </c>
      <c r="E157" s="220">
        <v>80</v>
      </c>
      <c r="F157" s="223" t="s">
        <v>1542</v>
      </c>
      <c r="AD157" s="225"/>
      <c r="AE157" s="225"/>
      <c r="AF157" s="226"/>
      <c r="AG157" s="226"/>
      <c r="AH157" s="220"/>
      <c r="AI157" s="220"/>
      <c r="AJ157" s="36"/>
      <c r="AK157" s="36"/>
    </row>
    <row r="158" spans="1:37" ht="10.5" customHeight="1">
      <c r="A158" s="213">
        <v>0</v>
      </c>
      <c r="B158" s="214">
        <v>0</v>
      </c>
      <c r="C158" s="214" t="s">
        <v>1497</v>
      </c>
      <c r="D158" s="220">
        <v>0</v>
      </c>
      <c r="E158" s="220">
        <v>0</v>
      </c>
      <c r="F158" s="223" t="s">
        <v>1543</v>
      </c>
      <c r="AD158" s="225"/>
      <c r="AE158" s="225"/>
      <c r="AF158" s="226"/>
      <c r="AG158" s="226"/>
      <c r="AH158" s="220"/>
      <c r="AI158" s="220"/>
      <c r="AJ158" s="36"/>
      <c r="AK158" s="36"/>
    </row>
    <row r="159" spans="1:37" ht="10.5" customHeight="1">
      <c r="A159" s="213">
        <v>0</v>
      </c>
      <c r="B159" s="214">
        <v>0</v>
      </c>
      <c r="C159" s="214" t="s">
        <v>1497</v>
      </c>
      <c r="D159" s="220">
        <v>0</v>
      </c>
      <c r="E159" s="220">
        <v>0</v>
      </c>
      <c r="F159" s="223" t="s">
        <v>1541</v>
      </c>
      <c r="AD159" s="225"/>
      <c r="AE159" s="225"/>
      <c r="AF159" s="226"/>
      <c r="AG159" s="226"/>
      <c r="AH159" s="220"/>
      <c r="AI159" s="220"/>
      <c r="AJ159" s="36"/>
      <c r="AK159" s="36"/>
    </row>
    <row r="160" spans="1:37" ht="10.5" customHeight="1">
      <c r="A160" s="213">
        <v>0</v>
      </c>
      <c r="B160" s="214">
        <v>0</v>
      </c>
      <c r="C160" s="214" t="s">
        <v>1497</v>
      </c>
      <c r="D160" s="220">
        <v>0</v>
      </c>
      <c r="E160" s="220">
        <v>81</v>
      </c>
      <c r="F160" s="223" t="s">
        <v>1804</v>
      </c>
      <c r="AD160" s="225"/>
      <c r="AE160" s="225"/>
      <c r="AF160" s="226"/>
      <c r="AG160" s="226"/>
      <c r="AH160" s="220"/>
      <c r="AI160" s="220"/>
      <c r="AJ160" s="36"/>
      <c r="AK160" s="36"/>
    </row>
    <row r="161" spans="1:37" ht="10.5" customHeight="1">
      <c r="A161" s="213">
        <v>0</v>
      </c>
      <c r="B161" s="214">
        <v>0</v>
      </c>
      <c r="C161" s="214" t="s">
        <v>1497</v>
      </c>
      <c r="D161" s="220">
        <v>0</v>
      </c>
      <c r="E161" s="220">
        <v>0</v>
      </c>
      <c r="F161" s="223" t="s">
        <v>1805</v>
      </c>
      <c r="AD161" s="225"/>
      <c r="AE161" s="225"/>
      <c r="AF161" s="226"/>
      <c r="AG161" s="226"/>
      <c r="AH161" s="220"/>
      <c r="AI161" s="220"/>
      <c r="AJ161" s="36"/>
      <c r="AK161" s="36"/>
    </row>
    <row r="162" spans="1:37" ht="10.5" customHeight="1">
      <c r="A162" s="213">
        <v>0</v>
      </c>
      <c r="B162" s="214">
        <v>0</v>
      </c>
      <c r="C162" s="214" t="s">
        <v>1497</v>
      </c>
      <c r="D162" s="220">
        <v>0</v>
      </c>
      <c r="E162" s="220">
        <v>0</v>
      </c>
      <c r="F162" s="223" t="s">
        <v>1806</v>
      </c>
      <c r="AD162" s="225"/>
      <c r="AE162" s="225"/>
      <c r="AF162" s="226"/>
      <c r="AG162" s="226"/>
      <c r="AH162" s="220"/>
      <c r="AI162" s="220"/>
      <c r="AJ162" s="36"/>
      <c r="AK162" s="36"/>
    </row>
    <row r="163" spans="1:37" ht="10.5" customHeight="1">
      <c r="A163" s="213">
        <v>0</v>
      </c>
      <c r="B163" s="214">
        <v>0</v>
      </c>
      <c r="C163" s="214" t="s">
        <v>140</v>
      </c>
      <c r="D163" s="220">
        <v>0</v>
      </c>
      <c r="E163" s="220">
        <v>82</v>
      </c>
      <c r="F163" s="223" t="s">
        <v>1809</v>
      </c>
      <c r="AD163" s="225"/>
      <c r="AE163" s="225"/>
      <c r="AF163" s="226"/>
      <c r="AG163" s="226"/>
      <c r="AH163" s="220"/>
      <c r="AI163" s="220"/>
      <c r="AJ163" s="36"/>
      <c r="AK163" s="36"/>
    </row>
    <row r="164" spans="1:37" ht="10.5" customHeight="1">
      <c r="A164" s="213">
        <v>0</v>
      </c>
      <c r="B164" s="214">
        <v>0</v>
      </c>
      <c r="C164" s="214" t="s">
        <v>1497</v>
      </c>
      <c r="D164" s="220" t="s">
        <v>319</v>
      </c>
      <c r="E164" s="220">
        <v>84</v>
      </c>
      <c r="F164" s="223" t="s">
        <v>1579</v>
      </c>
      <c r="AD164" s="225"/>
      <c r="AE164" s="225"/>
      <c r="AF164" s="226"/>
      <c r="AG164" s="226"/>
      <c r="AH164" s="220"/>
      <c r="AI164" s="220"/>
      <c r="AJ164" s="36"/>
      <c r="AK164" s="36"/>
    </row>
    <row r="165" spans="1:37" ht="10.5" customHeight="1">
      <c r="A165" s="213">
        <v>0</v>
      </c>
      <c r="B165" s="214">
        <v>0</v>
      </c>
      <c r="C165" s="214" t="s">
        <v>1497</v>
      </c>
      <c r="D165" s="220">
        <v>0</v>
      </c>
      <c r="E165" s="220">
        <v>0</v>
      </c>
      <c r="F165" s="223" t="s">
        <v>1580</v>
      </c>
      <c r="AD165" s="225"/>
      <c r="AE165" s="225"/>
      <c r="AF165" s="226"/>
      <c r="AG165" s="226"/>
      <c r="AH165" s="220"/>
      <c r="AI165" s="220"/>
      <c r="AJ165" s="36"/>
      <c r="AK165" s="36"/>
    </row>
    <row r="166" spans="1:37" ht="10.5" customHeight="1">
      <c r="A166" s="213">
        <v>0</v>
      </c>
      <c r="B166" s="214">
        <v>0</v>
      </c>
      <c r="C166" s="214" t="s">
        <v>1497</v>
      </c>
      <c r="D166" s="220">
        <v>0</v>
      </c>
      <c r="E166" s="220">
        <v>0</v>
      </c>
      <c r="F166" s="223" t="s">
        <v>1578</v>
      </c>
      <c r="AD166" s="225"/>
      <c r="AE166" s="225"/>
      <c r="AF166" s="226"/>
      <c r="AG166" s="226"/>
      <c r="AH166" s="220"/>
      <c r="AI166" s="220"/>
      <c r="AJ166" s="36"/>
      <c r="AK166" s="36"/>
    </row>
    <row r="167" spans="1:37" ht="10.5" customHeight="1">
      <c r="A167" s="213">
        <v>0</v>
      </c>
      <c r="B167" s="214">
        <v>0</v>
      </c>
      <c r="C167" s="214" t="s">
        <v>1497</v>
      </c>
      <c r="D167" s="220">
        <v>0</v>
      </c>
      <c r="E167" s="220">
        <v>85</v>
      </c>
      <c r="F167" s="223" t="s">
        <v>1582</v>
      </c>
      <c r="AD167" s="225"/>
      <c r="AE167" s="225"/>
      <c r="AF167" s="226"/>
      <c r="AG167" s="226"/>
      <c r="AH167" s="220"/>
      <c r="AI167" s="220"/>
      <c r="AJ167" s="36"/>
      <c r="AK167" s="36"/>
    </row>
    <row r="168" spans="1:37" ht="10.5" customHeight="1">
      <c r="A168" s="213">
        <v>0</v>
      </c>
      <c r="B168" s="214">
        <v>0</v>
      </c>
      <c r="C168" s="214" t="s">
        <v>1497</v>
      </c>
      <c r="D168" s="220">
        <v>0</v>
      </c>
      <c r="E168" s="220">
        <v>0</v>
      </c>
      <c r="F168" s="223" t="s">
        <v>1583</v>
      </c>
      <c r="AD168" s="225"/>
      <c r="AE168" s="225"/>
      <c r="AF168" s="226"/>
      <c r="AG168" s="226"/>
      <c r="AH168" s="220"/>
      <c r="AI168" s="220"/>
      <c r="AJ168" s="36"/>
      <c r="AK168" s="36"/>
    </row>
    <row r="169" spans="1:37" ht="10.5" customHeight="1">
      <c r="A169" s="213">
        <v>0</v>
      </c>
      <c r="B169" s="214">
        <v>0</v>
      </c>
      <c r="C169" s="214" t="s">
        <v>1497</v>
      </c>
      <c r="D169" s="220">
        <v>0</v>
      </c>
      <c r="E169" s="220">
        <v>0</v>
      </c>
      <c r="F169" s="223" t="s">
        <v>1581</v>
      </c>
      <c r="AD169" s="225"/>
      <c r="AE169" s="225"/>
      <c r="AF169" s="226"/>
      <c r="AG169" s="226"/>
      <c r="AH169" s="220"/>
      <c r="AI169" s="220"/>
      <c r="AJ169" s="36"/>
      <c r="AK169" s="36"/>
    </row>
    <row r="170" spans="1:37" ht="10.5" customHeight="1">
      <c r="A170" s="213">
        <v>0</v>
      </c>
      <c r="B170" s="214">
        <v>0</v>
      </c>
      <c r="C170" s="214" t="s">
        <v>1497</v>
      </c>
      <c r="D170" s="220">
        <v>0</v>
      </c>
      <c r="E170" s="220">
        <v>86</v>
      </c>
      <c r="F170" s="223" t="s">
        <v>1575</v>
      </c>
      <c r="AD170" s="225"/>
      <c r="AE170" s="225"/>
      <c r="AF170" s="226"/>
      <c r="AG170" s="226"/>
      <c r="AH170" s="220"/>
      <c r="AI170" s="220"/>
      <c r="AJ170" s="36"/>
      <c r="AK170" s="36"/>
    </row>
    <row r="171" spans="1:37" ht="10.5" customHeight="1">
      <c r="A171" s="213">
        <v>0</v>
      </c>
      <c r="B171" s="214">
        <v>0</v>
      </c>
      <c r="C171" s="214" t="s">
        <v>140</v>
      </c>
      <c r="D171" s="220">
        <v>0</v>
      </c>
      <c r="E171" s="220">
        <v>87</v>
      </c>
      <c r="F171" s="223" t="s">
        <v>1576</v>
      </c>
      <c r="AD171" s="225"/>
      <c r="AE171" s="225"/>
      <c r="AF171" s="226"/>
      <c r="AG171" s="226"/>
      <c r="AH171" s="220"/>
      <c r="AI171" s="220"/>
      <c r="AJ171" s="36"/>
      <c r="AK171" s="36"/>
    </row>
    <row r="172" spans="1:37" ht="10.5" customHeight="1">
      <c r="A172" s="213">
        <v>0</v>
      </c>
      <c r="B172" s="214">
        <v>0</v>
      </c>
      <c r="C172" s="214" t="s">
        <v>140</v>
      </c>
      <c r="D172" s="220">
        <v>0</v>
      </c>
      <c r="E172" s="220">
        <v>0</v>
      </c>
      <c r="F172" s="223" t="s">
        <v>1577</v>
      </c>
      <c r="AD172" s="225"/>
      <c r="AE172" s="225"/>
      <c r="AF172" s="226"/>
      <c r="AG172" s="226"/>
      <c r="AH172" s="220"/>
      <c r="AI172" s="220"/>
      <c r="AJ172" s="36"/>
      <c r="AK172" s="36"/>
    </row>
    <row r="173" spans="1:37" ht="10.5" customHeight="1">
      <c r="A173" s="213">
        <v>0</v>
      </c>
      <c r="B173" s="214">
        <v>0</v>
      </c>
      <c r="C173" s="214" t="s">
        <v>140</v>
      </c>
      <c r="D173" s="220">
        <v>0</v>
      </c>
      <c r="E173" s="220">
        <v>0</v>
      </c>
      <c r="F173" s="223" t="s">
        <v>1813</v>
      </c>
      <c r="AD173" s="225"/>
      <c r="AE173" s="225"/>
      <c r="AF173" s="226"/>
      <c r="AG173" s="226"/>
      <c r="AH173" s="220"/>
      <c r="AI173" s="220"/>
      <c r="AJ173" s="36"/>
      <c r="AK173" s="36"/>
    </row>
    <row r="174" spans="1:37" ht="10.5" customHeight="1">
      <c r="A174" s="213">
        <v>0</v>
      </c>
      <c r="B174" s="214">
        <v>1</v>
      </c>
      <c r="C174" s="214" t="s">
        <v>1497</v>
      </c>
      <c r="D174" s="220">
        <v>0</v>
      </c>
      <c r="E174" s="220">
        <v>88</v>
      </c>
      <c r="F174" s="223" t="s">
        <v>1810</v>
      </c>
      <c r="AD174" s="225"/>
      <c r="AE174" s="225"/>
      <c r="AF174" s="226"/>
      <c r="AG174" s="226"/>
      <c r="AH174" s="220"/>
      <c r="AI174" s="220"/>
      <c r="AJ174" s="36"/>
      <c r="AK174" s="36"/>
    </row>
    <row r="175" spans="1:37" ht="10.5" customHeight="1">
      <c r="A175" s="213">
        <v>0</v>
      </c>
      <c r="B175" s="214">
        <v>1</v>
      </c>
      <c r="C175" s="214" t="s">
        <v>1497</v>
      </c>
      <c r="D175" s="220">
        <v>0</v>
      </c>
      <c r="E175" s="220">
        <v>0</v>
      </c>
      <c r="F175" s="223" t="s">
        <v>1811</v>
      </c>
      <c r="AD175" s="225"/>
      <c r="AE175" s="225"/>
      <c r="AF175" s="226"/>
      <c r="AG175" s="226"/>
      <c r="AH175" s="220"/>
      <c r="AI175" s="220"/>
      <c r="AJ175" s="36"/>
      <c r="AK175" s="36"/>
    </row>
    <row r="176" spans="1:37" ht="10.5" customHeight="1">
      <c r="A176" s="213">
        <v>0</v>
      </c>
      <c r="B176" s="214">
        <v>1</v>
      </c>
      <c r="C176" s="214" t="s">
        <v>1497</v>
      </c>
      <c r="D176" s="220">
        <v>0</v>
      </c>
      <c r="E176" s="220">
        <v>0</v>
      </c>
      <c r="F176" s="223" t="s">
        <v>1812</v>
      </c>
      <c r="AD176" s="225"/>
      <c r="AE176" s="225"/>
      <c r="AF176" s="226"/>
      <c r="AG176" s="226"/>
      <c r="AH176" s="220"/>
      <c r="AI176" s="220"/>
      <c r="AJ176" s="36"/>
      <c r="AK176" s="36"/>
    </row>
    <row r="177" spans="1:37" ht="10.5" customHeight="1">
      <c r="A177" s="213">
        <v>0</v>
      </c>
      <c r="B177" s="214">
        <v>0</v>
      </c>
      <c r="C177" s="214" t="s">
        <v>1496</v>
      </c>
      <c r="D177" s="220">
        <v>0</v>
      </c>
      <c r="E177" s="220">
        <v>89</v>
      </c>
      <c r="F177" s="223" t="s">
        <v>1532</v>
      </c>
      <c r="AD177" s="225"/>
      <c r="AE177" s="225"/>
      <c r="AF177" s="226"/>
      <c r="AG177" s="226"/>
      <c r="AH177" s="220"/>
      <c r="AI177" s="220"/>
      <c r="AJ177" s="36"/>
      <c r="AK177" s="36"/>
    </row>
    <row r="178" spans="1:37" ht="10.5" customHeight="1">
      <c r="A178" s="213">
        <v>0</v>
      </c>
      <c r="B178" s="214">
        <v>1</v>
      </c>
      <c r="C178" s="214" t="s">
        <v>1496</v>
      </c>
      <c r="D178" s="220">
        <v>0</v>
      </c>
      <c r="E178" s="220">
        <v>90</v>
      </c>
      <c r="F178" s="223" t="s">
        <v>1814</v>
      </c>
      <c r="AD178" s="225"/>
      <c r="AE178" s="225"/>
      <c r="AF178" s="226"/>
      <c r="AG178" s="226"/>
      <c r="AH178" s="220"/>
      <c r="AI178" s="220"/>
      <c r="AJ178" s="36"/>
      <c r="AK178" s="36"/>
    </row>
    <row r="179" spans="1:37" ht="10.5" customHeight="1">
      <c r="A179" s="213">
        <v>0</v>
      </c>
      <c r="B179" s="214">
        <v>1</v>
      </c>
      <c r="C179" s="214" t="s">
        <v>1497</v>
      </c>
      <c r="D179" s="220" t="s">
        <v>327</v>
      </c>
      <c r="E179" s="220">
        <v>91</v>
      </c>
      <c r="F179" s="223" t="s">
        <v>1552</v>
      </c>
      <c r="AD179" s="225"/>
      <c r="AE179" s="225"/>
      <c r="AF179" s="226"/>
      <c r="AG179" s="226"/>
      <c r="AH179" s="220"/>
      <c r="AI179" s="220"/>
      <c r="AJ179" s="36"/>
      <c r="AK179" s="36"/>
    </row>
    <row r="180" spans="1:37" ht="10.5" customHeight="1">
      <c r="A180" s="213">
        <v>0</v>
      </c>
      <c r="B180" s="214">
        <v>1</v>
      </c>
      <c r="C180" s="214" t="s">
        <v>1497</v>
      </c>
      <c r="D180" s="220">
        <v>0</v>
      </c>
      <c r="E180" s="220">
        <v>0</v>
      </c>
      <c r="F180" s="223" t="s">
        <v>1553</v>
      </c>
      <c r="AD180" s="225"/>
      <c r="AE180" s="225"/>
      <c r="AF180" s="226"/>
      <c r="AG180" s="226"/>
      <c r="AH180" s="220"/>
      <c r="AI180" s="220"/>
      <c r="AJ180" s="36"/>
      <c r="AK180" s="36"/>
    </row>
    <row r="181" spans="1:37" ht="10.5" customHeight="1">
      <c r="A181" s="213">
        <v>0</v>
      </c>
      <c r="B181" s="214">
        <v>1</v>
      </c>
      <c r="C181" s="214" t="s">
        <v>1497</v>
      </c>
      <c r="D181" s="220">
        <v>0</v>
      </c>
      <c r="E181" s="220">
        <v>0</v>
      </c>
      <c r="F181" s="223" t="s">
        <v>1551</v>
      </c>
      <c r="AD181" s="225"/>
      <c r="AE181" s="225"/>
      <c r="AF181" s="226"/>
      <c r="AG181" s="226"/>
      <c r="AH181" s="220"/>
      <c r="AI181" s="220"/>
      <c r="AJ181" s="36"/>
      <c r="AK181" s="36"/>
    </row>
    <row r="182" spans="1:37" ht="10.5" customHeight="1">
      <c r="A182" s="213">
        <v>0</v>
      </c>
      <c r="B182" s="214">
        <v>1</v>
      </c>
      <c r="C182" s="214" t="s">
        <v>1497</v>
      </c>
      <c r="D182" s="220">
        <v>0</v>
      </c>
      <c r="E182" s="220">
        <v>92</v>
      </c>
      <c r="F182" s="223" t="s">
        <v>1815</v>
      </c>
      <c r="AD182" s="225"/>
      <c r="AE182" s="225"/>
      <c r="AF182" s="226"/>
      <c r="AG182" s="226"/>
      <c r="AH182" s="220"/>
      <c r="AI182" s="220"/>
      <c r="AJ182" s="36"/>
      <c r="AK182" s="36"/>
    </row>
    <row r="183" spans="1:37" ht="10.5" customHeight="1">
      <c r="A183" s="213">
        <v>0</v>
      </c>
      <c r="B183" s="214">
        <v>1</v>
      </c>
      <c r="C183" s="214" t="s">
        <v>1497</v>
      </c>
      <c r="D183" s="220">
        <v>0</v>
      </c>
      <c r="E183" s="220">
        <v>0</v>
      </c>
      <c r="F183" s="223" t="s">
        <v>1816</v>
      </c>
      <c r="AD183" s="225"/>
      <c r="AE183" s="225"/>
      <c r="AF183" s="226"/>
      <c r="AG183" s="226"/>
      <c r="AH183" s="220"/>
      <c r="AI183" s="220"/>
      <c r="AJ183" s="36"/>
      <c r="AK183" s="36"/>
    </row>
    <row r="184" spans="1:37" ht="10.5" customHeight="1">
      <c r="A184" s="213">
        <v>0</v>
      </c>
      <c r="B184" s="214">
        <v>1</v>
      </c>
      <c r="C184" s="214" t="s">
        <v>1497</v>
      </c>
      <c r="D184" s="220">
        <v>0</v>
      </c>
      <c r="E184" s="220">
        <v>0</v>
      </c>
      <c r="F184" s="223" t="s">
        <v>1817</v>
      </c>
      <c r="AD184" s="225"/>
      <c r="AE184" s="225"/>
      <c r="AF184" s="226"/>
      <c r="AG184" s="226"/>
      <c r="AH184" s="220"/>
      <c r="AI184" s="220"/>
      <c r="AJ184" s="36"/>
      <c r="AK184" s="36"/>
    </row>
    <row r="185" spans="1:37" ht="10.5" customHeight="1">
      <c r="A185" s="213">
        <v>0</v>
      </c>
      <c r="B185" s="214">
        <v>1</v>
      </c>
      <c r="C185" s="214" t="s">
        <v>1496</v>
      </c>
      <c r="D185" s="220">
        <v>0</v>
      </c>
      <c r="E185" s="220">
        <v>93</v>
      </c>
      <c r="F185" s="223" t="s">
        <v>1564</v>
      </c>
      <c r="AD185" s="225"/>
      <c r="AE185" s="225"/>
      <c r="AF185" s="226"/>
      <c r="AG185" s="226"/>
      <c r="AH185" s="220"/>
      <c r="AI185" s="220"/>
      <c r="AJ185" s="36"/>
      <c r="AK185" s="36"/>
    </row>
    <row r="186" spans="1:37" ht="10.5" customHeight="1">
      <c r="A186" s="213">
        <v>0</v>
      </c>
      <c r="B186" s="214">
        <v>1</v>
      </c>
      <c r="C186" s="214" t="s">
        <v>1496</v>
      </c>
      <c r="D186" s="220">
        <v>0</v>
      </c>
      <c r="E186" s="220">
        <v>0</v>
      </c>
      <c r="F186" s="223" t="s">
        <v>1565</v>
      </c>
      <c r="AD186" s="225"/>
      <c r="AE186" s="225"/>
      <c r="AF186" s="226"/>
      <c r="AG186" s="226"/>
      <c r="AH186" s="220"/>
      <c r="AI186" s="220"/>
      <c r="AJ186" s="36"/>
      <c r="AK186" s="36"/>
    </row>
    <row r="187" spans="1:37" ht="10.5" customHeight="1">
      <c r="A187" s="213">
        <v>0</v>
      </c>
      <c r="B187" s="214">
        <v>1</v>
      </c>
      <c r="C187" s="214" t="s">
        <v>1496</v>
      </c>
      <c r="D187" s="220">
        <v>0</v>
      </c>
      <c r="E187" s="220">
        <v>0</v>
      </c>
      <c r="F187" s="223" t="s">
        <v>1563</v>
      </c>
      <c r="AD187" s="225"/>
      <c r="AE187" s="225"/>
      <c r="AF187" s="226"/>
      <c r="AG187" s="226"/>
      <c r="AH187" s="220"/>
      <c r="AI187" s="220"/>
      <c r="AJ187" s="36"/>
      <c r="AK187" s="36"/>
    </row>
    <row r="188" spans="1:37" ht="10.5" customHeight="1">
      <c r="A188" s="213">
        <v>0</v>
      </c>
      <c r="B188" s="214">
        <v>1</v>
      </c>
      <c r="C188" s="214" t="s">
        <v>140</v>
      </c>
      <c r="D188" s="220">
        <v>0</v>
      </c>
      <c r="E188" s="220">
        <v>94</v>
      </c>
      <c r="F188" s="223" t="s">
        <v>1818</v>
      </c>
      <c r="AD188" s="225"/>
      <c r="AE188" s="225"/>
      <c r="AF188" s="226"/>
      <c r="AG188" s="226"/>
      <c r="AH188" s="220"/>
      <c r="AI188" s="220"/>
      <c r="AJ188" s="36"/>
      <c r="AK188" s="36"/>
    </row>
    <row r="189" spans="1:37" ht="10.5" customHeight="1">
      <c r="A189" s="213">
        <v>0</v>
      </c>
      <c r="B189" s="214">
        <v>1</v>
      </c>
      <c r="C189" s="214" t="s">
        <v>140</v>
      </c>
      <c r="D189" s="220">
        <v>0</v>
      </c>
      <c r="E189" s="220">
        <v>0</v>
      </c>
      <c r="F189" s="223" t="s">
        <v>1819</v>
      </c>
      <c r="AD189" s="225"/>
      <c r="AE189" s="225"/>
      <c r="AF189" s="226"/>
      <c r="AG189" s="226"/>
      <c r="AH189" s="220"/>
      <c r="AI189" s="220"/>
      <c r="AJ189" s="36"/>
      <c r="AK189" s="36"/>
    </row>
    <row r="190" spans="1:37" ht="10.5" customHeight="1">
      <c r="A190" s="213">
        <v>0</v>
      </c>
      <c r="B190" s="214">
        <v>1</v>
      </c>
      <c r="C190" s="214" t="s">
        <v>140</v>
      </c>
      <c r="D190" s="220">
        <v>0</v>
      </c>
      <c r="E190" s="220">
        <v>0</v>
      </c>
      <c r="F190" s="223" t="s">
        <v>1820</v>
      </c>
      <c r="AD190" s="225"/>
      <c r="AE190" s="225"/>
      <c r="AF190" s="226"/>
      <c r="AG190" s="226"/>
      <c r="AH190" s="220"/>
      <c r="AI190" s="220"/>
      <c r="AJ190" s="36"/>
      <c r="AK190" s="36"/>
    </row>
    <row r="191" spans="1:37" ht="10.5" customHeight="1">
      <c r="A191" s="213">
        <v>0</v>
      </c>
      <c r="B191" s="214">
        <v>0</v>
      </c>
      <c r="C191" s="214" t="s">
        <v>140</v>
      </c>
      <c r="D191" s="220">
        <v>0</v>
      </c>
      <c r="E191" s="220">
        <v>95</v>
      </c>
      <c r="F191" s="223" t="s">
        <v>1821</v>
      </c>
      <c r="AD191" s="225"/>
      <c r="AE191" s="225"/>
      <c r="AF191" s="226"/>
      <c r="AG191" s="226"/>
      <c r="AH191" s="220"/>
      <c r="AI191" s="220"/>
      <c r="AJ191" s="36"/>
      <c r="AK191" s="36"/>
    </row>
    <row r="192" spans="1:37" ht="10.5" customHeight="1">
      <c r="A192" s="213">
        <v>0</v>
      </c>
      <c r="B192" s="214">
        <v>0</v>
      </c>
      <c r="C192" s="214" t="s">
        <v>140</v>
      </c>
      <c r="D192" s="220">
        <v>0</v>
      </c>
      <c r="E192" s="220">
        <v>0</v>
      </c>
      <c r="F192" s="223" t="s">
        <v>1822</v>
      </c>
      <c r="AD192" s="225"/>
      <c r="AE192" s="225"/>
      <c r="AF192" s="226"/>
      <c r="AG192" s="226"/>
      <c r="AH192" s="220"/>
      <c r="AI192" s="220"/>
      <c r="AJ192" s="36"/>
      <c r="AK192" s="36"/>
    </row>
    <row r="193" spans="1:37" ht="10.5" customHeight="1">
      <c r="A193" s="213">
        <v>0</v>
      </c>
      <c r="B193" s="214">
        <v>0</v>
      </c>
      <c r="C193" s="214" t="s">
        <v>140</v>
      </c>
      <c r="D193" s="220">
        <v>0</v>
      </c>
      <c r="E193" s="220">
        <v>0</v>
      </c>
      <c r="F193" s="223" t="s">
        <v>1823</v>
      </c>
      <c r="AD193" s="225"/>
      <c r="AE193" s="225"/>
      <c r="AF193" s="226"/>
      <c r="AG193" s="226"/>
      <c r="AH193" s="220"/>
      <c r="AI193" s="220"/>
      <c r="AJ193" s="36"/>
      <c r="AK193" s="36"/>
    </row>
    <row r="194" spans="1:37" ht="10.5" customHeight="1">
      <c r="A194" s="213">
        <v>0</v>
      </c>
      <c r="B194" s="214">
        <v>1</v>
      </c>
      <c r="C194" s="214" t="s">
        <v>1497</v>
      </c>
      <c r="D194" s="220">
        <v>0</v>
      </c>
      <c r="E194" s="220">
        <v>96</v>
      </c>
      <c r="F194" s="223" t="s">
        <v>1824</v>
      </c>
      <c r="AD194" s="225"/>
      <c r="AE194" s="225"/>
      <c r="AF194" s="226"/>
      <c r="AG194" s="226"/>
      <c r="AH194" s="220"/>
      <c r="AI194" s="220"/>
      <c r="AJ194" s="36"/>
      <c r="AK194" s="36"/>
    </row>
    <row r="195" spans="1:37" ht="10.5" customHeight="1">
      <c r="A195" s="213">
        <v>0</v>
      </c>
      <c r="B195" s="214">
        <v>1</v>
      </c>
      <c r="C195" s="214" t="s">
        <v>1497</v>
      </c>
      <c r="D195" s="220">
        <v>0</v>
      </c>
      <c r="E195" s="220">
        <v>97</v>
      </c>
      <c r="F195" s="223" t="s">
        <v>551</v>
      </c>
      <c r="AD195" s="225"/>
      <c r="AE195" s="225"/>
      <c r="AF195" s="226"/>
      <c r="AG195" s="226"/>
      <c r="AH195" s="220"/>
      <c r="AI195" s="220"/>
      <c r="AJ195" s="36"/>
      <c r="AK195" s="36"/>
    </row>
    <row r="196" spans="1:37" ht="10.5" customHeight="1">
      <c r="A196" s="213">
        <v>0</v>
      </c>
      <c r="B196" s="214">
        <v>0</v>
      </c>
      <c r="C196" s="214" t="s">
        <v>1496</v>
      </c>
      <c r="D196" s="220" t="s">
        <v>317</v>
      </c>
      <c r="E196" s="220">
        <v>98</v>
      </c>
      <c r="F196" s="223" t="s">
        <v>1549</v>
      </c>
      <c r="AD196" s="225"/>
      <c r="AE196" s="225"/>
      <c r="AF196" s="226"/>
      <c r="AG196" s="226"/>
      <c r="AH196" s="220"/>
      <c r="AI196" s="220"/>
      <c r="AJ196" s="36"/>
      <c r="AK196" s="36"/>
    </row>
    <row r="197" spans="1:37" ht="10.5" customHeight="1">
      <c r="A197" s="213">
        <v>0</v>
      </c>
      <c r="B197" s="214">
        <v>0</v>
      </c>
      <c r="C197" s="214" t="s">
        <v>1497</v>
      </c>
      <c r="D197" s="220">
        <v>0</v>
      </c>
      <c r="E197" s="220">
        <v>99</v>
      </c>
      <c r="F197" s="223" t="s">
        <v>1505</v>
      </c>
      <c r="AD197" s="225"/>
      <c r="AE197" s="225"/>
      <c r="AF197" s="226"/>
      <c r="AG197" s="226"/>
      <c r="AH197" s="220"/>
      <c r="AI197" s="220"/>
      <c r="AJ197" s="36"/>
      <c r="AK197" s="36"/>
    </row>
    <row r="198" spans="1:37" ht="10.5" customHeight="1">
      <c r="A198" s="213">
        <v>0</v>
      </c>
      <c r="B198" s="214">
        <v>0</v>
      </c>
      <c r="C198" s="214" t="s">
        <v>140</v>
      </c>
      <c r="D198" s="220">
        <v>0</v>
      </c>
      <c r="E198" s="220">
        <v>100</v>
      </c>
      <c r="F198" s="223" t="s">
        <v>1826</v>
      </c>
      <c r="AD198" s="225"/>
      <c r="AE198" s="225"/>
      <c r="AF198" s="226"/>
      <c r="AG198" s="226"/>
      <c r="AH198" s="220"/>
      <c r="AI198" s="220"/>
      <c r="AJ198" s="36"/>
      <c r="AK198" s="36"/>
    </row>
    <row r="199" spans="1:37" ht="10.5" customHeight="1">
      <c r="A199" s="213">
        <v>0</v>
      </c>
      <c r="B199" s="214">
        <v>0</v>
      </c>
      <c r="C199" s="214" t="s">
        <v>140</v>
      </c>
      <c r="D199" s="220">
        <v>0</v>
      </c>
      <c r="E199" s="220">
        <v>0</v>
      </c>
      <c r="F199" s="223" t="s">
        <v>1827</v>
      </c>
      <c r="AD199" s="225"/>
      <c r="AE199" s="225"/>
      <c r="AF199" s="226"/>
      <c r="AG199" s="226"/>
      <c r="AH199" s="220"/>
      <c r="AI199" s="220"/>
      <c r="AJ199" s="36"/>
      <c r="AK199" s="36"/>
    </row>
    <row r="200" spans="1:37" ht="10.5" customHeight="1">
      <c r="A200" s="213">
        <v>0</v>
      </c>
      <c r="B200" s="214">
        <v>0</v>
      </c>
      <c r="C200" s="214" t="s">
        <v>140</v>
      </c>
      <c r="D200" s="220">
        <v>0</v>
      </c>
      <c r="E200" s="220">
        <v>0</v>
      </c>
      <c r="F200" s="223" t="s">
        <v>1828</v>
      </c>
      <c r="AD200" s="225"/>
      <c r="AE200" s="225"/>
      <c r="AF200" s="226"/>
      <c r="AG200" s="226"/>
      <c r="AH200" s="220"/>
      <c r="AI200" s="220"/>
      <c r="AJ200" s="36"/>
      <c r="AK200" s="36"/>
    </row>
    <row r="201" spans="1:37" ht="10.5" customHeight="1">
      <c r="A201" s="213">
        <v>0</v>
      </c>
      <c r="B201" s="214">
        <v>1</v>
      </c>
      <c r="C201" s="214" t="s">
        <v>140</v>
      </c>
      <c r="D201" s="220">
        <v>0</v>
      </c>
      <c r="E201" s="220">
        <v>101</v>
      </c>
      <c r="F201" s="223" t="s">
        <v>1829</v>
      </c>
      <c r="AD201" s="225"/>
      <c r="AE201" s="225"/>
      <c r="AF201" s="226"/>
      <c r="AG201" s="226"/>
      <c r="AH201" s="220"/>
      <c r="AI201" s="220"/>
      <c r="AJ201" s="36"/>
      <c r="AK201" s="36"/>
    </row>
    <row r="202" spans="1:37" ht="10.5" customHeight="1">
      <c r="A202" s="213">
        <v>0</v>
      </c>
      <c r="B202" s="214">
        <v>1</v>
      </c>
      <c r="C202" s="214" t="s">
        <v>140</v>
      </c>
      <c r="D202" s="220">
        <v>0</v>
      </c>
      <c r="E202" s="220">
        <v>0</v>
      </c>
      <c r="F202" s="223" t="s">
        <v>1830</v>
      </c>
      <c r="AD202" s="225"/>
      <c r="AE202" s="225"/>
      <c r="AF202" s="226"/>
      <c r="AG202" s="226"/>
      <c r="AH202" s="220"/>
      <c r="AI202" s="220"/>
      <c r="AJ202" s="36"/>
      <c r="AK202" s="36"/>
    </row>
    <row r="203" spans="1:37" ht="10.5" customHeight="1">
      <c r="A203" s="213">
        <v>0</v>
      </c>
      <c r="B203" s="214">
        <v>1</v>
      </c>
      <c r="C203" s="214" t="s">
        <v>140</v>
      </c>
      <c r="D203" s="220">
        <v>0</v>
      </c>
      <c r="E203" s="220">
        <v>0</v>
      </c>
      <c r="F203" s="223" t="s">
        <v>1831</v>
      </c>
      <c r="AD203" s="225"/>
      <c r="AE203" s="225"/>
      <c r="AF203" s="226"/>
      <c r="AG203" s="226"/>
      <c r="AH203" s="220"/>
      <c r="AI203" s="220"/>
      <c r="AJ203" s="36"/>
      <c r="AK203" s="36"/>
    </row>
    <row r="204" spans="1:37" ht="10.5" customHeight="1">
      <c r="A204" s="213">
        <v>0</v>
      </c>
      <c r="B204" s="214">
        <v>0</v>
      </c>
      <c r="C204" s="214" t="s">
        <v>140</v>
      </c>
      <c r="D204" s="220">
        <v>0</v>
      </c>
      <c r="E204" s="220">
        <v>103</v>
      </c>
      <c r="F204" s="223" t="s">
        <v>1833</v>
      </c>
      <c r="AD204" s="225"/>
      <c r="AE204" s="225"/>
      <c r="AF204" s="226"/>
      <c r="AG204" s="226"/>
      <c r="AH204" s="220"/>
      <c r="AI204" s="220"/>
      <c r="AJ204" s="36"/>
      <c r="AK204" s="36"/>
    </row>
    <row r="205" spans="1:37" ht="10.5" customHeight="1">
      <c r="A205" s="213">
        <v>0</v>
      </c>
      <c r="B205" s="214">
        <v>1</v>
      </c>
      <c r="C205" s="214" t="s">
        <v>140</v>
      </c>
      <c r="D205" s="220">
        <v>0</v>
      </c>
      <c r="E205" s="220">
        <v>104</v>
      </c>
      <c r="F205" s="223" t="s">
        <v>1834</v>
      </c>
      <c r="AD205" s="225"/>
      <c r="AE205" s="225"/>
      <c r="AF205" s="226"/>
      <c r="AG205" s="226"/>
      <c r="AH205" s="220"/>
      <c r="AI205" s="220"/>
      <c r="AJ205" s="36"/>
      <c r="AK205" s="36"/>
    </row>
    <row r="206" spans="1:37" ht="10.5" customHeight="1">
      <c r="A206" s="213">
        <v>0</v>
      </c>
      <c r="B206" s="214">
        <v>0</v>
      </c>
      <c r="C206" s="214" t="s">
        <v>1497</v>
      </c>
      <c r="D206" s="220">
        <v>0</v>
      </c>
      <c r="E206" s="220">
        <v>106</v>
      </c>
      <c r="F206" s="223" t="s">
        <v>1835</v>
      </c>
      <c r="AD206" s="225"/>
      <c r="AE206" s="225"/>
      <c r="AF206" s="226"/>
      <c r="AG206" s="226"/>
      <c r="AH206" s="220"/>
      <c r="AI206" s="220"/>
      <c r="AJ206" s="36"/>
      <c r="AK206" s="36"/>
    </row>
    <row r="207" spans="1:37" ht="10.5" customHeight="1">
      <c r="A207" s="213">
        <v>0</v>
      </c>
      <c r="B207" s="214">
        <v>1</v>
      </c>
      <c r="C207" s="214" t="s">
        <v>1497</v>
      </c>
      <c r="D207" s="220">
        <v>0</v>
      </c>
      <c r="E207" s="220">
        <v>107</v>
      </c>
      <c r="F207" s="223" t="s">
        <v>1556</v>
      </c>
      <c r="AD207" s="225"/>
      <c r="AE207" s="225"/>
      <c r="AF207" s="226"/>
      <c r="AG207" s="226"/>
      <c r="AH207" s="220"/>
      <c r="AI207" s="220"/>
      <c r="AJ207" s="36"/>
      <c r="AK207" s="36"/>
    </row>
    <row r="208" spans="1:37" ht="10.5" customHeight="1">
      <c r="A208" s="213">
        <v>0</v>
      </c>
      <c r="B208" s="214">
        <v>1</v>
      </c>
      <c r="C208" s="214" t="s">
        <v>1497</v>
      </c>
      <c r="D208" s="220">
        <v>0</v>
      </c>
      <c r="E208" s="220">
        <v>0</v>
      </c>
      <c r="F208" s="223" t="s">
        <v>1557</v>
      </c>
      <c r="AD208" s="225"/>
      <c r="AE208" s="225"/>
      <c r="AF208" s="226"/>
      <c r="AG208" s="226"/>
      <c r="AH208" s="220"/>
      <c r="AI208" s="220"/>
      <c r="AJ208" s="36"/>
      <c r="AK208" s="36"/>
    </row>
    <row r="209" spans="1:37" ht="10.5" customHeight="1">
      <c r="A209" s="213">
        <v>0</v>
      </c>
      <c r="B209" s="214">
        <v>1</v>
      </c>
      <c r="C209" s="214" t="s">
        <v>1497</v>
      </c>
      <c r="D209" s="220">
        <v>0</v>
      </c>
      <c r="E209" s="220">
        <v>0</v>
      </c>
      <c r="F209" s="223" t="s">
        <v>1555</v>
      </c>
      <c r="AD209" s="225"/>
      <c r="AE209" s="225"/>
      <c r="AF209" s="226"/>
      <c r="AG209" s="226"/>
      <c r="AH209" s="220"/>
      <c r="AI209" s="220"/>
      <c r="AJ209" s="36"/>
      <c r="AK209" s="36"/>
    </row>
    <row r="210" spans="1:37" ht="10.5" customHeight="1">
      <c r="A210" s="213">
        <v>0</v>
      </c>
      <c r="B210" s="214">
        <v>1</v>
      </c>
      <c r="C210" s="214" t="s">
        <v>140</v>
      </c>
      <c r="D210" s="220">
        <v>0</v>
      </c>
      <c r="E210" s="220">
        <v>108</v>
      </c>
      <c r="F210" s="223" t="s">
        <v>1837</v>
      </c>
      <c r="AD210" s="225"/>
      <c r="AE210" s="225"/>
      <c r="AF210" s="226"/>
      <c r="AG210" s="226"/>
      <c r="AH210" s="220"/>
      <c r="AI210" s="220"/>
      <c r="AJ210" s="36"/>
      <c r="AK210" s="36"/>
    </row>
    <row r="211" spans="1:37" ht="10.5" customHeight="1">
      <c r="A211" s="213">
        <v>0</v>
      </c>
      <c r="B211" s="214">
        <v>1</v>
      </c>
      <c r="C211" s="214" t="s">
        <v>1497</v>
      </c>
      <c r="D211" s="220">
        <v>0</v>
      </c>
      <c r="E211" s="220">
        <v>109</v>
      </c>
      <c r="F211" s="223" t="s">
        <v>1825</v>
      </c>
      <c r="AD211" s="225"/>
      <c r="AE211" s="225"/>
      <c r="AF211" s="226"/>
      <c r="AG211" s="226"/>
      <c r="AH211" s="220"/>
      <c r="AI211" s="220"/>
      <c r="AJ211" s="36"/>
      <c r="AK211" s="36"/>
    </row>
    <row r="212" spans="1:37" ht="10.5" customHeight="1">
      <c r="A212" s="213">
        <v>0</v>
      </c>
      <c r="B212" s="214">
        <v>1</v>
      </c>
      <c r="C212" s="214" t="s">
        <v>140</v>
      </c>
      <c r="D212" s="220">
        <v>0</v>
      </c>
      <c r="E212" s="220">
        <v>110</v>
      </c>
      <c r="F212" s="223" t="s">
        <v>1832</v>
      </c>
      <c r="AD212" s="225"/>
      <c r="AE212" s="225"/>
      <c r="AF212" s="226"/>
      <c r="AG212" s="226"/>
      <c r="AH212" s="220"/>
      <c r="AI212" s="220"/>
      <c r="AJ212" s="36"/>
      <c r="AK212" s="36"/>
    </row>
    <row r="213" spans="1:37" ht="10.5" customHeight="1">
      <c r="A213" s="213">
        <v>0</v>
      </c>
      <c r="B213" s="214">
        <v>1</v>
      </c>
      <c r="C213" s="214" t="s">
        <v>140</v>
      </c>
      <c r="D213" s="220">
        <v>0</v>
      </c>
      <c r="E213" s="220">
        <v>111</v>
      </c>
      <c r="F213" s="223" t="s">
        <v>1836</v>
      </c>
      <c r="AD213" s="225"/>
      <c r="AE213" s="225"/>
      <c r="AF213" s="226"/>
      <c r="AG213" s="226"/>
      <c r="AH213" s="220"/>
      <c r="AI213" s="220"/>
      <c r="AJ213" s="36"/>
      <c r="AK213" s="36"/>
    </row>
    <row r="214" spans="1:37" ht="10.5" customHeight="1">
      <c r="A214" s="213">
        <v>0</v>
      </c>
      <c r="B214" s="214">
        <v>1</v>
      </c>
      <c r="C214" s="214" t="s">
        <v>1497</v>
      </c>
      <c r="D214" s="220" t="s">
        <v>323</v>
      </c>
      <c r="E214" s="220">
        <v>112</v>
      </c>
      <c r="F214" s="223" t="s">
        <v>1513</v>
      </c>
      <c r="AD214" s="225"/>
      <c r="AE214" s="225"/>
      <c r="AF214" s="226"/>
      <c r="AG214" s="226"/>
      <c r="AH214" s="220"/>
      <c r="AI214" s="220"/>
      <c r="AJ214" s="36"/>
      <c r="AK214" s="36"/>
    </row>
    <row r="215" spans="1:37" ht="10.5" customHeight="1">
      <c r="A215" s="213">
        <v>0</v>
      </c>
      <c r="B215" s="214">
        <v>1</v>
      </c>
      <c r="C215" s="214" t="s">
        <v>1497</v>
      </c>
      <c r="D215" s="220">
        <v>0</v>
      </c>
      <c r="E215" s="220">
        <v>0</v>
      </c>
      <c r="F215" s="223" t="s">
        <v>1514</v>
      </c>
      <c r="AD215" s="225"/>
      <c r="AE215" s="225"/>
      <c r="AF215" s="226"/>
      <c r="AG215" s="226"/>
      <c r="AH215" s="220"/>
      <c r="AI215" s="220"/>
      <c r="AJ215" s="36"/>
      <c r="AK215" s="36"/>
    </row>
    <row r="216" spans="1:37" ht="10.5" customHeight="1">
      <c r="A216" s="213">
        <v>0</v>
      </c>
      <c r="B216" s="214">
        <v>1</v>
      </c>
      <c r="C216" s="214" t="s">
        <v>1497</v>
      </c>
      <c r="D216" s="220">
        <v>0</v>
      </c>
      <c r="E216" s="220">
        <v>0</v>
      </c>
      <c r="F216" s="223" t="s">
        <v>1512</v>
      </c>
      <c r="AD216" s="225"/>
      <c r="AE216" s="225"/>
      <c r="AF216" s="226"/>
      <c r="AG216" s="226"/>
      <c r="AH216" s="220"/>
      <c r="AI216" s="220"/>
      <c r="AJ216" s="36"/>
      <c r="AK216" s="36"/>
    </row>
    <row r="217" spans="1:37" ht="10.5" customHeight="1">
      <c r="A217" s="213">
        <v>0</v>
      </c>
      <c r="B217" s="214">
        <v>1</v>
      </c>
      <c r="C217" s="214" t="s">
        <v>1497</v>
      </c>
      <c r="D217" s="220">
        <v>0</v>
      </c>
      <c r="E217" s="220">
        <v>113</v>
      </c>
      <c r="F217" s="223" t="s">
        <v>1838</v>
      </c>
      <c r="AD217" s="225"/>
      <c r="AE217" s="225"/>
      <c r="AF217" s="226"/>
      <c r="AG217" s="226"/>
      <c r="AH217" s="220"/>
      <c r="AI217" s="220"/>
      <c r="AJ217" s="36"/>
      <c r="AK217" s="36"/>
    </row>
    <row r="218" spans="1:37" ht="10.5" customHeight="1">
      <c r="A218" s="213">
        <v>0</v>
      </c>
      <c r="B218" s="214">
        <v>1</v>
      </c>
      <c r="C218" s="214" t="s">
        <v>1497</v>
      </c>
      <c r="D218" s="220">
        <v>0</v>
      </c>
      <c r="E218" s="220">
        <v>0</v>
      </c>
      <c r="F218" s="223" t="s">
        <v>1839</v>
      </c>
      <c r="AD218" s="225"/>
      <c r="AE218" s="225"/>
      <c r="AF218" s="226"/>
      <c r="AG218" s="226"/>
      <c r="AH218" s="220"/>
      <c r="AI218" s="220"/>
      <c r="AJ218" s="36"/>
      <c r="AK218" s="36"/>
    </row>
    <row r="219" spans="1:37" ht="10.5" customHeight="1">
      <c r="A219" s="213">
        <v>0</v>
      </c>
      <c r="B219" s="214">
        <v>1</v>
      </c>
      <c r="C219" s="214" t="s">
        <v>140</v>
      </c>
      <c r="D219" s="220">
        <v>0</v>
      </c>
      <c r="E219" s="220">
        <v>0</v>
      </c>
      <c r="F219" s="223" t="s">
        <v>1840</v>
      </c>
      <c r="AD219" s="225"/>
      <c r="AE219" s="225"/>
      <c r="AF219" s="226"/>
      <c r="AG219" s="226"/>
      <c r="AH219" s="220"/>
      <c r="AI219" s="220"/>
      <c r="AJ219" s="36"/>
      <c r="AK219" s="36"/>
    </row>
    <row r="220" spans="1:37" ht="10.5" customHeight="1">
      <c r="A220" s="213">
        <v>0</v>
      </c>
      <c r="B220" s="214">
        <v>1</v>
      </c>
      <c r="C220" s="214" t="s">
        <v>1497</v>
      </c>
      <c r="D220" s="220">
        <v>0</v>
      </c>
      <c r="E220" s="220">
        <v>114</v>
      </c>
      <c r="F220" s="223" t="s">
        <v>1841</v>
      </c>
      <c r="AD220" s="225"/>
      <c r="AE220" s="225"/>
      <c r="AF220" s="226"/>
      <c r="AG220" s="226"/>
      <c r="AH220" s="220"/>
      <c r="AI220" s="220"/>
      <c r="AJ220" s="36"/>
      <c r="AK220" s="36"/>
    </row>
    <row r="221" spans="1:37" ht="10.5" customHeight="1">
      <c r="A221" s="213">
        <v>0</v>
      </c>
      <c r="B221" s="214">
        <v>1</v>
      </c>
      <c r="C221" s="214" t="s">
        <v>1497</v>
      </c>
      <c r="D221" s="220">
        <v>0</v>
      </c>
      <c r="E221" s="220">
        <v>0</v>
      </c>
      <c r="F221" s="223" t="s">
        <v>1842</v>
      </c>
      <c r="AD221" s="225"/>
      <c r="AE221" s="225"/>
      <c r="AF221" s="226"/>
      <c r="AG221" s="226"/>
      <c r="AH221" s="220"/>
      <c r="AI221" s="220"/>
      <c r="AJ221" s="36"/>
      <c r="AK221" s="36"/>
    </row>
    <row r="222" spans="1:37" ht="10.5" customHeight="1">
      <c r="A222" s="213">
        <v>0</v>
      </c>
      <c r="B222" s="214">
        <v>1</v>
      </c>
      <c r="C222" s="214" t="s">
        <v>1497</v>
      </c>
      <c r="D222" s="220">
        <v>0</v>
      </c>
      <c r="E222" s="220">
        <v>0</v>
      </c>
      <c r="F222" s="223" t="s">
        <v>1843</v>
      </c>
      <c r="AD222" s="225"/>
      <c r="AE222" s="225"/>
      <c r="AF222" s="226"/>
      <c r="AG222" s="226"/>
      <c r="AH222" s="220"/>
      <c r="AI222" s="220"/>
      <c r="AJ222" s="36"/>
      <c r="AK222" s="36"/>
    </row>
    <row r="223" spans="1:37" ht="10.5" customHeight="1">
      <c r="A223" s="213">
        <v>0</v>
      </c>
      <c r="B223" s="214">
        <v>1</v>
      </c>
      <c r="C223" s="214" t="s">
        <v>1496</v>
      </c>
      <c r="D223" s="220" t="s">
        <v>325</v>
      </c>
      <c r="E223" s="220">
        <v>115</v>
      </c>
      <c r="F223" s="223" t="s">
        <v>1536</v>
      </c>
      <c r="AD223" s="225"/>
      <c r="AE223" s="225"/>
      <c r="AF223" s="226"/>
      <c r="AG223" s="226"/>
      <c r="AH223" s="220"/>
      <c r="AI223" s="220"/>
      <c r="AJ223" s="36"/>
      <c r="AK223" s="36"/>
    </row>
    <row r="224" spans="1:37" ht="10.5" customHeight="1">
      <c r="A224" s="213">
        <v>0</v>
      </c>
      <c r="B224" s="214">
        <v>1</v>
      </c>
      <c r="C224" s="214" t="s">
        <v>1496</v>
      </c>
      <c r="D224" s="220">
        <v>0</v>
      </c>
      <c r="E224" s="220">
        <v>0</v>
      </c>
      <c r="F224" s="223" t="s">
        <v>1537</v>
      </c>
      <c r="AD224" s="225"/>
      <c r="AE224" s="225"/>
      <c r="AF224" s="226"/>
      <c r="AG224" s="226"/>
      <c r="AH224" s="220"/>
      <c r="AI224" s="220"/>
      <c r="AJ224" s="36"/>
      <c r="AK224" s="36"/>
    </row>
    <row r="225" spans="1:37" ht="10.5" customHeight="1">
      <c r="A225" s="213">
        <v>0</v>
      </c>
      <c r="B225" s="214">
        <v>1</v>
      </c>
      <c r="C225" s="214" t="s">
        <v>1496</v>
      </c>
      <c r="D225" s="220">
        <v>0</v>
      </c>
      <c r="E225" s="220">
        <v>0</v>
      </c>
      <c r="F225" s="223" t="s">
        <v>1535</v>
      </c>
      <c r="AD225" s="225"/>
      <c r="AE225" s="225"/>
      <c r="AF225" s="226"/>
      <c r="AG225" s="226"/>
      <c r="AH225" s="220"/>
      <c r="AI225" s="220"/>
      <c r="AJ225" s="36"/>
      <c r="AK225" s="36"/>
    </row>
    <row r="226" spans="1:37" ht="10.5" customHeight="1">
      <c r="A226" s="213">
        <v>0</v>
      </c>
      <c r="B226" s="214">
        <v>1</v>
      </c>
      <c r="C226" s="214" t="s">
        <v>1496</v>
      </c>
      <c r="D226" s="220">
        <v>0</v>
      </c>
      <c r="E226" s="220">
        <v>116</v>
      </c>
      <c r="F226" s="223" t="s">
        <v>1561</v>
      </c>
      <c r="AD226" s="225"/>
      <c r="AE226" s="225"/>
      <c r="AF226" s="226"/>
      <c r="AG226" s="226"/>
      <c r="AH226" s="220"/>
      <c r="AI226" s="220"/>
      <c r="AJ226" s="36"/>
      <c r="AK226" s="36"/>
    </row>
    <row r="227" spans="1:37" ht="10.5" customHeight="1">
      <c r="A227" s="213">
        <v>0</v>
      </c>
      <c r="B227" s="214">
        <v>1</v>
      </c>
      <c r="C227" s="214" t="s">
        <v>1496</v>
      </c>
      <c r="D227" s="220">
        <v>0</v>
      </c>
      <c r="E227" s="220">
        <v>0</v>
      </c>
      <c r="F227" s="223" t="s">
        <v>1562</v>
      </c>
      <c r="AD227" s="225"/>
      <c r="AE227" s="225"/>
      <c r="AF227" s="226"/>
      <c r="AG227" s="226"/>
      <c r="AH227" s="220"/>
      <c r="AI227" s="220"/>
      <c r="AJ227" s="36"/>
      <c r="AK227" s="36"/>
    </row>
    <row r="228" spans="1:37" ht="10.5" customHeight="1">
      <c r="A228" s="213">
        <v>0</v>
      </c>
      <c r="B228" s="214">
        <v>1</v>
      </c>
      <c r="C228" s="214" t="s">
        <v>1496</v>
      </c>
      <c r="D228" s="220">
        <v>0</v>
      </c>
      <c r="E228" s="220">
        <v>0</v>
      </c>
      <c r="F228" s="223" t="s">
        <v>1560</v>
      </c>
      <c r="AD228" s="225"/>
      <c r="AE228" s="225"/>
      <c r="AF228" s="226"/>
      <c r="AG228" s="226"/>
      <c r="AH228" s="220"/>
      <c r="AI228" s="220"/>
      <c r="AJ228" s="36"/>
      <c r="AK228" s="36"/>
    </row>
    <row r="229" spans="1:37" ht="10.5" customHeight="1">
      <c r="A229" s="213">
        <v>0</v>
      </c>
      <c r="B229" s="214">
        <v>1</v>
      </c>
      <c r="C229" s="214" t="s">
        <v>1497</v>
      </c>
      <c r="D229" s="220">
        <v>0</v>
      </c>
      <c r="E229" s="220">
        <v>117</v>
      </c>
      <c r="F229" s="223" t="s">
        <v>1522</v>
      </c>
      <c r="AD229" s="225"/>
      <c r="AE229" s="225"/>
      <c r="AF229" s="226"/>
      <c r="AG229" s="226"/>
      <c r="AH229" s="220"/>
      <c r="AI229" s="220"/>
      <c r="AJ229" s="36"/>
      <c r="AK229" s="36"/>
    </row>
    <row r="230" spans="1:37" ht="10.5" customHeight="1">
      <c r="A230" s="213">
        <v>0</v>
      </c>
      <c r="B230" s="214">
        <v>1</v>
      </c>
      <c r="C230" s="214" t="s">
        <v>1497</v>
      </c>
      <c r="D230" s="220">
        <v>0</v>
      </c>
      <c r="E230" s="220">
        <v>0</v>
      </c>
      <c r="F230" s="223" t="s">
        <v>1523</v>
      </c>
      <c r="AD230" s="225"/>
      <c r="AE230" s="225"/>
      <c r="AF230" s="226"/>
      <c r="AG230" s="226"/>
      <c r="AH230" s="220"/>
      <c r="AI230" s="220"/>
      <c r="AJ230" s="36"/>
      <c r="AK230" s="36"/>
    </row>
    <row r="231" spans="1:37" ht="10.5" customHeight="1">
      <c r="A231" s="213">
        <v>0</v>
      </c>
      <c r="B231" s="214">
        <v>1</v>
      </c>
      <c r="C231" s="214" t="s">
        <v>1497</v>
      </c>
      <c r="D231" s="220">
        <v>0</v>
      </c>
      <c r="E231" s="220">
        <v>0</v>
      </c>
      <c r="F231" s="223" t="s">
        <v>1521</v>
      </c>
      <c r="AD231" s="225"/>
      <c r="AE231" s="225"/>
      <c r="AF231" s="226"/>
      <c r="AG231" s="226"/>
      <c r="AH231" s="220"/>
      <c r="AI231" s="220"/>
      <c r="AJ231" s="36"/>
      <c r="AK231" s="36"/>
    </row>
    <row r="232" spans="1:37" ht="10.5" customHeight="1">
      <c r="A232" s="213">
        <v>0</v>
      </c>
      <c r="B232" s="214">
        <v>0</v>
      </c>
      <c r="C232" s="214" t="s">
        <v>1497</v>
      </c>
      <c r="D232" s="220">
        <v>0</v>
      </c>
      <c r="E232" s="220">
        <v>118</v>
      </c>
      <c r="F232" s="223" t="s">
        <v>1846</v>
      </c>
      <c r="AD232" s="225"/>
      <c r="AE232" s="225"/>
      <c r="AF232" s="226"/>
      <c r="AG232" s="226"/>
      <c r="AH232" s="220"/>
      <c r="AI232" s="220"/>
      <c r="AJ232" s="36"/>
      <c r="AK232" s="36"/>
    </row>
    <row r="233" spans="1:37" ht="10.5" customHeight="1">
      <c r="A233" s="213">
        <v>0</v>
      </c>
      <c r="B233" s="214">
        <v>0</v>
      </c>
      <c r="C233" s="214" t="s">
        <v>1497</v>
      </c>
      <c r="D233" s="220">
        <v>0</v>
      </c>
      <c r="E233" s="220">
        <v>0</v>
      </c>
      <c r="F233" s="223" t="s">
        <v>1844</v>
      </c>
      <c r="AD233" s="225"/>
      <c r="AE233" s="225"/>
      <c r="AF233" s="226"/>
      <c r="AG233" s="226"/>
      <c r="AH233" s="220"/>
      <c r="AI233" s="220"/>
      <c r="AJ233" s="36"/>
      <c r="AK233" s="36"/>
    </row>
    <row r="234" spans="1:37" ht="10.5" customHeight="1">
      <c r="A234" s="213">
        <v>0</v>
      </c>
      <c r="B234" s="214">
        <v>0</v>
      </c>
      <c r="C234" s="214" t="s">
        <v>1497</v>
      </c>
      <c r="D234" s="220">
        <v>0</v>
      </c>
      <c r="E234" s="220">
        <v>0</v>
      </c>
      <c r="F234" s="223" t="s">
        <v>1845</v>
      </c>
      <c r="AD234" s="225"/>
      <c r="AE234" s="225"/>
      <c r="AF234" s="226"/>
      <c r="AG234" s="226"/>
      <c r="AH234" s="220"/>
      <c r="AI234" s="220"/>
      <c r="AJ234" s="36"/>
      <c r="AK234" s="36"/>
    </row>
    <row r="235" spans="1:37" ht="10.5" customHeight="1">
      <c r="A235" s="213">
        <v>0</v>
      </c>
      <c r="B235" s="214">
        <v>1</v>
      </c>
      <c r="C235" s="214" t="s">
        <v>1497</v>
      </c>
      <c r="D235" s="220">
        <v>0</v>
      </c>
      <c r="E235" s="220">
        <v>119</v>
      </c>
      <c r="F235" s="223" t="s">
        <v>1531</v>
      </c>
      <c r="AD235" s="225"/>
      <c r="AE235" s="225"/>
      <c r="AF235" s="226"/>
      <c r="AG235" s="226"/>
      <c r="AH235" s="220"/>
      <c r="AI235" s="220"/>
      <c r="AJ235" s="36"/>
      <c r="AK235" s="36"/>
    </row>
    <row r="236" spans="1:37" ht="10.5" customHeight="1">
      <c r="A236" s="213">
        <v>0</v>
      </c>
      <c r="B236" s="214">
        <v>1</v>
      </c>
      <c r="C236" s="214" t="s">
        <v>140</v>
      </c>
      <c r="D236" s="220">
        <v>0</v>
      </c>
      <c r="E236" s="220">
        <v>120</v>
      </c>
      <c r="F236" s="223" t="s">
        <v>1847</v>
      </c>
      <c r="AD236" s="225"/>
      <c r="AE236" s="225"/>
      <c r="AF236" s="226"/>
      <c r="AG236" s="226"/>
      <c r="AH236" s="220"/>
      <c r="AI236" s="220"/>
      <c r="AJ236" s="36"/>
      <c r="AK236" s="36"/>
    </row>
    <row r="237" spans="1:37" ht="10.5" customHeight="1">
      <c r="A237" s="213">
        <v>0</v>
      </c>
      <c r="B237" s="214">
        <v>1</v>
      </c>
      <c r="C237" s="214" t="s">
        <v>140</v>
      </c>
      <c r="D237" s="220">
        <v>0</v>
      </c>
      <c r="E237" s="220">
        <v>0</v>
      </c>
      <c r="F237" s="223" t="s">
        <v>1848</v>
      </c>
      <c r="AD237" s="225"/>
      <c r="AE237" s="225"/>
      <c r="AF237" s="226"/>
      <c r="AG237" s="226"/>
      <c r="AH237" s="220"/>
      <c r="AI237" s="220"/>
      <c r="AJ237" s="36"/>
      <c r="AK237" s="36"/>
    </row>
    <row r="238" spans="1:37" ht="10.5" customHeight="1">
      <c r="A238" s="213">
        <v>0</v>
      </c>
      <c r="B238" s="214">
        <v>1</v>
      </c>
      <c r="C238" s="214" t="s">
        <v>140</v>
      </c>
      <c r="D238" s="220">
        <v>0</v>
      </c>
      <c r="E238" s="220">
        <v>0</v>
      </c>
      <c r="F238" s="223" t="s">
        <v>1849</v>
      </c>
      <c r="AD238" s="225"/>
      <c r="AE238" s="225"/>
      <c r="AF238" s="226"/>
      <c r="AG238" s="226"/>
      <c r="AH238" s="220"/>
      <c r="AI238" s="220"/>
      <c r="AJ238" s="36"/>
      <c r="AK238" s="36"/>
    </row>
    <row r="239" spans="1:37" ht="10.5" customHeight="1">
      <c r="A239" s="213">
        <v>0</v>
      </c>
      <c r="B239" s="214">
        <v>1</v>
      </c>
      <c r="C239" s="214" t="s">
        <v>1497</v>
      </c>
      <c r="D239" s="220">
        <v>0</v>
      </c>
      <c r="E239" s="220">
        <v>121</v>
      </c>
      <c r="F239" s="223" t="s">
        <v>1500</v>
      </c>
      <c r="AD239" s="225"/>
      <c r="AE239" s="225"/>
      <c r="AF239" s="226"/>
      <c r="AG239" s="226"/>
      <c r="AH239" s="220"/>
      <c r="AI239" s="220"/>
      <c r="AJ239" s="36"/>
      <c r="AK239" s="36"/>
    </row>
    <row r="240" spans="1:37" ht="10.5" customHeight="1">
      <c r="A240" s="213">
        <v>0</v>
      </c>
      <c r="B240" s="214">
        <v>1</v>
      </c>
      <c r="C240" s="214" t="s">
        <v>1497</v>
      </c>
      <c r="D240" s="220">
        <v>0</v>
      </c>
      <c r="E240" s="220">
        <v>0</v>
      </c>
      <c r="F240" s="223" t="s">
        <v>1501</v>
      </c>
      <c r="AD240" s="225"/>
      <c r="AE240" s="225"/>
      <c r="AF240" s="226"/>
      <c r="AG240" s="226"/>
      <c r="AH240" s="220"/>
      <c r="AI240" s="220"/>
      <c r="AJ240" s="36"/>
      <c r="AK240" s="36"/>
    </row>
    <row r="241" spans="1:37" ht="10.5" customHeight="1">
      <c r="A241" s="213">
        <v>0</v>
      </c>
      <c r="B241" s="214">
        <v>1</v>
      </c>
      <c r="C241" s="214" t="s">
        <v>1497</v>
      </c>
      <c r="D241" s="220">
        <v>0</v>
      </c>
      <c r="E241" s="220">
        <v>0</v>
      </c>
      <c r="F241" s="223" t="s">
        <v>1499</v>
      </c>
      <c r="AD241" s="225"/>
      <c r="AE241" s="225"/>
      <c r="AF241" s="226"/>
      <c r="AG241" s="226"/>
      <c r="AH241" s="220"/>
      <c r="AI241" s="220"/>
      <c r="AJ241" s="36"/>
      <c r="AK241" s="36"/>
    </row>
    <row r="242" spans="1:37" ht="10.5" customHeight="1">
      <c r="A242" s="213">
        <v>0</v>
      </c>
      <c r="B242" s="214">
        <v>0</v>
      </c>
      <c r="C242" s="214" t="s">
        <v>140</v>
      </c>
      <c r="D242" s="220" t="s">
        <v>318</v>
      </c>
      <c r="E242" s="220">
        <v>122</v>
      </c>
      <c r="F242" s="223" t="s">
        <v>1850</v>
      </c>
      <c r="AD242" s="225"/>
      <c r="AE242" s="225"/>
      <c r="AF242" s="226"/>
      <c r="AG242" s="226"/>
      <c r="AH242" s="220"/>
      <c r="AI242" s="220"/>
      <c r="AJ242" s="36"/>
      <c r="AK242" s="36"/>
    </row>
    <row r="243" spans="1:37" ht="10.5" customHeight="1">
      <c r="A243" s="213">
        <v>0</v>
      </c>
      <c r="B243" s="214">
        <v>0</v>
      </c>
      <c r="C243" s="214" t="s">
        <v>140</v>
      </c>
      <c r="D243" s="220">
        <v>0</v>
      </c>
      <c r="E243" s="220">
        <v>123</v>
      </c>
      <c r="F243" s="223" t="s">
        <v>1860</v>
      </c>
      <c r="AD243" s="225"/>
      <c r="AE243" s="225"/>
      <c r="AF243" s="226"/>
      <c r="AG243" s="226"/>
      <c r="AH243" s="220"/>
      <c r="AI243" s="220"/>
      <c r="AJ243" s="36"/>
      <c r="AK243" s="36"/>
    </row>
    <row r="244" spans="1:37" ht="10.5" customHeight="1">
      <c r="A244" s="213">
        <v>0</v>
      </c>
      <c r="B244" s="214">
        <v>0</v>
      </c>
      <c r="C244" s="214" t="s">
        <v>140</v>
      </c>
      <c r="D244" s="220">
        <v>0</v>
      </c>
      <c r="E244" s="220">
        <v>0</v>
      </c>
      <c r="F244" s="223" t="s">
        <v>1861</v>
      </c>
      <c r="AD244" s="225"/>
      <c r="AE244" s="225"/>
      <c r="AF244" s="226"/>
      <c r="AG244" s="226"/>
      <c r="AH244" s="220"/>
      <c r="AI244" s="220"/>
      <c r="AJ244" s="36"/>
      <c r="AK244" s="36"/>
    </row>
    <row r="245" spans="1:37" ht="10.5" customHeight="1">
      <c r="A245" s="213">
        <v>0</v>
      </c>
      <c r="B245" s="214">
        <v>0</v>
      </c>
      <c r="C245" s="214" t="s">
        <v>140</v>
      </c>
      <c r="D245" s="220">
        <v>0</v>
      </c>
      <c r="E245" s="220">
        <v>0</v>
      </c>
      <c r="F245" s="223" t="s">
        <v>1862</v>
      </c>
      <c r="AD245" s="225"/>
      <c r="AE245" s="225"/>
      <c r="AF245" s="226"/>
      <c r="AG245" s="226"/>
      <c r="AH245" s="220"/>
      <c r="AI245" s="220"/>
      <c r="AJ245" s="36"/>
      <c r="AK245" s="36"/>
    </row>
    <row r="246" spans="1:37" ht="10.5" customHeight="1">
      <c r="A246" s="213">
        <v>0</v>
      </c>
      <c r="B246" s="214">
        <v>0</v>
      </c>
      <c r="C246" s="214" t="s">
        <v>140</v>
      </c>
      <c r="D246" s="220">
        <v>0</v>
      </c>
      <c r="E246" s="220">
        <v>124</v>
      </c>
      <c r="F246" s="223" t="s">
        <v>1863</v>
      </c>
      <c r="AD246" s="225"/>
      <c r="AE246" s="225"/>
      <c r="AF246" s="226"/>
      <c r="AG246" s="226"/>
      <c r="AH246" s="220"/>
      <c r="AI246" s="220"/>
      <c r="AJ246" s="36"/>
      <c r="AK246" s="36"/>
    </row>
    <row r="247" spans="1:37" ht="10.5" customHeight="1">
      <c r="A247" s="213">
        <v>0</v>
      </c>
      <c r="B247" s="214">
        <v>0</v>
      </c>
      <c r="C247" s="214" t="s">
        <v>140</v>
      </c>
      <c r="D247" s="220">
        <v>0</v>
      </c>
      <c r="E247" s="220">
        <v>0</v>
      </c>
      <c r="F247" s="223" t="s">
        <v>1864</v>
      </c>
      <c r="AD247" s="225"/>
      <c r="AE247" s="225"/>
      <c r="AF247" s="226"/>
      <c r="AG247" s="226"/>
      <c r="AH247" s="220"/>
      <c r="AI247" s="220"/>
      <c r="AJ247" s="36"/>
      <c r="AK247" s="36"/>
    </row>
    <row r="248" spans="1:37" ht="10.5" customHeight="1">
      <c r="A248" s="213">
        <v>0</v>
      </c>
      <c r="B248" s="214">
        <v>0</v>
      </c>
      <c r="C248" s="214" t="s">
        <v>140</v>
      </c>
      <c r="D248" s="220">
        <v>0</v>
      </c>
      <c r="E248" s="220">
        <v>0</v>
      </c>
      <c r="F248" s="223" t="s">
        <v>1865</v>
      </c>
      <c r="AD248" s="225"/>
      <c r="AE248" s="225"/>
      <c r="AF248" s="226"/>
      <c r="AG248" s="226"/>
      <c r="AH248" s="220"/>
      <c r="AI248" s="220"/>
      <c r="AJ248" s="36"/>
      <c r="AK248" s="36"/>
    </row>
    <row r="249" spans="1:37" ht="10.5" customHeight="1">
      <c r="A249" s="213"/>
      <c r="B249" s="214">
        <v>0</v>
      </c>
      <c r="C249" s="214"/>
      <c r="D249" s="220"/>
      <c r="E249" s="220"/>
      <c r="G249" s="229"/>
      <c r="H249" s="229"/>
      <c r="I249" s="229"/>
      <c r="J249" s="229"/>
      <c r="K249" s="229"/>
      <c r="L249" s="229"/>
      <c r="M249" s="229"/>
      <c r="N249" s="229"/>
      <c r="O249" s="229"/>
      <c r="P249" s="229"/>
      <c r="Q249" s="229"/>
      <c r="R249" s="229"/>
      <c r="S249" s="229"/>
      <c r="T249" s="229"/>
      <c r="U249" s="229"/>
      <c r="V249" s="229"/>
      <c r="W249" s="229"/>
      <c r="X249" s="229"/>
      <c r="Y249" s="229"/>
      <c r="Z249" s="229"/>
      <c r="AA249" s="229"/>
      <c r="AB249" s="229"/>
      <c r="AD249" s="225"/>
      <c r="AE249" s="225"/>
      <c r="AF249" s="226"/>
      <c r="AG249" s="226"/>
      <c r="AH249" s="220"/>
      <c r="AI249" s="220"/>
      <c r="AJ249" s="36"/>
      <c r="AK249" s="36"/>
    </row>
    <row r="250" spans="1:37" ht="10.5" customHeight="1">
      <c r="A250" s="213"/>
      <c r="B250" s="214">
        <v>0</v>
      </c>
      <c r="C250" s="214"/>
      <c r="D250" s="220"/>
      <c r="E250" s="220"/>
      <c r="G250" s="230"/>
      <c r="H250" s="230"/>
      <c r="I250" s="230"/>
      <c r="J250" s="230"/>
      <c r="K250" s="230"/>
      <c r="L250" s="230"/>
      <c r="M250" s="230"/>
      <c r="N250" s="230"/>
      <c r="O250" s="230"/>
      <c r="P250" s="230"/>
      <c r="Q250" s="230"/>
      <c r="R250" s="230"/>
      <c r="S250" s="230"/>
      <c r="T250" s="230"/>
      <c r="U250" s="230"/>
      <c r="V250" s="230"/>
      <c r="W250" s="230"/>
      <c r="X250" s="230"/>
      <c r="Y250" s="230"/>
      <c r="Z250" s="230"/>
      <c r="AA250" s="230"/>
      <c r="AB250" s="230"/>
      <c r="AD250" s="225"/>
      <c r="AE250" s="225"/>
      <c r="AF250" s="226"/>
      <c r="AG250" s="226"/>
      <c r="AH250" s="220"/>
      <c r="AI250" s="220"/>
      <c r="AJ250" s="36"/>
      <c r="AK250" s="36"/>
    </row>
    <row r="251" spans="1:37" ht="10.5" customHeight="1">
      <c r="A251" s="213"/>
      <c r="B251" s="214">
        <v>0</v>
      </c>
      <c r="C251" s="214"/>
      <c r="D251" s="220"/>
      <c r="E251" s="220"/>
      <c r="G251" s="230"/>
      <c r="H251" s="230"/>
      <c r="I251" s="230"/>
      <c r="J251" s="230"/>
      <c r="K251" s="230"/>
      <c r="L251" s="230"/>
      <c r="M251" s="230"/>
      <c r="N251" s="230"/>
      <c r="O251" s="230"/>
      <c r="P251" s="230"/>
      <c r="Q251" s="230"/>
      <c r="R251" s="230"/>
      <c r="S251" s="230"/>
      <c r="T251" s="230"/>
      <c r="U251" s="230"/>
      <c r="V251" s="230"/>
      <c r="W251" s="230"/>
      <c r="X251" s="230"/>
      <c r="Y251" s="230"/>
      <c r="Z251" s="230"/>
      <c r="AA251" s="230"/>
      <c r="AB251" s="230"/>
      <c r="AD251" s="225"/>
      <c r="AE251" s="225"/>
      <c r="AF251" s="226"/>
      <c r="AG251" s="226"/>
      <c r="AH251" s="220"/>
      <c r="AI251" s="220"/>
      <c r="AJ251" s="36"/>
      <c r="AK251" s="36"/>
    </row>
  </sheetData>
  <phoneticPr fontId="0" type="noConversion"/>
  <conditionalFormatting sqref="A6:A251">
    <cfRule type="cellIs" dxfId="3" priority="1" stopIfTrue="1" operator="notEqual">
      <formula>0</formula>
    </cfRule>
  </conditionalFormatting>
  <conditionalFormatting sqref="D6:E251">
    <cfRule type="cellIs" dxfId="2" priority="2" stopIfTrue="1" operator="equal">
      <formula>0</formula>
    </cfRule>
  </conditionalFormatting>
  <conditionalFormatting sqref="C1:C1048576">
    <cfRule type="cellIs" dxfId="1" priority="3" stopIfTrue="1" operator="equal">
      <formula>$C$24</formula>
    </cfRule>
  </conditionalFormatting>
  <pageMargins left="0.62" right="0.15748031496062992" top="0.2" bottom="0.38" header="0.15748031496062992" footer="0.15748031496062992"/>
  <pageSetup paperSize="9" scale="95" fitToHeight="4" orientation="portrait" r:id="rId1"/>
  <headerFooter alignWithMargins="0">
    <oddFooter>&amp;CTabell pilar. Sida &amp;P av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6"/>
    <pageSetUpPr fitToPage="1"/>
  </sheetPr>
  <dimension ref="B1:AE248"/>
  <sheetViews>
    <sheetView topLeftCell="F205" workbookViewId="0"/>
  </sheetViews>
  <sheetFormatPr defaultRowHeight="12.75"/>
  <cols>
    <col min="1" max="1" width="9.140625" style="241"/>
    <col min="2" max="2" width="37.140625" style="241" customWidth="1"/>
    <col min="3" max="3" width="36.85546875" style="241" customWidth="1"/>
    <col min="4" max="4" width="10" style="241" customWidth="1"/>
    <col min="5" max="5" width="10" style="241" bestFit="1" customWidth="1"/>
    <col min="6" max="6" width="37.5703125" style="241" customWidth="1"/>
    <col min="7" max="7" width="16.28515625" style="241" customWidth="1"/>
    <col min="8" max="9" width="10" style="241" customWidth="1"/>
    <col min="10" max="31" width="17.140625" style="242" customWidth="1"/>
    <col min="32" max="34" width="12" style="241" bestFit="1" customWidth="1"/>
    <col min="35" max="35" width="15.140625" style="241" bestFit="1" customWidth="1"/>
    <col min="36" max="36" width="12" style="241" bestFit="1" customWidth="1"/>
    <col min="37" max="37" width="14.140625" style="241" bestFit="1" customWidth="1"/>
    <col min="38" max="38" width="12" style="241" bestFit="1" customWidth="1"/>
    <col min="39" max="39" width="12.85546875" style="241" bestFit="1" customWidth="1"/>
    <col min="40" max="40" width="12" style="241" bestFit="1" customWidth="1"/>
    <col min="41" max="41" width="14.140625" style="241" bestFit="1" customWidth="1"/>
    <col min="42" max="42" width="12" style="241" bestFit="1" customWidth="1"/>
    <col min="43" max="43" width="16.85546875" style="241" bestFit="1" customWidth="1"/>
    <col min="44" max="44" width="13.140625" style="241" bestFit="1" customWidth="1"/>
    <col min="45" max="45" width="18.42578125" style="241" bestFit="1" customWidth="1"/>
    <col min="46" max="46" width="12" style="241" bestFit="1" customWidth="1"/>
    <col min="47" max="47" width="17.28515625" style="241" bestFit="1" customWidth="1"/>
    <col min="48" max="48" width="14.5703125" style="241" bestFit="1" customWidth="1"/>
    <col min="49" max="49" width="19.85546875" style="241" bestFit="1" customWidth="1"/>
    <col min="50" max="52" width="12" style="241" bestFit="1" customWidth="1"/>
    <col min="53" max="53" width="16.85546875" style="241" bestFit="1" customWidth="1"/>
    <col min="54" max="16384" width="9.140625" style="241"/>
  </cols>
  <sheetData>
    <row r="1" spans="2:31">
      <c r="B1" s="241" t="s">
        <v>358</v>
      </c>
      <c r="C1" s="241" t="s">
        <v>359</v>
      </c>
      <c r="J1" s="242">
        <v>1</v>
      </c>
      <c r="K1" s="242">
        <v>2</v>
      </c>
      <c r="L1" s="242">
        <v>3</v>
      </c>
      <c r="M1" s="242">
        <v>4</v>
      </c>
      <c r="N1" s="242">
        <v>5</v>
      </c>
      <c r="O1" s="242">
        <v>6</v>
      </c>
      <c r="P1" s="242">
        <v>7</v>
      </c>
      <c r="Q1" s="242">
        <v>8</v>
      </c>
      <c r="R1" s="242">
        <v>9</v>
      </c>
      <c r="S1" s="242">
        <v>10</v>
      </c>
      <c r="T1" s="242">
        <v>11</v>
      </c>
      <c r="U1" s="242">
        <v>12</v>
      </c>
      <c r="V1" s="242">
        <v>13</v>
      </c>
      <c r="W1" s="242">
        <v>14</v>
      </c>
      <c r="X1" s="242">
        <v>15</v>
      </c>
      <c r="Y1" s="242">
        <v>16</v>
      </c>
      <c r="Z1" s="242">
        <v>17</v>
      </c>
      <c r="AA1" s="242">
        <v>18</v>
      </c>
      <c r="AB1" s="242">
        <v>19</v>
      </c>
      <c r="AC1" s="242">
        <v>20</v>
      </c>
      <c r="AD1" s="242">
        <v>21</v>
      </c>
      <c r="AE1" s="242">
        <v>22</v>
      </c>
    </row>
    <row r="3" spans="2:31">
      <c r="B3" s="241" t="s">
        <v>192</v>
      </c>
      <c r="J3" s="241" t="s">
        <v>383</v>
      </c>
      <c r="K3" s="241" t="s">
        <v>360</v>
      </c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 s="241"/>
      <c r="X3" s="241"/>
      <c r="Y3" s="241"/>
      <c r="Z3" s="241"/>
      <c r="AA3" s="241"/>
      <c r="AB3" s="241"/>
      <c r="AC3" s="241"/>
      <c r="AD3" s="241"/>
      <c r="AE3" s="241"/>
    </row>
    <row r="4" spans="2:31">
      <c r="J4" s="241" t="s">
        <v>384</v>
      </c>
      <c r="K4" s="241" t="s">
        <v>385</v>
      </c>
      <c r="L4" s="241" t="s">
        <v>386</v>
      </c>
      <c r="M4" s="241" t="s">
        <v>387</v>
      </c>
      <c r="N4" s="241" t="s">
        <v>388</v>
      </c>
      <c r="O4" s="241" t="s">
        <v>389</v>
      </c>
      <c r="P4" s="241" t="s">
        <v>390</v>
      </c>
      <c r="Q4" s="241" t="s">
        <v>391</v>
      </c>
      <c r="R4" s="241" t="s">
        <v>392</v>
      </c>
      <c r="S4" s="241" t="s">
        <v>393</v>
      </c>
      <c r="T4" s="241" t="s">
        <v>394</v>
      </c>
      <c r="U4" s="241" t="s">
        <v>395</v>
      </c>
      <c r="V4" s="241" t="s">
        <v>396</v>
      </c>
      <c r="W4" s="241" t="s">
        <v>397</v>
      </c>
      <c r="X4" s="241" t="s">
        <v>398</v>
      </c>
      <c r="Y4" s="241" t="s">
        <v>399</v>
      </c>
      <c r="Z4" s="241" t="s">
        <v>400</v>
      </c>
      <c r="AA4" s="241" t="s">
        <v>401</v>
      </c>
      <c r="AB4" s="241" t="s">
        <v>402</v>
      </c>
      <c r="AC4" s="241" t="s">
        <v>403</v>
      </c>
      <c r="AD4" s="241" t="s">
        <v>404</v>
      </c>
      <c r="AE4" s="241" t="s">
        <v>405</v>
      </c>
    </row>
    <row r="5" spans="2:31">
      <c r="B5" s="241" t="s">
        <v>330</v>
      </c>
      <c r="C5" s="241" t="s">
        <v>316</v>
      </c>
      <c r="D5" s="241" t="s">
        <v>190</v>
      </c>
      <c r="E5" s="241" t="s">
        <v>1866</v>
      </c>
      <c r="F5" s="241" t="s">
        <v>1498</v>
      </c>
      <c r="G5" s="241" t="s">
        <v>1495</v>
      </c>
      <c r="H5" s="241" t="s">
        <v>406</v>
      </c>
      <c r="I5" s="241" t="s">
        <v>350</v>
      </c>
      <c r="J5" s="241" t="s">
        <v>373</v>
      </c>
      <c r="K5" s="241" t="s">
        <v>375</v>
      </c>
      <c r="L5" s="241" t="s">
        <v>374</v>
      </c>
      <c r="M5" s="241" t="s">
        <v>382</v>
      </c>
      <c r="N5" s="241" t="s">
        <v>367</v>
      </c>
      <c r="O5" s="241" t="s">
        <v>369</v>
      </c>
      <c r="P5" s="241" t="s">
        <v>368</v>
      </c>
      <c r="Q5" s="241" t="s">
        <v>363</v>
      </c>
      <c r="R5" s="241" t="s">
        <v>361</v>
      </c>
      <c r="S5" s="241" t="s">
        <v>372</v>
      </c>
      <c r="T5" s="241" t="s">
        <v>365</v>
      </c>
      <c r="U5" s="241" t="s">
        <v>380</v>
      </c>
      <c r="V5" s="241" t="s">
        <v>376</v>
      </c>
      <c r="W5" s="241" t="s">
        <v>381</v>
      </c>
      <c r="X5" s="241" t="s">
        <v>379</v>
      </c>
      <c r="Y5" s="241" t="s">
        <v>362</v>
      </c>
      <c r="Z5" s="241" t="s">
        <v>364</v>
      </c>
      <c r="AA5" s="241" t="s">
        <v>378</v>
      </c>
      <c r="AB5" s="241" t="s">
        <v>366</v>
      </c>
      <c r="AC5" s="241" t="s">
        <v>377</v>
      </c>
      <c r="AD5" s="241" t="s">
        <v>370</v>
      </c>
      <c r="AE5" s="241" t="s">
        <v>371</v>
      </c>
    </row>
    <row r="6" spans="2:31">
      <c r="B6" s="241" t="s">
        <v>331</v>
      </c>
      <c r="C6" s="241" t="s">
        <v>1934</v>
      </c>
      <c r="D6" s="241">
        <v>1</v>
      </c>
      <c r="E6" s="241" t="s">
        <v>193</v>
      </c>
      <c r="F6" s="241" t="s">
        <v>1588</v>
      </c>
      <c r="G6" s="241" t="s">
        <v>140</v>
      </c>
      <c r="H6" s="241" t="s">
        <v>407</v>
      </c>
      <c r="I6" s="241">
        <v>0</v>
      </c>
      <c r="J6" s="243">
        <v>83</v>
      </c>
      <c r="K6" s="242">
        <v>83.3</v>
      </c>
      <c r="L6" s="242">
        <v>82.4</v>
      </c>
      <c r="M6" s="242">
        <v>82.6</v>
      </c>
      <c r="N6" s="242">
        <v>83</v>
      </c>
      <c r="O6" s="242">
        <v>83.5</v>
      </c>
      <c r="P6" s="242">
        <v>82.7</v>
      </c>
      <c r="Q6" s="242">
        <v>82.5</v>
      </c>
      <c r="R6" s="242">
        <v>83</v>
      </c>
      <c r="S6" s="242">
        <v>82.8</v>
      </c>
      <c r="T6" s="242">
        <v>83.8</v>
      </c>
      <c r="U6" s="242">
        <v>82.8</v>
      </c>
      <c r="V6" s="242">
        <v>82.3</v>
      </c>
      <c r="W6" s="242">
        <v>82.6</v>
      </c>
      <c r="X6" s="242">
        <v>82.6</v>
      </c>
      <c r="Y6" s="242">
        <v>82.6</v>
      </c>
      <c r="Z6" s="242">
        <v>81.7</v>
      </c>
      <c r="AA6" s="242">
        <v>82.1</v>
      </c>
      <c r="AB6" s="242">
        <v>81.900000000000006</v>
      </c>
      <c r="AC6" s="242">
        <v>82.9</v>
      </c>
      <c r="AD6" s="242">
        <v>82.1</v>
      </c>
      <c r="AE6" s="242">
        <v>82.8</v>
      </c>
    </row>
    <row r="7" spans="2:31">
      <c r="E7" s="241" t="s">
        <v>194</v>
      </c>
      <c r="F7" s="241" t="s">
        <v>1589</v>
      </c>
      <c r="G7" s="241" t="s">
        <v>140</v>
      </c>
      <c r="H7" s="241" t="s">
        <v>408</v>
      </c>
      <c r="I7" s="241">
        <v>0</v>
      </c>
      <c r="J7" s="242">
        <v>78.599999999999994</v>
      </c>
      <c r="K7" s="242">
        <v>79.5</v>
      </c>
      <c r="L7" s="242">
        <v>78.2</v>
      </c>
      <c r="M7" s="242">
        <v>78.900000000000006</v>
      </c>
      <c r="N7" s="242">
        <v>78.900000000000006</v>
      </c>
      <c r="O7" s="242">
        <v>79.3</v>
      </c>
      <c r="P7" s="242">
        <v>77.8</v>
      </c>
      <c r="Q7" s="242">
        <v>78.5</v>
      </c>
      <c r="R7" s="242">
        <v>79</v>
      </c>
      <c r="S7" s="242">
        <v>78.599999999999994</v>
      </c>
      <c r="T7" s="242">
        <v>79.400000000000006</v>
      </c>
      <c r="U7" s="242">
        <v>78.5</v>
      </c>
      <c r="V7" s="242">
        <v>77.8</v>
      </c>
      <c r="W7" s="242">
        <v>78.2</v>
      </c>
      <c r="X7" s="242">
        <v>78.400000000000006</v>
      </c>
      <c r="Y7" s="242">
        <v>78.3</v>
      </c>
      <c r="Z7" s="242">
        <v>77.599999999999994</v>
      </c>
      <c r="AA7" s="242">
        <v>77.5</v>
      </c>
      <c r="AB7" s="242">
        <v>77.8</v>
      </c>
      <c r="AC7" s="242">
        <v>78.599999999999994</v>
      </c>
      <c r="AD7" s="242">
        <v>77.3</v>
      </c>
      <c r="AE7" s="242">
        <v>78.5</v>
      </c>
    </row>
    <row r="8" spans="2:31">
      <c r="D8" s="241">
        <v>2</v>
      </c>
      <c r="E8" s="241" t="s">
        <v>195</v>
      </c>
      <c r="F8" s="241" t="s">
        <v>1590</v>
      </c>
      <c r="G8" s="241" t="s">
        <v>140</v>
      </c>
      <c r="H8" s="241" t="s">
        <v>419</v>
      </c>
      <c r="I8" s="241">
        <v>0</v>
      </c>
      <c r="J8" s="242" t="s">
        <v>191</v>
      </c>
      <c r="K8" s="242" t="s">
        <v>191</v>
      </c>
      <c r="L8" s="242" t="s">
        <v>191</v>
      </c>
      <c r="M8" s="242" t="s">
        <v>191</v>
      </c>
      <c r="N8" s="242" t="s">
        <v>191</v>
      </c>
      <c r="O8" s="242" t="s">
        <v>191</v>
      </c>
      <c r="P8" s="242" t="s">
        <v>191</v>
      </c>
      <c r="Q8" s="242" t="s">
        <v>191</v>
      </c>
      <c r="R8" s="242" t="s">
        <v>191</v>
      </c>
      <c r="S8" s="242" t="s">
        <v>191</v>
      </c>
      <c r="T8" s="242" t="s">
        <v>191</v>
      </c>
      <c r="U8" s="242" t="s">
        <v>191</v>
      </c>
      <c r="V8" s="242" t="s">
        <v>191</v>
      </c>
      <c r="W8" s="242" t="s">
        <v>191</v>
      </c>
      <c r="X8" s="242" t="s">
        <v>191</v>
      </c>
      <c r="Y8" s="242" t="s">
        <v>191</v>
      </c>
      <c r="Z8" s="242" t="s">
        <v>191</v>
      </c>
      <c r="AA8" s="242" t="s">
        <v>191</v>
      </c>
      <c r="AB8" s="242" t="s">
        <v>191</v>
      </c>
      <c r="AC8" s="242" t="s">
        <v>191</v>
      </c>
      <c r="AD8" s="242" t="s">
        <v>191</v>
      </c>
      <c r="AE8" s="242" t="s">
        <v>191</v>
      </c>
    </row>
    <row r="9" spans="2:31">
      <c r="E9" s="241" t="s">
        <v>196</v>
      </c>
      <c r="F9" s="241" t="s">
        <v>1591</v>
      </c>
      <c r="G9" s="241" t="s">
        <v>140</v>
      </c>
      <c r="H9" s="241" t="s">
        <v>420</v>
      </c>
      <c r="I9" s="241">
        <v>0</v>
      </c>
      <c r="J9" s="242" t="s">
        <v>191</v>
      </c>
      <c r="K9" s="242" t="s">
        <v>191</v>
      </c>
      <c r="L9" s="242" t="s">
        <v>191</v>
      </c>
      <c r="M9" s="242" t="s">
        <v>191</v>
      </c>
      <c r="N9" s="242" t="s">
        <v>191</v>
      </c>
      <c r="O9" s="242" t="s">
        <v>191</v>
      </c>
      <c r="P9" s="242" t="s">
        <v>191</v>
      </c>
      <c r="Q9" s="242" t="s">
        <v>191</v>
      </c>
      <c r="R9" s="242" t="s">
        <v>191</v>
      </c>
      <c r="S9" s="242" t="s">
        <v>191</v>
      </c>
      <c r="T9" s="242" t="s">
        <v>191</v>
      </c>
      <c r="U9" s="242" t="s">
        <v>191</v>
      </c>
      <c r="V9" s="242" t="s">
        <v>191</v>
      </c>
      <c r="W9" s="242" t="s">
        <v>191</v>
      </c>
      <c r="X9" s="242" t="s">
        <v>191</v>
      </c>
      <c r="Y9" s="242" t="s">
        <v>191</v>
      </c>
      <c r="Z9" s="242" t="s">
        <v>191</v>
      </c>
      <c r="AA9" s="242" t="s">
        <v>191</v>
      </c>
      <c r="AB9" s="242" t="s">
        <v>191</v>
      </c>
      <c r="AC9" s="242" t="s">
        <v>191</v>
      </c>
      <c r="AD9" s="242" t="s">
        <v>191</v>
      </c>
      <c r="AE9" s="242" t="s">
        <v>191</v>
      </c>
    </row>
    <row r="10" spans="2:31">
      <c r="E10" s="241" t="s">
        <v>197</v>
      </c>
      <c r="F10" s="241" t="s">
        <v>1592</v>
      </c>
      <c r="G10" s="241" t="s">
        <v>140</v>
      </c>
      <c r="H10" s="241" t="s">
        <v>418</v>
      </c>
      <c r="I10" s="241">
        <v>0</v>
      </c>
      <c r="J10" s="242" t="s">
        <v>191</v>
      </c>
      <c r="K10" s="242" t="s">
        <v>191</v>
      </c>
      <c r="L10" s="242" t="s">
        <v>191</v>
      </c>
      <c r="M10" s="242" t="s">
        <v>191</v>
      </c>
      <c r="N10" s="242" t="s">
        <v>191</v>
      </c>
      <c r="O10" s="242" t="s">
        <v>191</v>
      </c>
      <c r="P10" s="242" t="s">
        <v>191</v>
      </c>
      <c r="Q10" s="242" t="s">
        <v>191</v>
      </c>
      <c r="R10" s="242" t="s">
        <v>191</v>
      </c>
      <c r="S10" s="242" t="s">
        <v>191</v>
      </c>
      <c r="T10" s="242" t="s">
        <v>191</v>
      </c>
      <c r="U10" s="242" t="s">
        <v>191</v>
      </c>
      <c r="V10" s="242" t="s">
        <v>191</v>
      </c>
      <c r="W10" s="242" t="s">
        <v>191</v>
      </c>
      <c r="X10" s="242" t="s">
        <v>191</v>
      </c>
      <c r="Y10" s="242" t="s">
        <v>191</v>
      </c>
      <c r="Z10" s="242" t="s">
        <v>191</v>
      </c>
      <c r="AA10" s="242" t="s">
        <v>191</v>
      </c>
      <c r="AB10" s="242" t="s">
        <v>191</v>
      </c>
      <c r="AC10" s="242" t="s">
        <v>191</v>
      </c>
      <c r="AD10" s="242" t="s">
        <v>191</v>
      </c>
      <c r="AE10" s="242" t="s">
        <v>191</v>
      </c>
    </row>
    <row r="11" spans="2:31">
      <c r="D11" s="241">
        <v>3</v>
      </c>
      <c r="E11" s="241" t="s">
        <v>198</v>
      </c>
      <c r="F11" s="241" t="s">
        <v>1593</v>
      </c>
      <c r="G11" s="241" t="s">
        <v>140</v>
      </c>
      <c r="H11" s="241" t="s">
        <v>1348</v>
      </c>
      <c r="I11" s="241">
        <v>1</v>
      </c>
      <c r="J11" s="242" t="s">
        <v>191</v>
      </c>
      <c r="K11" s="242" t="s">
        <v>191</v>
      </c>
      <c r="L11" s="242" t="s">
        <v>191</v>
      </c>
      <c r="M11" s="242" t="s">
        <v>191</v>
      </c>
      <c r="N11" s="242" t="s">
        <v>191</v>
      </c>
      <c r="O11" s="242" t="s">
        <v>191</v>
      </c>
      <c r="P11" s="242" t="s">
        <v>191</v>
      </c>
      <c r="Q11" s="242" t="s">
        <v>191</v>
      </c>
      <c r="R11" s="242" t="s">
        <v>191</v>
      </c>
      <c r="S11" s="242" t="s">
        <v>191</v>
      </c>
      <c r="T11" s="242" t="s">
        <v>191</v>
      </c>
      <c r="U11" s="242" t="s">
        <v>191</v>
      </c>
      <c r="V11" s="242" t="s">
        <v>191</v>
      </c>
      <c r="W11" s="242" t="s">
        <v>191</v>
      </c>
      <c r="X11" s="242" t="s">
        <v>191</v>
      </c>
      <c r="Y11" s="242" t="s">
        <v>191</v>
      </c>
      <c r="Z11" s="242" t="s">
        <v>191</v>
      </c>
      <c r="AA11" s="242" t="s">
        <v>191</v>
      </c>
      <c r="AB11" s="242" t="s">
        <v>191</v>
      </c>
      <c r="AC11" s="242" t="s">
        <v>191</v>
      </c>
      <c r="AD11" s="242" t="s">
        <v>191</v>
      </c>
      <c r="AE11" s="242" t="s">
        <v>191</v>
      </c>
    </row>
    <row r="12" spans="2:31">
      <c r="E12" s="241" t="s">
        <v>199</v>
      </c>
      <c r="F12" s="241" t="s">
        <v>1594</v>
      </c>
      <c r="G12" s="241" t="s">
        <v>140</v>
      </c>
      <c r="H12" s="241" t="s">
        <v>1349</v>
      </c>
      <c r="I12" s="241">
        <v>1</v>
      </c>
      <c r="J12" s="242" t="s">
        <v>191</v>
      </c>
      <c r="K12" s="242" t="s">
        <v>191</v>
      </c>
      <c r="L12" s="242" t="s">
        <v>191</v>
      </c>
      <c r="M12" s="242" t="s">
        <v>191</v>
      </c>
      <c r="N12" s="242" t="s">
        <v>191</v>
      </c>
      <c r="O12" s="242" t="s">
        <v>191</v>
      </c>
      <c r="P12" s="242" t="s">
        <v>191</v>
      </c>
      <c r="Q12" s="242" t="s">
        <v>191</v>
      </c>
      <c r="R12" s="242" t="s">
        <v>191</v>
      </c>
      <c r="S12" s="242" t="s">
        <v>191</v>
      </c>
      <c r="T12" s="242" t="s">
        <v>191</v>
      </c>
      <c r="U12" s="242" t="s">
        <v>191</v>
      </c>
      <c r="V12" s="242" t="s">
        <v>191</v>
      </c>
      <c r="W12" s="242" t="s">
        <v>191</v>
      </c>
      <c r="X12" s="242" t="s">
        <v>191</v>
      </c>
      <c r="Y12" s="242" t="s">
        <v>191</v>
      </c>
      <c r="Z12" s="242" t="s">
        <v>191</v>
      </c>
      <c r="AA12" s="242" t="s">
        <v>191</v>
      </c>
      <c r="AB12" s="242" t="s">
        <v>191</v>
      </c>
      <c r="AC12" s="242" t="s">
        <v>191</v>
      </c>
      <c r="AD12" s="242" t="s">
        <v>191</v>
      </c>
      <c r="AE12" s="242" t="s">
        <v>191</v>
      </c>
    </row>
    <row r="13" spans="2:31">
      <c r="E13" s="241" t="s">
        <v>200</v>
      </c>
      <c r="F13" s="241" t="s">
        <v>1595</v>
      </c>
      <c r="G13" s="241" t="s">
        <v>140</v>
      </c>
      <c r="H13" s="241" t="s">
        <v>1347</v>
      </c>
      <c r="I13" s="241">
        <v>1</v>
      </c>
      <c r="J13" s="242" t="s">
        <v>191</v>
      </c>
      <c r="K13" s="242" t="s">
        <v>191</v>
      </c>
      <c r="L13" s="242" t="s">
        <v>191</v>
      </c>
      <c r="M13" s="242" t="s">
        <v>191</v>
      </c>
      <c r="N13" s="242" t="s">
        <v>191</v>
      </c>
      <c r="O13" s="242" t="s">
        <v>191</v>
      </c>
      <c r="P13" s="242" t="s">
        <v>191</v>
      </c>
      <c r="Q13" s="242" t="s">
        <v>191</v>
      </c>
      <c r="R13" s="242" t="s">
        <v>191</v>
      </c>
      <c r="S13" s="242" t="s">
        <v>191</v>
      </c>
      <c r="T13" s="242" t="s">
        <v>191</v>
      </c>
      <c r="U13" s="242" t="s">
        <v>191</v>
      </c>
      <c r="V13" s="242" t="s">
        <v>191</v>
      </c>
      <c r="W13" s="242" t="s">
        <v>191</v>
      </c>
      <c r="X13" s="242" t="s">
        <v>191</v>
      </c>
      <c r="Y13" s="242" t="s">
        <v>191</v>
      </c>
      <c r="Z13" s="242" t="s">
        <v>191</v>
      </c>
      <c r="AA13" s="242" t="s">
        <v>191</v>
      </c>
      <c r="AB13" s="242" t="s">
        <v>191</v>
      </c>
      <c r="AC13" s="242" t="s">
        <v>191</v>
      </c>
      <c r="AD13" s="242" t="s">
        <v>191</v>
      </c>
      <c r="AE13" s="242" t="s">
        <v>191</v>
      </c>
    </row>
    <row r="14" spans="2:31">
      <c r="D14" s="241">
        <v>4</v>
      </c>
      <c r="E14" s="241" t="s">
        <v>201</v>
      </c>
      <c r="F14" s="241" t="s">
        <v>1529</v>
      </c>
      <c r="G14" s="241" t="s">
        <v>1496</v>
      </c>
      <c r="H14" s="241" t="s">
        <v>410</v>
      </c>
      <c r="I14" s="241">
        <v>1</v>
      </c>
      <c r="J14" s="242">
        <v>37.622199999999999</v>
      </c>
      <c r="K14" s="242">
        <v>29.080300000000001</v>
      </c>
      <c r="L14" s="242">
        <v>37.903500000000001</v>
      </c>
      <c r="M14" s="242">
        <v>27.279800000000002</v>
      </c>
      <c r="N14" s="242">
        <v>23.5153</v>
      </c>
      <c r="O14" s="242">
        <v>24.161100000000001</v>
      </c>
      <c r="P14" s="242">
        <v>28.825399999999998</v>
      </c>
      <c r="Q14" s="242">
        <v>37.325000000000003</v>
      </c>
      <c r="R14" s="242">
        <v>26.332899999999999</v>
      </c>
      <c r="S14" s="242">
        <v>34.656100000000002</v>
      </c>
      <c r="T14" s="242">
        <v>23.0898</v>
      </c>
      <c r="U14" s="242">
        <v>29.668800000000001</v>
      </c>
      <c r="V14" s="242">
        <v>30.3248</v>
      </c>
      <c r="W14" s="242">
        <v>36.037500000000001</v>
      </c>
      <c r="X14" s="242">
        <v>36.422899999999998</v>
      </c>
      <c r="Y14" s="242">
        <v>27.832999999999998</v>
      </c>
      <c r="Z14" s="242">
        <v>36.071199999999997</v>
      </c>
      <c r="AA14" s="242">
        <v>30.063800000000001</v>
      </c>
      <c r="AB14" s="242">
        <v>30.615200000000002</v>
      </c>
      <c r="AC14" s="242">
        <v>24.262899999999998</v>
      </c>
      <c r="AD14" s="242">
        <v>27.6905</v>
      </c>
      <c r="AE14" s="242">
        <v>31.6431</v>
      </c>
    </row>
    <row r="15" spans="2:31">
      <c r="E15" s="241" t="s">
        <v>202</v>
      </c>
      <c r="F15" s="241" t="s">
        <v>1530</v>
      </c>
      <c r="G15" s="241" t="s">
        <v>1496</v>
      </c>
      <c r="H15" s="241" t="s">
        <v>411</v>
      </c>
      <c r="I15" s="241">
        <v>1</v>
      </c>
      <c r="J15" s="242">
        <v>62.8996</v>
      </c>
      <c r="K15" s="242">
        <v>55.035200000000003</v>
      </c>
      <c r="L15" s="242">
        <v>63.120899999999999</v>
      </c>
      <c r="M15" s="242">
        <v>51.949399999999997</v>
      </c>
      <c r="N15" s="242">
        <v>48.134300000000003</v>
      </c>
      <c r="O15" s="242">
        <v>50.454599999999999</v>
      </c>
      <c r="P15" s="242">
        <v>55.0563</v>
      </c>
      <c r="Q15" s="242">
        <v>72.994500000000002</v>
      </c>
      <c r="R15" s="242">
        <v>63.02</v>
      </c>
      <c r="S15" s="242">
        <v>66.711799999999997</v>
      </c>
      <c r="T15" s="242">
        <v>56.403599999999997</v>
      </c>
      <c r="U15" s="242">
        <v>52.758499999999998</v>
      </c>
      <c r="V15" s="242">
        <v>56.118899999999996</v>
      </c>
      <c r="W15" s="242">
        <v>61.533999999999999</v>
      </c>
      <c r="X15" s="242">
        <v>62.633299999999998</v>
      </c>
      <c r="Y15" s="242">
        <v>51.853900000000003</v>
      </c>
      <c r="Z15" s="242">
        <v>59.7498</v>
      </c>
      <c r="AA15" s="242">
        <v>56.4405</v>
      </c>
      <c r="AB15" s="242">
        <v>50.5291</v>
      </c>
      <c r="AC15" s="242">
        <v>44.139800000000001</v>
      </c>
      <c r="AD15" s="242">
        <v>49.013300000000001</v>
      </c>
      <c r="AE15" s="242">
        <v>57.528199999999998</v>
      </c>
    </row>
    <row r="16" spans="2:31">
      <c r="E16" s="241" t="s">
        <v>203</v>
      </c>
      <c r="F16" s="241" t="s">
        <v>1527</v>
      </c>
      <c r="G16" s="241" t="s">
        <v>1496</v>
      </c>
      <c r="H16" s="241" t="s">
        <v>409</v>
      </c>
      <c r="I16" s="241">
        <v>1</v>
      </c>
      <c r="J16" s="242">
        <v>49.221800000000002</v>
      </c>
      <c r="K16" s="242">
        <v>41.194299999999998</v>
      </c>
      <c r="L16" s="242">
        <v>49.938299999999998</v>
      </c>
      <c r="M16" s="242">
        <v>38.651899999999998</v>
      </c>
      <c r="N16" s="242">
        <v>36.1905</v>
      </c>
      <c r="O16" s="242">
        <v>36.792499999999997</v>
      </c>
      <c r="P16" s="242">
        <v>41.307000000000002</v>
      </c>
      <c r="Q16" s="242">
        <v>54.4955</v>
      </c>
      <c r="R16" s="242">
        <v>43.842399999999998</v>
      </c>
      <c r="S16" s="242">
        <v>49.616999999999997</v>
      </c>
      <c r="T16" s="242">
        <v>39.031500000000001</v>
      </c>
      <c r="U16" s="242">
        <v>40.658299999999997</v>
      </c>
      <c r="V16" s="242">
        <v>42.771599999999999</v>
      </c>
      <c r="W16" s="242">
        <v>47.837600000000002</v>
      </c>
      <c r="X16" s="242">
        <v>48.534799999999997</v>
      </c>
      <c r="Y16" s="242">
        <v>39.152700000000003</v>
      </c>
      <c r="Z16" s="242">
        <v>47.428899999999999</v>
      </c>
      <c r="AA16" s="242">
        <v>42.658000000000001</v>
      </c>
      <c r="AB16" s="242">
        <v>39.647300000000001</v>
      </c>
      <c r="AC16" s="242">
        <v>33.633000000000003</v>
      </c>
      <c r="AD16" s="242">
        <v>37.542700000000004</v>
      </c>
      <c r="AE16" s="242">
        <v>43.819299999999998</v>
      </c>
    </row>
    <row r="17" spans="2:31">
      <c r="D17" s="241">
        <v>5</v>
      </c>
      <c r="E17" s="241" t="s">
        <v>204</v>
      </c>
      <c r="F17" s="241" t="s">
        <v>1596</v>
      </c>
      <c r="G17" s="241" t="s">
        <v>1496</v>
      </c>
      <c r="H17" s="241" t="s">
        <v>413</v>
      </c>
      <c r="I17" s="241">
        <v>1</v>
      </c>
      <c r="J17" s="242">
        <v>41.641800000000003</v>
      </c>
      <c r="K17" s="242">
        <v>40.159199999999998</v>
      </c>
      <c r="L17" s="242">
        <v>48.481000000000002</v>
      </c>
      <c r="M17" s="242">
        <v>45.732700000000001</v>
      </c>
      <c r="N17" s="242">
        <v>46.254300000000001</v>
      </c>
      <c r="O17" s="242">
        <v>41.372</v>
      </c>
      <c r="P17" s="242">
        <v>51.775500000000001</v>
      </c>
      <c r="Q17" s="242">
        <v>52.608899999999998</v>
      </c>
      <c r="R17" s="242">
        <v>40.5976</v>
      </c>
      <c r="S17" s="242">
        <v>42.036000000000001</v>
      </c>
      <c r="T17" s="242">
        <v>38.622199999999999</v>
      </c>
      <c r="U17" s="242">
        <v>46.3782</v>
      </c>
      <c r="V17" s="242">
        <v>51.146700000000003</v>
      </c>
      <c r="W17" s="242">
        <v>48.990200000000002</v>
      </c>
      <c r="X17" s="242">
        <v>49.238799999999998</v>
      </c>
      <c r="Y17" s="242">
        <v>50.5122</v>
      </c>
      <c r="Z17" s="242">
        <v>61.6633</v>
      </c>
      <c r="AA17" s="242">
        <v>53.612000000000002</v>
      </c>
      <c r="AB17" s="242">
        <v>52.808799999999998</v>
      </c>
      <c r="AC17" s="242">
        <v>51.426000000000002</v>
      </c>
      <c r="AD17" s="242">
        <v>59.841700000000003</v>
      </c>
      <c r="AE17" s="242">
        <v>46.454900000000002</v>
      </c>
    </row>
    <row r="18" spans="2:31">
      <c r="E18" s="241" t="s">
        <v>205</v>
      </c>
      <c r="F18" s="241" t="s">
        <v>1597</v>
      </c>
      <c r="G18" s="241" t="s">
        <v>1496</v>
      </c>
      <c r="H18" s="241" t="s">
        <v>414</v>
      </c>
      <c r="I18" s="241">
        <v>1</v>
      </c>
      <c r="J18" s="242">
        <v>61.033299999999997</v>
      </c>
      <c r="K18" s="242">
        <v>48.755800000000001</v>
      </c>
      <c r="L18" s="242">
        <v>73.440200000000004</v>
      </c>
      <c r="M18" s="242">
        <v>65.148899999999998</v>
      </c>
      <c r="N18" s="242">
        <v>68.256699999999995</v>
      </c>
      <c r="O18" s="242">
        <v>52.102499999999999</v>
      </c>
      <c r="P18" s="242">
        <v>68.300700000000006</v>
      </c>
      <c r="Q18" s="242">
        <v>84.546000000000006</v>
      </c>
      <c r="R18" s="242">
        <v>70.363500000000002</v>
      </c>
      <c r="S18" s="242">
        <v>59.0426</v>
      </c>
      <c r="T18" s="242">
        <v>52.3947</v>
      </c>
      <c r="U18" s="242">
        <v>65.799199999999999</v>
      </c>
      <c r="V18" s="242">
        <v>76.939099999999996</v>
      </c>
      <c r="W18" s="242">
        <v>70.548100000000005</v>
      </c>
      <c r="X18" s="242">
        <v>56.832700000000003</v>
      </c>
      <c r="Y18" s="242">
        <v>68.344800000000006</v>
      </c>
      <c r="Z18" s="242">
        <v>75.545900000000003</v>
      </c>
      <c r="AA18" s="242">
        <v>71.847700000000003</v>
      </c>
      <c r="AB18" s="242">
        <v>68.655900000000003</v>
      </c>
      <c r="AC18" s="242">
        <v>65.465400000000002</v>
      </c>
      <c r="AD18" s="242">
        <v>76.406300000000002</v>
      </c>
      <c r="AE18" s="242">
        <v>64.868499999999997</v>
      </c>
    </row>
    <row r="19" spans="2:31">
      <c r="E19" s="241" t="s">
        <v>206</v>
      </c>
      <c r="F19" s="241" t="s">
        <v>1598</v>
      </c>
      <c r="G19" s="241" t="s">
        <v>1496</v>
      </c>
      <c r="H19" s="241" t="s">
        <v>412</v>
      </c>
      <c r="I19" s="241">
        <v>1</v>
      </c>
      <c r="J19" s="242">
        <v>50.313499999999998</v>
      </c>
      <c r="K19" s="242">
        <v>44.1678</v>
      </c>
      <c r="L19" s="242">
        <v>60.024900000000002</v>
      </c>
      <c r="M19" s="242">
        <v>54.709299999999999</v>
      </c>
      <c r="N19" s="242">
        <v>56.337000000000003</v>
      </c>
      <c r="O19" s="242">
        <v>46.288800000000002</v>
      </c>
      <c r="P19" s="242">
        <v>59.467500000000001</v>
      </c>
      <c r="Q19" s="242">
        <v>67.733999999999995</v>
      </c>
      <c r="R19" s="242">
        <v>54.289200000000001</v>
      </c>
      <c r="S19" s="242">
        <v>49.6477</v>
      </c>
      <c r="T19" s="242">
        <v>44.939900000000002</v>
      </c>
      <c r="U19" s="242">
        <v>55.320799999999998</v>
      </c>
      <c r="V19" s="242">
        <v>62.899299999999997</v>
      </c>
      <c r="W19" s="242">
        <v>58.969700000000003</v>
      </c>
      <c r="X19" s="242">
        <v>52.393099999999997</v>
      </c>
      <c r="Y19" s="242">
        <v>58.968800000000002</v>
      </c>
      <c r="Z19" s="242">
        <v>67.964200000000005</v>
      </c>
      <c r="AA19" s="242">
        <v>61.7151</v>
      </c>
      <c r="AB19" s="242">
        <v>60.088500000000003</v>
      </c>
      <c r="AC19" s="242">
        <v>58.014899999999997</v>
      </c>
      <c r="AD19" s="242">
        <v>67.877600000000001</v>
      </c>
      <c r="AE19" s="242">
        <v>54.869100000000003</v>
      </c>
    </row>
    <row r="20" spans="2:31">
      <c r="D20" s="241">
        <v>6</v>
      </c>
      <c r="E20" s="241" t="s">
        <v>207</v>
      </c>
      <c r="F20" s="241" t="s">
        <v>1599</v>
      </c>
      <c r="G20" s="241" t="s">
        <v>140</v>
      </c>
      <c r="H20" s="241" t="s">
        <v>416</v>
      </c>
      <c r="I20" s="241">
        <v>1</v>
      </c>
      <c r="J20" s="242">
        <v>39.133000000000003</v>
      </c>
      <c r="K20" s="242">
        <v>34.695999999999998</v>
      </c>
      <c r="L20" s="242">
        <v>46.05</v>
      </c>
      <c r="M20" s="242">
        <v>45.591000000000001</v>
      </c>
      <c r="N20" s="242">
        <v>38.945999999999998</v>
      </c>
      <c r="O20" s="242">
        <v>40.171999999999997</v>
      </c>
      <c r="P20" s="242">
        <v>52.298999999999999</v>
      </c>
      <c r="Q20" s="242">
        <v>38.194000000000003</v>
      </c>
      <c r="R20" s="242">
        <v>41.628</v>
      </c>
      <c r="S20" s="242">
        <v>44.393999999999998</v>
      </c>
      <c r="T20" s="242">
        <v>26.457000000000001</v>
      </c>
      <c r="U20" s="242">
        <v>42.734000000000002</v>
      </c>
      <c r="V20" s="242">
        <v>50.454999999999998</v>
      </c>
      <c r="W20" s="242">
        <v>58.48</v>
      </c>
      <c r="X20" s="242">
        <v>37.923000000000002</v>
      </c>
      <c r="Y20" s="242">
        <v>38.119999999999997</v>
      </c>
      <c r="Z20" s="242">
        <v>43.597999999999999</v>
      </c>
      <c r="AA20" s="242">
        <v>53.314</v>
      </c>
      <c r="AB20" s="242">
        <v>49.353999999999999</v>
      </c>
      <c r="AC20" s="242">
        <v>47.47</v>
      </c>
      <c r="AD20" s="242">
        <v>41.895000000000003</v>
      </c>
      <c r="AE20" s="242">
        <v>42.881999999999998</v>
      </c>
    </row>
    <row r="21" spans="2:31">
      <c r="E21" s="241" t="s">
        <v>208</v>
      </c>
      <c r="F21" s="241" t="s">
        <v>1600</v>
      </c>
      <c r="G21" s="241" t="s">
        <v>140</v>
      </c>
      <c r="H21" s="241" t="s">
        <v>417</v>
      </c>
      <c r="I21" s="241">
        <v>1</v>
      </c>
      <c r="J21" s="242">
        <v>103.161</v>
      </c>
      <c r="K21" s="242">
        <v>90.150999999999996</v>
      </c>
      <c r="L21" s="242">
        <v>123.45</v>
      </c>
      <c r="M21" s="242">
        <v>119.928</v>
      </c>
      <c r="N21" s="242">
        <v>119.452</v>
      </c>
      <c r="O21" s="242">
        <v>104.242</v>
      </c>
      <c r="P21" s="242">
        <v>131.39400000000001</v>
      </c>
      <c r="Q21" s="242">
        <v>123.208</v>
      </c>
      <c r="R21" s="242">
        <v>116.675</v>
      </c>
      <c r="S21" s="242">
        <v>115.495</v>
      </c>
      <c r="T21" s="242">
        <v>102.34099999999999</v>
      </c>
      <c r="U21" s="242">
        <v>121.28</v>
      </c>
      <c r="V21" s="242">
        <v>149.25</v>
      </c>
      <c r="W21" s="242">
        <v>127.262</v>
      </c>
      <c r="X21" s="242">
        <v>116.902</v>
      </c>
      <c r="Y21" s="242">
        <v>119.258</v>
      </c>
      <c r="Z21" s="242">
        <v>119.402</v>
      </c>
      <c r="AA21" s="242">
        <v>135.976</v>
      </c>
      <c r="AB21" s="242">
        <v>137.07499999999999</v>
      </c>
      <c r="AC21" s="242">
        <v>115.04300000000001</v>
      </c>
      <c r="AD21" s="242">
        <v>148.499</v>
      </c>
      <c r="AE21" s="242">
        <v>118.041</v>
      </c>
    </row>
    <row r="22" spans="2:31">
      <c r="E22" s="241" t="s">
        <v>209</v>
      </c>
      <c r="F22" s="241" t="s">
        <v>1601</v>
      </c>
      <c r="G22" s="241" t="s">
        <v>140</v>
      </c>
      <c r="H22" s="241" t="s">
        <v>415</v>
      </c>
      <c r="I22" s="241">
        <v>1</v>
      </c>
      <c r="J22" s="242">
        <v>68.341999999999999</v>
      </c>
      <c r="K22" s="242">
        <v>61.112000000000002</v>
      </c>
      <c r="L22" s="242">
        <v>82.161000000000001</v>
      </c>
      <c r="M22" s="242">
        <v>80.53</v>
      </c>
      <c r="N22" s="242">
        <v>76.349000000000004</v>
      </c>
      <c r="O22" s="242">
        <v>70.724000000000004</v>
      </c>
      <c r="P22" s="242">
        <v>90.075999999999993</v>
      </c>
      <c r="Q22" s="242">
        <v>78.162999999999997</v>
      </c>
      <c r="R22" s="242">
        <v>77.512</v>
      </c>
      <c r="S22" s="242">
        <v>77.403999999999996</v>
      </c>
      <c r="T22" s="242">
        <v>62.094000000000001</v>
      </c>
      <c r="U22" s="242">
        <v>79.754999999999995</v>
      </c>
      <c r="V22" s="242">
        <v>96.980999999999995</v>
      </c>
      <c r="W22" s="242">
        <v>90.513000000000005</v>
      </c>
      <c r="X22" s="242">
        <v>74.938999999999993</v>
      </c>
      <c r="Y22" s="242">
        <v>76.495000000000005</v>
      </c>
      <c r="Z22" s="242">
        <v>79.760999999999996</v>
      </c>
      <c r="AA22" s="242">
        <v>91.497</v>
      </c>
      <c r="AB22" s="242">
        <v>90.882999999999996</v>
      </c>
      <c r="AC22" s="242">
        <v>79.421999999999997</v>
      </c>
      <c r="AD22" s="242">
        <v>93.100999999999999</v>
      </c>
      <c r="AE22" s="242">
        <v>78.039000000000001</v>
      </c>
    </row>
    <row r="23" spans="2:31">
      <c r="D23" s="241">
        <v>7</v>
      </c>
      <c r="E23" s="241" t="s">
        <v>210</v>
      </c>
      <c r="F23" s="241" t="s">
        <v>1566</v>
      </c>
      <c r="G23" s="241" t="s">
        <v>1497</v>
      </c>
      <c r="H23" s="241" t="s">
        <v>422</v>
      </c>
      <c r="I23" s="241">
        <v>1</v>
      </c>
      <c r="J23" s="242">
        <v>1052.641586</v>
      </c>
      <c r="K23" s="242">
        <v>990.64906140000005</v>
      </c>
      <c r="L23" s="242">
        <v>1082.794496</v>
      </c>
      <c r="M23" s="242">
        <v>1001.193004</v>
      </c>
      <c r="N23" s="242">
        <v>975.85154350000005</v>
      </c>
      <c r="O23" s="242">
        <v>999.24716060000003</v>
      </c>
      <c r="P23" s="242">
        <v>1041.077</v>
      </c>
      <c r="Q23" s="242">
        <v>1180.3003530000001</v>
      </c>
      <c r="R23" s="242">
        <v>1017.2803259999999</v>
      </c>
      <c r="S23" s="242">
        <v>1057.7592110000001</v>
      </c>
      <c r="T23" s="242">
        <v>1127.1670019999999</v>
      </c>
      <c r="U23" s="242">
        <v>1074.5364589999999</v>
      </c>
      <c r="V23" s="242">
        <v>1082.5407379999999</v>
      </c>
      <c r="W23" s="242">
        <v>1059.457412</v>
      </c>
      <c r="X23" s="242">
        <v>1156.4224300000001</v>
      </c>
      <c r="Y23" s="242">
        <v>1163.1085310000001</v>
      </c>
      <c r="Z23" s="242">
        <v>1065.6416240000001</v>
      </c>
      <c r="AA23" s="242">
        <v>1211.206981</v>
      </c>
      <c r="AB23" s="242">
        <v>1110.973878</v>
      </c>
      <c r="AC23" s="242">
        <v>1226.8597339999999</v>
      </c>
      <c r="AD23" s="242">
        <v>1194.454469</v>
      </c>
      <c r="AE23" s="242">
        <v>1071.3799899999999</v>
      </c>
    </row>
    <row r="24" spans="2:31">
      <c r="E24" s="241" t="s">
        <v>211</v>
      </c>
      <c r="F24" s="241" t="s">
        <v>1567</v>
      </c>
      <c r="G24" s="241" t="s">
        <v>1497</v>
      </c>
      <c r="H24" s="241" t="s">
        <v>423</v>
      </c>
      <c r="I24" s="241">
        <v>1</v>
      </c>
      <c r="J24" s="242">
        <v>1400.7693389999999</v>
      </c>
      <c r="K24" s="242">
        <v>1187.2423699999999</v>
      </c>
      <c r="L24" s="242">
        <v>1340.195307</v>
      </c>
      <c r="M24" s="242">
        <v>1335.02037</v>
      </c>
      <c r="N24" s="242">
        <v>1355.3629060000001</v>
      </c>
      <c r="O24" s="242">
        <v>1442.8822729999999</v>
      </c>
      <c r="P24" s="242">
        <v>1364.0995009999999</v>
      </c>
      <c r="Q24" s="242">
        <v>1615.330381</v>
      </c>
      <c r="R24" s="242">
        <v>1295.1930359999999</v>
      </c>
      <c r="S24" s="242">
        <v>1381.157211</v>
      </c>
      <c r="T24" s="242">
        <v>1380.524077</v>
      </c>
      <c r="U24" s="242">
        <v>1434.4511</v>
      </c>
      <c r="V24" s="242">
        <v>1393.7752840000001</v>
      </c>
      <c r="W24" s="242">
        <v>1446.3911880000001</v>
      </c>
      <c r="X24" s="242">
        <v>1608.4791009999999</v>
      </c>
      <c r="Y24" s="242">
        <v>1459.55124</v>
      </c>
      <c r="Z24" s="242">
        <v>1404.3018139999999</v>
      </c>
      <c r="AA24" s="242">
        <v>1585.341111</v>
      </c>
      <c r="AB24" s="242">
        <v>1277.7985450000001</v>
      </c>
      <c r="AC24" s="242">
        <v>1587.5409159999999</v>
      </c>
      <c r="AD24" s="242">
        <v>1560.547413</v>
      </c>
      <c r="AE24" s="242">
        <v>1409.137594</v>
      </c>
    </row>
    <row r="25" spans="2:31">
      <c r="E25" s="241" t="s">
        <v>212</v>
      </c>
      <c r="F25" s="241" t="s">
        <v>1602</v>
      </c>
      <c r="G25" s="241" t="s">
        <v>1497</v>
      </c>
      <c r="H25" s="241" t="s">
        <v>421</v>
      </c>
      <c r="I25" s="241">
        <v>1</v>
      </c>
      <c r="J25" s="242">
        <v>1195.422157</v>
      </c>
      <c r="K25" s="242">
        <v>1076.287542</v>
      </c>
      <c r="L25" s="242">
        <v>1184.3071299999999</v>
      </c>
      <c r="M25" s="242">
        <v>1143.139148</v>
      </c>
      <c r="N25" s="242">
        <v>1139.1498759999999</v>
      </c>
      <c r="O25" s="242">
        <v>1199.5002219999999</v>
      </c>
      <c r="P25" s="242">
        <v>1180.6524589999999</v>
      </c>
      <c r="Q25" s="242">
        <v>1371.4484849999999</v>
      </c>
      <c r="R25" s="242">
        <v>1131.4913879999999</v>
      </c>
      <c r="S25" s="242">
        <v>1196.268636</v>
      </c>
      <c r="T25" s="242">
        <v>1239.6275860000001</v>
      </c>
      <c r="U25" s="242">
        <v>1230.293786</v>
      </c>
      <c r="V25" s="242">
        <v>1213.9117220000001</v>
      </c>
      <c r="W25" s="242">
        <v>1218.618635</v>
      </c>
      <c r="X25" s="242">
        <v>1348.3381260000001</v>
      </c>
      <c r="Y25" s="242">
        <v>1295.843928</v>
      </c>
      <c r="Z25" s="242">
        <v>1212.338141</v>
      </c>
      <c r="AA25" s="242">
        <v>1368.317978</v>
      </c>
      <c r="AB25" s="242">
        <v>1179.0321839999999</v>
      </c>
      <c r="AC25" s="242">
        <v>1380.63285</v>
      </c>
      <c r="AD25" s="242">
        <v>1359.776036</v>
      </c>
      <c r="AE25" s="242">
        <v>1215.4771410000001</v>
      </c>
    </row>
    <row r="26" spans="2:31">
      <c r="D26" s="241">
        <v>8</v>
      </c>
      <c r="E26" s="241" t="s">
        <v>213</v>
      </c>
      <c r="F26" s="241" t="s">
        <v>1603</v>
      </c>
      <c r="G26" s="241" t="s">
        <v>140</v>
      </c>
      <c r="H26" s="241" t="s">
        <v>426</v>
      </c>
      <c r="I26" s="241">
        <v>0</v>
      </c>
      <c r="J26" s="242" t="s">
        <v>191</v>
      </c>
      <c r="K26" s="242" t="s">
        <v>191</v>
      </c>
      <c r="L26" s="242" t="s">
        <v>191</v>
      </c>
      <c r="M26" s="242" t="s">
        <v>191</v>
      </c>
      <c r="N26" s="242" t="s">
        <v>191</v>
      </c>
      <c r="O26" s="242" t="s">
        <v>191</v>
      </c>
      <c r="P26" s="242" t="s">
        <v>191</v>
      </c>
      <c r="Q26" s="242" t="s">
        <v>191</v>
      </c>
      <c r="R26" s="242" t="s">
        <v>191</v>
      </c>
      <c r="S26" s="242" t="s">
        <v>191</v>
      </c>
      <c r="T26" s="242" t="s">
        <v>191</v>
      </c>
      <c r="U26" s="242" t="s">
        <v>191</v>
      </c>
      <c r="V26" s="242" t="s">
        <v>191</v>
      </c>
      <c r="W26" s="242" t="s">
        <v>191</v>
      </c>
      <c r="X26" s="242" t="s">
        <v>191</v>
      </c>
      <c r="Y26" s="242" t="s">
        <v>191</v>
      </c>
      <c r="Z26" s="242" t="s">
        <v>191</v>
      </c>
      <c r="AA26" s="242" t="s">
        <v>191</v>
      </c>
      <c r="AB26" s="242" t="s">
        <v>191</v>
      </c>
      <c r="AC26" s="242" t="s">
        <v>191</v>
      </c>
      <c r="AD26" s="242" t="s">
        <v>191</v>
      </c>
      <c r="AE26" s="242" t="s">
        <v>191</v>
      </c>
    </row>
    <row r="27" spans="2:31">
      <c r="D27" s="241">
        <v>9</v>
      </c>
      <c r="E27" s="241" t="s">
        <v>214</v>
      </c>
      <c r="F27" s="241" t="s">
        <v>1604</v>
      </c>
      <c r="G27" s="241" t="s">
        <v>140</v>
      </c>
      <c r="H27" s="241" t="s">
        <v>427</v>
      </c>
      <c r="I27" s="241">
        <v>1</v>
      </c>
      <c r="J27" s="242">
        <v>14.30484865</v>
      </c>
      <c r="K27" s="242">
        <v>10.2310231</v>
      </c>
      <c r="L27" s="242">
        <v>9.6446700510000003</v>
      </c>
      <c r="M27" s="242">
        <v>13.0787037</v>
      </c>
      <c r="N27" s="242">
        <v>8.9928057549999991</v>
      </c>
      <c r="O27" s="242">
        <v>8.1818181820000007</v>
      </c>
      <c r="P27" s="242">
        <v>10.162601629999999</v>
      </c>
      <c r="Q27" s="242">
        <v>10.31746032</v>
      </c>
      <c r="R27" s="242">
        <v>13.92405063</v>
      </c>
      <c r="S27" s="242">
        <v>11.589635850000001</v>
      </c>
      <c r="T27" s="242">
        <v>6.0518731990000001</v>
      </c>
      <c r="U27" s="242">
        <v>11.241830070000001</v>
      </c>
      <c r="V27" s="242">
        <v>10.38461538</v>
      </c>
      <c r="W27" s="242">
        <v>7.8590785910000003</v>
      </c>
      <c r="X27" s="242">
        <v>8.098591549</v>
      </c>
      <c r="Y27" s="242">
        <v>9.5477386929999994</v>
      </c>
      <c r="Z27" s="242">
        <v>9.7902097900000005</v>
      </c>
      <c r="AA27" s="242">
        <v>7.6481835560000002</v>
      </c>
      <c r="AB27" s="242">
        <v>13.33333333</v>
      </c>
      <c r="AC27" s="242">
        <v>11.28640777</v>
      </c>
      <c r="AD27" s="242">
        <v>7.8149920259999996</v>
      </c>
      <c r="AE27" s="242">
        <v>11.04706058</v>
      </c>
    </row>
    <row r="28" spans="2:31">
      <c r="B28" s="241" t="s">
        <v>332</v>
      </c>
      <c r="C28" s="241" t="s">
        <v>1935</v>
      </c>
      <c r="D28" s="241">
        <v>10</v>
      </c>
      <c r="E28" s="241" t="s">
        <v>215</v>
      </c>
      <c r="F28" s="241" t="s">
        <v>1568</v>
      </c>
      <c r="G28" s="241" t="s">
        <v>1497</v>
      </c>
      <c r="H28" s="241" t="s">
        <v>424</v>
      </c>
      <c r="I28" s="241">
        <v>0</v>
      </c>
      <c r="J28" s="242" t="s">
        <v>191</v>
      </c>
      <c r="K28" s="242" t="s">
        <v>191</v>
      </c>
      <c r="L28" s="242" t="s">
        <v>191</v>
      </c>
      <c r="M28" s="242" t="s">
        <v>191</v>
      </c>
      <c r="N28" s="242" t="s">
        <v>191</v>
      </c>
      <c r="O28" s="242" t="s">
        <v>191</v>
      </c>
      <c r="P28" s="242" t="s">
        <v>191</v>
      </c>
      <c r="Q28" s="242" t="s">
        <v>191</v>
      </c>
      <c r="R28" s="242" t="s">
        <v>191</v>
      </c>
      <c r="S28" s="242" t="s">
        <v>191</v>
      </c>
      <c r="T28" s="242" t="s">
        <v>191</v>
      </c>
      <c r="U28" s="242" t="s">
        <v>191</v>
      </c>
      <c r="V28" s="242" t="s">
        <v>191</v>
      </c>
      <c r="W28" s="242" t="s">
        <v>191</v>
      </c>
      <c r="X28" s="242" t="s">
        <v>191</v>
      </c>
      <c r="Y28" s="242" t="s">
        <v>191</v>
      </c>
      <c r="Z28" s="242" t="s">
        <v>191</v>
      </c>
      <c r="AA28" s="242" t="s">
        <v>191</v>
      </c>
      <c r="AB28" s="242" t="s">
        <v>191</v>
      </c>
      <c r="AC28" s="242" t="s">
        <v>191</v>
      </c>
      <c r="AD28" s="242" t="s">
        <v>191</v>
      </c>
      <c r="AE28" s="242" t="s">
        <v>191</v>
      </c>
    </row>
    <row r="29" spans="2:31">
      <c r="D29" s="241">
        <v>11</v>
      </c>
      <c r="E29" s="241" t="s">
        <v>216</v>
      </c>
      <c r="F29" s="241" t="s">
        <v>1605</v>
      </c>
      <c r="G29" s="241" t="s">
        <v>1497</v>
      </c>
      <c r="H29" s="241" t="s">
        <v>425</v>
      </c>
      <c r="I29" s="241">
        <v>0</v>
      </c>
      <c r="J29" s="242">
        <v>70</v>
      </c>
      <c r="K29" s="242">
        <v>51</v>
      </c>
      <c r="L29" s="242">
        <v>55</v>
      </c>
      <c r="M29" s="242">
        <v>54</v>
      </c>
      <c r="N29" s="242">
        <v>66</v>
      </c>
      <c r="O29" s="242">
        <v>67</v>
      </c>
      <c r="P29" s="242">
        <v>58</v>
      </c>
      <c r="Q29" s="242" t="s">
        <v>191</v>
      </c>
      <c r="R29" s="242">
        <v>62</v>
      </c>
      <c r="S29" s="242">
        <v>56</v>
      </c>
      <c r="T29" s="242">
        <v>66</v>
      </c>
      <c r="U29" s="242">
        <v>55</v>
      </c>
      <c r="V29" s="242">
        <v>63</v>
      </c>
      <c r="W29" s="242">
        <v>53</v>
      </c>
      <c r="X29" s="242">
        <v>61</v>
      </c>
      <c r="Y29" s="242">
        <v>51</v>
      </c>
      <c r="Z29" s="242">
        <v>53</v>
      </c>
      <c r="AA29" s="242">
        <v>67</v>
      </c>
      <c r="AB29" s="242">
        <v>57</v>
      </c>
      <c r="AC29" s="242">
        <v>61</v>
      </c>
      <c r="AD29" s="242">
        <v>51</v>
      </c>
      <c r="AE29" s="242">
        <v>58</v>
      </c>
    </row>
    <row r="30" spans="2:31">
      <c r="D30" s="241">
        <v>12</v>
      </c>
      <c r="E30" s="241" t="s">
        <v>1606</v>
      </c>
      <c r="F30" s="241" t="s">
        <v>1607</v>
      </c>
      <c r="G30" s="241" t="s">
        <v>1497</v>
      </c>
      <c r="H30" s="241" t="s">
        <v>428</v>
      </c>
      <c r="I30" s="241">
        <v>0</v>
      </c>
      <c r="J30" s="242">
        <v>76.63</v>
      </c>
      <c r="K30" s="242">
        <v>67.61</v>
      </c>
      <c r="L30" s="242">
        <v>80.83</v>
      </c>
      <c r="M30" s="242">
        <v>75.8</v>
      </c>
      <c r="N30" s="242">
        <v>84.98</v>
      </c>
      <c r="O30" s="242">
        <v>73.260000000000005</v>
      </c>
      <c r="P30" s="242">
        <v>88.64</v>
      </c>
      <c r="Q30" s="242">
        <v>77.11</v>
      </c>
      <c r="R30" s="242">
        <v>85.08</v>
      </c>
      <c r="S30" s="242">
        <v>72.25</v>
      </c>
      <c r="T30" s="242">
        <v>83.8</v>
      </c>
      <c r="U30" s="242">
        <v>79.680000000000007</v>
      </c>
      <c r="V30" s="242">
        <v>82.62</v>
      </c>
      <c r="W30" s="242">
        <v>84.8</v>
      </c>
      <c r="X30" s="242">
        <v>83.64</v>
      </c>
      <c r="Y30" s="242">
        <v>90.61</v>
      </c>
      <c r="Z30" s="242">
        <v>89.17</v>
      </c>
      <c r="AA30" s="242">
        <v>91.62</v>
      </c>
      <c r="AB30" s="242">
        <v>86.07</v>
      </c>
      <c r="AC30" s="242">
        <v>73.959999999999994</v>
      </c>
      <c r="AD30" s="242">
        <v>85.55</v>
      </c>
      <c r="AE30" s="242">
        <v>79.209999999999994</v>
      </c>
    </row>
    <row r="31" spans="2:31">
      <c r="B31" s="241" t="s">
        <v>333</v>
      </c>
      <c r="C31" s="241" t="s">
        <v>1936</v>
      </c>
      <c r="D31" s="241">
        <v>14</v>
      </c>
      <c r="E31" s="241" t="s">
        <v>217</v>
      </c>
      <c r="F31" s="241" t="s">
        <v>1559</v>
      </c>
      <c r="G31" s="241" t="s">
        <v>1497</v>
      </c>
      <c r="H31" s="241" t="s">
        <v>1457</v>
      </c>
      <c r="I31" s="241">
        <v>0</v>
      </c>
      <c r="J31" s="242">
        <v>75.17</v>
      </c>
      <c r="K31" s="242">
        <v>73.2</v>
      </c>
      <c r="L31" s="242">
        <v>71.8</v>
      </c>
      <c r="M31" s="242">
        <v>71.8</v>
      </c>
      <c r="N31" s="242">
        <v>81.099999999999994</v>
      </c>
      <c r="O31" s="242">
        <v>77.400000000000006</v>
      </c>
      <c r="P31" s="242">
        <v>81.63</v>
      </c>
      <c r="Q31" s="242" t="s">
        <v>191</v>
      </c>
      <c r="R31" s="242">
        <v>77.900000000000006</v>
      </c>
      <c r="S31" s="242">
        <v>70.89</v>
      </c>
      <c r="T31" s="242">
        <v>82.6</v>
      </c>
      <c r="U31" s="242">
        <v>71.47</v>
      </c>
      <c r="V31" s="242">
        <v>69.400000000000006</v>
      </c>
      <c r="W31" s="242">
        <v>76.400000000000006</v>
      </c>
      <c r="X31" s="242">
        <v>72.3</v>
      </c>
      <c r="Y31" s="242">
        <v>72.099999999999994</v>
      </c>
      <c r="Z31" s="242">
        <v>66.83</v>
      </c>
      <c r="AA31" s="242">
        <v>73.3</v>
      </c>
      <c r="AB31" s="242">
        <v>73.2</v>
      </c>
      <c r="AC31" s="242">
        <v>78.3</v>
      </c>
      <c r="AD31" s="242">
        <v>76.900000000000006</v>
      </c>
      <c r="AE31" s="242">
        <v>73.58</v>
      </c>
    </row>
    <row r="32" spans="2:31">
      <c r="D32" s="241">
        <v>15</v>
      </c>
      <c r="E32" s="241" t="s">
        <v>218</v>
      </c>
      <c r="F32" s="241" t="s">
        <v>1525</v>
      </c>
      <c r="G32" s="241" t="s">
        <v>1497</v>
      </c>
      <c r="H32" s="241" t="s">
        <v>1458</v>
      </c>
      <c r="I32" s="241">
        <v>0</v>
      </c>
      <c r="J32" s="242">
        <v>50.67</v>
      </c>
      <c r="K32" s="242">
        <v>53.7</v>
      </c>
      <c r="L32" s="242">
        <v>51.7</v>
      </c>
      <c r="M32" s="242">
        <v>52.2</v>
      </c>
      <c r="N32" s="242">
        <v>59.9</v>
      </c>
      <c r="O32" s="242">
        <v>53.5</v>
      </c>
      <c r="P32" s="242">
        <v>62.44</v>
      </c>
      <c r="Q32" s="242" t="s">
        <v>191</v>
      </c>
      <c r="R32" s="242">
        <v>56</v>
      </c>
      <c r="S32" s="242">
        <v>50.6</v>
      </c>
      <c r="T32" s="242">
        <v>63.5</v>
      </c>
      <c r="U32" s="242">
        <v>52.11</v>
      </c>
      <c r="V32" s="242">
        <v>51</v>
      </c>
      <c r="W32" s="242">
        <v>50.6</v>
      </c>
      <c r="X32" s="242">
        <v>56.5</v>
      </c>
      <c r="Y32" s="242">
        <v>51.6</v>
      </c>
      <c r="Z32" s="242">
        <v>53.22</v>
      </c>
      <c r="AA32" s="242">
        <v>53.2</v>
      </c>
      <c r="AB32" s="242">
        <v>54.7</v>
      </c>
      <c r="AC32" s="242">
        <v>55.7</v>
      </c>
      <c r="AD32" s="242">
        <v>55.4</v>
      </c>
      <c r="AE32" s="242">
        <v>52.9</v>
      </c>
    </row>
    <row r="33" spans="2:31">
      <c r="D33" s="241">
        <v>16</v>
      </c>
      <c r="E33" s="241" t="s">
        <v>219</v>
      </c>
      <c r="F33" s="241" t="s">
        <v>1524</v>
      </c>
      <c r="G33" s="241" t="s">
        <v>1497</v>
      </c>
      <c r="H33" s="241" t="s">
        <v>1459</v>
      </c>
      <c r="I33" s="241">
        <v>0</v>
      </c>
      <c r="J33" s="242">
        <v>63.76</v>
      </c>
      <c r="K33" s="242">
        <v>71.3</v>
      </c>
      <c r="L33" s="242">
        <v>61.5</v>
      </c>
      <c r="M33" s="242">
        <v>65.099999999999994</v>
      </c>
      <c r="N33" s="242">
        <v>72.3</v>
      </c>
      <c r="O33" s="242">
        <v>73.099999999999994</v>
      </c>
      <c r="P33" s="242">
        <v>71.7</v>
      </c>
      <c r="Q33" s="242" t="s">
        <v>191</v>
      </c>
      <c r="R33" s="242">
        <v>71.7</v>
      </c>
      <c r="S33" s="242">
        <v>66.95</v>
      </c>
      <c r="T33" s="242">
        <v>67.599999999999994</v>
      </c>
      <c r="U33" s="242">
        <v>66.66</v>
      </c>
      <c r="V33" s="242">
        <v>62.7</v>
      </c>
      <c r="W33" s="242">
        <v>74.099999999999994</v>
      </c>
      <c r="X33" s="242">
        <v>64.7</v>
      </c>
      <c r="Y33" s="242">
        <v>68.2</v>
      </c>
      <c r="Z33" s="242">
        <v>56.94</v>
      </c>
      <c r="AA33" s="242">
        <v>66</v>
      </c>
      <c r="AB33" s="242">
        <v>69.3</v>
      </c>
      <c r="AC33" s="242">
        <v>72.5</v>
      </c>
      <c r="AD33" s="242">
        <v>67.900000000000006</v>
      </c>
      <c r="AE33" s="242">
        <v>66.55</v>
      </c>
    </row>
    <row r="34" spans="2:31">
      <c r="D34" s="241">
        <v>17</v>
      </c>
      <c r="E34" s="241" t="s">
        <v>220</v>
      </c>
      <c r="F34" s="241" t="s">
        <v>1526</v>
      </c>
      <c r="G34" s="241" t="s">
        <v>1497</v>
      </c>
      <c r="H34" s="241" t="s">
        <v>1460</v>
      </c>
      <c r="I34" s="241">
        <v>0</v>
      </c>
      <c r="J34" s="242">
        <v>82.49</v>
      </c>
      <c r="K34" s="242">
        <v>84.51</v>
      </c>
      <c r="L34" s="242">
        <v>81.34</v>
      </c>
      <c r="M34" s="242">
        <v>79.83</v>
      </c>
      <c r="N34" s="242">
        <v>82.42</v>
      </c>
      <c r="O34" s="242">
        <v>81.94</v>
      </c>
      <c r="P34" s="242">
        <v>86.02</v>
      </c>
      <c r="Q34" s="242" t="s">
        <v>191</v>
      </c>
      <c r="R34" s="242">
        <v>88.2</v>
      </c>
      <c r="S34" s="242">
        <v>81.900000000000006</v>
      </c>
      <c r="T34" s="242">
        <v>85.71</v>
      </c>
      <c r="U34" s="242">
        <v>82.18</v>
      </c>
      <c r="V34" s="242">
        <v>81.010000000000005</v>
      </c>
      <c r="W34" s="242">
        <v>84.42</v>
      </c>
      <c r="X34" s="242">
        <v>82.16</v>
      </c>
      <c r="Y34" s="242">
        <v>82.18</v>
      </c>
      <c r="Z34" s="242">
        <v>81.33</v>
      </c>
      <c r="AA34" s="242">
        <v>80.95</v>
      </c>
      <c r="AB34" s="242">
        <v>83.33</v>
      </c>
      <c r="AC34" s="242">
        <v>84.39</v>
      </c>
      <c r="AD34" s="242">
        <v>82.57</v>
      </c>
      <c r="AE34" s="242">
        <v>82.58</v>
      </c>
    </row>
    <row r="35" spans="2:31">
      <c r="B35" s="241" t="s">
        <v>334</v>
      </c>
      <c r="C35" s="241" t="s">
        <v>1937</v>
      </c>
      <c r="D35" s="241">
        <v>18</v>
      </c>
      <c r="E35" s="241" t="s">
        <v>221</v>
      </c>
      <c r="F35" s="241" t="s">
        <v>1550</v>
      </c>
      <c r="G35" s="241" t="s">
        <v>1497</v>
      </c>
      <c r="H35" s="241" t="s">
        <v>1461</v>
      </c>
      <c r="I35" s="241">
        <v>0</v>
      </c>
      <c r="J35" s="242">
        <v>76.23</v>
      </c>
      <c r="K35" s="242">
        <v>77.239999999999995</v>
      </c>
      <c r="L35" s="242">
        <v>75.52</v>
      </c>
      <c r="M35" s="242">
        <v>72.260000000000005</v>
      </c>
      <c r="N35" s="242">
        <v>80.92</v>
      </c>
      <c r="O35" s="242">
        <v>75.66</v>
      </c>
      <c r="P35" s="242">
        <v>87.02</v>
      </c>
      <c r="Q35" s="242" t="s">
        <v>191</v>
      </c>
      <c r="R35" s="242">
        <v>82.01</v>
      </c>
      <c r="S35" s="242">
        <v>75.33</v>
      </c>
      <c r="T35" s="242">
        <v>85.07</v>
      </c>
      <c r="U35" s="242">
        <v>78.03</v>
      </c>
      <c r="V35" s="242">
        <v>85.63</v>
      </c>
      <c r="W35" s="242">
        <v>74.45</v>
      </c>
      <c r="X35" s="242">
        <v>80.5</v>
      </c>
      <c r="Y35" s="242">
        <v>73.2</v>
      </c>
      <c r="Z35" s="242">
        <v>78.08</v>
      </c>
      <c r="AA35" s="242">
        <v>74.69</v>
      </c>
      <c r="AB35" s="242">
        <v>73.150000000000006</v>
      </c>
      <c r="AC35" s="242">
        <v>80.34</v>
      </c>
      <c r="AD35" s="242">
        <v>79.84</v>
      </c>
      <c r="AE35" s="242">
        <v>77.72</v>
      </c>
    </row>
    <row r="36" spans="2:31">
      <c r="D36" s="241">
        <v>19</v>
      </c>
      <c r="E36" s="241" t="s">
        <v>222</v>
      </c>
      <c r="F36" s="241" t="s">
        <v>1608</v>
      </c>
      <c r="G36" s="241" t="s">
        <v>1497</v>
      </c>
      <c r="H36" s="241" t="s">
        <v>1462</v>
      </c>
      <c r="I36" s="241">
        <v>0</v>
      </c>
      <c r="J36" s="242" t="s">
        <v>191</v>
      </c>
      <c r="K36" s="242" t="s">
        <v>191</v>
      </c>
      <c r="L36" s="242" t="s">
        <v>191</v>
      </c>
      <c r="M36" s="242" t="s">
        <v>191</v>
      </c>
      <c r="N36" s="242" t="s">
        <v>191</v>
      </c>
      <c r="O36" s="242" t="s">
        <v>191</v>
      </c>
      <c r="P36" s="242" t="s">
        <v>191</v>
      </c>
      <c r="Q36" s="242" t="s">
        <v>191</v>
      </c>
      <c r="R36" s="242" t="s">
        <v>191</v>
      </c>
      <c r="S36" s="242" t="s">
        <v>191</v>
      </c>
      <c r="T36" s="242" t="s">
        <v>191</v>
      </c>
      <c r="U36" s="242" t="s">
        <v>191</v>
      </c>
      <c r="V36" s="242" t="s">
        <v>191</v>
      </c>
      <c r="W36" s="242" t="s">
        <v>191</v>
      </c>
      <c r="X36" s="242" t="s">
        <v>191</v>
      </c>
      <c r="Y36" s="242" t="s">
        <v>191</v>
      </c>
      <c r="Z36" s="242" t="s">
        <v>191</v>
      </c>
      <c r="AA36" s="242" t="s">
        <v>191</v>
      </c>
      <c r="AB36" s="242" t="s">
        <v>191</v>
      </c>
      <c r="AC36" s="242" t="s">
        <v>191</v>
      </c>
      <c r="AD36" s="242" t="s">
        <v>191</v>
      </c>
      <c r="AE36" s="242" t="s">
        <v>191</v>
      </c>
    </row>
    <row r="37" spans="2:31">
      <c r="D37" s="241">
        <v>20</v>
      </c>
      <c r="E37" s="241" t="s">
        <v>223</v>
      </c>
      <c r="F37" s="241" t="s">
        <v>1609</v>
      </c>
      <c r="G37" s="241" t="s">
        <v>140</v>
      </c>
      <c r="H37" s="241" t="s">
        <v>1463</v>
      </c>
      <c r="I37" s="241">
        <v>0</v>
      </c>
      <c r="J37" s="242" t="s">
        <v>191</v>
      </c>
      <c r="K37" s="242" t="s">
        <v>191</v>
      </c>
      <c r="L37" s="242" t="s">
        <v>191</v>
      </c>
      <c r="M37" s="242" t="s">
        <v>191</v>
      </c>
      <c r="N37" s="242" t="s">
        <v>191</v>
      </c>
      <c r="O37" s="242" t="s">
        <v>191</v>
      </c>
      <c r="P37" s="242" t="s">
        <v>191</v>
      </c>
      <c r="Q37" s="242" t="s">
        <v>191</v>
      </c>
      <c r="R37" s="242" t="s">
        <v>191</v>
      </c>
      <c r="S37" s="242" t="s">
        <v>191</v>
      </c>
      <c r="T37" s="242" t="s">
        <v>191</v>
      </c>
      <c r="U37" s="242" t="s">
        <v>191</v>
      </c>
      <c r="V37" s="242" t="s">
        <v>191</v>
      </c>
      <c r="W37" s="242" t="s">
        <v>191</v>
      </c>
      <c r="X37" s="242" t="s">
        <v>191</v>
      </c>
      <c r="Y37" s="242" t="s">
        <v>191</v>
      </c>
      <c r="Z37" s="242" t="s">
        <v>191</v>
      </c>
      <c r="AA37" s="242" t="s">
        <v>191</v>
      </c>
      <c r="AB37" s="242" t="s">
        <v>191</v>
      </c>
      <c r="AC37" s="242" t="s">
        <v>191</v>
      </c>
      <c r="AD37" s="242" t="s">
        <v>191</v>
      </c>
      <c r="AE37" s="242" t="s">
        <v>191</v>
      </c>
    </row>
    <row r="38" spans="2:31">
      <c r="D38" s="241">
        <v>21</v>
      </c>
      <c r="E38" s="241" t="s">
        <v>224</v>
      </c>
      <c r="F38" s="241" t="s">
        <v>1610</v>
      </c>
      <c r="G38" s="241" t="s">
        <v>1497</v>
      </c>
      <c r="H38" s="241" t="s">
        <v>1467</v>
      </c>
      <c r="I38" s="241">
        <v>0</v>
      </c>
      <c r="J38" s="242" t="s">
        <v>191</v>
      </c>
      <c r="K38" s="242" t="s">
        <v>191</v>
      </c>
      <c r="L38" s="242" t="s">
        <v>191</v>
      </c>
      <c r="M38" s="242" t="s">
        <v>191</v>
      </c>
      <c r="N38" s="242" t="s">
        <v>191</v>
      </c>
      <c r="O38" s="242" t="s">
        <v>191</v>
      </c>
      <c r="P38" s="242" t="s">
        <v>191</v>
      </c>
      <c r="Q38" s="242" t="s">
        <v>191</v>
      </c>
      <c r="R38" s="242" t="s">
        <v>191</v>
      </c>
      <c r="S38" s="242" t="s">
        <v>191</v>
      </c>
      <c r="T38" s="242" t="s">
        <v>191</v>
      </c>
      <c r="U38" s="242" t="s">
        <v>191</v>
      </c>
      <c r="V38" s="242" t="s">
        <v>191</v>
      </c>
      <c r="W38" s="242" t="s">
        <v>191</v>
      </c>
      <c r="X38" s="242" t="s">
        <v>191</v>
      </c>
      <c r="Y38" s="242" t="s">
        <v>191</v>
      </c>
      <c r="Z38" s="242" t="s">
        <v>191</v>
      </c>
      <c r="AA38" s="242" t="s">
        <v>191</v>
      </c>
      <c r="AB38" s="242" t="s">
        <v>191</v>
      </c>
      <c r="AC38" s="242" t="s">
        <v>191</v>
      </c>
      <c r="AD38" s="242" t="s">
        <v>191</v>
      </c>
      <c r="AE38" s="242" t="s">
        <v>191</v>
      </c>
    </row>
    <row r="39" spans="2:31">
      <c r="D39" s="241">
        <v>22</v>
      </c>
      <c r="E39" s="241" t="s">
        <v>225</v>
      </c>
      <c r="F39" s="241" t="s">
        <v>1611</v>
      </c>
      <c r="G39" s="241" t="s">
        <v>1497</v>
      </c>
      <c r="H39" s="241" t="s">
        <v>1468</v>
      </c>
      <c r="I39" s="241">
        <v>1</v>
      </c>
      <c r="J39" s="242">
        <v>23.7</v>
      </c>
      <c r="K39" s="242" t="s">
        <v>191</v>
      </c>
      <c r="L39" s="242">
        <v>26.59</v>
      </c>
      <c r="M39" s="242" t="s">
        <v>191</v>
      </c>
      <c r="N39" s="242">
        <v>19</v>
      </c>
      <c r="O39" s="242">
        <v>27.22</v>
      </c>
      <c r="P39" s="242">
        <v>12.76</v>
      </c>
      <c r="Q39" s="242">
        <v>11.74</v>
      </c>
      <c r="R39" s="242">
        <v>33.799999999999997</v>
      </c>
      <c r="S39" s="242">
        <v>28.9</v>
      </c>
      <c r="T39" s="242">
        <v>23.58</v>
      </c>
      <c r="U39" s="242">
        <v>17.73</v>
      </c>
      <c r="V39" s="242">
        <v>30.86</v>
      </c>
      <c r="W39" s="242">
        <v>23.17</v>
      </c>
      <c r="X39" s="242">
        <v>18.850000000000001</v>
      </c>
      <c r="Y39" s="242">
        <v>30.77</v>
      </c>
      <c r="Z39" s="242">
        <v>41.57</v>
      </c>
      <c r="AA39" s="242">
        <v>45.01</v>
      </c>
      <c r="AB39" s="242">
        <v>36.200000000000003</v>
      </c>
      <c r="AC39" s="242">
        <v>34.57</v>
      </c>
      <c r="AD39" s="242">
        <v>32.159999999999997</v>
      </c>
      <c r="AE39" s="242">
        <v>26.67</v>
      </c>
    </row>
    <row r="40" spans="2:31">
      <c r="D40" s="241">
        <v>23</v>
      </c>
      <c r="E40" s="241" t="s">
        <v>226</v>
      </c>
      <c r="F40" s="241" t="s">
        <v>1612</v>
      </c>
      <c r="G40" s="241" t="s">
        <v>1497</v>
      </c>
      <c r="H40" s="241" t="s">
        <v>1469</v>
      </c>
      <c r="I40" s="241">
        <v>1</v>
      </c>
      <c r="J40" s="242">
        <v>30.77</v>
      </c>
      <c r="K40" s="242" t="s">
        <v>191</v>
      </c>
      <c r="L40" s="242">
        <v>42.61</v>
      </c>
      <c r="M40" s="242" t="s">
        <v>191</v>
      </c>
      <c r="N40" s="242">
        <v>22.16</v>
      </c>
      <c r="O40" s="242">
        <v>43.07</v>
      </c>
      <c r="P40" s="242">
        <v>15.76</v>
      </c>
      <c r="Q40" s="242">
        <v>16.399999999999999</v>
      </c>
      <c r="R40" s="242">
        <v>43.48</v>
      </c>
      <c r="S40" s="242">
        <v>38.770000000000003</v>
      </c>
      <c r="T40" s="242">
        <v>16.53</v>
      </c>
      <c r="U40" s="242">
        <v>17.239999999999998</v>
      </c>
      <c r="V40" s="242">
        <v>25.34</v>
      </c>
      <c r="W40" s="242">
        <v>32.369999999999997</v>
      </c>
      <c r="X40" s="242">
        <v>19.100000000000001</v>
      </c>
      <c r="Y40" s="242">
        <v>34.33</v>
      </c>
      <c r="Z40" s="242">
        <v>40.159999999999997</v>
      </c>
      <c r="AA40" s="242">
        <v>20.56</v>
      </c>
      <c r="AB40" s="242">
        <v>34.200000000000003</v>
      </c>
      <c r="AC40" s="242">
        <v>38.24</v>
      </c>
      <c r="AD40" s="242">
        <v>14.36</v>
      </c>
      <c r="AE40" s="242">
        <v>29.23</v>
      </c>
    </row>
    <row r="41" spans="2:31">
      <c r="B41" s="241" t="s">
        <v>335</v>
      </c>
      <c r="C41" s="241" t="s">
        <v>1938</v>
      </c>
      <c r="D41" s="241">
        <v>24</v>
      </c>
      <c r="E41" s="241" t="s">
        <v>227</v>
      </c>
      <c r="F41" s="241" t="s">
        <v>1554</v>
      </c>
      <c r="G41" s="241" t="s">
        <v>1496</v>
      </c>
      <c r="H41" s="241" t="s">
        <v>1481</v>
      </c>
      <c r="I41" s="241">
        <v>1</v>
      </c>
      <c r="J41" s="242">
        <v>20636.099999999999</v>
      </c>
      <c r="K41" s="242">
        <v>19474.7</v>
      </c>
      <c r="L41" s="242">
        <v>17852.3</v>
      </c>
      <c r="M41" s="242">
        <v>17120.900000000001</v>
      </c>
      <c r="N41" s="242">
        <v>18230.900000000001</v>
      </c>
      <c r="O41" s="242">
        <v>18744.8</v>
      </c>
      <c r="P41" s="242">
        <v>17679.900000000001</v>
      </c>
      <c r="Q41" s="242">
        <v>20235.5</v>
      </c>
      <c r="R41" s="242">
        <v>19055.7</v>
      </c>
      <c r="S41" s="242">
        <v>18720</v>
      </c>
      <c r="T41" s="242">
        <v>18130.7</v>
      </c>
      <c r="U41" s="242">
        <v>17941.2</v>
      </c>
      <c r="V41" s="242">
        <v>19031</v>
      </c>
      <c r="W41" s="242">
        <v>18719.599999999999</v>
      </c>
      <c r="X41" s="242">
        <v>18422.599999999999</v>
      </c>
      <c r="Y41" s="242">
        <v>18902.3</v>
      </c>
      <c r="Z41" s="242">
        <v>18948.8</v>
      </c>
      <c r="AA41" s="242">
        <v>18998.3</v>
      </c>
      <c r="AB41" s="242">
        <v>19466.900000000001</v>
      </c>
      <c r="AC41" s="242">
        <v>18813.5</v>
      </c>
      <c r="AD41" s="242">
        <v>19409.8</v>
      </c>
      <c r="AE41" s="242">
        <v>18912</v>
      </c>
    </row>
    <row r="42" spans="2:31">
      <c r="D42" s="241">
        <v>25</v>
      </c>
      <c r="E42" s="241" t="s">
        <v>1584</v>
      </c>
      <c r="F42" s="241" t="s">
        <v>1613</v>
      </c>
      <c r="G42" s="241" t="s">
        <v>1496</v>
      </c>
      <c r="H42" s="241" t="s">
        <v>1585</v>
      </c>
      <c r="I42" s="241">
        <v>1</v>
      </c>
      <c r="J42" s="242">
        <v>45201.355609999999</v>
      </c>
      <c r="K42" s="242">
        <v>41161.809589999997</v>
      </c>
      <c r="L42" s="242">
        <v>51621.017</v>
      </c>
      <c r="M42" s="242">
        <v>42534.620929999997</v>
      </c>
      <c r="N42" s="242">
        <v>40918.520620000003</v>
      </c>
      <c r="O42" s="242">
        <v>45331.582999999999</v>
      </c>
      <c r="P42" s="242">
        <v>39206.09474</v>
      </c>
      <c r="Q42" s="242">
        <v>48912.058870000001</v>
      </c>
      <c r="R42" s="242">
        <v>48737.800439999999</v>
      </c>
      <c r="S42" s="242">
        <v>44171.52003</v>
      </c>
      <c r="T42" s="242">
        <v>41204.000240000001</v>
      </c>
      <c r="U42" s="242">
        <v>43674.117680000003</v>
      </c>
      <c r="V42" s="242">
        <v>47275.449000000001</v>
      </c>
      <c r="W42" s="242">
        <v>48468.777620000001</v>
      </c>
      <c r="X42" s="242">
        <v>42806.033089999997</v>
      </c>
      <c r="Y42" s="242">
        <v>46397.537510000002</v>
      </c>
      <c r="Z42" s="242">
        <v>45726.758470000001</v>
      </c>
      <c r="AA42" s="242">
        <v>49172.804270000001</v>
      </c>
      <c r="AB42" s="242">
        <v>44751.500590000003</v>
      </c>
      <c r="AC42" s="242">
        <v>47352.749219999998</v>
      </c>
      <c r="AD42" s="242">
        <v>48319.640509999997</v>
      </c>
      <c r="AE42" s="242">
        <v>44359.486210000003</v>
      </c>
    </row>
    <row r="43" spans="2:31">
      <c r="D43" s="241">
        <v>26</v>
      </c>
      <c r="E43" s="241" t="s">
        <v>228</v>
      </c>
      <c r="F43" s="241" t="s">
        <v>1614</v>
      </c>
      <c r="G43" s="241" t="s">
        <v>1497</v>
      </c>
      <c r="H43" s="241" t="s">
        <v>1482</v>
      </c>
      <c r="I43" s="241">
        <v>1</v>
      </c>
      <c r="J43" s="242">
        <v>1373</v>
      </c>
      <c r="K43" s="242">
        <v>1391</v>
      </c>
      <c r="L43" s="242">
        <v>1399</v>
      </c>
      <c r="M43" s="242">
        <v>1557</v>
      </c>
      <c r="N43" s="242">
        <v>1370</v>
      </c>
      <c r="O43" s="242">
        <v>1593</v>
      </c>
      <c r="P43" s="242">
        <v>1296</v>
      </c>
      <c r="Q43" s="242">
        <v>1346</v>
      </c>
      <c r="R43" s="242">
        <v>1192</v>
      </c>
      <c r="S43" s="242">
        <v>1054</v>
      </c>
      <c r="T43" s="242">
        <v>1234</v>
      </c>
      <c r="U43" s="242">
        <v>1331</v>
      </c>
      <c r="V43" s="242">
        <v>1327</v>
      </c>
      <c r="W43" s="242">
        <v>1268</v>
      </c>
      <c r="X43" s="242">
        <v>1093</v>
      </c>
      <c r="Y43" s="242">
        <v>1157</v>
      </c>
      <c r="Z43" s="242">
        <v>1651</v>
      </c>
      <c r="AA43" s="242">
        <v>1591</v>
      </c>
      <c r="AB43" s="242">
        <v>1703</v>
      </c>
      <c r="AC43" s="242">
        <v>1604</v>
      </c>
      <c r="AD43" s="242">
        <v>1455</v>
      </c>
      <c r="AE43" s="242">
        <v>1333</v>
      </c>
    </row>
    <row r="44" spans="2:31">
      <c r="B44" s="241" t="s">
        <v>336</v>
      </c>
      <c r="C44" s="241" t="s">
        <v>321</v>
      </c>
      <c r="D44" s="241">
        <v>27</v>
      </c>
      <c r="E44" s="241" t="s">
        <v>1867</v>
      </c>
      <c r="F44" s="241" t="s">
        <v>1558</v>
      </c>
      <c r="G44" s="241" t="s">
        <v>1497</v>
      </c>
      <c r="H44" s="241" t="s">
        <v>1317</v>
      </c>
      <c r="I44" s="241">
        <v>0</v>
      </c>
      <c r="J44" s="242">
        <v>69.349999999999994</v>
      </c>
      <c r="K44" s="242">
        <v>69.45</v>
      </c>
      <c r="L44" s="242">
        <v>79.03</v>
      </c>
      <c r="M44" s="242">
        <v>78</v>
      </c>
      <c r="N44" s="242">
        <v>82.57</v>
      </c>
      <c r="O44" s="242">
        <v>77.650000000000006</v>
      </c>
      <c r="P44" s="242">
        <v>79.75</v>
      </c>
      <c r="Q44" s="242">
        <v>77.55</v>
      </c>
      <c r="R44" s="242">
        <v>69.34</v>
      </c>
      <c r="S44" s="242">
        <v>73.44</v>
      </c>
      <c r="T44" s="242">
        <v>74.069999999999993</v>
      </c>
      <c r="U44" s="242">
        <v>74.06</v>
      </c>
      <c r="V44" s="242">
        <v>74.44</v>
      </c>
      <c r="W44" s="242">
        <v>78.180000000000007</v>
      </c>
      <c r="X44" s="242">
        <v>76.12</v>
      </c>
      <c r="Y44" s="242">
        <v>70.58</v>
      </c>
      <c r="Z44" s="242">
        <v>72.97</v>
      </c>
      <c r="AA44" s="242">
        <v>73.680000000000007</v>
      </c>
      <c r="AB44" s="242">
        <v>68.55</v>
      </c>
      <c r="AC44" s="242">
        <v>81.069999999999993</v>
      </c>
      <c r="AD44" s="242">
        <v>80.34</v>
      </c>
      <c r="AE44" s="242">
        <v>73.55</v>
      </c>
    </row>
    <row r="45" spans="2:31">
      <c r="D45" s="241">
        <v>28</v>
      </c>
      <c r="E45" s="241" t="s">
        <v>1868</v>
      </c>
      <c r="F45" s="241" t="s">
        <v>1506</v>
      </c>
      <c r="G45" s="241" t="s">
        <v>1497</v>
      </c>
      <c r="H45" s="241" t="s">
        <v>1318</v>
      </c>
      <c r="I45" s="241">
        <v>1</v>
      </c>
      <c r="J45" s="242">
        <v>3.61</v>
      </c>
      <c r="K45" s="242">
        <v>3.09</v>
      </c>
      <c r="L45" s="242">
        <v>3.66</v>
      </c>
      <c r="M45" s="242">
        <v>3.42</v>
      </c>
      <c r="N45" s="242">
        <v>3.5</v>
      </c>
      <c r="O45" s="242">
        <v>3.58</v>
      </c>
      <c r="P45" s="242">
        <v>4.18</v>
      </c>
      <c r="Q45" s="242">
        <v>4.8099999999999996</v>
      </c>
      <c r="R45" s="242">
        <v>2.91</v>
      </c>
      <c r="S45" s="242">
        <v>3.66</v>
      </c>
      <c r="T45" s="242">
        <v>2.63</v>
      </c>
      <c r="U45" s="242">
        <v>3.66</v>
      </c>
      <c r="V45" s="242">
        <v>3.66</v>
      </c>
      <c r="W45" s="242">
        <v>3.2</v>
      </c>
      <c r="X45" s="242">
        <v>3.4</v>
      </c>
      <c r="Y45" s="242">
        <v>3.97</v>
      </c>
      <c r="Z45" s="242">
        <v>4.0599999999999996</v>
      </c>
      <c r="AA45" s="242">
        <v>2.82</v>
      </c>
      <c r="AB45" s="242">
        <v>3.22</v>
      </c>
      <c r="AC45" s="242">
        <v>4.6100000000000003</v>
      </c>
      <c r="AD45" s="242">
        <v>3.65</v>
      </c>
      <c r="AE45" s="242">
        <v>3.58</v>
      </c>
    </row>
    <row r="46" spans="2:31">
      <c r="D46" s="241">
        <v>29</v>
      </c>
      <c r="E46" s="241" t="s">
        <v>1869</v>
      </c>
      <c r="F46" s="241" t="s">
        <v>1544</v>
      </c>
      <c r="G46" s="241" t="s">
        <v>1497</v>
      </c>
      <c r="H46" s="241" t="s">
        <v>1319</v>
      </c>
      <c r="I46" s="241">
        <v>1</v>
      </c>
      <c r="J46" s="242">
        <v>2.27</v>
      </c>
      <c r="K46" s="242">
        <v>2.84</v>
      </c>
      <c r="L46" s="242">
        <v>2.09</v>
      </c>
      <c r="M46" s="242">
        <v>2.4900000000000002</v>
      </c>
      <c r="N46" s="242">
        <v>3.06</v>
      </c>
      <c r="O46" s="242">
        <v>3.13</v>
      </c>
      <c r="P46" s="242">
        <v>3.53</v>
      </c>
      <c r="Q46" s="242">
        <v>3.22</v>
      </c>
      <c r="R46" s="242">
        <v>3.05</v>
      </c>
      <c r="S46" s="242">
        <v>2</v>
      </c>
      <c r="T46" s="242">
        <v>1.24</v>
      </c>
      <c r="U46" s="242">
        <v>2.2000000000000002</v>
      </c>
      <c r="V46" s="242">
        <v>2.25</v>
      </c>
      <c r="W46" s="242">
        <v>2.89</v>
      </c>
      <c r="X46" s="242">
        <v>2.4500000000000002</v>
      </c>
      <c r="Y46" s="242">
        <v>3.02</v>
      </c>
      <c r="Z46" s="242">
        <v>2.02</v>
      </c>
      <c r="AA46" s="242">
        <v>1.99</v>
      </c>
      <c r="AB46" s="242">
        <v>1.82</v>
      </c>
      <c r="AC46" s="242">
        <v>1.86</v>
      </c>
      <c r="AD46" s="242">
        <v>2.21</v>
      </c>
      <c r="AE46" s="242">
        <v>2.31</v>
      </c>
    </row>
    <row r="47" spans="2:31">
      <c r="D47" s="241">
        <v>30</v>
      </c>
      <c r="E47" s="241" t="s">
        <v>229</v>
      </c>
      <c r="F47" s="241" t="s">
        <v>1615</v>
      </c>
      <c r="G47" s="241" t="s">
        <v>1497</v>
      </c>
      <c r="H47" s="241" t="s">
        <v>1320</v>
      </c>
      <c r="I47" s="241">
        <v>1</v>
      </c>
      <c r="J47" s="242">
        <v>1.0900000000000001</v>
      </c>
      <c r="K47" s="242">
        <v>1.01</v>
      </c>
      <c r="L47" s="242">
        <v>1.1000000000000001</v>
      </c>
      <c r="M47" s="242">
        <v>1.22</v>
      </c>
      <c r="N47" s="242">
        <v>0.92</v>
      </c>
      <c r="O47" s="242">
        <v>1.35</v>
      </c>
      <c r="P47" s="242">
        <v>1.67</v>
      </c>
      <c r="Q47" s="242">
        <v>1.45</v>
      </c>
      <c r="R47" s="242">
        <v>1.34</v>
      </c>
      <c r="S47" s="242">
        <v>1.75</v>
      </c>
      <c r="T47" s="242">
        <v>0.62</v>
      </c>
      <c r="U47" s="242">
        <v>1.1599999999999999</v>
      </c>
      <c r="V47" s="242">
        <v>1.06</v>
      </c>
      <c r="W47" s="242">
        <v>1.01</v>
      </c>
      <c r="X47" s="242">
        <v>1.44</v>
      </c>
      <c r="Y47" s="242">
        <v>1.05</v>
      </c>
      <c r="Z47" s="242">
        <v>1.31</v>
      </c>
      <c r="AA47" s="242">
        <v>0.98</v>
      </c>
      <c r="AB47" s="242">
        <v>1.1499999999999999</v>
      </c>
      <c r="AC47" s="242">
        <v>1.2</v>
      </c>
      <c r="AD47" s="242">
        <v>1.1100000000000001</v>
      </c>
      <c r="AE47" s="242">
        <v>1.2</v>
      </c>
    </row>
    <row r="48" spans="2:31">
      <c r="D48" s="241">
        <v>31</v>
      </c>
      <c r="E48" s="241" t="s">
        <v>1870</v>
      </c>
      <c r="F48" s="241" t="s">
        <v>1617</v>
      </c>
      <c r="G48" s="241" t="s">
        <v>1497</v>
      </c>
      <c r="H48" s="241" t="s">
        <v>1321</v>
      </c>
      <c r="I48" s="241">
        <v>1</v>
      </c>
      <c r="J48" s="242">
        <v>4.63</v>
      </c>
      <c r="K48" s="242">
        <v>2.97</v>
      </c>
      <c r="L48" s="242">
        <v>3.01</v>
      </c>
      <c r="M48" s="242">
        <v>4.6100000000000003</v>
      </c>
      <c r="N48" s="242">
        <v>3.07</v>
      </c>
      <c r="O48" s="242">
        <v>3.47</v>
      </c>
      <c r="P48" s="242">
        <v>4.0599999999999996</v>
      </c>
      <c r="Q48" s="242">
        <v>4.03</v>
      </c>
      <c r="R48" s="242">
        <v>4.79</v>
      </c>
      <c r="S48" s="242">
        <v>3.69</v>
      </c>
      <c r="T48" s="242">
        <v>3.46</v>
      </c>
      <c r="U48" s="242">
        <v>3.41</v>
      </c>
      <c r="V48" s="242">
        <v>2.91</v>
      </c>
      <c r="W48" s="242">
        <v>2.57</v>
      </c>
      <c r="X48" s="242">
        <v>2.2200000000000002</v>
      </c>
      <c r="Y48" s="242">
        <v>3.64</v>
      </c>
      <c r="Z48" s="242">
        <v>2.82</v>
      </c>
      <c r="AA48" s="242">
        <v>4.68</v>
      </c>
      <c r="AB48" s="242">
        <v>3.4</v>
      </c>
      <c r="AC48" s="242">
        <v>3.52</v>
      </c>
      <c r="AD48" s="242">
        <v>2.89</v>
      </c>
      <c r="AE48" s="242">
        <v>3.72</v>
      </c>
    </row>
    <row r="49" spans="2:31">
      <c r="D49" s="241">
        <v>32</v>
      </c>
      <c r="E49" s="241" t="s">
        <v>1871</v>
      </c>
      <c r="F49" s="241" t="s">
        <v>1619</v>
      </c>
      <c r="G49" s="241" t="s">
        <v>140</v>
      </c>
      <c r="H49" s="241" t="s">
        <v>1484</v>
      </c>
      <c r="I49" s="241">
        <v>1</v>
      </c>
      <c r="J49" s="242" t="s">
        <v>191</v>
      </c>
      <c r="K49" s="242" t="s">
        <v>191</v>
      </c>
      <c r="L49" s="242" t="s">
        <v>191</v>
      </c>
      <c r="M49" s="242" t="s">
        <v>191</v>
      </c>
      <c r="N49" s="242" t="s">
        <v>191</v>
      </c>
      <c r="O49" s="242" t="s">
        <v>191</v>
      </c>
      <c r="P49" s="242" t="s">
        <v>191</v>
      </c>
      <c r="Q49" s="242" t="s">
        <v>191</v>
      </c>
      <c r="R49" s="242" t="s">
        <v>191</v>
      </c>
      <c r="S49" s="242" t="s">
        <v>191</v>
      </c>
      <c r="T49" s="242" t="s">
        <v>191</v>
      </c>
      <c r="U49" s="242" t="s">
        <v>191</v>
      </c>
      <c r="V49" s="242" t="s">
        <v>191</v>
      </c>
      <c r="W49" s="242" t="s">
        <v>191</v>
      </c>
      <c r="X49" s="242" t="s">
        <v>191</v>
      </c>
      <c r="Y49" s="242" t="s">
        <v>191</v>
      </c>
      <c r="Z49" s="242" t="s">
        <v>191</v>
      </c>
      <c r="AA49" s="242" t="s">
        <v>191</v>
      </c>
      <c r="AB49" s="242" t="s">
        <v>191</v>
      </c>
      <c r="AC49" s="242" t="s">
        <v>191</v>
      </c>
      <c r="AD49" s="242" t="s">
        <v>191</v>
      </c>
      <c r="AE49" s="242" t="s">
        <v>191</v>
      </c>
    </row>
    <row r="50" spans="2:31">
      <c r="B50" s="241" t="s">
        <v>337</v>
      </c>
      <c r="C50" s="241" t="s">
        <v>324</v>
      </c>
      <c r="D50" s="241">
        <v>34</v>
      </c>
      <c r="E50" s="241" t="s">
        <v>1616</v>
      </c>
      <c r="F50" s="241" t="s">
        <v>1621</v>
      </c>
      <c r="G50" s="241" t="s">
        <v>140</v>
      </c>
      <c r="H50" s="241" t="s">
        <v>1322</v>
      </c>
      <c r="I50" s="241">
        <v>1</v>
      </c>
      <c r="J50" s="242" t="s">
        <v>191</v>
      </c>
      <c r="K50" s="242" t="s">
        <v>191</v>
      </c>
      <c r="L50" s="242" t="s">
        <v>191</v>
      </c>
      <c r="M50" s="242" t="s">
        <v>191</v>
      </c>
      <c r="N50" s="242" t="s">
        <v>191</v>
      </c>
      <c r="O50" s="242" t="s">
        <v>191</v>
      </c>
      <c r="P50" s="242" t="s">
        <v>191</v>
      </c>
      <c r="Q50" s="242" t="s">
        <v>191</v>
      </c>
      <c r="R50" s="242" t="s">
        <v>191</v>
      </c>
      <c r="S50" s="242" t="s">
        <v>191</v>
      </c>
      <c r="T50" s="242" t="s">
        <v>191</v>
      </c>
      <c r="U50" s="242" t="s">
        <v>191</v>
      </c>
      <c r="V50" s="242" t="s">
        <v>191</v>
      </c>
      <c r="W50" s="242" t="s">
        <v>191</v>
      </c>
      <c r="X50" s="242" t="s">
        <v>191</v>
      </c>
      <c r="Y50" s="242" t="s">
        <v>191</v>
      </c>
      <c r="Z50" s="242" t="s">
        <v>191</v>
      </c>
      <c r="AA50" s="242" t="s">
        <v>191</v>
      </c>
      <c r="AB50" s="242" t="s">
        <v>191</v>
      </c>
      <c r="AC50" s="242" t="s">
        <v>191</v>
      </c>
      <c r="AD50" s="242" t="s">
        <v>191</v>
      </c>
      <c r="AE50" s="242" t="s">
        <v>191</v>
      </c>
    </row>
    <row r="51" spans="2:31">
      <c r="D51" s="241">
        <v>35</v>
      </c>
      <c r="E51" s="241" t="s">
        <v>1618</v>
      </c>
      <c r="F51" s="241" t="s">
        <v>1623</v>
      </c>
      <c r="G51" s="241" t="s">
        <v>1497</v>
      </c>
      <c r="H51" s="241" t="s">
        <v>1472</v>
      </c>
      <c r="I51" s="241">
        <v>1</v>
      </c>
      <c r="J51" s="242">
        <v>26.81</v>
      </c>
      <c r="K51" s="242" t="s">
        <v>191</v>
      </c>
      <c r="L51" s="242">
        <v>46.05</v>
      </c>
      <c r="M51" s="242" t="s">
        <v>191</v>
      </c>
      <c r="N51" s="242">
        <v>0</v>
      </c>
      <c r="O51" s="242">
        <v>47.32</v>
      </c>
      <c r="P51" s="242">
        <v>0</v>
      </c>
      <c r="Q51" s="242">
        <v>5.88</v>
      </c>
      <c r="R51" s="242">
        <v>9.3000000000000007</v>
      </c>
      <c r="S51" s="242">
        <v>28.97</v>
      </c>
      <c r="T51" s="242">
        <v>35.479999999999997</v>
      </c>
      <c r="U51" s="242">
        <v>9.08</v>
      </c>
      <c r="V51" s="242">
        <v>26.63</v>
      </c>
      <c r="W51" s="242">
        <v>1.23</v>
      </c>
      <c r="X51" s="242">
        <v>42.11</v>
      </c>
      <c r="Y51" s="242">
        <v>27.16</v>
      </c>
      <c r="Z51" s="242">
        <v>25.27</v>
      </c>
      <c r="AA51" s="242">
        <v>13.11</v>
      </c>
      <c r="AB51" s="242">
        <v>0</v>
      </c>
      <c r="AC51" s="242">
        <v>17.309999999999999</v>
      </c>
      <c r="AD51" s="242">
        <v>4.1100000000000003</v>
      </c>
      <c r="AE51" s="242">
        <v>21.7</v>
      </c>
    </row>
    <row r="52" spans="2:31">
      <c r="D52" s="241">
        <v>36</v>
      </c>
      <c r="E52" s="241" t="s">
        <v>1872</v>
      </c>
      <c r="F52" s="241" t="s">
        <v>1625</v>
      </c>
      <c r="G52" s="241" t="s">
        <v>140</v>
      </c>
      <c r="H52" s="241" t="s">
        <v>1473</v>
      </c>
      <c r="I52" s="241">
        <v>1</v>
      </c>
      <c r="J52" s="242">
        <v>13.37</v>
      </c>
      <c r="K52" s="242" t="s">
        <v>191</v>
      </c>
      <c r="L52" s="242">
        <v>13.99</v>
      </c>
      <c r="M52" s="242" t="s">
        <v>191</v>
      </c>
      <c r="N52" s="242">
        <v>0</v>
      </c>
      <c r="O52" s="242">
        <v>15.01</v>
      </c>
      <c r="P52" s="242">
        <v>21</v>
      </c>
      <c r="Q52" s="242">
        <v>0</v>
      </c>
      <c r="R52" s="242">
        <v>13.57</v>
      </c>
      <c r="S52" s="242">
        <v>11.74</v>
      </c>
      <c r="T52" s="242">
        <v>1.21</v>
      </c>
      <c r="U52" s="242">
        <v>8.31</v>
      </c>
      <c r="V52" s="242">
        <v>4.71</v>
      </c>
      <c r="W52" s="242">
        <v>10.67</v>
      </c>
      <c r="X52" s="242">
        <v>13.49</v>
      </c>
      <c r="Y52" s="242">
        <v>5.84</v>
      </c>
      <c r="Z52" s="242">
        <v>27.77</v>
      </c>
      <c r="AA52" s="242">
        <v>21.39</v>
      </c>
      <c r="AB52" s="242">
        <v>16.670000000000002</v>
      </c>
      <c r="AC52" s="242">
        <v>11.46</v>
      </c>
      <c r="AD52" s="242">
        <v>2.46</v>
      </c>
      <c r="AE52" s="242">
        <v>11.6</v>
      </c>
    </row>
    <row r="53" spans="2:31">
      <c r="D53" s="241">
        <v>37</v>
      </c>
      <c r="E53" s="241" t="s">
        <v>1873</v>
      </c>
      <c r="F53" s="241" t="s">
        <v>1627</v>
      </c>
      <c r="G53" s="241" t="s">
        <v>1497</v>
      </c>
      <c r="H53" s="241" t="s">
        <v>1483</v>
      </c>
      <c r="I53" s="241">
        <v>0</v>
      </c>
      <c r="J53" s="242">
        <v>1.4</v>
      </c>
      <c r="K53" s="242">
        <v>0</v>
      </c>
      <c r="L53" s="242">
        <v>12.1</v>
      </c>
      <c r="M53" s="242">
        <v>38.200000000000003</v>
      </c>
      <c r="N53" s="242">
        <v>21.1</v>
      </c>
      <c r="O53" s="242">
        <v>4.7</v>
      </c>
      <c r="P53" s="242">
        <v>0</v>
      </c>
      <c r="Q53" s="242">
        <v>0</v>
      </c>
      <c r="R53" s="242">
        <v>1</v>
      </c>
      <c r="S53" s="242">
        <v>16</v>
      </c>
      <c r="T53" s="242">
        <v>0.4</v>
      </c>
      <c r="U53" s="242">
        <v>9.4</v>
      </c>
      <c r="V53" s="242">
        <v>10.5</v>
      </c>
      <c r="W53" s="242">
        <v>0</v>
      </c>
      <c r="X53" s="242">
        <v>7.2</v>
      </c>
      <c r="Y53" s="242">
        <v>0</v>
      </c>
      <c r="Z53" s="242">
        <v>25.8</v>
      </c>
      <c r="AA53" s="242">
        <v>49</v>
      </c>
      <c r="AB53" s="242">
        <v>0</v>
      </c>
      <c r="AC53" s="242">
        <v>1.6</v>
      </c>
      <c r="AD53" s="242">
        <v>21.8</v>
      </c>
      <c r="AE53" s="242">
        <v>11.9</v>
      </c>
    </row>
    <row r="54" spans="2:31">
      <c r="B54" s="241" t="s">
        <v>338</v>
      </c>
      <c r="C54" s="241" t="s">
        <v>328</v>
      </c>
      <c r="D54" s="241">
        <v>39</v>
      </c>
      <c r="E54" s="241" t="s">
        <v>1874</v>
      </c>
      <c r="F54" s="241" t="s">
        <v>1629</v>
      </c>
      <c r="G54" s="241" t="s">
        <v>1496</v>
      </c>
      <c r="H54" s="241" t="s">
        <v>1433</v>
      </c>
      <c r="I54" s="241">
        <v>0</v>
      </c>
      <c r="J54" s="242" t="s">
        <v>191</v>
      </c>
      <c r="K54" s="242" t="s">
        <v>191</v>
      </c>
      <c r="L54" s="242" t="s">
        <v>191</v>
      </c>
      <c r="M54" s="242" t="s">
        <v>191</v>
      </c>
      <c r="N54" s="242" t="s">
        <v>191</v>
      </c>
      <c r="O54" s="242" t="s">
        <v>191</v>
      </c>
      <c r="P54" s="242" t="s">
        <v>191</v>
      </c>
      <c r="Q54" s="242" t="s">
        <v>191</v>
      </c>
      <c r="R54" s="242" t="s">
        <v>191</v>
      </c>
      <c r="S54" s="242" t="s">
        <v>191</v>
      </c>
      <c r="T54" s="242" t="s">
        <v>191</v>
      </c>
      <c r="U54" s="242" t="s">
        <v>191</v>
      </c>
      <c r="V54" s="242" t="s">
        <v>191</v>
      </c>
      <c r="W54" s="242" t="s">
        <v>191</v>
      </c>
      <c r="X54" s="242" t="s">
        <v>191</v>
      </c>
      <c r="Y54" s="242" t="s">
        <v>191</v>
      </c>
      <c r="Z54" s="242" t="s">
        <v>191</v>
      </c>
      <c r="AA54" s="242" t="s">
        <v>191</v>
      </c>
      <c r="AB54" s="242" t="s">
        <v>191</v>
      </c>
      <c r="AC54" s="242" t="s">
        <v>191</v>
      </c>
      <c r="AD54" s="242" t="s">
        <v>191</v>
      </c>
      <c r="AE54" s="242" t="s">
        <v>191</v>
      </c>
    </row>
    <row r="55" spans="2:31">
      <c r="E55" s="241" t="s">
        <v>1875</v>
      </c>
      <c r="F55" s="241" t="s">
        <v>1630</v>
      </c>
      <c r="G55" s="241" t="s">
        <v>1496</v>
      </c>
      <c r="H55" s="241" t="s">
        <v>1434</v>
      </c>
      <c r="I55" s="241">
        <v>0</v>
      </c>
      <c r="J55" s="242" t="s">
        <v>191</v>
      </c>
      <c r="K55" s="242" t="s">
        <v>191</v>
      </c>
      <c r="L55" s="242" t="s">
        <v>191</v>
      </c>
      <c r="M55" s="242" t="s">
        <v>191</v>
      </c>
      <c r="N55" s="242" t="s">
        <v>191</v>
      </c>
      <c r="O55" s="242" t="s">
        <v>191</v>
      </c>
      <c r="P55" s="242" t="s">
        <v>191</v>
      </c>
      <c r="Q55" s="242" t="s">
        <v>191</v>
      </c>
      <c r="R55" s="242" t="s">
        <v>191</v>
      </c>
      <c r="S55" s="242" t="s">
        <v>191</v>
      </c>
      <c r="T55" s="242" t="s">
        <v>191</v>
      </c>
      <c r="U55" s="242" t="s">
        <v>191</v>
      </c>
      <c r="V55" s="242" t="s">
        <v>191</v>
      </c>
      <c r="W55" s="242" t="s">
        <v>191</v>
      </c>
      <c r="X55" s="242" t="s">
        <v>191</v>
      </c>
      <c r="Y55" s="242" t="s">
        <v>191</v>
      </c>
      <c r="Z55" s="242" t="s">
        <v>191</v>
      </c>
      <c r="AA55" s="242" t="s">
        <v>191</v>
      </c>
      <c r="AB55" s="242" t="s">
        <v>191</v>
      </c>
      <c r="AC55" s="242" t="s">
        <v>191</v>
      </c>
      <c r="AD55" s="242" t="s">
        <v>191</v>
      </c>
      <c r="AE55" s="242" t="s">
        <v>191</v>
      </c>
    </row>
    <row r="56" spans="2:31">
      <c r="E56" s="241" t="s">
        <v>1876</v>
      </c>
      <c r="F56" s="241" t="s">
        <v>1631</v>
      </c>
      <c r="G56" s="241" t="s">
        <v>1496</v>
      </c>
      <c r="H56" s="241" t="s">
        <v>1432</v>
      </c>
      <c r="I56" s="241">
        <v>0</v>
      </c>
      <c r="J56" s="242">
        <v>91.775440000000003</v>
      </c>
      <c r="K56" s="242" t="s">
        <v>191</v>
      </c>
      <c r="L56" s="242">
        <v>97.182590000000005</v>
      </c>
      <c r="M56" s="242">
        <v>91.905670000000001</v>
      </c>
      <c r="N56" s="242">
        <v>95.280910000000006</v>
      </c>
      <c r="O56" s="242">
        <v>91.871089999999995</v>
      </c>
      <c r="P56" s="242">
        <v>92.828909999999993</v>
      </c>
      <c r="Q56" s="242" t="s">
        <v>191</v>
      </c>
      <c r="R56" s="242">
        <v>80.021979999999999</v>
      </c>
      <c r="S56" s="242">
        <v>89.601889999999997</v>
      </c>
      <c r="T56" s="242">
        <v>94.955529999999996</v>
      </c>
      <c r="U56" s="242">
        <v>93.085220000000007</v>
      </c>
      <c r="V56" s="242">
        <v>94.060820000000007</v>
      </c>
      <c r="W56" s="242">
        <v>98.26088</v>
      </c>
      <c r="X56" s="242">
        <v>90.074280000000002</v>
      </c>
      <c r="Y56" s="242">
        <v>92.426990000000004</v>
      </c>
      <c r="Z56" s="242">
        <v>93.877319999999997</v>
      </c>
      <c r="AA56" s="242">
        <v>90.921090000000007</v>
      </c>
      <c r="AB56" s="242">
        <v>96.620009999999994</v>
      </c>
      <c r="AC56" s="242">
        <v>70.191890000000001</v>
      </c>
      <c r="AD56" s="242">
        <v>93.300479999999993</v>
      </c>
      <c r="AE56" s="242">
        <v>91.586799999999997</v>
      </c>
    </row>
    <row r="57" spans="2:31">
      <c r="D57" s="241">
        <v>40</v>
      </c>
      <c r="E57" s="241" t="s">
        <v>1620</v>
      </c>
      <c r="F57" s="241" t="s">
        <v>1632</v>
      </c>
      <c r="G57" s="241" t="s">
        <v>1497</v>
      </c>
      <c r="H57" s="241" t="s">
        <v>1399</v>
      </c>
      <c r="I57" s="241">
        <v>0</v>
      </c>
      <c r="J57" s="242" t="s">
        <v>191</v>
      </c>
      <c r="K57" s="242" t="s">
        <v>191</v>
      </c>
      <c r="L57" s="242" t="s">
        <v>191</v>
      </c>
      <c r="M57" s="242" t="s">
        <v>191</v>
      </c>
      <c r="N57" s="242" t="s">
        <v>191</v>
      </c>
      <c r="O57" s="242" t="s">
        <v>191</v>
      </c>
      <c r="P57" s="242" t="s">
        <v>191</v>
      </c>
      <c r="Q57" s="242" t="s">
        <v>191</v>
      </c>
      <c r="R57" s="242" t="s">
        <v>191</v>
      </c>
      <c r="S57" s="242" t="s">
        <v>191</v>
      </c>
      <c r="T57" s="242" t="s">
        <v>191</v>
      </c>
      <c r="U57" s="242" t="s">
        <v>191</v>
      </c>
      <c r="V57" s="242" t="s">
        <v>191</v>
      </c>
      <c r="W57" s="242" t="s">
        <v>191</v>
      </c>
      <c r="X57" s="242" t="s">
        <v>191</v>
      </c>
      <c r="Y57" s="242" t="s">
        <v>191</v>
      </c>
      <c r="Z57" s="242" t="s">
        <v>191</v>
      </c>
      <c r="AA57" s="242" t="s">
        <v>191</v>
      </c>
      <c r="AB57" s="242" t="s">
        <v>191</v>
      </c>
      <c r="AC57" s="242" t="s">
        <v>191</v>
      </c>
      <c r="AD57" s="242" t="s">
        <v>191</v>
      </c>
      <c r="AE57" s="242" t="s">
        <v>191</v>
      </c>
    </row>
    <row r="58" spans="2:31">
      <c r="E58" s="241" t="s">
        <v>1877</v>
      </c>
      <c r="F58" s="241" t="s">
        <v>1633</v>
      </c>
      <c r="G58" s="241" t="s">
        <v>1497</v>
      </c>
      <c r="H58" s="241" t="s">
        <v>1400</v>
      </c>
      <c r="I58" s="241">
        <v>0</v>
      </c>
      <c r="J58" s="242" t="s">
        <v>191</v>
      </c>
      <c r="K58" s="242" t="s">
        <v>191</v>
      </c>
      <c r="L58" s="242" t="s">
        <v>191</v>
      </c>
      <c r="M58" s="242" t="s">
        <v>191</v>
      </c>
      <c r="N58" s="242" t="s">
        <v>191</v>
      </c>
      <c r="O58" s="242" t="s">
        <v>191</v>
      </c>
      <c r="P58" s="242" t="s">
        <v>191</v>
      </c>
      <c r="Q58" s="242" t="s">
        <v>191</v>
      </c>
      <c r="R58" s="242" t="s">
        <v>191</v>
      </c>
      <c r="S58" s="242" t="s">
        <v>191</v>
      </c>
      <c r="T58" s="242" t="s">
        <v>191</v>
      </c>
      <c r="U58" s="242" t="s">
        <v>191</v>
      </c>
      <c r="V58" s="242" t="s">
        <v>191</v>
      </c>
      <c r="W58" s="242" t="s">
        <v>191</v>
      </c>
      <c r="X58" s="242" t="s">
        <v>191</v>
      </c>
      <c r="Y58" s="242" t="s">
        <v>191</v>
      </c>
      <c r="Z58" s="242" t="s">
        <v>191</v>
      </c>
      <c r="AA58" s="242" t="s">
        <v>191</v>
      </c>
      <c r="AB58" s="242" t="s">
        <v>191</v>
      </c>
      <c r="AC58" s="242" t="s">
        <v>191</v>
      </c>
      <c r="AD58" s="242" t="s">
        <v>191</v>
      </c>
      <c r="AE58" s="242" t="s">
        <v>191</v>
      </c>
    </row>
    <row r="59" spans="2:31">
      <c r="E59" s="241" t="s">
        <v>230</v>
      </c>
      <c r="F59" s="241" t="s">
        <v>1634</v>
      </c>
      <c r="G59" s="241" t="s">
        <v>1497</v>
      </c>
      <c r="H59" s="241" t="s">
        <v>1398</v>
      </c>
      <c r="I59" s="241">
        <v>0</v>
      </c>
      <c r="J59" s="242">
        <v>91.9</v>
      </c>
      <c r="K59" s="242">
        <v>88</v>
      </c>
      <c r="L59" s="242">
        <v>96.7</v>
      </c>
      <c r="M59" s="242">
        <v>95.4</v>
      </c>
      <c r="N59" s="242">
        <v>94.1</v>
      </c>
      <c r="O59" s="242">
        <v>95.1</v>
      </c>
      <c r="P59" s="242">
        <v>96.3</v>
      </c>
      <c r="Q59" s="242">
        <v>86.3</v>
      </c>
      <c r="R59" s="242">
        <v>91.8</v>
      </c>
      <c r="S59" s="242">
        <v>91.1</v>
      </c>
      <c r="T59" s="242">
        <v>93</v>
      </c>
      <c r="U59" s="242">
        <v>93.5</v>
      </c>
      <c r="V59" s="242">
        <v>92.4</v>
      </c>
      <c r="W59" s="242">
        <v>95.1</v>
      </c>
      <c r="X59" s="242">
        <v>94.6</v>
      </c>
      <c r="Y59" s="242">
        <v>92.9</v>
      </c>
      <c r="Z59" s="242">
        <v>93.6</v>
      </c>
      <c r="AA59" s="242">
        <v>94.8</v>
      </c>
      <c r="AB59" s="242">
        <v>94.5</v>
      </c>
      <c r="AC59" s="242">
        <v>96.2</v>
      </c>
      <c r="AD59" s="242">
        <v>94.6</v>
      </c>
      <c r="AE59" s="242">
        <v>93.2</v>
      </c>
    </row>
    <row r="60" spans="2:31">
      <c r="D60" s="241">
        <v>41</v>
      </c>
      <c r="E60" s="241" t="s">
        <v>1622</v>
      </c>
      <c r="F60" s="241" t="s">
        <v>1635</v>
      </c>
      <c r="G60" s="241" t="s">
        <v>1497</v>
      </c>
      <c r="H60" s="241" t="s">
        <v>1402</v>
      </c>
      <c r="I60" s="241">
        <v>1</v>
      </c>
      <c r="J60" s="242" t="s">
        <v>191</v>
      </c>
      <c r="K60" s="242" t="s">
        <v>191</v>
      </c>
      <c r="L60" s="242" t="s">
        <v>191</v>
      </c>
      <c r="M60" s="242" t="s">
        <v>191</v>
      </c>
      <c r="N60" s="242" t="s">
        <v>191</v>
      </c>
      <c r="O60" s="242" t="s">
        <v>191</v>
      </c>
      <c r="P60" s="242" t="s">
        <v>191</v>
      </c>
      <c r="Q60" s="242" t="s">
        <v>191</v>
      </c>
      <c r="R60" s="242" t="s">
        <v>191</v>
      </c>
      <c r="S60" s="242" t="s">
        <v>191</v>
      </c>
      <c r="T60" s="242" t="s">
        <v>191</v>
      </c>
      <c r="U60" s="242" t="s">
        <v>191</v>
      </c>
      <c r="V60" s="242" t="s">
        <v>191</v>
      </c>
      <c r="W60" s="242" t="s">
        <v>191</v>
      </c>
      <c r="X60" s="242" t="s">
        <v>191</v>
      </c>
      <c r="Y60" s="242" t="s">
        <v>191</v>
      </c>
      <c r="Z60" s="242" t="s">
        <v>191</v>
      </c>
      <c r="AA60" s="242" t="s">
        <v>191</v>
      </c>
      <c r="AB60" s="242" t="s">
        <v>191</v>
      </c>
      <c r="AC60" s="242" t="s">
        <v>191</v>
      </c>
      <c r="AD60" s="242" t="s">
        <v>191</v>
      </c>
      <c r="AE60" s="242" t="s">
        <v>191</v>
      </c>
    </row>
    <row r="61" spans="2:31">
      <c r="E61" s="241" t="s">
        <v>1878</v>
      </c>
      <c r="F61" s="241" t="s">
        <v>1636</v>
      </c>
      <c r="G61" s="241" t="s">
        <v>1497</v>
      </c>
      <c r="H61" s="241" t="s">
        <v>1403</v>
      </c>
      <c r="I61" s="241">
        <v>1</v>
      </c>
      <c r="J61" s="242" t="s">
        <v>191</v>
      </c>
      <c r="K61" s="242" t="s">
        <v>191</v>
      </c>
      <c r="L61" s="242" t="s">
        <v>191</v>
      </c>
      <c r="M61" s="242" t="s">
        <v>191</v>
      </c>
      <c r="N61" s="242" t="s">
        <v>191</v>
      </c>
      <c r="O61" s="242" t="s">
        <v>191</v>
      </c>
      <c r="P61" s="242" t="s">
        <v>191</v>
      </c>
      <c r="Q61" s="242" t="s">
        <v>191</v>
      </c>
      <c r="R61" s="242" t="s">
        <v>191</v>
      </c>
      <c r="S61" s="242" t="s">
        <v>191</v>
      </c>
      <c r="T61" s="242" t="s">
        <v>191</v>
      </c>
      <c r="U61" s="242" t="s">
        <v>191</v>
      </c>
      <c r="V61" s="242" t="s">
        <v>191</v>
      </c>
      <c r="W61" s="242" t="s">
        <v>191</v>
      </c>
      <c r="X61" s="242" t="s">
        <v>191</v>
      </c>
      <c r="Y61" s="242" t="s">
        <v>191</v>
      </c>
      <c r="Z61" s="242" t="s">
        <v>191</v>
      </c>
      <c r="AA61" s="242" t="s">
        <v>191</v>
      </c>
      <c r="AB61" s="242" t="s">
        <v>191</v>
      </c>
      <c r="AC61" s="242" t="s">
        <v>191</v>
      </c>
      <c r="AD61" s="242" t="s">
        <v>191</v>
      </c>
      <c r="AE61" s="242" t="s">
        <v>191</v>
      </c>
    </row>
    <row r="62" spans="2:31">
      <c r="E62" s="241" t="s">
        <v>231</v>
      </c>
      <c r="F62" s="241" t="s">
        <v>1548</v>
      </c>
      <c r="G62" s="241" t="s">
        <v>1497</v>
      </c>
      <c r="H62" s="241" t="s">
        <v>1401</v>
      </c>
      <c r="I62" s="241">
        <v>1</v>
      </c>
      <c r="J62" s="242">
        <v>2.1</v>
      </c>
      <c r="K62" s="242">
        <v>3</v>
      </c>
      <c r="L62" s="242">
        <v>1.4</v>
      </c>
      <c r="M62" s="242">
        <v>1.2</v>
      </c>
      <c r="N62" s="242">
        <v>1.9</v>
      </c>
      <c r="O62" s="242">
        <v>0.8</v>
      </c>
      <c r="P62" s="242">
        <v>1.6</v>
      </c>
      <c r="Q62" s="242">
        <v>3.8</v>
      </c>
      <c r="R62" s="242">
        <v>1.7</v>
      </c>
      <c r="S62" s="242">
        <v>1.5</v>
      </c>
      <c r="T62" s="242">
        <v>2.5</v>
      </c>
      <c r="U62" s="242">
        <v>1.3</v>
      </c>
      <c r="V62" s="242">
        <v>2.2999999999999998</v>
      </c>
      <c r="W62" s="242">
        <v>1.5</v>
      </c>
      <c r="X62" s="242">
        <v>0.7</v>
      </c>
      <c r="Y62" s="242">
        <v>1</v>
      </c>
      <c r="Z62" s="242">
        <v>2.6</v>
      </c>
      <c r="AA62" s="242">
        <v>2.9</v>
      </c>
      <c r="AB62" s="242">
        <v>2.1</v>
      </c>
      <c r="AC62" s="242">
        <v>0.8</v>
      </c>
      <c r="AD62" s="242">
        <v>2.2000000000000002</v>
      </c>
      <c r="AE62" s="242">
        <v>1.7</v>
      </c>
    </row>
    <row r="63" spans="2:31">
      <c r="D63" s="241">
        <v>42</v>
      </c>
      <c r="E63" s="241" t="s">
        <v>1624</v>
      </c>
      <c r="F63" s="241" t="s">
        <v>1637</v>
      </c>
      <c r="G63" s="241" t="s">
        <v>1497</v>
      </c>
      <c r="H63" s="241" t="s">
        <v>1405</v>
      </c>
      <c r="I63" s="241">
        <v>0</v>
      </c>
      <c r="J63" s="242" t="s">
        <v>191</v>
      </c>
      <c r="K63" s="242" t="s">
        <v>191</v>
      </c>
      <c r="L63" s="242" t="s">
        <v>191</v>
      </c>
      <c r="M63" s="242" t="s">
        <v>191</v>
      </c>
      <c r="N63" s="242" t="s">
        <v>191</v>
      </c>
      <c r="O63" s="242" t="s">
        <v>191</v>
      </c>
      <c r="P63" s="242" t="s">
        <v>191</v>
      </c>
      <c r="Q63" s="242" t="s">
        <v>191</v>
      </c>
      <c r="R63" s="242" t="s">
        <v>191</v>
      </c>
      <c r="S63" s="242" t="s">
        <v>191</v>
      </c>
      <c r="T63" s="242" t="s">
        <v>191</v>
      </c>
      <c r="U63" s="242" t="s">
        <v>191</v>
      </c>
      <c r="V63" s="242" t="s">
        <v>191</v>
      </c>
      <c r="W63" s="242" t="s">
        <v>191</v>
      </c>
      <c r="X63" s="242" t="s">
        <v>191</v>
      </c>
      <c r="Y63" s="242" t="s">
        <v>191</v>
      </c>
      <c r="Z63" s="242" t="s">
        <v>191</v>
      </c>
      <c r="AA63" s="242" t="s">
        <v>191</v>
      </c>
      <c r="AB63" s="242" t="s">
        <v>191</v>
      </c>
      <c r="AC63" s="242" t="s">
        <v>191</v>
      </c>
      <c r="AD63" s="242" t="s">
        <v>191</v>
      </c>
      <c r="AE63" s="242" t="s">
        <v>191</v>
      </c>
    </row>
    <row r="64" spans="2:31">
      <c r="E64" s="241" t="s">
        <v>1879</v>
      </c>
      <c r="F64" s="241" t="s">
        <v>1638</v>
      </c>
      <c r="G64" s="241" t="s">
        <v>1497</v>
      </c>
      <c r="H64" s="241" t="s">
        <v>1406</v>
      </c>
      <c r="I64" s="241">
        <v>0</v>
      </c>
      <c r="J64" s="242" t="s">
        <v>191</v>
      </c>
      <c r="K64" s="242" t="s">
        <v>191</v>
      </c>
      <c r="L64" s="242" t="s">
        <v>191</v>
      </c>
      <c r="M64" s="242" t="s">
        <v>191</v>
      </c>
      <c r="N64" s="242" t="s">
        <v>191</v>
      </c>
      <c r="O64" s="242" t="s">
        <v>191</v>
      </c>
      <c r="P64" s="242" t="s">
        <v>191</v>
      </c>
      <c r="Q64" s="242" t="s">
        <v>191</v>
      </c>
      <c r="R64" s="242" t="s">
        <v>191</v>
      </c>
      <c r="S64" s="242" t="s">
        <v>191</v>
      </c>
      <c r="T64" s="242" t="s">
        <v>191</v>
      </c>
      <c r="U64" s="242" t="s">
        <v>191</v>
      </c>
      <c r="V64" s="242" t="s">
        <v>191</v>
      </c>
      <c r="W64" s="242" t="s">
        <v>191</v>
      </c>
      <c r="X64" s="242" t="s">
        <v>191</v>
      </c>
      <c r="Y64" s="242" t="s">
        <v>191</v>
      </c>
      <c r="Z64" s="242" t="s">
        <v>191</v>
      </c>
      <c r="AA64" s="242" t="s">
        <v>191</v>
      </c>
      <c r="AB64" s="242" t="s">
        <v>191</v>
      </c>
      <c r="AC64" s="242" t="s">
        <v>191</v>
      </c>
      <c r="AD64" s="242" t="s">
        <v>191</v>
      </c>
      <c r="AE64" s="242" t="s">
        <v>191</v>
      </c>
    </row>
    <row r="65" spans="4:31">
      <c r="E65" s="241" t="s">
        <v>232</v>
      </c>
      <c r="F65" s="241" t="s">
        <v>1639</v>
      </c>
      <c r="G65" s="241" t="s">
        <v>1497</v>
      </c>
      <c r="H65" s="241" t="s">
        <v>1404</v>
      </c>
      <c r="I65" s="241">
        <v>0</v>
      </c>
      <c r="J65" s="242" t="s">
        <v>191</v>
      </c>
      <c r="K65" s="242" t="s">
        <v>191</v>
      </c>
      <c r="L65" s="242" t="s">
        <v>191</v>
      </c>
      <c r="M65" s="242" t="s">
        <v>191</v>
      </c>
      <c r="N65" s="242" t="s">
        <v>191</v>
      </c>
      <c r="O65" s="242" t="s">
        <v>191</v>
      </c>
      <c r="P65" s="242" t="s">
        <v>191</v>
      </c>
      <c r="Q65" s="242" t="s">
        <v>191</v>
      </c>
      <c r="R65" s="242" t="s">
        <v>191</v>
      </c>
      <c r="S65" s="242" t="s">
        <v>191</v>
      </c>
      <c r="T65" s="242" t="s">
        <v>191</v>
      </c>
      <c r="U65" s="242" t="s">
        <v>191</v>
      </c>
      <c r="V65" s="242" t="s">
        <v>191</v>
      </c>
      <c r="W65" s="242" t="s">
        <v>191</v>
      </c>
      <c r="X65" s="242" t="s">
        <v>191</v>
      </c>
      <c r="Y65" s="242" t="s">
        <v>191</v>
      </c>
      <c r="Z65" s="242" t="s">
        <v>191</v>
      </c>
      <c r="AA65" s="242" t="s">
        <v>191</v>
      </c>
      <c r="AB65" s="242" t="s">
        <v>191</v>
      </c>
      <c r="AC65" s="242" t="s">
        <v>191</v>
      </c>
      <c r="AD65" s="242" t="s">
        <v>191</v>
      </c>
      <c r="AE65" s="242" t="s">
        <v>191</v>
      </c>
    </row>
    <row r="66" spans="4:31">
      <c r="D66" s="241">
        <v>43</v>
      </c>
      <c r="E66" s="241" t="s">
        <v>1626</v>
      </c>
      <c r="F66" s="241" t="s">
        <v>1640</v>
      </c>
      <c r="G66" s="241" t="s">
        <v>1497</v>
      </c>
      <c r="H66" s="241" t="s">
        <v>1415</v>
      </c>
      <c r="I66" s="241">
        <v>1</v>
      </c>
      <c r="J66" s="242">
        <v>3.7130000000000001</v>
      </c>
      <c r="K66" s="242">
        <v>3.141</v>
      </c>
      <c r="L66" s="242">
        <v>1.631</v>
      </c>
      <c r="M66" s="242">
        <v>4.657</v>
      </c>
      <c r="N66" s="242">
        <v>2.5569999999999999</v>
      </c>
      <c r="O66" s="242">
        <v>2.7869999999999999</v>
      </c>
      <c r="P66" s="242">
        <v>2.927</v>
      </c>
      <c r="Q66" s="242">
        <v>1.9430000000000001</v>
      </c>
      <c r="R66" s="242">
        <v>2.7759999999999998</v>
      </c>
      <c r="S66" s="242">
        <v>2.867</v>
      </c>
      <c r="T66" s="242">
        <v>3.8740000000000001</v>
      </c>
      <c r="U66" s="242">
        <v>2.7850000000000001</v>
      </c>
      <c r="V66" s="242">
        <v>3.57</v>
      </c>
      <c r="W66" s="242">
        <v>2.8780000000000001</v>
      </c>
      <c r="X66" s="242">
        <v>2.6320000000000001</v>
      </c>
      <c r="Y66" s="242">
        <v>2.7090000000000001</v>
      </c>
      <c r="Z66" s="242">
        <v>3.0819999999999999</v>
      </c>
      <c r="AA66" s="242">
        <v>3.298</v>
      </c>
      <c r="AB66" s="242">
        <v>3.0249999999999999</v>
      </c>
      <c r="AC66" s="242">
        <v>2.9670000000000001</v>
      </c>
      <c r="AD66" s="242">
        <v>4.3289999999999997</v>
      </c>
      <c r="AE66" s="242">
        <v>3.1850000000000001</v>
      </c>
    </row>
    <row r="67" spans="4:31">
      <c r="E67" s="241" t="s">
        <v>1880</v>
      </c>
      <c r="F67" s="241" t="s">
        <v>1641</v>
      </c>
      <c r="G67" s="241" t="s">
        <v>1497</v>
      </c>
      <c r="H67" s="241" t="s">
        <v>1416</v>
      </c>
      <c r="I67" s="241">
        <v>1</v>
      </c>
      <c r="J67" s="242">
        <v>4.7050000000000001</v>
      </c>
      <c r="K67" s="242">
        <v>3.9849999999999999</v>
      </c>
      <c r="L67" s="242">
        <v>3.24</v>
      </c>
      <c r="M67" s="242">
        <v>6.5730000000000004</v>
      </c>
      <c r="N67" s="242">
        <v>2.827</v>
      </c>
      <c r="O67" s="242">
        <v>3.95</v>
      </c>
      <c r="P67" s="242">
        <v>3.919</v>
      </c>
      <c r="Q67" s="242">
        <v>1.472</v>
      </c>
      <c r="R67" s="242">
        <v>2.641</v>
      </c>
      <c r="S67" s="242">
        <v>4.585</v>
      </c>
      <c r="T67" s="242">
        <v>4.1319999999999997</v>
      </c>
      <c r="U67" s="242">
        <v>3.2080000000000002</v>
      </c>
      <c r="V67" s="242">
        <v>5.8159999999999998</v>
      </c>
      <c r="W67" s="242">
        <v>4.0709999999999997</v>
      </c>
      <c r="X67" s="242">
        <v>4.07</v>
      </c>
      <c r="Y67" s="242">
        <v>4.2880000000000003</v>
      </c>
      <c r="Z67" s="242">
        <v>3.6360000000000001</v>
      </c>
      <c r="AA67" s="242">
        <v>4.3209999999999997</v>
      </c>
      <c r="AB67" s="242">
        <v>4.3090000000000002</v>
      </c>
      <c r="AC67" s="242">
        <v>5.3040000000000003</v>
      </c>
      <c r="AD67" s="242">
        <v>5.4009999999999998</v>
      </c>
      <c r="AE67" s="242">
        <v>4.2320000000000002</v>
      </c>
    </row>
    <row r="68" spans="4:31">
      <c r="E68" s="241" t="s">
        <v>233</v>
      </c>
      <c r="F68" s="241" t="s">
        <v>1642</v>
      </c>
      <c r="G68" s="241" t="s">
        <v>1497</v>
      </c>
      <c r="H68" s="241" t="s">
        <v>1414</v>
      </c>
      <c r="I68" s="241">
        <v>1</v>
      </c>
      <c r="J68" s="242">
        <v>4.0330000000000004</v>
      </c>
      <c r="K68" s="242">
        <v>3.4689999999999999</v>
      </c>
      <c r="L68" s="242">
        <v>2.2610000000000001</v>
      </c>
      <c r="M68" s="242">
        <v>5.3449999999999998</v>
      </c>
      <c r="N68" s="242">
        <v>2.6459999999999999</v>
      </c>
      <c r="O68" s="242">
        <v>3.3780000000000001</v>
      </c>
      <c r="P68" s="242">
        <v>3.3149999999999999</v>
      </c>
      <c r="Q68" s="242">
        <v>1.827</v>
      </c>
      <c r="R68" s="242">
        <v>2.8479999999999999</v>
      </c>
      <c r="S68" s="242">
        <v>3.5190000000000001</v>
      </c>
      <c r="T68" s="242">
        <v>3.9580000000000002</v>
      </c>
      <c r="U68" s="242">
        <v>2.9329999999999998</v>
      </c>
      <c r="V68" s="242">
        <v>4.4240000000000004</v>
      </c>
      <c r="W68" s="242">
        <v>3.3650000000000002</v>
      </c>
      <c r="X68" s="242">
        <v>3.2160000000000002</v>
      </c>
      <c r="Y68" s="242">
        <v>3.2930000000000001</v>
      </c>
      <c r="Z68" s="242">
        <v>3.27</v>
      </c>
      <c r="AA68" s="242">
        <v>3.6219999999999999</v>
      </c>
      <c r="AB68" s="242">
        <v>3.5209999999999999</v>
      </c>
      <c r="AC68" s="242">
        <v>3.64</v>
      </c>
      <c r="AD68" s="242">
        <v>4.7510000000000003</v>
      </c>
      <c r="AE68" s="242">
        <v>3.5670000000000002</v>
      </c>
    </row>
    <row r="69" spans="4:31">
      <c r="D69" s="241">
        <v>44</v>
      </c>
      <c r="E69" s="241" t="s">
        <v>1881</v>
      </c>
      <c r="F69" s="241" t="s">
        <v>1573</v>
      </c>
      <c r="G69" s="241" t="s">
        <v>1497</v>
      </c>
      <c r="H69" s="241" t="s">
        <v>1408</v>
      </c>
      <c r="I69" s="241">
        <v>1</v>
      </c>
      <c r="J69" s="242">
        <v>25</v>
      </c>
      <c r="K69" s="242" t="s">
        <v>191</v>
      </c>
      <c r="L69" s="242">
        <v>25</v>
      </c>
      <c r="M69" s="242">
        <v>30</v>
      </c>
      <c r="N69" s="242">
        <v>23</v>
      </c>
      <c r="O69" s="242">
        <v>34</v>
      </c>
      <c r="P69" s="242">
        <v>20</v>
      </c>
      <c r="Q69" s="242">
        <v>20</v>
      </c>
      <c r="R69" s="242">
        <v>22</v>
      </c>
      <c r="S69" s="242">
        <v>27</v>
      </c>
      <c r="T69" s="242">
        <v>23</v>
      </c>
      <c r="U69" s="242">
        <v>30</v>
      </c>
      <c r="V69" s="242">
        <v>26</v>
      </c>
      <c r="W69" s="242">
        <v>19</v>
      </c>
      <c r="X69" s="242" t="s">
        <v>191</v>
      </c>
      <c r="Y69" s="242">
        <v>16</v>
      </c>
      <c r="Z69" s="242">
        <v>14</v>
      </c>
      <c r="AA69" s="242">
        <v>14</v>
      </c>
      <c r="AB69" s="242">
        <v>20</v>
      </c>
      <c r="AC69" s="242">
        <v>19</v>
      </c>
      <c r="AD69" s="242" t="s">
        <v>191</v>
      </c>
      <c r="AE69" s="242">
        <v>28</v>
      </c>
    </row>
    <row r="70" spans="4:31">
      <c r="E70" s="241" t="s">
        <v>1882</v>
      </c>
      <c r="F70" s="241" t="s">
        <v>1574</v>
      </c>
      <c r="G70" s="241" t="s">
        <v>1497</v>
      </c>
      <c r="H70" s="241" t="s">
        <v>1409</v>
      </c>
      <c r="I70" s="241">
        <v>1</v>
      </c>
      <c r="J70" s="242">
        <v>28</v>
      </c>
      <c r="K70" s="242" t="s">
        <v>191</v>
      </c>
      <c r="L70" s="242">
        <v>29</v>
      </c>
      <c r="M70" s="242">
        <v>25</v>
      </c>
      <c r="N70" s="242">
        <v>23</v>
      </c>
      <c r="O70" s="242">
        <v>36</v>
      </c>
      <c r="P70" s="242">
        <v>23</v>
      </c>
      <c r="Q70" s="242">
        <v>24</v>
      </c>
      <c r="R70" s="242">
        <v>22</v>
      </c>
      <c r="S70" s="242">
        <v>30</v>
      </c>
      <c r="T70" s="242">
        <v>12</v>
      </c>
      <c r="U70" s="242">
        <v>46</v>
      </c>
      <c r="V70" s="242">
        <v>37</v>
      </c>
      <c r="W70" s="242">
        <v>23</v>
      </c>
      <c r="X70" s="242" t="s">
        <v>191</v>
      </c>
      <c r="Y70" s="242">
        <v>24</v>
      </c>
      <c r="Z70" s="242">
        <v>14</v>
      </c>
      <c r="AA70" s="242">
        <v>19</v>
      </c>
      <c r="AB70" s="242">
        <v>14</v>
      </c>
      <c r="AC70" s="242">
        <v>19</v>
      </c>
      <c r="AD70" s="242" t="s">
        <v>191</v>
      </c>
      <c r="AE70" s="242">
        <v>28</v>
      </c>
    </row>
    <row r="71" spans="4:31">
      <c r="E71" s="241" t="s">
        <v>1628</v>
      </c>
      <c r="F71" s="241" t="s">
        <v>1572</v>
      </c>
      <c r="G71" s="241" t="s">
        <v>1497</v>
      </c>
      <c r="H71" s="241" t="s">
        <v>1407</v>
      </c>
      <c r="I71" s="241">
        <v>1</v>
      </c>
      <c r="J71" s="242">
        <v>26</v>
      </c>
      <c r="K71" s="242" t="s">
        <v>191</v>
      </c>
      <c r="L71" s="242">
        <v>27</v>
      </c>
      <c r="M71" s="242">
        <v>28</v>
      </c>
      <c r="N71" s="242">
        <v>23</v>
      </c>
      <c r="O71" s="242">
        <v>34</v>
      </c>
      <c r="P71" s="242">
        <v>21</v>
      </c>
      <c r="Q71" s="242">
        <v>22</v>
      </c>
      <c r="R71" s="242">
        <v>22</v>
      </c>
      <c r="S71" s="242">
        <v>27</v>
      </c>
      <c r="T71" s="242">
        <v>30</v>
      </c>
      <c r="U71" s="242">
        <v>35</v>
      </c>
      <c r="V71" s="242">
        <v>29</v>
      </c>
      <c r="W71" s="242">
        <v>20</v>
      </c>
      <c r="X71" s="242" t="s">
        <v>191</v>
      </c>
      <c r="Y71" s="242">
        <v>18</v>
      </c>
      <c r="Z71" s="242">
        <v>14</v>
      </c>
      <c r="AA71" s="242">
        <v>16</v>
      </c>
      <c r="AB71" s="242">
        <v>19</v>
      </c>
      <c r="AC71" s="242">
        <v>19</v>
      </c>
      <c r="AD71" s="242" t="s">
        <v>191</v>
      </c>
      <c r="AE71" s="242">
        <v>29</v>
      </c>
    </row>
    <row r="72" spans="4:31">
      <c r="D72" s="241">
        <v>45</v>
      </c>
      <c r="E72" s="241" t="s">
        <v>1883</v>
      </c>
      <c r="F72" s="241" t="s">
        <v>1643</v>
      </c>
      <c r="G72" s="241" t="s">
        <v>1497</v>
      </c>
      <c r="H72" s="241" t="s">
        <v>1411</v>
      </c>
      <c r="I72" s="241">
        <v>0</v>
      </c>
      <c r="J72" s="242">
        <v>48.427</v>
      </c>
      <c r="K72" s="242">
        <v>67.88</v>
      </c>
      <c r="L72" s="242">
        <v>50.82</v>
      </c>
      <c r="M72" s="242">
        <v>61.283999999999999</v>
      </c>
      <c r="N72" s="242">
        <v>57.029000000000003</v>
      </c>
      <c r="O72" s="242">
        <v>65.456999999999994</v>
      </c>
      <c r="P72" s="242">
        <v>60.021000000000001</v>
      </c>
      <c r="Q72" s="242">
        <v>62.048999999999999</v>
      </c>
      <c r="R72" s="242">
        <v>61.41</v>
      </c>
      <c r="S72" s="242">
        <v>69.081999999999994</v>
      </c>
      <c r="T72" s="242">
        <v>60.816000000000003</v>
      </c>
      <c r="U72" s="242">
        <v>60.72</v>
      </c>
      <c r="V72" s="242">
        <v>36.762999999999998</v>
      </c>
      <c r="W72" s="242">
        <v>51.030999999999999</v>
      </c>
      <c r="X72" s="242">
        <v>56.557000000000002</v>
      </c>
      <c r="Y72" s="242">
        <v>53.64</v>
      </c>
      <c r="Z72" s="242">
        <v>52.798000000000002</v>
      </c>
      <c r="AA72" s="242">
        <v>42.637999999999998</v>
      </c>
      <c r="AB72" s="242">
        <v>47.768000000000001</v>
      </c>
      <c r="AC72" s="242">
        <v>41.197000000000003</v>
      </c>
      <c r="AD72" s="242">
        <v>62.529000000000003</v>
      </c>
      <c r="AE72" s="242">
        <v>56.290999999999997</v>
      </c>
    </row>
    <row r="73" spans="4:31">
      <c r="E73" s="241" t="s">
        <v>1884</v>
      </c>
      <c r="F73" s="241" t="s">
        <v>1644</v>
      </c>
      <c r="G73" s="241" t="s">
        <v>1497</v>
      </c>
      <c r="H73" s="241" t="s">
        <v>1412</v>
      </c>
      <c r="I73" s="241">
        <v>0</v>
      </c>
      <c r="J73" s="242">
        <v>35.950000000000003</v>
      </c>
      <c r="K73" s="242">
        <v>57.365000000000002</v>
      </c>
      <c r="L73" s="242">
        <v>30.579000000000001</v>
      </c>
      <c r="M73" s="242">
        <v>56.798999999999999</v>
      </c>
      <c r="N73" s="242">
        <v>45.137999999999998</v>
      </c>
      <c r="O73" s="242">
        <v>62.313000000000002</v>
      </c>
      <c r="P73" s="242">
        <v>48.204999999999998</v>
      </c>
      <c r="Q73" s="242">
        <v>48.494</v>
      </c>
      <c r="R73" s="242">
        <v>63.100999999999999</v>
      </c>
      <c r="S73" s="242">
        <v>62.372</v>
      </c>
      <c r="T73" s="242">
        <v>42.691000000000003</v>
      </c>
      <c r="U73" s="242">
        <v>52.682000000000002</v>
      </c>
      <c r="V73" s="242">
        <v>22.969000000000001</v>
      </c>
      <c r="W73" s="242">
        <v>35.689</v>
      </c>
      <c r="X73" s="242">
        <v>42.71</v>
      </c>
      <c r="Y73" s="242">
        <v>32.744</v>
      </c>
      <c r="Z73" s="242">
        <v>37.244999999999997</v>
      </c>
      <c r="AA73" s="242">
        <v>30.391999999999999</v>
      </c>
      <c r="AB73" s="242">
        <v>34.945</v>
      </c>
      <c r="AC73" s="242">
        <v>33.476999999999997</v>
      </c>
      <c r="AD73" s="242">
        <v>52.526000000000003</v>
      </c>
      <c r="AE73" s="242">
        <v>45.281999999999996</v>
      </c>
    </row>
    <row r="74" spans="4:31">
      <c r="E74" s="241" t="s">
        <v>1885</v>
      </c>
      <c r="F74" s="241" t="s">
        <v>1645</v>
      </c>
      <c r="G74" s="241" t="s">
        <v>1497</v>
      </c>
      <c r="H74" s="241" t="s">
        <v>1410</v>
      </c>
      <c r="I74" s="241">
        <v>0</v>
      </c>
      <c r="J74" s="242">
        <v>44.631999999999998</v>
      </c>
      <c r="K74" s="242">
        <v>63.828000000000003</v>
      </c>
      <c r="L74" s="242">
        <v>44.720999999999997</v>
      </c>
      <c r="M74" s="242">
        <v>59.927</v>
      </c>
      <c r="N74" s="242">
        <v>52.256999999999998</v>
      </c>
      <c r="O74" s="242">
        <v>64.587999999999994</v>
      </c>
      <c r="P74" s="242">
        <v>56.287999999999997</v>
      </c>
      <c r="Q74" s="242">
        <v>56.31</v>
      </c>
      <c r="R74" s="242">
        <v>61.88</v>
      </c>
      <c r="S74" s="242">
        <v>67.114000000000004</v>
      </c>
      <c r="T74" s="242">
        <v>55.119</v>
      </c>
      <c r="U74" s="242">
        <v>58.27</v>
      </c>
      <c r="V74" s="242">
        <v>32.405999999999999</v>
      </c>
      <c r="W74" s="242">
        <v>45.95</v>
      </c>
      <c r="X74" s="242">
        <v>51.927</v>
      </c>
      <c r="Y74" s="242">
        <v>47.262</v>
      </c>
      <c r="Z74" s="242">
        <v>47.548999999999999</v>
      </c>
      <c r="AA74" s="242">
        <v>38.618000000000002</v>
      </c>
      <c r="AB74" s="242">
        <v>43.762</v>
      </c>
      <c r="AC74" s="242">
        <v>38.875999999999998</v>
      </c>
      <c r="AD74" s="242">
        <v>59.17</v>
      </c>
      <c r="AE74" s="242">
        <v>52.893000000000001</v>
      </c>
    </row>
    <row r="75" spans="4:31">
      <c r="D75" s="241">
        <v>46</v>
      </c>
      <c r="E75" s="241" t="s">
        <v>1886</v>
      </c>
      <c r="F75" s="241" t="s">
        <v>1533</v>
      </c>
      <c r="G75" s="241" t="s">
        <v>1496</v>
      </c>
      <c r="H75" s="241" t="s">
        <v>1413</v>
      </c>
      <c r="I75" s="241">
        <v>0</v>
      </c>
      <c r="J75" s="242" t="s">
        <v>191</v>
      </c>
      <c r="K75" s="242" t="s">
        <v>191</v>
      </c>
      <c r="L75" s="242" t="s">
        <v>191</v>
      </c>
      <c r="M75" s="242" t="s">
        <v>191</v>
      </c>
      <c r="N75" s="242" t="s">
        <v>191</v>
      </c>
      <c r="O75" s="242" t="s">
        <v>191</v>
      </c>
      <c r="P75" s="242" t="s">
        <v>191</v>
      </c>
      <c r="Q75" s="242" t="s">
        <v>191</v>
      </c>
      <c r="R75" s="242" t="s">
        <v>191</v>
      </c>
      <c r="S75" s="242" t="s">
        <v>191</v>
      </c>
      <c r="T75" s="242" t="s">
        <v>191</v>
      </c>
      <c r="U75" s="242" t="s">
        <v>191</v>
      </c>
      <c r="V75" s="242" t="s">
        <v>191</v>
      </c>
      <c r="W75" s="242" t="s">
        <v>191</v>
      </c>
      <c r="X75" s="242" t="s">
        <v>191</v>
      </c>
      <c r="Y75" s="242" t="s">
        <v>191</v>
      </c>
      <c r="Z75" s="242" t="s">
        <v>191</v>
      </c>
      <c r="AA75" s="242" t="s">
        <v>191</v>
      </c>
      <c r="AB75" s="242" t="s">
        <v>191</v>
      </c>
      <c r="AC75" s="242" t="s">
        <v>191</v>
      </c>
      <c r="AD75" s="242" t="s">
        <v>191</v>
      </c>
      <c r="AE75" s="242" t="s">
        <v>191</v>
      </c>
    </row>
    <row r="76" spans="4:31">
      <c r="D76" s="241">
        <v>47</v>
      </c>
      <c r="E76" s="241" t="s">
        <v>1887</v>
      </c>
      <c r="F76" s="241" t="s">
        <v>1503</v>
      </c>
      <c r="G76" s="241" t="s">
        <v>1497</v>
      </c>
      <c r="H76" s="241" t="s">
        <v>1289</v>
      </c>
      <c r="I76" s="241">
        <v>0</v>
      </c>
      <c r="J76" s="242" t="s">
        <v>191</v>
      </c>
      <c r="K76" s="242" t="s">
        <v>191</v>
      </c>
      <c r="L76" s="242" t="s">
        <v>191</v>
      </c>
      <c r="M76" s="242" t="s">
        <v>191</v>
      </c>
      <c r="N76" s="242" t="s">
        <v>191</v>
      </c>
      <c r="O76" s="242" t="s">
        <v>191</v>
      </c>
      <c r="P76" s="242" t="s">
        <v>191</v>
      </c>
      <c r="Q76" s="242" t="s">
        <v>191</v>
      </c>
      <c r="R76" s="242" t="s">
        <v>191</v>
      </c>
      <c r="S76" s="242" t="s">
        <v>191</v>
      </c>
      <c r="T76" s="242" t="s">
        <v>191</v>
      </c>
      <c r="U76" s="242" t="s">
        <v>191</v>
      </c>
      <c r="V76" s="242" t="s">
        <v>191</v>
      </c>
      <c r="W76" s="242" t="s">
        <v>191</v>
      </c>
      <c r="X76" s="242" t="s">
        <v>191</v>
      </c>
      <c r="Y76" s="242" t="s">
        <v>191</v>
      </c>
      <c r="Z76" s="242" t="s">
        <v>191</v>
      </c>
      <c r="AA76" s="242" t="s">
        <v>191</v>
      </c>
      <c r="AB76" s="242" t="s">
        <v>191</v>
      </c>
      <c r="AC76" s="242" t="s">
        <v>191</v>
      </c>
      <c r="AD76" s="242" t="s">
        <v>191</v>
      </c>
      <c r="AE76" s="242" t="s">
        <v>191</v>
      </c>
    </row>
    <row r="77" spans="4:31">
      <c r="E77" s="241" t="s">
        <v>1888</v>
      </c>
      <c r="F77" s="241" t="s">
        <v>1504</v>
      </c>
      <c r="G77" s="241" t="s">
        <v>1497</v>
      </c>
      <c r="H77" s="241" t="s">
        <v>1290</v>
      </c>
      <c r="I77" s="241">
        <v>0</v>
      </c>
      <c r="J77" s="242" t="s">
        <v>191</v>
      </c>
      <c r="K77" s="242" t="s">
        <v>191</v>
      </c>
      <c r="L77" s="242" t="s">
        <v>191</v>
      </c>
      <c r="M77" s="242" t="s">
        <v>191</v>
      </c>
      <c r="N77" s="242" t="s">
        <v>191</v>
      </c>
      <c r="O77" s="242" t="s">
        <v>191</v>
      </c>
      <c r="P77" s="242" t="s">
        <v>191</v>
      </c>
      <c r="Q77" s="242" t="s">
        <v>191</v>
      </c>
      <c r="R77" s="242" t="s">
        <v>191</v>
      </c>
      <c r="S77" s="242" t="s">
        <v>191</v>
      </c>
      <c r="T77" s="242" t="s">
        <v>191</v>
      </c>
      <c r="U77" s="242" t="s">
        <v>191</v>
      </c>
      <c r="V77" s="242" t="s">
        <v>191</v>
      </c>
      <c r="W77" s="242" t="s">
        <v>191</v>
      </c>
      <c r="X77" s="242" t="s">
        <v>191</v>
      </c>
      <c r="Y77" s="242" t="s">
        <v>191</v>
      </c>
      <c r="Z77" s="242" t="s">
        <v>191</v>
      </c>
      <c r="AA77" s="242" t="s">
        <v>191</v>
      </c>
      <c r="AB77" s="242" t="s">
        <v>191</v>
      </c>
      <c r="AC77" s="242" t="s">
        <v>191</v>
      </c>
      <c r="AD77" s="242" t="s">
        <v>191</v>
      </c>
      <c r="AE77" s="242" t="s">
        <v>191</v>
      </c>
    </row>
    <row r="78" spans="4:31">
      <c r="E78" s="241" t="s">
        <v>1889</v>
      </c>
      <c r="F78" s="241" t="s">
        <v>1502</v>
      </c>
      <c r="G78" s="241" t="s">
        <v>1497</v>
      </c>
      <c r="H78" s="241" t="s">
        <v>1288</v>
      </c>
      <c r="I78" s="241">
        <v>0</v>
      </c>
      <c r="J78" s="242">
        <v>151.74</v>
      </c>
      <c r="K78" s="242">
        <v>115.38</v>
      </c>
      <c r="L78" s="242">
        <v>87.62</v>
      </c>
      <c r="M78" s="242">
        <v>115.43</v>
      </c>
      <c r="N78" s="242">
        <v>121.71</v>
      </c>
      <c r="O78" s="242">
        <v>131.62</v>
      </c>
      <c r="P78" s="242">
        <v>156.27000000000001</v>
      </c>
      <c r="Q78" s="242">
        <v>177.42</v>
      </c>
      <c r="R78" s="242">
        <v>103.91</v>
      </c>
      <c r="S78" s="242">
        <v>169.05</v>
      </c>
      <c r="T78" s="242">
        <v>120.72</v>
      </c>
      <c r="U78" s="242">
        <v>111.36</v>
      </c>
      <c r="V78" s="242">
        <v>167.49</v>
      </c>
      <c r="W78" s="242">
        <v>86.29</v>
      </c>
      <c r="X78" s="242">
        <v>116.7</v>
      </c>
      <c r="Y78" s="242">
        <v>146.11000000000001</v>
      </c>
      <c r="Z78" s="242">
        <v>99.05</v>
      </c>
      <c r="AA78" s="242">
        <v>76.010000000000005</v>
      </c>
      <c r="AB78" s="242">
        <v>141.82</v>
      </c>
      <c r="AC78" s="242">
        <v>135.30000000000001</v>
      </c>
      <c r="AD78" s="242">
        <v>109.11</v>
      </c>
      <c r="AE78" s="242">
        <v>131.47</v>
      </c>
    </row>
    <row r="79" spans="4:31">
      <c r="D79" s="241">
        <v>48</v>
      </c>
      <c r="E79" s="241" t="s">
        <v>1890</v>
      </c>
      <c r="F79" s="241" t="s">
        <v>1646</v>
      </c>
      <c r="G79" s="241" t="s">
        <v>140</v>
      </c>
      <c r="H79" s="241" t="s">
        <v>1435</v>
      </c>
      <c r="I79" s="241">
        <v>0</v>
      </c>
      <c r="J79" s="242">
        <v>37.129753489999999</v>
      </c>
      <c r="K79" s="242">
        <v>42.242413849999998</v>
      </c>
      <c r="L79" s="242">
        <v>52.790500420000001</v>
      </c>
      <c r="M79" s="242">
        <v>52.695346800000003</v>
      </c>
      <c r="N79" s="242">
        <v>59.815321480000001</v>
      </c>
      <c r="O79" s="242">
        <v>53.907922910000003</v>
      </c>
      <c r="P79" s="242">
        <v>31.728701409999999</v>
      </c>
      <c r="Q79" s="242">
        <v>38.442932730000003</v>
      </c>
      <c r="R79" s="242">
        <v>24.51923077</v>
      </c>
      <c r="S79" s="242">
        <v>35.862745099999998</v>
      </c>
      <c r="T79" s="242">
        <v>32.04724409</v>
      </c>
      <c r="U79" s="242">
        <v>31.822051940000001</v>
      </c>
      <c r="V79" s="242">
        <v>25.142227930000001</v>
      </c>
      <c r="W79" s="242">
        <v>31.026932339999998</v>
      </c>
      <c r="X79" s="242">
        <v>27.023014109999998</v>
      </c>
      <c r="Y79" s="242">
        <v>45.0390625</v>
      </c>
      <c r="Z79" s="242">
        <v>46.31703005</v>
      </c>
      <c r="AA79" s="242">
        <v>22.328866349999998</v>
      </c>
      <c r="AB79" s="242" t="s">
        <v>191</v>
      </c>
      <c r="AC79" s="242">
        <v>32.859497320000003</v>
      </c>
      <c r="AD79" s="242">
        <v>0.62173588700000004</v>
      </c>
      <c r="AE79" s="242">
        <v>36.84818164</v>
      </c>
    </row>
    <row r="80" spans="4:31">
      <c r="D80" s="241">
        <v>49</v>
      </c>
      <c r="E80" s="241" t="s">
        <v>1891</v>
      </c>
      <c r="F80" s="241" t="s">
        <v>1647</v>
      </c>
      <c r="G80" s="241" t="s">
        <v>140</v>
      </c>
      <c r="H80" s="241" t="s">
        <v>1474</v>
      </c>
      <c r="I80" s="241">
        <v>1</v>
      </c>
      <c r="J80" s="242">
        <v>35.94</v>
      </c>
      <c r="K80" s="242" t="s">
        <v>191</v>
      </c>
      <c r="L80" s="242">
        <v>17.96</v>
      </c>
      <c r="M80" s="242" t="s">
        <v>191</v>
      </c>
      <c r="N80" s="242">
        <v>28.28</v>
      </c>
      <c r="O80" s="242">
        <v>49.41</v>
      </c>
      <c r="P80" s="242">
        <v>18.7</v>
      </c>
      <c r="Q80" s="242">
        <v>2.08</v>
      </c>
      <c r="R80" s="242">
        <v>39.76</v>
      </c>
      <c r="S80" s="242">
        <v>31.74</v>
      </c>
      <c r="T80" s="242">
        <v>47.19</v>
      </c>
      <c r="U80" s="242">
        <v>28.7</v>
      </c>
      <c r="V80" s="242">
        <v>23.09</v>
      </c>
      <c r="W80" s="242">
        <v>17.23</v>
      </c>
      <c r="X80" s="242">
        <v>9.33</v>
      </c>
      <c r="Y80" s="242">
        <v>30.66</v>
      </c>
      <c r="Z80" s="242">
        <v>64.680000000000007</v>
      </c>
      <c r="AA80" s="242">
        <v>65.36</v>
      </c>
      <c r="AB80" s="242">
        <v>51.1</v>
      </c>
      <c r="AC80" s="242">
        <v>53.5</v>
      </c>
      <c r="AD80" s="242">
        <v>12.55</v>
      </c>
      <c r="AE80" s="242">
        <v>36.18</v>
      </c>
    </row>
    <row r="81" spans="2:31">
      <c r="D81" s="241">
        <v>50</v>
      </c>
      <c r="E81" s="241" t="s">
        <v>234</v>
      </c>
      <c r="F81" s="241" t="s">
        <v>1648</v>
      </c>
      <c r="G81" s="241" t="s">
        <v>1497</v>
      </c>
      <c r="H81" s="241" t="s">
        <v>1480</v>
      </c>
      <c r="I81" s="241">
        <v>1</v>
      </c>
      <c r="J81" s="242">
        <v>32.57</v>
      </c>
      <c r="K81" s="242" t="s">
        <v>191</v>
      </c>
      <c r="L81" s="242">
        <v>50.57</v>
      </c>
      <c r="M81" s="242" t="s">
        <v>191</v>
      </c>
      <c r="N81" s="242">
        <v>15.68</v>
      </c>
      <c r="O81" s="242">
        <v>29.76</v>
      </c>
      <c r="P81" s="242">
        <v>17.489999999999998</v>
      </c>
      <c r="Q81" s="242">
        <v>11.54</v>
      </c>
      <c r="R81" s="242">
        <v>0</v>
      </c>
      <c r="S81" s="242">
        <v>15.32</v>
      </c>
      <c r="T81" s="242">
        <v>27.4</v>
      </c>
      <c r="U81" s="242">
        <v>8.9600000000000009</v>
      </c>
      <c r="V81" s="242">
        <v>32.119999999999997</v>
      </c>
      <c r="W81" s="242">
        <v>32.51</v>
      </c>
      <c r="X81" s="242">
        <v>10.38</v>
      </c>
      <c r="Y81" s="242">
        <v>23.02</v>
      </c>
      <c r="Z81" s="242">
        <v>30.35</v>
      </c>
      <c r="AA81" s="242">
        <v>25</v>
      </c>
      <c r="AB81" s="242">
        <v>66.099999999999994</v>
      </c>
      <c r="AC81" s="242">
        <v>49.24</v>
      </c>
      <c r="AD81" s="242">
        <v>9.16</v>
      </c>
      <c r="AE81" s="242">
        <v>24.62</v>
      </c>
    </row>
    <row r="82" spans="2:31">
      <c r="D82" s="241">
        <v>51</v>
      </c>
      <c r="E82" s="241" t="s">
        <v>235</v>
      </c>
      <c r="F82" s="241" t="s">
        <v>1649</v>
      </c>
      <c r="G82" s="241" t="s">
        <v>140</v>
      </c>
      <c r="H82" s="241" t="s">
        <v>1487</v>
      </c>
      <c r="I82" s="241">
        <v>1</v>
      </c>
      <c r="J82" s="242">
        <v>243.9147849</v>
      </c>
      <c r="K82" s="242">
        <v>154.2861427</v>
      </c>
      <c r="L82" s="242">
        <v>128.87396279999999</v>
      </c>
      <c r="M82" s="242">
        <v>113.02956469999999</v>
      </c>
      <c r="N82" s="242">
        <v>163.4034734</v>
      </c>
      <c r="O82" s="242">
        <v>189.13173470000001</v>
      </c>
      <c r="P82" s="242">
        <v>180.03628230000001</v>
      </c>
      <c r="Q82" s="242">
        <v>106.1868297</v>
      </c>
      <c r="R82" s="242">
        <v>207.3171743</v>
      </c>
      <c r="S82" s="242">
        <v>108.659272</v>
      </c>
      <c r="T82" s="242">
        <v>194.40299820000001</v>
      </c>
      <c r="U82" s="242">
        <v>151.95043889999999</v>
      </c>
      <c r="V82" s="242">
        <v>134.26934109999999</v>
      </c>
      <c r="W82" s="242">
        <v>168.0336083</v>
      </c>
      <c r="X82" s="242">
        <v>137.29343069999999</v>
      </c>
      <c r="Y82" s="242">
        <v>158.7575971</v>
      </c>
      <c r="Z82" s="242">
        <v>162.7246312</v>
      </c>
      <c r="AA82" s="242">
        <v>147.07994930000001</v>
      </c>
      <c r="AB82" s="242">
        <v>161.8627912</v>
      </c>
      <c r="AC82" s="242">
        <v>72.044289030000002</v>
      </c>
      <c r="AD82" s="242">
        <v>103.37540319999999</v>
      </c>
      <c r="AE82" s="242">
        <v>162.76837359999999</v>
      </c>
    </row>
    <row r="83" spans="2:31">
      <c r="E83" s="241" t="s">
        <v>236</v>
      </c>
      <c r="F83" s="241" t="s">
        <v>1650</v>
      </c>
      <c r="G83" s="241" t="s">
        <v>140</v>
      </c>
      <c r="H83" s="241" t="s">
        <v>1488</v>
      </c>
      <c r="I83" s="241">
        <v>1</v>
      </c>
      <c r="J83" s="242">
        <v>329.63932729999999</v>
      </c>
      <c r="K83" s="242">
        <v>245.9827894</v>
      </c>
      <c r="L83" s="242">
        <v>209.578013</v>
      </c>
      <c r="M83" s="242">
        <v>135.4089989</v>
      </c>
      <c r="N83" s="242">
        <v>218.68037949999999</v>
      </c>
      <c r="O83" s="242">
        <v>274.45481469999999</v>
      </c>
      <c r="P83" s="242">
        <v>227.4432702</v>
      </c>
      <c r="Q83" s="242">
        <v>167.44131060000001</v>
      </c>
      <c r="R83" s="242">
        <v>328.07643689999998</v>
      </c>
      <c r="S83" s="242">
        <v>157.0296462</v>
      </c>
      <c r="T83" s="242">
        <v>267.9487914</v>
      </c>
      <c r="U83" s="242">
        <v>215.68262910000001</v>
      </c>
      <c r="V83" s="242">
        <v>237.1504473</v>
      </c>
      <c r="W83" s="242">
        <v>259.26454319999999</v>
      </c>
      <c r="X83" s="242">
        <v>233.92439379999999</v>
      </c>
      <c r="Y83" s="242">
        <v>283.64962300000002</v>
      </c>
      <c r="Z83" s="242">
        <v>253.0164939</v>
      </c>
      <c r="AA83" s="242">
        <v>207.50168880000001</v>
      </c>
      <c r="AB83" s="242">
        <v>195.83542499999999</v>
      </c>
      <c r="AC83" s="242">
        <v>131.50228300000001</v>
      </c>
      <c r="AD83" s="242">
        <v>168.34518650000001</v>
      </c>
      <c r="AE83" s="242">
        <v>235.061611</v>
      </c>
    </row>
    <row r="84" spans="2:31">
      <c r="E84" s="241" t="s">
        <v>237</v>
      </c>
      <c r="F84" s="241" t="s">
        <v>1651</v>
      </c>
      <c r="G84" s="241" t="s">
        <v>140</v>
      </c>
      <c r="H84" s="241" t="s">
        <v>1486</v>
      </c>
      <c r="I84" s="241">
        <v>1</v>
      </c>
      <c r="J84" s="242">
        <v>287.19663989999998</v>
      </c>
      <c r="K84" s="242">
        <v>199.7485398</v>
      </c>
      <c r="L84" s="242">
        <v>169.66149909999999</v>
      </c>
      <c r="M84" s="242">
        <v>124.4792032</v>
      </c>
      <c r="N84" s="242">
        <v>191.93373310000001</v>
      </c>
      <c r="O84" s="242">
        <v>232.5128052</v>
      </c>
      <c r="P84" s="242">
        <v>204.22568390000001</v>
      </c>
      <c r="Q84" s="242">
        <v>137.29165610000001</v>
      </c>
      <c r="R84" s="242">
        <v>268.76684729999999</v>
      </c>
      <c r="S84" s="242">
        <v>132.96448789999999</v>
      </c>
      <c r="T84" s="242">
        <v>231.21804879999999</v>
      </c>
      <c r="U84" s="242">
        <v>184.22763549999999</v>
      </c>
      <c r="V84" s="242">
        <v>186.71161979999999</v>
      </c>
      <c r="W84" s="242">
        <v>213.96015919999999</v>
      </c>
      <c r="X84" s="242">
        <v>186.38208409999999</v>
      </c>
      <c r="Y84" s="242">
        <v>222.0640727</v>
      </c>
      <c r="Z84" s="242">
        <v>208.75713540000001</v>
      </c>
      <c r="AA84" s="242">
        <v>178.00755480000001</v>
      </c>
      <c r="AB84" s="242">
        <v>179.3414215</v>
      </c>
      <c r="AC84" s="242">
        <v>102.3117949</v>
      </c>
      <c r="AD84" s="242">
        <v>136.6442218</v>
      </c>
      <c r="AE84" s="242">
        <v>199.31949470000001</v>
      </c>
    </row>
    <row r="85" spans="2:31">
      <c r="B85" s="241" t="s">
        <v>339</v>
      </c>
      <c r="C85" s="241" t="s">
        <v>320</v>
      </c>
      <c r="D85" s="241">
        <v>54</v>
      </c>
      <c r="E85" s="241" t="s">
        <v>238</v>
      </c>
      <c r="F85" s="241" t="s">
        <v>1654</v>
      </c>
      <c r="G85" s="241" t="s">
        <v>1496</v>
      </c>
      <c r="H85" s="241" t="s">
        <v>1324</v>
      </c>
      <c r="I85" s="241">
        <v>0</v>
      </c>
      <c r="J85" s="242" t="s">
        <v>191</v>
      </c>
      <c r="K85" s="242" t="s">
        <v>191</v>
      </c>
      <c r="L85" s="242" t="s">
        <v>191</v>
      </c>
      <c r="M85" s="242" t="s">
        <v>191</v>
      </c>
      <c r="N85" s="242" t="s">
        <v>191</v>
      </c>
      <c r="O85" s="242" t="s">
        <v>191</v>
      </c>
      <c r="P85" s="242" t="s">
        <v>191</v>
      </c>
      <c r="Q85" s="242" t="s">
        <v>191</v>
      </c>
      <c r="R85" s="242" t="s">
        <v>191</v>
      </c>
      <c r="S85" s="242" t="s">
        <v>191</v>
      </c>
      <c r="T85" s="242" t="s">
        <v>191</v>
      </c>
      <c r="U85" s="242" t="s">
        <v>191</v>
      </c>
      <c r="V85" s="242" t="s">
        <v>191</v>
      </c>
      <c r="W85" s="242" t="s">
        <v>191</v>
      </c>
      <c r="X85" s="242" t="s">
        <v>191</v>
      </c>
      <c r="Y85" s="242" t="s">
        <v>191</v>
      </c>
      <c r="Z85" s="242" t="s">
        <v>191</v>
      </c>
      <c r="AA85" s="242" t="s">
        <v>191</v>
      </c>
      <c r="AB85" s="242" t="s">
        <v>191</v>
      </c>
      <c r="AC85" s="242" t="s">
        <v>191</v>
      </c>
      <c r="AD85" s="242" t="s">
        <v>191</v>
      </c>
      <c r="AE85" s="242" t="s">
        <v>191</v>
      </c>
    </row>
    <row r="86" spans="2:31">
      <c r="E86" s="241" t="s">
        <v>239</v>
      </c>
      <c r="F86" s="241" t="s">
        <v>1655</v>
      </c>
      <c r="G86" s="241" t="s">
        <v>1496</v>
      </c>
      <c r="H86" s="241" t="s">
        <v>1325</v>
      </c>
      <c r="I86" s="241">
        <v>0</v>
      </c>
      <c r="J86" s="242" t="s">
        <v>191</v>
      </c>
      <c r="K86" s="242" t="s">
        <v>191</v>
      </c>
      <c r="L86" s="242" t="s">
        <v>191</v>
      </c>
      <c r="M86" s="242" t="s">
        <v>191</v>
      </c>
      <c r="N86" s="242" t="s">
        <v>191</v>
      </c>
      <c r="O86" s="242" t="s">
        <v>191</v>
      </c>
      <c r="P86" s="242" t="s">
        <v>191</v>
      </c>
      <c r="Q86" s="242" t="s">
        <v>191</v>
      </c>
      <c r="R86" s="242" t="s">
        <v>191</v>
      </c>
      <c r="S86" s="242" t="s">
        <v>191</v>
      </c>
      <c r="T86" s="242" t="s">
        <v>191</v>
      </c>
      <c r="U86" s="242" t="s">
        <v>191</v>
      </c>
      <c r="V86" s="242" t="s">
        <v>191</v>
      </c>
      <c r="W86" s="242" t="s">
        <v>191</v>
      </c>
      <c r="X86" s="242" t="s">
        <v>191</v>
      </c>
      <c r="Y86" s="242" t="s">
        <v>191</v>
      </c>
      <c r="Z86" s="242" t="s">
        <v>191</v>
      </c>
      <c r="AA86" s="242" t="s">
        <v>191</v>
      </c>
      <c r="AB86" s="242" t="s">
        <v>191</v>
      </c>
      <c r="AC86" s="242" t="s">
        <v>191</v>
      </c>
      <c r="AD86" s="242" t="s">
        <v>191</v>
      </c>
      <c r="AE86" s="242" t="s">
        <v>191</v>
      </c>
    </row>
    <row r="87" spans="2:31">
      <c r="E87" s="241" t="s">
        <v>240</v>
      </c>
      <c r="F87" s="241" t="s">
        <v>1656</v>
      </c>
      <c r="G87" s="241" t="s">
        <v>1496</v>
      </c>
      <c r="H87" s="241" t="s">
        <v>1323</v>
      </c>
      <c r="I87" s="241">
        <v>0</v>
      </c>
      <c r="J87" s="242">
        <v>50.1</v>
      </c>
      <c r="K87" s="242">
        <v>50.9</v>
      </c>
      <c r="L87" s="242">
        <v>57.2</v>
      </c>
      <c r="M87" s="242">
        <v>57</v>
      </c>
      <c r="N87" s="242">
        <v>54.3</v>
      </c>
      <c r="O87" s="242">
        <v>52</v>
      </c>
      <c r="P87" s="242">
        <v>49.1</v>
      </c>
      <c r="Q87" s="242">
        <v>34.6</v>
      </c>
      <c r="R87" s="242">
        <v>56.1</v>
      </c>
      <c r="S87" s="242">
        <v>46.6</v>
      </c>
      <c r="T87" s="242">
        <v>54.7</v>
      </c>
      <c r="U87" s="242">
        <v>55.4</v>
      </c>
      <c r="V87" s="242">
        <v>47.1</v>
      </c>
      <c r="W87" s="242">
        <v>47.7</v>
      </c>
      <c r="X87" s="242">
        <v>50.3</v>
      </c>
      <c r="Y87" s="242">
        <v>40</v>
      </c>
      <c r="Z87" s="242">
        <v>52.6</v>
      </c>
      <c r="AA87" s="242">
        <v>46.1</v>
      </c>
      <c r="AB87" s="242">
        <v>50</v>
      </c>
      <c r="AC87" s="242">
        <v>53.6</v>
      </c>
      <c r="AD87" s="242">
        <v>40.4</v>
      </c>
      <c r="AE87" s="242">
        <v>51.3</v>
      </c>
    </row>
    <row r="88" spans="2:31">
      <c r="D88" s="241">
        <v>55</v>
      </c>
      <c r="E88" s="241" t="s">
        <v>241</v>
      </c>
      <c r="F88" s="241" t="s">
        <v>1539</v>
      </c>
      <c r="G88" s="241" t="s">
        <v>1496</v>
      </c>
      <c r="H88" s="241" t="s">
        <v>1327</v>
      </c>
      <c r="I88" s="241">
        <v>0</v>
      </c>
      <c r="J88" s="242" t="s">
        <v>191</v>
      </c>
      <c r="K88" s="242" t="s">
        <v>191</v>
      </c>
      <c r="L88" s="242" t="s">
        <v>191</v>
      </c>
      <c r="M88" s="242" t="s">
        <v>191</v>
      </c>
      <c r="N88" s="242" t="s">
        <v>191</v>
      </c>
      <c r="O88" s="242" t="s">
        <v>191</v>
      </c>
      <c r="P88" s="242" t="s">
        <v>191</v>
      </c>
      <c r="Q88" s="242" t="s">
        <v>191</v>
      </c>
      <c r="R88" s="242" t="s">
        <v>191</v>
      </c>
      <c r="S88" s="242" t="s">
        <v>191</v>
      </c>
      <c r="T88" s="242" t="s">
        <v>191</v>
      </c>
      <c r="U88" s="242" t="s">
        <v>191</v>
      </c>
      <c r="V88" s="242" t="s">
        <v>191</v>
      </c>
      <c r="W88" s="242" t="s">
        <v>191</v>
      </c>
      <c r="X88" s="242" t="s">
        <v>191</v>
      </c>
      <c r="Y88" s="242" t="s">
        <v>191</v>
      </c>
      <c r="Z88" s="242" t="s">
        <v>191</v>
      </c>
      <c r="AA88" s="242" t="s">
        <v>191</v>
      </c>
      <c r="AB88" s="242" t="s">
        <v>191</v>
      </c>
      <c r="AC88" s="242" t="s">
        <v>191</v>
      </c>
      <c r="AD88" s="242" t="s">
        <v>191</v>
      </c>
      <c r="AE88" s="242" t="s">
        <v>191</v>
      </c>
    </row>
    <row r="89" spans="2:31">
      <c r="E89" s="241" t="s">
        <v>242</v>
      </c>
      <c r="F89" s="241" t="s">
        <v>1540</v>
      </c>
      <c r="G89" s="241" t="s">
        <v>1496</v>
      </c>
      <c r="H89" s="241" t="s">
        <v>1328</v>
      </c>
      <c r="I89" s="241">
        <v>0</v>
      </c>
      <c r="J89" s="242" t="s">
        <v>191</v>
      </c>
      <c r="K89" s="242" t="s">
        <v>191</v>
      </c>
      <c r="L89" s="242" t="s">
        <v>191</v>
      </c>
      <c r="M89" s="242" t="s">
        <v>191</v>
      </c>
      <c r="N89" s="242" t="s">
        <v>191</v>
      </c>
      <c r="O89" s="242" t="s">
        <v>191</v>
      </c>
      <c r="P89" s="242" t="s">
        <v>191</v>
      </c>
      <c r="Q89" s="242" t="s">
        <v>191</v>
      </c>
      <c r="R89" s="242" t="s">
        <v>191</v>
      </c>
      <c r="S89" s="242" t="s">
        <v>191</v>
      </c>
      <c r="T89" s="242" t="s">
        <v>191</v>
      </c>
      <c r="U89" s="242" t="s">
        <v>191</v>
      </c>
      <c r="V89" s="242" t="s">
        <v>191</v>
      </c>
      <c r="W89" s="242" t="s">
        <v>191</v>
      </c>
      <c r="X89" s="242" t="s">
        <v>191</v>
      </c>
      <c r="Y89" s="242" t="s">
        <v>191</v>
      </c>
      <c r="Z89" s="242" t="s">
        <v>191</v>
      </c>
      <c r="AA89" s="242" t="s">
        <v>191</v>
      </c>
      <c r="AB89" s="242" t="s">
        <v>191</v>
      </c>
      <c r="AC89" s="242" t="s">
        <v>191</v>
      </c>
      <c r="AD89" s="242" t="s">
        <v>191</v>
      </c>
      <c r="AE89" s="242" t="s">
        <v>191</v>
      </c>
    </row>
    <row r="90" spans="2:31">
      <c r="E90" s="241" t="s">
        <v>243</v>
      </c>
      <c r="F90" s="241" t="s">
        <v>1538</v>
      </c>
      <c r="G90" s="241" t="s">
        <v>1496</v>
      </c>
      <c r="H90" s="241" t="s">
        <v>1326</v>
      </c>
      <c r="I90" s="241">
        <v>0</v>
      </c>
      <c r="J90" s="242">
        <v>33.700000000000003</v>
      </c>
      <c r="K90" s="242">
        <v>31.2</v>
      </c>
      <c r="L90" s="242">
        <v>33.700000000000003</v>
      </c>
      <c r="M90" s="242">
        <v>36.9</v>
      </c>
      <c r="N90" s="242">
        <v>32.5</v>
      </c>
      <c r="O90" s="242">
        <v>30</v>
      </c>
      <c r="P90" s="242">
        <v>35.1</v>
      </c>
      <c r="Q90" s="242">
        <v>32</v>
      </c>
      <c r="R90" s="242">
        <v>24.6</v>
      </c>
      <c r="S90" s="242">
        <v>35.1</v>
      </c>
      <c r="T90" s="242">
        <v>39.200000000000003</v>
      </c>
      <c r="U90" s="242">
        <v>34.200000000000003</v>
      </c>
      <c r="V90" s="242">
        <v>37.5</v>
      </c>
      <c r="W90" s="242">
        <v>33.5</v>
      </c>
      <c r="X90" s="242">
        <v>36.200000000000003</v>
      </c>
      <c r="Y90" s="242">
        <v>26.9</v>
      </c>
      <c r="Z90" s="242">
        <v>34.700000000000003</v>
      </c>
      <c r="AA90" s="242">
        <v>32.1</v>
      </c>
      <c r="AB90" s="242">
        <v>29.4</v>
      </c>
      <c r="AC90" s="242">
        <v>34.200000000000003</v>
      </c>
      <c r="AD90" s="242">
        <v>32.4</v>
      </c>
      <c r="AE90" s="242">
        <v>33.700000000000003</v>
      </c>
    </row>
    <row r="91" spans="2:31">
      <c r="D91" s="241">
        <v>56</v>
      </c>
      <c r="E91" s="241" t="s">
        <v>244</v>
      </c>
      <c r="F91" s="241" t="s">
        <v>1660</v>
      </c>
      <c r="G91" s="241" t="s">
        <v>140</v>
      </c>
      <c r="H91" s="241" t="s">
        <v>1330</v>
      </c>
      <c r="I91" s="241">
        <v>0</v>
      </c>
      <c r="J91" s="242" t="s">
        <v>191</v>
      </c>
      <c r="K91" s="242" t="s">
        <v>191</v>
      </c>
      <c r="L91" s="242" t="s">
        <v>191</v>
      </c>
      <c r="M91" s="242" t="s">
        <v>191</v>
      </c>
      <c r="N91" s="242" t="s">
        <v>191</v>
      </c>
      <c r="O91" s="242" t="s">
        <v>191</v>
      </c>
      <c r="P91" s="242" t="s">
        <v>191</v>
      </c>
      <c r="Q91" s="242" t="s">
        <v>191</v>
      </c>
      <c r="R91" s="242" t="s">
        <v>191</v>
      </c>
      <c r="S91" s="242" t="s">
        <v>191</v>
      </c>
      <c r="T91" s="242" t="s">
        <v>191</v>
      </c>
      <c r="U91" s="242" t="s">
        <v>191</v>
      </c>
      <c r="V91" s="242" t="s">
        <v>191</v>
      </c>
      <c r="W91" s="242" t="s">
        <v>191</v>
      </c>
      <c r="X91" s="242" t="s">
        <v>191</v>
      </c>
      <c r="Y91" s="242" t="s">
        <v>191</v>
      </c>
      <c r="Z91" s="242" t="s">
        <v>191</v>
      </c>
      <c r="AA91" s="242" t="s">
        <v>191</v>
      </c>
      <c r="AB91" s="242" t="s">
        <v>191</v>
      </c>
      <c r="AC91" s="242" t="s">
        <v>191</v>
      </c>
      <c r="AD91" s="242" t="s">
        <v>191</v>
      </c>
      <c r="AE91" s="242" t="s">
        <v>191</v>
      </c>
    </row>
    <row r="92" spans="2:31">
      <c r="E92" s="241" t="s">
        <v>245</v>
      </c>
      <c r="F92" s="241" t="s">
        <v>1661</v>
      </c>
      <c r="G92" s="241" t="s">
        <v>140</v>
      </c>
      <c r="H92" s="241" t="s">
        <v>1331</v>
      </c>
      <c r="I92" s="241">
        <v>0</v>
      </c>
      <c r="J92" s="242" t="s">
        <v>191</v>
      </c>
      <c r="K92" s="242" t="s">
        <v>191</v>
      </c>
      <c r="L92" s="242" t="s">
        <v>191</v>
      </c>
      <c r="M92" s="242" t="s">
        <v>191</v>
      </c>
      <c r="N92" s="242" t="s">
        <v>191</v>
      </c>
      <c r="O92" s="242" t="s">
        <v>191</v>
      </c>
      <c r="P92" s="242" t="s">
        <v>191</v>
      </c>
      <c r="Q92" s="242" t="s">
        <v>191</v>
      </c>
      <c r="R92" s="242" t="s">
        <v>191</v>
      </c>
      <c r="S92" s="242" t="s">
        <v>191</v>
      </c>
      <c r="T92" s="242" t="s">
        <v>191</v>
      </c>
      <c r="U92" s="242" t="s">
        <v>191</v>
      </c>
      <c r="V92" s="242" t="s">
        <v>191</v>
      </c>
      <c r="W92" s="242" t="s">
        <v>191</v>
      </c>
      <c r="X92" s="242" t="s">
        <v>191</v>
      </c>
      <c r="Y92" s="242" t="s">
        <v>191</v>
      </c>
      <c r="Z92" s="242" t="s">
        <v>191</v>
      </c>
      <c r="AA92" s="242" t="s">
        <v>191</v>
      </c>
      <c r="AB92" s="242" t="s">
        <v>191</v>
      </c>
      <c r="AC92" s="242" t="s">
        <v>191</v>
      </c>
      <c r="AD92" s="242" t="s">
        <v>191</v>
      </c>
      <c r="AE92" s="242" t="s">
        <v>191</v>
      </c>
    </row>
    <row r="93" spans="2:31">
      <c r="E93" s="241" t="s">
        <v>246</v>
      </c>
      <c r="F93" s="241" t="s">
        <v>1662</v>
      </c>
      <c r="G93" s="241" t="s">
        <v>140</v>
      </c>
      <c r="H93" s="241" t="s">
        <v>1329</v>
      </c>
      <c r="I93" s="241">
        <v>0</v>
      </c>
      <c r="J93" s="242">
        <v>38</v>
      </c>
      <c r="K93" s="242">
        <v>33.799999999999997</v>
      </c>
      <c r="L93" s="242">
        <v>36.4</v>
      </c>
      <c r="M93" s="242">
        <v>37.799999999999997</v>
      </c>
      <c r="N93" s="242">
        <v>35.1</v>
      </c>
      <c r="O93" s="242">
        <v>37.4</v>
      </c>
      <c r="P93" s="242">
        <v>36.700000000000003</v>
      </c>
      <c r="Q93" s="242">
        <v>30.2</v>
      </c>
      <c r="R93" s="242">
        <v>29.8</v>
      </c>
      <c r="S93" s="242">
        <v>41.7</v>
      </c>
      <c r="T93" s="242">
        <v>39.200000000000003</v>
      </c>
      <c r="U93" s="242">
        <v>34.4</v>
      </c>
      <c r="V93" s="242">
        <v>42.2</v>
      </c>
      <c r="W93" s="242">
        <v>41.6</v>
      </c>
      <c r="X93" s="242">
        <v>38.700000000000003</v>
      </c>
      <c r="Y93" s="242">
        <v>39.5</v>
      </c>
      <c r="Z93" s="242">
        <v>34.299999999999997</v>
      </c>
      <c r="AA93" s="242">
        <v>35.4</v>
      </c>
      <c r="AB93" s="242">
        <v>34.9</v>
      </c>
      <c r="AC93" s="242">
        <v>39.5</v>
      </c>
      <c r="AD93" s="242">
        <v>27.8</v>
      </c>
      <c r="AE93" s="242">
        <v>37</v>
      </c>
    </row>
    <row r="94" spans="2:31">
      <c r="D94" s="241">
        <v>57</v>
      </c>
      <c r="E94" s="241" t="s">
        <v>1892</v>
      </c>
      <c r="F94" s="241" t="s">
        <v>1657</v>
      </c>
      <c r="G94" s="241" t="s">
        <v>1497</v>
      </c>
      <c r="H94" s="241" t="s">
        <v>1336</v>
      </c>
      <c r="I94" s="241">
        <v>0</v>
      </c>
      <c r="J94" s="242">
        <v>49.146760270000001</v>
      </c>
      <c r="K94" s="242">
        <v>43.420121010000003</v>
      </c>
      <c r="L94" s="242">
        <v>47.580319289999998</v>
      </c>
      <c r="M94" s="242">
        <v>50.940554570000003</v>
      </c>
      <c r="N94" s="242">
        <v>48.046424090000002</v>
      </c>
      <c r="O94" s="242">
        <v>51.537241790000003</v>
      </c>
      <c r="P94" s="242">
        <v>44.924476110000001</v>
      </c>
      <c r="Q94" s="242">
        <v>37.180624530000003</v>
      </c>
      <c r="R94" s="242">
        <v>44.148972379999996</v>
      </c>
      <c r="S94" s="242">
        <v>50.62465134</v>
      </c>
      <c r="T94" s="242">
        <v>42.287310040000001</v>
      </c>
      <c r="U94" s="242">
        <v>44.114108819999998</v>
      </c>
      <c r="V94" s="242">
        <v>49.425450929999997</v>
      </c>
      <c r="W94" s="242">
        <v>47.97008495</v>
      </c>
      <c r="X94" s="242">
        <v>52.36779903</v>
      </c>
      <c r="Y94" s="242">
        <v>50.363361300000001</v>
      </c>
      <c r="Z94" s="242">
        <v>47.565324879999999</v>
      </c>
      <c r="AA94" s="242">
        <v>47.584852349999998</v>
      </c>
      <c r="AB94" s="242">
        <v>47.45774497</v>
      </c>
      <c r="AC94" s="242">
        <v>51.016416210000003</v>
      </c>
      <c r="AD94" s="242">
        <v>46.439867370000002</v>
      </c>
      <c r="AE94" s="242">
        <v>47.741562119999998</v>
      </c>
    </row>
    <row r="95" spans="2:31">
      <c r="E95" s="241" t="s">
        <v>1893</v>
      </c>
      <c r="F95" s="241" t="s">
        <v>1658</v>
      </c>
      <c r="G95" s="241" t="s">
        <v>1497</v>
      </c>
      <c r="H95" s="241" t="s">
        <v>1337</v>
      </c>
      <c r="I95" s="241">
        <v>0</v>
      </c>
      <c r="J95" s="242">
        <v>49.97649053</v>
      </c>
      <c r="K95" s="242">
        <v>44.009951440000002</v>
      </c>
      <c r="L95" s="242">
        <v>48.011494929999998</v>
      </c>
      <c r="M95" s="242">
        <v>51.543592259999997</v>
      </c>
      <c r="N95" s="242">
        <v>49.134822389999997</v>
      </c>
      <c r="O95" s="242">
        <v>52.682800059999998</v>
      </c>
      <c r="P95" s="242">
        <v>47.25811006</v>
      </c>
      <c r="Q95" s="242">
        <v>40.012092619999997</v>
      </c>
      <c r="R95" s="242">
        <v>45.4085927</v>
      </c>
      <c r="S95" s="242">
        <v>52.257166130000002</v>
      </c>
      <c r="T95" s="242">
        <v>45.651105090000001</v>
      </c>
      <c r="U95" s="242">
        <v>43.997708439999997</v>
      </c>
      <c r="V95" s="242">
        <v>48.859738700000001</v>
      </c>
      <c r="W95" s="242">
        <v>48.07333904</v>
      </c>
      <c r="X95" s="242">
        <v>53.989787790000001</v>
      </c>
      <c r="Y95" s="242">
        <v>50.500836030000002</v>
      </c>
      <c r="Z95" s="242">
        <v>48.749681129999999</v>
      </c>
      <c r="AA95" s="242">
        <v>49.69094553</v>
      </c>
      <c r="AB95" s="242">
        <v>45.249561700000001</v>
      </c>
      <c r="AC95" s="242">
        <v>52.8484646</v>
      </c>
      <c r="AD95" s="242">
        <v>47.464668119999999</v>
      </c>
      <c r="AE95" s="242">
        <v>48.583456609999999</v>
      </c>
    </row>
    <row r="96" spans="2:31">
      <c r="E96" s="241" t="s">
        <v>247</v>
      </c>
      <c r="F96" s="241" t="s">
        <v>1659</v>
      </c>
      <c r="G96" s="241" t="s">
        <v>1497</v>
      </c>
      <c r="H96" s="241" t="s">
        <v>1335</v>
      </c>
      <c r="I96" s="241">
        <v>0</v>
      </c>
      <c r="J96" s="242">
        <v>49.574950209999997</v>
      </c>
      <c r="K96" s="242">
        <v>43.801879489999997</v>
      </c>
      <c r="L96" s="242">
        <v>47.679882429999999</v>
      </c>
      <c r="M96" s="242">
        <v>51.265415609999998</v>
      </c>
      <c r="N96" s="242">
        <v>48.481959629999999</v>
      </c>
      <c r="O96" s="242">
        <v>52.092808609999999</v>
      </c>
      <c r="P96" s="242">
        <v>46.20630748</v>
      </c>
      <c r="Q96" s="242">
        <v>38.935644320000002</v>
      </c>
      <c r="R96" s="242">
        <v>44.717110009999999</v>
      </c>
      <c r="S96" s="242">
        <v>51.47748661</v>
      </c>
      <c r="T96" s="242">
        <v>44.230573440000001</v>
      </c>
      <c r="U96" s="242">
        <v>43.978589730000003</v>
      </c>
      <c r="V96" s="242">
        <v>49.098393909999999</v>
      </c>
      <c r="W96" s="242">
        <v>47.895461220000001</v>
      </c>
      <c r="X96" s="242">
        <v>53.178458990000003</v>
      </c>
      <c r="Y96" s="242">
        <v>50.444806380000003</v>
      </c>
      <c r="Z96" s="242">
        <v>48.175117129999997</v>
      </c>
      <c r="AA96" s="242">
        <v>48.678928120000002</v>
      </c>
      <c r="AB96" s="242">
        <v>46.263679529999997</v>
      </c>
      <c r="AC96" s="242">
        <v>52.135014210000001</v>
      </c>
      <c r="AD96" s="242">
        <v>46.799265800000001</v>
      </c>
      <c r="AE96" s="242">
        <v>48.156665289999999</v>
      </c>
    </row>
    <row r="97" spans="2:31">
      <c r="D97" s="241">
        <v>58</v>
      </c>
      <c r="E97" s="241" t="s">
        <v>1894</v>
      </c>
      <c r="F97" s="241" t="s">
        <v>1663</v>
      </c>
      <c r="G97" s="241" t="s">
        <v>140</v>
      </c>
      <c r="H97" s="241" t="s">
        <v>1333</v>
      </c>
      <c r="I97" s="241">
        <v>0</v>
      </c>
      <c r="J97" s="242" t="s">
        <v>191</v>
      </c>
      <c r="K97" s="242" t="s">
        <v>191</v>
      </c>
      <c r="L97" s="242" t="s">
        <v>191</v>
      </c>
      <c r="M97" s="242" t="s">
        <v>191</v>
      </c>
      <c r="N97" s="242" t="s">
        <v>191</v>
      </c>
      <c r="O97" s="242" t="s">
        <v>191</v>
      </c>
      <c r="P97" s="242" t="s">
        <v>191</v>
      </c>
      <c r="Q97" s="242" t="s">
        <v>191</v>
      </c>
      <c r="R97" s="242" t="s">
        <v>191</v>
      </c>
      <c r="S97" s="242" t="s">
        <v>191</v>
      </c>
      <c r="T97" s="242" t="s">
        <v>191</v>
      </c>
      <c r="U97" s="242" t="s">
        <v>191</v>
      </c>
      <c r="V97" s="242" t="s">
        <v>191</v>
      </c>
      <c r="W97" s="242" t="s">
        <v>191</v>
      </c>
      <c r="X97" s="242" t="s">
        <v>191</v>
      </c>
      <c r="Y97" s="242" t="s">
        <v>191</v>
      </c>
      <c r="Z97" s="242" t="s">
        <v>191</v>
      </c>
      <c r="AA97" s="242" t="s">
        <v>191</v>
      </c>
      <c r="AB97" s="242" t="s">
        <v>191</v>
      </c>
      <c r="AC97" s="242" t="s">
        <v>191</v>
      </c>
      <c r="AD97" s="242" t="s">
        <v>191</v>
      </c>
      <c r="AE97" s="242" t="s">
        <v>191</v>
      </c>
    </row>
    <row r="98" spans="2:31">
      <c r="E98" s="241" t="s">
        <v>1895</v>
      </c>
      <c r="F98" s="241" t="s">
        <v>1664</v>
      </c>
      <c r="G98" s="241" t="s">
        <v>140</v>
      </c>
      <c r="H98" s="241" t="s">
        <v>1334</v>
      </c>
      <c r="I98" s="241">
        <v>0</v>
      </c>
      <c r="J98" s="242" t="s">
        <v>191</v>
      </c>
      <c r="K98" s="242" t="s">
        <v>191</v>
      </c>
      <c r="L98" s="242" t="s">
        <v>191</v>
      </c>
      <c r="M98" s="242" t="s">
        <v>191</v>
      </c>
      <c r="N98" s="242" t="s">
        <v>191</v>
      </c>
      <c r="O98" s="242" t="s">
        <v>191</v>
      </c>
      <c r="P98" s="242" t="s">
        <v>191</v>
      </c>
      <c r="Q98" s="242" t="s">
        <v>191</v>
      </c>
      <c r="R98" s="242" t="s">
        <v>191</v>
      </c>
      <c r="S98" s="242" t="s">
        <v>191</v>
      </c>
      <c r="T98" s="242" t="s">
        <v>191</v>
      </c>
      <c r="U98" s="242" t="s">
        <v>191</v>
      </c>
      <c r="V98" s="242" t="s">
        <v>191</v>
      </c>
      <c r="W98" s="242" t="s">
        <v>191</v>
      </c>
      <c r="X98" s="242" t="s">
        <v>191</v>
      </c>
      <c r="Y98" s="242" t="s">
        <v>191</v>
      </c>
      <c r="Z98" s="242" t="s">
        <v>191</v>
      </c>
      <c r="AA98" s="242" t="s">
        <v>191</v>
      </c>
      <c r="AB98" s="242" t="s">
        <v>191</v>
      </c>
      <c r="AC98" s="242" t="s">
        <v>191</v>
      </c>
      <c r="AD98" s="242" t="s">
        <v>191</v>
      </c>
      <c r="AE98" s="242" t="s">
        <v>191</v>
      </c>
    </row>
    <row r="99" spans="2:31">
      <c r="E99" s="241" t="s">
        <v>1896</v>
      </c>
      <c r="F99" s="241" t="s">
        <v>1665</v>
      </c>
      <c r="G99" s="241" t="s">
        <v>140</v>
      </c>
      <c r="H99" s="241" t="s">
        <v>1332</v>
      </c>
      <c r="I99" s="241">
        <v>0</v>
      </c>
      <c r="J99" s="242" t="s">
        <v>191</v>
      </c>
      <c r="K99" s="242" t="s">
        <v>191</v>
      </c>
      <c r="L99" s="242" t="s">
        <v>191</v>
      </c>
      <c r="M99" s="242" t="s">
        <v>191</v>
      </c>
      <c r="N99" s="242" t="s">
        <v>191</v>
      </c>
      <c r="O99" s="242" t="s">
        <v>191</v>
      </c>
      <c r="P99" s="242" t="s">
        <v>191</v>
      </c>
      <c r="Q99" s="242" t="s">
        <v>191</v>
      </c>
      <c r="R99" s="242" t="s">
        <v>191</v>
      </c>
      <c r="S99" s="242" t="s">
        <v>191</v>
      </c>
      <c r="T99" s="242" t="s">
        <v>191</v>
      </c>
      <c r="U99" s="242" t="s">
        <v>191</v>
      </c>
      <c r="V99" s="242" t="s">
        <v>191</v>
      </c>
      <c r="W99" s="242" t="s">
        <v>191</v>
      </c>
      <c r="X99" s="242" t="s">
        <v>191</v>
      </c>
      <c r="Y99" s="242" t="s">
        <v>191</v>
      </c>
      <c r="Z99" s="242" t="s">
        <v>191</v>
      </c>
      <c r="AA99" s="242" t="s">
        <v>191</v>
      </c>
      <c r="AB99" s="242" t="s">
        <v>191</v>
      </c>
      <c r="AC99" s="242" t="s">
        <v>191</v>
      </c>
      <c r="AD99" s="242" t="s">
        <v>191</v>
      </c>
      <c r="AE99" s="242" t="s">
        <v>191</v>
      </c>
    </row>
    <row r="100" spans="2:31">
      <c r="D100" s="241">
        <v>59</v>
      </c>
      <c r="E100" s="241" t="s">
        <v>1940</v>
      </c>
      <c r="F100" s="241" t="s">
        <v>1941</v>
      </c>
      <c r="G100" s="241" t="s">
        <v>140</v>
      </c>
      <c r="H100" s="241" t="s">
        <v>1942</v>
      </c>
      <c r="I100" s="241">
        <v>1</v>
      </c>
      <c r="J100" s="242" t="s">
        <v>191</v>
      </c>
      <c r="K100" s="242" t="s">
        <v>191</v>
      </c>
      <c r="L100" s="242" t="s">
        <v>191</v>
      </c>
      <c r="M100" s="242" t="s">
        <v>191</v>
      </c>
      <c r="N100" s="242" t="s">
        <v>191</v>
      </c>
      <c r="O100" s="242" t="s">
        <v>191</v>
      </c>
      <c r="P100" s="242" t="s">
        <v>191</v>
      </c>
      <c r="Q100" s="242" t="s">
        <v>191</v>
      </c>
      <c r="R100" s="242" t="s">
        <v>191</v>
      </c>
      <c r="S100" s="242" t="s">
        <v>191</v>
      </c>
      <c r="T100" s="242" t="s">
        <v>191</v>
      </c>
      <c r="U100" s="242" t="s">
        <v>191</v>
      </c>
      <c r="V100" s="242" t="s">
        <v>191</v>
      </c>
      <c r="W100" s="242" t="s">
        <v>191</v>
      </c>
      <c r="X100" s="242" t="s">
        <v>191</v>
      </c>
      <c r="Y100" s="242" t="s">
        <v>191</v>
      </c>
      <c r="Z100" s="242" t="s">
        <v>191</v>
      </c>
      <c r="AA100" s="242" t="s">
        <v>191</v>
      </c>
      <c r="AB100" s="242" t="s">
        <v>191</v>
      </c>
      <c r="AC100" s="242" t="s">
        <v>191</v>
      </c>
      <c r="AD100" s="242" t="s">
        <v>191</v>
      </c>
      <c r="AE100" s="242" t="s">
        <v>191</v>
      </c>
    </row>
    <row r="101" spans="2:31">
      <c r="B101" s="241" t="s">
        <v>340</v>
      </c>
      <c r="C101" s="241" t="s">
        <v>322</v>
      </c>
      <c r="D101" s="241">
        <v>60</v>
      </c>
      <c r="E101" s="241" t="s">
        <v>1897</v>
      </c>
      <c r="F101" s="241" t="s">
        <v>1508</v>
      </c>
      <c r="G101" s="241" t="s">
        <v>1497</v>
      </c>
      <c r="H101" s="241" t="s">
        <v>1372</v>
      </c>
      <c r="I101" s="241">
        <v>1</v>
      </c>
      <c r="J101" s="242">
        <v>31.305900000000001</v>
      </c>
      <c r="K101" s="242">
        <v>25.6309</v>
      </c>
      <c r="L101" s="242">
        <v>33.005699999999997</v>
      </c>
      <c r="M101" s="242">
        <v>30.8171</v>
      </c>
      <c r="N101" s="242">
        <v>29.376000000000001</v>
      </c>
      <c r="O101" s="242">
        <v>26.234100000000002</v>
      </c>
      <c r="P101" s="242">
        <v>33.291600000000003</v>
      </c>
      <c r="Q101" s="242">
        <v>29.892499999999998</v>
      </c>
      <c r="R101" s="242">
        <v>30.063099999999999</v>
      </c>
      <c r="S101" s="242">
        <v>29.689800000000002</v>
      </c>
      <c r="T101" s="242">
        <v>29.3049</v>
      </c>
      <c r="U101" s="242">
        <v>30.580400000000001</v>
      </c>
      <c r="V101" s="242">
        <v>32.2104</v>
      </c>
      <c r="W101" s="242">
        <v>35.562199999999997</v>
      </c>
      <c r="X101" s="242">
        <v>27.780899999999999</v>
      </c>
      <c r="Y101" s="242">
        <v>31.684899999999999</v>
      </c>
      <c r="Z101" s="242">
        <v>29.069199999999999</v>
      </c>
      <c r="AA101" s="242">
        <v>26.759499999999999</v>
      </c>
      <c r="AB101" s="242">
        <v>30.718299999999999</v>
      </c>
      <c r="AC101" s="242">
        <v>28.794</v>
      </c>
      <c r="AD101" s="242">
        <v>28.326799999999999</v>
      </c>
      <c r="AE101" s="242">
        <v>30.253399999999999</v>
      </c>
    </row>
    <row r="102" spans="2:31">
      <c r="E102" s="241" t="s">
        <v>1898</v>
      </c>
      <c r="F102" s="241" t="s">
        <v>1509</v>
      </c>
      <c r="G102" s="241" t="s">
        <v>1497</v>
      </c>
      <c r="H102" s="241" t="s">
        <v>1373</v>
      </c>
      <c r="I102" s="241">
        <v>1</v>
      </c>
      <c r="J102" s="242">
        <v>35.389400000000002</v>
      </c>
      <c r="K102" s="242">
        <v>26.843499999999999</v>
      </c>
      <c r="L102" s="242">
        <v>32.263599999999997</v>
      </c>
      <c r="M102" s="242">
        <v>33.769100000000002</v>
      </c>
      <c r="N102" s="242">
        <v>33.219000000000001</v>
      </c>
      <c r="O102" s="242">
        <v>29.258400000000002</v>
      </c>
      <c r="P102" s="242">
        <v>34.624600000000001</v>
      </c>
      <c r="Q102" s="242">
        <v>34.108400000000003</v>
      </c>
      <c r="R102" s="242">
        <v>35.317700000000002</v>
      </c>
      <c r="S102" s="242">
        <v>32.392200000000003</v>
      </c>
      <c r="T102" s="242">
        <v>29.279900000000001</v>
      </c>
      <c r="U102" s="242">
        <v>32.570399999999999</v>
      </c>
      <c r="V102" s="242">
        <v>34.642899999999997</v>
      </c>
      <c r="W102" s="242">
        <v>37.142899999999997</v>
      </c>
      <c r="X102" s="242">
        <v>31.004200000000001</v>
      </c>
      <c r="Y102" s="242">
        <v>33.661900000000003</v>
      </c>
      <c r="Z102" s="242">
        <v>31.946400000000001</v>
      </c>
      <c r="AA102" s="242">
        <v>30.599399999999999</v>
      </c>
      <c r="AB102" s="242">
        <v>34.660400000000003</v>
      </c>
      <c r="AC102" s="242">
        <v>31.260200000000001</v>
      </c>
      <c r="AD102" s="242">
        <v>34.1098</v>
      </c>
      <c r="AE102" s="242">
        <v>32.9863</v>
      </c>
    </row>
    <row r="103" spans="2:31">
      <c r="E103" s="241" t="s">
        <v>248</v>
      </c>
      <c r="F103" s="241" t="s">
        <v>1507</v>
      </c>
      <c r="G103" s="241" t="s">
        <v>1497</v>
      </c>
      <c r="H103" s="241" t="s">
        <v>1371</v>
      </c>
      <c r="I103" s="241">
        <v>1</v>
      </c>
      <c r="J103" s="242">
        <v>33.482500000000002</v>
      </c>
      <c r="K103" s="242">
        <v>26.565300000000001</v>
      </c>
      <c r="L103" s="242">
        <v>32.403599999999997</v>
      </c>
      <c r="M103" s="242">
        <v>32.575600000000001</v>
      </c>
      <c r="N103" s="242">
        <v>31.238600000000002</v>
      </c>
      <c r="O103" s="242">
        <v>27.7225</v>
      </c>
      <c r="P103" s="242">
        <v>34.173200000000001</v>
      </c>
      <c r="Q103" s="242">
        <v>31.536899999999999</v>
      </c>
      <c r="R103" s="242">
        <v>33.316499999999998</v>
      </c>
      <c r="S103" s="242">
        <v>31.088899999999999</v>
      </c>
      <c r="T103" s="242">
        <v>29.5655</v>
      </c>
      <c r="U103" s="242">
        <v>31.599699999999999</v>
      </c>
      <c r="V103" s="242">
        <v>33.865699999999997</v>
      </c>
      <c r="W103" s="242">
        <v>36.448599999999999</v>
      </c>
      <c r="X103" s="242">
        <v>29.450299999999999</v>
      </c>
      <c r="Y103" s="242">
        <v>32.883000000000003</v>
      </c>
      <c r="Z103" s="242">
        <v>30.5793</v>
      </c>
      <c r="AA103" s="242">
        <v>28.973099999999999</v>
      </c>
      <c r="AB103" s="242">
        <v>33.113</v>
      </c>
      <c r="AC103" s="242">
        <v>30.131799999999998</v>
      </c>
      <c r="AD103" s="242">
        <v>31.4375</v>
      </c>
      <c r="AE103" s="242">
        <v>31.771100000000001</v>
      </c>
    </row>
    <row r="104" spans="2:31">
      <c r="D104" s="241">
        <v>61</v>
      </c>
      <c r="E104" s="241" t="s">
        <v>1899</v>
      </c>
      <c r="F104" s="241" t="s">
        <v>1510</v>
      </c>
      <c r="G104" s="241" t="s">
        <v>1497</v>
      </c>
      <c r="H104" s="241" t="s">
        <v>1375</v>
      </c>
      <c r="I104" s="241">
        <v>1</v>
      </c>
      <c r="J104" s="242">
        <v>15.827</v>
      </c>
      <c r="K104" s="242">
        <v>14.352</v>
      </c>
      <c r="L104" s="242">
        <v>15.047000000000001</v>
      </c>
      <c r="M104" s="242">
        <v>17.135000000000002</v>
      </c>
      <c r="N104" s="242">
        <v>14.303000000000001</v>
      </c>
      <c r="O104" s="242">
        <v>15.253</v>
      </c>
      <c r="P104" s="242">
        <v>17.908999999999999</v>
      </c>
      <c r="Q104" s="242">
        <v>14.677</v>
      </c>
      <c r="R104" s="242">
        <v>14.246</v>
      </c>
      <c r="S104" s="242">
        <v>15.189</v>
      </c>
      <c r="T104" s="242">
        <v>15.689</v>
      </c>
      <c r="U104" s="242">
        <v>14.951000000000001</v>
      </c>
      <c r="V104" s="242">
        <v>17.785</v>
      </c>
      <c r="W104" s="242">
        <v>20.596</v>
      </c>
      <c r="X104" s="242">
        <v>16.468</v>
      </c>
      <c r="Y104" s="242">
        <v>14.401999999999999</v>
      </c>
      <c r="Z104" s="242">
        <v>15.403</v>
      </c>
      <c r="AA104" s="242">
        <v>17.289000000000001</v>
      </c>
      <c r="AB104" s="242">
        <v>17.341000000000001</v>
      </c>
      <c r="AC104" s="242">
        <v>14.391</v>
      </c>
      <c r="AD104" s="242">
        <v>15.555</v>
      </c>
      <c r="AE104" s="242">
        <v>15.765000000000001</v>
      </c>
    </row>
    <row r="105" spans="2:31">
      <c r="E105" s="241" t="s">
        <v>1900</v>
      </c>
      <c r="F105" s="241" t="s">
        <v>1511</v>
      </c>
      <c r="G105" s="241" t="s">
        <v>1497</v>
      </c>
      <c r="H105" s="241" t="s">
        <v>1376</v>
      </c>
      <c r="I105" s="241">
        <v>1</v>
      </c>
      <c r="J105" s="242">
        <v>18.148</v>
      </c>
      <c r="K105" s="242">
        <v>14.145</v>
      </c>
      <c r="L105" s="242">
        <v>16.803000000000001</v>
      </c>
      <c r="M105" s="242">
        <v>18.908999999999999</v>
      </c>
      <c r="N105" s="242">
        <v>15.489000000000001</v>
      </c>
      <c r="O105" s="242">
        <v>15.67</v>
      </c>
      <c r="P105" s="242">
        <v>18.009</v>
      </c>
      <c r="Q105" s="242">
        <v>20.105</v>
      </c>
      <c r="R105" s="242">
        <v>16.356000000000002</v>
      </c>
      <c r="S105" s="242">
        <v>16.899000000000001</v>
      </c>
      <c r="T105" s="242">
        <v>14.641999999999999</v>
      </c>
      <c r="U105" s="242">
        <v>16.751999999999999</v>
      </c>
      <c r="V105" s="242">
        <v>18.32</v>
      </c>
      <c r="W105" s="242">
        <v>20.032</v>
      </c>
      <c r="X105" s="242">
        <v>16.068000000000001</v>
      </c>
      <c r="Y105" s="242">
        <v>16.213999999999999</v>
      </c>
      <c r="Z105" s="242">
        <v>16.596</v>
      </c>
      <c r="AA105" s="242">
        <v>15.779</v>
      </c>
      <c r="AB105" s="242">
        <v>17.135000000000002</v>
      </c>
      <c r="AC105" s="242">
        <v>16.334</v>
      </c>
      <c r="AD105" s="242">
        <v>18.024999999999999</v>
      </c>
      <c r="AE105" s="242">
        <v>17.039000000000001</v>
      </c>
    </row>
    <row r="106" spans="2:31">
      <c r="E106" s="241" t="s">
        <v>249</v>
      </c>
      <c r="F106" s="241" t="s">
        <v>1668</v>
      </c>
      <c r="G106" s="241" t="s">
        <v>1497</v>
      </c>
      <c r="H106" s="241" t="s">
        <v>1374</v>
      </c>
      <c r="I106" s="241">
        <v>1</v>
      </c>
      <c r="J106" s="242">
        <v>16.809000000000001</v>
      </c>
      <c r="K106" s="242">
        <v>14.246</v>
      </c>
      <c r="L106" s="242">
        <v>15.656000000000001</v>
      </c>
      <c r="M106" s="242">
        <v>18.105</v>
      </c>
      <c r="N106" s="242">
        <v>14.481999999999999</v>
      </c>
      <c r="O106" s="242">
        <v>15.175000000000001</v>
      </c>
      <c r="P106" s="242">
        <v>17.716999999999999</v>
      </c>
      <c r="Q106" s="242">
        <v>17.946999999999999</v>
      </c>
      <c r="R106" s="242">
        <v>15.21</v>
      </c>
      <c r="S106" s="242">
        <v>15.868</v>
      </c>
      <c r="T106" s="242">
        <v>15.271000000000001</v>
      </c>
      <c r="U106" s="242">
        <v>15.788</v>
      </c>
      <c r="V106" s="242">
        <v>17.917000000000002</v>
      </c>
      <c r="W106" s="242">
        <v>19.763000000000002</v>
      </c>
      <c r="X106" s="242">
        <v>15.92</v>
      </c>
      <c r="Y106" s="242">
        <v>15.335000000000001</v>
      </c>
      <c r="Z106" s="242">
        <v>15.707000000000001</v>
      </c>
      <c r="AA106" s="242">
        <v>16.113</v>
      </c>
      <c r="AB106" s="242">
        <v>17.199000000000002</v>
      </c>
      <c r="AC106" s="242">
        <v>15.016999999999999</v>
      </c>
      <c r="AD106" s="242">
        <v>16.738</v>
      </c>
      <c r="AE106" s="242">
        <v>16.25</v>
      </c>
    </row>
    <row r="107" spans="2:31">
      <c r="D107" s="241">
        <v>62</v>
      </c>
      <c r="E107" s="241" t="s">
        <v>1901</v>
      </c>
      <c r="F107" s="241" t="s">
        <v>1669</v>
      </c>
      <c r="G107" s="241" t="s">
        <v>140</v>
      </c>
      <c r="H107" s="241" t="s">
        <v>1396</v>
      </c>
      <c r="I107" s="241">
        <v>1</v>
      </c>
      <c r="J107" s="242">
        <v>12.88</v>
      </c>
      <c r="K107" s="242">
        <v>12.35</v>
      </c>
      <c r="L107" s="242">
        <v>10.46</v>
      </c>
      <c r="M107" s="242">
        <v>11.56</v>
      </c>
      <c r="N107" s="242">
        <v>12.86</v>
      </c>
      <c r="O107" s="242">
        <v>12</v>
      </c>
      <c r="P107" s="242">
        <v>10.66</v>
      </c>
      <c r="Q107" s="242">
        <v>18.66</v>
      </c>
      <c r="R107" s="242">
        <v>10.02</v>
      </c>
      <c r="S107" s="242">
        <v>11.78</v>
      </c>
      <c r="T107" s="242">
        <v>9.98</v>
      </c>
      <c r="U107" s="242">
        <v>13.11</v>
      </c>
      <c r="V107" s="242">
        <v>14.58</v>
      </c>
      <c r="W107" s="242">
        <v>15.48</v>
      </c>
      <c r="X107" s="242">
        <v>12.16</v>
      </c>
      <c r="Y107" s="242">
        <v>12.99</v>
      </c>
      <c r="Z107" s="242">
        <v>9.24</v>
      </c>
      <c r="AA107" s="242">
        <v>14.91</v>
      </c>
      <c r="AB107" s="242">
        <v>13.59</v>
      </c>
      <c r="AC107" s="242">
        <v>17.010000000000002</v>
      </c>
      <c r="AD107" s="242">
        <v>13.94</v>
      </c>
      <c r="AE107" s="242">
        <v>12.57</v>
      </c>
    </row>
    <row r="108" spans="2:31">
      <c r="E108" s="241" t="s">
        <v>1902</v>
      </c>
      <c r="F108" s="241" t="s">
        <v>1670</v>
      </c>
      <c r="G108" s="241" t="s">
        <v>140</v>
      </c>
      <c r="H108" s="241" t="s">
        <v>1397</v>
      </c>
      <c r="I108" s="241">
        <v>1</v>
      </c>
      <c r="J108" s="242">
        <v>13.82</v>
      </c>
      <c r="K108" s="242">
        <v>11.61</v>
      </c>
      <c r="L108" s="242">
        <v>9.1999999999999993</v>
      </c>
      <c r="M108" s="242">
        <v>13.79</v>
      </c>
      <c r="N108" s="242">
        <v>17.239999999999998</v>
      </c>
      <c r="O108" s="242">
        <v>9.1300000000000008</v>
      </c>
      <c r="P108" s="242">
        <v>10.43</v>
      </c>
      <c r="Q108" s="242">
        <v>17.87</v>
      </c>
      <c r="R108" s="242">
        <v>10.47</v>
      </c>
      <c r="S108" s="242">
        <v>14.17</v>
      </c>
      <c r="T108" s="242">
        <v>13.86</v>
      </c>
      <c r="U108" s="242">
        <v>13.24</v>
      </c>
      <c r="V108" s="242">
        <v>15.17</v>
      </c>
      <c r="W108" s="242">
        <v>9.3699999999999992</v>
      </c>
      <c r="X108" s="242">
        <v>15.54</v>
      </c>
      <c r="Y108" s="242">
        <v>15.14</v>
      </c>
      <c r="Z108" s="242">
        <v>12.94</v>
      </c>
      <c r="AA108" s="242">
        <v>15.58</v>
      </c>
      <c r="AB108" s="242">
        <v>9.1199999999999992</v>
      </c>
      <c r="AC108" s="242">
        <v>12.11</v>
      </c>
      <c r="AD108" s="242">
        <v>15.56</v>
      </c>
      <c r="AE108" s="242">
        <v>13.32</v>
      </c>
    </row>
    <row r="109" spans="2:31">
      <c r="E109" s="241" t="s">
        <v>250</v>
      </c>
      <c r="F109" s="241" t="s">
        <v>1671</v>
      </c>
      <c r="G109" s="241" t="s">
        <v>140</v>
      </c>
      <c r="H109" s="241" t="s">
        <v>1395</v>
      </c>
      <c r="I109" s="241">
        <v>1</v>
      </c>
      <c r="J109" s="242">
        <v>12.94</v>
      </c>
      <c r="K109" s="242">
        <v>12.31</v>
      </c>
      <c r="L109" s="242">
        <v>10.050000000000001</v>
      </c>
      <c r="M109" s="242">
        <v>12.65</v>
      </c>
      <c r="N109" s="242">
        <v>14.95</v>
      </c>
      <c r="O109" s="242">
        <v>10.27</v>
      </c>
      <c r="P109" s="242">
        <v>10.29</v>
      </c>
      <c r="Q109" s="242">
        <v>15.55</v>
      </c>
      <c r="R109" s="242">
        <v>10.11</v>
      </c>
      <c r="S109" s="242">
        <v>12.72</v>
      </c>
      <c r="T109" s="242">
        <v>12.53</v>
      </c>
      <c r="U109" s="242">
        <v>13.29</v>
      </c>
      <c r="V109" s="242">
        <v>13.33</v>
      </c>
      <c r="W109" s="242">
        <v>11.34</v>
      </c>
      <c r="X109" s="242">
        <v>13.85</v>
      </c>
      <c r="Y109" s="242">
        <v>14</v>
      </c>
      <c r="Z109" s="242">
        <v>11.2</v>
      </c>
      <c r="AA109" s="242">
        <v>15.33</v>
      </c>
      <c r="AB109" s="242">
        <v>11.05</v>
      </c>
      <c r="AC109" s="242">
        <v>13.82</v>
      </c>
      <c r="AD109" s="242">
        <v>15.11</v>
      </c>
      <c r="AE109" s="242">
        <v>12.82</v>
      </c>
    </row>
    <row r="110" spans="2:31">
      <c r="D110" s="241">
        <v>63</v>
      </c>
      <c r="E110" s="241" t="s">
        <v>251</v>
      </c>
      <c r="F110" s="241" t="s">
        <v>1672</v>
      </c>
      <c r="G110" s="241" t="s">
        <v>1496</v>
      </c>
      <c r="H110" s="241" t="s">
        <v>1378</v>
      </c>
      <c r="I110" s="241">
        <v>0</v>
      </c>
      <c r="J110" s="242">
        <v>75.581395349999994</v>
      </c>
      <c r="K110" s="242">
        <v>86.206896549999996</v>
      </c>
      <c r="L110" s="242">
        <v>66.666666669999998</v>
      </c>
      <c r="M110" s="242">
        <v>89.552238810000006</v>
      </c>
      <c r="N110" s="242">
        <v>60.377358489999999</v>
      </c>
      <c r="O110" s="242">
        <v>83.333333330000002</v>
      </c>
      <c r="P110" s="242">
        <v>86.046511629999998</v>
      </c>
      <c r="Q110" s="242">
        <v>66.666666669999998</v>
      </c>
      <c r="R110" s="242">
        <v>75</v>
      </c>
      <c r="S110" s="242">
        <v>78.260869569999997</v>
      </c>
      <c r="T110" s="242">
        <v>68.085106379999999</v>
      </c>
      <c r="U110" s="242">
        <v>75.119617219999995</v>
      </c>
      <c r="V110" s="242">
        <v>69.811320749999993</v>
      </c>
      <c r="W110" s="242">
        <v>77.777777779999994</v>
      </c>
      <c r="X110" s="242">
        <v>75.438596489999995</v>
      </c>
      <c r="Y110" s="242">
        <v>63.636363639999999</v>
      </c>
      <c r="Z110" s="242">
        <v>65</v>
      </c>
      <c r="AA110" s="242">
        <v>70.967741939999996</v>
      </c>
      <c r="AB110" s="242">
        <v>40</v>
      </c>
      <c r="AC110" s="242">
        <v>66.666666669999998</v>
      </c>
      <c r="AD110" s="242">
        <v>58.333333330000002</v>
      </c>
      <c r="AE110" s="242">
        <v>74.074074069999995</v>
      </c>
    </row>
    <row r="111" spans="2:31">
      <c r="E111" s="241" t="s">
        <v>252</v>
      </c>
      <c r="F111" s="241" t="s">
        <v>1673</v>
      </c>
      <c r="G111" s="241" t="s">
        <v>1496</v>
      </c>
      <c r="H111" s="241" t="s">
        <v>1379</v>
      </c>
      <c r="I111" s="241">
        <v>0</v>
      </c>
      <c r="J111" s="242">
        <v>78.063492060000002</v>
      </c>
      <c r="K111" s="242">
        <v>80.952380950000006</v>
      </c>
      <c r="L111" s="242">
        <v>85.542168669999995</v>
      </c>
      <c r="M111" s="242">
        <v>71.962616819999994</v>
      </c>
      <c r="N111" s="242">
        <v>81.818181820000007</v>
      </c>
      <c r="O111" s="242">
        <v>76.190476189999998</v>
      </c>
      <c r="P111" s="242">
        <v>86.53846154</v>
      </c>
      <c r="Q111" s="242">
        <v>77.049180329999999</v>
      </c>
      <c r="R111" s="242">
        <v>66.666666669999998</v>
      </c>
      <c r="S111" s="242">
        <v>73.333333330000002</v>
      </c>
      <c r="T111" s="242">
        <v>81.63716814</v>
      </c>
      <c r="U111" s="242">
        <v>81.967213110000003</v>
      </c>
      <c r="V111" s="242">
        <v>77.031802119999995</v>
      </c>
      <c r="W111" s="242">
        <v>74.015748029999997</v>
      </c>
      <c r="X111" s="242">
        <v>75.308641980000004</v>
      </c>
      <c r="Y111" s="242">
        <v>78.703703700000005</v>
      </c>
      <c r="Z111" s="242">
        <v>71.568627449999994</v>
      </c>
      <c r="AA111" s="242">
        <v>74.264705879999994</v>
      </c>
      <c r="AB111" s="242">
        <v>73.404255320000004</v>
      </c>
      <c r="AC111" s="242">
        <v>60.416666669999998</v>
      </c>
      <c r="AD111" s="242">
        <v>80</v>
      </c>
      <c r="AE111" s="242">
        <v>74.193548390000004</v>
      </c>
    </row>
    <row r="112" spans="2:31">
      <c r="E112" s="241" t="s">
        <v>253</v>
      </c>
      <c r="F112" s="241" t="s">
        <v>1674</v>
      </c>
      <c r="G112" s="241" t="s">
        <v>1496</v>
      </c>
      <c r="H112" s="241" t="s">
        <v>1377</v>
      </c>
      <c r="I112" s="241">
        <v>0</v>
      </c>
      <c r="J112" s="242">
        <v>79.495268139999993</v>
      </c>
      <c r="K112" s="242">
        <v>85.714285709999999</v>
      </c>
      <c r="L112" s="242">
        <v>70.547945209999995</v>
      </c>
      <c r="M112" s="242">
        <v>84.162895930000005</v>
      </c>
      <c r="N112" s="242">
        <v>71.508379890000001</v>
      </c>
      <c r="O112" s="242">
        <v>85.365853659999999</v>
      </c>
      <c r="P112" s="242">
        <v>79.39393939</v>
      </c>
      <c r="Q112" s="242">
        <v>66.666666669999998</v>
      </c>
      <c r="R112" s="242">
        <v>73.684210530000001</v>
      </c>
      <c r="S112" s="242">
        <v>80.660377359999998</v>
      </c>
      <c r="T112" s="242">
        <v>78.106508880000007</v>
      </c>
      <c r="U112" s="242">
        <v>76.516129030000002</v>
      </c>
      <c r="V112" s="242">
        <v>72.777777779999994</v>
      </c>
      <c r="W112" s="242">
        <v>76.190476189999998</v>
      </c>
      <c r="X112" s="242">
        <v>77.575757580000001</v>
      </c>
      <c r="Y112" s="242">
        <v>69.629629629999997</v>
      </c>
      <c r="Z112" s="242">
        <v>71.428571430000005</v>
      </c>
      <c r="AA112" s="242">
        <v>72.8</v>
      </c>
      <c r="AB112" s="242">
        <v>54.41176471</v>
      </c>
      <c r="AC112" s="242">
        <v>76.388888890000004</v>
      </c>
      <c r="AD112" s="242">
        <v>69.767441860000005</v>
      </c>
      <c r="AE112" s="242">
        <v>76.935336980000002</v>
      </c>
    </row>
    <row r="113" spans="4:31">
      <c r="D113" s="241">
        <v>64</v>
      </c>
      <c r="E113" s="241" t="s">
        <v>1903</v>
      </c>
      <c r="F113" s="241" t="s">
        <v>1675</v>
      </c>
      <c r="G113" s="241" t="s">
        <v>1497</v>
      </c>
      <c r="H113" s="241" t="s">
        <v>1381</v>
      </c>
      <c r="I113" s="241">
        <v>0</v>
      </c>
      <c r="J113" s="242">
        <v>73.648648649999998</v>
      </c>
      <c r="K113" s="242">
        <v>77.358490570000001</v>
      </c>
      <c r="L113" s="242">
        <v>90</v>
      </c>
      <c r="M113" s="242">
        <v>58.823529409999999</v>
      </c>
      <c r="N113" s="242">
        <v>69.620253160000004</v>
      </c>
      <c r="O113" s="242">
        <v>66.666666669999998</v>
      </c>
      <c r="P113" s="242">
        <v>77.777777779999994</v>
      </c>
      <c r="Q113" s="242">
        <v>53.84615385</v>
      </c>
      <c r="R113" s="242">
        <v>82.758620690000001</v>
      </c>
      <c r="S113" s="242">
        <v>75.105485229999999</v>
      </c>
      <c r="T113" s="242">
        <v>58.20895522</v>
      </c>
      <c r="U113" s="242">
        <v>61.41078838</v>
      </c>
      <c r="V113" s="242">
        <v>68.493150679999999</v>
      </c>
      <c r="W113" s="242">
        <v>65.38461538</v>
      </c>
      <c r="X113" s="242">
        <v>65.217391300000003</v>
      </c>
      <c r="Y113" s="242">
        <v>60.526315789999998</v>
      </c>
      <c r="Z113" s="242">
        <v>75.714285709999999</v>
      </c>
      <c r="AA113" s="242">
        <v>58.064516130000001</v>
      </c>
      <c r="AB113" s="242">
        <v>56.666666669999998</v>
      </c>
      <c r="AC113" s="242">
        <v>75.555555560000002</v>
      </c>
      <c r="AD113" s="242">
        <v>50</v>
      </c>
      <c r="AE113" s="242">
        <v>69.173789170000006</v>
      </c>
    </row>
    <row r="114" spans="4:31">
      <c r="E114" s="241" t="s">
        <v>1904</v>
      </c>
      <c r="F114" s="241" t="s">
        <v>1676</v>
      </c>
      <c r="G114" s="241" t="s">
        <v>1497</v>
      </c>
      <c r="H114" s="241" t="s">
        <v>1382</v>
      </c>
      <c r="I114" s="241">
        <v>0</v>
      </c>
      <c r="J114" s="242">
        <v>76.764199660000003</v>
      </c>
      <c r="K114" s="242">
        <v>87.5</v>
      </c>
      <c r="L114" s="242">
        <v>82.638888890000004</v>
      </c>
      <c r="M114" s="242">
        <v>71.361502349999995</v>
      </c>
      <c r="N114" s="242">
        <v>80</v>
      </c>
      <c r="O114" s="242">
        <v>73.972602739999999</v>
      </c>
      <c r="P114" s="242">
        <v>82.165605099999993</v>
      </c>
      <c r="Q114" s="242">
        <v>47.826086959999998</v>
      </c>
      <c r="R114" s="242">
        <v>71.014492750000002</v>
      </c>
      <c r="S114" s="242">
        <v>83.844580780000001</v>
      </c>
      <c r="T114" s="242">
        <v>73.643410849999995</v>
      </c>
      <c r="U114" s="242">
        <v>73.493975899999995</v>
      </c>
      <c r="V114" s="242">
        <v>79.084967320000004</v>
      </c>
      <c r="W114" s="242">
        <v>83.333333330000002</v>
      </c>
      <c r="X114" s="242">
        <v>78.616352199999994</v>
      </c>
      <c r="Y114" s="242">
        <v>73.93617021</v>
      </c>
      <c r="Z114" s="242">
        <v>69.642857140000004</v>
      </c>
      <c r="AA114" s="242">
        <v>66.666666669999998</v>
      </c>
      <c r="AB114" s="242">
        <v>63.157894740000003</v>
      </c>
      <c r="AC114" s="242">
        <v>74.712643679999999</v>
      </c>
      <c r="AD114" s="242">
        <v>65.333333330000002</v>
      </c>
      <c r="AE114" s="242">
        <v>76.529562979999994</v>
      </c>
    </row>
    <row r="115" spans="4:31">
      <c r="E115" s="241" t="s">
        <v>1652</v>
      </c>
      <c r="F115" s="241" t="s">
        <v>1677</v>
      </c>
      <c r="G115" s="241" t="s">
        <v>1497</v>
      </c>
      <c r="H115" s="241" t="s">
        <v>1380</v>
      </c>
      <c r="I115" s="241">
        <v>0</v>
      </c>
      <c r="J115" s="242">
        <v>75.712656780000003</v>
      </c>
      <c r="K115" s="242">
        <v>84.87804878</v>
      </c>
      <c r="L115" s="242">
        <v>84.80392157</v>
      </c>
      <c r="M115" s="242">
        <v>67.301587299999994</v>
      </c>
      <c r="N115" s="242">
        <v>76.951672860000002</v>
      </c>
      <c r="O115" s="242">
        <v>70.967741939999996</v>
      </c>
      <c r="P115" s="242">
        <v>80.67226891</v>
      </c>
      <c r="Q115" s="242">
        <v>50</v>
      </c>
      <c r="R115" s="242">
        <v>74.489795920000006</v>
      </c>
      <c r="S115" s="242">
        <v>80.991735539999993</v>
      </c>
      <c r="T115" s="242">
        <v>68.367346940000004</v>
      </c>
      <c r="U115" s="242">
        <v>69.951338199999995</v>
      </c>
      <c r="V115" s="242">
        <v>75.663716809999997</v>
      </c>
      <c r="W115" s="242">
        <v>79.090909089999997</v>
      </c>
      <c r="X115" s="242">
        <v>74.561403510000005</v>
      </c>
      <c r="Y115" s="242">
        <v>70.075757580000001</v>
      </c>
      <c r="Z115" s="242">
        <v>71.428571430000005</v>
      </c>
      <c r="AA115" s="242">
        <v>64.61538462</v>
      </c>
      <c r="AB115" s="242">
        <v>61.320754719999996</v>
      </c>
      <c r="AC115" s="242">
        <v>75</v>
      </c>
      <c r="AD115" s="242">
        <v>61.386138610000003</v>
      </c>
      <c r="AE115" s="242">
        <v>74.242692649999995</v>
      </c>
    </row>
    <row r="116" spans="4:31">
      <c r="D116" s="241">
        <v>65</v>
      </c>
      <c r="E116" s="241" t="s">
        <v>1905</v>
      </c>
      <c r="F116" s="241" t="s">
        <v>1678</v>
      </c>
      <c r="G116" s="241" t="s">
        <v>1497</v>
      </c>
      <c r="H116" s="241" t="s">
        <v>1384</v>
      </c>
      <c r="I116" s="241">
        <v>0</v>
      </c>
      <c r="J116" s="242">
        <v>74.431818000000007</v>
      </c>
      <c r="K116" s="242">
        <v>88.888889000000006</v>
      </c>
      <c r="L116" s="242">
        <v>91.025640999999993</v>
      </c>
      <c r="M116" s="242">
        <v>68.421053000000001</v>
      </c>
      <c r="N116" s="242">
        <v>86.25</v>
      </c>
      <c r="O116" s="242">
        <v>81.132075</v>
      </c>
      <c r="P116" s="242">
        <v>74.193548000000007</v>
      </c>
      <c r="Q116" s="242">
        <v>72.222222000000002</v>
      </c>
      <c r="R116" s="242">
        <v>66.666667000000004</v>
      </c>
      <c r="S116" s="242">
        <v>79.487178999999998</v>
      </c>
      <c r="T116" s="242">
        <v>69.736841999999996</v>
      </c>
      <c r="U116" s="242">
        <v>70.300752000000003</v>
      </c>
      <c r="V116" s="242">
        <v>75</v>
      </c>
      <c r="W116" s="242">
        <v>72.222222000000002</v>
      </c>
      <c r="X116" s="242">
        <v>79.545455000000004</v>
      </c>
      <c r="Y116" s="242">
        <v>62.637363000000001</v>
      </c>
      <c r="Z116" s="242">
        <v>90.697674000000006</v>
      </c>
      <c r="AA116" s="242">
        <v>60</v>
      </c>
      <c r="AB116" s="242">
        <v>75</v>
      </c>
      <c r="AC116" s="242">
        <v>78.260869999999997</v>
      </c>
      <c r="AD116" s="242">
        <v>76.923077000000006</v>
      </c>
      <c r="AE116" s="242">
        <v>75.877193000000005</v>
      </c>
    </row>
    <row r="117" spans="4:31">
      <c r="E117" s="241" t="s">
        <v>1906</v>
      </c>
      <c r="F117" s="241" t="s">
        <v>1679</v>
      </c>
      <c r="G117" s="241" t="s">
        <v>1497</v>
      </c>
      <c r="H117" s="241" t="s">
        <v>1385</v>
      </c>
      <c r="I117" s="241">
        <v>0</v>
      </c>
      <c r="J117" s="242">
        <v>84.740259699999996</v>
      </c>
      <c r="K117" s="242">
        <v>94.827586199999999</v>
      </c>
      <c r="L117" s="242">
        <v>92.934782600000005</v>
      </c>
      <c r="M117" s="242">
        <v>81.363636400000004</v>
      </c>
      <c r="N117" s="242">
        <v>85.340314100000001</v>
      </c>
      <c r="O117" s="242">
        <v>92.045454500000005</v>
      </c>
      <c r="P117" s="242">
        <v>80.225988700000002</v>
      </c>
      <c r="Q117" s="242">
        <v>88.571428600000004</v>
      </c>
      <c r="R117" s="242">
        <v>74.324324300000001</v>
      </c>
      <c r="S117" s="242">
        <v>86.127167600000007</v>
      </c>
      <c r="T117" s="242">
        <v>84.172661899999994</v>
      </c>
      <c r="U117" s="242">
        <v>79.736408600000004</v>
      </c>
      <c r="V117" s="242">
        <v>82.954545499999995</v>
      </c>
      <c r="W117" s="242">
        <v>85.057471300000003</v>
      </c>
      <c r="X117" s="242">
        <v>91.443850299999994</v>
      </c>
      <c r="Y117" s="242">
        <v>71.493212700000001</v>
      </c>
      <c r="Z117" s="242">
        <v>86.528497400000006</v>
      </c>
      <c r="AA117" s="242">
        <v>91.588785000000001</v>
      </c>
      <c r="AB117" s="242">
        <v>83.823529399999998</v>
      </c>
      <c r="AC117" s="242">
        <v>84.375</v>
      </c>
      <c r="AD117" s="242">
        <v>87.142857100000001</v>
      </c>
      <c r="AE117" s="242">
        <v>84.417119900000003</v>
      </c>
    </row>
    <row r="118" spans="4:31">
      <c r="E118" s="241" t="s">
        <v>1653</v>
      </c>
      <c r="F118" s="241" t="s">
        <v>1680</v>
      </c>
      <c r="G118" s="241" t="s">
        <v>1497</v>
      </c>
      <c r="H118" s="241" t="s">
        <v>1383</v>
      </c>
      <c r="I118" s="241">
        <v>0</v>
      </c>
      <c r="J118" s="242">
        <v>80.991736000000003</v>
      </c>
      <c r="K118" s="242">
        <v>93.089431000000005</v>
      </c>
      <c r="L118" s="242">
        <v>92.366411999999997</v>
      </c>
      <c r="M118" s="242">
        <v>76.946107999999995</v>
      </c>
      <c r="N118" s="242">
        <v>85.608856000000003</v>
      </c>
      <c r="O118" s="242">
        <v>87.943262000000004</v>
      </c>
      <c r="P118" s="242">
        <v>78.148148000000006</v>
      </c>
      <c r="Q118" s="242">
        <v>83.018867999999998</v>
      </c>
      <c r="R118" s="242">
        <v>71.818181999999993</v>
      </c>
      <c r="S118" s="242">
        <v>83.838384000000005</v>
      </c>
      <c r="T118" s="242">
        <v>79.069766999999999</v>
      </c>
      <c r="U118" s="242">
        <v>76.861396999999997</v>
      </c>
      <c r="V118" s="242">
        <v>80.147058999999999</v>
      </c>
      <c r="W118" s="242">
        <v>81.300813000000005</v>
      </c>
      <c r="X118" s="242">
        <v>87.636364</v>
      </c>
      <c r="Y118" s="242">
        <v>68.910256000000004</v>
      </c>
      <c r="Z118" s="242">
        <v>87.81362</v>
      </c>
      <c r="AA118" s="242">
        <v>82.993196999999995</v>
      </c>
      <c r="AB118" s="242">
        <v>81</v>
      </c>
      <c r="AC118" s="242">
        <v>82.394366000000005</v>
      </c>
      <c r="AD118" s="242">
        <v>84.375</v>
      </c>
      <c r="AE118" s="242">
        <v>81.627128999999996</v>
      </c>
    </row>
    <row r="119" spans="4:31">
      <c r="D119" s="241">
        <v>66</v>
      </c>
      <c r="E119" s="241" t="s">
        <v>1907</v>
      </c>
      <c r="F119" s="241" t="s">
        <v>1681</v>
      </c>
      <c r="G119" s="241" t="s">
        <v>1497</v>
      </c>
      <c r="H119" s="241" t="s">
        <v>1387</v>
      </c>
      <c r="I119" s="241">
        <v>0</v>
      </c>
      <c r="J119" s="242">
        <v>77.099999999999994</v>
      </c>
      <c r="K119" s="242">
        <v>72.09</v>
      </c>
      <c r="L119" s="242">
        <v>79.75</v>
      </c>
      <c r="M119" s="242">
        <v>83.01</v>
      </c>
      <c r="N119" s="242">
        <v>82.9</v>
      </c>
      <c r="O119" s="242">
        <v>83.85</v>
      </c>
      <c r="P119" s="242">
        <v>84.62</v>
      </c>
      <c r="Q119" s="242">
        <v>64.66</v>
      </c>
      <c r="R119" s="242">
        <v>82.02</v>
      </c>
      <c r="S119" s="242">
        <v>84</v>
      </c>
      <c r="T119" s="242">
        <v>87.31</v>
      </c>
      <c r="U119" s="242">
        <v>76.73</v>
      </c>
      <c r="V119" s="242">
        <v>80.12</v>
      </c>
      <c r="W119" s="242">
        <v>82.75</v>
      </c>
      <c r="X119" s="242">
        <v>87.66</v>
      </c>
      <c r="Y119" s="242">
        <v>77.2</v>
      </c>
      <c r="Z119" s="242">
        <v>85.69</v>
      </c>
      <c r="AA119" s="242">
        <v>77.11</v>
      </c>
      <c r="AB119" s="242">
        <v>73.989999999999995</v>
      </c>
      <c r="AC119" s="242">
        <v>77.099999999999994</v>
      </c>
      <c r="AD119" s="242">
        <v>83.93</v>
      </c>
      <c r="AE119" s="242">
        <v>79.72</v>
      </c>
    </row>
    <row r="120" spans="4:31">
      <c r="E120" s="241" t="s">
        <v>1908</v>
      </c>
      <c r="F120" s="241" t="s">
        <v>1682</v>
      </c>
      <c r="G120" s="241" t="s">
        <v>1497</v>
      </c>
      <c r="H120" s="241" t="s">
        <v>1388</v>
      </c>
      <c r="I120" s="241">
        <v>0</v>
      </c>
      <c r="J120" s="242">
        <v>79.540000000000006</v>
      </c>
      <c r="K120" s="242">
        <v>80.67</v>
      </c>
      <c r="L120" s="242">
        <v>83.48</v>
      </c>
      <c r="M120" s="242">
        <v>85.67</v>
      </c>
      <c r="N120" s="242">
        <v>84.13</v>
      </c>
      <c r="O120" s="242">
        <v>89.55</v>
      </c>
      <c r="P120" s="242">
        <v>89.05</v>
      </c>
      <c r="Q120" s="242">
        <v>77.2</v>
      </c>
      <c r="R120" s="242">
        <v>84.21</v>
      </c>
      <c r="S120" s="242">
        <v>87.06</v>
      </c>
      <c r="T120" s="242">
        <v>84.86</v>
      </c>
      <c r="U120" s="242">
        <v>80.2</v>
      </c>
      <c r="V120" s="242">
        <v>80.739999999999995</v>
      </c>
      <c r="W120" s="242">
        <v>84.46</v>
      </c>
      <c r="X120" s="242">
        <v>89.01</v>
      </c>
      <c r="Y120" s="242">
        <v>87.06</v>
      </c>
      <c r="Z120" s="242">
        <v>87.73</v>
      </c>
      <c r="AA120" s="242">
        <v>84.46</v>
      </c>
      <c r="AB120" s="242">
        <v>78.55</v>
      </c>
      <c r="AC120" s="242">
        <v>82.28</v>
      </c>
      <c r="AD120" s="242">
        <v>81.98</v>
      </c>
      <c r="AE120" s="242">
        <v>82.38</v>
      </c>
    </row>
    <row r="121" spans="4:31">
      <c r="E121" s="241" t="s">
        <v>1909</v>
      </c>
      <c r="F121" s="241" t="s">
        <v>1779</v>
      </c>
      <c r="G121" s="241" t="s">
        <v>1497</v>
      </c>
      <c r="H121" s="241" t="s">
        <v>1386</v>
      </c>
      <c r="I121" s="241">
        <v>0</v>
      </c>
      <c r="J121" s="242">
        <v>78.7</v>
      </c>
      <c r="K121" s="242">
        <v>78.53</v>
      </c>
      <c r="L121" s="242">
        <v>82.06</v>
      </c>
      <c r="M121" s="242">
        <v>84.76</v>
      </c>
      <c r="N121" s="242">
        <v>83.54</v>
      </c>
      <c r="O121" s="242">
        <v>87.79</v>
      </c>
      <c r="P121" s="242">
        <v>87.41</v>
      </c>
      <c r="Q121" s="242">
        <v>72.790000000000006</v>
      </c>
      <c r="R121" s="242">
        <v>83.45</v>
      </c>
      <c r="S121" s="242">
        <v>86.03</v>
      </c>
      <c r="T121" s="242">
        <v>86.13</v>
      </c>
      <c r="U121" s="242">
        <v>79.39</v>
      </c>
      <c r="V121" s="242">
        <v>80.3</v>
      </c>
      <c r="W121" s="242">
        <v>84.3</v>
      </c>
      <c r="X121" s="242">
        <v>88.68</v>
      </c>
      <c r="Y121" s="242">
        <v>84.29</v>
      </c>
      <c r="Z121" s="242">
        <v>86.7</v>
      </c>
      <c r="AA121" s="242">
        <v>82</v>
      </c>
      <c r="AB121" s="242">
        <v>78.150000000000006</v>
      </c>
      <c r="AC121" s="242">
        <v>80.75</v>
      </c>
      <c r="AD121" s="242">
        <v>82.68</v>
      </c>
      <c r="AE121" s="242">
        <v>81.569999999999993</v>
      </c>
    </row>
    <row r="122" spans="4:31">
      <c r="D122" s="241">
        <v>67</v>
      </c>
      <c r="E122" s="241" t="s">
        <v>1910</v>
      </c>
      <c r="F122" s="241" t="s">
        <v>1780</v>
      </c>
      <c r="G122" s="241" t="s">
        <v>1496</v>
      </c>
      <c r="H122" s="241" t="s">
        <v>1393</v>
      </c>
      <c r="I122" s="241">
        <v>1</v>
      </c>
      <c r="J122" s="242">
        <v>15.7</v>
      </c>
      <c r="K122" s="242">
        <v>19</v>
      </c>
      <c r="L122" s="242">
        <v>20.3</v>
      </c>
      <c r="M122" s="242">
        <v>18</v>
      </c>
      <c r="N122" s="242">
        <v>17</v>
      </c>
      <c r="O122" s="242">
        <v>18.899999999999999</v>
      </c>
      <c r="P122" s="242">
        <v>24.3</v>
      </c>
      <c r="Q122" s="242">
        <v>22.7</v>
      </c>
      <c r="R122" s="242">
        <v>21.6</v>
      </c>
      <c r="S122" s="242">
        <v>17.3</v>
      </c>
      <c r="T122" s="242">
        <v>17.399999999999999</v>
      </c>
      <c r="U122" s="242">
        <v>16.7</v>
      </c>
      <c r="V122" s="242">
        <v>20.3</v>
      </c>
      <c r="W122" s="242">
        <v>20.6</v>
      </c>
      <c r="X122" s="242">
        <v>21.3</v>
      </c>
      <c r="Y122" s="242">
        <v>19</v>
      </c>
      <c r="Z122" s="242">
        <v>22.7</v>
      </c>
      <c r="AA122" s="242">
        <v>19.399999999999999</v>
      </c>
      <c r="AB122" s="242">
        <v>23.2</v>
      </c>
      <c r="AC122" s="242">
        <v>19.600000000000001</v>
      </c>
      <c r="AD122" s="242">
        <v>21.3</v>
      </c>
      <c r="AE122" s="242">
        <v>18.399999999999999</v>
      </c>
    </row>
    <row r="123" spans="4:31">
      <c r="E123" s="241" t="s">
        <v>1911</v>
      </c>
      <c r="F123" s="241" t="s">
        <v>1781</v>
      </c>
      <c r="G123" s="241" t="s">
        <v>1496</v>
      </c>
      <c r="H123" s="241" t="s">
        <v>1394</v>
      </c>
      <c r="I123" s="241">
        <v>1</v>
      </c>
      <c r="J123" s="242">
        <v>18.989999999999998</v>
      </c>
      <c r="K123" s="242">
        <v>21.8</v>
      </c>
      <c r="L123" s="242">
        <v>22.28</v>
      </c>
      <c r="M123" s="242">
        <v>19.11</v>
      </c>
      <c r="N123" s="242">
        <v>20.3</v>
      </c>
      <c r="O123" s="242">
        <v>22.49</v>
      </c>
      <c r="P123" s="242">
        <v>24.12</v>
      </c>
      <c r="Q123" s="242">
        <v>23.05</v>
      </c>
      <c r="R123" s="242">
        <v>22.59</v>
      </c>
      <c r="S123" s="242">
        <v>20.45</v>
      </c>
      <c r="T123" s="242">
        <v>19.489999999999998</v>
      </c>
      <c r="U123" s="242">
        <v>19.11</v>
      </c>
      <c r="V123" s="242">
        <v>24.03</v>
      </c>
      <c r="W123" s="242">
        <v>25.32</v>
      </c>
      <c r="X123" s="242">
        <v>23.92</v>
      </c>
      <c r="Y123" s="242">
        <v>21.13</v>
      </c>
      <c r="Z123" s="242">
        <v>26.01</v>
      </c>
      <c r="AA123" s="242">
        <v>19.84</v>
      </c>
      <c r="AB123" s="242">
        <v>22.79</v>
      </c>
      <c r="AC123" s="242">
        <v>20.46</v>
      </c>
      <c r="AD123" s="242">
        <v>21.33</v>
      </c>
      <c r="AE123" s="242">
        <v>20.89</v>
      </c>
    </row>
    <row r="124" spans="4:31">
      <c r="E124" s="241" t="s">
        <v>1912</v>
      </c>
      <c r="F124" s="241" t="s">
        <v>1782</v>
      </c>
      <c r="G124" s="241" t="s">
        <v>1496</v>
      </c>
      <c r="H124" s="241" t="s">
        <v>1392</v>
      </c>
      <c r="I124" s="241">
        <v>1</v>
      </c>
      <c r="J124" s="242">
        <v>17.3</v>
      </c>
      <c r="K124" s="242">
        <v>20.3</v>
      </c>
      <c r="L124" s="242">
        <v>21.4</v>
      </c>
      <c r="M124" s="242">
        <v>18.5</v>
      </c>
      <c r="N124" s="242">
        <v>19</v>
      </c>
      <c r="O124" s="242">
        <v>20.8</v>
      </c>
      <c r="P124" s="242">
        <v>24.4</v>
      </c>
      <c r="Q124" s="242">
        <v>23.2</v>
      </c>
      <c r="R124" s="242">
        <v>22.1</v>
      </c>
      <c r="S124" s="242">
        <v>18.8</v>
      </c>
      <c r="T124" s="242">
        <v>18.3</v>
      </c>
      <c r="U124" s="242">
        <v>17.899999999999999</v>
      </c>
      <c r="V124" s="242">
        <v>22.1</v>
      </c>
      <c r="W124" s="242">
        <v>23</v>
      </c>
      <c r="X124" s="242">
        <v>22.7</v>
      </c>
      <c r="Y124" s="242">
        <v>19.600000000000001</v>
      </c>
      <c r="Z124" s="242">
        <v>24.2</v>
      </c>
      <c r="AA124" s="242">
        <v>19.3</v>
      </c>
      <c r="AB124" s="242">
        <v>23</v>
      </c>
      <c r="AC124" s="242">
        <v>20</v>
      </c>
      <c r="AD124" s="242">
        <v>21.4</v>
      </c>
      <c r="AE124" s="242">
        <v>19.600000000000001</v>
      </c>
    </row>
    <row r="125" spans="4:31">
      <c r="D125" s="241">
        <v>68</v>
      </c>
      <c r="E125" s="241" t="s">
        <v>1913</v>
      </c>
      <c r="F125" s="241" t="s">
        <v>1783</v>
      </c>
      <c r="G125" s="241" t="s">
        <v>1497</v>
      </c>
      <c r="H125" s="241" t="s">
        <v>1390</v>
      </c>
      <c r="I125" s="241">
        <v>1</v>
      </c>
      <c r="J125" s="242">
        <v>12</v>
      </c>
      <c r="K125" s="242">
        <v>4.5</v>
      </c>
      <c r="L125" s="242">
        <v>10.5</v>
      </c>
      <c r="M125" s="242">
        <v>13.5</v>
      </c>
      <c r="N125" s="242">
        <v>12</v>
      </c>
      <c r="O125" s="242">
        <v>12</v>
      </c>
      <c r="P125" s="242">
        <v>25</v>
      </c>
      <c r="Q125" s="242">
        <v>4.5</v>
      </c>
      <c r="R125" s="242">
        <v>5.5</v>
      </c>
      <c r="S125" s="242">
        <v>11</v>
      </c>
      <c r="T125" s="242">
        <v>14</v>
      </c>
      <c r="U125" s="242">
        <v>14</v>
      </c>
      <c r="V125" s="242">
        <v>6</v>
      </c>
      <c r="W125" s="242">
        <v>11</v>
      </c>
      <c r="X125" s="242">
        <v>9.5</v>
      </c>
      <c r="Y125" s="242">
        <v>19</v>
      </c>
      <c r="Z125" s="242">
        <v>4.5</v>
      </c>
      <c r="AA125" s="242">
        <v>35</v>
      </c>
      <c r="AB125" s="242">
        <v>8</v>
      </c>
      <c r="AC125" s="242">
        <v>11.5</v>
      </c>
      <c r="AD125" s="242">
        <v>35</v>
      </c>
      <c r="AE125" s="242">
        <v>12</v>
      </c>
    </row>
    <row r="126" spans="4:31">
      <c r="E126" s="241" t="s">
        <v>1914</v>
      </c>
      <c r="F126" s="241" t="s">
        <v>1784</v>
      </c>
      <c r="G126" s="241" t="s">
        <v>1497</v>
      </c>
      <c r="H126" s="241" t="s">
        <v>1391</v>
      </c>
      <c r="I126" s="241">
        <v>1</v>
      </c>
      <c r="J126" s="242">
        <v>13</v>
      </c>
      <c r="K126" s="242">
        <v>22</v>
      </c>
      <c r="L126" s="242">
        <v>21</v>
      </c>
      <c r="M126" s="242">
        <v>9</v>
      </c>
      <c r="N126" s="242">
        <v>12</v>
      </c>
      <c r="O126" s="242">
        <v>8</v>
      </c>
      <c r="P126" s="242">
        <v>17</v>
      </c>
      <c r="Q126" s="242">
        <v>5</v>
      </c>
      <c r="R126" s="242">
        <v>11.5</v>
      </c>
      <c r="S126" s="242">
        <v>12</v>
      </c>
      <c r="T126" s="242">
        <v>15</v>
      </c>
      <c r="U126" s="242">
        <v>16</v>
      </c>
      <c r="V126" s="242">
        <v>10</v>
      </c>
      <c r="W126" s="242">
        <v>9</v>
      </c>
      <c r="X126" s="242">
        <v>8</v>
      </c>
      <c r="Y126" s="242">
        <v>36</v>
      </c>
      <c r="Z126" s="242">
        <v>17</v>
      </c>
      <c r="AA126" s="242">
        <v>21</v>
      </c>
      <c r="AB126" s="242">
        <v>28</v>
      </c>
      <c r="AC126" s="242">
        <v>20</v>
      </c>
      <c r="AD126" s="242">
        <v>34</v>
      </c>
      <c r="AE126" s="242">
        <v>14</v>
      </c>
    </row>
    <row r="127" spans="4:31">
      <c r="E127" s="241" t="s">
        <v>1915</v>
      </c>
      <c r="F127" s="241" t="s">
        <v>1785</v>
      </c>
      <c r="G127" s="241" t="s">
        <v>1497</v>
      </c>
      <c r="H127" s="241" t="s">
        <v>1389</v>
      </c>
      <c r="I127" s="241">
        <v>1</v>
      </c>
      <c r="J127" s="242">
        <v>13</v>
      </c>
      <c r="K127" s="242">
        <v>15</v>
      </c>
      <c r="L127" s="242">
        <v>20</v>
      </c>
      <c r="M127" s="242">
        <v>11</v>
      </c>
      <c r="N127" s="242">
        <v>12</v>
      </c>
      <c r="O127" s="242">
        <v>10</v>
      </c>
      <c r="P127" s="242">
        <v>19</v>
      </c>
      <c r="Q127" s="242">
        <v>5</v>
      </c>
      <c r="R127" s="242">
        <v>9.5</v>
      </c>
      <c r="S127" s="242">
        <v>12</v>
      </c>
      <c r="T127" s="242">
        <v>14.5</v>
      </c>
      <c r="U127" s="242">
        <v>15</v>
      </c>
      <c r="V127" s="242">
        <v>8</v>
      </c>
      <c r="W127" s="242">
        <v>9</v>
      </c>
      <c r="X127" s="242">
        <v>8</v>
      </c>
      <c r="Y127" s="242">
        <v>33</v>
      </c>
      <c r="Z127" s="242">
        <v>13</v>
      </c>
      <c r="AA127" s="242">
        <v>27.5</v>
      </c>
      <c r="AB127" s="242">
        <v>26</v>
      </c>
      <c r="AC127" s="242">
        <v>18</v>
      </c>
      <c r="AD127" s="242">
        <v>34</v>
      </c>
      <c r="AE127" s="242">
        <v>14</v>
      </c>
    </row>
    <row r="128" spans="4:31">
      <c r="D128" s="241">
        <v>69</v>
      </c>
      <c r="E128" s="241" t="s">
        <v>1916</v>
      </c>
      <c r="F128" s="241" t="s">
        <v>1786</v>
      </c>
      <c r="G128" s="241" t="s">
        <v>140</v>
      </c>
      <c r="H128" s="241" t="s">
        <v>1475</v>
      </c>
      <c r="I128" s="241">
        <v>1</v>
      </c>
      <c r="J128" s="242">
        <v>9.8000000000000007</v>
      </c>
      <c r="K128" s="242" t="s">
        <v>191</v>
      </c>
      <c r="L128" s="242" t="s">
        <v>191</v>
      </c>
      <c r="M128" s="242" t="s">
        <v>191</v>
      </c>
      <c r="N128" s="242">
        <v>2.0299999999999998</v>
      </c>
      <c r="O128" s="242">
        <v>0</v>
      </c>
      <c r="P128" s="242">
        <v>12.98</v>
      </c>
      <c r="Q128" s="242">
        <v>11.11</v>
      </c>
      <c r="R128" s="242">
        <v>48.17</v>
      </c>
      <c r="S128" s="242">
        <v>37.520000000000003</v>
      </c>
      <c r="T128" s="242">
        <v>1.28</v>
      </c>
      <c r="U128" s="242">
        <v>6.66</v>
      </c>
      <c r="V128" s="242">
        <v>6.67</v>
      </c>
      <c r="W128" s="242">
        <v>45.35</v>
      </c>
      <c r="X128" s="242">
        <v>15.92</v>
      </c>
      <c r="Y128" s="242">
        <v>12.04</v>
      </c>
      <c r="Z128" s="242">
        <v>36.39</v>
      </c>
      <c r="AA128" s="242">
        <v>33.33</v>
      </c>
      <c r="AB128" s="242">
        <v>37.5</v>
      </c>
      <c r="AC128" s="242">
        <v>45.19</v>
      </c>
      <c r="AD128" s="242">
        <v>45.95</v>
      </c>
      <c r="AE128" s="242">
        <v>22.1</v>
      </c>
    </row>
    <row r="129" spans="2:31">
      <c r="B129" s="241" t="s">
        <v>341</v>
      </c>
      <c r="C129" s="241" t="s">
        <v>329</v>
      </c>
      <c r="D129" s="241">
        <v>71</v>
      </c>
      <c r="E129" s="241" t="s">
        <v>254</v>
      </c>
      <c r="F129" s="241" t="s">
        <v>1789</v>
      </c>
      <c r="G129" s="241" t="s">
        <v>1497</v>
      </c>
      <c r="H129" s="241" t="s">
        <v>1351</v>
      </c>
      <c r="I129" s="241">
        <v>1</v>
      </c>
      <c r="J129" s="242">
        <v>21.941833469999999</v>
      </c>
      <c r="K129" s="242">
        <v>19.460862519999999</v>
      </c>
      <c r="L129" s="242">
        <v>20.627927700000001</v>
      </c>
      <c r="M129" s="242">
        <v>25.514936479999999</v>
      </c>
      <c r="N129" s="242">
        <v>23.781633800000002</v>
      </c>
      <c r="O129" s="242">
        <v>25.066021240000001</v>
      </c>
      <c r="P129" s="242">
        <v>25.23703115</v>
      </c>
      <c r="Q129" s="242">
        <v>19.754051449999999</v>
      </c>
      <c r="R129" s="242">
        <v>23.560579050000001</v>
      </c>
      <c r="S129" s="242">
        <v>24.314915060000001</v>
      </c>
      <c r="T129" s="242">
        <v>22.58643863</v>
      </c>
      <c r="U129" s="242">
        <v>23.191104729999999</v>
      </c>
      <c r="V129" s="242">
        <v>27.83086591</v>
      </c>
      <c r="W129" s="242">
        <v>23.574964359999999</v>
      </c>
      <c r="X129" s="242">
        <v>20.222492259999999</v>
      </c>
      <c r="Y129" s="242">
        <v>22.148800009999999</v>
      </c>
      <c r="Z129" s="242">
        <v>28.855808799999998</v>
      </c>
      <c r="AA129" s="242">
        <v>20.583274370000002</v>
      </c>
      <c r="AB129" s="242">
        <v>23.287258720000001</v>
      </c>
      <c r="AC129" s="242">
        <v>22.629493010000001</v>
      </c>
      <c r="AD129" s="242">
        <v>24.339715009999999</v>
      </c>
      <c r="AE129" s="242">
        <v>23.410614110000001</v>
      </c>
    </row>
    <row r="130" spans="2:31">
      <c r="E130" s="241" t="s">
        <v>255</v>
      </c>
      <c r="F130" s="241" t="s">
        <v>1790</v>
      </c>
      <c r="G130" s="241" t="s">
        <v>1497</v>
      </c>
      <c r="H130" s="241" t="s">
        <v>1352</v>
      </c>
      <c r="I130" s="241">
        <v>1</v>
      </c>
      <c r="J130" s="242">
        <v>22.185640190000001</v>
      </c>
      <c r="K130" s="242">
        <v>18.539057740000001</v>
      </c>
      <c r="L130" s="242">
        <v>22.57021078</v>
      </c>
      <c r="M130" s="242">
        <v>23.72533383</v>
      </c>
      <c r="N130" s="242">
        <v>23.947303439999999</v>
      </c>
      <c r="O130" s="242">
        <v>24.13004355</v>
      </c>
      <c r="P130" s="242">
        <v>26.57815729</v>
      </c>
      <c r="Q130" s="242">
        <v>27.66072789</v>
      </c>
      <c r="R130" s="242">
        <v>26.214610960000002</v>
      </c>
      <c r="S130" s="242">
        <v>21.52985413</v>
      </c>
      <c r="T130" s="242">
        <v>20.02351384</v>
      </c>
      <c r="U130" s="242">
        <v>23.006492349999998</v>
      </c>
      <c r="V130" s="242">
        <v>25.309035059999999</v>
      </c>
      <c r="W130" s="242">
        <v>22.19173387</v>
      </c>
      <c r="X130" s="242">
        <v>19.357661390000001</v>
      </c>
      <c r="Y130" s="242">
        <v>23.121691519999999</v>
      </c>
      <c r="Z130" s="242">
        <v>25.914502779999999</v>
      </c>
      <c r="AA130" s="242">
        <v>20.579207589999999</v>
      </c>
      <c r="AB130" s="242">
        <v>24.11487155</v>
      </c>
      <c r="AC130" s="242">
        <v>20.8266174</v>
      </c>
      <c r="AD130" s="242">
        <v>23.895642410000001</v>
      </c>
      <c r="AE130" s="242">
        <v>22.76101246</v>
      </c>
    </row>
    <row r="131" spans="2:31">
      <c r="E131" s="241" t="s">
        <v>256</v>
      </c>
      <c r="F131" s="241" t="s">
        <v>1791</v>
      </c>
      <c r="G131" s="241" t="s">
        <v>1497</v>
      </c>
      <c r="H131" s="241" t="s">
        <v>1350</v>
      </c>
      <c r="I131" s="241">
        <v>1</v>
      </c>
      <c r="J131" s="242">
        <v>22.081842760000001</v>
      </c>
      <c r="K131" s="242">
        <v>19.346236919999999</v>
      </c>
      <c r="L131" s="242">
        <v>21.60168766</v>
      </c>
      <c r="M131" s="242">
        <v>24.634026469999998</v>
      </c>
      <c r="N131" s="242">
        <v>23.775247369999999</v>
      </c>
      <c r="O131" s="242">
        <v>24.524563400000002</v>
      </c>
      <c r="P131" s="242">
        <v>25.972921159999999</v>
      </c>
      <c r="Q131" s="242">
        <v>23.093783510000002</v>
      </c>
      <c r="R131" s="242">
        <v>24.853085360000001</v>
      </c>
      <c r="S131" s="242">
        <v>23.214110529999999</v>
      </c>
      <c r="T131" s="242">
        <v>21.6634925</v>
      </c>
      <c r="U131" s="242">
        <v>23.172236269999999</v>
      </c>
      <c r="V131" s="242">
        <v>26.814765829999999</v>
      </c>
      <c r="W131" s="242">
        <v>23.43132039</v>
      </c>
      <c r="X131" s="242">
        <v>19.470661199999999</v>
      </c>
      <c r="Y131" s="242">
        <v>22.999464119999999</v>
      </c>
      <c r="Z131" s="242">
        <v>27.466030839999998</v>
      </c>
      <c r="AA131" s="242">
        <v>20.418688700000001</v>
      </c>
      <c r="AB131" s="242">
        <v>23.8941336</v>
      </c>
      <c r="AC131" s="242">
        <v>22.255808099999999</v>
      </c>
      <c r="AD131" s="242">
        <v>23.989906229999999</v>
      </c>
      <c r="AE131" s="242">
        <v>23.180516669999999</v>
      </c>
    </row>
    <row r="132" spans="2:31">
      <c r="D132" s="241">
        <v>72</v>
      </c>
      <c r="E132" s="241" t="s">
        <v>257</v>
      </c>
      <c r="F132" s="241" t="s">
        <v>1792</v>
      </c>
      <c r="G132" s="241" t="s">
        <v>1497</v>
      </c>
      <c r="H132" s="241" t="s">
        <v>1354</v>
      </c>
      <c r="I132" s="241">
        <v>1</v>
      </c>
      <c r="J132" s="242">
        <v>14.83</v>
      </c>
      <c r="K132" s="242">
        <v>14.68</v>
      </c>
      <c r="L132" s="242">
        <v>14.52</v>
      </c>
      <c r="M132" s="242">
        <v>15.83</v>
      </c>
      <c r="N132" s="242">
        <v>14.94</v>
      </c>
      <c r="O132" s="242">
        <v>17.29</v>
      </c>
      <c r="P132" s="242">
        <v>17.03</v>
      </c>
      <c r="Q132" s="242">
        <v>13.14</v>
      </c>
      <c r="R132" s="242">
        <v>14.66</v>
      </c>
      <c r="S132" s="242">
        <v>14.63</v>
      </c>
      <c r="T132" s="242">
        <v>15.99</v>
      </c>
      <c r="U132" s="242">
        <v>13.9</v>
      </c>
      <c r="V132" s="242">
        <v>19.57</v>
      </c>
      <c r="W132" s="242">
        <v>17.13</v>
      </c>
      <c r="X132" s="242">
        <v>12.81</v>
      </c>
      <c r="Y132" s="242">
        <v>13.07</v>
      </c>
      <c r="Z132" s="242">
        <v>20.260000000000002</v>
      </c>
      <c r="AA132" s="242">
        <v>14.17</v>
      </c>
      <c r="AB132" s="242">
        <v>16.95</v>
      </c>
      <c r="AC132" s="242">
        <v>13.57</v>
      </c>
      <c r="AD132" s="242">
        <v>17.739999999999998</v>
      </c>
      <c r="AE132" s="242">
        <v>15.21</v>
      </c>
    </row>
    <row r="133" spans="2:31">
      <c r="E133" s="241" t="s">
        <v>258</v>
      </c>
      <c r="F133" s="241" t="s">
        <v>1793</v>
      </c>
      <c r="G133" s="241" t="s">
        <v>1497</v>
      </c>
      <c r="H133" s="241" t="s">
        <v>1355</v>
      </c>
      <c r="I133" s="241">
        <v>1</v>
      </c>
      <c r="J133" s="242">
        <v>15.15</v>
      </c>
      <c r="K133" s="242">
        <v>11.18</v>
      </c>
      <c r="L133" s="242">
        <v>16.48</v>
      </c>
      <c r="M133" s="242">
        <v>15.89</v>
      </c>
      <c r="N133" s="242">
        <v>15.75</v>
      </c>
      <c r="O133" s="242">
        <v>16.149999999999999</v>
      </c>
      <c r="P133" s="242">
        <v>19.7</v>
      </c>
      <c r="Q133" s="242">
        <v>19.28</v>
      </c>
      <c r="R133" s="242">
        <v>17.8</v>
      </c>
      <c r="S133" s="242">
        <v>13.19</v>
      </c>
      <c r="T133" s="242">
        <v>13.9</v>
      </c>
      <c r="U133" s="242">
        <v>14.7</v>
      </c>
      <c r="V133" s="242">
        <v>18.7</v>
      </c>
      <c r="W133" s="242">
        <v>15.74</v>
      </c>
      <c r="X133" s="242">
        <v>14.48</v>
      </c>
      <c r="Y133" s="242">
        <v>14.43</v>
      </c>
      <c r="Z133" s="242">
        <v>19.760000000000002</v>
      </c>
      <c r="AA133" s="242">
        <v>13.3</v>
      </c>
      <c r="AB133" s="242">
        <v>16.75</v>
      </c>
      <c r="AC133" s="242">
        <v>13.99</v>
      </c>
      <c r="AD133" s="242">
        <v>15.89</v>
      </c>
      <c r="AE133" s="242">
        <v>15.26</v>
      </c>
    </row>
    <row r="134" spans="2:31">
      <c r="E134" s="241" t="s">
        <v>259</v>
      </c>
      <c r="F134" s="241" t="s">
        <v>1794</v>
      </c>
      <c r="G134" s="241" t="s">
        <v>1497</v>
      </c>
      <c r="H134" s="241" t="s">
        <v>1353</v>
      </c>
      <c r="I134" s="241">
        <v>1</v>
      </c>
      <c r="J134" s="242">
        <v>14.91</v>
      </c>
      <c r="K134" s="242">
        <v>13.14</v>
      </c>
      <c r="L134" s="242">
        <v>15.26</v>
      </c>
      <c r="M134" s="242">
        <v>15.91</v>
      </c>
      <c r="N134" s="242">
        <v>15.31</v>
      </c>
      <c r="O134" s="242">
        <v>16.62</v>
      </c>
      <c r="P134" s="242">
        <v>18.510000000000002</v>
      </c>
      <c r="Q134" s="242">
        <v>16.02</v>
      </c>
      <c r="R134" s="242">
        <v>16.02</v>
      </c>
      <c r="S134" s="242">
        <v>14.1</v>
      </c>
      <c r="T134" s="242">
        <v>15.11</v>
      </c>
      <c r="U134" s="242">
        <v>14.32</v>
      </c>
      <c r="V134" s="242">
        <v>19.07</v>
      </c>
      <c r="W134" s="242">
        <v>16.84</v>
      </c>
      <c r="X134" s="242">
        <v>13.22</v>
      </c>
      <c r="Y134" s="242">
        <v>13.86</v>
      </c>
      <c r="Z134" s="242">
        <v>19.91</v>
      </c>
      <c r="AA134" s="242">
        <v>13.82</v>
      </c>
      <c r="AB134" s="242">
        <v>16.68</v>
      </c>
      <c r="AC134" s="242">
        <v>13.65</v>
      </c>
      <c r="AD134" s="242">
        <v>17.02</v>
      </c>
      <c r="AE134" s="242">
        <v>15.25</v>
      </c>
    </row>
    <row r="135" spans="2:31">
      <c r="D135" s="241">
        <v>73</v>
      </c>
      <c r="E135" s="241" t="s">
        <v>260</v>
      </c>
      <c r="F135" s="241" t="s">
        <v>1570</v>
      </c>
      <c r="G135" s="241" t="s">
        <v>1497</v>
      </c>
      <c r="H135" s="241" t="s">
        <v>1357</v>
      </c>
      <c r="I135" s="241">
        <v>0</v>
      </c>
      <c r="J135" s="242">
        <v>71.648899999999998</v>
      </c>
      <c r="K135" s="242">
        <v>79.166700000000006</v>
      </c>
      <c r="L135" s="242">
        <v>81.1494</v>
      </c>
      <c r="M135" s="242">
        <v>90.759100000000004</v>
      </c>
      <c r="N135" s="242">
        <v>78.975300000000004</v>
      </c>
      <c r="O135" s="242">
        <v>85.310699999999997</v>
      </c>
      <c r="P135" s="242">
        <v>80.904499999999999</v>
      </c>
      <c r="Q135" s="242">
        <v>96.226399999999998</v>
      </c>
      <c r="R135" s="242">
        <v>83.251199999999997</v>
      </c>
      <c r="S135" s="242">
        <v>79.475999999999999</v>
      </c>
      <c r="T135" s="242">
        <v>84.793800000000005</v>
      </c>
      <c r="U135" s="242">
        <v>81.671199999999999</v>
      </c>
      <c r="V135" s="242">
        <v>76.865700000000004</v>
      </c>
      <c r="W135" s="242">
        <v>87.922700000000006</v>
      </c>
      <c r="X135" s="242">
        <v>77.962100000000007</v>
      </c>
      <c r="Y135" s="242">
        <v>69</v>
      </c>
      <c r="Z135" s="242">
        <v>77.522900000000007</v>
      </c>
      <c r="AA135" s="242">
        <v>90.049800000000005</v>
      </c>
      <c r="AB135" s="242">
        <v>68.8797</v>
      </c>
      <c r="AC135" s="242">
        <v>88.356200000000001</v>
      </c>
      <c r="AD135" s="242">
        <v>92.214100000000002</v>
      </c>
      <c r="AE135" s="242">
        <v>80.114599999999996</v>
      </c>
    </row>
    <row r="136" spans="2:31">
      <c r="E136" s="241" t="s">
        <v>261</v>
      </c>
      <c r="F136" s="241" t="s">
        <v>1571</v>
      </c>
      <c r="G136" s="241" t="s">
        <v>1497</v>
      </c>
      <c r="H136" s="241" t="s">
        <v>1358</v>
      </c>
      <c r="I136" s="241">
        <v>0</v>
      </c>
      <c r="J136" s="242">
        <v>76.312899999999999</v>
      </c>
      <c r="K136" s="242">
        <v>81.571799999999996</v>
      </c>
      <c r="L136" s="242">
        <v>81.596500000000006</v>
      </c>
      <c r="M136" s="242">
        <v>89.752099999999999</v>
      </c>
      <c r="N136" s="242">
        <v>79.411799999999999</v>
      </c>
      <c r="O136" s="242">
        <v>89.697000000000003</v>
      </c>
      <c r="P136" s="242">
        <v>85.863900000000001</v>
      </c>
      <c r="Q136" s="242">
        <v>100</v>
      </c>
      <c r="R136" s="242">
        <v>86.934700000000007</v>
      </c>
      <c r="S136" s="242">
        <v>82.065600000000003</v>
      </c>
      <c r="T136" s="242">
        <v>87.919499999999999</v>
      </c>
      <c r="U136" s="242">
        <v>84.722200000000001</v>
      </c>
      <c r="V136" s="242">
        <v>81.693399999999997</v>
      </c>
      <c r="W136" s="242">
        <v>90.191400000000002</v>
      </c>
      <c r="X136" s="242">
        <v>77.849500000000006</v>
      </c>
      <c r="Y136" s="242">
        <v>73.009699999999995</v>
      </c>
      <c r="Z136" s="242">
        <v>77.882400000000004</v>
      </c>
      <c r="AA136" s="242">
        <v>92.891000000000005</v>
      </c>
      <c r="AB136" s="242">
        <v>79.357799999999997</v>
      </c>
      <c r="AC136" s="242">
        <v>90.460499999999996</v>
      </c>
      <c r="AD136" s="242">
        <v>91.560100000000006</v>
      </c>
      <c r="AE136" s="242">
        <v>82.893699999999995</v>
      </c>
    </row>
    <row r="137" spans="2:31">
      <c r="E137" s="241" t="s">
        <v>262</v>
      </c>
      <c r="F137" s="241" t="s">
        <v>1569</v>
      </c>
      <c r="G137" s="241" t="s">
        <v>1497</v>
      </c>
      <c r="H137" s="241" t="s">
        <v>1356</v>
      </c>
      <c r="I137" s="241">
        <v>0</v>
      </c>
      <c r="J137" s="242">
        <v>73.9482</v>
      </c>
      <c r="K137" s="242">
        <v>80.4255</v>
      </c>
      <c r="L137" s="242">
        <v>81.376999999999995</v>
      </c>
      <c r="M137" s="242">
        <v>90.256</v>
      </c>
      <c r="N137" s="242">
        <v>79.182199999999995</v>
      </c>
      <c r="O137" s="242">
        <v>87.426900000000003</v>
      </c>
      <c r="P137" s="242">
        <v>83.333299999999994</v>
      </c>
      <c r="Q137" s="242">
        <v>97.701099999999997</v>
      </c>
      <c r="R137" s="242">
        <v>85.074600000000004</v>
      </c>
      <c r="S137" s="242">
        <v>80.776399999999995</v>
      </c>
      <c r="T137" s="242">
        <v>86.467100000000002</v>
      </c>
      <c r="U137" s="242">
        <v>83.198700000000002</v>
      </c>
      <c r="V137" s="242">
        <v>79.380200000000002</v>
      </c>
      <c r="W137" s="242">
        <v>89.0625</v>
      </c>
      <c r="X137" s="242">
        <v>77.903000000000006</v>
      </c>
      <c r="Y137" s="242">
        <v>71.034499999999994</v>
      </c>
      <c r="Z137" s="242">
        <v>77.700299999999999</v>
      </c>
      <c r="AA137" s="242">
        <v>91.504900000000006</v>
      </c>
      <c r="AB137" s="242">
        <v>73.856200000000001</v>
      </c>
      <c r="AC137" s="242">
        <v>89.429500000000004</v>
      </c>
      <c r="AD137" s="242">
        <v>91.895300000000006</v>
      </c>
      <c r="AE137" s="242">
        <v>81.506500000000003</v>
      </c>
    </row>
    <row r="138" spans="2:31">
      <c r="D138" s="241">
        <v>74</v>
      </c>
      <c r="E138" s="241" t="s">
        <v>1917</v>
      </c>
      <c r="F138" s="241" t="s">
        <v>1795</v>
      </c>
      <c r="G138" s="241" t="s">
        <v>140</v>
      </c>
      <c r="H138" s="241" t="s">
        <v>1369</v>
      </c>
      <c r="I138" s="241">
        <v>0</v>
      </c>
      <c r="J138" s="242">
        <v>4.2995799999999997</v>
      </c>
      <c r="K138" s="242">
        <v>4.1379299999999999</v>
      </c>
      <c r="L138" s="242">
        <v>5.0847499999999997</v>
      </c>
      <c r="M138" s="242">
        <v>1.60643</v>
      </c>
      <c r="N138" s="242">
        <v>2.5</v>
      </c>
      <c r="O138" s="242">
        <v>0</v>
      </c>
      <c r="P138" s="242">
        <v>5.7142900000000001</v>
      </c>
      <c r="Q138" s="242">
        <v>6.25</v>
      </c>
      <c r="R138" s="242">
        <v>0</v>
      </c>
      <c r="S138" s="242">
        <v>4.0885899999999999</v>
      </c>
      <c r="T138" s="242">
        <v>3.1446499999999999</v>
      </c>
      <c r="U138" s="242">
        <v>2.7465700000000002</v>
      </c>
      <c r="V138" s="242">
        <v>0.71941999999999995</v>
      </c>
      <c r="W138" s="242">
        <v>4.2253499999999997</v>
      </c>
      <c r="X138" s="242">
        <v>1.88679</v>
      </c>
      <c r="Y138" s="242">
        <v>3.4883700000000002</v>
      </c>
      <c r="Z138" s="242">
        <v>4.7618999999999998</v>
      </c>
      <c r="AA138" s="242">
        <v>3.5928100000000001</v>
      </c>
      <c r="AB138" s="242">
        <v>2.2988499999999998</v>
      </c>
      <c r="AC138" s="242">
        <v>8.6614199999999997</v>
      </c>
      <c r="AD138" s="242">
        <v>4.8913000000000002</v>
      </c>
      <c r="AE138" s="242">
        <v>3.5615299999999999</v>
      </c>
    </row>
    <row r="139" spans="2:31">
      <c r="E139" s="241" t="s">
        <v>1918</v>
      </c>
      <c r="F139" s="241" t="s">
        <v>1796</v>
      </c>
      <c r="G139" s="241" t="s">
        <v>140</v>
      </c>
      <c r="H139" s="241" t="s">
        <v>1370</v>
      </c>
      <c r="I139" s="241">
        <v>0</v>
      </c>
      <c r="J139" s="242">
        <v>5.05952</v>
      </c>
      <c r="K139" s="242">
        <v>4.12371</v>
      </c>
      <c r="L139" s="242">
        <v>4.9586800000000002</v>
      </c>
      <c r="M139" s="242">
        <v>2.20126</v>
      </c>
      <c r="N139" s="242">
        <v>5.0691199999999998</v>
      </c>
      <c r="O139" s="242">
        <v>1.1764699999999999</v>
      </c>
      <c r="P139" s="242">
        <v>2.5773199999999998</v>
      </c>
      <c r="Q139" s="242">
        <v>0</v>
      </c>
      <c r="R139" s="242">
        <v>0</v>
      </c>
      <c r="S139" s="242">
        <v>4.9704100000000002</v>
      </c>
      <c r="T139" s="242">
        <v>7.0175400000000003</v>
      </c>
      <c r="U139" s="242">
        <v>3.2403200000000001</v>
      </c>
      <c r="V139" s="242">
        <v>0.92593000000000003</v>
      </c>
      <c r="W139" s="242">
        <v>3.11111</v>
      </c>
      <c r="X139" s="242">
        <v>1.2930999999999999</v>
      </c>
      <c r="Y139" s="242">
        <v>3.1372499999999999</v>
      </c>
      <c r="Z139" s="242">
        <v>5.5555599999999998</v>
      </c>
      <c r="AA139" s="242">
        <v>1.9841299999999999</v>
      </c>
      <c r="AB139" s="242">
        <v>1.7094</v>
      </c>
      <c r="AC139" s="242">
        <v>7.5471700000000004</v>
      </c>
      <c r="AD139" s="242">
        <v>1.4218</v>
      </c>
      <c r="AE139" s="242">
        <v>3.76336</v>
      </c>
    </row>
    <row r="140" spans="2:31">
      <c r="E140" s="241" t="s">
        <v>263</v>
      </c>
      <c r="F140" s="241" t="s">
        <v>1797</v>
      </c>
      <c r="G140" s="241" t="s">
        <v>140</v>
      </c>
      <c r="H140" s="241" t="s">
        <v>1368</v>
      </c>
      <c r="I140" s="241">
        <v>0</v>
      </c>
      <c r="J140" s="242">
        <v>4.7426300000000001</v>
      </c>
      <c r="K140" s="242">
        <v>4.1297899999999998</v>
      </c>
      <c r="L140" s="242">
        <v>5.0119300000000004</v>
      </c>
      <c r="M140" s="242">
        <v>1.94004</v>
      </c>
      <c r="N140" s="242">
        <v>3.8369300000000002</v>
      </c>
      <c r="O140" s="242">
        <v>0.65788999999999997</v>
      </c>
      <c r="P140" s="242">
        <v>3.89222</v>
      </c>
      <c r="Q140" s="242">
        <v>2.7777799999999999</v>
      </c>
      <c r="R140" s="242">
        <v>0</v>
      </c>
      <c r="S140" s="242">
        <v>4.6089399999999996</v>
      </c>
      <c r="T140" s="242">
        <v>5.4263599999999999</v>
      </c>
      <c r="U140" s="242">
        <v>3.0334699999999999</v>
      </c>
      <c r="V140" s="242">
        <v>0.84506999999999999</v>
      </c>
      <c r="W140" s="242">
        <v>3.54223</v>
      </c>
      <c r="X140" s="242">
        <v>1.5345299999999999</v>
      </c>
      <c r="Y140" s="242">
        <v>3.2786900000000001</v>
      </c>
      <c r="Z140" s="242">
        <v>5.2083300000000001</v>
      </c>
      <c r="AA140" s="242">
        <v>2.6253000000000002</v>
      </c>
      <c r="AB140" s="242">
        <v>1.96078</v>
      </c>
      <c r="AC140" s="242">
        <v>8.0419599999999996</v>
      </c>
      <c r="AD140" s="242">
        <v>3.0379700000000001</v>
      </c>
      <c r="AE140" s="242">
        <v>3.6784500000000002</v>
      </c>
    </row>
    <row r="141" spans="2:31">
      <c r="D141" s="241">
        <v>75</v>
      </c>
      <c r="E141" s="241" t="s">
        <v>1666</v>
      </c>
      <c r="F141" s="241" t="s">
        <v>1798</v>
      </c>
      <c r="G141" s="241" t="s">
        <v>1496</v>
      </c>
      <c r="H141" s="241" t="s">
        <v>1363</v>
      </c>
      <c r="I141" s="241">
        <v>0</v>
      </c>
      <c r="J141" s="242">
        <v>54.883643530000001</v>
      </c>
      <c r="K141" s="242">
        <v>57.007192279999998</v>
      </c>
      <c r="L141" s="242">
        <v>40.598902410000001</v>
      </c>
      <c r="M141" s="242">
        <v>77.217370560000006</v>
      </c>
      <c r="N141" s="242">
        <v>56.933224260000003</v>
      </c>
      <c r="O141" s="242">
        <v>75.328083989999996</v>
      </c>
      <c r="P141" s="242">
        <v>61.567644950000002</v>
      </c>
      <c r="Q141" s="242" t="s">
        <v>191</v>
      </c>
      <c r="R141" s="242">
        <v>79.044380820000001</v>
      </c>
      <c r="S141" s="242">
        <v>60.625992979999999</v>
      </c>
      <c r="T141" s="242">
        <v>70.525946649999995</v>
      </c>
      <c r="U141" s="242">
        <v>55.834861119999999</v>
      </c>
      <c r="V141" s="242">
        <v>52.466974690000001</v>
      </c>
      <c r="W141" s="242">
        <v>57.2610952</v>
      </c>
      <c r="X141" s="242">
        <v>69.477110819999993</v>
      </c>
      <c r="Y141" s="242">
        <v>76.561531369999997</v>
      </c>
      <c r="Z141" s="242">
        <v>68.332302990000002</v>
      </c>
      <c r="AA141" s="242">
        <v>66.913454000000002</v>
      </c>
      <c r="AB141" s="242">
        <v>59.681460270000002</v>
      </c>
      <c r="AC141" s="242">
        <v>68.852899070000007</v>
      </c>
      <c r="AD141" s="242">
        <v>62.78346457</v>
      </c>
      <c r="AE141" s="242">
        <v>60.870746889999999</v>
      </c>
    </row>
    <row r="142" spans="2:31">
      <c r="E142" s="241" t="s">
        <v>1667</v>
      </c>
      <c r="F142" s="241" t="s">
        <v>1799</v>
      </c>
      <c r="G142" s="241" t="s">
        <v>1496</v>
      </c>
      <c r="H142" s="241" t="s">
        <v>1364</v>
      </c>
      <c r="I142" s="241">
        <v>0</v>
      </c>
      <c r="J142" s="242">
        <v>56.065575440000003</v>
      </c>
      <c r="K142" s="242">
        <v>56.501485870000003</v>
      </c>
      <c r="L142" s="242">
        <v>71.294781330000006</v>
      </c>
      <c r="M142" s="242">
        <v>76.728118969999997</v>
      </c>
      <c r="N142" s="242">
        <v>59.547266980000003</v>
      </c>
      <c r="O142" s="242">
        <v>67.991850670000005</v>
      </c>
      <c r="P142" s="242">
        <v>59.154253449999999</v>
      </c>
      <c r="Q142" s="242" t="s">
        <v>191</v>
      </c>
      <c r="R142" s="242">
        <v>72.742301839999996</v>
      </c>
      <c r="S142" s="242">
        <v>65.133403259999994</v>
      </c>
      <c r="T142" s="242">
        <v>70.32728367</v>
      </c>
      <c r="U142" s="242">
        <v>53.956942300000001</v>
      </c>
      <c r="V142" s="242">
        <v>79.036327850000006</v>
      </c>
      <c r="W142" s="242">
        <v>68.051126870000004</v>
      </c>
      <c r="X142" s="242">
        <v>60.561159189999998</v>
      </c>
      <c r="Y142" s="242">
        <v>57.40455738</v>
      </c>
      <c r="Z142" s="242">
        <v>73.409587169999995</v>
      </c>
      <c r="AA142" s="242">
        <v>57.068480579999999</v>
      </c>
      <c r="AB142" s="242">
        <v>83.235504649999996</v>
      </c>
      <c r="AC142" s="242">
        <v>54.214991589999997</v>
      </c>
      <c r="AD142" s="242">
        <v>66.98454289</v>
      </c>
      <c r="AE142" s="242">
        <v>60.622960749999997</v>
      </c>
    </row>
    <row r="143" spans="2:31">
      <c r="E143" s="241" t="s">
        <v>264</v>
      </c>
      <c r="F143" s="241" t="s">
        <v>1800</v>
      </c>
      <c r="G143" s="241" t="s">
        <v>1496</v>
      </c>
      <c r="H143" s="241" t="s">
        <v>1362</v>
      </c>
      <c r="I143" s="241">
        <v>0</v>
      </c>
      <c r="J143" s="242">
        <v>55.410802599999997</v>
      </c>
      <c r="K143" s="242">
        <v>56.028791859999998</v>
      </c>
      <c r="L143" s="242">
        <v>66.317704610000007</v>
      </c>
      <c r="M143" s="242">
        <v>77.472092110000006</v>
      </c>
      <c r="N143" s="242">
        <v>58.713696229999996</v>
      </c>
      <c r="O143" s="242">
        <v>70.408864859999994</v>
      </c>
      <c r="P143" s="242">
        <v>61.38247372</v>
      </c>
      <c r="Q143" s="242" t="s">
        <v>191</v>
      </c>
      <c r="R143" s="242">
        <v>72.809336329999994</v>
      </c>
      <c r="S143" s="242">
        <v>63.04138743</v>
      </c>
      <c r="T143" s="242">
        <v>71.515421110000005</v>
      </c>
      <c r="U143" s="242">
        <v>55.060867790000003</v>
      </c>
      <c r="V143" s="242">
        <v>68.926892210000005</v>
      </c>
      <c r="W143" s="242">
        <v>62.928892310000002</v>
      </c>
      <c r="X143" s="242">
        <v>63.980354730000002</v>
      </c>
      <c r="Y143" s="242">
        <v>64.409999450000001</v>
      </c>
      <c r="Z143" s="242">
        <v>70.324533299999999</v>
      </c>
      <c r="AA143" s="242">
        <v>60.898727289999997</v>
      </c>
      <c r="AB143" s="242">
        <v>72.16314903</v>
      </c>
      <c r="AC143" s="242">
        <v>61.755325089999999</v>
      </c>
      <c r="AD143" s="242">
        <v>65.763554959999993</v>
      </c>
      <c r="AE143" s="242">
        <v>60.749867639999998</v>
      </c>
    </row>
    <row r="144" spans="2:31">
      <c r="D144" s="241">
        <v>76</v>
      </c>
      <c r="E144" s="241" t="s">
        <v>1919</v>
      </c>
      <c r="F144" s="241" t="s">
        <v>1801</v>
      </c>
      <c r="G144" s="241" t="s">
        <v>1497</v>
      </c>
      <c r="H144" s="241" t="s">
        <v>1366</v>
      </c>
      <c r="I144" s="241">
        <v>1</v>
      </c>
      <c r="J144" s="242">
        <v>10</v>
      </c>
      <c r="K144" s="242">
        <v>10.94</v>
      </c>
      <c r="L144" s="242">
        <v>9.25</v>
      </c>
      <c r="M144" s="242">
        <v>8.64</v>
      </c>
      <c r="N144" s="242">
        <v>10.52</v>
      </c>
      <c r="O144" s="242">
        <v>10.25</v>
      </c>
      <c r="P144" s="242">
        <v>8.93</v>
      </c>
      <c r="Q144" s="242">
        <v>11.66</v>
      </c>
      <c r="R144" s="242">
        <v>10.59</v>
      </c>
      <c r="S144" s="242">
        <v>8.67</v>
      </c>
      <c r="T144" s="242">
        <v>11.61</v>
      </c>
      <c r="U144" s="242">
        <v>9.8699999999999992</v>
      </c>
      <c r="V144" s="242">
        <v>7.26</v>
      </c>
      <c r="W144" s="242">
        <v>10.46</v>
      </c>
      <c r="X144" s="242">
        <v>9</v>
      </c>
      <c r="Y144" s="242">
        <v>9.8699999999999992</v>
      </c>
      <c r="Z144" s="242">
        <v>9.74</v>
      </c>
      <c r="AA144" s="242">
        <v>10.65</v>
      </c>
      <c r="AB144" s="242">
        <v>12.65</v>
      </c>
      <c r="AC144" s="242">
        <v>10.08</v>
      </c>
      <c r="AD144" s="242">
        <v>11.56</v>
      </c>
      <c r="AE144" s="242">
        <v>9.8000000000000007</v>
      </c>
    </row>
    <row r="145" spans="2:31">
      <c r="E145" s="241" t="s">
        <v>1920</v>
      </c>
      <c r="F145" s="241" t="s">
        <v>1802</v>
      </c>
      <c r="G145" s="241" t="s">
        <v>1497</v>
      </c>
      <c r="H145" s="241" t="s">
        <v>1367</v>
      </c>
      <c r="I145" s="241">
        <v>1</v>
      </c>
      <c r="J145" s="242">
        <v>10.53</v>
      </c>
      <c r="K145" s="242">
        <v>10.95</v>
      </c>
      <c r="L145" s="242">
        <v>10.51</v>
      </c>
      <c r="M145" s="242">
        <v>9.49</v>
      </c>
      <c r="N145" s="242">
        <v>12.46</v>
      </c>
      <c r="O145" s="242">
        <v>11.39</v>
      </c>
      <c r="P145" s="242">
        <v>10.15</v>
      </c>
      <c r="Q145" s="242">
        <v>8.56</v>
      </c>
      <c r="R145" s="242">
        <v>10.57</v>
      </c>
      <c r="S145" s="242">
        <v>9.5399999999999991</v>
      </c>
      <c r="T145" s="242">
        <v>10.18</v>
      </c>
      <c r="U145" s="242">
        <v>10.62</v>
      </c>
      <c r="V145" s="242">
        <v>8.67</v>
      </c>
      <c r="W145" s="242">
        <v>9.81</v>
      </c>
      <c r="X145" s="242">
        <v>9.15</v>
      </c>
      <c r="Y145" s="242">
        <v>10.35</v>
      </c>
      <c r="Z145" s="242">
        <v>11.41</v>
      </c>
      <c r="AA145" s="242">
        <v>11.79</v>
      </c>
      <c r="AB145" s="242">
        <v>12.72</v>
      </c>
      <c r="AC145" s="242">
        <v>12.1</v>
      </c>
      <c r="AD145" s="242">
        <v>12.66</v>
      </c>
      <c r="AE145" s="242">
        <v>10.52</v>
      </c>
    </row>
    <row r="146" spans="2:31">
      <c r="E146" s="241" t="s">
        <v>1921</v>
      </c>
      <c r="F146" s="241" t="s">
        <v>1803</v>
      </c>
      <c r="G146" s="241" t="s">
        <v>1497</v>
      </c>
      <c r="H146" s="241" t="s">
        <v>1365</v>
      </c>
      <c r="I146" s="241">
        <v>1</v>
      </c>
      <c r="J146" s="242">
        <v>10.220000000000001</v>
      </c>
      <c r="K146" s="242">
        <v>10.75</v>
      </c>
      <c r="L146" s="242">
        <v>9.68</v>
      </c>
      <c r="M146" s="242">
        <v>9.01</v>
      </c>
      <c r="N146" s="242">
        <v>11.51</v>
      </c>
      <c r="O146" s="242">
        <v>11.16</v>
      </c>
      <c r="P146" s="242">
        <v>9.39</v>
      </c>
      <c r="Q146" s="242">
        <v>9.84</v>
      </c>
      <c r="R146" s="242">
        <v>10.48</v>
      </c>
      <c r="S146" s="242">
        <v>9.11</v>
      </c>
      <c r="T146" s="242">
        <v>10.89</v>
      </c>
      <c r="U146" s="242">
        <v>10.27</v>
      </c>
      <c r="V146" s="242">
        <v>7.97</v>
      </c>
      <c r="W146" s="242">
        <v>10.26</v>
      </c>
      <c r="X146" s="242">
        <v>8.81</v>
      </c>
      <c r="Y146" s="242">
        <v>10.07</v>
      </c>
      <c r="Z146" s="242">
        <v>10.62</v>
      </c>
      <c r="AA146" s="242">
        <v>11.14</v>
      </c>
      <c r="AB146" s="242">
        <v>12.45</v>
      </c>
      <c r="AC146" s="242">
        <v>11.15</v>
      </c>
      <c r="AD146" s="242">
        <v>12.06</v>
      </c>
      <c r="AE146" s="242">
        <v>10.130000000000001</v>
      </c>
    </row>
    <row r="147" spans="2:31">
      <c r="D147" s="241">
        <v>77</v>
      </c>
      <c r="E147" s="241" t="s">
        <v>1922</v>
      </c>
      <c r="F147" s="241" t="s">
        <v>1519</v>
      </c>
      <c r="G147" s="241" t="s">
        <v>1497</v>
      </c>
      <c r="H147" s="241" t="s">
        <v>1360</v>
      </c>
      <c r="I147" s="241">
        <v>1</v>
      </c>
      <c r="J147" s="242">
        <v>21.88184</v>
      </c>
      <c r="K147" s="242">
        <v>24.48133</v>
      </c>
      <c r="L147" s="242">
        <v>23.183389999999999</v>
      </c>
      <c r="M147" s="242">
        <v>17.33333</v>
      </c>
      <c r="N147" s="242">
        <v>27.950310000000002</v>
      </c>
      <c r="O147" s="242">
        <v>30.526319999999998</v>
      </c>
      <c r="P147" s="242">
        <v>26.484020000000001</v>
      </c>
      <c r="Q147" s="242">
        <v>34.375</v>
      </c>
      <c r="R147" s="242">
        <v>29.838709999999999</v>
      </c>
      <c r="S147" s="242">
        <v>21.91235</v>
      </c>
      <c r="T147" s="242">
        <v>21.189589999999999</v>
      </c>
      <c r="U147" s="242">
        <v>23.270440000000001</v>
      </c>
      <c r="V147" s="242">
        <v>23.3871</v>
      </c>
      <c r="W147" s="242">
        <v>27.57009</v>
      </c>
      <c r="X147" s="242">
        <v>20.134229999999999</v>
      </c>
      <c r="Y147" s="242">
        <v>23.79421</v>
      </c>
      <c r="Z147" s="242">
        <v>23.012550000000001</v>
      </c>
      <c r="AA147" s="242">
        <v>21.513940000000002</v>
      </c>
      <c r="AB147" s="242">
        <v>27.21088</v>
      </c>
      <c r="AC147" s="242">
        <v>19.17098</v>
      </c>
      <c r="AD147" s="242">
        <v>25.384620000000002</v>
      </c>
      <c r="AE147" s="242">
        <v>23.124230000000001</v>
      </c>
    </row>
    <row r="148" spans="2:31">
      <c r="E148" s="241" t="s">
        <v>1923</v>
      </c>
      <c r="F148" s="241" t="s">
        <v>1520</v>
      </c>
      <c r="G148" s="241" t="s">
        <v>1497</v>
      </c>
      <c r="H148" s="241" t="s">
        <v>1361</v>
      </c>
      <c r="I148" s="241">
        <v>1</v>
      </c>
      <c r="J148" s="242">
        <v>15.368639999999999</v>
      </c>
      <c r="K148" s="242">
        <v>20.344830000000002</v>
      </c>
      <c r="L148" s="242">
        <v>17.933129999999998</v>
      </c>
      <c r="M148" s="242">
        <v>17.32283</v>
      </c>
      <c r="N148" s="242">
        <v>24.838709999999999</v>
      </c>
      <c r="O148" s="242">
        <v>26</v>
      </c>
      <c r="P148" s="242">
        <v>25.91093</v>
      </c>
      <c r="Q148" s="242">
        <v>9.0909099999999992</v>
      </c>
      <c r="R148" s="242">
        <v>25.179860000000001</v>
      </c>
      <c r="S148" s="242">
        <v>15.80817</v>
      </c>
      <c r="T148" s="242">
        <v>22.658609999999999</v>
      </c>
      <c r="U148" s="242">
        <v>19.731539999999999</v>
      </c>
      <c r="V148" s="242">
        <v>15.78947</v>
      </c>
      <c r="W148" s="242">
        <v>15.057919999999999</v>
      </c>
      <c r="X148" s="242">
        <v>14.534879999999999</v>
      </c>
      <c r="Y148" s="242">
        <v>19.142859999999999</v>
      </c>
      <c r="Z148" s="242">
        <v>18.545449999999999</v>
      </c>
      <c r="AA148" s="242">
        <v>14.28571</v>
      </c>
      <c r="AB148" s="242">
        <v>20.382169999999999</v>
      </c>
      <c r="AC148" s="242">
        <v>19.33962</v>
      </c>
      <c r="AD148" s="242">
        <v>21.268660000000001</v>
      </c>
      <c r="AE148" s="242">
        <v>18.441970000000001</v>
      </c>
    </row>
    <row r="149" spans="2:31">
      <c r="E149" s="241" t="s">
        <v>1924</v>
      </c>
      <c r="F149" s="241" t="s">
        <v>1518</v>
      </c>
      <c r="G149" s="241" t="s">
        <v>1497</v>
      </c>
      <c r="H149" s="241" t="s">
        <v>1359</v>
      </c>
      <c r="I149" s="241">
        <v>1</v>
      </c>
      <c r="J149" s="242">
        <v>18.540220000000001</v>
      </c>
      <c r="K149" s="242">
        <v>22.22222</v>
      </c>
      <c r="L149" s="242">
        <v>20.388349999999999</v>
      </c>
      <c r="M149" s="242">
        <v>17.328040000000001</v>
      </c>
      <c r="N149" s="242">
        <v>26.424050000000001</v>
      </c>
      <c r="O149" s="242">
        <v>28.20513</v>
      </c>
      <c r="P149" s="242">
        <v>26.180260000000001</v>
      </c>
      <c r="Q149" s="242">
        <v>24.074069999999999</v>
      </c>
      <c r="R149" s="242">
        <v>27.376429999999999</v>
      </c>
      <c r="S149" s="242">
        <v>18.685449999999999</v>
      </c>
      <c r="T149" s="242">
        <v>22</v>
      </c>
      <c r="U149" s="242">
        <v>21.361329999999999</v>
      </c>
      <c r="V149" s="242">
        <v>19.2029</v>
      </c>
      <c r="W149" s="242">
        <v>20.718820000000001</v>
      </c>
      <c r="X149" s="242">
        <v>17.133959999999998</v>
      </c>
      <c r="Y149" s="242">
        <v>21.331320000000002</v>
      </c>
      <c r="Z149" s="242">
        <v>20.62257</v>
      </c>
      <c r="AA149" s="242">
        <v>17.702449999999999</v>
      </c>
      <c r="AB149" s="242">
        <v>23.68421</v>
      </c>
      <c r="AC149" s="242">
        <v>19.259260000000001</v>
      </c>
      <c r="AD149" s="242">
        <v>23.295449999999999</v>
      </c>
      <c r="AE149" s="242">
        <v>20.65316</v>
      </c>
    </row>
    <row r="150" spans="2:31">
      <c r="D150" s="241">
        <v>78</v>
      </c>
      <c r="E150" s="241" t="s">
        <v>1925</v>
      </c>
      <c r="F150" s="241" t="s">
        <v>1546</v>
      </c>
      <c r="G150" s="241" t="s">
        <v>1497</v>
      </c>
      <c r="H150" s="241" t="s">
        <v>1465</v>
      </c>
      <c r="I150" s="241">
        <v>0</v>
      </c>
      <c r="J150" s="242">
        <v>90.79365</v>
      </c>
      <c r="K150" s="242">
        <v>83.829790000000003</v>
      </c>
      <c r="L150" s="242">
        <v>82.792209999999997</v>
      </c>
      <c r="M150" s="242">
        <v>95.478719999999996</v>
      </c>
      <c r="N150" s="242">
        <v>91.666669999999996</v>
      </c>
      <c r="O150" s="242">
        <v>92.553190000000001</v>
      </c>
      <c r="P150" s="242">
        <v>94.827590000000001</v>
      </c>
      <c r="Q150" s="242">
        <v>100</v>
      </c>
      <c r="R150" s="242">
        <v>97.826089999999994</v>
      </c>
      <c r="S150" s="242">
        <v>89.740819999999999</v>
      </c>
      <c r="T150" s="242">
        <v>85.40925</v>
      </c>
      <c r="U150" s="242">
        <v>89.181290000000004</v>
      </c>
      <c r="V150" s="242">
        <v>90.867580000000004</v>
      </c>
      <c r="W150" s="242">
        <v>95.575220000000002</v>
      </c>
      <c r="X150" s="242">
        <v>90.445859999999996</v>
      </c>
      <c r="Y150" s="242">
        <v>92.666669999999996</v>
      </c>
      <c r="Z150" s="242">
        <v>88.191879999999998</v>
      </c>
      <c r="AA150" s="242">
        <v>93.050190000000001</v>
      </c>
      <c r="AB150" s="242">
        <v>88.111890000000002</v>
      </c>
      <c r="AC150" s="242">
        <v>95.673079999999999</v>
      </c>
      <c r="AD150" s="242">
        <v>94.339619999999996</v>
      </c>
      <c r="AE150" s="242">
        <v>90.60951</v>
      </c>
    </row>
    <row r="151" spans="2:31">
      <c r="E151" s="241" t="s">
        <v>1926</v>
      </c>
      <c r="F151" s="241" t="s">
        <v>1547</v>
      </c>
      <c r="G151" s="241" t="s">
        <v>1497</v>
      </c>
      <c r="H151" s="241" t="s">
        <v>1466</v>
      </c>
      <c r="I151" s="241">
        <v>0</v>
      </c>
      <c r="J151" s="242">
        <v>94</v>
      </c>
      <c r="K151" s="242">
        <v>88.727270000000004</v>
      </c>
      <c r="L151" s="242">
        <v>88.343559999999997</v>
      </c>
      <c r="M151" s="242">
        <v>93.066670000000002</v>
      </c>
      <c r="N151" s="242">
        <v>93.413169999999994</v>
      </c>
      <c r="O151" s="242">
        <v>93.137249999999995</v>
      </c>
      <c r="P151" s="242">
        <v>92.8</v>
      </c>
      <c r="Q151" s="242">
        <v>95</v>
      </c>
      <c r="R151" s="242">
        <v>96.644300000000001</v>
      </c>
      <c r="S151" s="242">
        <v>92.285979999999995</v>
      </c>
      <c r="T151" s="242">
        <v>83.577709999999996</v>
      </c>
      <c r="U151" s="242">
        <v>92.317710000000005</v>
      </c>
      <c r="V151" s="242">
        <v>93.05556</v>
      </c>
      <c r="W151" s="242">
        <v>97.435900000000004</v>
      </c>
      <c r="X151" s="242">
        <v>92.732560000000007</v>
      </c>
      <c r="Y151" s="242">
        <v>95.89443</v>
      </c>
      <c r="Z151" s="242">
        <v>91.696749999999994</v>
      </c>
      <c r="AA151" s="242">
        <v>94.160579999999996</v>
      </c>
      <c r="AB151" s="242">
        <v>96.753249999999994</v>
      </c>
      <c r="AC151" s="242">
        <v>92</v>
      </c>
      <c r="AD151" s="242">
        <v>95.167289999999994</v>
      </c>
      <c r="AE151" s="242">
        <v>92.627970000000005</v>
      </c>
    </row>
    <row r="152" spans="2:31">
      <c r="E152" s="241" t="s">
        <v>1927</v>
      </c>
      <c r="F152" s="241" t="s">
        <v>1545</v>
      </c>
      <c r="G152" s="241" t="s">
        <v>1497</v>
      </c>
      <c r="H152" s="241" t="s">
        <v>1464</v>
      </c>
      <c r="I152" s="241">
        <v>0</v>
      </c>
      <c r="J152" s="242">
        <v>92.401060000000001</v>
      </c>
      <c r="K152" s="242">
        <v>86.470590000000001</v>
      </c>
      <c r="L152" s="242">
        <v>85.646690000000007</v>
      </c>
      <c r="M152" s="242">
        <v>94.274299999999997</v>
      </c>
      <c r="N152" s="242">
        <v>92.553190000000001</v>
      </c>
      <c r="O152" s="242">
        <v>92.857140000000001</v>
      </c>
      <c r="P152" s="242">
        <v>93.775930000000002</v>
      </c>
      <c r="Q152" s="242">
        <v>98.113209999999995</v>
      </c>
      <c r="R152" s="242">
        <v>97.212540000000004</v>
      </c>
      <c r="S152" s="242">
        <v>91.101060000000004</v>
      </c>
      <c r="T152" s="242">
        <v>84.405140000000003</v>
      </c>
      <c r="U152" s="242">
        <v>90.840220000000002</v>
      </c>
      <c r="V152" s="242">
        <v>92.11045</v>
      </c>
      <c r="W152" s="242">
        <v>96.593190000000007</v>
      </c>
      <c r="X152" s="242">
        <v>91.64134</v>
      </c>
      <c r="Y152" s="242">
        <v>94.383780000000002</v>
      </c>
      <c r="Z152" s="242">
        <v>89.963499999999996</v>
      </c>
      <c r="AA152" s="242">
        <v>93.621009999999998</v>
      </c>
      <c r="AB152" s="242">
        <v>92.592590000000001</v>
      </c>
      <c r="AC152" s="242">
        <v>93.764430000000004</v>
      </c>
      <c r="AD152" s="242">
        <v>94.756550000000004</v>
      </c>
      <c r="AE152" s="242">
        <v>91.664000000000001</v>
      </c>
    </row>
    <row r="153" spans="2:31">
      <c r="B153" s="241" t="s">
        <v>342</v>
      </c>
      <c r="C153" s="241" t="s">
        <v>326</v>
      </c>
      <c r="D153" s="241">
        <v>79</v>
      </c>
      <c r="E153" s="241" t="s">
        <v>1928</v>
      </c>
      <c r="F153" s="241" t="s">
        <v>1516</v>
      </c>
      <c r="G153" s="241" t="s">
        <v>1496</v>
      </c>
      <c r="H153" s="241" t="s">
        <v>1421</v>
      </c>
      <c r="I153" s="241">
        <v>0</v>
      </c>
      <c r="J153" s="242" t="s">
        <v>191</v>
      </c>
      <c r="K153" s="242" t="s">
        <v>191</v>
      </c>
      <c r="L153" s="242" t="s">
        <v>191</v>
      </c>
      <c r="M153" s="242" t="s">
        <v>191</v>
      </c>
      <c r="N153" s="242" t="s">
        <v>191</v>
      </c>
      <c r="O153" s="242" t="s">
        <v>191</v>
      </c>
      <c r="P153" s="242" t="s">
        <v>191</v>
      </c>
      <c r="Q153" s="242" t="s">
        <v>191</v>
      </c>
      <c r="R153" s="242" t="s">
        <v>191</v>
      </c>
      <c r="S153" s="242" t="s">
        <v>191</v>
      </c>
      <c r="T153" s="242" t="s">
        <v>191</v>
      </c>
      <c r="U153" s="242" t="s">
        <v>191</v>
      </c>
      <c r="V153" s="242" t="s">
        <v>191</v>
      </c>
      <c r="W153" s="242" t="s">
        <v>191</v>
      </c>
      <c r="X153" s="242" t="s">
        <v>191</v>
      </c>
      <c r="Y153" s="242" t="s">
        <v>191</v>
      </c>
      <c r="Z153" s="242" t="s">
        <v>191</v>
      </c>
      <c r="AA153" s="242" t="s">
        <v>191</v>
      </c>
      <c r="AB153" s="242" t="s">
        <v>191</v>
      </c>
      <c r="AC153" s="242" t="s">
        <v>191</v>
      </c>
      <c r="AD153" s="242" t="s">
        <v>191</v>
      </c>
      <c r="AE153" s="242" t="s">
        <v>191</v>
      </c>
    </row>
    <row r="154" spans="2:31">
      <c r="E154" s="241" t="s">
        <v>1929</v>
      </c>
      <c r="F154" s="241" t="s">
        <v>1517</v>
      </c>
      <c r="G154" s="241" t="s">
        <v>1496</v>
      </c>
      <c r="H154" s="241" t="s">
        <v>1422</v>
      </c>
      <c r="I154" s="241">
        <v>0</v>
      </c>
      <c r="J154" s="242" t="s">
        <v>191</v>
      </c>
      <c r="K154" s="242" t="s">
        <v>191</v>
      </c>
      <c r="L154" s="242" t="s">
        <v>191</v>
      </c>
      <c r="M154" s="242" t="s">
        <v>191</v>
      </c>
      <c r="N154" s="242" t="s">
        <v>191</v>
      </c>
      <c r="O154" s="242" t="s">
        <v>191</v>
      </c>
      <c r="P154" s="242" t="s">
        <v>191</v>
      </c>
      <c r="Q154" s="242" t="s">
        <v>191</v>
      </c>
      <c r="R154" s="242" t="s">
        <v>191</v>
      </c>
      <c r="S154" s="242" t="s">
        <v>191</v>
      </c>
      <c r="T154" s="242" t="s">
        <v>191</v>
      </c>
      <c r="U154" s="242" t="s">
        <v>191</v>
      </c>
      <c r="V154" s="242" t="s">
        <v>191</v>
      </c>
      <c r="W154" s="242" t="s">
        <v>191</v>
      </c>
      <c r="X154" s="242" t="s">
        <v>191</v>
      </c>
      <c r="Y154" s="242" t="s">
        <v>191</v>
      </c>
      <c r="Z154" s="242" t="s">
        <v>191</v>
      </c>
      <c r="AA154" s="242" t="s">
        <v>191</v>
      </c>
      <c r="AB154" s="242" t="s">
        <v>191</v>
      </c>
      <c r="AC154" s="242" t="s">
        <v>191</v>
      </c>
      <c r="AD154" s="242" t="s">
        <v>191</v>
      </c>
      <c r="AE154" s="242" t="s">
        <v>191</v>
      </c>
    </row>
    <row r="155" spans="2:31">
      <c r="E155" s="241" t="s">
        <v>1930</v>
      </c>
      <c r="F155" s="241" t="s">
        <v>1515</v>
      </c>
      <c r="G155" s="241" t="s">
        <v>1496</v>
      </c>
      <c r="H155" s="241" t="s">
        <v>1420</v>
      </c>
      <c r="I155" s="241">
        <v>0</v>
      </c>
      <c r="J155" s="242" t="s">
        <v>191</v>
      </c>
      <c r="K155" s="242" t="s">
        <v>191</v>
      </c>
      <c r="L155" s="242" t="s">
        <v>191</v>
      </c>
      <c r="M155" s="242" t="s">
        <v>191</v>
      </c>
      <c r="N155" s="242" t="s">
        <v>191</v>
      </c>
      <c r="O155" s="242" t="s">
        <v>191</v>
      </c>
      <c r="P155" s="242" t="s">
        <v>191</v>
      </c>
      <c r="Q155" s="242" t="s">
        <v>191</v>
      </c>
      <c r="R155" s="242" t="s">
        <v>191</v>
      </c>
      <c r="S155" s="242" t="s">
        <v>191</v>
      </c>
      <c r="T155" s="242" t="s">
        <v>191</v>
      </c>
      <c r="U155" s="242" t="s">
        <v>191</v>
      </c>
      <c r="V155" s="242" t="s">
        <v>191</v>
      </c>
      <c r="W155" s="242" t="s">
        <v>191</v>
      </c>
      <c r="X155" s="242" t="s">
        <v>191</v>
      </c>
      <c r="Y155" s="242" t="s">
        <v>191</v>
      </c>
      <c r="Z155" s="242" t="s">
        <v>191</v>
      </c>
      <c r="AA155" s="242" t="s">
        <v>191</v>
      </c>
      <c r="AB155" s="242" t="s">
        <v>191</v>
      </c>
      <c r="AC155" s="242" t="s">
        <v>191</v>
      </c>
      <c r="AD155" s="242" t="s">
        <v>191</v>
      </c>
      <c r="AE155" s="242" t="s">
        <v>191</v>
      </c>
    </row>
    <row r="156" spans="2:31">
      <c r="D156" s="241">
        <v>80</v>
      </c>
      <c r="E156" s="241" t="s">
        <v>265</v>
      </c>
      <c r="F156" s="241" t="s">
        <v>1542</v>
      </c>
      <c r="G156" s="241" t="s">
        <v>1497</v>
      </c>
      <c r="H156" s="241" t="s">
        <v>1418</v>
      </c>
      <c r="I156" s="241">
        <v>0</v>
      </c>
      <c r="J156" s="242" t="s">
        <v>191</v>
      </c>
      <c r="K156" s="242" t="s">
        <v>191</v>
      </c>
      <c r="L156" s="242" t="s">
        <v>191</v>
      </c>
      <c r="M156" s="242" t="s">
        <v>191</v>
      </c>
      <c r="N156" s="242" t="s">
        <v>191</v>
      </c>
      <c r="O156" s="242" t="s">
        <v>191</v>
      </c>
      <c r="P156" s="242" t="s">
        <v>191</v>
      </c>
      <c r="Q156" s="242" t="s">
        <v>191</v>
      </c>
      <c r="R156" s="242" t="s">
        <v>191</v>
      </c>
      <c r="S156" s="242" t="s">
        <v>191</v>
      </c>
      <c r="T156" s="242" t="s">
        <v>191</v>
      </c>
      <c r="U156" s="242" t="s">
        <v>191</v>
      </c>
      <c r="V156" s="242" t="s">
        <v>191</v>
      </c>
      <c r="W156" s="242" t="s">
        <v>191</v>
      </c>
      <c r="X156" s="242" t="s">
        <v>191</v>
      </c>
      <c r="Y156" s="242" t="s">
        <v>191</v>
      </c>
      <c r="Z156" s="242" t="s">
        <v>191</v>
      </c>
      <c r="AA156" s="242" t="s">
        <v>191</v>
      </c>
      <c r="AB156" s="242" t="s">
        <v>191</v>
      </c>
      <c r="AC156" s="242" t="s">
        <v>191</v>
      </c>
      <c r="AD156" s="242" t="s">
        <v>191</v>
      </c>
      <c r="AE156" s="242" t="s">
        <v>191</v>
      </c>
    </row>
    <row r="157" spans="2:31">
      <c r="E157" s="241" t="s">
        <v>266</v>
      </c>
      <c r="F157" s="241" t="s">
        <v>1543</v>
      </c>
      <c r="G157" s="241" t="s">
        <v>1497</v>
      </c>
      <c r="H157" s="241" t="s">
        <v>1419</v>
      </c>
      <c r="I157" s="241">
        <v>0</v>
      </c>
      <c r="J157" s="242" t="s">
        <v>191</v>
      </c>
      <c r="K157" s="242" t="s">
        <v>191</v>
      </c>
      <c r="L157" s="242" t="s">
        <v>191</v>
      </c>
      <c r="M157" s="242" t="s">
        <v>191</v>
      </c>
      <c r="N157" s="242" t="s">
        <v>191</v>
      </c>
      <c r="O157" s="242" t="s">
        <v>191</v>
      </c>
      <c r="P157" s="242" t="s">
        <v>191</v>
      </c>
      <c r="Q157" s="242" t="s">
        <v>191</v>
      </c>
      <c r="R157" s="242" t="s">
        <v>191</v>
      </c>
      <c r="S157" s="242" t="s">
        <v>191</v>
      </c>
      <c r="T157" s="242" t="s">
        <v>191</v>
      </c>
      <c r="U157" s="242" t="s">
        <v>191</v>
      </c>
      <c r="V157" s="242" t="s">
        <v>191</v>
      </c>
      <c r="W157" s="242" t="s">
        <v>191</v>
      </c>
      <c r="X157" s="242" t="s">
        <v>191</v>
      </c>
      <c r="Y157" s="242" t="s">
        <v>191</v>
      </c>
      <c r="Z157" s="242" t="s">
        <v>191</v>
      </c>
      <c r="AA157" s="242" t="s">
        <v>191</v>
      </c>
      <c r="AB157" s="242" t="s">
        <v>191</v>
      </c>
      <c r="AC157" s="242" t="s">
        <v>191</v>
      </c>
      <c r="AD157" s="242" t="s">
        <v>191</v>
      </c>
      <c r="AE157" s="242" t="s">
        <v>191</v>
      </c>
    </row>
    <row r="158" spans="2:31">
      <c r="E158" s="241" t="s">
        <v>267</v>
      </c>
      <c r="F158" s="241" t="s">
        <v>1541</v>
      </c>
      <c r="G158" s="241" t="s">
        <v>1497</v>
      </c>
      <c r="H158" s="241" t="s">
        <v>1417</v>
      </c>
      <c r="I158" s="241">
        <v>0</v>
      </c>
      <c r="J158" s="242">
        <v>81.58</v>
      </c>
      <c r="K158" s="242">
        <v>75</v>
      </c>
      <c r="L158" s="242">
        <v>71.23</v>
      </c>
      <c r="M158" s="242">
        <v>68.42</v>
      </c>
      <c r="N158" s="242">
        <v>81.33</v>
      </c>
      <c r="O158" s="242">
        <v>88.89</v>
      </c>
      <c r="P158" s="242">
        <v>70.13</v>
      </c>
      <c r="Q158" s="242">
        <v>78.569999999999993</v>
      </c>
      <c r="R158" s="242">
        <v>80.849999999999994</v>
      </c>
      <c r="S158" s="242">
        <v>81.790000000000006</v>
      </c>
      <c r="T158" s="242">
        <v>89.36</v>
      </c>
      <c r="U158" s="242">
        <v>74.650000000000006</v>
      </c>
      <c r="V158" s="242">
        <v>75.760000000000005</v>
      </c>
      <c r="W158" s="242">
        <v>75.53</v>
      </c>
      <c r="X158" s="242">
        <v>82.61</v>
      </c>
      <c r="Y158" s="242">
        <v>82.86</v>
      </c>
      <c r="Z158" s="242">
        <v>69.64</v>
      </c>
      <c r="AA158" s="242">
        <v>85.71</v>
      </c>
      <c r="AB158" s="242">
        <v>26.32</v>
      </c>
      <c r="AC158" s="242">
        <v>68.09</v>
      </c>
      <c r="AD158" s="242">
        <v>69.569999999999993</v>
      </c>
      <c r="AE158" s="242">
        <v>76.95</v>
      </c>
    </row>
    <row r="159" spans="2:31">
      <c r="D159" s="241">
        <v>81</v>
      </c>
      <c r="E159" s="241" t="s">
        <v>268</v>
      </c>
      <c r="F159" s="241" t="s">
        <v>1804</v>
      </c>
      <c r="G159" s="241" t="s">
        <v>1497</v>
      </c>
      <c r="H159" s="241" t="s">
        <v>1424</v>
      </c>
      <c r="I159" s="241">
        <v>0</v>
      </c>
      <c r="J159" s="242" t="s">
        <v>191</v>
      </c>
      <c r="K159" s="242" t="s">
        <v>191</v>
      </c>
      <c r="L159" s="242" t="s">
        <v>191</v>
      </c>
      <c r="M159" s="242" t="s">
        <v>191</v>
      </c>
      <c r="N159" s="242" t="s">
        <v>191</v>
      </c>
      <c r="O159" s="242" t="s">
        <v>191</v>
      </c>
      <c r="P159" s="242" t="s">
        <v>191</v>
      </c>
      <c r="Q159" s="242" t="s">
        <v>191</v>
      </c>
      <c r="R159" s="242" t="s">
        <v>191</v>
      </c>
      <c r="S159" s="242" t="s">
        <v>191</v>
      </c>
      <c r="T159" s="242" t="s">
        <v>191</v>
      </c>
      <c r="U159" s="242" t="s">
        <v>191</v>
      </c>
      <c r="V159" s="242" t="s">
        <v>191</v>
      </c>
      <c r="W159" s="242" t="s">
        <v>191</v>
      </c>
      <c r="X159" s="242" t="s">
        <v>191</v>
      </c>
      <c r="Y159" s="242" t="s">
        <v>191</v>
      </c>
      <c r="Z159" s="242" t="s">
        <v>191</v>
      </c>
      <c r="AA159" s="242" t="s">
        <v>191</v>
      </c>
      <c r="AB159" s="242" t="s">
        <v>191</v>
      </c>
      <c r="AC159" s="242" t="s">
        <v>191</v>
      </c>
      <c r="AD159" s="242" t="s">
        <v>191</v>
      </c>
      <c r="AE159" s="242" t="s">
        <v>191</v>
      </c>
    </row>
    <row r="160" spans="2:31">
      <c r="E160" s="241" t="s">
        <v>269</v>
      </c>
      <c r="F160" s="241" t="s">
        <v>1805</v>
      </c>
      <c r="G160" s="241" t="s">
        <v>1497</v>
      </c>
      <c r="H160" s="241" t="s">
        <v>1425</v>
      </c>
      <c r="I160" s="241">
        <v>0</v>
      </c>
      <c r="J160" s="242" t="s">
        <v>191</v>
      </c>
      <c r="K160" s="242" t="s">
        <v>191</v>
      </c>
      <c r="L160" s="242" t="s">
        <v>191</v>
      </c>
      <c r="M160" s="242" t="s">
        <v>191</v>
      </c>
      <c r="N160" s="242" t="s">
        <v>191</v>
      </c>
      <c r="O160" s="242" t="s">
        <v>191</v>
      </c>
      <c r="P160" s="242" t="s">
        <v>191</v>
      </c>
      <c r="Q160" s="242" t="s">
        <v>191</v>
      </c>
      <c r="R160" s="242" t="s">
        <v>191</v>
      </c>
      <c r="S160" s="242" t="s">
        <v>191</v>
      </c>
      <c r="T160" s="242" t="s">
        <v>191</v>
      </c>
      <c r="U160" s="242" t="s">
        <v>191</v>
      </c>
      <c r="V160" s="242" t="s">
        <v>191</v>
      </c>
      <c r="W160" s="242" t="s">
        <v>191</v>
      </c>
      <c r="X160" s="242" t="s">
        <v>191</v>
      </c>
      <c r="Y160" s="242" t="s">
        <v>191</v>
      </c>
      <c r="Z160" s="242" t="s">
        <v>191</v>
      </c>
      <c r="AA160" s="242" t="s">
        <v>191</v>
      </c>
      <c r="AB160" s="242" t="s">
        <v>191</v>
      </c>
      <c r="AC160" s="242" t="s">
        <v>191</v>
      </c>
      <c r="AD160" s="242" t="s">
        <v>191</v>
      </c>
      <c r="AE160" s="242" t="s">
        <v>191</v>
      </c>
    </row>
    <row r="161" spans="2:31">
      <c r="E161" s="241" t="s">
        <v>270</v>
      </c>
      <c r="F161" s="241" t="s">
        <v>1806</v>
      </c>
      <c r="G161" s="241" t="s">
        <v>1497</v>
      </c>
      <c r="H161" s="241" t="s">
        <v>1423</v>
      </c>
      <c r="I161" s="241">
        <v>0</v>
      </c>
      <c r="J161" s="242">
        <v>75.64</v>
      </c>
      <c r="K161" s="242">
        <v>56.52</v>
      </c>
      <c r="L161" s="242">
        <v>48.05</v>
      </c>
      <c r="M161" s="242">
        <v>76.09</v>
      </c>
      <c r="N161" s="242">
        <v>61.9</v>
      </c>
      <c r="O161" s="242">
        <v>60.66</v>
      </c>
      <c r="P161" s="242">
        <v>61.25</v>
      </c>
      <c r="Q161" s="242">
        <v>57.14</v>
      </c>
      <c r="R161" s="242">
        <v>55.56</v>
      </c>
      <c r="S161" s="242">
        <v>80.209999999999994</v>
      </c>
      <c r="T161" s="242">
        <v>78.180000000000007</v>
      </c>
      <c r="U161" s="242">
        <v>57.38</v>
      </c>
      <c r="V161" s="242">
        <v>76.25</v>
      </c>
      <c r="W161" s="242">
        <v>45.63</v>
      </c>
      <c r="X161" s="242">
        <v>75</v>
      </c>
      <c r="Y161" s="242">
        <v>73.33</v>
      </c>
      <c r="Z161" s="242">
        <v>40</v>
      </c>
      <c r="AA161" s="242">
        <v>50.59</v>
      </c>
      <c r="AB161" s="242">
        <v>86.84</v>
      </c>
      <c r="AC161" s="242">
        <v>79.73</v>
      </c>
      <c r="AD161" s="242">
        <v>72.41</v>
      </c>
      <c r="AE161" s="242">
        <v>67.13</v>
      </c>
    </row>
    <row r="162" spans="2:31">
      <c r="D162" s="241">
        <v>82</v>
      </c>
      <c r="E162" s="241" t="s">
        <v>271</v>
      </c>
      <c r="F162" s="241" t="s">
        <v>1809</v>
      </c>
      <c r="G162" s="241" t="s">
        <v>140</v>
      </c>
      <c r="H162" s="241" t="s">
        <v>1426</v>
      </c>
      <c r="I162" s="241">
        <v>0</v>
      </c>
      <c r="J162" s="242" t="s">
        <v>191</v>
      </c>
      <c r="K162" s="242" t="s">
        <v>191</v>
      </c>
      <c r="L162" s="242" t="s">
        <v>191</v>
      </c>
      <c r="M162" s="242" t="s">
        <v>191</v>
      </c>
      <c r="N162" s="242" t="s">
        <v>191</v>
      </c>
      <c r="O162" s="242" t="s">
        <v>191</v>
      </c>
      <c r="P162" s="242" t="s">
        <v>191</v>
      </c>
      <c r="Q162" s="242" t="s">
        <v>191</v>
      </c>
      <c r="R162" s="242" t="s">
        <v>191</v>
      </c>
      <c r="S162" s="242" t="s">
        <v>191</v>
      </c>
      <c r="T162" s="242" t="s">
        <v>191</v>
      </c>
      <c r="U162" s="242" t="s">
        <v>191</v>
      </c>
      <c r="V162" s="242" t="s">
        <v>191</v>
      </c>
      <c r="W162" s="242" t="s">
        <v>191</v>
      </c>
      <c r="X162" s="242" t="s">
        <v>191</v>
      </c>
      <c r="Y162" s="242" t="s">
        <v>191</v>
      </c>
      <c r="Z162" s="242" t="s">
        <v>191</v>
      </c>
      <c r="AA162" s="242" t="s">
        <v>191</v>
      </c>
      <c r="AB162" s="242" t="s">
        <v>191</v>
      </c>
      <c r="AC162" s="242" t="s">
        <v>191</v>
      </c>
      <c r="AD162" s="242" t="s">
        <v>191</v>
      </c>
      <c r="AE162" s="242" t="s">
        <v>191</v>
      </c>
    </row>
    <row r="163" spans="2:31">
      <c r="B163" s="241" t="s">
        <v>343</v>
      </c>
      <c r="C163" s="241" t="s">
        <v>319</v>
      </c>
      <c r="D163" s="241">
        <v>84</v>
      </c>
      <c r="E163" s="241" t="s">
        <v>272</v>
      </c>
      <c r="F163" s="241" t="s">
        <v>1579</v>
      </c>
      <c r="G163" s="241" t="s">
        <v>1497</v>
      </c>
      <c r="H163" s="241" t="s">
        <v>1305</v>
      </c>
      <c r="I163" s="241">
        <v>0</v>
      </c>
      <c r="J163" s="242">
        <v>56</v>
      </c>
      <c r="K163" s="242">
        <v>63.73</v>
      </c>
      <c r="L163" s="242">
        <v>59.84</v>
      </c>
      <c r="M163" s="242">
        <v>60.37</v>
      </c>
      <c r="N163" s="242">
        <v>55.96</v>
      </c>
      <c r="O163" s="242">
        <v>49.9</v>
      </c>
      <c r="P163" s="242">
        <v>50.71</v>
      </c>
      <c r="Q163" s="242">
        <v>59.4</v>
      </c>
      <c r="R163" s="242">
        <v>50.56</v>
      </c>
      <c r="S163" s="242">
        <v>57.3</v>
      </c>
      <c r="T163" s="242">
        <v>58.92</v>
      </c>
      <c r="U163" s="242">
        <v>58.99</v>
      </c>
      <c r="V163" s="242">
        <v>60.67</v>
      </c>
      <c r="W163" s="242">
        <v>48.96</v>
      </c>
      <c r="X163" s="242">
        <v>52.17</v>
      </c>
      <c r="Y163" s="242">
        <v>56.3</v>
      </c>
      <c r="Z163" s="242">
        <v>54.62</v>
      </c>
      <c r="AA163" s="242">
        <v>50.84</v>
      </c>
      <c r="AB163" s="242">
        <v>46.97</v>
      </c>
      <c r="AC163" s="242">
        <v>57.99</v>
      </c>
      <c r="AD163" s="242">
        <v>55.94</v>
      </c>
      <c r="AE163" s="242">
        <v>56.46</v>
      </c>
    </row>
    <row r="164" spans="2:31">
      <c r="E164" s="241" t="s">
        <v>273</v>
      </c>
      <c r="F164" s="241" t="s">
        <v>1580</v>
      </c>
      <c r="G164" s="241" t="s">
        <v>1497</v>
      </c>
      <c r="H164" s="241" t="s">
        <v>1306</v>
      </c>
      <c r="I164" s="241">
        <v>0</v>
      </c>
      <c r="J164" s="242">
        <v>57.92</v>
      </c>
      <c r="K164" s="242">
        <v>56.2</v>
      </c>
      <c r="L164" s="242">
        <v>44.38</v>
      </c>
      <c r="M164" s="242">
        <v>60.78</v>
      </c>
      <c r="N164" s="242">
        <v>48.11</v>
      </c>
      <c r="O164" s="242">
        <v>44.51</v>
      </c>
      <c r="P164" s="242">
        <v>62.37</v>
      </c>
      <c r="Q164" s="242">
        <v>57.18</v>
      </c>
      <c r="R164" s="242">
        <v>61.13</v>
      </c>
      <c r="S164" s="242">
        <v>55.73</v>
      </c>
      <c r="T164" s="242">
        <v>52.76</v>
      </c>
      <c r="U164" s="242">
        <v>53.14</v>
      </c>
      <c r="V164" s="242">
        <v>54.75</v>
      </c>
      <c r="W164" s="242">
        <v>57.25</v>
      </c>
      <c r="X164" s="242">
        <v>48.64</v>
      </c>
      <c r="Y164" s="242">
        <v>51.96</v>
      </c>
      <c r="Z164" s="242">
        <v>48.62</v>
      </c>
      <c r="AA164" s="242">
        <v>53.18</v>
      </c>
      <c r="AB164" s="242">
        <v>44.73</v>
      </c>
      <c r="AC164" s="242">
        <v>53.03</v>
      </c>
      <c r="AD164" s="242">
        <v>50.58</v>
      </c>
      <c r="AE164" s="242">
        <v>54.23</v>
      </c>
    </row>
    <row r="165" spans="2:31">
      <c r="E165" s="241" t="s">
        <v>274</v>
      </c>
      <c r="F165" s="241" t="s">
        <v>1578</v>
      </c>
      <c r="G165" s="241" t="s">
        <v>1497</v>
      </c>
      <c r="H165" s="241" t="s">
        <v>1304</v>
      </c>
      <c r="I165" s="241">
        <v>0</v>
      </c>
      <c r="J165" s="242">
        <v>56.939215930000003</v>
      </c>
      <c r="K165" s="242">
        <v>60.17591419</v>
      </c>
      <c r="L165" s="242">
        <v>51.734004589999998</v>
      </c>
      <c r="M165" s="242">
        <v>60.542014379999998</v>
      </c>
      <c r="N165" s="242">
        <v>52.218804169999999</v>
      </c>
      <c r="O165" s="242">
        <v>47.381678749999999</v>
      </c>
      <c r="P165" s="242">
        <v>56.173935649999997</v>
      </c>
      <c r="Q165" s="242">
        <v>57.62012773</v>
      </c>
      <c r="R165" s="242">
        <v>55.49385229</v>
      </c>
      <c r="S165" s="242">
        <v>56.599673719999998</v>
      </c>
      <c r="T165" s="242">
        <v>55.887395259999998</v>
      </c>
      <c r="U165" s="242">
        <v>56.244568940000001</v>
      </c>
      <c r="V165" s="242">
        <v>57.808263500000002</v>
      </c>
      <c r="W165" s="242">
        <v>52.907663339999999</v>
      </c>
      <c r="X165" s="242">
        <v>50.718313819999999</v>
      </c>
      <c r="Y165" s="242">
        <v>53.723616710000002</v>
      </c>
      <c r="Z165" s="242">
        <v>51.707302169999998</v>
      </c>
      <c r="AA165" s="242">
        <v>51.944469329999997</v>
      </c>
      <c r="AB165" s="242">
        <v>45.732677080000002</v>
      </c>
      <c r="AC165" s="242">
        <v>55.441052020000001</v>
      </c>
      <c r="AD165" s="242">
        <v>53.426797430000001</v>
      </c>
      <c r="AE165" s="242">
        <v>55.398336610000001</v>
      </c>
    </row>
    <row r="166" spans="2:31">
      <c r="D166" s="241">
        <v>85</v>
      </c>
      <c r="E166" s="241" t="s">
        <v>275</v>
      </c>
      <c r="F166" s="241" t="s">
        <v>1582</v>
      </c>
      <c r="G166" s="241" t="s">
        <v>1497</v>
      </c>
      <c r="H166" s="241" t="s">
        <v>1308</v>
      </c>
      <c r="I166" s="241">
        <v>0</v>
      </c>
      <c r="J166" s="242">
        <v>57.47</v>
      </c>
      <c r="K166" s="242">
        <v>65.83</v>
      </c>
      <c r="L166" s="242">
        <v>55.24</v>
      </c>
      <c r="M166" s="242">
        <v>63.13</v>
      </c>
      <c r="N166" s="242">
        <v>64.61</v>
      </c>
      <c r="O166" s="242">
        <v>62.81</v>
      </c>
      <c r="P166" s="242">
        <v>67</v>
      </c>
      <c r="Q166" s="242">
        <v>51.97</v>
      </c>
      <c r="R166" s="242">
        <v>58.17</v>
      </c>
      <c r="S166" s="242">
        <v>58.6</v>
      </c>
      <c r="T166" s="242">
        <v>63.96</v>
      </c>
      <c r="U166" s="242">
        <v>58.79</v>
      </c>
      <c r="V166" s="242">
        <v>57.89</v>
      </c>
      <c r="W166" s="242">
        <v>47.24</v>
      </c>
      <c r="X166" s="242">
        <v>45.12</v>
      </c>
      <c r="Y166" s="242">
        <v>59.6</v>
      </c>
      <c r="Z166" s="242">
        <v>51.75</v>
      </c>
      <c r="AA166" s="242">
        <v>56.19</v>
      </c>
      <c r="AB166" s="242">
        <v>42.98</v>
      </c>
      <c r="AC166" s="242">
        <v>58.21</v>
      </c>
      <c r="AD166" s="242">
        <v>58.15</v>
      </c>
      <c r="AE166" s="242">
        <v>58.28</v>
      </c>
    </row>
    <row r="167" spans="2:31">
      <c r="E167" s="241" t="s">
        <v>276</v>
      </c>
      <c r="F167" s="241" t="s">
        <v>1583</v>
      </c>
      <c r="G167" s="241" t="s">
        <v>1497</v>
      </c>
      <c r="H167" s="241" t="s">
        <v>1309</v>
      </c>
      <c r="I167" s="241">
        <v>0</v>
      </c>
      <c r="J167" s="242">
        <v>48.05</v>
      </c>
      <c r="K167" s="242">
        <v>44.39</v>
      </c>
      <c r="L167" s="242">
        <v>51.11</v>
      </c>
      <c r="M167" s="242">
        <v>47.38</v>
      </c>
      <c r="N167" s="242">
        <v>55.33</v>
      </c>
      <c r="O167" s="242">
        <v>53.22</v>
      </c>
      <c r="P167" s="242">
        <v>58.67</v>
      </c>
      <c r="Q167" s="242">
        <v>63.71</v>
      </c>
      <c r="R167" s="242">
        <v>60.29</v>
      </c>
      <c r="S167" s="242">
        <v>57.4</v>
      </c>
      <c r="T167" s="242">
        <v>58.59</v>
      </c>
      <c r="U167" s="242">
        <v>51.21</v>
      </c>
      <c r="V167" s="242">
        <v>50.53</v>
      </c>
      <c r="W167" s="242">
        <v>49.54</v>
      </c>
      <c r="X167" s="242">
        <v>58.12</v>
      </c>
      <c r="Y167" s="242">
        <v>49.18</v>
      </c>
      <c r="Z167" s="242">
        <v>57.64</v>
      </c>
      <c r="AA167" s="242">
        <v>54.57</v>
      </c>
      <c r="AB167" s="242">
        <v>37</v>
      </c>
      <c r="AC167" s="242">
        <v>52.88</v>
      </c>
      <c r="AD167" s="242">
        <v>58.38</v>
      </c>
      <c r="AE167" s="242">
        <v>52.41</v>
      </c>
    </row>
    <row r="168" spans="2:31">
      <c r="E168" s="241" t="s">
        <v>277</v>
      </c>
      <c r="F168" s="241" t="s">
        <v>1581</v>
      </c>
      <c r="G168" s="241" t="s">
        <v>1497</v>
      </c>
      <c r="H168" s="241" t="s">
        <v>1307</v>
      </c>
      <c r="I168" s="241">
        <v>0</v>
      </c>
      <c r="J168" s="242">
        <v>52.358135079999997</v>
      </c>
      <c r="K168" s="242">
        <v>53.227227360000001</v>
      </c>
      <c r="L168" s="242">
        <v>53.283603489999997</v>
      </c>
      <c r="M168" s="242">
        <v>54.336150089999997</v>
      </c>
      <c r="N168" s="242">
        <v>60.120428740000001</v>
      </c>
      <c r="O168" s="242">
        <v>57.313857679999998</v>
      </c>
      <c r="P168" s="242">
        <v>62.107941539999999</v>
      </c>
      <c r="Q168" s="242">
        <v>58.362416770000003</v>
      </c>
      <c r="R168" s="242">
        <v>59.058105830000002</v>
      </c>
      <c r="S168" s="242">
        <v>57.952363320000003</v>
      </c>
      <c r="T168" s="242">
        <v>60.773099369999997</v>
      </c>
      <c r="U168" s="242">
        <v>54.632898640000001</v>
      </c>
      <c r="V168" s="242">
        <v>53.860489770000001</v>
      </c>
      <c r="W168" s="242">
        <v>48.585385029999998</v>
      </c>
      <c r="X168" s="242">
        <v>50.83252693</v>
      </c>
      <c r="Y168" s="242">
        <v>54.12606504</v>
      </c>
      <c r="Z168" s="242">
        <v>55.047915029999999</v>
      </c>
      <c r="AA168" s="242">
        <v>54.948496319999997</v>
      </c>
      <c r="AB168" s="242">
        <v>39.30287225</v>
      </c>
      <c r="AC168" s="242">
        <v>55.290306909999998</v>
      </c>
      <c r="AD168" s="242">
        <v>58.194955389999997</v>
      </c>
      <c r="AE168" s="242">
        <v>55.061741609999999</v>
      </c>
    </row>
    <row r="169" spans="2:31">
      <c r="D169" s="241">
        <v>86</v>
      </c>
      <c r="E169" s="241" t="s">
        <v>278</v>
      </c>
      <c r="F169" s="241" t="s">
        <v>1575</v>
      </c>
      <c r="G169" s="241" t="s">
        <v>1497</v>
      </c>
      <c r="H169" s="241" t="s">
        <v>1303</v>
      </c>
      <c r="I169" s="241">
        <v>0</v>
      </c>
      <c r="J169" s="242">
        <v>84.53</v>
      </c>
      <c r="K169" s="242">
        <v>89.44</v>
      </c>
      <c r="L169" s="242">
        <v>87.24</v>
      </c>
      <c r="M169" s="242">
        <v>82.02</v>
      </c>
      <c r="N169" s="242">
        <v>81.22</v>
      </c>
      <c r="O169" s="242">
        <v>83</v>
      </c>
      <c r="P169" s="242">
        <v>80.91</v>
      </c>
      <c r="Q169" s="242">
        <v>75.180000000000007</v>
      </c>
      <c r="R169" s="242">
        <v>83.01</v>
      </c>
      <c r="S169" s="242">
        <v>84.54</v>
      </c>
      <c r="T169" s="242">
        <v>83.37</v>
      </c>
      <c r="U169" s="242">
        <v>82.73</v>
      </c>
      <c r="V169" s="242">
        <v>85.41</v>
      </c>
      <c r="W169" s="242">
        <v>83.47</v>
      </c>
      <c r="X169" s="242">
        <v>84.48</v>
      </c>
      <c r="Y169" s="242">
        <v>85.01</v>
      </c>
      <c r="Z169" s="242">
        <v>84.23</v>
      </c>
      <c r="AA169" s="242">
        <v>85.32</v>
      </c>
      <c r="AB169" s="242">
        <v>81.41</v>
      </c>
      <c r="AC169" s="242">
        <v>79.11</v>
      </c>
      <c r="AD169" s="242">
        <v>85.31</v>
      </c>
      <c r="AE169" s="242">
        <v>83.83</v>
      </c>
    </row>
    <row r="170" spans="2:31">
      <c r="D170" s="241">
        <v>87</v>
      </c>
      <c r="E170" s="241" t="s">
        <v>279</v>
      </c>
      <c r="F170" s="241" t="s">
        <v>1576</v>
      </c>
      <c r="G170" s="241" t="s">
        <v>140</v>
      </c>
      <c r="H170" s="241" t="s">
        <v>1310</v>
      </c>
      <c r="I170" s="241">
        <v>0</v>
      </c>
      <c r="J170" s="242">
        <v>25.34</v>
      </c>
      <c r="K170" s="242">
        <v>24.25</v>
      </c>
      <c r="L170" s="242">
        <v>26.43</v>
      </c>
      <c r="M170" s="242">
        <v>27.77</v>
      </c>
      <c r="N170" s="242">
        <v>24.77</v>
      </c>
      <c r="O170" s="242">
        <v>19.97</v>
      </c>
      <c r="P170" s="242">
        <v>31.45</v>
      </c>
      <c r="Q170" s="242">
        <v>20.87</v>
      </c>
      <c r="R170" s="242">
        <v>24.45</v>
      </c>
      <c r="S170" s="242">
        <v>26.22</v>
      </c>
      <c r="T170" s="242">
        <v>27.76</v>
      </c>
      <c r="U170" s="242">
        <v>22.41</v>
      </c>
      <c r="V170" s="242">
        <v>28.18</v>
      </c>
      <c r="W170" s="242">
        <v>21.96</v>
      </c>
      <c r="X170" s="242">
        <v>26.48</v>
      </c>
      <c r="Y170" s="242">
        <v>24.33</v>
      </c>
      <c r="Z170" s="242">
        <v>24.73</v>
      </c>
      <c r="AA170" s="242">
        <v>21.76</v>
      </c>
      <c r="AB170" s="242">
        <v>28.47</v>
      </c>
      <c r="AC170" s="242">
        <v>22.07</v>
      </c>
      <c r="AD170" s="242">
        <v>19.86</v>
      </c>
      <c r="AE170" s="242">
        <v>24.91</v>
      </c>
    </row>
    <row r="171" spans="2:31">
      <c r="E171" s="241" t="s">
        <v>280</v>
      </c>
      <c r="F171" s="241" t="s">
        <v>1577</v>
      </c>
      <c r="G171" s="241" t="s">
        <v>140</v>
      </c>
      <c r="H171" s="241" t="s">
        <v>1311</v>
      </c>
      <c r="I171" s="241">
        <v>0</v>
      </c>
      <c r="J171" s="242">
        <v>20.5</v>
      </c>
      <c r="K171" s="242">
        <v>25.76</v>
      </c>
      <c r="L171" s="242">
        <v>18.829999999999998</v>
      </c>
      <c r="M171" s="242">
        <v>19.66</v>
      </c>
      <c r="N171" s="242">
        <v>21.55</v>
      </c>
      <c r="O171" s="242">
        <v>13.8</v>
      </c>
      <c r="P171" s="242">
        <v>19.260000000000002</v>
      </c>
      <c r="Q171" s="242">
        <v>12.95</v>
      </c>
      <c r="R171" s="242">
        <v>18.399999999999999</v>
      </c>
      <c r="S171" s="242">
        <v>18.63</v>
      </c>
      <c r="T171" s="242">
        <v>21.99</v>
      </c>
      <c r="U171" s="242">
        <v>15.19</v>
      </c>
      <c r="V171" s="242">
        <v>15.33</v>
      </c>
      <c r="W171" s="242">
        <v>14.29</v>
      </c>
      <c r="X171" s="242">
        <v>16.47</v>
      </c>
      <c r="Y171" s="242">
        <v>18.239999999999998</v>
      </c>
      <c r="Z171" s="242">
        <v>15.2</v>
      </c>
      <c r="AA171" s="242">
        <v>14.75</v>
      </c>
      <c r="AB171" s="242">
        <v>12.46</v>
      </c>
      <c r="AC171" s="242">
        <v>15.12</v>
      </c>
      <c r="AD171" s="242">
        <v>16.84</v>
      </c>
      <c r="AE171" s="242">
        <v>17.95</v>
      </c>
    </row>
    <row r="172" spans="2:31">
      <c r="E172" s="241" t="s">
        <v>281</v>
      </c>
      <c r="F172" s="241" t="s">
        <v>1813</v>
      </c>
      <c r="G172" s="241" t="s">
        <v>140</v>
      </c>
      <c r="H172" s="241" t="s">
        <v>1587</v>
      </c>
      <c r="I172" s="241">
        <v>0</v>
      </c>
      <c r="J172" s="242">
        <v>22.6515591</v>
      </c>
      <c r="K172" s="242">
        <v>25.109764760000001</v>
      </c>
      <c r="L172" s="242">
        <v>21.7614795</v>
      </c>
      <c r="M172" s="242">
        <v>22.791181569999999</v>
      </c>
      <c r="N172" s="242">
        <v>22.64017436</v>
      </c>
      <c r="O172" s="242">
        <v>16.015956989999999</v>
      </c>
      <c r="P172" s="242">
        <v>23.582953920000001</v>
      </c>
      <c r="Q172" s="242">
        <v>15.37981465</v>
      </c>
      <c r="R172" s="242">
        <v>20.7282926</v>
      </c>
      <c r="S172" s="242">
        <v>21.598759050000002</v>
      </c>
      <c r="T172" s="242">
        <v>23.925871570000002</v>
      </c>
      <c r="U172" s="242">
        <v>18.0495166</v>
      </c>
      <c r="V172" s="242">
        <v>20.144786910000001</v>
      </c>
      <c r="W172" s="242">
        <v>17.357916190000001</v>
      </c>
      <c r="X172" s="242">
        <v>20.300296169999999</v>
      </c>
      <c r="Y172" s="242">
        <v>20.686197750000002</v>
      </c>
      <c r="Z172" s="242">
        <v>18.669224140000001</v>
      </c>
      <c r="AA172" s="242">
        <v>17.453347140000002</v>
      </c>
      <c r="AB172" s="242">
        <v>19.235719190000001</v>
      </c>
      <c r="AC172" s="242">
        <v>18.124259729999999</v>
      </c>
      <c r="AD172" s="242">
        <v>17.86146647</v>
      </c>
      <c r="AE172" s="242">
        <v>20.7070045</v>
      </c>
    </row>
    <row r="173" spans="2:31">
      <c r="D173" s="241">
        <v>88</v>
      </c>
      <c r="E173" s="241" t="s">
        <v>282</v>
      </c>
      <c r="F173" s="241" t="s">
        <v>1810</v>
      </c>
      <c r="G173" s="241" t="s">
        <v>1497</v>
      </c>
      <c r="H173" s="241" t="s">
        <v>1313</v>
      </c>
      <c r="I173" s="241">
        <v>1</v>
      </c>
      <c r="J173" s="242" t="s">
        <v>191</v>
      </c>
      <c r="K173" s="242" t="s">
        <v>191</v>
      </c>
      <c r="L173" s="242" t="s">
        <v>191</v>
      </c>
      <c r="M173" s="242" t="s">
        <v>191</v>
      </c>
      <c r="N173" s="242" t="s">
        <v>191</v>
      </c>
      <c r="O173" s="242" t="s">
        <v>191</v>
      </c>
      <c r="P173" s="242" t="s">
        <v>191</v>
      </c>
      <c r="Q173" s="242" t="s">
        <v>191</v>
      </c>
      <c r="R173" s="242" t="s">
        <v>191</v>
      </c>
      <c r="S173" s="242" t="s">
        <v>191</v>
      </c>
      <c r="T173" s="242" t="s">
        <v>191</v>
      </c>
      <c r="U173" s="242" t="s">
        <v>191</v>
      </c>
      <c r="V173" s="242" t="s">
        <v>191</v>
      </c>
      <c r="W173" s="242" t="s">
        <v>191</v>
      </c>
      <c r="X173" s="242" t="s">
        <v>191</v>
      </c>
      <c r="Y173" s="242" t="s">
        <v>191</v>
      </c>
      <c r="Z173" s="242" t="s">
        <v>191</v>
      </c>
      <c r="AA173" s="242" t="s">
        <v>191</v>
      </c>
      <c r="AB173" s="242" t="s">
        <v>191</v>
      </c>
      <c r="AC173" s="242" t="s">
        <v>191</v>
      </c>
      <c r="AD173" s="242" t="s">
        <v>191</v>
      </c>
      <c r="AE173" s="242" t="s">
        <v>191</v>
      </c>
    </row>
    <row r="174" spans="2:31">
      <c r="E174" s="241" t="s">
        <v>283</v>
      </c>
      <c r="F174" s="241" t="s">
        <v>1811</v>
      </c>
      <c r="G174" s="241" t="s">
        <v>1497</v>
      </c>
      <c r="H174" s="241" t="s">
        <v>1314</v>
      </c>
      <c r="I174" s="241">
        <v>1</v>
      </c>
      <c r="J174" s="242" t="s">
        <v>191</v>
      </c>
      <c r="K174" s="242" t="s">
        <v>191</v>
      </c>
      <c r="L174" s="242" t="s">
        <v>191</v>
      </c>
      <c r="M174" s="242" t="s">
        <v>191</v>
      </c>
      <c r="N174" s="242" t="s">
        <v>191</v>
      </c>
      <c r="O174" s="242" t="s">
        <v>191</v>
      </c>
      <c r="P174" s="242" t="s">
        <v>191</v>
      </c>
      <c r="Q174" s="242" t="s">
        <v>191</v>
      </c>
      <c r="R174" s="242" t="s">
        <v>191</v>
      </c>
      <c r="S174" s="242" t="s">
        <v>191</v>
      </c>
      <c r="T174" s="242" t="s">
        <v>191</v>
      </c>
      <c r="U174" s="242" t="s">
        <v>191</v>
      </c>
      <c r="V174" s="242" t="s">
        <v>191</v>
      </c>
      <c r="W174" s="242" t="s">
        <v>191</v>
      </c>
      <c r="X174" s="242" t="s">
        <v>191</v>
      </c>
      <c r="Y174" s="242" t="s">
        <v>191</v>
      </c>
      <c r="Z174" s="242" t="s">
        <v>191</v>
      </c>
      <c r="AA174" s="242" t="s">
        <v>191</v>
      </c>
      <c r="AB174" s="242" t="s">
        <v>191</v>
      </c>
      <c r="AC174" s="242" t="s">
        <v>191</v>
      </c>
      <c r="AD174" s="242" t="s">
        <v>191</v>
      </c>
      <c r="AE174" s="242" t="s">
        <v>191</v>
      </c>
    </row>
    <row r="175" spans="2:31">
      <c r="E175" s="241" t="s">
        <v>284</v>
      </c>
      <c r="F175" s="241" t="s">
        <v>1812</v>
      </c>
      <c r="G175" s="241" t="s">
        <v>1497</v>
      </c>
      <c r="H175" s="241" t="s">
        <v>1312</v>
      </c>
      <c r="I175" s="241">
        <v>1</v>
      </c>
      <c r="J175" s="242" t="s">
        <v>191</v>
      </c>
      <c r="K175" s="242" t="s">
        <v>191</v>
      </c>
      <c r="L175" s="242" t="s">
        <v>191</v>
      </c>
      <c r="M175" s="242" t="s">
        <v>191</v>
      </c>
      <c r="N175" s="242" t="s">
        <v>191</v>
      </c>
      <c r="O175" s="242" t="s">
        <v>191</v>
      </c>
      <c r="P175" s="242" t="s">
        <v>191</v>
      </c>
      <c r="Q175" s="242" t="s">
        <v>191</v>
      </c>
      <c r="R175" s="242" t="s">
        <v>191</v>
      </c>
      <c r="S175" s="242" t="s">
        <v>191</v>
      </c>
      <c r="T175" s="242" t="s">
        <v>191</v>
      </c>
      <c r="U175" s="242" t="s">
        <v>191</v>
      </c>
      <c r="V175" s="242" t="s">
        <v>191</v>
      </c>
      <c r="W175" s="242" t="s">
        <v>191</v>
      </c>
      <c r="X175" s="242" t="s">
        <v>191</v>
      </c>
      <c r="Y175" s="242" t="s">
        <v>191</v>
      </c>
      <c r="Z175" s="242" t="s">
        <v>191</v>
      </c>
      <c r="AA175" s="242" t="s">
        <v>191</v>
      </c>
      <c r="AB175" s="242" t="s">
        <v>191</v>
      </c>
      <c r="AC175" s="242" t="s">
        <v>191</v>
      </c>
      <c r="AD175" s="242" t="s">
        <v>191</v>
      </c>
      <c r="AE175" s="242" t="s">
        <v>191</v>
      </c>
    </row>
    <row r="176" spans="2:31">
      <c r="D176" s="241">
        <v>89</v>
      </c>
      <c r="E176" s="241" t="s">
        <v>285</v>
      </c>
      <c r="F176" s="241" t="s">
        <v>1532</v>
      </c>
      <c r="G176" s="241" t="s">
        <v>1496</v>
      </c>
      <c r="H176" s="241" t="s">
        <v>1315</v>
      </c>
      <c r="I176" s="241">
        <v>0</v>
      </c>
      <c r="J176" s="242" t="s">
        <v>191</v>
      </c>
      <c r="K176" s="242" t="s">
        <v>191</v>
      </c>
      <c r="L176" s="242" t="s">
        <v>191</v>
      </c>
      <c r="M176" s="242" t="s">
        <v>191</v>
      </c>
      <c r="N176" s="242" t="s">
        <v>191</v>
      </c>
      <c r="O176" s="242" t="s">
        <v>191</v>
      </c>
      <c r="P176" s="242" t="s">
        <v>191</v>
      </c>
      <c r="Q176" s="242" t="s">
        <v>191</v>
      </c>
      <c r="R176" s="242" t="s">
        <v>191</v>
      </c>
      <c r="S176" s="242" t="s">
        <v>191</v>
      </c>
      <c r="T176" s="242" t="s">
        <v>191</v>
      </c>
      <c r="U176" s="242" t="s">
        <v>191</v>
      </c>
      <c r="V176" s="242" t="s">
        <v>191</v>
      </c>
      <c r="W176" s="242" t="s">
        <v>191</v>
      </c>
      <c r="X176" s="242" t="s">
        <v>191</v>
      </c>
      <c r="Y176" s="242" t="s">
        <v>191</v>
      </c>
      <c r="Z176" s="242" t="s">
        <v>191</v>
      </c>
      <c r="AA176" s="242" t="s">
        <v>191</v>
      </c>
      <c r="AB176" s="242" t="s">
        <v>191</v>
      </c>
      <c r="AC176" s="242" t="s">
        <v>191</v>
      </c>
      <c r="AD176" s="242" t="s">
        <v>191</v>
      </c>
      <c r="AE176" s="242" t="s">
        <v>191</v>
      </c>
    </row>
    <row r="177" spans="2:31">
      <c r="D177" s="241">
        <v>90</v>
      </c>
      <c r="E177" s="241" t="s">
        <v>1787</v>
      </c>
      <c r="F177" s="241" t="s">
        <v>1814</v>
      </c>
      <c r="G177" s="241" t="s">
        <v>1496</v>
      </c>
      <c r="H177" s="241" t="s">
        <v>1316</v>
      </c>
      <c r="I177" s="241">
        <v>1</v>
      </c>
      <c r="J177" s="242" t="s">
        <v>191</v>
      </c>
      <c r="K177" s="242" t="s">
        <v>191</v>
      </c>
      <c r="L177" s="242" t="s">
        <v>191</v>
      </c>
      <c r="M177" s="242" t="s">
        <v>191</v>
      </c>
      <c r="N177" s="242" t="s">
        <v>191</v>
      </c>
      <c r="O177" s="242" t="s">
        <v>191</v>
      </c>
      <c r="P177" s="242" t="s">
        <v>191</v>
      </c>
      <c r="Q177" s="242" t="s">
        <v>191</v>
      </c>
      <c r="R177" s="242" t="s">
        <v>191</v>
      </c>
      <c r="S177" s="242" t="s">
        <v>191</v>
      </c>
      <c r="T177" s="242" t="s">
        <v>191</v>
      </c>
      <c r="U177" s="242" t="s">
        <v>191</v>
      </c>
      <c r="V177" s="242" t="s">
        <v>191</v>
      </c>
      <c r="W177" s="242" t="s">
        <v>191</v>
      </c>
      <c r="X177" s="242" t="s">
        <v>191</v>
      </c>
      <c r="Y177" s="242" t="s">
        <v>191</v>
      </c>
      <c r="Z177" s="242" t="s">
        <v>191</v>
      </c>
      <c r="AA177" s="242" t="s">
        <v>191</v>
      </c>
      <c r="AB177" s="242" t="s">
        <v>191</v>
      </c>
      <c r="AC177" s="242" t="s">
        <v>191</v>
      </c>
      <c r="AD177" s="242" t="s">
        <v>191</v>
      </c>
      <c r="AE177" s="242" t="s">
        <v>191</v>
      </c>
    </row>
    <row r="178" spans="2:31">
      <c r="B178" s="241" t="s">
        <v>344</v>
      </c>
      <c r="C178" s="241" t="s">
        <v>327</v>
      </c>
      <c r="D178" s="241">
        <v>91</v>
      </c>
      <c r="E178" s="241" t="s">
        <v>1931</v>
      </c>
      <c r="F178" s="241" t="s">
        <v>1552</v>
      </c>
      <c r="G178" s="241" t="s">
        <v>1497</v>
      </c>
      <c r="H178" s="241" t="s">
        <v>1342</v>
      </c>
      <c r="I178" s="241">
        <v>1</v>
      </c>
      <c r="J178" s="242" t="s">
        <v>191</v>
      </c>
      <c r="K178" s="242" t="s">
        <v>191</v>
      </c>
      <c r="L178" s="242" t="s">
        <v>191</v>
      </c>
      <c r="M178" s="242" t="s">
        <v>191</v>
      </c>
      <c r="N178" s="242" t="s">
        <v>191</v>
      </c>
      <c r="O178" s="242" t="s">
        <v>191</v>
      </c>
      <c r="P178" s="242" t="s">
        <v>191</v>
      </c>
      <c r="Q178" s="242" t="s">
        <v>191</v>
      </c>
      <c r="R178" s="242" t="s">
        <v>191</v>
      </c>
      <c r="S178" s="242" t="s">
        <v>191</v>
      </c>
      <c r="T178" s="242" t="s">
        <v>191</v>
      </c>
      <c r="U178" s="242" t="s">
        <v>191</v>
      </c>
      <c r="V178" s="242" t="s">
        <v>191</v>
      </c>
      <c r="W178" s="242" t="s">
        <v>191</v>
      </c>
      <c r="X178" s="242" t="s">
        <v>191</v>
      </c>
      <c r="Y178" s="242" t="s">
        <v>191</v>
      </c>
      <c r="Z178" s="242" t="s">
        <v>191</v>
      </c>
      <c r="AA178" s="242" t="s">
        <v>191</v>
      </c>
      <c r="AB178" s="242" t="s">
        <v>191</v>
      </c>
      <c r="AC178" s="242" t="s">
        <v>191</v>
      </c>
      <c r="AD178" s="242" t="s">
        <v>191</v>
      </c>
      <c r="AE178" s="242" t="s">
        <v>191</v>
      </c>
    </row>
    <row r="179" spans="2:31">
      <c r="E179" s="241" t="s">
        <v>1932</v>
      </c>
      <c r="F179" s="241" t="s">
        <v>1553</v>
      </c>
      <c r="G179" s="241" t="s">
        <v>1497</v>
      </c>
      <c r="H179" s="241" t="s">
        <v>1343</v>
      </c>
      <c r="I179" s="241">
        <v>1</v>
      </c>
      <c r="J179" s="242" t="s">
        <v>191</v>
      </c>
      <c r="K179" s="242" t="s">
        <v>191</v>
      </c>
      <c r="L179" s="242" t="s">
        <v>191</v>
      </c>
      <c r="M179" s="242" t="s">
        <v>191</v>
      </c>
      <c r="N179" s="242" t="s">
        <v>191</v>
      </c>
      <c r="O179" s="242" t="s">
        <v>191</v>
      </c>
      <c r="P179" s="242" t="s">
        <v>191</v>
      </c>
      <c r="Q179" s="242" t="s">
        <v>191</v>
      </c>
      <c r="R179" s="242" t="s">
        <v>191</v>
      </c>
      <c r="S179" s="242" t="s">
        <v>191</v>
      </c>
      <c r="T179" s="242" t="s">
        <v>191</v>
      </c>
      <c r="U179" s="242" t="s">
        <v>191</v>
      </c>
      <c r="V179" s="242" t="s">
        <v>191</v>
      </c>
      <c r="W179" s="242" t="s">
        <v>191</v>
      </c>
      <c r="X179" s="242" t="s">
        <v>191</v>
      </c>
      <c r="Y179" s="242" t="s">
        <v>191</v>
      </c>
      <c r="Z179" s="242" t="s">
        <v>191</v>
      </c>
      <c r="AA179" s="242" t="s">
        <v>191</v>
      </c>
      <c r="AB179" s="242" t="s">
        <v>191</v>
      </c>
      <c r="AC179" s="242" t="s">
        <v>191</v>
      </c>
      <c r="AD179" s="242" t="s">
        <v>191</v>
      </c>
      <c r="AE179" s="242" t="s">
        <v>191</v>
      </c>
    </row>
    <row r="180" spans="2:31">
      <c r="E180" s="241" t="s">
        <v>1933</v>
      </c>
      <c r="F180" s="241" t="s">
        <v>1551</v>
      </c>
      <c r="G180" s="241" t="s">
        <v>1497</v>
      </c>
      <c r="H180" s="241" t="s">
        <v>1341</v>
      </c>
      <c r="I180" s="241">
        <v>1</v>
      </c>
      <c r="J180" s="242" t="s">
        <v>191</v>
      </c>
      <c r="K180" s="242" t="s">
        <v>191</v>
      </c>
      <c r="L180" s="242" t="s">
        <v>191</v>
      </c>
      <c r="M180" s="242" t="s">
        <v>191</v>
      </c>
      <c r="N180" s="242" t="s">
        <v>191</v>
      </c>
      <c r="O180" s="242" t="s">
        <v>191</v>
      </c>
      <c r="P180" s="242" t="s">
        <v>191</v>
      </c>
      <c r="Q180" s="242" t="s">
        <v>191</v>
      </c>
      <c r="R180" s="242" t="s">
        <v>191</v>
      </c>
      <c r="S180" s="242" t="s">
        <v>191</v>
      </c>
      <c r="T180" s="242" t="s">
        <v>191</v>
      </c>
      <c r="U180" s="242" t="s">
        <v>191</v>
      </c>
      <c r="V180" s="242" t="s">
        <v>191</v>
      </c>
      <c r="W180" s="242" t="s">
        <v>191</v>
      </c>
      <c r="X180" s="242" t="s">
        <v>191</v>
      </c>
      <c r="Y180" s="242" t="s">
        <v>191</v>
      </c>
      <c r="Z180" s="242" t="s">
        <v>191</v>
      </c>
      <c r="AA180" s="242" t="s">
        <v>191</v>
      </c>
      <c r="AB180" s="242" t="s">
        <v>191</v>
      </c>
      <c r="AC180" s="242" t="s">
        <v>191</v>
      </c>
      <c r="AD180" s="242" t="s">
        <v>191</v>
      </c>
      <c r="AE180" s="242" t="s">
        <v>191</v>
      </c>
    </row>
    <row r="181" spans="2:31">
      <c r="D181" s="241">
        <v>92</v>
      </c>
      <c r="E181" s="241" t="s">
        <v>157</v>
      </c>
      <c r="F181" s="241" t="s">
        <v>1815</v>
      </c>
      <c r="G181" s="241" t="s">
        <v>1497</v>
      </c>
      <c r="H181" s="241" t="s">
        <v>1345</v>
      </c>
      <c r="I181" s="241">
        <v>1</v>
      </c>
      <c r="J181" s="242">
        <v>3523.1496219999999</v>
      </c>
      <c r="K181" s="242">
        <v>4050.2431080000001</v>
      </c>
      <c r="L181" s="242">
        <v>2967.4034179999999</v>
      </c>
      <c r="M181" s="242">
        <v>3479.9905020000001</v>
      </c>
      <c r="N181" s="242">
        <v>4166.1342240000004</v>
      </c>
      <c r="O181" s="242">
        <v>4454.4937360000004</v>
      </c>
      <c r="P181" s="242">
        <v>3211.7643349999998</v>
      </c>
      <c r="Q181" s="242">
        <v>3593.8755160000001</v>
      </c>
      <c r="R181" s="242">
        <v>3460.5919309999999</v>
      </c>
      <c r="S181" s="242">
        <v>4073.8473370000002</v>
      </c>
      <c r="T181" s="242">
        <v>3903.859798</v>
      </c>
      <c r="U181" s="242">
        <v>4746.9799130000001</v>
      </c>
      <c r="V181" s="242">
        <v>3990.3013430000001</v>
      </c>
      <c r="W181" s="242">
        <v>2776.9237899999998</v>
      </c>
      <c r="X181" s="242">
        <v>4363.8515159999997</v>
      </c>
      <c r="Y181" s="242">
        <v>3482.4485599999998</v>
      </c>
      <c r="Z181" s="242">
        <v>3758.1896080000001</v>
      </c>
      <c r="AA181" s="242">
        <v>3008.2545359999999</v>
      </c>
      <c r="AB181" s="242">
        <v>3354.2868899999999</v>
      </c>
      <c r="AC181" s="242">
        <v>3422.0646080000001</v>
      </c>
      <c r="AD181" s="242">
        <v>2463.8024869999999</v>
      </c>
      <c r="AE181" s="242">
        <v>3805.529274</v>
      </c>
    </row>
    <row r="182" spans="2:31">
      <c r="E182" s="241" t="s">
        <v>158</v>
      </c>
      <c r="F182" s="241" t="s">
        <v>1816</v>
      </c>
      <c r="G182" s="241" t="s">
        <v>1497</v>
      </c>
      <c r="H182" s="241" t="s">
        <v>1346</v>
      </c>
      <c r="I182" s="241">
        <v>1</v>
      </c>
      <c r="J182" s="242">
        <v>2404.9825540000002</v>
      </c>
      <c r="K182" s="242">
        <v>2556.8299729999999</v>
      </c>
      <c r="L182" s="242">
        <v>1816.4319190000001</v>
      </c>
      <c r="M182" s="242">
        <v>2144.0983160000001</v>
      </c>
      <c r="N182" s="242">
        <v>2730.2745869999999</v>
      </c>
      <c r="O182" s="242">
        <v>2878.7236640000001</v>
      </c>
      <c r="P182" s="242">
        <v>2262.0981879999999</v>
      </c>
      <c r="Q182" s="242">
        <v>2049.7534150000001</v>
      </c>
      <c r="R182" s="242">
        <v>2458.1117060000001</v>
      </c>
      <c r="S182" s="242">
        <v>2531.264181</v>
      </c>
      <c r="T182" s="242">
        <v>2384.1270290000002</v>
      </c>
      <c r="U182" s="242">
        <v>3048.7158869999998</v>
      </c>
      <c r="V182" s="242">
        <v>2625.981632</v>
      </c>
      <c r="W182" s="242">
        <v>1801.8928000000001</v>
      </c>
      <c r="X182" s="242">
        <v>2802.8439309999999</v>
      </c>
      <c r="Y182" s="242">
        <v>2139.5357760000002</v>
      </c>
      <c r="Z182" s="242">
        <v>2425.8494759999999</v>
      </c>
      <c r="AA182" s="242">
        <v>1855.3594149999999</v>
      </c>
      <c r="AB182" s="242">
        <v>2008.4440219999999</v>
      </c>
      <c r="AC182" s="242">
        <v>2060.9867159999999</v>
      </c>
      <c r="AD182" s="242">
        <v>1638.6977179999999</v>
      </c>
      <c r="AE182" s="242">
        <v>2451.02918</v>
      </c>
    </row>
    <row r="183" spans="2:31">
      <c r="E183" s="241" t="s">
        <v>159</v>
      </c>
      <c r="F183" s="241" t="s">
        <v>1817</v>
      </c>
      <c r="G183" s="241" t="s">
        <v>1497</v>
      </c>
      <c r="H183" s="241" t="s">
        <v>1344</v>
      </c>
      <c r="I183" s="241">
        <v>1</v>
      </c>
      <c r="J183" s="242">
        <v>2995.4701049999999</v>
      </c>
      <c r="K183" s="242">
        <v>3324.868023</v>
      </c>
      <c r="L183" s="242">
        <v>2410.0936069999998</v>
      </c>
      <c r="M183" s="242">
        <v>2833.653984</v>
      </c>
      <c r="N183" s="242">
        <v>3475.5757180000001</v>
      </c>
      <c r="O183" s="242">
        <v>3679.4098779999999</v>
      </c>
      <c r="P183" s="242">
        <v>2746.0028219999999</v>
      </c>
      <c r="Q183" s="242">
        <v>2851.3200529999999</v>
      </c>
      <c r="R183" s="242">
        <v>2972.4605580000002</v>
      </c>
      <c r="S183" s="242">
        <v>3333.4809770000002</v>
      </c>
      <c r="T183" s="242">
        <v>3167.7654710000002</v>
      </c>
      <c r="U183" s="242">
        <v>3920.81232</v>
      </c>
      <c r="V183" s="242">
        <v>3327.4699660000001</v>
      </c>
      <c r="W183" s="242">
        <v>2303.5349489999999</v>
      </c>
      <c r="X183" s="242">
        <v>3600.8185170000002</v>
      </c>
      <c r="Y183" s="242">
        <v>2827.1341659999998</v>
      </c>
      <c r="Z183" s="242">
        <v>3106.8956790000002</v>
      </c>
      <c r="AA183" s="242">
        <v>2446.2196880000001</v>
      </c>
      <c r="AB183" s="242">
        <v>2687.9912869999998</v>
      </c>
      <c r="AC183" s="242">
        <v>2759.5752109999999</v>
      </c>
      <c r="AD183" s="242">
        <v>2059.0032230000002</v>
      </c>
      <c r="AE183" s="242">
        <v>3151.0534849999999</v>
      </c>
    </row>
    <row r="184" spans="2:31">
      <c r="D184" s="241">
        <v>93</v>
      </c>
      <c r="E184" s="241" t="s">
        <v>160</v>
      </c>
      <c r="F184" s="241" t="s">
        <v>1564</v>
      </c>
      <c r="G184" s="241" t="s">
        <v>1496</v>
      </c>
      <c r="H184" s="241" t="s">
        <v>1339</v>
      </c>
      <c r="I184" s="241">
        <v>1</v>
      </c>
      <c r="J184" s="242" t="s">
        <v>191</v>
      </c>
      <c r="K184" s="242" t="s">
        <v>191</v>
      </c>
      <c r="L184" s="242" t="s">
        <v>191</v>
      </c>
      <c r="M184" s="242" t="s">
        <v>191</v>
      </c>
      <c r="N184" s="242" t="s">
        <v>191</v>
      </c>
      <c r="O184" s="242" t="s">
        <v>191</v>
      </c>
      <c r="P184" s="242" t="s">
        <v>191</v>
      </c>
      <c r="Q184" s="242" t="s">
        <v>191</v>
      </c>
      <c r="R184" s="242" t="s">
        <v>191</v>
      </c>
      <c r="S184" s="242" t="s">
        <v>191</v>
      </c>
      <c r="T184" s="242" t="s">
        <v>191</v>
      </c>
      <c r="U184" s="242" t="s">
        <v>191</v>
      </c>
      <c r="V184" s="242" t="s">
        <v>191</v>
      </c>
      <c r="W184" s="242" t="s">
        <v>191</v>
      </c>
      <c r="X184" s="242" t="s">
        <v>191</v>
      </c>
      <c r="Y184" s="242" t="s">
        <v>191</v>
      </c>
      <c r="Z184" s="242" t="s">
        <v>191</v>
      </c>
      <c r="AA184" s="242" t="s">
        <v>191</v>
      </c>
      <c r="AB184" s="242" t="s">
        <v>191</v>
      </c>
      <c r="AC184" s="242" t="s">
        <v>191</v>
      </c>
      <c r="AD184" s="242" t="s">
        <v>191</v>
      </c>
      <c r="AE184" s="242" t="s">
        <v>191</v>
      </c>
    </row>
    <row r="185" spans="2:31">
      <c r="E185" s="241" t="s">
        <v>161</v>
      </c>
      <c r="F185" s="241" t="s">
        <v>1565</v>
      </c>
      <c r="G185" s="241" t="s">
        <v>1496</v>
      </c>
      <c r="H185" s="241" t="s">
        <v>1340</v>
      </c>
      <c r="I185" s="241">
        <v>1</v>
      </c>
      <c r="J185" s="242" t="s">
        <v>191</v>
      </c>
      <c r="K185" s="242" t="s">
        <v>191</v>
      </c>
      <c r="L185" s="242" t="s">
        <v>191</v>
      </c>
      <c r="M185" s="242" t="s">
        <v>191</v>
      </c>
      <c r="N185" s="242" t="s">
        <v>191</v>
      </c>
      <c r="O185" s="242" t="s">
        <v>191</v>
      </c>
      <c r="P185" s="242" t="s">
        <v>191</v>
      </c>
      <c r="Q185" s="242" t="s">
        <v>191</v>
      </c>
      <c r="R185" s="242" t="s">
        <v>191</v>
      </c>
      <c r="S185" s="242" t="s">
        <v>191</v>
      </c>
      <c r="T185" s="242" t="s">
        <v>191</v>
      </c>
      <c r="U185" s="242" t="s">
        <v>191</v>
      </c>
      <c r="V185" s="242" t="s">
        <v>191</v>
      </c>
      <c r="W185" s="242" t="s">
        <v>191</v>
      </c>
      <c r="X185" s="242" t="s">
        <v>191</v>
      </c>
      <c r="Y185" s="242" t="s">
        <v>191</v>
      </c>
      <c r="Z185" s="242" t="s">
        <v>191</v>
      </c>
      <c r="AA185" s="242" t="s">
        <v>191</v>
      </c>
      <c r="AB185" s="242" t="s">
        <v>191</v>
      </c>
      <c r="AC185" s="242" t="s">
        <v>191</v>
      </c>
      <c r="AD185" s="242" t="s">
        <v>191</v>
      </c>
      <c r="AE185" s="242" t="s">
        <v>191</v>
      </c>
    </row>
    <row r="186" spans="2:31">
      <c r="E186" s="241" t="s">
        <v>162</v>
      </c>
      <c r="F186" s="241" t="s">
        <v>1563</v>
      </c>
      <c r="G186" s="241" t="s">
        <v>1496</v>
      </c>
      <c r="H186" s="241" t="s">
        <v>1338</v>
      </c>
      <c r="I186" s="241">
        <v>1</v>
      </c>
      <c r="J186" s="242" t="s">
        <v>191</v>
      </c>
      <c r="K186" s="242" t="s">
        <v>191</v>
      </c>
      <c r="L186" s="242" t="s">
        <v>191</v>
      </c>
      <c r="M186" s="242" t="s">
        <v>191</v>
      </c>
      <c r="N186" s="242" t="s">
        <v>191</v>
      </c>
      <c r="O186" s="242" t="s">
        <v>191</v>
      </c>
      <c r="P186" s="242" t="s">
        <v>191</v>
      </c>
      <c r="Q186" s="242" t="s">
        <v>191</v>
      </c>
      <c r="R186" s="242" t="s">
        <v>191</v>
      </c>
      <c r="S186" s="242" t="s">
        <v>191</v>
      </c>
      <c r="T186" s="242" t="s">
        <v>191</v>
      </c>
      <c r="U186" s="242" t="s">
        <v>191</v>
      </c>
      <c r="V186" s="242" t="s">
        <v>191</v>
      </c>
      <c r="W186" s="242" t="s">
        <v>191</v>
      </c>
      <c r="X186" s="242" t="s">
        <v>191</v>
      </c>
      <c r="Y186" s="242" t="s">
        <v>191</v>
      </c>
      <c r="Z186" s="242" t="s">
        <v>191</v>
      </c>
      <c r="AA186" s="242" t="s">
        <v>191</v>
      </c>
      <c r="AB186" s="242" t="s">
        <v>191</v>
      </c>
      <c r="AC186" s="242" t="s">
        <v>191</v>
      </c>
      <c r="AD186" s="242" t="s">
        <v>191</v>
      </c>
      <c r="AE186" s="242" t="s">
        <v>191</v>
      </c>
    </row>
    <row r="187" spans="2:31">
      <c r="D187" s="241">
        <v>94</v>
      </c>
      <c r="E187" s="241" t="s">
        <v>163</v>
      </c>
      <c r="F187" s="241" t="s">
        <v>1818</v>
      </c>
      <c r="G187" s="241" t="s">
        <v>140</v>
      </c>
      <c r="H187" s="241" t="s">
        <v>1452</v>
      </c>
      <c r="I187" s="241">
        <v>1</v>
      </c>
      <c r="J187" s="242" t="s">
        <v>191</v>
      </c>
      <c r="K187" s="242" t="s">
        <v>191</v>
      </c>
      <c r="L187" s="242" t="s">
        <v>191</v>
      </c>
      <c r="M187" s="242" t="s">
        <v>191</v>
      </c>
      <c r="N187" s="242" t="s">
        <v>191</v>
      </c>
      <c r="O187" s="242" t="s">
        <v>191</v>
      </c>
      <c r="P187" s="242" t="s">
        <v>191</v>
      </c>
      <c r="Q187" s="242" t="s">
        <v>191</v>
      </c>
      <c r="R187" s="242" t="s">
        <v>191</v>
      </c>
      <c r="S187" s="242" t="s">
        <v>191</v>
      </c>
      <c r="T187" s="242" t="s">
        <v>191</v>
      </c>
      <c r="U187" s="242" t="s">
        <v>191</v>
      </c>
      <c r="V187" s="242" t="s">
        <v>191</v>
      </c>
      <c r="W187" s="242" t="s">
        <v>191</v>
      </c>
      <c r="X187" s="242" t="s">
        <v>191</v>
      </c>
      <c r="Y187" s="242" t="s">
        <v>191</v>
      </c>
      <c r="Z187" s="242" t="s">
        <v>191</v>
      </c>
      <c r="AA187" s="242" t="s">
        <v>191</v>
      </c>
      <c r="AB187" s="242" t="s">
        <v>191</v>
      </c>
      <c r="AC187" s="242" t="s">
        <v>191</v>
      </c>
      <c r="AD187" s="242" t="s">
        <v>191</v>
      </c>
      <c r="AE187" s="242" t="s">
        <v>191</v>
      </c>
    </row>
    <row r="188" spans="2:31">
      <c r="E188" s="241" t="s">
        <v>164</v>
      </c>
      <c r="F188" s="241" t="s">
        <v>1819</v>
      </c>
      <c r="G188" s="241" t="s">
        <v>140</v>
      </c>
      <c r="H188" s="241" t="s">
        <v>1453</v>
      </c>
      <c r="I188" s="241">
        <v>1</v>
      </c>
      <c r="J188" s="242" t="s">
        <v>191</v>
      </c>
      <c r="K188" s="242" t="s">
        <v>191</v>
      </c>
      <c r="L188" s="242" t="s">
        <v>191</v>
      </c>
      <c r="M188" s="242" t="s">
        <v>191</v>
      </c>
      <c r="N188" s="242" t="s">
        <v>191</v>
      </c>
      <c r="O188" s="242" t="s">
        <v>191</v>
      </c>
      <c r="P188" s="242" t="s">
        <v>191</v>
      </c>
      <c r="Q188" s="242" t="s">
        <v>191</v>
      </c>
      <c r="R188" s="242" t="s">
        <v>191</v>
      </c>
      <c r="S188" s="242" t="s">
        <v>191</v>
      </c>
      <c r="T188" s="242" t="s">
        <v>191</v>
      </c>
      <c r="U188" s="242" t="s">
        <v>191</v>
      </c>
      <c r="V188" s="242" t="s">
        <v>191</v>
      </c>
      <c r="W188" s="242" t="s">
        <v>191</v>
      </c>
      <c r="X188" s="242" t="s">
        <v>191</v>
      </c>
      <c r="Y188" s="242" t="s">
        <v>191</v>
      </c>
      <c r="Z188" s="242" t="s">
        <v>191</v>
      </c>
      <c r="AA188" s="242" t="s">
        <v>191</v>
      </c>
      <c r="AB188" s="242" t="s">
        <v>191</v>
      </c>
      <c r="AC188" s="242" t="s">
        <v>191</v>
      </c>
      <c r="AD188" s="242" t="s">
        <v>191</v>
      </c>
      <c r="AE188" s="242" t="s">
        <v>191</v>
      </c>
    </row>
    <row r="189" spans="2:31">
      <c r="E189" s="241" t="s">
        <v>165</v>
      </c>
      <c r="F189" s="241" t="s">
        <v>1820</v>
      </c>
      <c r="G189" s="241" t="s">
        <v>140</v>
      </c>
      <c r="H189" s="241" t="s">
        <v>1451</v>
      </c>
      <c r="I189" s="241">
        <v>1</v>
      </c>
      <c r="J189" s="242" t="s">
        <v>191</v>
      </c>
      <c r="K189" s="242" t="s">
        <v>191</v>
      </c>
      <c r="L189" s="242" t="s">
        <v>191</v>
      </c>
      <c r="M189" s="242" t="s">
        <v>191</v>
      </c>
      <c r="N189" s="242" t="s">
        <v>191</v>
      </c>
      <c r="O189" s="242" t="s">
        <v>191</v>
      </c>
      <c r="P189" s="242" t="s">
        <v>191</v>
      </c>
      <c r="Q189" s="242" t="s">
        <v>191</v>
      </c>
      <c r="R189" s="242" t="s">
        <v>191</v>
      </c>
      <c r="S189" s="242" t="s">
        <v>191</v>
      </c>
      <c r="T189" s="242" t="s">
        <v>191</v>
      </c>
      <c r="U189" s="242" t="s">
        <v>191</v>
      </c>
      <c r="V189" s="242" t="s">
        <v>191</v>
      </c>
      <c r="W189" s="242" t="s">
        <v>191</v>
      </c>
      <c r="X189" s="242" t="s">
        <v>191</v>
      </c>
      <c r="Y189" s="242" t="s">
        <v>191</v>
      </c>
      <c r="Z189" s="242" t="s">
        <v>191</v>
      </c>
      <c r="AA189" s="242" t="s">
        <v>191</v>
      </c>
      <c r="AB189" s="242" t="s">
        <v>191</v>
      </c>
      <c r="AC189" s="242" t="s">
        <v>191</v>
      </c>
      <c r="AD189" s="242" t="s">
        <v>191</v>
      </c>
      <c r="AE189" s="242" t="s">
        <v>191</v>
      </c>
    </row>
    <row r="190" spans="2:31">
      <c r="D190" s="241">
        <v>95</v>
      </c>
      <c r="E190" s="241" t="s">
        <v>166</v>
      </c>
      <c r="F190" s="241" t="s">
        <v>1821</v>
      </c>
      <c r="G190" s="241" t="s">
        <v>140</v>
      </c>
      <c r="H190" s="241" t="s">
        <v>1455</v>
      </c>
      <c r="I190" s="241">
        <v>0</v>
      </c>
      <c r="J190" s="242" t="s">
        <v>191</v>
      </c>
      <c r="K190" s="242" t="s">
        <v>191</v>
      </c>
      <c r="L190" s="242" t="s">
        <v>191</v>
      </c>
      <c r="M190" s="242" t="s">
        <v>191</v>
      </c>
      <c r="N190" s="242" t="s">
        <v>191</v>
      </c>
      <c r="O190" s="242" t="s">
        <v>191</v>
      </c>
      <c r="P190" s="242" t="s">
        <v>191</v>
      </c>
      <c r="Q190" s="242" t="s">
        <v>191</v>
      </c>
      <c r="R190" s="242" t="s">
        <v>191</v>
      </c>
      <c r="S190" s="242" t="s">
        <v>191</v>
      </c>
      <c r="T190" s="242" t="s">
        <v>191</v>
      </c>
      <c r="U190" s="242" t="s">
        <v>191</v>
      </c>
      <c r="V190" s="242" t="s">
        <v>191</v>
      </c>
      <c r="W190" s="242" t="s">
        <v>191</v>
      </c>
      <c r="X190" s="242" t="s">
        <v>191</v>
      </c>
      <c r="Y190" s="242" t="s">
        <v>191</v>
      </c>
      <c r="Z190" s="242" t="s">
        <v>191</v>
      </c>
      <c r="AA190" s="242" t="s">
        <v>191</v>
      </c>
      <c r="AB190" s="242" t="s">
        <v>191</v>
      </c>
      <c r="AC190" s="242" t="s">
        <v>191</v>
      </c>
      <c r="AD190" s="242" t="s">
        <v>191</v>
      </c>
      <c r="AE190" s="242" t="s">
        <v>191</v>
      </c>
    </row>
    <row r="191" spans="2:31">
      <c r="E191" s="241" t="s">
        <v>167</v>
      </c>
      <c r="F191" s="241" t="s">
        <v>1822</v>
      </c>
      <c r="G191" s="241" t="s">
        <v>140</v>
      </c>
      <c r="H191" s="241" t="s">
        <v>1456</v>
      </c>
      <c r="I191" s="241">
        <v>0</v>
      </c>
      <c r="J191" s="242" t="s">
        <v>191</v>
      </c>
      <c r="K191" s="242" t="s">
        <v>191</v>
      </c>
      <c r="L191" s="242" t="s">
        <v>191</v>
      </c>
      <c r="M191" s="242" t="s">
        <v>191</v>
      </c>
      <c r="N191" s="242" t="s">
        <v>191</v>
      </c>
      <c r="O191" s="242" t="s">
        <v>191</v>
      </c>
      <c r="P191" s="242" t="s">
        <v>191</v>
      </c>
      <c r="Q191" s="242" t="s">
        <v>191</v>
      </c>
      <c r="R191" s="242" t="s">
        <v>191</v>
      </c>
      <c r="S191" s="242" t="s">
        <v>191</v>
      </c>
      <c r="T191" s="242" t="s">
        <v>191</v>
      </c>
      <c r="U191" s="242" t="s">
        <v>191</v>
      </c>
      <c r="V191" s="242" t="s">
        <v>191</v>
      </c>
      <c r="W191" s="242" t="s">
        <v>191</v>
      </c>
      <c r="X191" s="242" t="s">
        <v>191</v>
      </c>
      <c r="Y191" s="242" t="s">
        <v>191</v>
      </c>
      <c r="Z191" s="242" t="s">
        <v>191</v>
      </c>
      <c r="AA191" s="242" t="s">
        <v>191</v>
      </c>
      <c r="AB191" s="242" t="s">
        <v>191</v>
      </c>
      <c r="AC191" s="242" t="s">
        <v>191</v>
      </c>
      <c r="AD191" s="242" t="s">
        <v>191</v>
      </c>
      <c r="AE191" s="242" t="s">
        <v>191</v>
      </c>
    </row>
    <row r="192" spans="2:31">
      <c r="E192" s="241" t="s">
        <v>168</v>
      </c>
      <c r="F192" s="241" t="s">
        <v>1823</v>
      </c>
      <c r="G192" s="241" t="s">
        <v>140</v>
      </c>
      <c r="H192" s="241" t="s">
        <v>1454</v>
      </c>
      <c r="I192" s="241">
        <v>0</v>
      </c>
      <c r="J192" s="242" t="s">
        <v>191</v>
      </c>
      <c r="K192" s="242" t="s">
        <v>191</v>
      </c>
      <c r="L192" s="242" t="s">
        <v>191</v>
      </c>
      <c r="M192" s="242" t="s">
        <v>191</v>
      </c>
      <c r="N192" s="242" t="s">
        <v>191</v>
      </c>
      <c r="O192" s="242" t="s">
        <v>191</v>
      </c>
      <c r="P192" s="242" t="s">
        <v>191</v>
      </c>
      <c r="Q192" s="242" t="s">
        <v>191</v>
      </c>
      <c r="R192" s="242" t="s">
        <v>191</v>
      </c>
      <c r="S192" s="242" t="s">
        <v>191</v>
      </c>
      <c r="T192" s="242" t="s">
        <v>191</v>
      </c>
      <c r="U192" s="242" t="s">
        <v>191</v>
      </c>
      <c r="V192" s="242" t="s">
        <v>191</v>
      </c>
      <c r="W192" s="242" t="s">
        <v>191</v>
      </c>
      <c r="X192" s="242" t="s">
        <v>191</v>
      </c>
      <c r="Y192" s="242" t="s">
        <v>191</v>
      </c>
      <c r="Z192" s="242" t="s">
        <v>191</v>
      </c>
      <c r="AA192" s="242" t="s">
        <v>191</v>
      </c>
      <c r="AB192" s="242" t="s">
        <v>191</v>
      </c>
      <c r="AC192" s="242" t="s">
        <v>191</v>
      </c>
      <c r="AD192" s="242" t="s">
        <v>191</v>
      </c>
      <c r="AE192" s="242" t="s">
        <v>191</v>
      </c>
    </row>
    <row r="193" spans="2:31">
      <c r="D193" s="241">
        <v>96</v>
      </c>
      <c r="E193" s="241" t="s">
        <v>169</v>
      </c>
      <c r="F193" s="241" t="s">
        <v>1824</v>
      </c>
      <c r="G193" s="241" t="s">
        <v>1497</v>
      </c>
      <c r="H193" s="241" t="s">
        <v>1470</v>
      </c>
      <c r="I193" s="241">
        <v>1</v>
      </c>
      <c r="J193" s="242">
        <v>3.89</v>
      </c>
      <c r="K193" s="242" t="s">
        <v>191</v>
      </c>
      <c r="L193" s="242">
        <v>5.15</v>
      </c>
      <c r="M193" s="242" t="s">
        <v>191</v>
      </c>
      <c r="N193" s="242">
        <v>0</v>
      </c>
      <c r="O193" s="242">
        <v>1.49</v>
      </c>
      <c r="P193" s="242">
        <v>15.32</v>
      </c>
      <c r="Q193" s="242">
        <v>0</v>
      </c>
      <c r="R193" s="242">
        <v>0</v>
      </c>
      <c r="S193" s="242">
        <v>41.17</v>
      </c>
      <c r="T193" s="242">
        <v>0</v>
      </c>
      <c r="U193" s="242">
        <v>0.41</v>
      </c>
      <c r="V193" s="242">
        <v>38.89</v>
      </c>
      <c r="W193" s="242">
        <v>25</v>
      </c>
      <c r="X193" s="242">
        <v>58.12</v>
      </c>
      <c r="Y193" s="242">
        <v>20.420000000000002</v>
      </c>
      <c r="Z193" s="242">
        <v>6.72</v>
      </c>
      <c r="AA193" s="242">
        <v>0</v>
      </c>
      <c r="AB193" s="242">
        <v>4.6500000000000004</v>
      </c>
      <c r="AC193" s="242">
        <v>33.979999999999997</v>
      </c>
      <c r="AD193" s="242">
        <v>0</v>
      </c>
      <c r="AE193" s="242">
        <v>17.8</v>
      </c>
    </row>
    <row r="194" spans="2:31">
      <c r="D194" s="241">
        <v>97</v>
      </c>
      <c r="E194" s="241" t="s">
        <v>170</v>
      </c>
      <c r="F194" s="241" t="s">
        <v>551</v>
      </c>
      <c r="G194" s="241" t="s">
        <v>1497</v>
      </c>
      <c r="H194" s="241" t="s">
        <v>1471</v>
      </c>
      <c r="I194" s="241">
        <v>1</v>
      </c>
      <c r="J194" s="242">
        <v>3.14</v>
      </c>
      <c r="K194" s="242" t="s">
        <v>191</v>
      </c>
      <c r="L194" s="242">
        <v>21.56</v>
      </c>
      <c r="M194" s="242" t="s">
        <v>191</v>
      </c>
      <c r="N194" s="242">
        <v>2.5299999999999998</v>
      </c>
      <c r="O194" s="242">
        <v>3.85</v>
      </c>
      <c r="P194" s="242">
        <v>2.82</v>
      </c>
      <c r="Q194" s="242">
        <v>7.41</v>
      </c>
      <c r="R194" s="242">
        <v>0</v>
      </c>
      <c r="S194" s="242">
        <v>21.58</v>
      </c>
      <c r="T194" s="242">
        <v>0</v>
      </c>
      <c r="U194" s="242">
        <v>4.6100000000000003</v>
      </c>
      <c r="V194" s="242">
        <v>12.23</v>
      </c>
      <c r="W194" s="242">
        <v>24.93</v>
      </c>
      <c r="X194" s="242">
        <v>7.32</v>
      </c>
      <c r="Y194" s="242">
        <v>9.67</v>
      </c>
      <c r="Z194" s="242">
        <v>17.309999999999999</v>
      </c>
      <c r="AA194" s="242">
        <v>4.6900000000000004</v>
      </c>
      <c r="AB194" s="242">
        <v>37.659999999999997</v>
      </c>
      <c r="AC194" s="242">
        <v>21.71</v>
      </c>
      <c r="AD194" s="242">
        <v>3.36</v>
      </c>
      <c r="AE194" s="242">
        <v>12.47</v>
      </c>
    </row>
    <row r="195" spans="2:31">
      <c r="B195" s="241" t="s">
        <v>345</v>
      </c>
      <c r="C195" s="241" t="s">
        <v>317</v>
      </c>
      <c r="D195" s="241">
        <v>98</v>
      </c>
      <c r="E195" s="241" t="s">
        <v>173</v>
      </c>
      <c r="F195" s="241" t="s">
        <v>1549</v>
      </c>
      <c r="G195" s="241" t="s">
        <v>1496</v>
      </c>
      <c r="H195" s="241" t="s">
        <v>1427</v>
      </c>
      <c r="I195" s="241">
        <v>0</v>
      </c>
      <c r="J195" s="242">
        <v>95.6</v>
      </c>
      <c r="K195" s="242">
        <v>98.4</v>
      </c>
      <c r="L195" s="242">
        <v>97.3</v>
      </c>
      <c r="M195" s="242">
        <v>96.8</v>
      </c>
      <c r="N195" s="242">
        <v>97.6</v>
      </c>
      <c r="O195" s="242">
        <v>97.8</v>
      </c>
      <c r="P195" s="242">
        <v>97</v>
      </c>
      <c r="Q195" s="242" t="s">
        <v>191</v>
      </c>
      <c r="R195" s="242">
        <v>99</v>
      </c>
      <c r="S195" s="242">
        <v>96.5</v>
      </c>
      <c r="T195" s="242">
        <v>92.9</v>
      </c>
      <c r="U195" s="242">
        <v>95.9</v>
      </c>
      <c r="V195" s="242">
        <v>97.8</v>
      </c>
      <c r="W195" s="242">
        <v>98.6</v>
      </c>
      <c r="X195" s="242">
        <v>99.3</v>
      </c>
      <c r="Y195" s="242">
        <v>98.3</v>
      </c>
      <c r="Z195" s="242">
        <v>96.1</v>
      </c>
      <c r="AA195" s="242">
        <v>99.3</v>
      </c>
      <c r="AB195" s="242">
        <v>97.1</v>
      </c>
      <c r="AC195" s="242">
        <v>95.8</v>
      </c>
      <c r="AD195" s="242">
        <v>96.8</v>
      </c>
      <c r="AE195" s="242">
        <v>96.7</v>
      </c>
    </row>
    <row r="196" spans="2:31">
      <c r="D196" s="241">
        <v>99</v>
      </c>
      <c r="E196" s="241" t="s">
        <v>174</v>
      </c>
      <c r="F196" s="241" t="s">
        <v>1505</v>
      </c>
      <c r="G196" s="241" t="s">
        <v>1497</v>
      </c>
      <c r="H196" s="241" t="s">
        <v>1485</v>
      </c>
      <c r="I196" s="241">
        <v>0</v>
      </c>
      <c r="J196" s="242">
        <v>65.900000000000006</v>
      </c>
      <c r="K196" s="242">
        <v>80.099999999999994</v>
      </c>
      <c r="L196" s="242">
        <v>86.1</v>
      </c>
      <c r="M196" s="242">
        <v>76.7</v>
      </c>
      <c r="N196" s="242">
        <v>67.400000000000006</v>
      </c>
      <c r="O196" s="242">
        <v>76.900000000000006</v>
      </c>
      <c r="P196" s="242">
        <v>87.5</v>
      </c>
      <c r="Q196" s="242">
        <v>60</v>
      </c>
      <c r="R196" s="242">
        <v>89.6</v>
      </c>
      <c r="S196" s="242">
        <v>76.099999999999994</v>
      </c>
      <c r="T196" s="242">
        <v>74.599999999999994</v>
      </c>
      <c r="U196" s="242">
        <v>73.7</v>
      </c>
      <c r="V196" s="242">
        <v>88.7</v>
      </c>
      <c r="W196" s="242">
        <v>78.3</v>
      </c>
      <c r="X196" s="242">
        <v>76.7</v>
      </c>
      <c r="Y196" s="242">
        <v>71.099999999999994</v>
      </c>
      <c r="Z196" s="242">
        <v>73.3</v>
      </c>
      <c r="AA196" s="242">
        <v>89.4</v>
      </c>
      <c r="AB196" s="242">
        <v>85.5</v>
      </c>
      <c r="AC196" s="242">
        <v>79</v>
      </c>
      <c r="AD196" s="242">
        <v>84.4</v>
      </c>
      <c r="AE196" s="242">
        <v>75.2</v>
      </c>
    </row>
    <row r="197" spans="2:31">
      <c r="D197" s="241">
        <v>100</v>
      </c>
      <c r="E197" s="241" t="s">
        <v>286</v>
      </c>
      <c r="F197" s="241" t="s">
        <v>1826</v>
      </c>
      <c r="G197" s="241" t="s">
        <v>140</v>
      </c>
      <c r="H197" s="241" t="s">
        <v>1439</v>
      </c>
      <c r="I197" s="241">
        <v>0</v>
      </c>
      <c r="J197" s="242" t="s">
        <v>191</v>
      </c>
      <c r="K197" s="242" t="s">
        <v>191</v>
      </c>
      <c r="L197" s="242" t="s">
        <v>191</v>
      </c>
      <c r="M197" s="242" t="s">
        <v>191</v>
      </c>
      <c r="N197" s="242" t="s">
        <v>191</v>
      </c>
      <c r="O197" s="242" t="s">
        <v>191</v>
      </c>
      <c r="P197" s="242" t="s">
        <v>191</v>
      </c>
      <c r="Q197" s="242" t="s">
        <v>191</v>
      </c>
      <c r="R197" s="242" t="s">
        <v>191</v>
      </c>
      <c r="S197" s="242" t="s">
        <v>191</v>
      </c>
      <c r="T197" s="242" t="s">
        <v>191</v>
      </c>
      <c r="U197" s="242" t="s">
        <v>191</v>
      </c>
      <c r="V197" s="242" t="s">
        <v>191</v>
      </c>
      <c r="W197" s="242" t="s">
        <v>191</v>
      </c>
      <c r="X197" s="242" t="s">
        <v>191</v>
      </c>
      <c r="Y197" s="242" t="s">
        <v>191</v>
      </c>
      <c r="Z197" s="242" t="s">
        <v>191</v>
      </c>
      <c r="AA197" s="242" t="s">
        <v>191</v>
      </c>
      <c r="AB197" s="242" t="s">
        <v>191</v>
      </c>
      <c r="AC197" s="242" t="s">
        <v>191</v>
      </c>
      <c r="AD197" s="242" t="s">
        <v>191</v>
      </c>
      <c r="AE197" s="242" t="s">
        <v>191</v>
      </c>
    </row>
    <row r="198" spans="2:31">
      <c r="E198" s="241" t="s">
        <v>287</v>
      </c>
      <c r="F198" s="241" t="s">
        <v>1827</v>
      </c>
      <c r="G198" s="241" t="s">
        <v>140</v>
      </c>
      <c r="H198" s="241" t="s">
        <v>1440</v>
      </c>
      <c r="I198" s="241">
        <v>0</v>
      </c>
      <c r="J198" s="242" t="s">
        <v>191</v>
      </c>
      <c r="K198" s="242" t="s">
        <v>191</v>
      </c>
      <c r="L198" s="242" t="s">
        <v>191</v>
      </c>
      <c r="M198" s="242" t="s">
        <v>191</v>
      </c>
      <c r="N198" s="242" t="s">
        <v>191</v>
      </c>
      <c r="O198" s="242" t="s">
        <v>191</v>
      </c>
      <c r="P198" s="242" t="s">
        <v>191</v>
      </c>
      <c r="Q198" s="242" t="s">
        <v>191</v>
      </c>
      <c r="R198" s="242" t="s">
        <v>191</v>
      </c>
      <c r="S198" s="242" t="s">
        <v>191</v>
      </c>
      <c r="T198" s="242" t="s">
        <v>191</v>
      </c>
      <c r="U198" s="242" t="s">
        <v>191</v>
      </c>
      <c r="V198" s="242" t="s">
        <v>191</v>
      </c>
      <c r="W198" s="242" t="s">
        <v>191</v>
      </c>
      <c r="X198" s="242" t="s">
        <v>191</v>
      </c>
      <c r="Y198" s="242" t="s">
        <v>191</v>
      </c>
      <c r="Z198" s="242" t="s">
        <v>191</v>
      </c>
      <c r="AA198" s="242" t="s">
        <v>191</v>
      </c>
      <c r="AB198" s="242" t="s">
        <v>191</v>
      </c>
      <c r="AC198" s="242" t="s">
        <v>191</v>
      </c>
      <c r="AD198" s="242" t="s">
        <v>191</v>
      </c>
      <c r="AE198" s="242" t="s">
        <v>191</v>
      </c>
    </row>
    <row r="199" spans="2:31">
      <c r="E199" s="241" t="s">
        <v>288</v>
      </c>
      <c r="F199" s="241" t="s">
        <v>1828</v>
      </c>
      <c r="G199" s="241" t="s">
        <v>140</v>
      </c>
      <c r="H199" s="241" t="s">
        <v>1438</v>
      </c>
      <c r="I199" s="241">
        <v>0</v>
      </c>
      <c r="J199" s="242" t="s">
        <v>191</v>
      </c>
      <c r="K199" s="242" t="s">
        <v>191</v>
      </c>
      <c r="L199" s="242" t="s">
        <v>191</v>
      </c>
      <c r="M199" s="242" t="s">
        <v>191</v>
      </c>
      <c r="N199" s="242" t="s">
        <v>191</v>
      </c>
      <c r="O199" s="242" t="s">
        <v>191</v>
      </c>
      <c r="P199" s="242" t="s">
        <v>191</v>
      </c>
      <c r="Q199" s="242" t="s">
        <v>191</v>
      </c>
      <c r="R199" s="242" t="s">
        <v>191</v>
      </c>
      <c r="S199" s="242" t="s">
        <v>191</v>
      </c>
      <c r="T199" s="242" t="s">
        <v>191</v>
      </c>
      <c r="U199" s="242" t="s">
        <v>191</v>
      </c>
      <c r="V199" s="242" t="s">
        <v>191</v>
      </c>
      <c r="W199" s="242" t="s">
        <v>191</v>
      </c>
      <c r="X199" s="242" t="s">
        <v>191</v>
      </c>
      <c r="Y199" s="242" t="s">
        <v>191</v>
      </c>
      <c r="Z199" s="242" t="s">
        <v>191</v>
      </c>
      <c r="AA199" s="242" t="s">
        <v>191</v>
      </c>
      <c r="AB199" s="242" t="s">
        <v>191</v>
      </c>
      <c r="AC199" s="242" t="s">
        <v>191</v>
      </c>
      <c r="AD199" s="242" t="s">
        <v>191</v>
      </c>
      <c r="AE199" s="242" t="s">
        <v>191</v>
      </c>
    </row>
    <row r="200" spans="2:31">
      <c r="D200" s="241">
        <v>101</v>
      </c>
      <c r="E200" s="241" t="s">
        <v>289</v>
      </c>
      <c r="F200" s="241" t="s">
        <v>1829</v>
      </c>
      <c r="G200" s="241" t="s">
        <v>140</v>
      </c>
      <c r="H200" s="241" t="s">
        <v>1442</v>
      </c>
      <c r="I200" s="241">
        <v>1</v>
      </c>
      <c r="J200" s="242" t="s">
        <v>191</v>
      </c>
      <c r="K200" s="242" t="s">
        <v>191</v>
      </c>
      <c r="L200" s="242" t="s">
        <v>191</v>
      </c>
      <c r="M200" s="242" t="s">
        <v>191</v>
      </c>
      <c r="N200" s="242" t="s">
        <v>191</v>
      </c>
      <c r="O200" s="242" t="s">
        <v>191</v>
      </c>
      <c r="P200" s="242" t="s">
        <v>191</v>
      </c>
      <c r="Q200" s="242" t="s">
        <v>191</v>
      </c>
      <c r="R200" s="242" t="s">
        <v>191</v>
      </c>
      <c r="S200" s="242" t="s">
        <v>191</v>
      </c>
      <c r="T200" s="242" t="s">
        <v>191</v>
      </c>
      <c r="U200" s="242" t="s">
        <v>191</v>
      </c>
      <c r="V200" s="242" t="s">
        <v>191</v>
      </c>
      <c r="W200" s="242" t="s">
        <v>191</v>
      </c>
      <c r="X200" s="242" t="s">
        <v>191</v>
      </c>
      <c r="Y200" s="242" t="s">
        <v>191</v>
      </c>
      <c r="Z200" s="242" t="s">
        <v>191</v>
      </c>
      <c r="AA200" s="242" t="s">
        <v>191</v>
      </c>
      <c r="AB200" s="242" t="s">
        <v>191</v>
      </c>
      <c r="AC200" s="242" t="s">
        <v>191</v>
      </c>
      <c r="AD200" s="242" t="s">
        <v>191</v>
      </c>
      <c r="AE200" s="242" t="s">
        <v>191</v>
      </c>
    </row>
    <row r="201" spans="2:31">
      <c r="E201" s="241" t="s">
        <v>290</v>
      </c>
      <c r="F201" s="241" t="s">
        <v>1830</v>
      </c>
      <c r="G201" s="241" t="s">
        <v>140</v>
      </c>
      <c r="H201" s="241" t="s">
        <v>1443</v>
      </c>
      <c r="I201" s="241">
        <v>1</v>
      </c>
      <c r="J201" s="242" t="s">
        <v>191</v>
      </c>
      <c r="K201" s="242" t="s">
        <v>191</v>
      </c>
      <c r="L201" s="242" t="s">
        <v>191</v>
      </c>
      <c r="M201" s="242" t="s">
        <v>191</v>
      </c>
      <c r="N201" s="242" t="s">
        <v>191</v>
      </c>
      <c r="O201" s="242" t="s">
        <v>191</v>
      </c>
      <c r="P201" s="242" t="s">
        <v>191</v>
      </c>
      <c r="Q201" s="242" t="s">
        <v>191</v>
      </c>
      <c r="R201" s="242" t="s">
        <v>191</v>
      </c>
      <c r="S201" s="242" t="s">
        <v>191</v>
      </c>
      <c r="T201" s="242" t="s">
        <v>191</v>
      </c>
      <c r="U201" s="242" t="s">
        <v>191</v>
      </c>
      <c r="V201" s="242" t="s">
        <v>191</v>
      </c>
      <c r="W201" s="242" t="s">
        <v>191</v>
      </c>
      <c r="X201" s="242" t="s">
        <v>191</v>
      </c>
      <c r="Y201" s="242" t="s">
        <v>191</v>
      </c>
      <c r="Z201" s="242" t="s">
        <v>191</v>
      </c>
      <c r="AA201" s="242" t="s">
        <v>191</v>
      </c>
      <c r="AB201" s="242" t="s">
        <v>191</v>
      </c>
      <c r="AC201" s="242" t="s">
        <v>191</v>
      </c>
      <c r="AD201" s="242" t="s">
        <v>191</v>
      </c>
      <c r="AE201" s="242" t="s">
        <v>191</v>
      </c>
    </row>
    <row r="202" spans="2:31">
      <c r="E202" s="241" t="s">
        <v>291</v>
      </c>
      <c r="F202" s="241" t="s">
        <v>1831</v>
      </c>
      <c r="G202" s="241" t="s">
        <v>140</v>
      </c>
      <c r="H202" s="241" t="s">
        <v>1441</v>
      </c>
      <c r="I202" s="241">
        <v>1</v>
      </c>
      <c r="J202" s="242" t="s">
        <v>191</v>
      </c>
      <c r="K202" s="242" t="s">
        <v>191</v>
      </c>
      <c r="L202" s="242" t="s">
        <v>191</v>
      </c>
      <c r="M202" s="242" t="s">
        <v>191</v>
      </c>
      <c r="N202" s="242" t="s">
        <v>191</v>
      </c>
      <c r="O202" s="242" t="s">
        <v>191</v>
      </c>
      <c r="P202" s="242" t="s">
        <v>191</v>
      </c>
      <c r="Q202" s="242" t="s">
        <v>191</v>
      </c>
      <c r="R202" s="242" t="s">
        <v>191</v>
      </c>
      <c r="S202" s="242" t="s">
        <v>191</v>
      </c>
      <c r="T202" s="242" t="s">
        <v>191</v>
      </c>
      <c r="U202" s="242" t="s">
        <v>191</v>
      </c>
      <c r="V202" s="242" t="s">
        <v>191</v>
      </c>
      <c r="W202" s="242" t="s">
        <v>191</v>
      </c>
      <c r="X202" s="242" t="s">
        <v>191</v>
      </c>
      <c r="Y202" s="242" t="s">
        <v>191</v>
      </c>
      <c r="Z202" s="242" t="s">
        <v>191</v>
      </c>
      <c r="AA202" s="242" t="s">
        <v>191</v>
      </c>
      <c r="AB202" s="242" t="s">
        <v>191</v>
      </c>
      <c r="AC202" s="242" t="s">
        <v>191</v>
      </c>
      <c r="AD202" s="242" t="s">
        <v>191</v>
      </c>
      <c r="AE202" s="242" t="s">
        <v>191</v>
      </c>
    </row>
    <row r="203" spans="2:31">
      <c r="D203" s="241">
        <v>103</v>
      </c>
      <c r="E203" s="241" t="s">
        <v>292</v>
      </c>
      <c r="F203" s="241" t="s">
        <v>1833</v>
      </c>
      <c r="G203" s="241" t="s">
        <v>140</v>
      </c>
      <c r="H203" s="241" t="s">
        <v>1436</v>
      </c>
      <c r="I203" s="241">
        <v>0</v>
      </c>
      <c r="J203" s="242" t="s">
        <v>191</v>
      </c>
      <c r="K203" s="242" t="s">
        <v>191</v>
      </c>
      <c r="L203" s="242" t="s">
        <v>191</v>
      </c>
      <c r="M203" s="242" t="s">
        <v>191</v>
      </c>
      <c r="N203" s="242" t="s">
        <v>191</v>
      </c>
      <c r="O203" s="242" t="s">
        <v>191</v>
      </c>
      <c r="P203" s="242" t="s">
        <v>191</v>
      </c>
      <c r="Q203" s="242" t="s">
        <v>191</v>
      </c>
      <c r="R203" s="242" t="s">
        <v>191</v>
      </c>
      <c r="S203" s="242" t="s">
        <v>191</v>
      </c>
      <c r="T203" s="242" t="s">
        <v>191</v>
      </c>
      <c r="U203" s="242" t="s">
        <v>191</v>
      </c>
      <c r="V203" s="242" t="s">
        <v>191</v>
      </c>
      <c r="W203" s="242" t="s">
        <v>191</v>
      </c>
      <c r="X203" s="242" t="s">
        <v>191</v>
      </c>
      <c r="Y203" s="242" t="s">
        <v>191</v>
      </c>
      <c r="Z203" s="242" t="s">
        <v>191</v>
      </c>
      <c r="AA203" s="242" t="s">
        <v>191</v>
      </c>
      <c r="AB203" s="242" t="s">
        <v>191</v>
      </c>
      <c r="AC203" s="242" t="s">
        <v>191</v>
      </c>
      <c r="AD203" s="242" t="s">
        <v>191</v>
      </c>
      <c r="AE203" s="242" t="s">
        <v>191</v>
      </c>
    </row>
    <row r="204" spans="2:31">
      <c r="D204" s="241">
        <v>104</v>
      </c>
      <c r="E204" s="241" t="s">
        <v>293</v>
      </c>
      <c r="F204" s="241" t="s">
        <v>1834</v>
      </c>
      <c r="G204" s="241" t="s">
        <v>140</v>
      </c>
      <c r="H204" s="241" t="s">
        <v>1437</v>
      </c>
      <c r="I204" s="241">
        <v>1</v>
      </c>
      <c r="J204" s="242" t="s">
        <v>191</v>
      </c>
      <c r="K204" s="242" t="s">
        <v>191</v>
      </c>
      <c r="L204" s="242" t="s">
        <v>191</v>
      </c>
      <c r="M204" s="242" t="s">
        <v>191</v>
      </c>
      <c r="N204" s="242" t="s">
        <v>191</v>
      </c>
      <c r="O204" s="242" t="s">
        <v>191</v>
      </c>
      <c r="P204" s="242" t="s">
        <v>191</v>
      </c>
      <c r="Q204" s="242" t="s">
        <v>191</v>
      </c>
      <c r="R204" s="242" t="s">
        <v>191</v>
      </c>
      <c r="S204" s="242" t="s">
        <v>191</v>
      </c>
      <c r="T204" s="242" t="s">
        <v>191</v>
      </c>
      <c r="U204" s="242" t="s">
        <v>191</v>
      </c>
      <c r="V204" s="242" t="s">
        <v>191</v>
      </c>
      <c r="W204" s="242" t="s">
        <v>191</v>
      </c>
      <c r="X204" s="242" t="s">
        <v>191</v>
      </c>
      <c r="Y204" s="242" t="s">
        <v>191</v>
      </c>
      <c r="Z204" s="242" t="s">
        <v>191</v>
      </c>
      <c r="AA204" s="242" t="s">
        <v>191</v>
      </c>
      <c r="AB204" s="242" t="s">
        <v>191</v>
      </c>
      <c r="AC204" s="242" t="s">
        <v>191</v>
      </c>
      <c r="AD204" s="242" t="s">
        <v>191</v>
      </c>
      <c r="AE204" s="242" t="s">
        <v>191</v>
      </c>
    </row>
    <row r="205" spans="2:31">
      <c r="D205" s="241">
        <v>106</v>
      </c>
      <c r="E205" s="241" t="s">
        <v>294</v>
      </c>
      <c r="F205" s="241" t="s">
        <v>1835</v>
      </c>
      <c r="G205" s="241" t="s">
        <v>1497</v>
      </c>
      <c r="H205" s="241" t="s">
        <v>1431</v>
      </c>
      <c r="I205" s="241">
        <v>0</v>
      </c>
      <c r="J205" s="242" t="s">
        <v>191</v>
      </c>
      <c r="K205" s="242" t="s">
        <v>191</v>
      </c>
      <c r="L205" s="242" t="s">
        <v>191</v>
      </c>
      <c r="M205" s="242" t="s">
        <v>191</v>
      </c>
      <c r="N205" s="242" t="s">
        <v>191</v>
      </c>
      <c r="O205" s="242" t="s">
        <v>191</v>
      </c>
      <c r="P205" s="242" t="s">
        <v>191</v>
      </c>
      <c r="Q205" s="242" t="s">
        <v>191</v>
      </c>
      <c r="R205" s="242" t="s">
        <v>191</v>
      </c>
      <c r="S205" s="242" t="s">
        <v>191</v>
      </c>
      <c r="T205" s="242" t="s">
        <v>191</v>
      </c>
      <c r="U205" s="242" t="s">
        <v>191</v>
      </c>
      <c r="V205" s="242" t="s">
        <v>191</v>
      </c>
      <c r="W205" s="242" t="s">
        <v>191</v>
      </c>
      <c r="X205" s="242" t="s">
        <v>191</v>
      </c>
      <c r="Y205" s="242" t="s">
        <v>191</v>
      </c>
      <c r="Z205" s="242" t="s">
        <v>191</v>
      </c>
      <c r="AA205" s="242" t="s">
        <v>191</v>
      </c>
      <c r="AB205" s="242" t="s">
        <v>191</v>
      </c>
      <c r="AC205" s="242" t="s">
        <v>191</v>
      </c>
      <c r="AD205" s="242" t="s">
        <v>191</v>
      </c>
      <c r="AE205" s="242" t="s">
        <v>191</v>
      </c>
    </row>
    <row r="206" spans="2:31">
      <c r="D206" s="241">
        <v>107</v>
      </c>
      <c r="E206" s="241" t="s">
        <v>295</v>
      </c>
      <c r="F206" s="241" t="s">
        <v>1556</v>
      </c>
      <c r="G206" s="241" t="s">
        <v>1497</v>
      </c>
      <c r="H206" s="241" t="s">
        <v>1429</v>
      </c>
      <c r="I206" s="241">
        <v>1</v>
      </c>
      <c r="J206" s="242" t="s">
        <v>191</v>
      </c>
      <c r="K206" s="242" t="s">
        <v>191</v>
      </c>
      <c r="L206" s="242" t="s">
        <v>191</v>
      </c>
      <c r="M206" s="242" t="s">
        <v>191</v>
      </c>
      <c r="N206" s="242" t="s">
        <v>191</v>
      </c>
      <c r="O206" s="242" t="s">
        <v>191</v>
      </c>
      <c r="P206" s="242" t="s">
        <v>191</v>
      </c>
      <c r="Q206" s="242" t="s">
        <v>191</v>
      </c>
      <c r="R206" s="242" t="s">
        <v>191</v>
      </c>
      <c r="S206" s="242" t="s">
        <v>191</v>
      </c>
      <c r="T206" s="242" t="s">
        <v>191</v>
      </c>
      <c r="U206" s="242" t="s">
        <v>191</v>
      </c>
      <c r="V206" s="242" t="s">
        <v>191</v>
      </c>
      <c r="W206" s="242" t="s">
        <v>191</v>
      </c>
      <c r="X206" s="242" t="s">
        <v>191</v>
      </c>
      <c r="Y206" s="242" t="s">
        <v>191</v>
      </c>
      <c r="Z206" s="242" t="s">
        <v>191</v>
      </c>
      <c r="AA206" s="242" t="s">
        <v>191</v>
      </c>
      <c r="AB206" s="242" t="s">
        <v>191</v>
      </c>
      <c r="AC206" s="242" t="s">
        <v>191</v>
      </c>
      <c r="AD206" s="242" t="s">
        <v>191</v>
      </c>
      <c r="AE206" s="242" t="s">
        <v>191</v>
      </c>
    </row>
    <row r="207" spans="2:31">
      <c r="E207" s="241" t="s">
        <v>296</v>
      </c>
      <c r="F207" s="241" t="s">
        <v>1557</v>
      </c>
      <c r="G207" s="241" t="s">
        <v>1497</v>
      </c>
      <c r="H207" s="241" t="s">
        <v>1430</v>
      </c>
      <c r="I207" s="241">
        <v>1</v>
      </c>
      <c r="J207" s="242" t="s">
        <v>191</v>
      </c>
      <c r="K207" s="242" t="s">
        <v>191</v>
      </c>
      <c r="L207" s="242" t="s">
        <v>191</v>
      </c>
      <c r="M207" s="242" t="s">
        <v>191</v>
      </c>
      <c r="N207" s="242" t="s">
        <v>191</v>
      </c>
      <c r="O207" s="242" t="s">
        <v>191</v>
      </c>
      <c r="P207" s="242" t="s">
        <v>191</v>
      </c>
      <c r="Q207" s="242" t="s">
        <v>191</v>
      </c>
      <c r="R207" s="242" t="s">
        <v>191</v>
      </c>
      <c r="S207" s="242" t="s">
        <v>191</v>
      </c>
      <c r="T207" s="242" t="s">
        <v>191</v>
      </c>
      <c r="U207" s="242" t="s">
        <v>191</v>
      </c>
      <c r="V207" s="242" t="s">
        <v>191</v>
      </c>
      <c r="W207" s="242" t="s">
        <v>191</v>
      </c>
      <c r="X207" s="242" t="s">
        <v>191</v>
      </c>
      <c r="Y207" s="242" t="s">
        <v>191</v>
      </c>
      <c r="Z207" s="242" t="s">
        <v>191</v>
      </c>
      <c r="AA207" s="242" t="s">
        <v>191</v>
      </c>
      <c r="AB207" s="242" t="s">
        <v>191</v>
      </c>
      <c r="AC207" s="242" t="s">
        <v>191</v>
      </c>
      <c r="AD207" s="242" t="s">
        <v>191</v>
      </c>
      <c r="AE207" s="242" t="s">
        <v>191</v>
      </c>
    </row>
    <row r="208" spans="2:31">
      <c r="E208" s="241" t="s">
        <v>297</v>
      </c>
      <c r="F208" s="241" t="s">
        <v>1555</v>
      </c>
      <c r="G208" s="241" t="s">
        <v>1497</v>
      </c>
      <c r="H208" s="241" t="s">
        <v>1428</v>
      </c>
      <c r="I208" s="241">
        <v>1</v>
      </c>
      <c r="J208" s="242" t="s">
        <v>191</v>
      </c>
      <c r="K208" s="242" t="s">
        <v>191</v>
      </c>
      <c r="L208" s="242" t="s">
        <v>191</v>
      </c>
      <c r="M208" s="242" t="s">
        <v>191</v>
      </c>
      <c r="N208" s="242" t="s">
        <v>191</v>
      </c>
      <c r="O208" s="242" t="s">
        <v>191</v>
      </c>
      <c r="P208" s="242" t="s">
        <v>191</v>
      </c>
      <c r="Q208" s="242" t="s">
        <v>191</v>
      </c>
      <c r="R208" s="242" t="s">
        <v>191</v>
      </c>
      <c r="S208" s="242" t="s">
        <v>191</v>
      </c>
      <c r="T208" s="242" t="s">
        <v>191</v>
      </c>
      <c r="U208" s="242" t="s">
        <v>191</v>
      </c>
      <c r="V208" s="242" t="s">
        <v>191</v>
      </c>
      <c r="W208" s="242" t="s">
        <v>191</v>
      </c>
      <c r="X208" s="242" t="s">
        <v>191</v>
      </c>
      <c r="Y208" s="242" t="s">
        <v>191</v>
      </c>
      <c r="Z208" s="242" t="s">
        <v>191</v>
      </c>
      <c r="AA208" s="242" t="s">
        <v>191</v>
      </c>
      <c r="AB208" s="242" t="s">
        <v>191</v>
      </c>
      <c r="AC208" s="242" t="s">
        <v>191</v>
      </c>
      <c r="AD208" s="242" t="s">
        <v>191</v>
      </c>
      <c r="AE208" s="242" t="s">
        <v>191</v>
      </c>
    </row>
    <row r="209" spans="2:31">
      <c r="D209" s="241">
        <v>108</v>
      </c>
      <c r="E209" s="241" t="s">
        <v>171</v>
      </c>
      <c r="F209" s="241" t="s">
        <v>1837</v>
      </c>
      <c r="G209" s="241" t="s">
        <v>140</v>
      </c>
      <c r="H209" s="241" t="s">
        <v>1477</v>
      </c>
      <c r="I209" s="241">
        <v>1</v>
      </c>
      <c r="J209" s="242">
        <v>11.25</v>
      </c>
      <c r="K209" s="242" t="s">
        <v>191</v>
      </c>
      <c r="L209" s="242">
        <v>50.31</v>
      </c>
      <c r="M209" s="242" t="s">
        <v>191</v>
      </c>
      <c r="N209" s="242">
        <v>6.49</v>
      </c>
      <c r="O209" s="242">
        <v>39.049999999999997</v>
      </c>
      <c r="P209" s="242">
        <v>8.94</v>
      </c>
      <c r="Q209" s="242">
        <v>27.95</v>
      </c>
      <c r="R209" s="242">
        <v>47.53</v>
      </c>
      <c r="S209" s="242">
        <v>32.19</v>
      </c>
      <c r="T209" s="242">
        <v>4.04</v>
      </c>
      <c r="U209" s="242">
        <v>17.260000000000002</v>
      </c>
      <c r="V209" s="242">
        <v>32.54</v>
      </c>
      <c r="W209" s="242">
        <v>30.99</v>
      </c>
      <c r="X209" s="242">
        <v>37.85</v>
      </c>
      <c r="Y209" s="242">
        <v>59.92</v>
      </c>
      <c r="Z209" s="242">
        <v>32.950000000000003</v>
      </c>
      <c r="AA209" s="242">
        <v>39.9</v>
      </c>
      <c r="AB209" s="242">
        <v>47.22</v>
      </c>
      <c r="AC209" s="242">
        <v>46.22</v>
      </c>
      <c r="AD209" s="242">
        <v>16.45</v>
      </c>
      <c r="AE209" s="242">
        <v>32.42</v>
      </c>
    </row>
    <row r="210" spans="2:31">
      <c r="D210" s="241">
        <v>109</v>
      </c>
      <c r="E210" s="241" t="s">
        <v>172</v>
      </c>
      <c r="F210" s="241" t="s">
        <v>1825</v>
      </c>
      <c r="G210" s="241" t="s">
        <v>1497</v>
      </c>
      <c r="H210" s="241" t="s">
        <v>1476</v>
      </c>
      <c r="I210" s="241">
        <v>1</v>
      </c>
      <c r="J210" s="242">
        <v>21.06</v>
      </c>
      <c r="K210" s="242" t="s">
        <v>191</v>
      </c>
      <c r="L210" s="242">
        <v>62.2</v>
      </c>
      <c r="M210" s="242" t="s">
        <v>191</v>
      </c>
      <c r="N210" s="242">
        <v>36.9</v>
      </c>
      <c r="O210" s="242">
        <v>67.78</v>
      </c>
      <c r="P210" s="242">
        <v>16.13</v>
      </c>
      <c r="Q210" s="242">
        <v>23.53</v>
      </c>
      <c r="R210" s="242">
        <v>73.89</v>
      </c>
      <c r="S210" s="242">
        <v>48.38</v>
      </c>
      <c r="T210" s="242">
        <v>25</v>
      </c>
      <c r="U210" s="242">
        <v>20.59</v>
      </c>
      <c r="V210" s="242">
        <v>22.33</v>
      </c>
      <c r="W210" s="242">
        <v>30.28</v>
      </c>
      <c r="X210" s="242">
        <v>25</v>
      </c>
      <c r="Y210" s="242">
        <v>29.96</v>
      </c>
      <c r="Z210" s="242">
        <v>52.08</v>
      </c>
      <c r="AA210" s="242">
        <v>23.73</v>
      </c>
      <c r="AB210" s="242">
        <v>46.88</v>
      </c>
      <c r="AC210" s="242">
        <v>44.23</v>
      </c>
      <c r="AD210" s="242">
        <v>8.49</v>
      </c>
      <c r="AE210" s="242">
        <v>36.369999999999997</v>
      </c>
    </row>
    <row r="211" spans="2:31">
      <c r="D211" s="241">
        <v>110</v>
      </c>
      <c r="E211" s="241" t="s">
        <v>298</v>
      </c>
      <c r="F211" s="241" t="s">
        <v>1832</v>
      </c>
      <c r="G211" s="241" t="s">
        <v>140</v>
      </c>
      <c r="H211" s="241" t="s">
        <v>1478</v>
      </c>
      <c r="I211" s="241">
        <v>1</v>
      </c>
      <c r="J211" s="242">
        <v>24.56</v>
      </c>
      <c r="K211" s="242" t="s">
        <v>191</v>
      </c>
      <c r="L211" s="242">
        <v>76.77</v>
      </c>
      <c r="M211" s="242" t="s">
        <v>191</v>
      </c>
      <c r="N211" s="242">
        <v>7.89</v>
      </c>
      <c r="O211" s="242">
        <v>67.5</v>
      </c>
      <c r="P211" s="242">
        <v>9.68</v>
      </c>
      <c r="Q211" s="242">
        <v>0</v>
      </c>
      <c r="R211" s="242">
        <v>57.73</v>
      </c>
      <c r="S211" s="242">
        <v>55.17</v>
      </c>
      <c r="T211" s="242">
        <v>44.44</v>
      </c>
      <c r="U211" s="242">
        <v>30.14</v>
      </c>
      <c r="V211" s="242">
        <v>21.93</v>
      </c>
      <c r="W211" s="242">
        <v>55</v>
      </c>
      <c r="X211" s="242">
        <v>36.25</v>
      </c>
      <c r="Y211" s="242">
        <v>39</v>
      </c>
      <c r="Z211" s="242">
        <v>46.91</v>
      </c>
      <c r="AA211" s="242">
        <v>38.57</v>
      </c>
      <c r="AB211" s="242">
        <v>25.64</v>
      </c>
      <c r="AC211" s="242">
        <v>41.44</v>
      </c>
      <c r="AD211" s="242">
        <v>27.45</v>
      </c>
      <c r="AE211" s="242">
        <v>42.36</v>
      </c>
    </row>
    <row r="212" spans="2:31">
      <c r="D212" s="241">
        <v>111</v>
      </c>
      <c r="E212" s="241" t="s">
        <v>299</v>
      </c>
      <c r="F212" s="241" t="s">
        <v>1836</v>
      </c>
      <c r="G212" s="241" t="s">
        <v>140</v>
      </c>
      <c r="H212" s="241" t="s">
        <v>1479</v>
      </c>
      <c r="I212" s="241">
        <v>1</v>
      </c>
      <c r="J212" s="242">
        <v>45.68</v>
      </c>
      <c r="K212" s="242" t="s">
        <v>191</v>
      </c>
      <c r="L212" s="242">
        <v>37.1</v>
      </c>
      <c r="M212" s="242" t="s">
        <v>191</v>
      </c>
      <c r="N212" s="242">
        <v>8.2899999999999991</v>
      </c>
      <c r="O212" s="242">
        <v>43.45</v>
      </c>
      <c r="P212" s="242">
        <v>12.67</v>
      </c>
      <c r="Q212" s="242">
        <v>17.11</v>
      </c>
      <c r="R212" s="242">
        <v>3.26</v>
      </c>
      <c r="S212" s="242">
        <v>40.25</v>
      </c>
      <c r="T212" s="242" t="s">
        <v>191</v>
      </c>
      <c r="U212" s="242">
        <v>3.86</v>
      </c>
      <c r="V212" s="242">
        <v>9.77</v>
      </c>
      <c r="W212" s="242">
        <v>9.18</v>
      </c>
      <c r="X212" s="242">
        <v>8.52</v>
      </c>
      <c r="Y212" s="242">
        <v>32.090000000000003</v>
      </c>
      <c r="Z212" s="242">
        <v>47.2</v>
      </c>
      <c r="AA212" s="242">
        <v>20.96</v>
      </c>
      <c r="AB212" s="242">
        <v>17.149999999999999</v>
      </c>
      <c r="AC212" s="242">
        <v>30.68</v>
      </c>
      <c r="AD212" s="242">
        <v>6.87</v>
      </c>
      <c r="AE212" s="242">
        <v>25.98</v>
      </c>
    </row>
    <row r="213" spans="2:31">
      <c r="B213" s="241" t="s">
        <v>346</v>
      </c>
      <c r="C213" s="241" t="s">
        <v>323</v>
      </c>
      <c r="D213" s="241">
        <v>112</v>
      </c>
      <c r="E213" s="241" t="s">
        <v>300</v>
      </c>
      <c r="F213" s="241" t="s">
        <v>1513</v>
      </c>
      <c r="G213" s="241" t="s">
        <v>1497</v>
      </c>
      <c r="H213" s="241" t="s">
        <v>1295</v>
      </c>
      <c r="I213" s="241">
        <v>1</v>
      </c>
      <c r="J213" s="242" t="s">
        <v>191</v>
      </c>
      <c r="K213" s="242" t="s">
        <v>191</v>
      </c>
      <c r="L213" s="242" t="s">
        <v>191</v>
      </c>
      <c r="M213" s="242" t="s">
        <v>191</v>
      </c>
      <c r="N213" s="242" t="s">
        <v>191</v>
      </c>
      <c r="O213" s="242" t="s">
        <v>191</v>
      </c>
      <c r="P213" s="242" t="s">
        <v>191</v>
      </c>
      <c r="Q213" s="242" t="s">
        <v>191</v>
      </c>
      <c r="R213" s="242" t="s">
        <v>191</v>
      </c>
      <c r="S213" s="242" t="s">
        <v>191</v>
      </c>
      <c r="T213" s="242" t="s">
        <v>191</v>
      </c>
      <c r="U213" s="242" t="s">
        <v>191</v>
      </c>
      <c r="V213" s="242" t="s">
        <v>191</v>
      </c>
      <c r="W213" s="242" t="s">
        <v>191</v>
      </c>
      <c r="X213" s="242" t="s">
        <v>191</v>
      </c>
      <c r="Y213" s="242" t="s">
        <v>191</v>
      </c>
      <c r="Z213" s="242" t="s">
        <v>191</v>
      </c>
      <c r="AA213" s="242" t="s">
        <v>191</v>
      </c>
      <c r="AB213" s="242" t="s">
        <v>191</v>
      </c>
      <c r="AC213" s="242" t="s">
        <v>191</v>
      </c>
      <c r="AD213" s="242" t="s">
        <v>191</v>
      </c>
      <c r="AE213" s="242" t="s">
        <v>191</v>
      </c>
    </row>
    <row r="214" spans="2:31">
      <c r="E214" s="241" t="s">
        <v>301</v>
      </c>
      <c r="F214" s="241" t="s">
        <v>1514</v>
      </c>
      <c r="G214" s="241" t="s">
        <v>1497</v>
      </c>
      <c r="H214" s="241" t="s">
        <v>1296</v>
      </c>
      <c r="I214" s="241">
        <v>1</v>
      </c>
      <c r="J214" s="242" t="s">
        <v>191</v>
      </c>
      <c r="K214" s="242" t="s">
        <v>191</v>
      </c>
      <c r="L214" s="242" t="s">
        <v>191</v>
      </c>
      <c r="M214" s="242" t="s">
        <v>191</v>
      </c>
      <c r="N214" s="242" t="s">
        <v>191</v>
      </c>
      <c r="O214" s="242" t="s">
        <v>191</v>
      </c>
      <c r="P214" s="242" t="s">
        <v>191</v>
      </c>
      <c r="Q214" s="242" t="s">
        <v>191</v>
      </c>
      <c r="R214" s="242" t="s">
        <v>191</v>
      </c>
      <c r="S214" s="242" t="s">
        <v>191</v>
      </c>
      <c r="T214" s="242" t="s">
        <v>191</v>
      </c>
      <c r="U214" s="242" t="s">
        <v>191</v>
      </c>
      <c r="V214" s="242" t="s">
        <v>191</v>
      </c>
      <c r="W214" s="242" t="s">
        <v>191</v>
      </c>
      <c r="X214" s="242" t="s">
        <v>191</v>
      </c>
      <c r="Y214" s="242" t="s">
        <v>191</v>
      </c>
      <c r="Z214" s="242" t="s">
        <v>191</v>
      </c>
      <c r="AA214" s="242" t="s">
        <v>191</v>
      </c>
      <c r="AB214" s="242" t="s">
        <v>191</v>
      </c>
      <c r="AC214" s="242" t="s">
        <v>191</v>
      </c>
      <c r="AD214" s="242" t="s">
        <v>191</v>
      </c>
      <c r="AE214" s="242" t="s">
        <v>191</v>
      </c>
    </row>
    <row r="215" spans="2:31">
      <c r="E215" s="241" t="s">
        <v>302</v>
      </c>
      <c r="F215" s="241" t="s">
        <v>1512</v>
      </c>
      <c r="G215" s="241" t="s">
        <v>1497</v>
      </c>
      <c r="H215" s="241" t="s">
        <v>1294</v>
      </c>
      <c r="I215" s="241">
        <v>1</v>
      </c>
      <c r="J215" s="242" t="s">
        <v>191</v>
      </c>
      <c r="K215" s="242" t="s">
        <v>191</v>
      </c>
      <c r="L215" s="242" t="s">
        <v>191</v>
      </c>
      <c r="M215" s="242" t="s">
        <v>191</v>
      </c>
      <c r="N215" s="242" t="s">
        <v>191</v>
      </c>
      <c r="O215" s="242" t="s">
        <v>191</v>
      </c>
      <c r="P215" s="242" t="s">
        <v>191</v>
      </c>
      <c r="Q215" s="242" t="s">
        <v>191</v>
      </c>
      <c r="R215" s="242" t="s">
        <v>191</v>
      </c>
      <c r="S215" s="242" t="s">
        <v>191</v>
      </c>
      <c r="T215" s="242" t="s">
        <v>191</v>
      </c>
      <c r="U215" s="242" t="s">
        <v>191</v>
      </c>
      <c r="V215" s="242" t="s">
        <v>191</v>
      </c>
      <c r="W215" s="242" t="s">
        <v>191</v>
      </c>
      <c r="X215" s="242" t="s">
        <v>191</v>
      </c>
      <c r="Y215" s="242" t="s">
        <v>191</v>
      </c>
      <c r="Z215" s="242" t="s">
        <v>191</v>
      </c>
      <c r="AA215" s="242" t="s">
        <v>191</v>
      </c>
      <c r="AB215" s="242" t="s">
        <v>191</v>
      </c>
      <c r="AC215" s="242" t="s">
        <v>191</v>
      </c>
      <c r="AD215" s="242" t="s">
        <v>191</v>
      </c>
      <c r="AE215" s="242" t="s">
        <v>191</v>
      </c>
    </row>
    <row r="216" spans="2:31">
      <c r="D216" s="241">
        <v>113</v>
      </c>
      <c r="E216" s="241" t="s">
        <v>1807</v>
      </c>
      <c r="F216" s="241" t="s">
        <v>1838</v>
      </c>
      <c r="G216" s="241" t="s">
        <v>1497</v>
      </c>
      <c r="H216" s="241" t="s">
        <v>1301</v>
      </c>
      <c r="I216" s="241">
        <v>1</v>
      </c>
      <c r="J216" s="242" t="s">
        <v>191</v>
      </c>
      <c r="K216" s="242" t="s">
        <v>191</v>
      </c>
      <c r="L216" s="242" t="s">
        <v>191</v>
      </c>
      <c r="M216" s="242" t="s">
        <v>191</v>
      </c>
      <c r="N216" s="242" t="s">
        <v>191</v>
      </c>
      <c r="O216" s="242" t="s">
        <v>191</v>
      </c>
      <c r="P216" s="242" t="s">
        <v>191</v>
      </c>
      <c r="Q216" s="242" t="s">
        <v>191</v>
      </c>
      <c r="R216" s="242" t="s">
        <v>191</v>
      </c>
      <c r="S216" s="242" t="s">
        <v>191</v>
      </c>
      <c r="T216" s="242" t="s">
        <v>191</v>
      </c>
      <c r="U216" s="242" t="s">
        <v>191</v>
      </c>
      <c r="V216" s="242" t="s">
        <v>191</v>
      </c>
      <c r="W216" s="242" t="s">
        <v>191</v>
      </c>
      <c r="X216" s="242" t="s">
        <v>191</v>
      </c>
      <c r="Y216" s="242" t="s">
        <v>191</v>
      </c>
      <c r="Z216" s="242" t="s">
        <v>191</v>
      </c>
      <c r="AA216" s="242" t="s">
        <v>191</v>
      </c>
      <c r="AB216" s="242" t="s">
        <v>191</v>
      </c>
      <c r="AC216" s="242" t="s">
        <v>191</v>
      </c>
      <c r="AD216" s="242" t="s">
        <v>191</v>
      </c>
      <c r="AE216" s="242" t="s">
        <v>191</v>
      </c>
    </row>
    <row r="217" spans="2:31">
      <c r="E217" s="241" t="s">
        <v>1808</v>
      </c>
      <c r="F217" s="241" t="s">
        <v>1839</v>
      </c>
      <c r="G217" s="241" t="s">
        <v>1497</v>
      </c>
      <c r="H217" s="241" t="s">
        <v>1302</v>
      </c>
      <c r="I217" s="241">
        <v>1</v>
      </c>
      <c r="J217" s="242" t="s">
        <v>191</v>
      </c>
      <c r="K217" s="242" t="s">
        <v>191</v>
      </c>
      <c r="L217" s="242" t="s">
        <v>191</v>
      </c>
      <c r="M217" s="242" t="s">
        <v>191</v>
      </c>
      <c r="N217" s="242" t="s">
        <v>191</v>
      </c>
      <c r="O217" s="242" t="s">
        <v>191</v>
      </c>
      <c r="P217" s="242" t="s">
        <v>191</v>
      </c>
      <c r="Q217" s="242" t="s">
        <v>191</v>
      </c>
      <c r="R217" s="242" t="s">
        <v>191</v>
      </c>
      <c r="S217" s="242" t="s">
        <v>191</v>
      </c>
      <c r="T217" s="242" t="s">
        <v>191</v>
      </c>
      <c r="U217" s="242" t="s">
        <v>191</v>
      </c>
      <c r="V217" s="242" t="s">
        <v>191</v>
      </c>
      <c r="W217" s="242" t="s">
        <v>191</v>
      </c>
      <c r="X217" s="242" t="s">
        <v>191</v>
      </c>
      <c r="Y217" s="242" t="s">
        <v>191</v>
      </c>
      <c r="Z217" s="242" t="s">
        <v>191</v>
      </c>
      <c r="AA217" s="242" t="s">
        <v>191</v>
      </c>
      <c r="AB217" s="242" t="s">
        <v>191</v>
      </c>
      <c r="AC217" s="242" t="s">
        <v>191</v>
      </c>
      <c r="AD217" s="242" t="s">
        <v>191</v>
      </c>
      <c r="AE217" s="242" t="s">
        <v>191</v>
      </c>
    </row>
    <row r="218" spans="2:31">
      <c r="E218" s="241" t="s">
        <v>303</v>
      </c>
      <c r="F218" s="241" t="s">
        <v>1840</v>
      </c>
      <c r="G218" s="241" t="s">
        <v>140</v>
      </c>
      <c r="H218" s="241" t="s">
        <v>1300</v>
      </c>
      <c r="I218" s="241">
        <v>1</v>
      </c>
      <c r="J218" s="242" t="s">
        <v>191</v>
      </c>
      <c r="K218" s="242" t="s">
        <v>191</v>
      </c>
      <c r="L218" s="242" t="s">
        <v>191</v>
      </c>
      <c r="M218" s="242" t="s">
        <v>191</v>
      </c>
      <c r="N218" s="242" t="s">
        <v>191</v>
      </c>
      <c r="O218" s="242" t="s">
        <v>191</v>
      </c>
      <c r="P218" s="242" t="s">
        <v>191</v>
      </c>
      <c r="Q218" s="242" t="s">
        <v>191</v>
      </c>
      <c r="R218" s="242" t="s">
        <v>191</v>
      </c>
      <c r="S218" s="242" t="s">
        <v>191</v>
      </c>
      <c r="T218" s="242" t="s">
        <v>191</v>
      </c>
      <c r="U218" s="242" t="s">
        <v>191</v>
      </c>
      <c r="V218" s="242" t="s">
        <v>191</v>
      </c>
      <c r="W218" s="242" t="s">
        <v>191</v>
      </c>
      <c r="X218" s="242" t="s">
        <v>191</v>
      </c>
      <c r="Y218" s="242" t="s">
        <v>191</v>
      </c>
      <c r="Z218" s="242" t="s">
        <v>191</v>
      </c>
      <c r="AA218" s="242" t="s">
        <v>191</v>
      </c>
      <c r="AB218" s="242" t="s">
        <v>191</v>
      </c>
      <c r="AC218" s="242" t="s">
        <v>191</v>
      </c>
      <c r="AD218" s="242" t="s">
        <v>191</v>
      </c>
      <c r="AE218" s="242" t="s">
        <v>191</v>
      </c>
    </row>
    <row r="219" spans="2:31">
      <c r="D219" s="241">
        <v>114</v>
      </c>
      <c r="E219" s="241" t="s">
        <v>175</v>
      </c>
      <c r="F219" s="241" t="s">
        <v>1841</v>
      </c>
      <c r="G219" s="241" t="s">
        <v>1497</v>
      </c>
      <c r="H219" s="241" t="s">
        <v>1298</v>
      </c>
      <c r="I219" s="241">
        <v>1</v>
      </c>
      <c r="J219" s="242" t="s">
        <v>191</v>
      </c>
      <c r="K219" s="242" t="s">
        <v>191</v>
      </c>
      <c r="L219" s="242" t="s">
        <v>191</v>
      </c>
      <c r="M219" s="242" t="s">
        <v>191</v>
      </c>
      <c r="N219" s="242" t="s">
        <v>191</v>
      </c>
      <c r="O219" s="242" t="s">
        <v>191</v>
      </c>
      <c r="P219" s="242" t="s">
        <v>191</v>
      </c>
      <c r="Q219" s="242" t="s">
        <v>191</v>
      </c>
      <c r="R219" s="242" t="s">
        <v>191</v>
      </c>
      <c r="S219" s="242" t="s">
        <v>191</v>
      </c>
      <c r="T219" s="242" t="s">
        <v>191</v>
      </c>
      <c r="U219" s="242" t="s">
        <v>191</v>
      </c>
      <c r="V219" s="242" t="s">
        <v>191</v>
      </c>
      <c r="W219" s="242" t="s">
        <v>191</v>
      </c>
      <c r="X219" s="242" t="s">
        <v>191</v>
      </c>
      <c r="Y219" s="242" t="s">
        <v>191</v>
      </c>
      <c r="Z219" s="242" t="s">
        <v>191</v>
      </c>
      <c r="AA219" s="242" t="s">
        <v>191</v>
      </c>
      <c r="AB219" s="242" t="s">
        <v>191</v>
      </c>
      <c r="AC219" s="242" t="s">
        <v>191</v>
      </c>
      <c r="AD219" s="242" t="s">
        <v>191</v>
      </c>
      <c r="AE219" s="242" t="s">
        <v>191</v>
      </c>
    </row>
    <row r="220" spans="2:31">
      <c r="E220" s="241" t="s">
        <v>176</v>
      </c>
      <c r="F220" s="241" t="s">
        <v>1842</v>
      </c>
      <c r="G220" s="241" t="s">
        <v>1497</v>
      </c>
      <c r="H220" s="241" t="s">
        <v>1299</v>
      </c>
      <c r="I220" s="241">
        <v>1</v>
      </c>
      <c r="J220" s="242" t="s">
        <v>191</v>
      </c>
      <c r="K220" s="242" t="s">
        <v>191</v>
      </c>
      <c r="L220" s="242" t="s">
        <v>191</v>
      </c>
      <c r="M220" s="242" t="s">
        <v>191</v>
      </c>
      <c r="N220" s="242" t="s">
        <v>191</v>
      </c>
      <c r="O220" s="242" t="s">
        <v>191</v>
      </c>
      <c r="P220" s="242" t="s">
        <v>191</v>
      </c>
      <c r="Q220" s="242" t="s">
        <v>191</v>
      </c>
      <c r="R220" s="242" t="s">
        <v>191</v>
      </c>
      <c r="S220" s="242" t="s">
        <v>191</v>
      </c>
      <c r="T220" s="242" t="s">
        <v>191</v>
      </c>
      <c r="U220" s="242" t="s">
        <v>191</v>
      </c>
      <c r="V220" s="242" t="s">
        <v>191</v>
      </c>
      <c r="W220" s="242" t="s">
        <v>191</v>
      </c>
      <c r="X220" s="242" t="s">
        <v>191</v>
      </c>
      <c r="Y220" s="242" t="s">
        <v>191</v>
      </c>
      <c r="Z220" s="242" t="s">
        <v>191</v>
      </c>
      <c r="AA220" s="242" t="s">
        <v>191</v>
      </c>
      <c r="AB220" s="242" t="s">
        <v>191</v>
      </c>
      <c r="AC220" s="242" t="s">
        <v>191</v>
      </c>
      <c r="AD220" s="242" t="s">
        <v>191</v>
      </c>
      <c r="AE220" s="242" t="s">
        <v>191</v>
      </c>
    </row>
    <row r="221" spans="2:31">
      <c r="E221" s="241" t="s">
        <v>1788</v>
      </c>
      <c r="F221" s="241" t="s">
        <v>1843</v>
      </c>
      <c r="G221" s="241" t="s">
        <v>1497</v>
      </c>
      <c r="H221" s="241" t="s">
        <v>1297</v>
      </c>
      <c r="I221" s="241">
        <v>1</v>
      </c>
      <c r="J221" s="242" t="s">
        <v>191</v>
      </c>
      <c r="K221" s="242" t="s">
        <v>191</v>
      </c>
      <c r="L221" s="242" t="s">
        <v>191</v>
      </c>
      <c r="M221" s="242" t="s">
        <v>191</v>
      </c>
      <c r="N221" s="242" t="s">
        <v>191</v>
      </c>
      <c r="O221" s="242" t="s">
        <v>191</v>
      </c>
      <c r="P221" s="242" t="s">
        <v>191</v>
      </c>
      <c r="Q221" s="242" t="s">
        <v>191</v>
      </c>
      <c r="R221" s="242" t="s">
        <v>191</v>
      </c>
      <c r="S221" s="242" t="s">
        <v>191</v>
      </c>
      <c r="T221" s="242" t="s">
        <v>191</v>
      </c>
      <c r="U221" s="242" t="s">
        <v>191</v>
      </c>
      <c r="V221" s="242" t="s">
        <v>191</v>
      </c>
      <c r="W221" s="242" t="s">
        <v>191</v>
      </c>
      <c r="X221" s="242" t="s">
        <v>191</v>
      </c>
      <c r="Y221" s="242" t="s">
        <v>191</v>
      </c>
      <c r="Z221" s="242" t="s">
        <v>191</v>
      </c>
      <c r="AA221" s="242" t="s">
        <v>191</v>
      </c>
      <c r="AB221" s="242" t="s">
        <v>191</v>
      </c>
      <c r="AC221" s="242" t="s">
        <v>191</v>
      </c>
      <c r="AD221" s="242" t="s">
        <v>191</v>
      </c>
      <c r="AE221" s="242" t="s">
        <v>191</v>
      </c>
    </row>
    <row r="222" spans="2:31">
      <c r="B222" s="241" t="s">
        <v>347</v>
      </c>
      <c r="C222" s="241" t="s">
        <v>325</v>
      </c>
      <c r="D222" s="241">
        <v>115</v>
      </c>
      <c r="E222" s="241" t="s">
        <v>177</v>
      </c>
      <c r="F222" s="241" t="s">
        <v>1536</v>
      </c>
      <c r="G222" s="241" t="s">
        <v>1496</v>
      </c>
      <c r="H222" s="241" t="s">
        <v>1282</v>
      </c>
      <c r="I222" s="241">
        <v>1</v>
      </c>
      <c r="J222" s="242" t="s">
        <v>191</v>
      </c>
      <c r="K222" s="242" t="s">
        <v>191</v>
      </c>
      <c r="L222" s="242" t="s">
        <v>191</v>
      </c>
      <c r="M222" s="242" t="s">
        <v>191</v>
      </c>
      <c r="N222" s="242" t="s">
        <v>191</v>
      </c>
      <c r="O222" s="242" t="s">
        <v>191</v>
      </c>
      <c r="P222" s="242" t="s">
        <v>191</v>
      </c>
      <c r="Q222" s="242" t="s">
        <v>191</v>
      </c>
      <c r="R222" s="242" t="s">
        <v>191</v>
      </c>
      <c r="S222" s="242" t="s">
        <v>191</v>
      </c>
      <c r="T222" s="242" t="s">
        <v>191</v>
      </c>
      <c r="U222" s="242" t="s">
        <v>191</v>
      </c>
      <c r="V222" s="242" t="s">
        <v>191</v>
      </c>
      <c r="W222" s="242" t="s">
        <v>191</v>
      </c>
      <c r="X222" s="242" t="s">
        <v>191</v>
      </c>
      <c r="Y222" s="242" t="s">
        <v>191</v>
      </c>
      <c r="Z222" s="242" t="s">
        <v>191</v>
      </c>
      <c r="AA222" s="242" t="s">
        <v>191</v>
      </c>
      <c r="AB222" s="242" t="s">
        <v>191</v>
      </c>
      <c r="AC222" s="242" t="s">
        <v>191</v>
      </c>
      <c r="AD222" s="242" t="s">
        <v>191</v>
      </c>
      <c r="AE222" s="242" t="s">
        <v>191</v>
      </c>
    </row>
    <row r="223" spans="2:31">
      <c r="E223" s="241" t="s">
        <v>178</v>
      </c>
      <c r="F223" s="241" t="s">
        <v>1537</v>
      </c>
      <c r="G223" s="241" t="s">
        <v>1496</v>
      </c>
      <c r="H223" s="241" t="s">
        <v>1283</v>
      </c>
      <c r="I223" s="241">
        <v>1</v>
      </c>
      <c r="J223" s="242" t="s">
        <v>191</v>
      </c>
      <c r="K223" s="242" t="s">
        <v>191</v>
      </c>
      <c r="L223" s="242" t="s">
        <v>191</v>
      </c>
      <c r="M223" s="242" t="s">
        <v>191</v>
      </c>
      <c r="N223" s="242" t="s">
        <v>191</v>
      </c>
      <c r="O223" s="242" t="s">
        <v>191</v>
      </c>
      <c r="P223" s="242" t="s">
        <v>191</v>
      </c>
      <c r="Q223" s="242" t="s">
        <v>191</v>
      </c>
      <c r="R223" s="242" t="s">
        <v>191</v>
      </c>
      <c r="S223" s="242" t="s">
        <v>191</v>
      </c>
      <c r="T223" s="242" t="s">
        <v>191</v>
      </c>
      <c r="U223" s="242" t="s">
        <v>191</v>
      </c>
      <c r="V223" s="242" t="s">
        <v>191</v>
      </c>
      <c r="W223" s="242" t="s">
        <v>191</v>
      </c>
      <c r="X223" s="242" t="s">
        <v>191</v>
      </c>
      <c r="Y223" s="242" t="s">
        <v>191</v>
      </c>
      <c r="Z223" s="242" t="s">
        <v>191</v>
      </c>
      <c r="AA223" s="242" t="s">
        <v>191</v>
      </c>
      <c r="AB223" s="242" t="s">
        <v>191</v>
      </c>
      <c r="AC223" s="242" t="s">
        <v>191</v>
      </c>
      <c r="AD223" s="242" t="s">
        <v>191</v>
      </c>
      <c r="AE223" s="242" t="s">
        <v>191</v>
      </c>
    </row>
    <row r="224" spans="2:31">
      <c r="E224" s="241" t="s">
        <v>179</v>
      </c>
      <c r="F224" s="241" t="s">
        <v>1535</v>
      </c>
      <c r="G224" s="241" t="s">
        <v>1496</v>
      </c>
      <c r="H224" s="241" t="s">
        <v>1281</v>
      </c>
      <c r="I224" s="241">
        <v>1</v>
      </c>
      <c r="J224" s="242" t="s">
        <v>191</v>
      </c>
      <c r="K224" s="242" t="s">
        <v>191</v>
      </c>
      <c r="L224" s="242" t="s">
        <v>191</v>
      </c>
      <c r="M224" s="242" t="s">
        <v>191</v>
      </c>
      <c r="N224" s="242" t="s">
        <v>191</v>
      </c>
      <c r="O224" s="242" t="s">
        <v>191</v>
      </c>
      <c r="P224" s="242" t="s">
        <v>191</v>
      </c>
      <c r="Q224" s="242" t="s">
        <v>191</v>
      </c>
      <c r="R224" s="242" t="s">
        <v>191</v>
      </c>
      <c r="S224" s="242" t="s">
        <v>191</v>
      </c>
      <c r="T224" s="242" t="s">
        <v>191</v>
      </c>
      <c r="U224" s="242" t="s">
        <v>191</v>
      </c>
      <c r="V224" s="242" t="s">
        <v>191</v>
      </c>
      <c r="W224" s="242" t="s">
        <v>191</v>
      </c>
      <c r="X224" s="242" t="s">
        <v>191</v>
      </c>
      <c r="Y224" s="242" t="s">
        <v>191</v>
      </c>
      <c r="Z224" s="242" t="s">
        <v>191</v>
      </c>
      <c r="AA224" s="242" t="s">
        <v>191</v>
      </c>
      <c r="AB224" s="242" t="s">
        <v>191</v>
      </c>
      <c r="AC224" s="242" t="s">
        <v>191</v>
      </c>
      <c r="AD224" s="242" t="s">
        <v>191</v>
      </c>
      <c r="AE224" s="242" t="s">
        <v>191</v>
      </c>
    </row>
    <row r="225" spans="4:31">
      <c r="D225" s="241">
        <v>116</v>
      </c>
      <c r="E225" s="241" t="s">
        <v>180</v>
      </c>
      <c r="F225" s="241" t="s">
        <v>1561</v>
      </c>
      <c r="G225" s="241" t="s">
        <v>1496</v>
      </c>
      <c r="H225" s="241" t="s">
        <v>1279</v>
      </c>
      <c r="I225" s="241">
        <v>1</v>
      </c>
      <c r="J225" s="242" t="s">
        <v>191</v>
      </c>
      <c r="K225" s="242" t="s">
        <v>191</v>
      </c>
      <c r="L225" s="242" t="s">
        <v>191</v>
      </c>
      <c r="M225" s="242" t="s">
        <v>191</v>
      </c>
      <c r="N225" s="242" t="s">
        <v>191</v>
      </c>
      <c r="O225" s="242" t="s">
        <v>191</v>
      </c>
      <c r="P225" s="242" t="s">
        <v>191</v>
      </c>
      <c r="Q225" s="242" t="s">
        <v>191</v>
      </c>
      <c r="R225" s="242" t="s">
        <v>191</v>
      </c>
      <c r="S225" s="242" t="s">
        <v>191</v>
      </c>
      <c r="T225" s="242" t="s">
        <v>191</v>
      </c>
      <c r="U225" s="242" t="s">
        <v>191</v>
      </c>
      <c r="V225" s="242" t="s">
        <v>191</v>
      </c>
      <c r="W225" s="242" t="s">
        <v>191</v>
      </c>
      <c r="X225" s="242" t="s">
        <v>191</v>
      </c>
      <c r="Y225" s="242" t="s">
        <v>191</v>
      </c>
      <c r="Z225" s="242" t="s">
        <v>191</v>
      </c>
      <c r="AA225" s="242" t="s">
        <v>191</v>
      </c>
      <c r="AB225" s="242" t="s">
        <v>191</v>
      </c>
      <c r="AC225" s="242" t="s">
        <v>191</v>
      </c>
      <c r="AD225" s="242" t="s">
        <v>191</v>
      </c>
      <c r="AE225" s="242" t="s">
        <v>191</v>
      </c>
    </row>
    <row r="226" spans="4:31">
      <c r="E226" s="241" t="s">
        <v>181</v>
      </c>
      <c r="F226" s="241" t="s">
        <v>1562</v>
      </c>
      <c r="G226" s="241" t="s">
        <v>1496</v>
      </c>
      <c r="H226" s="241" t="s">
        <v>1280</v>
      </c>
      <c r="I226" s="241">
        <v>1</v>
      </c>
      <c r="J226" s="242" t="s">
        <v>191</v>
      </c>
      <c r="K226" s="242" t="s">
        <v>191</v>
      </c>
      <c r="L226" s="242" t="s">
        <v>191</v>
      </c>
      <c r="M226" s="242" t="s">
        <v>191</v>
      </c>
      <c r="N226" s="242" t="s">
        <v>191</v>
      </c>
      <c r="O226" s="242" t="s">
        <v>191</v>
      </c>
      <c r="P226" s="242" t="s">
        <v>191</v>
      </c>
      <c r="Q226" s="242" t="s">
        <v>191</v>
      </c>
      <c r="R226" s="242" t="s">
        <v>191</v>
      </c>
      <c r="S226" s="242" t="s">
        <v>191</v>
      </c>
      <c r="T226" s="242" t="s">
        <v>191</v>
      </c>
      <c r="U226" s="242" t="s">
        <v>191</v>
      </c>
      <c r="V226" s="242" t="s">
        <v>191</v>
      </c>
      <c r="W226" s="242" t="s">
        <v>191</v>
      </c>
      <c r="X226" s="242" t="s">
        <v>191</v>
      </c>
      <c r="Y226" s="242" t="s">
        <v>191</v>
      </c>
      <c r="Z226" s="242" t="s">
        <v>191</v>
      </c>
      <c r="AA226" s="242" t="s">
        <v>191</v>
      </c>
      <c r="AB226" s="242" t="s">
        <v>191</v>
      </c>
      <c r="AC226" s="242" t="s">
        <v>191</v>
      </c>
      <c r="AD226" s="242" t="s">
        <v>191</v>
      </c>
      <c r="AE226" s="242" t="s">
        <v>191</v>
      </c>
    </row>
    <row r="227" spans="4:31">
      <c r="E227" s="241" t="s">
        <v>182</v>
      </c>
      <c r="F227" s="241" t="s">
        <v>1560</v>
      </c>
      <c r="G227" s="241" t="s">
        <v>1496</v>
      </c>
      <c r="H227" s="241" t="s">
        <v>1278</v>
      </c>
      <c r="I227" s="241">
        <v>1</v>
      </c>
      <c r="J227" s="242" t="s">
        <v>191</v>
      </c>
      <c r="K227" s="242" t="s">
        <v>191</v>
      </c>
      <c r="L227" s="242" t="s">
        <v>191</v>
      </c>
      <c r="M227" s="242" t="s">
        <v>191</v>
      </c>
      <c r="N227" s="242" t="s">
        <v>191</v>
      </c>
      <c r="O227" s="242" t="s">
        <v>191</v>
      </c>
      <c r="P227" s="242" t="s">
        <v>191</v>
      </c>
      <c r="Q227" s="242" t="s">
        <v>191</v>
      </c>
      <c r="R227" s="242" t="s">
        <v>191</v>
      </c>
      <c r="S227" s="242" t="s">
        <v>191</v>
      </c>
      <c r="T227" s="242" t="s">
        <v>191</v>
      </c>
      <c r="U227" s="242" t="s">
        <v>191</v>
      </c>
      <c r="V227" s="242" t="s">
        <v>191</v>
      </c>
      <c r="W227" s="242" t="s">
        <v>191</v>
      </c>
      <c r="X227" s="242" t="s">
        <v>191</v>
      </c>
      <c r="Y227" s="242" t="s">
        <v>191</v>
      </c>
      <c r="Z227" s="242" t="s">
        <v>191</v>
      </c>
      <c r="AA227" s="242" t="s">
        <v>191</v>
      </c>
      <c r="AB227" s="242" t="s">
        <v>191</v>
      </c>
      <c r="AC227" s="242" t="s">
        <v>191</v>
      </c>
      <c r="AD227" s="242" t="s">
        <v>191</v>
      </c>
      <c r="AE227" s="242" t="s">
        <v>191</v>
      </c>
    </row>
    <row r="228" spans="4:31">
      <c r="D228" s="241">
        <v>117</v>
      </c>
      <c r="E228" s="241" t="s">
        <v>183</v>
      </c>
      <c r="F228" s="241" t="s">
        <v>1522</v>
      </c>
      <c r="G228" s="241" t="s">
        <v>1497</v>
      </c>
      <c r="H228" s="241" t="s">
        <v>1292</v>
      </c>
      <c r="I228" s="241">
        <v>1</v>
      </c>
      <c r="J228" s="242">
        <v>30.369952229999999</v>
      </c>
      <c r="K228" s="242">
        <v>26.340012120000001</v>
      </c>
      <c r="L228" s="242">
        <v>25.529987819999999</v>
      </c>
      <c r="M228" s="242">
        <v>24.64083741</v>
      </c>
      <c r="N228" s="242">
        <v>24.79079084</v>
      </c>
      <c r="O228" s="242">
        <v>28.138833720000001</v>
      </c>
      <c r="P228" s="242">
        <v>26.563701129999998</v>
      </c>
      <c r="Q228" s="242">
        <v>28.11468318</v>
      </c>
      <c r="R228" s="242">
        <v>28.46284868</v>
      </c>
      <c r="S228" s="242">
        <v>29.770552980000001</v>
      </c>
      <c r="T228" s="242">
        <v>29.282340250000001</v>
      </c>
      <c r="U228" s="242">
        <v>28.358928679999998</v>
      </c>
      <c r="V228" s="242">
        <v>24.39125829</v>
      </c>
      <c r="W228" s="242">
        <v>25.367306119999999</v>
      </c>
      <c r="X228" s="242">
        <v>28.267081019999999</v>
      </c>
      <c r="Y228" s="242">
        <v>23.484494980000001</v>
      </c>
      <c r="Z228" s="242">
        <v>24.19274081</v>
      </c>
      <c r="AA228" s="242">
        <v>25.688119400000001</v>
      </c>
      <c r="AB228" s="242">
        <v>23.33804885</v>
      </c>
      <c r="AC228" s="242">
        <v>22.700078269999999</v>
      </c>
      <c r="AD228" s="242">
        <v>25.344065350000001</v>
      </c>
      <c r="AE228" s="242">
        <v>27.61534653</v>
      </c>
    </row>
    <row r="229" spans="4:31">
      <c r="E229" s="241" t="s">
        <v>184</v>
      </c>
      <c r="F229" s="241" t="s">
        <v>1523</v>
      </c>
      <c r="G229" s="241" t="s">
        <v>1497</v>
      </c>
      <c r="H229" s="241" t="s">
        <v>1293</v>
      </c>
      <c r="I229" s="241">
        <v>1</v>
      </c>
      <c r="J229" s="242">
        <v>23.147087209999999</v>
      </c>
      <c r="K229" s="242">
        <v>19.859550550000002</v>
      </c>
      <c r="L229" s="242">
        <v>18.488352899999999</v>
      </c>
      <c r="M229" s="242">
        <v>18.109489270000001</v>
      </c>
      <c r="N229" s="242">
        <v>18.948420250000002</v>
      </c>
      <c r="O229" s="242">
        <v>20.808682699999999</v>
      </c>
      <c r="P229" s="242">
        <v>20.532609560000001</v>
      </c>
      <c r="Q229" s="242">
        <v>21.062641330000002</v>
      </c>
      <c r="R229" s="242">
        <v>21.313301330000002</v>
      </c>
      <c r="S229" s="242">
        <v>22.461237650000001</v>
      </c>
      <c r="T229" s="242">
        <v>21.79770001</v>
      </c>
      <c r="U229" s="242">
        <v>21.769635780000002</v>
      </c>
      <c r="V229" s="242">
        <v>18.054331220000002</v>
      </c>
      <c r="W229" s="242">
        <v>18.727926530000001</v>
      </c>
      <c r="X229" s="242">
        <v>20.740560349999999</v>
      </c>
      <c r="Y229" s="242">
        <v>16.847261920000001</v>
      </c>
      <c r="Z229" s="242">
        <v>17.760581340000002</v>
      </c>
      <c r="AA229" s="242">
        <v>18.836907360000001</v>
      </c>
      <c r="AB229" s="242">
        <v>17.243871259999999</v>
      </c>
      <c r="AC229" s="242">
        <v>16.80785874</v>
      </c>
      <c r="AD229" s="242">
        <v>18.447387370000001</v>
      </c>
      <c r="AE229" s="242">
        <v>20.745893039999999</v>
      </c>
    </row>
    <row r="230" spans="4:31">
      <c r="E230" s="241" t="s">
        <v>185</v>
      </c>
      <c r="F230" s="241" t="s">
        <v>1521</v>
      </c>
      <c r="G230" s="241" t="s">
        <v>1497</v>
      </c>
      <c r="H230" s="241" t="s">
        <v>1291</v>
      </c>
      <c r="I230" s="241">
        <v>1</v>
      </c>
      <c r="J230" s="242">
        <v>26.774534989999999</v>
      </c>
      <c r="K230" s="242">
        <v>23.129343859999999</v>
      </c>
      <c r="L230" s="242">
        <v>21.990238609999999</v>
      </c>
      <c r="M230" s="242">
        <v>21.321108469999999</v>
      </c>
      <c r="N230" s="242">
        <v>21.80503934</v>
      </c>
      <c r="O230" s="242">
        <v>24.4088691</v>
      </c>
      <c r="P230" s="242">
        <v>23.490793409999998</v>
      </c>
      <c r="Q230" s="242">
        <v>24.598494179999999</v>
      </c>
      <c r="R230" s="242">
        <v>24.78791734</v>
      </c>
      <c r="S230" s="242">
        <v>26.10751518</v>
      </c>
      <c r="T230" s="242">
        <v>25.525400560000001</v>
      </c>
      <c r="U230" s="242">
        <v>25.032012569999999</v>
      </c>
      <c r="V230" s="242">
        <v>21.17171651</v>
      </c>
      <c r="W230" s="242">
        <v>22.030005249999999</v>
      </c>
      <c r="X230" s="242">
        <v>24.446648369999998</v>
      </c>
      <c r="Y230" s="242">
        <v>20.094335229999999</v>
      </c>
      <c r="Z230" s="242">
        <v>20.899276499999999</v>
      </c>
      <c r="AA230" s="242">
        <v>22.222306849999999</v>
      </c>
      <c r="AB230" s="242">
        <v>20.22279369</v>
      </c>
      <c r="AC230" s="242">
        <v>19.731497430000001</v>
      </c>
      <c r="AD230" s="242">
        <v>21.796778889999999</v>
      </c>
      <c r="AE230" s="242">
        <v>24.156302520000001</v>
      </c>
    </row>
    <row r="231" spans="4:31">
      <c r="D231" s="241">
        <v>118</v>
      </c>
      <c r="E231" s="241" t="s">
        <v>186</v>
      </c>
      <c r="F231" s="241" t="s">
        <v>1846</v>
      </c>
      <c r="G231" s="241" t="s">
        <v>1497</v>
      </c>
      <c r="H231" s="241" t="s">
        <v>1286</v>
      </c>
      <c r="I231" s="241">
        <v>0</v>
      </c>
      <c r="J231" s="242">
        <v>60.047845150000001</v>
      </c>
      <c r="K231" s="242">
        <v>71.899193789999998</v>
      </c>
      <c r="L231" s="242">
        <v>75.062458430000007</v>
      </c>
      <c r="M231" s="242">
        <v>74.419139610000002</v>
      </c>
      <c r="N231" s="242">
        <v>74.673984730000001</v>
      </c>
      <c r="O231" s="242">
        <v>61.719799379999998</v>
      </c>
      <c r="P231" s="242">
        <v>73.867136779999996</v>
      </c>
      <c r="Q231" s="242">
        <v>63.768714080000002</v>
      </c>
      <c r="R231" s="242">
        <v>73.691597999999999</v>
      </c>
      <c r="S231" s="242">
        <v>73.296335029999995</v>
      </c>
      <c r="T231" s="242">
        <v>66.149384029999993</v>
      </c>
      <c r="U231" s="242">
        <v>67.416730599999994</v>
      </c>
      <c r="V231" s="242">
        <v>80.754921820000007</v>
      </c>
      <c r="W231" s="242">
        <v>71.687728770000007</v>
      </c>
      <c r="X231" s="242">
        <v>74.665242899999996</v>
      </c>
      <c r="Y231" s="242">
        <v>79.181569510000003</v>
      </c>
      <c r="Z231" s="242">
        <v>75.046758749999995</v>
      </c>
      <c r="AA231" s="242">
        <v>67.154077029999996</v>
      </c>
      <c r="AB231" s="242">
        <v>69.603392920000005</v>
      </c>
      <c r="AC231" s="242">
        <v>71.696446870000003</v>
      </c>
      <c r="AD231" s="242">
        <v>72.118461809999999</v>
      </c>
      <c r="AE231" s="242">
        <v>68.331605339999996</v>
      </c>
    </row>
    <row r="232" spans="4:31">
      <c r="E232" s="241" t="s">
        <v>187</v>
      </c>
      <c r="F232" s="241" t="s">
        <v>1844</v>
      </c>
      <c r="G232" s="241" t="s">
        <v>1497</v>
      </c>
      <c r="H232" s="241" t="s">
        <v>1287</v>
      </c>
      <c r="I232" s="241">
        <v>0</v>
      </c>
      <c r="J232" s="242">
        <v>60.89840478</v>
      </c>
      <c r="K232" s="242">
        <v>75.327068179999998</v>
      </c>
      <c r="L232" s="242">
        <v>75.984929640000004</v>
      </c>
      <c r="M232" s="242">
        <v>75.707597230000005</v>
      </c>
      <c r="N232" s="242">
        <v>77.825202899999994</v>
      </c>
      <c r="O232" s="242">
        <v>64.085652280000005</v>
      </c>
      <c r="P232" s="242">
        <v>75.517797430000002</v>
      </c>
      <c r="Q232" s="242">
        <v>61.415201179999997</v>
      </c>
      <c r="R232" s="242">
        <v>75.006532210000003</v>
      </c>
      <c r="S232" s="242">
        <v>74.493318270000003</v>
      </c>
      <c r="T232" s="242">
        <v>67.062103910000005</v>
      </c>
      <c r="U232" s="242">
        <v>68.750852370000004</v>
      </c>
      <c r="V232" s="242">
        <v>83.351460290000006</v>
      </c>
      <c r="W232" s="242">
        <v>73.444925380000001</v>
      </c>
      <c r="X232" s="242">
        <v>73.963579089999996</v>
      </c>
      <c r="Y232" s="242">
        <v>76.879926949999998</v>
      </c>
      <c r="Z232" s="242">
        <v>75.500881669999998</v>
      </c>
      <c r="AA232" s="242">
        <v>65.857075179999995</v>
      </c>
      <c r="AB232" s="242">
        <v>73.217042579999998</v>
      </c>
      <c r="AC232" s="242">
        <v>72.842811979999993</v>
      </c>
      <c r="AD232" s="242">
        <v>72.531365480000005</v>
      </c>
      <c r="AE232" s="242">
        <v>69.493476889999997</v>
      </c>
    </row>
    <row r="233" spans="4:31">
      <c r="E233" s="241" t="s">
        <v>188</v>
      </c>
      <c r="F233" s="241" t="s">
        <v>1845</v>
      </c>
      <c r="G233" s="241" t="s">
        <v>1497</v>
      </c>
      <c r="H233" s="241" t="s">
        <v>1285</v>
      </c>
      <c r="I233" s="241">
        <v>0</v>
      </c>
      <c r="J233" s="242">
        <v>60.509520559999999</v>
      </c>
      <c r="K233" s="242">
        <v>73.713907230000004</v>
      </c>
      <c r="L233" s="242">
        <v>75.548288249999999</v>
      </c>
      <c r="M233" s="242">
        <v>75.095469910000006</v>
      </c>
      <c r="N233" s="242">
        <v>76.363083369999998</v>
      </c>
      <c r="O233" s="242">
        <v>62.974213849999998</v>
      </c>
      <c r="P233" s="242">
        <v>74.796928589999993</v>
      </c>
      <c r="Q233" s="242">
        <v>62.529596419999997</v>
      </c>
      <c r="R233" s="242">
        <v>74.362163350000003</v>
      </c>
      <c r="S233" s="242">
        <v>73.934389100000004</v>
      </c>
      <c r="T233" s="242">
        <v>66.636271120000004</v>
      </c>
      <c r="U233" s="242">
        <v>68.130488670000005</v>
      </c>
      <c r="V233" s="242">
        <v>82.138188880000001</v>
      </c>
      <c r="W233" s="242">
        <v>72.63194258</v>
      </c>
      <c r="X233" s="242">
        <v>74.312477599999994</v>
      </c>
      <c r="Y233" s="242">
        <v>77.990732949999995</v>
      </c>
      <c r="Z233" s="242">
        <v>75.277587229999995</v>
      </c>
      <c r="AA233" s="242">
        <v>66.459103510000006</v>
      </c>
      <c r="AB233" s="242">
        <v>71.534269550000005</v>
      </c>
      <c r="AC233" s="242">
        <v>72.324819239999997</v>
      </c>
      <c r="AD233" s="242">
        <v>72.36758313</v>
      </c>
      <c r="AE233" s="242">
        <v>68.952545099999995</v>
      </c>
    </row>
    <row r="234" spans="4:31">
      <c r="D234" s="241">
        <v>119</v>
      </c>
      <c r="E234" s="241" t="s">
        <v>189</v>
      </c>
      <c r="F234" s="241" t="s">
        <v>1531</v>
      </c>
      <c r="G234" s="241" t="s">
        <v>1497</v>
      </c>
      <c r="H234" s="241" t="s">
        <v>1284</v>
      </c>
      <c r="I234" s="241">
        <v>1</v>
      </c>
      <c r="J234" s="242">
        <v>29.892125660000001</v>
      </c>
      <c r="K234" s="242">
        <v>25.253278550000001</v>
      </c>
      <c r="L234" s="242">
        <v>21.38428584</v>
      </c>
      <c r="M234" s="242">
        <v>24.53601484</v>
      </c>
      <c r="N234" s="242">
        <v>20.43880085</v>
      </c>
      <c r="O234" s="242">
        <v>32.030884190000002</v>
      </c>
      <c r="P234" s="242">
        <v>19.872033160000001</v>
      </c>
      <c r="Q234" s="242">
        <v>19.680748229999999</v>
      </c>
      <c r="R234" s="242">
        <v>30.183766299999998</v>
      </c>
      <c r="S234" s="242">
        <v>24.219368679999999</v>
      </c>
      <c r="T234" s="242">
        <v>28.12886687</v>
      </c>
      <c r="U234" s="242">
        <v>27.994278770000001</v>
      </c>
      <c r="V234" s="242">
        <v>22.799051720000001</v>
      </c>
      <c r="W234" s="242">
        <v>24.71317444</v>
      </c>
      <c r="X234" s="242">
        <v>23.404317750000001</v>
      </c>
      <c r="Y234" s="242">
        <v>22.039398630000001</v>
      </c>
      <c r="Z234" s="242">
        <v>26.200105799999999</v>
      </c>
      <c r="AA234" s="242">
        <v>24.644110869999999</v>
      </c>
      <c r="AB234" s="242">
        <v>22.890995780000001</v>
      </c>
      <c r="AC234" s="242">
        <v>21.995376419999999</v>
      </c>
      <c r="AD234" s="242">
        <v>22.22620371</v>
      </c>
      <c r="AE234" s="242">
        <v>25.988656339999999</v>
      </c>
    </row>
    <row r="235" spans="4:31">
      <c r="D235" s="241">
        <v>120</v>
      </c>
      <c r="E235" s="241" t="s">
        <v>304</v>
      </c>
      <c r="F235" s="241" t="s">
        <v>1847</v>
      </c>
      <c r="G235" s="241" t="s">
        <v>140</v>
      </c>
      <c r="H235" s="241" t="s">
        <v>1493</v>
      </c>
      <c r="I235" s="241">
        <v>1</v>
      </c>
      <c r="J235" s="242" t="s">
        <v>191</v>
      </c>
      <c r="K235" s="242" t="s">
        <v>191</v>
      </c>
      <c r="L235" s="242" t="s">
        <v>191</v>
      </c>
      <c r="M235" s="242" t="s">
        <v>191</v>
      </c>
      <c r="N235" s="242" t="s">
        <v>191</v>
      </c>
      <c r="O235" s="242" t="s">
        <v>191</v>
      </c>
      <c r="P235" s="242" t="s">
        <v>191</v>
      </c>
      <c r="Q235" s="242" t="s">
        <v>191</v>
      </c>
      <c r="R235" s="242" t="s">
        <v>191</v>
      </c>
      <c r="S235" s="242" t="s">
        <v>191</v>
      </c>
      <c r="T235" s="242" t="s">
        <v>191</v>
      </c>
      <c r="U235" s="242" t="s">
        <v>191</v>
      </c>
      <c r="V235" s="242" t="s">
        <v>191</v>
      </c>
      <c r="W235" s="242" t="s">
        <v>191</v>
      </c>
      <c r="X235" s="242" t="s">
        <v>191</v>
      </c>
      <c r="Y235" s="242" t="s">
        <v>191</v>
      </c>
      <c r="Z235" s="242" t="s">
        <v>191</v>
      </c>
      <c r="AA235" s="242" t="s">
        <v>191</v>
      </c>
      <c r="AB235" s="242" t="s">
        <v>191</v>
      </c>
      <c r="AC235" s="242" t="s">
        <v>191</v>
      </c>
      <c r="AD235" s="242" t="s">
        <v>191</v>
      </c>
      <c r="AE235" s="242" t="s">
        <v>191</v>
      </c>
    </row>
    <row r="236" spans="4:31">
      <c r="E236" s="241" t="s">
        <v>305</v>
      </c>
      <c r="F236" s="241" t="s">
        <v>1848</v>
      </c>
      <c r="G236" s="241" t="s">
        <v>140</v>
      </c>
      <c r="H236" s="241" t="s">
        <v>1494</v>
      </c>
      <c r="I236" s="241">
        <v>1</v>
      </c>
      <c r="J236" s="242" t="s">
        <v>191</v>
      </c>
      <c r="K236" s="242" t="s">
        <v>191</v>
      </c>
      <c r="L236" s="242" t="s">
        <v>191</v>
      </c>
      <c r="M236" s="242" t="s">
        <v>191</v>
      </c>
      <c r="N236" s="242" t="s">
        <v>191</v>
      </c>
      <c r="O236" s="242" t="s">
        <v>191</v>
      </c>
      <c r="P236" s="242" t="s">
        <v>191</v>
      </c>
      <c r="Q236" s="242" t="s">
        <v>191</v>
      </c>
      <c r="R236" s="242" t="s">
        <v>191</v>
      </c>
      <c r="S236" s="242" t="s">
        <v>191</v>
      </c>
      <c r="T236" s="242" t="s">
        <v>191</v>
      </c>
      <c r="U236" s="242" t="s">
        <v>191</v>
      </c>
      <c r="V236" s="242" t="s">
        <v>191</v>
      </c>
      <c r="W236" s="242" t="s">
        <v>191</v>
      </c>
      <c r="X236" s="242" t="s">
        <v>191</v>
      </c>
      <c r="Y236" s="242" t="s">
        <v>191</v>
      </c>
      <c r="Z236" s="242" t="s">
        <v>191</v>
      </c>
      <c r="AA236" s="242" t="s">
        <v>191</v>
      </c>
      <c r="AB236" s="242" t="s">
        <v>191</v>
      </c>
      <c r="AC236" s="242" t="s">
        <v>191</v>
      </c>
      <c r="AD236" s="242" t="s">
        <v>191</v>
      </c>
      <c r="AE236" s="242" t="s">
        <v>191</v>
      </c>
    </row>
    <row r="237" spans="4:31">
      <c r="E237" s="241" t="s">
        <v>306</v>
      </c>
      <c r="F237" s="241" t="s">
        <v>1849</v>
      </c>
      <c r="G237" s="241" t="s">
        <v>140</v>
      </c>
      <c r="H237" s="241" t="s">
        <v>1492</v>
      </c>
      <c r="I237" s="241">
        <v>1</v>
      </c>
      <c r="J237" s="242" t="s">
        <v>191</v>
      </c>
      <c r="K237" s="242" t="s">
        <v>191</v>
      </c>
      <c r="L237" s="242" t="s">
        <v>191</v>
      </c>
      <c r="M237" s="242" t="s">
        <v>191</v>
      </c>
      <c r="N237" s="242" t="s">
        <v>191</v>
      </c>
      <c r="O237" s="242" t="s">
        <v>191</v>
      </c>
      <c r="P237" s="242" t="s">
        <v>191</v>
      </c>
      <c r="Q237" s="242" t="s">
        <v>191</v>
      </c>
      <c r="R237" s="242" t="s">
        <v>191</v>
      </c>
      <c r="S237" s="242" t="s">
        <v>191</v>
      </c>
      <c r="T237" s="242" t="s">
        <v>191</v>
      </c>
      <c r="U237" s="242" t="s">
        <v>191</v>
      </c>
      <c r="V237" s="242" t="s">
        <v>191</v>
      </c>
      <c r="W237" s="242" t="s">
        <v>191</v>
      </c>
      <c r="X237" s="242" t="s">
        <v>191</v>
      </c>
      <c r="Y237" s="242" t="s">
        <v>191</v>
      </c>
      <c r="Z237" s="242" t="s">
        <v>191</v>
      </c>
      <c r="AA237" s="242" t="s">
        <v>191</v>
      </c>
      <c r="AB237" s="242" t="s">
        <v>191</v>
      </c>
      <c r="AC237" s="242" t="s">
        <v>191</v>
      </c>
      <c r="AD237" s="242" t="s">
        <v>191</v>
      </c>
      <c r="AE237" s="242" t="s">
        <v>191</v>
      </c>
    </row>
    <row r="238" spans="4:31">
      <c r="D238" s="241">
        <v>121</v>
      </c>
      <c r="E238" s="241" t="s">
        <v>307</v>
      </c>
      <c r="F238" s="241" t="s">
        <v>1500</v>
      </c>
      <c r="G238" s="241" t="s">
        <v>1497</v>
      </c>
      <c r="H238" s="241" t="s">
        <v>1490</v>
      </c>
      <c r="I238" s="241">
        <v>1</v>
      </c>
      <c r="J238" s="242">
        <v>51.021038509999997</v>
      </c>
      <c r="K238" s="242">
        <v>45.571723949999999</v>
      </c>
      <c r="L238" s="242">
        <v>42.047192289999998</v>
      </c>
      <c r="M238" s="242">
        <v>27.929573520000002</v>
      </c>
      <c r="N238" s="242">
        <v>35.682066059999997</v>
      </c>
      <c r="O238" s="242">
        <v>45.323584230000002</v>
      </c>
      <c r="P238" s="242">
        <v>33.402439479999998</v>
      </c>
      <c r="Q238" s="242">
        <v>25.281372789999999</v>
      </c>
      <c r="R238" s="242">
        <v>39.019920390000003</v>
      </c>
      <c r="S238" s="242">
        <v>53.899126219999999</v>
      </c>
      <c r="T238" s="242">
        <v>38.270912430000003</v>
      </c>
      <c r="U238" s="242">
        <v>50.774539369999999</v>
      </c>
      <c r="V238" s="242">
        <v>42.476181590000003</v>
      </c>
      <c r="W238" s="242">
        <v>41.848659079999997</v>
      </c>
      <c r="X238" s="242">
        <v>46.909649260000002</v>
      </c>
      <c r="Y238" s="242">
        <v>48.225921110000002</v>
      </c>
      <c r="Z238" s="242">
        <v>36.479789429999997</v>
      </c>
      <c r="AA238" s="242">
        <v>41.506227500000001</v>
      </c>
      <c r="AB238" s="242">
        <v>41.338608100000002</v>
      </c>
      <c r="AC238" s="242">
        <v>25.43160486</v>
      </c>
      <c r="AD238" s="242">
        <v>36.322144790000003</v>
      </c>
      <c r="AE238" s="242">
        <v>45.555929650000003</v>
      </c>
    </row>
    <row r="239" spans="4:31">
      <c r="E239" s="241" t="s">
        <v>308</v>
      </c>
      <c r="F239" s="241" t="s">
        <v>1501</v>
      </c>
      <c r="G239" s="241" t="s">
        <v>1497</v>
      </c>
      <c r="H239" s="241" t="s">
        <v>1491</v>
      </c>
      <c r="I239" s="241">
        <v>1</v>
      </c>
      <c r="J239" s="242">
        <v>49.687444849999999</v>
      </c>
      <c r="K239" s="242">
        <v>41.635369730000001</v>
      </c>
      <c r="L239" s="242">
        <v>40.692842040000002</v>
      </c>
      <c r="M239" s="242">
        <v>25.633554090000001</v>
      </c>
      <c r="N239" s="242">
        <v>35.829513220000003</v>
      </c>
      <c r="O239" s="242">
        <v>44.203469859999998</v>
      </c>
      <c r="P239" s="242">
        <v>36.354232400000001</v>
      </c>
      <c r="Q239" s="242">
        <v>15.288774139999999</v>
      </c>
      <c r="R239" s="242">
        <v>41.46512199</v>
      </c>
      <c r="S239" s="242">
        <v>52.965773630000001</v>
      </c>
      <c r="T239" s="242">
        <v>44.43215721</v>
      </c>
      <c r="U239" s="242">
        <v>49.819522890000002</v>
      </c>
      <c r="V239" s="242">
        <v>42.44825487</v>
      </c>
      <c r="W239" s="242">
        <v>43.8900644</v>
      </c>
      <c r="X239" s="242">
        <v>43.435707020000002</v>
      </c>
      <c r="Y239" s="242">
        <v>46.092238170000002</v>
      </c>
      <c r="Z239" s="242">
        <v>37.795084490000001</v>
      </c>
      <c r="AA239" s="242">
        <v>41.204116659999997</v>
      </c>
      <c r="AB239" s="242">
        <v>46.511301400000001</v>
      </c>
      <c r="AC239" s="242">
        <v>27.267900919999999</v>
      </c>
      <c r="AD239" s="242">
        <v>34.681146929999997</v>
      </c>
      <c r="AE239" s="242">
        <v>44.902880660000001</v>
      </c>
    </row>
    <row r="240" spans="4:31">
      <c r="E240" s="241" t="s">
        <v>309</v>
      </c>
      <c r="F240" s="241" t="s">
        <v>1499</v>
      </c>
      <c r="G240" s="241" t="s">
        <v>1497</v>
      </c>
      <c r="H240" s="241" t="s">
        <v>1489</v>
      </c>
      <c r="I240" s="241">
        <v>1</v>
      </c>
      <c r="J240" s="242">
        <v>50.434960750000002</v>
      </c>
      <c r="K240" s="242">
        <v>43.469352790000002</v>
      </c>
      <c r="L240" s="242">
        <v>41.450428109999997</v>
      </c>
      <c r="M240" s="242">
        <v>27.009305739999999</v>
      </c>
      <c r="N240" s="242">
        <v>35.89837584</v>
      </c>
      <c r="O240" s="242">
        <v>44.815422230000003</v>
      </c>
      <c r="P240" s="242">
        <v>35.375910410000003</v>
      </c>
      <c r="Q240" s="242">
        <v>19.729076630000002</v>
      </c>
      <c r="R240" s="242">
        <v>40.58475533</v>
      </c>
      <c r="S240" s="242">
        <v>53.248189109999998</v>
      </c>
      <c r="T240" s="242">
        <v>41.486029899999998</v>
      </c>
      <c r="U240" s="242">
        <v>50.319320959999999</v>
      </c>
      <c r="V240" s="242">
        <v>42.671799210000003</v>
      </c>
      <c r="W240" s="242">
        <v>42.847357250000002</v>
      </c>
      <c r="X240" s="242">
        <v>45.009309960000003</v>
      </c>
      <c r="Y240" s="242">
        <v>46.978511779999998</v>
      </c>
      <c r="Z240" s="242">
        <v>37.047679199999997</v>
      </c>
      <c r="AA240" s="242">
        <v>41.134508949999997</v>
      </c>
      <c r="AB240" s="242">
        <v>44.451302699999999</v>
      </c>
      <c r="AC240" s="242">
        <v>26.54074138</v>
      </c>
      <c r="AD240" s="242">
        <v>35.410081439999999</v>
      </c>
      <c r="AE240" s="242">
        <v>45.248619249999997</v>
      </c>
    </row>
    <row r="241" spans="2:31">
      <c r="B241" s="241" t="s">
        <v>348</v>
      </c>
      <c r="C241" s="241" t="s">
        <v>318</v>
      </c>
      <c r="D241" s="241">
        <v>122</v>
      </c>
      <c r="E241" s="241" t="s">
        <v>310</v>
      </c>
      <c r="F241" s="241" t="s">
        <v>1850</v>
      </c>
      <c r="G241" s="241" t="s">
        <v>140</v>
      </c>
      <c r="H241" s="241" t="s">
        <v>1444</v>
      </c>
      <c r="I241" s="241">
        <v>0</v>
      </c>
      <c r="J241" s="242" t="s">
        <v>191</v>
      </c>
      <c r="K241" s="242" t="s">
        <v>191</v>
      </c>
      <c r="L241" s="242" t="s">
        <v>191</v>
      </c>
      <c r="M241" s="242" t="s">
        <v>191</v>
      </c>
      <c r="N241" s="242" t="s">
        <v>191</v>
      </c>
      <c r="O241" s="242" t="s">
        <v>191</v>
      </c>
      <c r="P241" s="242" t="s">
        <v>191</v>
      </c>
      <c r="Q241" s="242" t="s">
        <v>191</v>
      </c>
      <c r="R241" s="242" t="s">
        <v>191</v>
      </c>
      <c r="S241" s="242" t="s">
        <v>191</v>
      </c>
      <c r="T241" s="242" t="s">
        <v>191</v>
      </c>
      <c r="U241" s="242" t="s">
        <v>191</v>
      </c>
      <c r="V241" s="242" t="s">
        <v>191</v>
      </c>
      <c r="W241" s="242" t="s">
        <v>191</v>
      </c>
      <c r="X241" s="242" t="s">
        <v>191</v>
      </c>
      <c r="Y241" s="242" t="s">
        <v>191</v>
      </c>
      <c r="Z241" s="242" t="s">
        <v>191</v>
      </c>
      <c r="AA241" s="242" t="s">
        <v>191</v>
      </c>
      <c r="AB241" s="242" t="s">
        <v>191</v>
      </c>
      <c r="AC241" s="242" t="s">
        <v>191</v>
      </c>
      <c r="AD241" s="242" t="s">
        <v>191</v>
      </c>
      <c r="AE241" s="242" t="s">
        <v>191</v>
      </c>
    </row>
    <row r="242" spans="2:31">
      <c r="D242" s="241">
        <v>123</v>
      </c>
      <c r="E242" s="241" t="s">
        <v>311</v>
      </c>
      <c r="F242" s="241" t="s">
        <v>1860</v>
      </c>
      <c r="G242" s="241" t="s">
        <v>140</v>
      </c>
      <c r="H242" s="241" t="s">
        <v>1449</v>
      </c>
      <c r="I242" s="241">
        <v>0</v>
      </c>
      <c r="J242" s="242" t="s">
        <v>191</v>
      </c>
      <c r="K242" s="242" t="s">
        <v>191</v>
      </c>
      <c r="L242" s="242" t="s">
        <v>191</v>
      </c>
      <c r="M242" s="242" t="s">
        <v>191</v>
      </c>
      <c r="N242" s="242" t="s">
        <v>191</v>
      </c>
      <c r="O242" s="242" t="s">
        <v>191</v>
      </c>
      <c r="P242" s="242" t="s">
        <v>191</v>
      </c>
      <c r="Q242" s="242" t="s">
        <v>191</v>
      </c>
      <c r="R242" s="242" t="s">
        <v>191</v>
      </c>
      <c r="S242" s="242" t="s">
        <v>191</v>
      </c>
      <c r="T242" s="242" t="s">
        <v>191</v>
      </c>
      <c r="U242" s="242" t="s">
        <v>191</v>
      </c>
      <c r="V242" s="242" t="s">
        <v>191</v>
      </c>
      <c r="W242" s="242" t="s">
        <v>191</v>
      </c>
      <c r="X242" s="242" t="s">
        <v>191</v>
      </c>
      <c r="Y242" s="242" t="s">
        <v>191</v>
      </c>
      <c r="Z242" s="242" t="s">
        <v>191</v>
      </c>
      <c r="AA242" s="242" t="s">
        <v>191</v>
      </c>
      <c r="AB242" s="242" t="s">
        <v>191</v>
      </c>
      <c r="AC242" s="242" t="s">
        <v>191</v>
      </c>
      <c r="AD242" s="242" t="s">
        <v>191</v>
      </c>
      <c r="AE242" s="242" t="s">
        <v>191</v>
      </c>
    </row>
    <row r="243" spans="2:31">
      <c r="E243" s="241" t="s">
        <v>312</v>
      </c>
      <c r="F243" s="241" t="s">
        <v>1861</v>
      </c>
      <c r="G243" s="241" t="s">
        <v>140</v>
      </c>
      <c r="H243" s="241" t="s">
        <v>1450</v>
      </c>
      <c r="I243" s="241">
        <v>0</v>
      </c>
      <c r="J243" s="242" t="s">
        <v>191</v>
      </c>
      <c r="K243" s="242" t="s">
        <v>191</v>
      </c>
      <c r="L243" s="242" t="s">
        <v>191</v>
      </c>
      <c r="M243" s="242" t="s">
        <v>191</v>
      </c>
      <c r="N243" s="242" t="s">
        <v>191</v>
      </c>
      <c r="O243" s="242" t="s">
        <v>191</v>
      </c>
      <c r="P243" s="242" t="s">
        <v>191</v>
      </c>
      <c r="Q243" s="242" t="s">
        <v>191</v>
      </c>
      <c r="R243" s="242" t="s">
        <v>191</v>
      </c>
      <c r="S243" s="242" t="s">
        <v>191</v>
      </c>
      <c r="T243" s="242" t="s">
        <v>191</v>
      </c>
      <c r="U243" s="242" t="s">
        <v>191</v>
      </c>
      <c r="V243" s="242" t="s">
        <v>191</v>
      </c>
      <c r="W243" s="242" t="s">
        <v>191</v>
      </c>
      <c r="X243" s="242" t="s">
        <v>191</v>
      </c>
      <c r="Y243" s="242" t="s">
        <v>191</v>
      </c>
      <c r="Z243" s="242" t="s">
        <v>191</v>
      </c>
      <c r="AA243" s="242" t="s">
        <v>191</v>
      </c>
      <c r="AB243" s="242" t="s">
        <v>191</v>
      </c>
      <c r="AC243" s="242" t="s">
        <v>191</v>
      </c>
      <c r="AD243" s="242" t="s">
        <v>191</v>
      </c>
      <c r="AE243" s="242" t="s">
        <v>191</v>
      </c>
    </row>
    <row r="244" spans="2:31">
      <c r="E244" s="241" t="s">
        <v>313</v>
      </c>
      <c r="F244" s="241" t="s">
        <v>1862</v>
      </c>
      <c r="G244" s="241" t="s">
        <v>140</v>
      </c>
      <c r="H244" s="241" t="s">
        <v>1448</v>
      </c>
      <c r="I244" s="241">
        <v>0</v>
      </c>
      <c r="J244" s="242" t="s">
        <v>191</v>
      </c>
      <c r="K244" s="242" t="s">
        <v>191</v>
      </c>
      <c r="L244" s="242" t="s">
        <v>191</v>
      </c>
      <c r="M244" s="242" t="s">
        <v>191</v>
      </c>
      <c r="N244" s="242" t="s">
        <v>191</v>
      </c>
      <c r="O244" s="242" t="s">
        <v>191</v>
      </c>
      <c r="P244" s="242" t="s">
        <v>191</v>
      </c>
      <c r="Q244" s="242" t="s">
        <v>191</v>
      </c>
      <c r="R244" s="242" t="s">
        <v>191</v>
      </c>
      <c r="S244" s="242" t="s">
        <v>191</v>
      </c>
      <c r="T244" s="242" t="s">
        <v>191</v>
      </c>
      <c r="U244" s="242" t="s">
        <v>191</v>
      </c>
      <c r="V244" s="242" t="s">
        <v>191</v>
      </c>
      <c r="W244" s="242" t="s">
        <v>191</v>
      </c>
      <c r="X244" s="242" t="s">
        <v>191</v>
      </c>
      <c r="Y244" s="242" t="s">
        <v>191</v>
      </c>
      <c r="Z244" s="242" t="s">
        <v>191</v>
      </c>
      <c r="AA244" s="242" t="s">
        <v>191</v>
      </c>
      <c r="AB244" s="242" t="s">
        <v>191</v>
      </c>
      <c r="AC244" s="242" t="s">
        <v>191</v>
      </c>
      <c r="AD244" s="242" t="s">
        <v>191</v>
      </c>
      <c r="AE244" s="242" t="s">
        <v>191</v>
      </c>
    </row>
    <row r="245" spans="2:31">
      <c r="D245" s="241">
        <v>124</v>
      </c>
      <c r="E245" s="241" t="s">
        <v>314</v>
      </c>
      <c r="F245" s="241" t="s">
        <v>1863</v>
      </c>
      <c r="G245" s="241" t="s">
        <v>140</v>
      </c>
      <c r="H245" s="241" t="s">
        <v>1446</v>
      </c>
      <c r="I245" s="241">
        <v>0</v>
      </c>
      <c r="J245" s="242" t="s">
        <v>191</v>
      </c>
      <c r="K245" s="242" t="s">
        <v>191</v>
      </c>
      <c r="L245" s="242" t="s">
        <v>191</v>
      </c>
      <c r="M245" s="242" t="s">
        <v>191</v>
      </c>
      <c r="N245" s="242" t="s">
        <v>191</v>
      </c>
      <c r="O245" s="242" t="s">
        <v>191</v>
      </c>
      <c r="P245" s="242" t="s">
        <v>191</v>
      </c>
      <c r="Q245" s="242" t="s">
        <v>191</v>
      </c>
      <c r="R245" s="242" t="s">
        <v>191</v>
      </c>
      <c r="S245" s="242" t="s">
        <v>191</v>
      </c>
      <c r="T245" s="242" t="s">
        <v>191</v>
      </c>
      <c r="U245" s="242" t="s">
        <v>191</v>
      </c>
      <c r="V245" s="242" t="s">
        <v>191</v>
      </c>
      <c r="W245" s="242" t="s">
        <v>191</v>
      </c>
      <c r="X245" s="242" t="s">
        <v>191</v>
      </c>
      <c r="Y245" s="242" t="s">
        <v>191</v>
      </c>
      <c r="Z245" s="242" t="s">
        <v>191</v>
      </c>
      <c r="AA245" s="242" t="s">
        <v>191</v>
      </c>
      <c r="AB245" s="242" t="s">
        <v>191</v>
      </c>
      <c r="AC245" s="242" t="s">
        <v>191</v>
      </c>
      <c r="AD245" s="242" t="s">
        <v>191</v>
      </c>
      <c r="AE245" s="242" t="s">
        <v>191</v>
      </c>
    </row>
    <row r="246" spans="2:31">
      <c r="E246" s="241" t="s">
        <v>315</v>
      </c>
      <c r="F246" s="241" t="s">
        <v>1864</v>
      </c>
      <c r="G246" s="241" t="s">
        <v>140</v>
      </c>
      <c r="H246" s="241" t="s">
        <v>1447</v>
      </c>
      <c r="I246" s="241">
        <v>0</v>
      </c>
      <c r="J246" s="242" t="s">
        <v>191</v>
      </c>
      <c r="K246" s="242" t="s">
        <v>191</v>
      </c>
      <c r="L246" s="242" t="s">
        <v>191</v>
      </c>
      <c r="M246" s="242" t="s">
        <v>191</v>
      </c>
      <c r="N246" s="242" t="s">
        <v>191</v>
      </c>
      <c r="O246" s="242" t="s">
        <v>191</v>
      </c>
      <c r="P246" s="242" t="s">
        <v>191</v>
      </c>
      <c r="Q246" s="242" t="s">
        <v>191</v>
      </c>
      <c r="R246" s="242" t="s">
        <v>191</v>
      </c>
      <c r="S246" s="242" t="s">
        <v>191</v>
      </c>
      <c r="T246" s="242" t="s">
        <v>191</v>
      </c>
      <c r="U246" s="242" t="s">
        <v>191</v>
      </c>
      <c r="V246" s="242" t="s">
        <v>191</v>
      </c>
      <c r="W246" s="242" t="s">
        <v>191</v>
      </c>
      <c r="X246" s="242" t="s">
        <v>191</v>
      </c>
      <c r="Y246" s="242" t="s">
        <v>191</v>
      </c>
      <c r="Z246" s="242" t="s">
        <v>191</v>
      </c>
      <c r="AA246" s="242" t="s">
        <v>191</v>
      </c>
      <c r="AB246" s="242" t="s">
        <v>191</v>
      </c>
      <c r="AC246" s="242" t="s">
        <v>191</v>
      </c>
      <c r="AD246" s="242" t="s">
        <v>191</v>
      </c>
      <c r="AE246" s="242" t="s">
        <v>191</v>
      </c>
    </row>
    <row r="247" spans="2:31">
      <c r="E247" s="241" t="s">
        <v>1586</v>
      </c>
      <c r="F247" s="241" t="s">
        <v>1865</v>
      </c>
      <c r="G247" s="241" t="s">
        <v>140</v>
      </c>
      <c r="H247" s="241" t="s">
        <v>1445</v>
      </c>
      <c r="I247" s="241">
        <v>0</v>
      </c>
      <c r="J247" s="242" t="s">
        <v>191</v>
      </c>
      <c r="K247" s="242" t="s">
        <v>191</v>
      </c>
      <c r="L247" s="242" t="s">
        <v>191</v>
      </c>
      <c r="M247" s="242" t="s">
        <v>191</v>
      </c>
      <c r="N247" s="242" t="s">
        <v>191</v>
      </c>
      <c r="O247" s="242" t="s">
        <v>191</v>
      </c>
      <c r="P247" s="242" t="s">
        <v>191</v>
      </c>
      <c r="Q247" s="242" t="s">
        <v>191</v>
      </c>
      <c r="R247" s="242" t="s">
        <v>191</v>
      </c>
      <c r="S247" s="242" t="s">
        <v>191</v>
      </c>
      <c r="T247" s="242" t="s">
        <v>191</v>
      </c>
      <c r="U247" s="242" t="s">
        <v>191</v>
      </c>
      <c r="V247" s="242" t="s">
        <v>191</v>
      </c>
      <c r="W247" s="242" t="s">
        <v>191</v>
      </c>
      <c r="X247" s="242" t="s">
        <v>191</v>
      </c>
      <c r="Y247" s="242" t="s">
        <v>191</v>
      </c>
      <c r="Z247" s="242" t="s">
        <v>191</v>
      </c>
      <c r="AA247" s="242" t="s">
        <v>191</v>
      </c>
      <c r="AB247" s="242" t="s">
        <v>191</v>
      </c>
      <c r="AC247" s="242" t="s">
        <v>191</v>
      </c>
      <c r="AD247" s="242" t="s">
        <v>191</v>
      </c>
      <c r="AE247" s="242" t="s">
        <v>191</v>
      </c>
    </row>
    <row r="248" spans="2:31">
      <c r="J248" s="241"/>
      <c r="K248" s="241"/>
      <c r="L248" s="241"/>
      <c r="M248" s="241"/>
      <c r="N248" s="241"/>
      <c r="O248" s="241"/>
      <c r="P248" s="241"/>
      <c r="Q248" s="241"/>
      <c r="R248" s="241"/>
      <c r="S248" s="241"/>
      <c r="T248" s="241"/>
      <c r="U248" s="241"/>
      <c r="V248" s="241"/>
      <c r="W248" s="241"/>
      <c r="X248" s="241"/>
      <c r="Y248" s="241"/>
      <c r="Z248" s="241"/>
      <c r="AA248" s="241"/>
      <c r="AB248" s="241"/>
      <c r="AC248" s="241"/>
      <c r="AD248" s="241"/>
      <c r="AE248" s="241"/>
    </row>
  </sheetData>
  <phoneticPr fontId="0" type="noConversion"/>
  <conditionalFormatting sqref="J1:AE1048576">
    <cfRule type="cellIs" dxfId="0" priority="1" stopIfTrue="1" operator="equal">
      <formula>0</formula>
    </cfRule>
  </conditionalFormatting>
  <pageMargins left="0.2" right="0.22" top="0.49" bottom="0.59" header="0.5" footer="0.5"/>
  <pageSetup paperSize="9" scale="26" fitToHeight="4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13</vt:i4>
      </vt:variant>
      <vt:variant>
        <vt:lpstr>Namngivna områden</vt:lpstr>
      </vt:variant>
      <vt:variant>
        <vt:i4>6</vt:i4>
      </vt:variant>
    </vt:vector>
  </HeadingPairs>
  <TitlesOfParts>
    <vt:vector size="19" baseType="lpstr">
      <vt:lpstr>Inledning</vt:lpstr>
      <vt:lpstr>Profiltabell</vt:lpstr>
      <vt:lpstr>Profildiagram - stapel</vt:lpstr>
      <vt:lpstr>Profildiagram - plott</vt:lpstr>
      <vt:lpstr>Färgtabell och pilar</vt:lpstr>
      <vt:lpstr>Data - Landsting</vt:lpstr>
      <vt:lpstr>Data - Sjukhus</vt:lpstr>
      <vt:lpstr>Pilar</vt:lpstr>
      <vt:lpstr>Tidigare_värde</vt:lpstr>
      <vt:lpstr>pivå</vt:lpstr>
      <vt:lpstr>ltprof09</vt:lpstr>
      <vt:lpstr>ltprof tidigare</vt:lpstr>
      <vt:lpstr>Tidigare_värde (2)</vt:lpstr>
      <vt:lpstr>'Färgtabell och pilar'!Utskriftsområde</vt:lpstr>
      <vt:lpstr>Inledning!Utskriftsområde</vt:lpstr>
      <vt:lpstr>Pilar!Utskriftsområde</vt:lpstr>
      <vt:lpstr>'Profildiagram - plott'!Utskriftsområde</vt:lpstr>
      <vt:lpstr>'Profildiagram - stapel'!Utskriftsområde</vt:lpstr>
      <vt:lpstr>Profiltabell!Utskriftsområde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Sandbacka Sonja</cp:lastModifiedBy>
  <cp:lastPrinted>2009-11-20T16:37:08Z</cp:lastPrinted>
  <dcterms:created xsi:type="dcterms:W3CDTF">1996-11-28T13:12:19Z</dcterms:created>
  <dcterms:modified xsi:type="dcterms:W3CDTF">2014-05-27T09:26:55Z</dcterms:modified>
</cp:coreProperties>
</file>